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271.xml" ContentType="application/vnd.openxmlformats-officedocument.spreadsheetml.worksheet+xml"/>
  <Override PartName="/xl/worksheets/sheet2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298.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8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265.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278.xml" ContentType="application/vnd.openxmlformats-officedocument.spreadsheetml.worksheet+xml"/>
  <Override PartName="/xl/worksheets/sheet2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67.xml" ContentType="application/vnd.openxmlformats-officedocument.spreadsheetml.worksheet+xml"/>
  <Override PartName="/xl/worksheets/sheet2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74.xml" ContentType="application/vnd.openxmlformats-officedocument.spreadsheetml.worksheet+xml"/>
  <Override PartName="/xl/worksheets/sheet2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281.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2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297.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264.xml" ContentType="application/vnd.openxmlformats-officedocument.spreadsheetml.worksheet+xml"/>
  <Override PartName="/xl/worksheets/sheet293.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60" windowWidth="15345" windowHeight="4575" tabRatio="936" firstSheet="206" activeTab="218"/>
  </bookViews>
  <sheets>
    <sheet name="NYANZA" sheetId="13" r:id="rId1"/>
    <sheet name="Ugunja" sheetId="53" r:id="rId2"/>
    <sheet name="Kisumu East" sheetId="14" r:id="rId3"/>
    <sheet name="KITUTU CHACHE NORTH" sheetId="246" r:id="rId4"/>
    <sheet name="MBITA-SUBA NORTH" sheetId="272" r:id="rId5"/>
    <sheet name="RANGWE" sheetId="276" r:id="rId6"/>
    <sheet name="Bomachoge Borabu" sheetId="5" r:id="rId7"/>
    <sheet name="UGENYA" sheetId="130" r:id="rId8"/>
    <sheet name="Seme" sheetId="2" r:id="rId9"/>
    <sheet name="KITUTU MASABA" sheetId="147" r:id="rId10"/>
    <sheet name="Nyando" sheetId="15" r:id="rId11"/>
    <sheet name="KISUMU CENTRAL" sheetId="108" r:id="rId12"/>
    <sheet name="MUHORONI" sheetId="132" r:id="rId13"/>
    <sheet name="ALEGO USONGA" sheetId="151" r:id="rId14"/>
    <sheet name="Suna West" sheetId="4" r:id="rId15"/>
    <sheet name="Bondo" sheetId="7" r:id="rId16"/>
    <sheet name="RONGO" sheetId="133" r:id="rId17"/>
    <sheet name="KISUMU WEST" sheetId="134" r:id="rId18"/>
    <sheet name="KITUTU CHACHE SOUTH" sheetId="153" r:id="rId19"/>
    <sheet name="NORTH MUGIRANGO" sheetId="184" r:id="rId20"/>
    <sheet name="SUNA EAST" sheetId="193" r:id="rId21"/>
    <sheet name="WEST MUGIRANGO" sheetId="218" r:id="rId22"/>
    <sheet name="URIRI" sheetId="219" r:id="rId23"/>
    <sheet name="SUBA SOUTH" sheetId="220" r:id="rId24"/>
    <sheet name="BORABU" sheetId="221" r:id="rId25"/>
    <sheet name="NYARIBARI MASABA" sheetId="263" r:id="rId26"/>
    <sheet name="AWENDO" sheetId="118" r:id="rId27"/>
    <sheet name="Nyaribari Chache" sheetId="9" r:id="rId28"/>
    <sheet name="Bonchari" sheetId="6" r:id="rId29"/>
    <sheet name="NDHIWA" sheetId="242" r:id="rId30"/>
    <sheet name="GEM" sheetId="245" r:id="rId31"/>
    <sheet name="KARACHUONYO" sheetId="262" r:id="rId32"/>
    <sheet name="HOMA BAY TOWN" sheetId="273" r:id="rId33"/>
    <sheet name="SOUTH MUGIRANGO" sheetId="274" r:id="rId34"/>
    <sheet name="NYATIKE" sheetId="131" r:id="rId35"/>
    <sheet name="BOMACHOGE CHACHE" sheetId="148" r:id="rId36"/>
    <sheet name="KASIPUL" sheetId="214" r:id="rId37"/>
    <sheet name="KURIA WEST" sheetId="243" r:id="rId38"/>
    <sheet name="KURIA EAST" sheetId="244" r:id="rId39"/>
    <sheet name="BOBASI" sheetId="261" r:id="rId40"/>
    <sheet name="NYAKACH" sheetId="270" r:id="rId41"/>
    <sheet name="RARIEDA" sheetId="275" r:id="rId42"/>
    <sheet name="KABONDO KASIPUL" sheetId="277" r:id="rId43"/>
    <sheet name="EASTERN" sheetId="12" r:id="rId44"/>
    <sheet name="IGEMBE SOUTH" sheetId="90" r:id="rId45"/>
    <sheet name="Kitui Central" sheetId="10" r:id="rId46"/>
    <sheet name="ISIOLO NORTH" sheetId="88" r:id="rId47"/>
    <sheet name="NORTH HORR" sheetId="115" r:id="rId48"/>
    <sheet name="KIBWEZI WEST" sheetId="116" r:id="rId49"/>
    <sheet name="YATTA" sheetId="84" r:id="rId50"/>
    <sheet name="MAVOKO" sheetId="92" r:id="rId51"/>
    <sheet name="THARAKA" sheetId="160" r:id="rId52"/>
    <sheet name="laisamis" sheetId="162" r:id="rId53"/>
    <sheet name="Machakos Town" sheetId="177" r:id="rId54"/>
    <sheet name="KITUI EAST" sheetId="178" r:id="rId55"/>
    <sheet name="SAKU" sheetId="181" r:id="rId56"/>
    <sheet name="MANYATTA" sheetId="180" r:id="rId57"/>
    <sheet name="RUNYENJES" sheetId="195" r:id="rId58"/>
    <sheet name="BUURI" sheetId="196" r:id="rId59"/>
    <sheet name="ISIOLO SOUTH" sheetId="197" r:id="rId60"/>
    <sheet name="MBOONI" sheetId="223" r:id="rId61"/>
    <sheet name="MAKUENI" sheetId="240" r:id="rId62"/>
    <sheet name="MOYALE" sheetId="254" r:id="rId63"/>
    <sheet name="SOUTH IMENTI" sheetId="114" r:id="rId64"/>
    <sheet name="MWINGI WEST" sheetId="86" r:id="rId65"/>
    <sheet name="IGEMBE NORTH" sheetId="89" r:id="rId66"/>
    <sheet name="KILOME" sheetId="280" r:id="rId67"/>
    <sheet name="MWINGI CENTRAL" sheetId="284" r:id="rId68"/>
    <sheet name="NORTH IMENTI" sheetId="230" r:id="rId69"/>
    <sheet name="CENTRAL IMENTI" sheetId="247" r:id="rId70"/>
    <sheet name="KITUI WEST" sheetId="267" r:id="rId71"/>
    <sheet name="KANGUNDO" sheetId="85" r:id="rId72"/>
    <sheet name="MWINGI NORTH" sheetId="283" r:id="rId73"/>
    <sheet name="TIGANIA WEST" sheetId="161" r:id="rId74"/>
    <sheet name="KITUI SOUTH" sheetId="282" r:id="rId75"/>
    <sheet name="CHUKA IGAMBA NG'OMBE" sheetId="285" r:id="rId76"/>
    <sheet name="IGEMBE CENTRAL" sheetId="91" r:id="rId77"/>
    <sheet name="KATHIANI" sheetId="87" r:id="rId78"/>
    <sheet name="MAARA" sheetId="253" r:id="rId79"/>
    <sheet name="KAITI" sheetId="266" r:id="rId80"/>
    <sheet name="KIBWEZI EAST" sheetId="279" r:id="rId81"/>
    <sheet name="TIGANIA EAST" sheetId="288" r:id="rId82"/>
    <sheet name="KITUI RURAL" sheetId="226" r:id="rId83"/>
    <sheet name="MWALA" sheetId="225" r:id="rId84"/>
    <sheet name="MATUNGULU" sheetId="241" r:id="rId85"/>
    <sheet name="MASINGA" sheetId="117" r:id="rId86"/>
    <sheet name="MBEERE SOUTH" sheetId="286" r:id="rId87"/>
    <sheet name="MBEERE NORTH" sheetId="287" r:id="rId88"/>
    <sheet name="COAST" sheetId="17" r:id="rId89"/>
    <sheet name="RABAI" sheetId="18" r:id="rId90"/>
    <sheet name="LAMU WEST" sheetId="26" r:id="rId91"/>
    <sheet name="MATUGA" sheetId="23" r:id="rId92"/>
    <sheet name="LIKONI" sheetId="56" r:id="rId93"/>
    <sheet name="LUNGA LUNGA" sheetId="57" r:id="rId94"/>
    <sheet name="KINANGO" sheetId="27" r:id="rId95"/>
    <sheet name="lamu east" sheetId="60" r:id="rId96"/>
    <sheet name="CHANGAMWE" sheetId="61" r:id="rId97"/>
    <sheet name="KISAUNI" sheetId="124" r:id="rId98"/>
    <sheet name="BURA" sheetId="112" r:id="rId99"/>
    <sheet name="KALOLENI" sheetId="113" r:id="rId100"/>
    <sheet name="TAVETA " sheetId="58" r:id="rId101"/>
    <sheet name="KILIFI NORTH" sheetId="20" r:id="rId102"/>
    <sheet name="GARSEN" sheetId="31" r:id="rId103"/>
    <sheet name="WUNDANYI" sheetId="54" r:id="rId104"/>
    <sheet name="MWATATE" sheetId="55" r:id="rId105"/>
    <sheet name="kilifi South" sheetId="107" r:id="rId106"/>
    <sheet name="MALINDI" sheetId="59" r:id="rId107"/>
    <sheet name="JOMVU" sheetId="22" r:id="rId108"/>
    <sheet name="MSAMBWENI" sheetId="290" r:id="rId109"/>
    <sheet name="VOI" sheetId="291" r:id="rId110"/>
    <sheet name="GALOLE" sheetId="21" r:id="rId111"/>
    <sheet name="NYALI" sheetId="154" r:id="rId112"/>
    <sheet name="MVITA" sheetId="259" r:id="rId113"/>
    <sheet name="MAGARINI" sheetId="260" r:id="rId114"/>
    <sheet name="GANZE" sheetId="269" r:id="rId115"/>
    <sheet name="NORTH EASTERN" sheetId="39" r:id="rId116"/>
    <sheet name="WAJIR WEST" sheetId="62" r:id="rId117"/>
    <sheet name="MANDERA SOUTH" sheetId="40" r:id="rId118"/>
    <sheet name="IJARA" sheetId="37" r:id="rId119"/>
    <sheet name="WAJIR SOUTH" sheetId="63" r:id="rId120"/>
    <sheet name="ELDAS" sheetId="45" r:id="rId121"/>
    <sheet name="GARISSA TOWNSHIP" sheetId="64" r:id="rId122"/>
    <sheet name="MANDERA NORTH" sheetId="126" r:id="rId123"/>
    <sheet name="TARBAJ" sheetId="42" r:id="rId124"/>
    <sheet name="WAJIR NORTH" sheetId="43" r:id="rId125"/>
    <sheet name="LAFEY" sheetId="46" r:id="rId126"/>
    <sheet name="BALAMBALA" sheetId="217" r:id="rId127"/>
    <sheet name="FAFI" sheetId="47" r:id="rId128"/>
    <sheet name="DADAAB" sheetId="65" r:id="rId129"/>
    <sheet name="MANDERA EAST" sheetId="125" r:id="rId130"/>
    <sheet name="MANDERA WEST" sheetId="222" r:id="rId131"/>
    <sheet name="WAJIR EAST" sheetId="228" r:id="rId132"/>
    <sheet name="BANISSA" sheetId="44" r:id="rId133"/>
    <sheet name="LAGDERA" sheetId="234" r:id="rId134"/>
    <sheet name="WESTERN" sheetId="49" r:id="rId135"/>
    <sheet name="TONGAREN" sheetId="52" r:id="rId136"/>
    <sheet name="MT.ELGON" sheetId="67" r:id="rId137"/>
    <sheet name="mumias west" sheetId="106" r:id="rId138"/>
    <sheet name="KHWISERO" sheetId="50" r:id="rId139"/>
    <sheet name="WEBUYE EAST" sheetId="157" r:id="rId140"/>
    <sheet name="IKOLOMANI" sheetId="159" r:id="rId141"/>
    <sheet name="KABUCHAI" sheetId="186" r:id="rId142"/>
    <sheet name="TESO SOUTH" sheetId="187" r:id="rId143"/>
    <sheet name="NAVAKHOLO" sheetId="188" r:id="rId144"/>
    <sheet name="mumias east" sheetId="198" r:id="rId145"/>
    <sheet name="TESO NORTH" sheetId="296" r:id="rId146"/>
    <sheet name="KANDUYI" sheetId="201" r:id="rId147"/>
    <sheet name="LURAMBI" sheetId="250" r:id="rId148"/>
    <sheet name="LIKUYANI" sheetId="335" r:id="rId149"/>
    <sheet name="EMUHAYA" sheetId="297" r:id="rId150"/>
    <sheet name="MALAVA" sheetId="238" r:id="rId151"/>
    <sheet name="HAMISI" sheetId="239" r:id="rId152"/>
    <sheet name="SABATIA" sheetId="155" r:id="rId153"/>
    <sheet name="KIMILILI" sheetId="236" r:id="rId154"/>
    <sheet name="BUMULA" sheetId="156" r:id="rId155"/>
    <sheet name="VIHIGA" sheetId="295" r:id="rId156"/>
    <sheet name="BUDALANGI" sheetId="299" r:id="rId157"/>
    <sheet name="BUTULA" sheetId="301" r:id="rId158"/>
    <sheet name="MATUNGU" sheetId="302" r:id="rId159"/>
    <sheet name="WEBUYE WEST" sheetId="158" r:id="rId160"/>
    <sheet name="LUGARI" sheetId="336" r:id="rId161"/>
    <sheet name="FUNYULA" sheetId="249" r:id="rId162"/>
    <sheet name="LUANDA" sheetId="252" r:id="rId163"/>
    <sheet name="BUTERE" sheetId="235" r:id="rId164"/>
    <sheet name="NAMBALE" sheetId="251" r:id="rId165"/>
    <sheet name="SIRISIA" sheetId="298" r:id="rId166"/>
    <sheet name="MATAYOS" sheetId="248" r:id="rId167"/>
    <sheet name="SHINYALU" sheetId="300" r:id="rId168"/>
    <sheet name="SOUTH RIFT" sheetId="48" r:id="rId169"/>
    <sheet name="KAJIADO SOUTH" sheetId="68" r:id="rId170"/>
    <sheet name="LAIKIPIA NORTH" sheetId="69" r:id="rId171"/>
    <sheet name="NAROK NORTH" sheetId="70" r:id="rId172"/>
    <sheet name="KEIYO SOUTH" sheetId="74" r:id="rId173"/>
    <sheet name="GILGIL" sheetId="102" r:id="rId174"/>
    <sheet name="NAROK WEST" sheetId="103" r:id="rId175"/>
    <sheet name="LAIKIPIA WEST" sheetId="138" r:id="rId176"/>
    <sheet name="KURESOI SOUTH" sheetId="140" r:id="rId177"/>
    <sheet name="BAHATI" sheetId="71" r:id="rId178"/>
    <sheet name="MOGOTIO" sheetId="142" r:id="rId179"/>
    <sheet name="MOLO" sheetId="167" r:id="rId180"/>
    <sheet name="NAKURU TOWN WEST" sheetId="170" r:id="rId181"/>
    <sheet name="laikipia east" sheetId="171" r:id="rId182"/>
    <sheet name="bureti" sheetId="172" r:id="rId183"/>
    <sheet name="Kajiado North" sheetId="173" r:id="rId184"/>
    <sheet name="subukia" sheetId="174" r:id="rId185"/>
    <sheet name="AINAMOI" sheetId="192" r:id="rId186"/>
    <sheet name="KAJIADO EAST" sheetId="204" r:id="rId187"/>
    <sheet name="KAJIADO WEST" sheetId="206" r:id="rId188"/>
    <sheet name="narok south" sheetId="207" r:id="rId189"/>
    <sheet name="SAMBURU WEST" sheetId="213" r:id="rId190"/>
    <sheet name="KURESOI NORTH" sheetId="139" r:id="rId191"/>
    <sheet name="NAIVASHA" sheetId="168" r:id="rId192"/>
    <sheet name="SIGOWET SOIN" sheetId="169" r:id="rId193"/>
    <sheet name="KILGORIS" sheetId="175" r:id="rId194"/>
    <sheet name="SAMBURU EAST" sheetId="205" r:id="rId195"/>
    <sheet name="RONGAI" sheetId="208" r:id="rId196"/>
    <sheet name="BOMET EAST" sheetId="306" r:id="rId197"/>
    <sheet name="KIPKELION WEST" sheetId="209" r:id="rId198"/>
    <sheet name="NAKURU TOWN EAST" sheetId="212" r:id="rId199"/>
    <sheet name="NJORO" sheetId="309" r:id="rId200"/>
    <sheet name="BELGUT" sheetId="231" r:id="rId201"/>
    <sheet name="KAJIADO CENTRAL" sheetId="271" r:id="rId202"/>
    <sheet name="SOTIK" sheetId="337" r:id="rId203"/>
    <sheet name="CHEPALUNGU" sheetId="307" r:id="rId204"/>
    <sheet name="NAROK EAST" sheetId="72" r:id="rId205"/>
    <sheet name="KIPKELION EAST" sheetId="233" r:id="rId206"/>
    <sheet name="KONOIN" sheetId="304" r:id="rId207"/>
    <sheet name="BOMET CENTRAL" sheetId="305" r:id="rId208"/>
    <sheet name="ELDAMA RAVINE" sheetId="73" r:id="rId209"/>
    <sheet name="SAMBURU NORTH" sheetId="232" r:id="rId210"/>
    <sheet name="EMURUA DIKIIR" sheetId="308" r:id="rId211"/>
    <sheet name="CENTRAL" sheetId="66" r:id="rId212"/>
    <sheet name="RUIRU" sheetId="76" r:id="rId213"/>
    <sheet name="JUJA" sheetId="77" r:id="rId214"/>
    <sheet name="KABETE" sheetId="82" r:id="rId215"/>
    <sheet name="MARAGUA" sheetId="104" r:id="rId216"/>
    <sheet name="GATUNDU SOUTH" sheetId="105" r:id="rId217"/>
    <sheet name="GATANGA" sheetId="78" r:id="rId218"/>
    <sheet name="KINANGOP" sheetId="79" r:id="rId219"/>
    <sheet name="LARI" sheetId="80" r:id="rId220"/>
    <sheet name="KANGEMA" sheetId="81" r:id="rId221"/>
    <sheet name="THIKA TOWN" sheetId="75" r:id="rId222"/>
    <sheet name="GATUNDU NORTH" sheetId="165" r:id="rId223"/>
    <sheet name="limuru" sheetId="176" r:id="rId224"/>
    <sheet name="KIENI" sheetId="189" r:id="rId225"/>
    <sheet name="KIGUMO" sheetId="191" r:id="rId226"/>
    <sheet name="GITHUNGURI" sheetId="202" r:id="rId227"/>
    <sheet name="KIAMBU TOWN" sheetId="203" r:id="rId228"/>
    <sheet name="KANDARA" sheetId="216" r:id="rId229"/>
    <sheet name="OL JOROROK" sheetId="227" r:id="rId230"/>
    <sheet name="GICHUGU" sheetId="313" r:id="rId231"/>
    <sheet name="KIPIPIRI" sheetId="317" r:id="rId232"/>
    <sheet name="TETU" sheetId="190" r:id="rId233"/>
    <sheet name="MATHIOYA" sheetId="255" r:id="rId234"/>
    <sheet name="NYERI TOWN" sheetId="314" r:id="rId235"/>
    <sheet name="KIHARU" sheetId="312" r:id="rId236"/>
    <sheet name="OL KALOU" sheetId="256" r:id="rId237"/>
    <sheet name="NDIA" sheetId="268" r:id="rId238"/>
    <sheet name="KIKUYU" sheetId="310" r:id="rId239"/>
    <sheet name="KIAMBAA" sheetId="137" r:id="rId240"/>
    <sheet name="MATHIRA" sheetId="311" r:id="rId241"/>
    <sheet name="KIRINYAGA CENTRAL" sheetId="166" r:id="rId242"/>
    <sheet name="MUKURWE-INI" sheetId="136" r:id="rId243"/>
    <sheet name="MWEA" sheetId="257" r:id="rId244"/>
    <sheet name="OTHAYA" sheetId="315" r:id="rId245"/>
    <sheet name="NDARAGWA" sheetId="316" r:id="rId246"/>
    <sheet name="NORTH RIFT" sheetId="83" r:id="rId247"/>
    <sheet name="MOSOP" sheetId="94" r:id="rId248"/>
    <sheet name="KWANZA" sheetId="127" r:id="rId249"/>
    <sheet name="KEIYO NORTH" sheetId="99" r:id="rId250"/>
    <sheet name="TURBO" sheetId="129" r:id="rId251"/>
    <sheet name="SOY" sheetId="95" r:id="rId252"/>
    <sheet name="KAPSERET" sheetId="128" r:id="rId253"/>
    <sheet name="SABOTI" sheetId="146" r:id="rId254"/>
    <sheet name="AINABKOI " sheetId="164" r:id="rId255"/>
    <sheet name="KAPENGURIA" sheetId="182" r:id="rId256"/>
    <sheet name="CHESUMEI" sheetId="199" r:id="rId257"/>
    <sheet name="NANDI HILLS" sheetId="183" r:id="rId258"/>
    <sheet name="TURKANA EAST" sheetId="210" r:id="rId259"/>
    <sheet name="BARINGO NORTH" sheetId="211" r:id="rId260"/>
    <sheet name="BARINGO SOUTH" sheetId="215" r:id="rId261"/>
    <sheet name="TURKANA SOUTH" sheetId="163" r:id="rId262"/>
    <sheet name="POKOT SOUTH" sheetId="93" r:id="rId263"/>
    <sheet name="MARAKWET EAST" sheetId="321" r:id="rId264"/>
    <sheet name="TINDERET" sheetId="97" r:id="rId265"/>
    <sheet name="ALDAI" sheetId="98" r:id="rId266"/>
    <sheet name="MOIBEN" sheetId="100" r:id="rId267"/>
    <sheet name="SIGOR" sheetId="264" r:id="rId268"/>
    <sheet name="MARAKWET WEST" sheetId="320" r:id="rId269"/>
    <sheet name="EMGWEN" sheetId="326" r:id="rId270"/>
    <sheet name="KESSES" sheetId="323" r:id="rId271"/>
    <sheet name="ENDEBESS" sheetId="324" r:id="rId272"/>
    <sheet name="TURKANA NORTH" sheetId="330" r:id="rId273"/>
    <sheet name="TURKANA WEST" sheetId="329" r:id="rId274"/>
    <sheet name="TIATY" sheetId="265" r:id="rId275"/>
    <sheet name="BARINGO CENTRAL" sheetId="96" r:id="rId276"/>
    <sheet name="LOIMA" sheetId="322" r:id="rId277"/>
    <sheet name="KIMININI" sheetId="325" r:id="rId278"/>
    <sheet name="TURKANA CENTRAL" sheetId="328" r:id="rId279"/>
    <sheet name="KACHELIBA" sheetId="327" r:id="rId280"/>
    <sheet name="CHERANGANY" sheetId="332" r:id="rId281"/>
    <sheet name="NAIROBI" sheetId="101" r:id="rId282"/>
    <sheet name="MAKADARA" sheetId="119" r:id="rId283"/>
    <sheet name="DAGORETTI NORTH" sheetId="121" r:id="rId284"/>
    <sheet name="KASARANI" sheetId="122" r:id="rId285"/>
    <sheet name="LANGATA" sheetId="109" r:id="rId286"/>
    <sheet name="STAREHE" sheetId="120" r:id="rId287"/>
    <sheet name="WESTLANDS" sheetId="143" r:id="rId288"/>
    <sheet name="EMBAKASI SOUTH" sheetId="144" r:id="rId289"/>
    <sheet name="EMBAKASI WEST" sheetId="150" r:id="rId290"/>
    <sheet name="ROYSAMBU" sheetId="111" r:id="rId291"/>
    <sheet name="KIBRA" sheetId="123" r:id="rId292"/>
    <sheet name="KAMUKUNJI" sheetId="149" r:id="rId293"/>
    <sheet name="EMBAKASI NORTH" sheetId="152" r:id="rId294"/>
    <sheet name="RUARAKA" sheetId="185" r:id="rId295"/>
    <sheet name="EMBAKASI CENTRAL" sheetId="224" r:id="rId296"/>
    <sheet name="EMBAKASI EAST" sheetId="110" r:id="rId297"/>
    <sheet name="DAGORETTI SOUTH" sheetId="334" r:id="rId298"/>
    <sheet name="MATHARE" sheetId="333" r:id="rId299"/>
  </sheets>
  <externalReferences>
    <externalReference r:id="rId300"/>
    <externalReference r:id="rId301"/>
  </externalReferences>
  <definedNames>
    <definedName name="OLE_LINK1" localSheetId="90">'LAMU WEST'!#REF!</definedName>
    <definedName name="_xlnm.Print_Area" localSheetId="117">'MANDERA SOUTH'!$A$46</definedName>
    <definedName name="_xlnm.Print_Titles" localSheetId="254">'AINABKOI '!$1:$4</definedName>
    <definedName name="_xlnm.Print_Titles" localSheetId="185">AINAMOI!$1:$4</definedName>
    <definedName name="_xlnm.Print_Titles" localSheetId="265">ALDAI!$1:$4</definedName>
    <definedName name="_xlnm.Print_Titles" localSheetId="13">'ALEGO USONGA'!$1:$4</definedName>
    <definedName name="_xlnm.Print_Titles" localSheetId="26">AWENDO!$1:$4</definedName>
    <definedName name="_xlnm.Print_Titles" localSheetId="177">BAHATI!$1:$4</definedName>
    <definedName name="_xlnm.Print_Titles" localSheetId="126">BALAMBALA!$1:$4</definedName>
    <definedName name="_xlnm.Print_Titles" localSheetId="132">BANISSA!$1:$4</definedName>
    <definedName name="_xlnm.Print_Titles" localSheetId="275">'BARINGO CENTRAL'!$1:$4</definedName>
    <definedName name="_xlnm.Print_Titles" localSheetId="259">'BARINGO NORTH'!$1:$4</definedName>
    <definedName name="_xlnm.Print_Titles" localSheetId="260">'BARINGO SOUTH'!$1:$4</definedName>
    <definedName name="_xlnm.Print_Titles" localSheetId="6">'Bomachoge Borabu'!$1:$4</definedName>
    <definedName name="_xlnm.Print_Titles" localSheetId="35">'BOMACHOGE CHACHE'!$1:$4</definedName>
    <definedName name="_xlnm.Print_Titles" localSheetId="207">'BOMET CENTRAL'!$1:$4</definedName>
    <definedName name="_xlnm.Print_Titles" localSheetId="196">'BOMET EAST'!$1:$4</definedName>
    <definedName name="_xlnm.Print_Titles" localSheetId="28">Bonchari!$1:$4</definedName>
    <definedName name="_xlnm.Print_Titles" localSheetId="15">Bondo!$1:$4</definedName>
    <definedName name="_xlnm.Print_Titles" localSheetId="24">BORABU!$1:$4</definedName>
    <definedName name="_xlnm.Print_Titles" localSheetId="98">BURA!$1:$4</definedName>
    <definedName name="_xlnm.Print_Titles" localSheetId="182">bureti!$1:$4</definedName>
    <definedName name="_xlnm.Print_Titles" localSheetId="157">BUTULA!$1:$4</definedName>
    <definedName name="_xlnm.Print_Titles" localSheetId="58">BUURI!$1:$4</definedName>
    <definedName name="_xlnm.Print_Titles" localSheetId="96">CHANGAMWE!$1:$4</definedName>
    <definedName name="_xlnm.Print_Titles" localSheetId="203">CHEPALUNGU!#REF!</definedName>
    <definedName name="_xlnm.Print_Titles" localSheetId="256">CHESUMEI!$1:$4</definedName>
    <definedName name="_xlnm.Print_Titles" localSheetId="128">DADAAB!$1:$4</definedName>
    <definedName name="_xlnm.Print_Titles" localSheetId="283">'DAGORETTI NORTH'!$1:$4</definedName>
    <definedName name="_xlnm.Print_Titles" localSheetId="120">ELDAS!$1:$4</definedName>
    <definedName name="_xlnm.Print_Titles" localSheetId="295">'EMBAKASI CENTRAL'!$1:$4</definedName>
    <definedName name="_xlnm.Print_Titles" localSheetId="296">'EMBAKASI EAST'!$1:$4</definedName>
    <definedName name="_xlnm.Print_Titles" localSheetId="293">'EMBAKASI NORTH'!$1:$4</definedName>
    <definedName name="_xlnm.Print_Titles" localSheetId="288">'EMBAKASI SOUTH'!$1:$4</definedName>
    <definedName name="_xlnm.Print_Titles" localSheetId="289">'EMBAKASI WEST'!$1:$4</definedName>
    <definedName name="_xlnm.Print_Titles" localSheetId="271">ENDEBESS!$1:$4</definedName>
    <definedName name="_xlnm.Print_Titles" localSheetId="127">FAFI!$1:$4</definedName>
    <definedName name="_xlnm.Print_Titles" localSheetId="110">GALOLE!$1:$4</definedName>
    <definedName name="_xlnm.Print_Titles" localSheetId="121">'GARISSA TOWNSHIP'!$1:$4</definedName>
    <definedName name="_xlnm.Print_Titles" localSheetId="102">GARSEN!$1:$4</definedName>
    <definedName name="_xlnm.Print_Titles" localSheetId="217">GATANGA!$1:$4</definedName>
    <definedName name="_xlnm.Print_Titles" localSheetId="222">'GATUNDU NORTH'!$1:$4</definedName>
    <definedName name="_xlnm.Print_Titles" localSheetId="216">'GATUNDU SOUTH'!$1:$4</definedName>
    <definedName name="_xlnm.Print_Titles" localSheetId="173">GILGIL!$1:$4</definedName>
    <definedName name="_xlnm.Print_Titles" localSheetId="226">GITHUNGURI!$1:$4</definedName>
    <definedName name="_xlnm.Print_Titles" localSheetId="65">'IGEMBE NORTH'!$1:$4</definedName>
    <definedName name="_xlnm.Print_Titles" localSheetId="44">'IGEMBE SOUTH'!$1:$4</definedName>
    <definedName name="_xlnm.Print_Titles" localSheetId="118">IJARA!$1:$4</definedName>
    <definedName name="_xlnm.Print_Titles" localSheetId="140">IKOLOMANI!$1:$4</definedName>
    <definedName name="_xlnm.Print_Titles" localSheetId="46">'ISIOLO NORTH'!$1:$4</definedName>
    <definedName name="_xlnm.Print_Titles" localSheetId="59">'ISIOLO SOUTH'!$1:$4</definedName>
    <definedName name="_xlnm.Print_Titles" localSheetId="107">JOMVU!$1:$4</definedName>
    <definedName name="_xlnm.Print_Titles" localSheetId="213">JUJA!$1:$4</definedName>
    <definedName name="_xlnm.Print_Titles" localSheetId="214">KABETE!$1:$4</definedName>
    <definedName name="_xlnm.Print_Titles" localSheetId="141">KABUCHAI!$1:$4</definedName>
    <definedName name="_xlnm.Print_Titles" localSheetId="279">KACHELIBA!$1:$4</definedName>
    <definedName name="_xlnm.Print_Titles" localSheetId="186">'KAJIADO EAST'!$1:$4</definedName>
    <definedName name="_xlnm.Print_Titles" localSheetId="183">'Kajiado North'!$1:$4</definedName>
    <definedName name="_xlnm.Print_Titles" localSheetId="169">'KAJIADO SOUTH'!$1:$4</definedName>
    <definedName name="_xlnm.Print_Titles" localSheetId="187">'KAJIADO WEST'!$1:$4</definedName>
    <definedName name="_xlnm.Print_Titles" localSheetId="99">KALOLENI!$1:$4</definedName>
    <definedName name="_xlnm.Print_Titles" localSheetId="292">KAMUKUNJI!$1:$4</definedName>
    <definedName name="_xlnm.Print_Titles" localSheetId="228">KANDARA!$1:$4</definedName>
    <definedName name="_xlnm.Print_Titles" localSheetId="146">KANDUYI!$1:$4</definedName>
    <definedName name="_xlnm.Print_Titles" localSheetId="220">KANGEMA!$1:$4</definedName>
    <definedName name="_xlnm.Print_Titles" localSheetId="71">KANGUNDO!$1:$4</definedName>
    <definedName name="_xlnm.Print_Titles" localSheetId="255">KAPENGURIA!$1:$4</definedName>
    <definedName name="_xlnm.Print_Titles" localSheetId="252">KAPSERET!$1:$4</definedName>
    <definedName name="_xlnm.Print_Titles" localSheetId="284">KASARANI!$1:$4</definedName>
    <definedName name="_xlnm.Print_Titles" localSheetId="36">KASIPUL!$1:$4</definedName>
    <definedName name="_xlnm.Print_Titles" localSheetId="249">'KEIYO NORTH'!$1:$4</definedName>
    <definedName name="_xlnm.Print_Titles" localSheetId="172">'KEIYO SOUTH'!$1:$4</definedName>
    <definedName name="_xlnm.Print_Titles" localSheetId="270">KESSES!#REF!</definedName>
    <definedName name="_xlnm.Print_Titles" localSheetId="138">KHWISERO!$1:$4</definedName>
    <definedName name="_xlnm.Print_Titles" localSheetId="227">'KIAMBU TOWN'!$1:$4</definedName>
    <definedName name="_xlnm.Print_Titles" localSheetId="291">KIBRA!$1:$4</definedName>
    <definedName name="_xlnm.Print_Titles" localSheetId="80">'KIBWEZI EAST'!#REF!</definedName>
    <definedName name="_xlnm.Print_Titles" localSheetId="48">'KIBWEZI WEST'!$1:$4</definedName>
    <definedName name="_xlnm.Print_Titles" localSheetId="224">KIENI!$1:$4</definedName>
    <definedName name="_xlnm.Print_Titles" localSheetId="225">KIGUMO!$1:$4</definedName>
    <definedName name="_xlnm.Print_Titles" localSheetId="235">KIHARU!$1:$4</definedName>
    <definedName name="_xlnm.Print_Titles" localSheetId="238">KIKUYU!$1:$4</definedName>
    <definedName name="_xlnm.Print_Titles" localSheetId="193">KILGORIS!$1:$4</definedName>
    <definedName name="_xlnm.Print_Titles" localSheetId="101">'KILIFI NORTH'!$1:$4</definedName>
    <definedName name="_xlnm.Print_Titles" localSheetId="105">'kilifi South'!$1:$4</definedName>
    <definedName name="_xlnm.Print_Titles" localSheetId="66">KILOME!$1:$4</definedName>
    <definedName name="_xlnm.Print_Titles" localSheetId="94">KINANGO!$1:$4</definedName>
    <definedName name="_xlnm.Print_Titles" localSheetId="218">KINANGOP!$1:$4</definedName>
    <definedName name="_xlnm.Print_Titles" localSheetId="231">KIPIPIRI!$1:$4</definedName>
    <definedName name="_xlnm.Print_Titles" localSheetId="241">'KIRINYAGA CENTRAL'!$1:$4</definedName>
    <definedName name="_xlnm.Print_Titles" localSheetId="97">KISAUNI!$1:$4</definedName>
    <definedName name="_xlnm.Print_Titles" localSheetId="11">'KISUMU CENTRAL'!$1:$4</definedName>
    <definedName name="_xlnm.Print_Titles" localSheetId="2">'Kisumu East'!$1:$4</definedName>
    <definedName name="_xlnm.Print_Titles" localSheetId="17">'KISUMU WEST'!$1:$4</definedName>
    <definedName name="_xlnm.Print_Titles" localSheetId="45">'Kitui Central'!$1:$4</definedName>
    <definedName name="_xlnm.Print_Titles" localSheetId="54">'KITUI EAST'!$1:$4</definedName>
    <definedName name="_xlnm.Print_Titles" localSheetId="18">'KITUTU CHACHE SOUTH'!$1:$4</definedName>
    <definedName name="_xlnm.Print_Titles" localSheetId="9">'KITUTU MASABA'!$1:$4</definedName>
    <definedName name="_xlnm.Print_Titles" localSheetId="206">KONOIN!$1:$4</definedName>
    <definedName name="_xlnm.Print_Titles" localSheetId="190">'KURESOI NORTH'!$1:$4</definedName>
    <definedName name="_xlnm.Print_Titles" localSheetId="176">'KURESOI SOUTH'!$1:$4</definedName>
    <definedName name="_xlnm.Print_Titles" localSheetId="248">KWANZA!$1:$4</definedName>
    <definedName name="_xlnm.Print_Titles" localSheetId="125">LAFEY!#REF!</definedName>
    <definedName name="_xlnm.Print_Titles" localSheetId="181">'laikipia east'!$1:$4</definedName>
    <definedName name="_xlnm.Print_Titles" localSheetId="170">'LAIKIPIA NORTH'!$1:$4</definedName>
    <definedName name="_xlnm.Print_Titles" localSheetId="175">'LAIKIPIA WEST'!$1:$4</definedName>
    <definedName name="_xlnm.Print_Titles" localSheetId="52">laisamis!$1:$4</definedName>
    <definedName name="_xlnm.Print_Titles" localSheetId="95">'lamu east'!$1:$4</definedName>
    <definedName name="_xlnm.Print_Titles" localSheetId="90">'LAMU WEST'!$1:$4</definedName>
    <definedName name="_xlnm.Print_Titles" localSheetId="285">LANGATA!$1:$4</definedName>
    <definedName name="_xlnm.Print_Titles" localSheetId="219">LARI!$1:$4</definedName>
    <definedName name="_xlnm.Print_Titles" localSheetId="92">LIKONI!$1:$4</definedName>
    <definedName name="_xlnm.Print_Titles" localSheetId="223">limuru!$1:$4</definedName>
    <definedName name="_xlnm.Print_Titles" localSheetId="160">LUGARI!$1:$4</definedName>
    <definedName name="_xlnm.Print_Titles" localSheetId="93">'LUNGA LUNGA'!$1:$4</definedName>
    <definedName name="_xlnm.Print_Titles" localSheetId="53">'Machakos Town'!$1:$4</definedName>
    <definedName name="_xlnm.Print_Titles" localSheetId="282">MAKADARA!$1:$4</definedName>
    <definedName name="_xlnm.Print_Titles" localSheetId="106">MALINDI!$1:$4</definedName>
    <definedName name="_xlnm.Print_Titles" localSheetId="129">'MANDERA EAST'!$1:$4</definedName>
    <definedName name="_xlnm.Print_Titles" localSheetId="122">'MANDERA NORTH'!$1:$4</definedName>
    <definedName name="_xlnm.Print_Titles" localSheetId="117">'MANDERA SOUTH'!$1:$4</definedName>
    <definedName name="_xlnm.Print_Titles" localSheetId="56">MANYATTA!$1:$4</definedName>
    <definedName name="_xlnm.Print_Titles" localSheetId="215">MARAGUA!$1:$4</definedName>
    <definedName name="_xlnm.Print_Titles" localSheetId="85">MASINGA!$1:$4</definedName>
    <definedName name="_xlnm.Print_Titles" localSheetId="240">MATHIRA!$1:$4</definedName>
    <definedName name="_xlnm.Print_Titles" localSheetId="91">MATUGA!$1:$4</definedName>
    <definedName name="_xlnm.Print_Titles" localSheetId="50">MAVOKO!$1:$4</definedName>
    <definedName name="_xlnm.Print_Titles" localSheetId="87">'MBEERE NORTH'!$1:$4</definedName>
    <definedName name="_xlnm.Print_Titles" localSheetId="86">'MBEERE SOUTH'!$1:$4</definedName>
    <definedName name="_xlnm.Print_Titles" localSheetId="4">'MBITA-SUBA NORTH'!$1:$4</definedName>
    <definedName name="_xlnm.Print_Titles" localSheetId="178">MOGOTIO!$1:$4</definedName>
    <definedName name="_xlnm.Print_Titles" localSheetId="266">MOIBEN!$1:$4</definedName>
    <definedName name="_xlnm.Print_Titles" localSheetId="179">MOLO!$1:$4</definedName>
    <definedName name="_xlnm.Print_Titles" localSheetId="247">MOSOP!$1:$4</definedName>
    <definedName name="_xlnm.Print_Titles" localSheetId="108">MSAMBWENI!$1:$4</definedName>
    <definedName name="_xlnm.Print_Titles" localSheetId="136">MT.ELGON!$1:$4</definedName>
    <definedName name="_xlnm.Print_Titles" localSheetId="12">MUHORONI!$1:$4</definedName>
    <definedName name="_xlnm.Print_Titles" localSheetId="144">'mumias east'!$1:$4</definedName>
    <definedName name="_xlnm.Print_Titles" localSheetId="137">'mumias west'!$1:$4</definedName>
    <definedName name="_xlnm.Print_Titles" localSheetId="83">MWALA!$1:$4</definedName>
    <definedName name="_xlnm.Print_Titles" localSheetId="104">MWATATE!$1:$4</definedName>
    <definedName name="_xlnm.Print_Titles" localSheetId="67">'MWINGI CENTRAL'!$1:$4</definedName>
    <definedName name="_xlnm.Print_Titles" localSheetId="72">'MWINGI NORTH'!$1:$4</definedName>
    <definedName name="_xlnm.Print_Titles" localSheetId="64">'MWINGI WEST'!$1:$4</definedName>
    <definedName name="_xlnm.Print_Titles" localSheetId="191">NAIVASHA!$1:$4</definedName>
    <definedName name="_xlnm.Print_Titles" localSheetId="180">'NAKURU TOWN WEST'!$1:$4</definedName>
    <definedName name="_xlnm.Print_Titles" localSheetId="257">'NANDI HILLS'!$1:$4</definedName>
    <definedName name="_xlnm.Print_Titles" localSheetId="204">'NAROK EAST'!$1:$4</definedName>
    <definedName name="_xlnm.Print_Titles" localSheetId="171">'NAROK NORTH'!$1:$4</definedName>
    <definedName name="_xlnm.Print_Titles" localSheetId="188">'narok south'!$1:$4</definedName>
    <definedName name="_xlnm.Print_Titles" localSheetId="174">'NAROK WEST'!$1:$4</definedName>
    <definedName name="_xlnm.Print_Titles" localSheetId="143">NAVAKHOLO!$1:$4</definedName>
    <definedName name="_xlnm.Print_Titles" localSheetId="245">NDARAGWA!$1:$4</definedName>
    <definedName name="_xlnm.Print_Titles" localSheetId="47">'NORTH HORR'!$1:$4</definedName>
    <definedName name="_xlnm.Print_Titles" localSheetId="19">'NORTH MUGIRANGO'!$1:$4</definedName>
    <definedName name="_xlnm.Print_Titles" localSheetId="111">NYALI!$1:$4</definedName>
    <definedName name="_xlnm.Print_Titles" localSheetId="10">Nyando!$1:$4</definedName>
    <definedName name="_xlnm.Print_Titles" localSheetId="229">'OL JOROROK'!$1:$4</definedName>
    <definedName name="_xlnm.Print_Titles" localSheetId="244">OTHAYA!$1:$4</definedName>
    <definedName name="_xlnm.Print_Titles" localSheetId="262">'POKOT SOUTH'!$1:$4</definedName>
    <definedName name="_xlnm.Print_Titles" localSheetId="89">RABAI!$1:$4</definedName>
    <definedName name="_xlnm.Print_Titles" localSheetId="41">RARIEDA!$1:$4</definedName>
    <definedName name="_xlnm.Print_Titles" localSheetId="195">RONGAI!$1:$4</definedName>
    <definedName name="_xlnm.Print_Titles" localSheetId="16">RONGO!$1:$4</definedName>
    <definedName name="_xlnm.Print_Titles" localSheetId="290">ROYSAMBU!$1:$4</definedName>
    <definedName name="_xlnm.Print_Titles" localSheetId="294">RUARAKA!$1:$4</definedName>
    <definedName name="_xlnm.Print_Titles" localSheetId="212">RUIRU!$1:$4</definedName>
    <definedName name="_xlnm.Print_Titles" localSheetId="57">RUNYENJES!$1:$4</definedName>
    <definedName name="_xlnm.Print_Titles" localSheetId="253">SABOTI!$1:$4</definedName>
    <definedName name="_xlnm.Print_Titles" localSheetId="55">SAKU!$1:$4</definedName>
    <definedName name="_xlnm.Print_Titles" localSheetId="194">'SAMBURU EAST'!$1:$4</definedName>
    <definedName name="_xlnm.Print_Titles" localSheetId="189">'SAMBURU WEST'!$1:$4</definedName>
    <definedName name="_xlnm.Print_Titles" localSheetId="8">Seme!$1:$4</definedName>
    <definedName name="_xlnm.Print_Titles" localSheetId="192">'SIGOWET SOIN'!$1:$4</definedName>
    <definedName name="_xlnm.Print_Titles" localSheetId="63">'SOUTH IMENTI'!$1:$4</definedName>
    <definedName name="_xlnm.Print_Titles" localSheetId="33">'SOUTH MUGIRANGO'!$1:$4</definedName>
    <definedName name="_xlnm.Print_Titles" localSheetId="251">SOY!$1:$4</definedName>
    <definedName name="_xlnm.Print_Titles" localSheetId="286">STAREHE!$1:$4</definedName>
    <definedName name="_xlnm.Print_Titles" localSheetId="23">'SUBA SOUTH'!$1:$4</definedName>
    <definedName name="_xlnm.Print_Titles" localSheetId="184">subukia!$1:$4</definedName>
    <definedName name="_xlnm.Print_Titles" localSheetId="20">'SUNA EAST'!$1:$4</definedName>
    <definedName name="_xlnm.Print_Titles" localSheetId="14">'Suna West'!$1:$4</definedName>
    <definedName name="_xlnm.Print_Titles" localSheetId="123">TARBAJ!$1:$4</definedName>
    <definedName name="_xlnm.Print_Titles" localSheetId="100">'TAVETA '!$1:$4</definedName>
    <definedName name="_xlnm.Print_Titles" localSheetId="145">'TESO NORTH'!$1:$4</definedName>
    <definedName name="_xlnm.Print_Titles" localSheetId="142">'TESO SOUTH'!$1:$4</definedName>
    <definedName name="_xlnm.Print_Titles" localSheetId="232">TETU!$1:$4</definedName>
    <definedName name="_xlnm.Print_Titles" localSheetId="51">THARAKA!$1:$4</definedName>
    <definedName name="_xlnm.Print_Titles" localSheetId="221">'THIKA TOWN'!$1:$4</definedName>
    <definedName name="_xlnm.Print_Titles" localSheetId="264">TINDERET!$1:$4</definedName>
    <definedName name="_xlnm.Print_Titles" localSheetId="135">TONGAREN!$1:$4</definedName>
    <definedName name="_xlnm.Print_Titles" localSheetId="250">TURBO!$1:$4</definedName>
    <definedName name="_xlnm.Print_Titles" localSheetId="258">'TURKANA EAST'!$1:$4</definedName>
    <definedName name="_xlnm.Print_Titles" localSheetId="272">'TURKANA NORTH'!$1:$4</definedName>
    <definedName name="_xlnm.Print_Titles" localSheetId="261">'TURKANA SOUTH'!#REF!</definedName>
    <definedName name="_xlnm.Print_Titles" localSheetId="7">UGENYA!$1:$4</definedName>
    <definedName name="_xlnm.Print_Titles" localSheetId="1">Ugunja!$1:$4</definedName>
    <definedName name="_xlnm.Print_Titles" localSheetId="22">URIRI!$1:$4</definedName>
    <definedName name="_xlnm.Print_Titles" localSheetId="155">VIHIGA!$1:$4</definedName>
    <definedName name="_xlnm.Print_Titles" localSheetId="109">VOI!$1:$4</definedName>
    <definedName name="_xlnm.Print_Titles" localSheetId="131">'WAJIR EAST'!$1:$4</definedName>
    <definedName name="_xlnm.Print_Titles" localSheetId="124">'WAJIR NORTH'!$1:$4</definedName>
    <definedName name="_xlnm.Print_Titles" localSheetId="119">'WAJIR SOUTH'!$1:$4</definedName>
    <definedName name="_xlnm.Print_Titles" localSheetId="116">'WAJIR WEST'!$1:$4</definedName>
    <definedName name="_xlnm.Print_Titles" localSheetId="139">'WEBUYE EAST'!$1:$4</definedName>
    <definedName name="_xlnm.Print_Titles" localSheetId="159">'WEBUYE WEST'!$1:$4</definedName>
    <definedName name="_xlnm.Print_Titles" localSheetId="21">'WEST MUGIRANGO'!$1:$4</definedName>
    <definedName name="_xlnm.Print_Titles" localSheetId="287">WESTLANDS!$1:$4</definedName>
    <definedName name="_xlnm.Print_Titles" localSheetId="103">WUNDANYI!$1:$4</definedName>
    <definedName name="_xlnm.Print_Titles" localSheetId="49">YATTA!$1:$4</definedName>
  </definedNames>
  <calcPr calcId="124519"/>
</workbook>
</file>

<file path=xl/calcChain.xml><?xml version="1.0" encoding="utf-8"?>
<calcChain xmlns="http://schemas.openxmlformats.org/spreadsheetml/2006/main">
  <c r="E103" i="296"/>
  <c r="E84"/>
  <c r="E148" i="277"/>
  <c r="A75"/>
  <c r="A77"/>
  <c r="A79"/>
  <c r="A81"/>
  <c r="A83"/>
  <c r="A85"/>
  <c r="A87"/>
  <c r="A89"/>
  <c r="A91"/>
  <c r="E121"/>
  <c r="E106" i="296" l="1"/>
  <c r="E21" i="316"/>
  <c r="E118" i="291" l="1"/>
  <c r="E111" i="312"/>
  <c r="E126" s="1"/>
  <c r="E134" i="148"/>
  <c r="E114"/>
  <c r="E112" i="131"/>
  <c r="E21"/>
  <c r="E128" l="1"/>
  <c r="E106" i="227"/>
  <c r="E121"/>
  <c r="E45" i="259"/>
  <c r="E90" i="328"/>
  <c r="E73"/>
  <c r="A70"/>
  <c r="A71" s="1"/>
  <c r="A72" s="1"/>
  <c r="A13" i="299"/>
  <c r="A14" s="1"/>
  <c r="A23"/>
  <c r="A24" s="1"/>
  <c r="A27"/>
  <c r="A28" s="1"/>
  <c r="A29" s="1"/>
  <c r="A30" s="1"/>
  <c r="A31" s="1"/>
  <c r="A32" s="1"/>
  <c r="A33" s="1"/>
  <c r="A36"/>
  <c r="A37" s="1"/>
  <c r="A38" s="1"/>
  <c r="A39" s="1"/>
  <c r="A40" s="1"/>
  <c r="A41" s="1"/>
  <c r="A42" s="1"/>
  <c r="A43" s="1"/>
  <c r="A44" s="1"/>
  <c r="A45" s="1"/>
  <c r="A46" s="1"/>
  <c r="A7"/>
  <c r="A8" s="1"/>
  <c r="A9" s="1"/>
  <c r="A10" s="1"/>
  <c r="E55"/>
  <c r="E47"/>
  <c r="E96" i="291"/>
  <c r="E90" i="280"/>
  <c r="A88"/>
  <c r="A89" s="1"/>
  <c r="A74"/>
  <c r="A75" s="1"/>
  <c r="A76" s="1"/>
  <c r="A77" s="1"/>
  <c r="A78" s="1"/>
  <c r="A79" s="1"/>
  <c r="A80" s="1"/>
  <c r="A81" s="1"/>
  <c r="A82" s="1"/>
  <c r="A83" s="1"/>
  <c r="A84" s="1"/>
  <c r="A85" s="1"/>
  <c r="A58"/>
  <c r="A59" s="1"/>
  <c r="A60" s="1"/>
  <c r="A61" s="1"/>
  <c r="A62" s="1"/>
  <c r="A63" s="1"/>
  <c r="A64" s="1"/>
  <c r="A65" s="1"/>
  <c r="A66" s="1"/>
  <c r="A67" s="1"/>
  <c r="A68" s="1"/>
  <c r="A69" s="1"/>
  <c r="A70" s="1"/>
  <c r="A71" s="1"/>
  <c r="A72" s="1"/>
  <c r="A55"/>
  <c r="A50"/>
  <c r="A51" s="1"/>
  <c r="A52" s="1"/>
  <c r="A53" s="1"/>
  <c r="A42"/>
  <c r="A43" s="1"/>
  <c r="A44" s="1"/>
  <c r="A45" s="1"/>
  <c r="A46" s="1"/>
  <c r="A47" s="1"/>
  <c r="A48" s="1"/>
  <c r="A36"/>
  <c r="A37" s="1"/>
  <c r="E148" i="285"/>
  <c r="A146"/>
  <c r="A147" s="1"/>
  <c r="A154" s="1"/>
  <c r="A155" s="1"/>
  <c r="A128"/>
  <c r="A129" s="1"/>
  <c r="A130" s="1"/>
  <c r="A131" s="1"/>
  <c r="A132" s="1"/>
  <c r="A133" s="1"/>
  <c r="A134" s="1"/>
  <c r="A135" s="1"/>
  <c r="A136" s="1"/>
  <c r="A137" s="1"/>
  <c r="A138" s="1"/>
  <c r="A139" s="1"/>
  <c r="A140" s="1"/>
  <c r="A141" s="1"/>
  <c r="A142" s="1"/>
  <c r="A153" s="1"/>
  <c r="A115"/>
  <c r="A116" s="1"/>
  <c r="A117" s="1"/>
  <c r="A118" s="1"/>
  <c r="A119" s="1"/>
  <c r="A120" s="1"/>
  <c r="A121" s="1"/>
  <c r="A122" s="1"/>
  <c r="A123" s="1"/>
  <c r="A124" s="1"/>
  <c r="A54"/>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25"/>
  <c r="A26" s="1"/>
  <c r="A27" s="1"/>
  <c r="A28" s="1"/>
  <c r="A29" s="1"/>
  <c r="A30" s="1"/>
  <c r="A31" s="1"/>
  <c r="A32" s="1"/>
  <c r="A33" s="1"/>
  <c r="A34" s="1"/>
  <c r="A35" s="1"/>
  <c r="A36" s="1"/>
  <c r="A37" s="1"/>
  <c r="A38" s="1"/>
  <c r="A39" s="1"/>
  <c r="A40" s="1"/>
  <c r="A41" s="1"/>
  <c r="A42" s="1"/>
  <c r="A43" s="1"/>
  <c r="A44" s="1"/>
  <c r="A45" s="1"/>
  <c r="A46" s="1"/>
  <c r="A47" s="1"/>
  <c r="A48" s="1"/>
  <c r="A49" s="1"/>
  <c r="A50" s="1"/>
  <c r="A51" s="1"/>
  <c r="A19"/>
  <c r="A20" s="1"/>
  <c r="A13"/>
  <c r="A14" s="1"/>
  <c r="A7"/>
  <c r="A8" s="1"/>
  <c r="A9" s="1"/>
  <c r="A10" s="1"/>
  <c r="A99" i="297"/>
  <c r="A100" s="1"/>
  <c r="A101" s="1"/>
  <c r="A102" s="1"/>
  <c r="A103" s="1"/>
  <c r="A94"/>
  <c r="A82"/>
  <c r="A83" s="1"/>
  <c r="A84" s="1"/>
  <c r="A85" s="1"/>
  <c r="A86" s="1"/>
  <c r="A87" s="1"/>
  <c r="A88" s="1"/>
  <c r="A63"/>
  <c r="A64" s="1"/>
  <c r="A65" s="1"/>
  <c r="A66" s="1"/>
  <c r="A67" s="1"/>
  <c r="A68" s="1"/>
  <c r="A69" s="1"/>
  <c r="A70" s="1"/>
  <c r="A71" s="1"/>
  <c r="A72" s="1"/>
  <c r="A73" s="1"/>
  <c r="A74" s="1"/>
  <c r="A75" s="1"/>
  <c r="A76" s="1"/>
  <c r="A34"/>
  <c r="A35" s="1"/>
  <c r="A36" s="1"/>
  <c r="A37" s="1"/>
  <c r="A38" s="1"/>
  <c r="A39" s="1"/>
  <c r="A40" s="1"/>
  <c r="A41" s="1"/>
  <c r="A42" s="1"/>
  <c r="A43" s="1"/>
  <c r="A44" s="1"/>
  <c r="A45" s="1"/>
  <c r="A46" s="1"/>
  <c r="A47" s="1"/>
  <c r="A48" s="1"/>
  <c r="A49" s="1"/>
  <c r="A50" s="1"/>
  <c r="A51" s="1"/>
  <c r="A52" s="1"/>
  <c r="A53" s="1"/>
  <c r="A54" s="1"/>
  <c r="A55" s="1"/>
  <c r="A56" s="1"/>
  <c r="A57" s="1"/>
  <c r="A58" s="1"/>
  <c r="A59" s="1"/>
  <c r="E73" i="276"/>
  <c r="A59"/>
  <c r="A60" s="1"/>
  <c r="A61" s="1"/>
  <c r="A62" s="1"/>
  <c r="A63" s="1"/>
  <c r="A64" s="1"/>
  <c r="A65" s="1"/>
  <c r="A66" s="1"/>
  <c r="A55"/>
  <c r="A56" s="1"/>
  <c r="A46"/>
  <c r="A23"/>
  <c r="A24" s="1"/>
  <c r="A25" s="1"/>
  <c r="A26" s="1"/>
  <c r="A27" s="1"/>
  <c r="A28" s="1"/>
  <c r="A29" s="1"/>
  <c r="A30" s="1"/>
  <c r="A31" s="1"/>
  <c r="A32" s="1"/>
  <c r="A33" s="1"/>
  <c r="A34" s="1"/>
  <c r="A35" s="1"/>
  <c r="A36" s="1"/>
  <c r="A37" s="1"/>
  <c r="A38" s="1"/>
  <c r="A39" s="1"/>
  <c r="A40" s="1"/>
  <c r="A41" s="1"/>
  <c r="A42" s="1"/>
  <c r="A43" s="1"/>
  <c r="E129" i="247"/>
  <c r="A117"/>
  <c r="A118" s="1"/>
  <c r="A119" s="1"/>
  <c r="A120" s="1"/>
  <c r="A121" s="1"/>
  <c r="A122" s="1"/>
  <c r="A123" s="1"/>
  <c r="A124" s="1"/>
  <c r="A125" s="1"/>
  <c r="A126" s="1"/>
  <c r="A127" s="1"/>
  <c r="A128" s="1"/>
  <c r="A101"/>
  <c r="A102" s="1"/>
  <c r="A103" s="1"/>
  <c r="A104" s="1"/>
  <c r="A105" s="1"/>
  <c r="A106" s="1"/>
  <c r="A107" s="1"/>
  <c r="A108" s="1"/>
  <c r="A109" s="1"/>
  <c r="A110" s="1"/>
  <c r="A111" s="1"/>
  <c r="A112" s="1"/>
  <c r="A113" s="1"/>
  <c r="A114" s="1"/>
  <c r="A53"/>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32"/>
  <c r="A33" s="1"/>
  <c r="A34" s="1"/>
  <c r="A35" s="1"/>
  <c r="A36" s="1"/>
  <c r="A37" s="1"/>
  <c r="A38" s="1"/>
  <c r="A39" s="1"/>
  <c r="A40" s="1"/>
  <c r="A41" s="1"/>
  <c r="A42" s="1"/>
  <c r="A43" s="1"/>
  <c r="A44" s="1"/>
  <c r="A45" s="1"/>
  <c r="A46" s="1"/>
  <c r="A47" s="1"/>
  <c r="A48" s="1"/>
  <c r="A49" s="1"/>
  <c r="A50" s="1"/>
  <c r="E73" i="322"/>
  <c r="A71"/>
  <c r="A72" s="1"/>
  <c r="A68"/>
  <c r="A62"/>
  <c r="A63" s="1"/>
  <c r="A64" s="1"/>
  <c r="A65" s="1"/>
  <c r="A42"/>
  <c r="A43" s="1"/>
  <c r="A44" s="1"/>
  <c r="A45" s="1"/>
  <c r="A46" s="1"/>
  <c r="A47" s="1"/>
  <c r="A48" s="1"/>
  <c r="A49" s="1"/>
  <c r="A50" s="1"/>
  <c r="A51" s="1"/>
  <c r="A52" s="1"/>
  <c r="A53" s="1"/>
  <c r="A54" s="1"/>
  <c r="A55" s="1"/>
  <c r="A56" s="1"/>
  <c r="A57" s="1"/>
  <c r="A58" s="1"/>
  <c r="A59" s="1"/>
  <c r="A37"/>
  <c r="A38" s="1"/>
  <c r="A39" s="1"/>
  <c r="E84" i="265"/>
  <c r="A83"/>
  <c r="A73"/>
  <c r="A74" s="1"/>
  <c r="A75" s="1"/>
  <c r="A76" s="1"/>
  <c r="A77" s="1"/>
  <c r="A78" s="1"/>
  <c r="A79" s="1"/>
  <c r="A80" s="1"/>
  <c r="A63"/>
  <c r="A64" s="1"/>
  <c r="A65" s="1"/>
  <c r="A66" s="1"/>
  <c r="A67" s="1"/>
  <c r="A68" s="1"/>
  <c r="A69" s="1"/>
  <c r="A70" s="1"/>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E65" i="314"/>
  <c r="A58"/>
  <c r="A59" s="1"/>
  <c r="A60" s="1"/>
  <c r="A61" s="1"/>
  <c r="A62" s="1"/>
  <c r="A63" s="1"/>
  <c r="A64" s="1"/>
  <c r="A55"/>
  <c r="A49"/>
  <c r="A50" s="1"/>
  <c r="A51" s="1"/>
  <c r="A52" s="1"/>
  <c r="A43"/>
  <c r="A44" s="1"/>
  <c r="A45" s="1"/>
  <c r="A46" s="1"/>
  <c r="A23"/>
  <c r="A24" s="1"/>
  <c r="A25" s="1"/>
  <c r="A26" s="1"/>
  <c r="A27" s="1"/>
  <c r="A28" s="1"/>
  <c r="A29" s="1"/>
  <c r="A30" s="1"/>
  <c r="A31" s="1"/>
  <c r="A32" s="1"/>
  <c r="A33" s="1"/>
  <c r="A34" s="1"/>
  <c r="A35" s="1"/>
  <c r="A36" s="1"/>
  <c r="A37" s="1"/>
  <c r="A38" s="1"/>
  <c r="A39" s="1"/>
  <c r="A40" s="1"/>
  <c r="A19"/>
  <c r="A20" s="1"/>
  <c r="A11"/>
  <c r="A12" s="1"/>
  <c r="A7"/>
  <c r="A8" s="1"/>
  <c r="A139" i="277"/>
  <c r="A140" s="1"/>
  <c r="A141" s="1"/>
  <c r="A142" s="1"/>
  <c r="A143" s="1"/>
  <c r="A144" s="1"/>
  <c r="A145" s="1"/>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146" s="1"/>
  <c r="E23"/>
  <c r="E151" s="1"/>
  <c r="E105" i="282"/>
  <c r="E111" i="297"/>
  <c r="E140" i="230"/>
  <c r="E81" i="322"/>
  <c r="E123" i="230"/>
  <c r="E94" i="265"/>
  <c r="A99" i="86"/>
  <c r="A100" s="1"/>
  <c r="A101" s="1"/>
  <c r="A102" s="1"/>
  <c r="A103" s="1"/>
  <c r="A104" s="1"/>
  <c r="A105" s="1"/>
  <c r="A106" s="1"/>
  <c r="A107" s="1"/>
  <c r="A108" s="1"/>
  <c r="A109" s="1"/>
  <c r="A110" s="1"/>
  <c r="A111" s="1"/>
  <c r="A112" s="1"/>
  <c r="A113" s="1"/>
  <c r="A114" s="1"/>
  <c r="A115" s="1"/>
  <c r="A116" s="1"/>
  <c r="A117" s="1"/>
  <c r="A118" s="1"/>
  <c r="A121"/>
  <c r="A122" s="1"/>
  <c r="A123" s="1"/>
  <c r="A124" s="1"/>
  <c r="A125" s="1"/>
  <c r="A47"/>
  <c r="A48" s="1"/>
  <c r="A49" s="1"/>
  <c r="A50" s="1"/>
  <c r="A51" s="1"/>
  <c r="A52" s="1"/>
  <c r="A53" s="1"/>
  <c r="A54" s="1"/>
  <c r="A55" s="1"/>
  <c r="A56" s="1"/>
  <c r="A57" s="1"/>
  <c r="A58" s="1"/>
  <c r="A59" s="1"/>
  <c r="A60" s="1"/>
  <c r="A61" s="1"/>
  <c r="A62" s="1"/>
  <c r="A63" s="1"/>
  <c r="A64" s="1"/>
  <c r="A65" s="1"/>
  <c r="A66" s="1"/>
  <c r="A69"/>
  <c r="A70" s="1"/>
  <c r="A71" s="1"/>
  <c r="A72" s="1"/>
  <c r="A73" s="1"/>
  <c r="A74" s="1"/>
  <c r="A75" s="1"/>
  <c r="A76" s="1"/>
  <c r="A77" s="1"/>
  <c r="A78" s="1"/>
  <c r="A79" s="1"/>
  <c r="A80" s="1"/>
  <c r="A81" s="1"/>
  <c r="A82" s="1"/>
  <c r="A83" s="1"/>
  <c r="A84" s="1"/>
  <c r="A85" s="1"/>
  <c r="A86" s="1"/>
  <c r="A87" s="1"/>
  <c r="A88" s="1"/>
  <c r="A89" s="1"/>
  <c r="A90" s="1"/>
  <c r="A91" s="1"/>
  <c r="A92" s="1"/>
  <c r="A93" s="1"/>
  <c r="A94" s="1"/>
  <c r="A95" s="1"/>
  <c r="A96" s="1"/>
  <c r="E242" i="284"/>
  <c r="E212"/>
  <c r="A210"/>
  <c r="A211" s="1"/>
  <c r="A207"/>
  <c r="A203"/>
  <c r="A204" s="1"/>
  <c r="A205" s="1"/>
  <c r="A189"/>
  <c r="A190" s="1"/>
  <c r="A191" s="1"/>
  <c r="A192" s="1"/>
  <c r="A193" s="1"/>
  <c r="A194" s="1"/>
  <c r="A195" s="1"/>
  <c r="A196" s="1"/>
  <c r="A197" s="1"/>
  <c r="A198" s="1"/>
  <c r="A199" s="1"/>
  <c r="A200" s="1"/>
  <c r="A201" s="1"/>
  <c r="A175"/>
  <c r="A176" s="1"/>
  <c r="A177" s="1"/>
  <c r="A178" s="1"/>
  <c r="A179" s="1"/>
  <c r="A180" s="1"/>
  <c r="A181" s="1"/>
  <c r="A182" s="1"/>
  <c r="A183" s="1"/>
  <c r="A184" s="1"/>
  <c r="A185" s="1"/>
  <c r="A186" s="1"/>
  <c r="A187" s="1"/>
  <c r="A172"/>
  <c r="A173" s="1"/>
  <c r="A169"/>
  <c r="A160"/>
  <c r="A161" s="1"/>
  <c r="A162" s="1"/>
  <c r="A163" s="1"/>
  <c r="A164" s="1"/>
  <c r="A165" s="1"/>
  <c r="A166" s="1"/>
  <c r="A152"/>
  <c r="A153" s="1"/>
  <c r="A154" s="1"/>
  <c r="A155" s="1"/>
  <c r="A156" s="1"/>
  <c r="A157" s="1"/>
  <c r="A158" s="1"/>
  <c r="A115"/>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98"/>
  <c r="A99" s="1"/>
  <c r="A100" s="1"/>
  <c r="A101" s="1"/>
  <c r="A102" s="1"/>
  <c r="A103" s="1"/>
  <c r="A104" s="1"/>
  <c r="A105" s="1"/>
  <c r="A106" s="1"/>
  <c r="A107" s="1"/>
  <c r="A108" s="1"/>
  <c r="A109" s="1"/>
  <c r="A110" s="1"/>
  <c r="A111" s="1"/>
  <c r="A112" s="1"/>
  <c r="A113" s="1"/>
  <c r="A88"/>
  <c r="A89" s="1"/>
  <c r="A90" s="1"/>
  <c r="A91" s="1"/>
  <c r="A92" s="1"/>
  <c r="A93" s="1"/>
  <c r="A94" s="1"/>
  <c r="A95" s="1"/>
  <c r="A96" s="1"/>
  <c r="A59"/>
  <c r="A60" s="1"/>
  <c r="A61" s="1"/>
  <c r="A62" s="1"/>
  <c r="A63" s="1"/>
  <c r="A64" s="1"/>
  <c r="A65" s="1"/>
  <c r="A66" s="1"/>
  <c r="A67" s="1"/>
  <c r="A68" s="1"/>
  <c r="A69" s="1"/>
  <c r="A70" s="1"/>
  <c r="A71" s="1"/>
  <c r="A72" s="1"/>
  <c r="A73" s="1"/>
  <c r="A74" s="1"/>
  <c r="A75" s="1"/>
  <c r="A76" s="1"/>
  <c r="A77" s="1"/>
  <c r="A78" s="1"/>
  <c r="A79" s="1"/>
  <c r="A80" s="1"/>
  <c r="A81" s="1"/>
  <c r="A82" s="1"/>
  <c r="A83" s="1"/>
  <c r="A84" s="1"/>
  <c r="A85" s="1"/>
  <c r="A86" s="1"/>
  <c r="A37"/>
  <c r="A38" s="1"/>
  <c r="A39" s="1"/>
  <c r="A40" s="1"/>
  <c r="A41" s="1"/>
  <c r="A42" s="1"/>
  <c r="A43" s="1"/>
  <c r="A44" s="1"/>
  <c r="A45" s="1"/>
  <c r="A46" s="1"/>
  <c r="A47" s="1"/>
  <c r="A48" s="1"/>
  <c r="A49" s="1"/>
  <c r="A50" s="1"/>
  <c r="A51" s="1"/>
  <c r="A52" s="1"/>
  <c r="A53" s="1"/>
  <c r="A54" s="1"/>
  <c r="A55" s="1"/>
  <c r="A56" s="1"/>
  <c r="E101" i="280"/>
  <c r="E160" i="285"/>
  <c r="E165" s="1"/>
  <c r="A159"/>
  <c r="E72" i="333"/>
  <c r="A48"/>
  <c r="A32"/>
  <c r="A33" s="1"/>
  <c r="A34" s="1"/>
  <c r="A35" s="1"/>
  <c r="A36" s="1"/>
  <c r="A37" s="1"/>
  <c r="A38" s="1"/>
  <c r="A39" s="1"/>
  <c r="E72" i="295"/>
  <c r="E92"/>
  <c r="E101" i="238"/>
  <c r="E91"/>
  <c r="E77" i="252"/>
  <c r="E82" i="282"/>
  <c r="E58" i="313"/>
  <c r="E82"/>
  <c r="D68" i="111"/>
  <c r="E75" i="310"/>
  <c r="E88"/>
  <c r="E20" i="328"/>
  <c r="E92" i="250"/>
  <c r="E83"/>
  <c r="E19" i="333"/>
  <c r="A70"/>
  <c r="A71" s="1"/>
  <c r="E28"/>
  <c r="E49" s="1"/>
  <c r="E132" i="212"/>
  <c r="E124"/>
  <c r="A113"/>
  <c r="A114" s="1"/>
  <c r="A115" s="1"/>
  <c r="A116" s="1"/>
  <c r="A117" s="1"/>
  <c r="A118" s="1"/>
  <c r="A119" s="1"/>
  <c r="A120" s="1"/>
  <c r="A121" s="1"/>
  <c r="A122" s="1"/>
  <c r="A123" s="1"/>
  <c r="A102"/>
  <c r="A103" s="1"/>
  <c r="A104" s="1"/>
  <c r="A105" s="1"/>
  <c r="A106" s="1"/>
  <c r="A107" s="1"/>
  <c r="A108" s="1"/>
  <c r="A109" s="1"/>
  <c r="A110" s="1"/>
  <c r="A99"/>
  <c r="A89"/>
  <c r="A90" s="1"/>
  <c r="A91" s="1"/>
  <c r="A92" s="1"/>
  <c r="A93" s="1"/>
  <c r="A94" s="1"/>
  <c r="A43"/>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E20"/>
  <c r="A19"/>
  <c r="A13"/>
  <c r="A14" s="1"/>
  <c r="A7"/>
  <c r="A8" s="1"/>
  <c r="A9" s="1"/>
  <c r="A10" s="1"/>
  <c r="E21" i="329"/>
  <c r="E63"/>
  <c r="E176" i="307"/>
  <c r="A19" i="328"/>
  <c r="A13"/>
  <c r="A14" s="1"/>
  <c r="A7"/>
  <c r="A8" s="1"/>
  <c r="A9" s="1"/>
  <c r="A10" s="1"/>
  <c r="E102" i="291"/>
  <c r="E90"/>
  <c r="E89"/>
  <c r="E78"/>
  <c r="E67"/>
  <c r="E65"/>
  <c r="E9"/>
  <c r="E8"/>
  <c r="E151" i="286"/>
  <c r="E126" i="287"/>
  <c r="E20"/>
  <c r="E84" i="314"/>
  <c r="E118" i="336"/>
  <c r="E93"/>
  <c r="E100" i="311"/>
  <c r="E68"/>
  <c r="E126" i="86"/>
  <c r="E140" i="275"/>
  <c r="E96" i="327"/>
  <c r="E20" i="166"/>
  <c r="E62"/>
  <c r="E43" i="163"/>
  <c r="E59" s="1"/>
  <c r="E114" i="274"/>
  <c r="I51" i="307"/>
  <c r="E17"/>
  <c r="E90" i="279"/>
  <c r="E67"/>
  <c r="E117" i="323"/>
  <c r="E132" s="1"/>
  <c r="E93" i="213"/>
  <c r="A89"/>
  <c r="E77"/>
  <c r="A73"/>
  <c r="A74" s="1"/>
  <c r="A68"/>
  <c r="A69" s="1"/>
  <c r="A70" s="1"/>
  <c r="A47"/>
  <c r="A48" s="1"/>
  <c r="A49" s="1"/>
  <c r="A50" s="1"/>
  <c r="A51" s="1"/>
  <c r="A52" s="1"/>
  <c r="A53" s="1"/>
  <c r="A54" s="1"/>
  <c r="A55" s="1"/>
  <c r="A56" s="1"/>
  <c r="A57" s="1"/>
  <c r="A58" s="1"/>
  <c r="A59" s="1"/>
  <c r="A60" s="1"/>
  <c r="A61" s="1"/>
  <c r="A62" s="1"/>
  <c r="A63" s="1"/>
  <c r="A64" s="1"/>
  <c r="A65" s="1"/>
  <c r="A36"/>
  <c r="A37" s="1"/>
  <c r="E20"/>
  <c r="E100" i="234"/>
  <c r="E21"/>
  <c r="E95" i="272"/>
  <c r="E63"/>
  <c r="E145" i="214"/>
  <c r="E109" i="234"/>
  <c r="E107" i="231"/>
  <c r="E92"/>
  <c r="J83" i="116"/>
  <c r="J81"/>
  <c r="E84" i="302"/>
  <c r="E100"/>
  <c r="E86" i="159"/>
  <c r="E54" i="290"/>
  <c r="E96" i="273"/>
  <c r="E20" i="286"/>
  <c r="E87" i="6"/>
  <c r="E22" i="327"/>
  <c r="E21" i="310"/>
  <c r="E20" i="275"/>
  <c r="E20" i="295"/>
  <c r="E72" i="190"/>
  <c r="E87"/>
  <c r="E97" i="159"/>
  <c r="E82" i="276"/>
  <c r="E75" i="275"/>
  <c r="E124" s="1"/>
  <c r="E87" i="254"/>
  <c r="E99" i="315"/>
  <c r="E21"/>
  <c r="E72" i="309"/>
  <c r="E56"/>
  <c r="E192" i="226"/>
  <c r="E72" i="330"/>
  <c r="E46" i="22"/>
  <c r="E95" i="324"/>
  <c r="A89"/>
  <c r="A90" s="1"/>
  <c r="A72"/>
  <c r="A73" s="1"/>
  <c r="A74" s="1"/>
  <c r="A75" s="1"/>
  <c r="A76" s="1"/>
  <c r="A77" s="1"/>
  <c r="A78" s="1"/>
  <c r="A79" s="1"/>
  <c r="A80" s="1"/>
  <c r="A81" s="1"/>
  <c r="A82" s="1"/>
  <c r="A83" s="1"/>
  <c r="A84" s="1"/>
  <c r="A85" s="1"/>
  <c r="A86" s="1"/>
  <c r="A40"/>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24"/>
  <c r="A25" s="1"/>
  <c r="A26" s="1"/>
  <c r="A27" s="1"/>
  <c r="A28" s="1"/>
  <c r="A29" s="1"/>
  <c r="A30" s="1"/>
  <c r="A31" s="1"/>
  <c r="A32" s="1"/>
  <c r="A33" s="1"/>
  <c r="A34" s="1"/>
  <c r="A35" s="1"/>
  <c r="A36" s="1"/>
  <c r="A37" s="1"/>
  <c r="A21"/>
  <c r="A13"/>
  <c r="A14" s="1"/>
  <c r="A7"/>
  <c r="A8" s="1"/>
  <c r="A9" s="1"/>
  <c r="A10" s="1"/>
  <c r="E19" i="267"/>
  <c r="E21" i="284"/>
  <c r="E76" i="228"/>
  <c r="E106" i="169"/>
  <c r="E136" i="306"/>
  <c r="E118"/>
  <c r="H135"/>
  <c r="E124" i="266"/>
  <c r="E104"/>
  <c r="E83" i="156"/>
  <c r="E104" i="297"/>
  <c r="J34" i="22"/>
  <c r="E19" i="290"/>
  <c r="E20" i="282"/>
  <c r="E139" i="335"/>
  <c r="E136" i="246"/>
  <c r="E118"/>
  <c r="E19" i="302"/>
  <c r="K35"/>
  <c r="K37" s="1"/>
  <c r="E87" i="301"/>
  <c r="E182" i="305"/>
  <c r="E57" i="301"/>
  <c r="E93" i="304"/>
  <c r="E125"/>
  <c r="E102" i="288"/>
  <c r="E90"/>
  <c r="E23" i="335"/>
  <c r="E111" i="317"/>
  <c r="E82" i="137"/>
  <c r="E67"/>
  <c r="E20"/>
  <c r="E75" i="290"/>
  <c r="E167" i="99"/>
  <c r="E149"/>
  <c r="J9" i="335"/>
  <c r="E121" i="270"/>
  <c r="E149"/>
  <c r="E108" i="89"/>
  <c r="E167" i="114"/>
  <c r="E148"/>
  <c r="E141" i="139"/>
  <c r="E130"/>
  <c r="E175" i="226"/>
  <c r="E21"/>
  <c r="E124" i="321"/>
  <c r="E109"/>
  <c r="E23" i="283"/>
  <c r="E20" i="321"/>
  <c r="G95" i="298"/>
  <c r="E100"/>
  <c r="E87"/>
  <c r="E108" s="1"/>
  <c r="E110" i="273"/>
  <c r="E111" s="1"/>
  <c r="E21"/>
  <c r="E83" i="334"/>
  <c r="E68"/>
  <c r="E89" i="236"/>
  <c r="E20" i="309"/>
  <c r="A19"/>
  <c r="A13"/>
  <c r="A14" s="1"/>
  <c r="A7"/>
  <c r="A8" s="1"/>
  <c r="A9" s="1"/>
  <c r="A10" s="1"/>
  <c r="E132" i="320"/>
  <c r="E19"/>
  <c r="E118"/>
  <c r="E20" i="313"/>
  <c r="E110" i="91"/>
  <c r="E97"/>
  <c r="E21"/>
  <c r="E20" i="322"/>
  <c r="E18" i="236"/>
  <c r="E100"/>
  <c r="E21" i="297"/>
  <c r="E21" i="334"/>
  <c r="A16" i="320"/>
  <c r="A12"/>
  <c r="A13" s="1"/>
  <c r="A7"/>
  <c r="A8" s="1"/>
  <c r="A9" s="1"/>
  <c r="E151" i="253"/>
  <c r="E108" i="325"/>
  <c r="E19"/>
  <c r="A80"/>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53"/>
  <c r="A54" s="1"/>
  <c r="A55" s="1"/>
  <c r="A56" s="1"/>
  <c r="A57" s="1"/>
  <c r="A58" s="1"/>
  <c r="A59" s="1"/>
  <c r="A60" s="1"/>
  <c r="A61" s="1"/>
  <c r="A62" s="1"/>
  <c r="A63" s="1"/>
  <c r="A64" s="1"/>
  <c r="A65" s="1"/>
  <c r="A66" s="1"/>
  <c r="A67" s="1"/>
  <c r="A68" s="1"/>
  <c r="A69" s="1"/>
  <c r="A70" s="1"/>
  <c r="A71" s="1"/>
  <c r="A72" s="1"/>
  <c r="A73" s="1"/>
  <c r="A74" s="1"/>
  <c r="A75" s="1"/>
  <c r="A76" s="1"/>
  <c r="A77" s="1"/>
  <c r="A45"/>
  <c r="A46" s="1"/>
  <c r="A47" s="1"/>
  <c r="A48" s="1"/>
  <c r="A49" s="1"/>
  <c r="A50" s="1"/>
  <c r="A39"/>
  <c r="A40" s="1"/>
  <c r="A41" s="1"/>
  <c r="A42" s="1"/>
  <c r="A33"/>
  <c r="A34" s="1"/>
  <c r="A35" s="1"/>
  <c r="A36" s="1"/>
  <c r="A16"/>
  <c r="A13"/>
  <c r="A7"/>
  <c r="A8" s="1"/>
  <c r="A9" s="1"/>
  <c r="A10" s="1"/>
  <c r="E124" i="326"/>
  <c r="E21"/>
  <c r="A19"/>
  <c r="A20" s="1"/>
  <c r="A13"/>
  <c r="A14" s="1"/>
  <c r="A7"/>
  <c r="A8" s="1"/>
  <c r="A9" s="1"/>
  <c r="A10" s="1"/>
  <c r="E21" i="238"/>
  <c r="E21" i="155"/>
  <c r="E19" i="245"/>
  <c r="E21" i="243"/>
  <c r="E23" i="242"/>
  <c r="E21" i="6"/>
  <c r="E71" i="173"/>
  <c r="E20" i="73"/>
  <c r="E20" i="280"/>
  <c r="I21" s="1"/>
  <c r="E20" i="330"/>
  <c r="E20" i="301"/>
  <c r="E19" i="100"/>
  <c r="E88" s="1"/>
  <c r="E21" i="169"/>
  <c r="E81" i="168"/>
  <c r="E19"/>
  <c r="E116" i="73"/>
  <c r="E109" i="239"/>
  <c r="E124"/>
  <c r="E21" i="260"/>
  <c r="E19" i="22"/>
  <c r="E20" i="262"/>
  <c r="E19" i="266"/>
  <c r="E20" i="253"/>
  <c r="E20" i="241"/>
  <c r="E20" i="87"/>
  <c r="E19" i="261"/>
  <c r="E21" i="246"/>
  <c r="E21" i="244"/>
  <c r="E18" i="256"/>
  <c r="E204"/>
  <c r="J57"/>
  <c r="E20" i="271"/>
  <c r="E124"/>
  <c r="E108"/>
  <c r="A121"/>
  <c r="A122" s="1"/>
  <c r="A123" s="1"/>
  <c r="A19"/>
  <c r="A13"/>
  <c r="A14" s="1"/>
  <c r="A7"/>
  <c r="A8" s="1"/>
  <c r="A9" s="1"/>
  <c r="A10" s="1"/>
  <c r="E93" i="263"/>
  <c r="E35" i="224"/>
  <c r="E59"/>
  <c r="E34" i="185"/>
  <c r="E55"/>
  <c r="E34" i="152"/>
  <c r="E49"/>
  <c r="K28" i="149"/>
  <c r="K29" s="1"/>
  <c r="E36"/>
  <c r="E66"/>
  <c r="J28" i="123"/>
  <c r="E30"/>
  <c r="E42"/>
  <c r="E39" i="111"/>
  <c r="A55"/>
  <c r="A56" s="1"/>
  <c r="A57" s="1"/>
  <c r="E58"/>
  <c r="E20" i="110"/>
  <c r="E42"/>
  <c r="E56" i="150"/>
  <c r="E68"/>
  <c r="E29" i="144"/>
  <c r="E41"/>
  <c r="E47" i="120"/>
  <c r="E65"/>
  <c r="E46" i="109"/>
  <c r="E64"/>
  <c r="E28" i="122"/>
  <c r="E40"/>
  <c r="E45" i="121"/>
  <c r="E36" i="119"/>
  <c r="E58"/>
  <c r="E19" i="265"/>
  <c r="E21" i="264"/>
  <c r="E77"/>
  <c r="E90"/>
  <c r="A7" i="215"/>
  <c r="A8" s="1"/>
  <c r="A9" s="1"/>
  <c r="A10" s="1"/>
  <c r="A12" s="1"/>
  <c r="A14" s="1"/>
  <c r="A15" s="1"/>
  <c r="A16" s="1"/>
  <c r="A18" s="1"/>
  <c r="A20" s="1"/>
  <c r="A21"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5"/>
  <c r="A66" s="1"/>
  <c r="A67" s="1"/>
  <c r="A68" s="1"/>
  <c r="A69" s="1"/>
  <c r="A70" s="1"/>
  <c r="A71" s="1"/>
  <c r="A72" s="1"/>
  <c r="A73" s="1"/>
  <c r="A74" s="1"/>
  <c r="A75" s="1"/>
  <c r="A76" s="1"/>
  <c r="A81"/>
  <c r="A82" s="1"/>
  <c r="A83" s="1"/>
  <c r="A84" s="1"/>
  <c r="A85" s="1"/>
  <c r="A86" s="1"/>
  <c r="A87" s="1"/>
  <c r="A88" s="1"/>
  <c r="A89" s="1"/>
  <c r="A90" s="1"/>
  <c r="A91" s="1"/>
  <c r="A92" s="1"/>
  <c r="A93" s="1"/>
  <c r="A102" s="1"/>
  <c r="E94"/>
  <c r="E104"/>
  <c r="A7" i="211"/>
  <c r="A8" s="1"/>
  <c r="A9" s="1"/>
  <c r="A10" s="1"/>
  <c r="A16"/>
  <c r="A17" s="1"/>
  <c r="A20"/>
  <c r="A21" s="1"/>
  <c r="A28"/>
  <c r="A29" s="1"/>
  <c r="A30" s="1"/>
  <c r="A31" s="1"/>
  <c r="A32" s="1"/>
  <c r="A33" s="1"/>
  <c r="A34" s="1"/>
  <c r="A35" s="1"/>
  <c r="A36" s="1"/>
  <c r="A37" s="1"/>
  <c r="A38" s="1"/>
  <c r="A39" s="1"/>
  <c r="A40" s="1"/>
  <c r="A41" s="1"/>
  <c r="A42" s="1"/>
  <c r="A43" s="1"/>
  <c r="A44" s="1"/>
  <c r="A45" s="1"/>
  <c r="A46" s="1"/>
  <c r="A47" s="1"/>
  <c r="A48" s="1"/>
  <c r="A49" s="1"/>
  <c r="A50" s="1"/>
  <c r="A51" s="1"/>
  <c r="A52" s="1"/>
  <c r="A53" s="1"/>
  <c r="A84" s="1"/>
  <c r="A57"/>
  <c r="A58" s="1"/>
  <c r="A59" s="1"/>
  <c r="A60" s="1"/>
  <c r="A61" s="1"/>
  <c r="A62" s="1"/>
  <c r="A63" s="1"/>
  <c r="A64" s="1"/>
  <c r="A65" s="1"/>
  <c r="A66" s="1"/>
  <c r="A67" s="1"/>
  <c r="A68" s="1"/>
  <c r="A71"/>
  <c r="A72" s="1"/>
  <c r="A73" s="1"/>
  <c r="E76"/>
  <c r="A6" i="210"/>
  <c r="A7" s="1"/>
  <c r="A8" s="1"/>
  <c r="A9" s="1"/>
  <c r="A10" s="1"/>
  <c r="A13"/>
  <c r="A18"/>
  <c r="E44"/>
  <c r="A54"/>
  <c r="A57"/>
  <c r="A58" s="1"/>
  <c r="E59"/>
  <c r="A7" i="183"/>
  <c r="A8" s="1"/>
  <c r="A9" s="1"/>
  <c r="A10" s="1"/>
  <c r="A11" s="1"/>
  <c r="A14"/>
  <c r="A15" s="1"/>
  <c r="A24"/>
  <c r="A27"/>
  <c r="A28" s="1"/>
  <c r="A29" s="1"/>
  <c r="A30" s="1"/>
  <c r="A31" s="1"/>
  <c r="A32" s="1"/>
  <c r="A33" s="1"/>
  <c r="A34" s="1"/>
  <c r="A35" s="1"/>
  <c r="A36" s="1"/>
  <c r="A37" s="1"/>
  <c r="A38" s="1"/>
  <c r="A39" s="1"/>
  <c r="A40" s="1"/>
  <c r="A41" s="1"/>
  <c r="A42" s="1"/>
  <c r="A43" s="1"/>
  <c r="A44" s="1"/>
  <c r="A45" s="1"/>
  <c r="A46" s="1"/>
  <c r="A47" s="1"/>
  <c r="A48" s="1"/>
  <c r="A49" s="1"/>
  <c r="A50" s="1"/>
  <c r="A51" s="1"/>
  <c r="A54"/>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90"/>
  <c r="A91" s="1"/>
  <c r="E92"/>
  <c r="E82" i="182"/>
  <c r="E97"/>
  <c r="A56" i="164"/>
  <c r="A57" s="1"/>
  <c r="A58" s="1"/>
  <c r="A59" s="1"/>
  <c r="A60" s="1"/>
  <c r="A90" s="1"/>
  <c r="A61" s="1"/>
  <c r="A62" s="1"/>
  <c r="A63" s="1"/>
  <c r="A64" s="1"/>
  <c r="A65" s="1"/>
  <c r="A68"/>
  <c r="A69" s="1"/>
  <c r="A70" s="1"/>
  <c r="E73"/>
  <c r="A89"/>
  <c r="A45" s="1"/>
  <c r="A46" s="1"/>
  <c r="A47" s="1"/>
  <c r="A48" s="1"/>
  <c r="A49" s="1"/>
  <c r="A50" s="1"/>
  <c r="A51" s="1"/>
  <c r="A52" s="1"/>
  <c r="A53" s="1"/>
  <c r="E93"/>
  <c r="E138" i="146"/>
  <c r="E169"/>
  <c r="A27" i="128"/>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E68"/>
  <c r="E79" s="1"/>
  <c r="A89"/>
  <c r="A7" i="100"/>
  <c r="A8" s="1"/>
  <c r="A9" s="1"/>
  <c r="A10" s="1"/>
  <c r="E20" i="98"/>
  <c r="E102"/>
  <c r="E20" i="97"/>
  <c r="E237"/>
  <c r="F20" i="96"/>
  <c r="L115"/>
  <c r="N115" s="1"/>
  <c r="F117"/>
  <c r="E20" i="93"/>
  <c r="E108"/>
  <c r="E71" i="95"/>
  <c r="E86" s="1"/>
  <c r="A4" i="129"/>
  <c r="B4"/>
  <c r="C4"/>
  <c r="D4"/>
  <c r="E4"/>
  <c r="E152"/>
  <c r="E20" i="99"/>
  <c r="E77" i="94"/>
  <c r="E87" s="1"/>
  <c r="E108"/>
  <c r="E21" i="268"/>
  <c r="K35"/>
  <c r="K38"/>
  <c r="E73"/>
  <c r="E98" i="257"/>
  <c r="E21" i="255"/>
  <c r="I50"/>
  <c r="E95"/>
  <c r="E115"/>
  <c r="E21" i="227"/>
  <c r="E44" i="216"/>
  <c r="E73"/>
  <c r="A7" i="203"/>
  <c r="A8" s="1"/>
  <c r="A9" s="1"/>
  <c r="A10" s="1"/>
  <c r="A11" s="1"/>
  <c r="A12" s="1"/>
  <c r="A13" s="1"/>
  <c r="A16"/>
  <c r="A17" s="1"/>
  <c r="A24"/>
  <c r="A2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E79"/>
  <c r="E92"/>
  <c r="A7" i="202"/>
  <c r="A8" s="1"/>
  <c r="A9" s="1"/>
  <c r="A10" s="1"/>
  <c r="A13"/>
  <c r="A14" s="1"/>
  <c r="A15" s="1"/>
  <c r="E44"/>
  <c r="A62"/>
  <c r="A63" s="1"/>
  <c r="A64" s="1"/>
  <c r="A65" s="1"/>
  <c r="A66" s="1"/>
  <c r="A67"/>
  <c r="E68"/>
  <c r="E60" i="191"/>
  <c r="E99" s="1"/>
  <c r="E96"/>
  <c r="E19" i="190"/>
  <c r="E58" i="189"/>
  <c r="E105"/>
  <c r="I49" i="176"/>
  <c r="E82"/>
  <c r="E92"/>
  <c r="E42" i="165"/>
  <c r="E59"/>
  <c r="H59"/>
  <c r="E20" i="136"/>
  <c r="E73"/>
  <c r="E90"/>
  <c r="E53" i="75"/>
  <c r="E76"/>
  <c r="E52" i="81"/>
  <c r="E71"/>
  <c r="E54" i="80"/>
  <c r="E66"/>
  <c r="E86" i="79"/>
  <c r="E101"/>
  <c r="E66" i="78"/>
  <c r="E42" i="105"/>
  <c r="E60"/>
  <c r="E71" i="104"/>
  <c r="E46" i="82"/>
  <c r="E44" i="76"/>
  <c r="E21" i="233"/>
  <c r="E130"/>
  <c r="A7" i="232"/>
  <c r="A8" s="1"/>
  <c r="A9" s="1"/>
  <c r="A10" s="1"/>
  <c r="A13"/>
  <c r="A14" s="1"/>
  <c r="A19"/>
  <c r="A20" s="1"/>
  <c r="E21"/>
  <c r="E108"/>
  <c r="A117"/>
  <c r="A118" s="1"/>
  <c r="A119" s="1"/>
  <c r="A121"/>
  <c r="E122"/>
  <c r="A7" i="231"/>
  <c r="A8" s="1"/>
  <c r="A11"/>
  <c r="A12" s="1"/>
  <c r="A17"/>
  <c r="E18"/>
  <c r="A105"/>
  <c r="A7" i="213"/>
  <c r="A8" s="1"/>
  <c r="A9" s="1"/>
  <c r="A10" s="1"/>
  <c r="A13"/>
  <c r="A14" s="1"/>
  <c r="A19"/>
  <c r="A7" i="209"/>
  <c r="A8" s="1"/>
  <c r="A9" s="1"/>
  <c r="A12"/>
  <c r="A13" s="1"/>
  <c r="A18"/>
  <c r="A19" s="1"/>
  <c r="A20" s="1"/>
  <c r="E21"/>
  <c r="E142"/>
  <c r="E156"/>
  <c r="A7" i="208"/>
  <c r="A8" s="1"/>
  <c r="A9" s="1"/>
  <c r="A10" s="1"/>
  <c r="A13"/>
  <c r="A14" s="1"/>
  <c r="A19"/>
  <c r="A20" s="1"/>
  <c r="E21"/>
  <c r="E96"/>
  <c r="A109"/>
  <c r="A110"/>
  <c r="A111"/>
  <c r="A112"/>
  <c r="E113"/>
  <c r="A7" i="207"/>
  <c r="A8" s="1"/>
  <c r="A9" s="1"/>
  <c r="A10" s="1"/>
  <c r="A13"/>
  <c r="A14" s="1"/>
  <c r="A21"/>
  <c r="A22" s="1"/>
  <c r="E66"/>
  <c r="A82"/>
  <c r="A84"/>
  <c r="A85"/>
  <c r="A86" s="1"/>
  <c r="A87"/>
  <c r="E88"/>
  <c r="A7" i="206"/>
  <c r="A8" s="1"/>
  <c r="A9" s="1"/>
  <c r="A10" s="1"/>
  <c r="A13"/>
  <c r="A14" s="1"/>
  <c r="A19"/>
  <c r="A24"/>
  <c r="A25" s="1"/>
  <c r="A26" s="1"/>
  <c r="A27" s="1"/>
  <c r="A28" s="1"/>
  <c r="A29" s="1"/>
  <c r="A30" s="1"/>
  <c r="A31" s="1"/>
  <c r="A32" s="1"/>
  <c r="A33" s="1"/>
  <c r="A34" s="1"/>
  <c r="A35" s="1"/>
  <c r="A36" s="1"/>
  <c r="A37" s="1"/>
  <c r="A38" s="1"/>
  <c r="A39" s="1"/>
  <c r="A40" s="1"/>
  <c r="A41" s="1"/>
  <c r="A42" s="1"/>
  <c r="A43" s="1"/>
  <c r="A44" s="1"/>
  <c r="A47"/>
  <c r="A51"/>
  <c r="A52" s="1"/>
  <c r="A53" s="1"/>
  <c r="A54" s="1"/>
  <c r="A55" s="1"/>
  <c r="A56" s="1"/>
  <c r="A57" s="1"/>
  <c r="A58" s="1"/>
  <c r="A91" s="1"/>
  <c r="A92" s="1"/>
  <c r="E75"/>
  <c r="A93"/>
  <c r="E98"/>
  <c r="A7" i="205"/>
  <c r="A8" s="1"/>
  <c r="A9" s="1"/>
  <c r="A10" s="1"/>
  <c r="A13"/>
  <c r="A14" s="1"/>
  <c r="A23"/>
  <c r="A26"/>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L43"/>
  <c r="A65"/>
  <c r="A66" s="1"/>
  <c r="A67" s="1"/>
  <c r="A68" s="1"/>
  <c r="A69" s="1"/>
  <c r="A70" s="1"/>
  <c r="A71" s="1"/>
  <c r="A72" s="1"/>
  <c r="A73" s="1"/>
  <c r="A74" s="1"/>
  <c r="A75" s="1"/>
  <c r="A76" s="1"/>
  <c r="A77" s="1"/>
  <c r="A78" s="1"/>
  <c r="A79" s="1"/>
  <c r="A80" s="1"/>
  <c r="A81" s="1"/>
  <c r="A82" s="1"/>
  <c r="A83" s="1"/>
  <c r="A84" s="1"/>
  <c r="A116" s="1"/>
  <c r="A86"/>
  <c r="A88"/>
  <c r="A90"/>
  <c r="E103"/>
  <c r="E120" s="1"/>
  <c r="A7" i="204"/>
  <c r="A8" s="1"/>
  <c r="A9" s="1"/>
  <c r="A10" s="1"/>
  <c r="A13"/>
  <c r="A14" s="1"/>
  <c r="A23"/>
  <c r="A26"/>
  <c r="A27" s="1"/>
  <c r="A28" s="1"/>
  <c r="A29" s="1"/>
  <c r="A30" s="1"/>
  <c r="A31" s="1"/>
  <c r="A32" s="1"/>
  <c r="A33" s="1"/>
  <c r="A34" s="1"/>
  <c r="A35" s="1"/>
  <c r="A36" s="1"/>
  <c r="A37" s="1"/>
  <c r="A38" s="1"/>
  <c r="A39" s="1"/>
  <c r="A40" s="1"/>
  <c r="A41" s="1"/>
  <c r="A42" s="1"/>
  <c r="A43" s="1"/>
  <c r="A44" s="1"/>
  <c r="A45" s="1"/>
  <c r="A46" s="1"/>
  <c r="A68" s="1"/>
  <c r="E52"/>
  <c r="A71"/>
  <c r="A72" s="1"/>
  <c r="A73" s="1"/>
  <c r="E80"/>
  <c r="E89" i="192"/>
  <c r="A7" i="175"/>
  <c r="A8" s="1"/>
  <c r="A9" s="1"/>
  <c r="A10" s="1"/>
  <c r="A13"/>
  <c r="A14" s="1"/>
  <c r="E21"/>
  <c r="E68"/>
  <c r="A77"/>
  <c r="A78"/>
  <c r="A79"/>
  <c r="A80" s="1"/>
  <c r="A81"/>
  <c r="A82" s="1"/>
  <c r="A83"/>
  <c r="A84"/>
  <c r="E85"/>
  <c r="A7" i="174"/>
  <c r="A8" s="1"/>
  <c r="A9" s="1"/>
  <c r="A10" s="1"/>
  <c r="A13"/>
  <c r="A14" s="1"/>
  <c r="A19"/>
  <c r="A20" s="1"/>
  <c r="A21" s="1"/>
  <c r="A24"/>
  <c r="A25" s="1"/>
  <c r="A26" s="1"/>
  <c r="A27" s="1"/>
  <c r="A28" s="1"/>
  <c r="A29" s="1"/>
  <c r="A30" s="1"/>
  <c r="A31" s="1"/>
  <c r="A32" s="1"/>
  <c r="A33" s="1"/>
  <c r="A38"/>
  <c r="A39" s="1"/>
  <c r="A42"/>
  <c r="A43" s="1"/>
  <c r="A44" s="1"/>
  <c r="A45" s="1"/>
  <c r="A46" s="1"/>
  <c r="A47" s="1"/>
  <c r="A48" s="1"/>
  <c r="A49" s="1"/>
  <c r="A50" s="1"/>
  <c r="A51" s="1"/>
  <c r="A52" s="1"/>
  <c r="A53" s="1"/>
  <c r="A56"/>
  <c r="A57" s="1"/>
  <c r="A58" s="1"/>
  <c r="A61"/>
  <c r="A62" s="1"/>
  <c r="E63"/>
  <c r="A7" i="173"/>
  <c r="A8" s="1"/>
  <c r="A9" s="1"/>
  <c r="A12"/>
  <c r="A13" s="1"/>
  <c r="A16"/>
  <c r="A25"/>
  <c r="A26" s="1"/>
  <c r="A29"/>
  <c r="A30" s="1"/>
  <c r="A31" s="1"/>
  <c r="A32" s="1"/>
  <c r="A33" s="1"/>
  <c r="A66" s="1"/>
  <c r="A69"/>
  <c r="A70" s="1"/>
  <c r="E50"/>
  <c r="A7" i="172"/>
  <c r="A8" s="1"/>
  <c r="A9" s="1"/>
  <c r="A10" s="1"/>
  <c r="A13"/>
  <c r="A14" s="1"/>
  <c r="A17"/>
  <c r="A20"/>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E94"/>
  <c r="E112"/>
  <c r="A7" i="171"/>
  <c r="A8" s="1"/>
  <c r="A9" s="1"/>
  <c r="A10" s="1"/>
  <c r="A13"/>
  <c r="A14" s="1"/>
  <c r="A17"/>
  <c r="A18" s="1"/>
  <c r="A19" s="1"/>
  <c r="A24"/>
  <c r="A25" s="1"/>
  <c r="A26" s="1"/>
  <c r="A27" s="1"/>
  <c r="A28" s="1"/>
  <c r="A29" s="1"/>
  <c r="A30" s="1"/>
  <c r="A31" s="1"/>
  <c r="A32" s="1"/>
  <c r="A33" s="1"/>
  <c r="A34" s="1"/>
  <c r="A35" s="1"/>
  <c r="A36" s="1"/>
  <c r="A37" s="1"/>
  <c r="A38" s="1"/>
  <c r="A39" s="1"/>
  <c r="A40" s="1"/>
  <c r="A41" s="1"/>
  <c r="A42" s="1"/>
  <c r="E64"/>
  <c r="E76" s="1"/>
  <c r="A73"/>
  <c r="A7" i="170"/>
  <c r="A8" s="1"/>
  <c r="A11"/>
  <c r="A12" s="1"/>
  <c r="A19"/>
  <c r="A20" s="1"/>
  <c r="A21" s="1"/>
  <c r="A22" s="1"/>
  <c r="A23" s="1"/>
  <c r="A24" s="1"/>
  <c r="A25" s="1"/>
  <c r="A26" s="1"/>
  <c r="A29"/>
  <c r="A32"/>
  <c r="A33" s="1"/>
  <c r="A34" s="1"/>
  <c r="A35" s="1"/>
  <c r="A36" s="1"/>
  <c r="A37" s="1"/>
  <c r="A38" s="1"/>
  <c r="A39" s="1"/>
  <c r="A42"/>
  <c r="A43" s="1"/>
  <c r="A44" s="1"/>
  <c r="A45" s="1"/>
  <c r="A46" s="1"/>
  <c r="A49"/>
  <c r="A50" s="1"/>
  <c r="E51"/>
  <c r="A64"/>
  <c r="A65" s="1"/>
  <c r="A66" s="1"/>
  <c r="E67"/>
  <c r="A7" i="169"/>
  <c r="A8" s="1"/>
  <c r="A9" s="1"/>
  <c r="A10" s="1"/>
  <c r="A11" s="1"/>
  <c r="A14"/>
  <c r="A15" s="1"/>
  <c r="A7" i="168"/>
  <c r="A8" s="1"/>
  <c r="A9" s="1"/>
  <c r="A12"/>
  <c r="A13" s="1"/>
  <c r="A7" i="167"/>
  <c r="A8" s="1"/>
  <c r="A9" s="1"/>
  <c r="A10" s="1"/>
  <c r="A13"/>
  <c r="A14" s="1"/>
  <c r="A23"/>
  <c r="K29"/>
  <c r="A30"/>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E72"/>
  <c r="E89" s="1"/>
  <c r="A7" i="142"/>
  <c r="A8" s="1"/>
  <c r="A9" s="1"/>
  <c r="A12"/>
  <c r="A13" s="1"/>
  <c r="A16"/>
  <c r="A17" s="1"/>
  <c r="A18" s="1"/>
  <c r="A25"/>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165" s="1"/>
  <c r="E151"/>
  <c r="E167"/>
  <c r="E104" i="73"/>
  <c r="E22" i="72"/>
  <c r="E73"/>
  <c r="E94" i="71"/>
  <c r="A7" i="140"/>
  <c r="A8" s="1"/>
  <c r="A9" s="1"/>
  <c r="A10" s="1"/>
  <c r="A11" s="1"/>
  <c r="A14"/>
  <c r="A15" s="1"/>
  <c r="A20"/>
  <c r="A23"/>
  <c r="A24" s="1"/>
  <c r="A25" s="1"/>
  <c r="A26" s="1"/>
  <c r="A27" s="1"/>
  <c r="A28" s="1"/>
  <c r="A29" s="1"/>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71"/>
  <c r="A72" s="1"/>
  <c r="A73" s="1"/>
  <c r="A74" s="1"/>
  <c r="A75" s="1"/>
  <c r="A76" s="1"/>
  <c r="A77" s="1"/>
  <c r="A78" s="1"/>
  <c r="A79" s="1"/>
  <c r="A80" s="1"/>
  <c r="A81" s="1"/>
  <c r="A82" s="1"/>
  <c r="A83" s="1"/>
  <c r="A84" s="1"/>
  <c r="A85" s="1"/>
  <c r="A86" s="1"/>
  <c r="A87" s="1"/>
  <c r="A88" s="1"/>
  <c r="E93"/>
  <c r="A7" i="139"/>
  <c r="A8" s="1"/>
  <c r="A9" s="1"/>
  <c r="E20"/>
  <c r="K40"/>
  <c r="A7" i="138"/>
  <c r="A8" s="1"/>
  <c r="A9" s="1"/>
  <c r="A12"/>
  <c r="A13" s="1"/>
  <c r="A18"/>
  <c r="A100" s="1"/>
  <c r="E90"/>
  <c r="A101"/>
  <c r="A102" s="1"/>
  <c r="E103"/>
  <c r="A30" i="103"/>
  <c r="A31" s="1"/>
  <c r="A32" s="1"/>
  <c r="A33" s="1"/>
  <c r="A34" s="1"/>
  <c r="A35" s="1"/>
  <c r="A36" s="1"/>
  <c r="A37" s="1"/>
  <c r="A38" s="1"/>
  <c r="A39" s="1"/>
  <c r="A40" s="1"/>
  <c r="A41" s="1"/>
  <c r="A42" s="1"/>
  <c r="A43" s="1"/>
  <c r="A44" s="1"/>
  <c r="A45" s="1"/>
  <c r="A46" s="1"/>
  <c r="A47" s="1"/>
  <c r="A48" s="1"/>
  <c r="A49" s="1"/>
  <c r="A50" s="1"/>
  <c r="A51" s="1"/>
  <c r="A52" s="1"/>
  <c r="A53" s="1"/>
  <c r="A56"/>
  <c r="A57" s="1"/>
  <c r="A58" s="1"/>
  <c r="A59" s="1"/>
  <c r="E60"/>
  <c r="E79"/>
  <c r="A44" i="102"/>
  <c r="A45" s="1"/>
  <c r="A46" s="1"/>
  <c r="A47" s="1"/>
  <c r="A48" s="1"/>
  <c r="A49" s="1"/>
  <c r="A50" s="1"/>
  <c r="A51" s="1"/>
  <c r="A52" s="1"/>
  <c r="A53" s="1"/>
  <c r="A54" s="1"/>
  <c r="A55" s="1"/>
  <c r="A56" s="1"/>
  <c r="A57" s="1"/>
  <c r="A58" s="1"/>
  <c r="A59" s="1"/>
  <c r="A60" s="1"/>
  <c r="A61" s="1"/>
  <c r="A62" s="1"/>
  <c r="A63" s="1"/>
  <c r="A64" s="1"/>
  <c r="A65" s="1"/>
  <c r="A66" s="1"/>
  <c r="A67" s="1"/>
  <c r="A68" s="1"/>
  <c r="A69" s="1"/>
  <c r="A70" s="1"/>
  <c r="A73"/>
  <c r="A74" s="1"/>
  <c r="A75" s="1"/>
  <c r="A76" s="1"/>
  <c r="A77" s="1"/>
  <c r="A78" s="1"/>
  <c r="A79" s="1"/>
  <c r="A80" s="1"/>
  <c r="A81" s="1"/>
  <c r="A82" s="1"/>
  <c r="A83" s="1"/>
  <c r="A84" s="1"/>
  <c r="A85" s="1"/>
  <c r="A88"/>
  <c r="A89" s="1"/>
  <c r="A90" s="1"/>
  <c r="A91" s="1"/>
  <c r="A92" s="1"/>
  <c r="A93" s="1"/>
  <c r="A94" s="1"/>
  <c r="A95" s="1"/>
  <c r="E62" i="74"/>
  <c r="A7" i="70"/>
  <c r="A8" s="1"/>
  <c r="A9" s="1"/>
  <c r="A10" s="1"/>
  <c r="A17"/>
  <c r="A18" s="1"/>
  <c r="A19" s="1"/>
  <c r="A20" s="1"/>
  <c r="A21" s="1"/>
  <c r="A22" s="1"/>
  <c r="A23" s="1"/>
  <c r="A24" s="1"/>
  <c r="A25" s="1"/>
  <c r="A26" s="1"/>
  <c r="A27" s="1"/>
  <c r="A28" s="1"/>
  <c r="A29" s="1"/>
  <c r="A30" s="1"/>
  <c r="A31" s="1"/>
  <c r="A32" s="1"/>
  <c r="A33" s="1"/>
  <c r="A34" s="1"/>
  <c r="A35" s="1"/>
  <c r="A36" s="1"/>
  <c r="A37" s="1"/>
  <c r="I33"/>
  <c r="A40"/>
  <c r="A41" s="1"/>
  <c r="A42" s="1"/>
  <c r="A43" s="1"/>
  <c r="E54"/>
  <c r="E80" i="69"/>
  <c r="E92"/>
  <c r="K5" i="68"/>
  <c r="E53"/>
  <c r="E63"/>
  <c r="E21" i="252"/>
  <c r="E20" i="251"/>
  <c r="G109"/>
  <c r="E111"/>
  <c r="E21" i="250"/>
  <c r="E21" i="249"/>
  <c r="J32"/>
  <c r="E76"/>
  <c r="E19" i="248"/>
  <c r="E102"/>
  <c r="E21" i="239"/>
  <c r="E19" i="235"/>
  <c r="E89"/>
  <c r="I21" i="201"/>
  <c r="E86"/>
  <c r="E106" s="1"/>
  <c r="E68" i="198"/>
  <c r="E88"/>
  <c r="E58" i="188"/>
  <c r="E58" i="187"/>
  <c r="E93"/>
  <c r="K18" i="186"/>
  <c r="K20"/>
  <c r="E97"/>
  <c r="E112"/>
  <c r="E20" i="159"/>
  <c r="E20" i="158"/>
  <c r="E68"/>
  <c r="E83"/>
  <c r="E47" i="157"/>
  <c r="E65"/>
  <c r="E25" i="156"/>
  <c r="E105"/>
  <c r="J35" i="155"/>
  <c r="J36"/>
  <c r="J37"/>
  <c r="J38"/>
  <c r="E96"/>
  <c r="E110"/>
  <c r="E76" i="50"/>
  <c r="E71" i="106"/>
  <c r="E88" s="1"/>
  <c r="E77" i="52"/>
  <c r="E90"/>
  <c r="E111" i="228"/>
  <c r="E117" i="222"/>
  <c r="E128" s="1"/>
  <c r="E60" i="125"/>
  <c r="E75"/>
  <c r="E56" i="65"/>
  <c r="E76"/>
  <c r="E16" i="47"/>
  <c r="E53" s="1"/>
  <c r="I39"/>
  <c r="I43"/>
  <c r="E72"/>
  <c r="E49" i="217"/>
  <c r="E72"/>
  <c r="E70" i="46"/>
  <c r="E83"/>
  <c r="E19" i="44"/>
  <c r="E105"/>
  <c r="J45" i="43"/>
  <c r="E56"/>
  <c r="E75"/>
  <c r="K53" i="42"/>
  <c r="K50" i="126"/>
  <c r="K51"/>
  <c r="K53"/>
  <c r="E82"/>
  <c r="E96" s="1"/>
  <c r="E52" i="64"/>
  <c r="E66"/>
  <c r="E51" i="45"/>
  <c r="E70"/>
  <c r="E107" i="63"/>
  <c r="E94" i="37"/>
  <c r="E46" i="40"/>
  <c r="E71" s="1"/>
  <c r="E70" i="62"/>
  <c r="E83" s="1"/>
  <c r="E19" i="269"/>
  <c r="E58"/>
  <c r="E67" i="260"/>
  <c r="E83"/>
  <c r="E20" i="259"/>
  <c r="I23" i="154"/>
  <c r="E34"/>
  <c r="E60" i="21"/>
  <c r="K21" i="59"/>
  <c r="J44"/>
  <c r="E57"/>
  <c r="E72" s="1"/>
  <c r="E43" i="107"/>
  <c r="E71"/>
  <c r="E51" i="55"/>
  <c r="E65"/>
  <c r="E61" i="54"/>
  <c r="E74" s="1"/>
  <c r="E56" i="31"/>
  <c r="E70"/>
  <c r="E58" i="20"/>
  <c r="E81"/>
  <c r="E58" i="58"/>
  <c r="K51" i="113"/>
  <c r="E67"/>
  <c r="E52" i="112"/>
  <c r="E44" i="124"/>
  <c r="E61" s="1"/>
  <c r="E37" i="61"/>
  <c r="J32" i="60"/>
  <c r="E63" i="27"/>
  <c r="E91"/>
  <c r="E44" i="57"/>
  <c r="E57"/>
  <c r="J25" i="56"/>
  <c r="J28"/>
  <c r="E35"/>
  <c r="E53"/>
  <c r="E42" i="26"/>
  <c r="E56"/>
  <c r="E51" i="18"/>
  <c r="E65" s="1"/>
  <c r="E92" i="267"/>
  <c r="E20" i="254"/>
  <c r="E20" i="247"/>
  <c r="E84" i="241"/>
  <c r="E19" i="240"/>
  <c r="E20" s="1"/>
  <c r="E52"/>
  <c r="E56"/>
  <c r="E20" i="230"/>
  <c r="E20" i="225"/>
  <c r="E76"/>
  <c r="E97"/>
  <c r="E72" i="223"/>
  <c r="E91"/>
  <c r="E93" s="1"/>
  <c r="E47" i="197"/>
  <c r="E60"/>
  <c r="E117" i="196"/>
  <c r="E148"/>
  <c r="E64" i="195"/>
  <c r="E91"/>
  <c r="E74" i="180"/>
  <c r="E82"/>
  <c r="E41" i="181"/>
  <c r="E66"/>
  <c r="E64" i="178"/>
  <c r="E80"/>
  <c r="E66" i="177"/>
  <c r="E80"/>
  <c r="A7" i="162"/>
  <c r="A8" s="1"/>
  <c r="A9" s="1"/>
  <c r="A10" s="1"/>
  <c r="A13"/>
  <c r="A14" s="1"/>
  <c r="A17"/>
  <c r="A77" s="1"/>
  <c r="E64"/>
  <c r="A78"/>
  <c r="A79"/>
  <c r="E86"/>
  <c r="E19" i="161"/>
  <c r="E175"/>
  <c r="E231" s="1"/>
  <c r="E252" s="1"/>
  <c r="E83" i="160"/>
  <c r="J31" i="117"/>
  <c r="J32"/>
  <c r="J33"/>
  <c r="J34"/>
  <c r="E60"/>
  <c r="E77"/>
  <c r="E63" i="92"/>
  <c r="E73"/>
  <c r="E89" i="87"/>
  <c r="E96" i="84"/>
  <c r="E113"/>
  <c r="E65" i="116"/>
  <c r="E84"/>
  <c r="E48" i="115"/>
  <c r="E72"/>
  <c r="E21" i="89"/>
  <c r="E20" i="86"/>
  <c r="E6" i="85"/>
  <c r="E15"/>
  <c r="M36" i="88"/>
  <c r="M37"/>
  <c r="E47"/>
  <c r="J25" i="10"/>
  <c r="J55"/>
  <c r="E80"/>
  <c r="E23" i="114"/>
  <c r="E78" i="90"/>
  <c r="K18" i="270"/>
  <c r="K19" s="1"/>
  <c r="E21"/>
  <c r="E20" i="263"/>
  <c r="E76"/>
  <c r="E130" i="262"/>
  <c r="E82" i="261"/>
  <c r="E98"/>
  <c r="E128" i="245"/>
  <c r="E74" i="244"/>
  <c r="E87"/>
  <c r="E118" i="243"/>
  <c r="E124" i="242"/>
  <c r="E142"/>
  <c r="E6" i="221"/>
  <c r="E11"/>
  <c r="E72"/>
  <c r="E171"/>
  <c r="E180" s="1"/>
  <c r="E103" i="220"/>
  <c r="E117" i="219"/>
  <c r="E143"/>
  <c r="E82" i="218"/>
  <c r="E97"/>
  <c r="E23" i="214"/>
  <c r="A7" i="193"/>
  <c r="A8" s="1"/>
  <c r="A9" s="1"/>
  <c r="A10" s="1"/>
  <c r="A13"/>
  <c r="A14" s="1"/>
  <c r="J19"/>
  <c r="J20" s="1"/>
  <c r="E62"/>
  <c r="A78"/>
  <c r="E80"/>
  <c r="E69" i="184"/>
  <c r="E80" s="1"/>
  <c r="E71" i="153"/>
  <c r="E57" i="134"/>
  <c r="E80"/>
  <c r="E64" i="133"/>
  <c r="E80"/>
  <c r="E74" i="7"/>
  <c r="E106"/>
  <c r="E10" i="4"/>
  <c r="E78" s="1"/>
  <c r="E91"/>
  <c r="E20" i="148"/>
  <c r="E138" s="1"/>
  <c r="E20" i="118"/>
  <c r="E83"/>
  <c r="E100"/>
  <c r="E20" i="9"/>
  <c r="E108"/>
  <c r="E125"/>
  <c r="J66" i="151"/>
  <c r="E68"/>
  <c r="E53" i="132"/>
  <c r="E42" i="108"/>
  <c r="E64"/>
  <c r="E91" i="15"/>
  <c r="E114"/>
  <c r="A4" i="147"/>
  <c r="B4"/>
  <c r="C4"/>
  <c r="D4"/>
  <c r="E4"/>
  <c r="J6"/>
  <c r="E65"/>
  <c r="E78"/>
  <c r="E84" i="2"/>
  <c r="E100"/>
  <c r="J40" i="130"/>
  <c r="E107"/>
  <c r="E117"/>
  <c r="I35" i="5"/>
  <c r="I46"/>
  <c r="E49"/>
  <c r="E52" i="14"/>
  <c r="E62" i="53"/>
  <c r="E79"/>
  <c r="E93" i="52" l="1"/>
  <c r="E105" i="291"/>
  <c r="E94" i="252"/>
  <c r="E118" i="228"/>
  <c r="E146" i="139"/>
  <c r="E103" i="298"/>
  <c r="E123" i="336"/>
  <c r="E59" i="299"/>
  <c r="E83" i="249"/>
  <c r="E57" i="22"/>
  <c r="E132" i="326"/>
  <c r="E247" i="284"/>
  <c r="E121" i="89"/>
  <c r="E97" i="250"/>
  <c r="E170" i="142"/>
  <c r="E126" i="232"/>
  <c r="E104" i="236"/>
  <c r="E152" i="270"/>
  <c r="E82" i="290"/>
  <c r="E144" i="275"/>
  <c r="E96" i="187"/>
  <c r="E141" i="262"/>
  <c r="E90" i="241"/>
  <c r="E95" i="69"/>
  <c r="A55" i="142"/>
  <c r="A56" s="1"/>
  <c r="A57" s="1"/>
  <c r="A58" s="1"/>
  <c r="A59" s="1"/>
  <c r="A166" s="1"/>
  <c r="E94" i="87"/>
  <c r="E68" i="109"/>
  <c r="E44" i="144"/>
  <c r="E58" i="110"/>
  <c r="E120" i="73"/>
  <c r="E69" i="80"/>
  <c r="E77" i="216"/>
  <c r="E112" i="234"/>
  <c r="E76" i="329"/>
  <c r="E133" i="243"/>
  <c r="E20" i="85"/>
  <c r="E88" s="1"/>
  <c r="E105" i="288"/>
  <c r="E83" i="177"/>
  <c r="E86" i="46"/>
  <c r="E63" i="165"/>
  <c r="E61" i="111"/>
  <c r="E69" i="149"/>
  <c r="E116" i="325"/>
  <c r="E136" i="320"/>
  <c r="E85" i="137"/>
  <c r="E153" i="335"/>
  <c r="E109" i="156"/>
  <c r="E170" i="99"/>
  <c r="E82" i="178"/>
  <c r="E85" i="180"/>
  <c r="E84" i="133"/>
  <c r="E77" i="166"/>
  <c r="A157" i="285"/>
  <c r="A59" i="206"/>
  <c r="A60" s="1"/>
  <c r="A61" s="1"/>
  <c r="E57" i="56"/>
  <c r="E87" i="260"/>
  <c r="E78" i="43"/>
  <c r="E83" i="204"/>
  <c r="E77" i="333"/>
  <c r="E115" i="297"/>
  <c r="A156" i="285"/>
  <c r="E81" i="147"/>
  <c r="E84" i="134"/>
  <c r="E87" i="116"/>
  <c r="E114" i="172"/>
  <c r="E108" i="189"/>
  <c r="E73" i="202"/>
  <c r="E81" i="268"/>
  <c r="F129" i="96"/>
  <c r="F138" s="1"/>
  <c r="E103" i="118"/>
  <c r="E71" i="181"/>
  <c r="E94" i="195"/>
  <c r="E62" i="197"/>
  <c r="E59" i="26"/>
  <c r="E68" i="55"/>
  <c r="E69" i="64"/>
  <c r="E78" i="125"/>
  <c r="E69" i="157"/>
  <c r="E135" i="233"/>
  <c r="E96" i="265"/>
  <c r="E44" i="122"/>
  <c r="E46" i="123"/>
  <c r="E87" i="168"/>
  <c r="E113" i="273"/>
  <c r="E104" i="315"/>
  <c r="E98" i="272"/>
  <c r="E20" i="291"/>
  <c r="E87" i="314"/>
  <c r="E142" i="230"/>
  <c r="E85" i="276"/>
  <c r="E95" i="213"/>
  <c r="E137" i="86"/>
  <c r="E146" i="242"/>
  <c r="E255" i="161"/>
  <c r="E76" i="107"/>
  <c r="I44" i="47"/>
  <c r="E81" i="65"/>
  <c r="E79" i="72"/>
  <c r="E90" i="175"/>
  <c r="E92" i="190"/>
  <c r="E91" i="310"/>
  <c r="E88" i="313"/>
  <c r="E105" i="238"/>
  <c r="E76" i="115"/>
  <c r="E72" i="45"/>
  <c r="E91" i="198"/>
  <c r="E159" i="209"/>
  <c r="E64" i="105"/>
  <c r="E118" i="255"/>
  <c r="E241" i="97"/>
  <c r="E173" i="146"/>
  <c r="E63" i="210"/>
  <c r="E127" i="321"/>
  <c r="E195" i="226"/>
  <c r="E171" i="114"/>
  <c r="E129" i="304"/>
  <c r="E91" i="301"/>
  <c r="E140" i="306"/>
  <c r="E93" i="279"/>
  <c r="E128" i="9"/>
  <c r="E76" i="92"/>
  <c r="E74" i="31"/>
  <c r="E82" i="53"/>
  <c r="E68" i="108"/>
  <c r="E93" i="4"/>
  <c r="E84" i="193"/>
  <c r="E90" i="244"/>
  <c r="E89" i="162"/>
  <c r="E97" i="223"/>
  <c r="E97" i="267"/>
  <c r="E60" i="57"/>
  <c r="E84" i="20"/>
  <c r="E63" i="269"/>
  <c r="E113" i="155"/>
  <c r="E75" i="81"/>
  <c r="E94" i="136"/>
  <c r="I59" i="165"/>
  <c r="E93" i="264"/>
  <c r="E52" i="152"/>
  <c r="E128" i="271"/>
  <c r="E221" i="256"/>
  <c r="E93" i="6"/>
  <c r="E156" i="253"/>
  <c r="E113" i="91"/>
  <c r="E139" i="246"/>
  <c r="E128" i="266"/>
  <c r="E105" i="311"/>
  <c r="E147" i="287"/>
  <c r="E156" i="214"/>
  <c r="E121" i="130"/>
  <c r="E118" i="15"/>
  <c r="E102" i="261"/>
  <c r="E146" i="240"/>
  <c r="E153" s="1"/>
  <c r="E75" i="217"/>
  <c r="E107" i="138"/>
  <c r="E70" i="170"/>
  <c r="E118" i="208"/>
  <c r="E80" i="75"/>
  <c r="E97" i="164"/>
  <c r="E77" i="309"/>
  <c r="E100" i="254"/>
  <c r="E101" i="159"/>
  <c r="E155" i="286"/>
  <c r="E135" i="212"/>
  <c r="H135" s="1"/>
  <c r="E137" i="247"/>
  <c r="A91" i="213"/>
  <c r="A92" s="1"/>
  <c r="A38"/>
  <c r="A39" s="1"/>
  <c r="A40" s="1"/>
  <c r="A41" s="1"/>
  <c r="A42" s="1"/>
  <c r="A43" s="1"/>
  <c r="A44" s="1"/>
  <c r="A45" s="1"/>
  <c r="E59" i="185"/>
  <c r="E105" i="302"/>
  <c r="A110" i="172"/>
  <c r="E127" i="44"/>
  <c r="H104" i="172"/>
  <c r="E91" i="207"/>
  <c r="E99" i="327"/>
  <c r="E184" i="307"/>
  <c r="E104" i="2"/>
  <c r="E148" i="219"/>
  <c r="E116" i="84"/>
  <c r="J35" i="117"/>
  <c r="E105" i="79"/>
  <c r="E110" i="7"/>
  <c r="E88" i="158"/>
  <c r="E115" i="248"/>
  <c r="E74" i="173"/>
  <c r="E103" i="206"/>
  <c r="E111" i="231"/>
  <c r="E95" i="176"/>
  <c r="E95" i="203"/>
  <c r="E112" i="94"/>
  <c r="E100" i="182"/>
  <c r="E106" i="215"/>
  <c r="F118" i="96"/>
  <c r="E100" i="218"/>
  <c r="E151" i="221"/>
  <c r="E183" s="1"/>
  <c r="E141" i="245"/>
  <c r="E97" i="263"/>
  <c r="E101" i="225"/>
  <c r="E94" i="27"/>
  <c r="E77" i="47"/>
  <c r="E115" i="186"/>
  <c r="E129" i="239"/>
  <c r="E117" i="251"/>
  <c r="E68" i="68"/>
  <c r="E82" i="103"/>
  <c r="E116" i="93"/>
  <c r="E108" i="98"/>
  <c r="E61" i="119"/>
  <c r="E69" i="120"/>
  <c r="E93" i="328"/>
  <c r="E81" i="117"/>
  <c r="E153" i="196"/>
  <c r="E72" i="150"/>
  <c r="E104" i="280"/>
  <c r="E52" i="259"/>
  <c r="E62" i="224"/>
  <c r="E86" i="334"/>
  <c r="E109" i="282"/>
  <c r="E97" i="295"/>
  <c r="E85" i="322"/>
  <c r="E126" i="227"/>
  <c r="E121" i="291" l="1"/>
  <c r="A60" i="142"/>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alcChain>
</file>

<file path=xl/comments1.xml><?xml version="1.0" encoding="utf-8"?>
<comments xmlns="http://schemas.openxmlformats.org/spreadsheetml/2006/main">
  <authors>
    <author>Emma Asidie</author>
  </authors>
  <commentList>
    <comment ref="D79" authorId="0">
      <text>
        <r>
          <rPr>
            <b/>
            <sz val="9"/>
            <color indexed="81"/>
            <rFont val="Tahoma"/>
            <family val="2"/>
          </rPr>
          <t>Emma Asidie:</t>
        </r>
        <r>
          <rPr>
            <sz val="9"/>
            <color indexed="81"/>
            <rFont val="Tahoma"/>
            <family val="2"/>
          </rPr>
          <t xml:space="preserve">
</t>
        </r>
      </text>
    </comment>
  </commentList>
</comments>
</file>

<file path=xl/sharedStrings.xml><?xml version="1.0" encoding="utf-8"?>
<sst xmlns="http://schemas.openxmlformats.org/spreadsheetml/2006/main" count="83516" uniqueCount="44310">
  <si>
    <t>Project Number</t>
  </si>
  <si>
    <t>Employees’ Salaries</t>
  </si>
  <si>
    <t>4-015-072-2110000-100-2018/19-001</t>
  </si>
  <si>
    <t>Payment of staff salaries and gratuity</t>
  </si>
  <si>
    <t>New</t>
  </si>
  <si>
    <t>Goods and Services</t>
  </si>
  <si>
    <t>4-015-072-2210000-100-2018/19-002</t>
  </si>
  <si>
    <t>NSSF</t>
  </si>
  <si>
    <t>4-015-072-2120101-100-2018/19-004</t>
  </si>
  <si>
    <t>Payment of NSSF Deductions</t>
  </si>
  <si>
    <t>NHIF</t>
  </si>
  <si>
    <t>4-015-072-2120201-100-2018/19-005</t>
  </si>
  <si>
    <t>Committee Expenses</t>
  </si>
  <si>
    <t>4-015-072-2210802-100-2018/19-006</t>
  </si>
  <si>
    <t>Payment of Committee sitting allowances, transport, conferences</t>
  </si>
  <si>
    <t>TOTAL</t>
  </si>
  <si>
    <t>4-015-072-2210000-111-2018/19-001</t>
  </si>
  <si>
    <t>4-015-072-2210802-111-2018/19-002</t>
  </si>
  <si>
    <t>CDFC PMC Capacity Building</t>
  </si>
  <si>
    <t>4-015-072-2210700-111-2018/19-003</t>
  </si>
  <si>
    <t>Undertake Training of the PMCs/CDFCs on CDF Related issues</t>
  </si>
  <si>
    <t>Emergency (5%)</t>
  </si>
  <si>
    <t>To cater for any unforeseen occurrences in the constituency during the financial year</t>
  </si>
  <si>
    <t>4-015-072-2640509-112-2018/19-001</t>
  </si>
  <si>
    <t>Carry out Constituency Sports tournament and the winning teams/schools to be awarded with trophies, balls, and games kits</t>
  </si>
  <si>
    <t>Kyaka River Sand Dam</t>
  </si>
  <si>
    <t>4-015-072-2640510-110-2018/19-001</t>
  </si>
  <si>
    <t>Construction of a sand dam to prevent floods</t>
  </si>
  <si>
    <t>Mbooni River Sand Dam</t>
  </si>
  <si>
    <t>4-015-072-2640510-110-2018/19-002</t>
  </si>
  <si>
    <t>Kanzi River Sand Dam</t>
  </si>
  <si>
    <t>4-015-072-2640510-110-2018/19-003</t>
  </si>
  <si>
    <t>Ngumbwa Primary school</t>
  </si>
  <si>
    <t>4-015-072-2640510-110-2018/19-004</t>
  </si>
  <si>
    <t xml:space="preserve">Purchase of tree seedlings  and Planting </t>
  </si>
  <si>
    <t>4-015-072-2640510-110-2018/19-005</t>
  </si>
  <si>
    <t>Purchase of tree seedlings  and Planting</t>
  </si>
  <si>
    <t>Kitimui Primary School</t>
  </si>
  <si>
    <t>4-015-072-2640510-110-2018/19-006</t>
  </si>
  <si>
    <t>Bursary Secondary Schools</t>
  </si>
  <si>
    <t>Payment of bursary to needy students</t>
  </si>
  <si>
    <t>Bursary Tertiary Schools</t>
  </si>
  <si>
    <t>Social security Benefits</t>
  </si>
  <si>
    <t xml:space="preserve">Payment of NHIF </t>
  </si>
  <si>
    <t>Kyangunga Primary School</t>
  </si>
  <si>
    <t>4-015-072-2630204-104-2018/19-001</t>
  </si>
  <si>
    <t>Kathungi Primary School</t>
  </si>
  <si>
    <t>4-015-072-2630204-104-2018/19-002</t>
  </si>
  <si>
    <t>Rehabilitation of school(7 Classrooms) Roofing, Shutters, plastering , painting of classrooms, Flooring</t>
  </si>
  <si>
    <t>Mithongo Primary School</t>
  </si>
  <si>
    <t>4-015-072-2630204-104-2018/19-003</t>
  </si>
  <si>
    <t>Mwania Primary School</t>
  </si>
  <si>
    <t>4-015-072-2630204-104-2018/19-004</t>
  </si>
  <si>
    <t>Rehabilitation of school(7 Classrooms) Roofing, Shutters, plastering , painting of classrooms</t>
  </si>
  <si>
    <t>ACK Kavoko Primary School</t>
  </si>
  <si>
    <t>4-015-072-2630204-104-2018/19-005</t>
  </si>
  <si>
    <t>Sooma Primary School</t>
  </si>
  <si>
    <t>4-015-072-2630204-104-2018/19-006</t>
  </si>
  <si>
    <t>Rehabilitation of school(6 Classrooms) Roofing, Shutters, plastering , painting of classrooms</t>
  </si>
  <si>
    <t>Kwa Mukasa Primary School</t>
  </si>
  <si>
    <t>4-015-072-2630204-104-2018/19-007</t>
  </si>
  <si>
    <t>Ithimani Primary School</t>
  </si>
  <si>
    <t>4-015-072-2630204-104-2018/19-008</t>
  </si>
  <si>
    <t>Rehabilitation of school(5 Roofing, Shutters, plastering , painting of classrooms</t>
  </si>
  <si>
    <t>Tiva Primary School</t>
  </si>
  <si>
    <t>4-015-072-2630204-104-2018/19-009</t>
  </si>
  <si>
    <t>Purchase of 45 double decker beds.</t>
  </si>
  <si>
    <t>Unyaa Primary School</t>
  </si>
  <si>
    <t>4-015-072-2630204-104-2018/19-010</t>
  </si>
  <si>
    <t>Construction of one dormitory to completion</t>
  </si>
  <si>
    <t>St Augustine Vui Primary School</t>
  </si>
  <si>
    <t>4-015-072-2630204-104-2018/19-011</t>
  </si>
  <si>
    <t>Construction of two classrooms to completion</t>
  </si>
  <si>
    <t>Mukuku Primary School</t>
  </si>
  <si>
    <t>4-015-072-2630204-104-2018/19-012</t>
  </si>
  <si>
    <t>Ngeveni Primary School</t>
  </si>
  <si>
    <t>4-015-072-2630204-104-2018/19-013</t>
  </si>
  <si>
    <t>Nzaaya Primary School</t>
  </si>
  <si>
    <t>Mwanyani Primary School</t>
  </si>
  <si>
    <t>4-015-072-2630204-104-2018/19-015</t>
  </si>
  <si>
    <t>Mwamba Primary School</t>
  </si>
  <si>
    <t>4-015-072-2630204-104-2018/19-016</t>
  </si>
  <si>
    <t>Construction of one classrooms to completion</t>
  </si>
  <si>
    <t>Miambani Primary School</t>
  </si>
  <si>
    <t>4-015-072-2630204-104-2018/19-017</t>
  </si>
  <si>
    <t>Kwa Ukungu Primary School</t>
  </si>
  <si>
    <t>4-015-072-2630204-104-2018/19-018</t>
  </si>
  <si>
    <t>Museve Primary School</t>
  </si>
  <si>
    <t>4-015-072-2630204-104-2018/19-019</t>
  </si>
  <si>
    <t>Katia Primary School</t>
  </si>
  <si>
    <t>4-015-072-2630204-104-2018/19-020</t>
  </si>
  <si>
    <t>Rehabilitation of school(5 Classrooms) Roofing, Shutters, plastering , painting of classrooms</t>
  </si>
  <si>
    <t>Mutune Girls Primary School</t>
  </si>
  <si>
    <t>4-015-072-2630204-104-2018/19-021</t>
  </si>
  <si>
    <t>Rehabilitation of school (8 Classrooms) Roofing, Shutters, plastering , painting of classrooms, Flooring.</t>
  </si>
  <si>
    <t>Kavuvoni Primary School</t>
  </si>
  <si>
    <t>4-015-072-2630204-104-2018/19-022</t>
  </si>
  <si>
    <t>Kaveta Primary School</t>
  </si>
  <si>
    <t>4-015-072-2630204-104-2018/19-023</t>
  </si>
  <si>
    <t>Mutendea Primary School</t>
  </si>
  <si>
    <t>4-015-072-2630204-104-2018/19-024</t>
  </si>
  <si>
    <t>Kitui school for the mentally handicapped Primary School</t>
  </si>
  <si>
    <t>4-015-072-2630204-104-2018/19-025</t>
  </si>
  <si>
    <t>Rehabilitation of school(11 Classrooms) Roofing, Shutters, plastering , painting of classrooms</t>
  </si>
  <si>
    <t>Kaumba Secondary School</t>
  </si>
  <si>
    <t>Construction of a science laboratory to completion</t>
  </si>
  <si>
    <t>Mathunzini Secondary School</t>
  </si>
  <si>
    <t>Kwa Muema Secondary School</t>
  </si>
  <si>
    <t>Construction of Kitchen and Dining hall to completion</t>
  </si>
  <si>
    <t>Kabaa Secondary School</t>
  </si>
  <si>
    <t>ongoing</t>
  </si>
  <si>
    <t>St Patrick Secondary School</t>
  </si>
  <si>
    <t>Rehabilitation of school 7 Classrooms (Roofing, Shutters, plastering , painting of classrooms)</t>
  </si>
  <si>
    <t>St Andrew Ivaini Secondary School</t>
  </si>
  <si>
    <t>Ngiini Secondary School</t>
  </si>
  <si>
    <t>Construction of one classroom to completion</t>
  </si>
  <si>
    <t>St Pauls Mutula Secondary School</t>
  </si>
  <si>
    <t xml:space="preserve"> St Pauls Kasyala Secondary School</t>
  </si>
  <si>
    <t>Ongoing</t>
  </si>
  <si>
    <t>Katyethoka Secondary School</t>
  </si>
  <si>
    <t>Kaumba Chiefs Office</t>
  </si>
  <si>
    <t>Construction of Chiefs Office to completion</t>
  </si>
  <si>
    <t>Mbusyani Chiefs Office</t>
  </si>
  <si>
    <t>Construction of chiefs office to completion</t>
  </si>
  <si>
    <t>Kavuta Chiefs Office</t>
  </si>
  <si>
    <t>Nduumoni Chiefs Office</t>
  </si>
  <si>
    <t>Kamandio  Chiefs Office</t>
  </si>
  <si>
    <t>Mutula assistant Chiefs Office</t>
  </si>
  <si>
    <t>Kwa Mutheke assistant chiefs office</t>
  </si>
  <si>
    <t>Katulani DCC Residental house</t>
  </si>
  <si>
    <t>Construction of a three bedroom house for the District County Commissioner to completion</t>
  </si>
  <si>
    <t>Kitui  Central NGCDF Fencing</t>
  </si>
  <si>
    <t>Constructing a masonry perimeter wall round the NGCDF offices compound of 227 metres length.</t>
  </si>
  <si>
    <t>NATIONAL GOVERNMENT CONSTITUENCIES DEVELOPMENT FUND BOARD</t>
  </si>
  <si>
    <t>S/NO</t>
  </si>
  <si>
    <t xml:space="preserve">Project Name </t>
  </si>
  <si>
    <t xml:space="preserve">Project activity </t>
  </si>
  <si>
    <t xml:space="preserve">Amount </t>
  </si>
  <si>
    <t xml:space="preserve"> Status </t>
  </si>
  <si>
    <t>ADMINISTRATION AND RECURRENT EXPENDITURE</t>
  </si>
  <si>
    <t>FINANCIAL YEAR 2018/2019</t>
  </si>
  <si>
    <t>PROJECT GFS CODELIST FOR KITUI CENTRAL NATIONAL GOVERNMENT CONSTITUENCIES DEVELOPMENT FUND</t>
  </si>
  <si>
    <t>MONITORING,EVALUATION AND CAPACITY BUILDING</t>
  </si>
  <si>
    <t xml:space="preserve">EMERGENCY </t>
  </si>
  <si>
    <t>SPORT'S</t>
  </si>
  <si>
    <t xml:space="preserve">BURSARY </t>
  </si>
  <si>
    <t>PRIMARY SCHOOLS PROJECTS</t>
  </si>
  <si>
    <t>SECONDARY SCHOOLS PROJECTS</t>
  </si>
  <si>
    <t>SECURITY PROJECTS</t>
  </si>
  <si>
    <t>ENVIRONMENT PROJECTS</t>
  </si>
  <si>
    <t>4-015-072-2640200-102-2018/19-001</t>
  </si>
  <si>
    <t>4-015-072-2640101-103-2018/19-001</t>
  </si>
  <si>
    <t>4-015-072-2640102-103-2018/19-002</t>
  </si>
  <si>
    <t>4-015-072-2640104-103-2018/19-003</t>
  </si>
  <si>
    <t>4-015-072-2630205-104-2018/19-001</t>
  </si>
  <si>
    <t>4-015-072-2630205-104-2018/19-002</t>
  </si>
  <si>
    <t>4-015-072-2630205-104-2018/19-003</t>
  </si>
  <si>
    <t>4-015-072-2630205-104-2018/19-004</t>
  </si>
  <si>
    <t>4-015-072-2630205-104-2018/19-005</t>
  </si>
  <si>
    <t>4-015-072-2630205-104-2018/19-006</t>
  </si>
  <si>
    <t>4-015-072-2630205-104-2018/19-007</t>
  </si>
  <si>
    <t>4-015-072-2630205-104-2018/19-008</t>
  </si>
  <si>
    <t>4-015-072-2630205-104-2018/19-009</t>
  </si>
  <si>
    <t>4-015-072-2630205-104-2018/19-010</t>
  </si>
  <si>
    <t>4-015-072-2640507-113-2018/19-001</t>
  </si>
  <si>
    <t>4-015-072-2640507-113-2018/19-002</t>
  </si>
  <si>
    <t>4-015-072-2640507-113-2018/19-003</t>
  </si>
  <si>
    <t>4-015-072-2640507-113-2018/19-004</t>
  </si>
  <si>
    <t>4-015-072-2640507-113-2018/19-005</t>
  </si>
  <si>
    <t>4-015-072-2640507-113-2018/19-006</t>
  </si>
  <si>
    <t>4-015-072-2640507-113-2018/19-007</t>
  </si>
  <si>
    <t>4-015-072-2640507-113-2018/19-008</t>
  </si>
  <si>
    <t xml:space="preserve">                                                                                                                                                                                                                                                                                                                                                                                                                                                                                                                                                                                                                                                                                             …………………………………….                                                                                                                                                                                           Approved By: Yusuf Mbuno.                                                                                                                                                                                                                          Ag. Chief Executive Officer                                                                                                                                                             Date………………………………..</t>
  </si>
  <si>
    <t xml:space="preserve">Purchase of fuel, repairs and maintenance, printing, stationery, telephone, travel and subsistence, office tea, </t>
  </si>
  <si>
    <t>Purchase of Computers</t>
  </si>
  <si>
    <t>Payment of NHIF Deductions</t>
  </si>
  <si>
    <t>Committee Allowances</t>
  </si>
  <si>
    <t>Payment of Comittee sitting allowances, transport, conferences</t>
  </si>
  <si>
    <t>Bursary secondary Schools</t>
  </si>
  <si>
    <t>Bursary for needy students in Secondary Schools</t>
  </si>
  <si>
    <t>Riokindo Primary school</t>
  </si>
  <si>
    <t>4-045-263-2630204-104-2018/19-001</t>
  </si>
  <si>
    <t>Keore Primary School</t>
  </si>
  <si>
    <t>4-045-263-2630204-104-2018/19-002</t>
  </si>
  <si>
    <t>4-045-263-2630204-104-2018/19-003</t>
  </si>
  <si>
    <t>4-045-263-2630204-104-2018/19-004</t>
  </si>
  <si>
    <t>Oroche Primary School</t>
  </si>
  <si>
    <t>Rianyanchabera  Primary school</t>
  </si>
  <si>
    <t>4-045-263-2630204-104-2018/19-007</t>
  </si>
  <si>
    <t>4-045-256-2630204-104-2018/19-008</t>
  </si>
  <si>
    <t xml:space="preserve">Kiabugesi Primary school </t>
  </si>
  <si>
    <t>4-045-263-2630204-104-2018/19-009</t>
  </si>
  <si>
    <t>4-045-263-2630204-104-2015/16-010</t>
  </si>
  <si>
    <t>Emesa Secondary School</t>
  </si>
  <si>
    <t>4-045-263-2630205-104-2018/19-001</t>
  </si>
  <si>
    <t xml:space="preserve">Emergency </t>
  </si>
  <si>
    <t xml:space="preserve">To cater for any unforeseen occurrences in the constituency during the financial year </t>
  </si>
  <si>
    <t>4-045-263-3110101-108-2018/19-001</t>
  </si>
  <si>
    <t>Bokimonge Chief's office</t>
  </si>
  <si>
    <t>Bombaba East Chief's office</t>
  </si>
  <si>
    <t>Ritembu  Chief's office</t>
  </si>
  <si>
    <t xml:space="preserve">Mokubo Chief's office </t>
  </si>
  <si>
    <t>Constituency 
Sports Tournament</t>
  </si>
  <si>
    <t>4-045-263-2640509-112-2018/19-001</t>
  </si>
  <si>
    <t xml:space="preserve">TOTAL  </t>
  </si>
  <si>
    <t>ADMINISTRATION/ RECURRENT EXPENDITURE</t>
  </si>
  <si>
    <t>PROJECT GFS CODELIST FOR BOMACHOGE BORABU NATIONAL GOVERNMENT CONSTITUENCIES DEVELOPMENT FUND</t>
  </si>
  <si>
    <t>EMERGENCY</t>
  </si>
  <si>
    <t>NG-CDF OFFICE</t>
  </si>
  <si>
    <t>4-045-263-2110000-100-2018/19-001</t>
  </si>
  <si>
    <t>4-045-263-2640101-103-2018/19-001</t>
  </si>
  <si>
    <t>4-045-263-2210000-100-2018/19-002</t>
  </si>
  <si>
    <t>4-045-263-2120101-100-2018/19-004</t>
  </si>
  <si>
    <t>4-045-263-3111000-100-2018/19-003</t>
  </si>
  <si>
    <t>4-045-263-2120201-100-2018/19-005</t>
  </si>
  <si>
    <t>4-045-263-2210802-100-2018/19-006</t>
  </si>
  <si>
    <t>4-045-263-2640102-103-2018/19-002</t>
  </si>
  <si>
    <t>4-045-263-2630204-104-2018/19-005</t>
  </si>
  <si>
    <t>4-045-263-2630204-104-2018/19-006</t>
  </si>
  <si>
    <t xml:space="preserve">Committee Expenses </t>
  </si>
  <si>
    <t>4-045-263-2210000-111-2018/19-003</t>
  </si>
  <si>
    <t>4-045-263-2210802-111-2018/19-003</t>
  </si>
  <si>
    <t>4-045-263-2210700-111-2018/19-003</t>
  </si>
  <si>
    <t>Tree planting at Bokimonge Ward</t>
  </si>
  <si>
    <t>4-045-263-2640200-101-2018/19-001</t>
  </si>
  <si>
    <t>4-045-263-2640510-109-2018/19-001</t>
  </si>
  <si>
    <t>Planting of trees at Magenche Ward</t>
  </si>
  <si>
    <t>4-045-263-2640510-109-2018/19-002</t>
  </si>
  <si>
    <t>Planting of trees at Bombaba Ward</t>
  </si>
  <si>
    <t>Purchasing seedling for planting trees each at kshs. 90,867.40 at Bombaba Chief Camp, Gesabakwa Primary School, Randani Primary School, Kemoreko Primary School, Rianyanchabera Primary School, Iyenga Primary School</t>
  </si>
  <si>
    <t>Planting of trees at Boochi Ward</t>
  </si>
  <si>
    <t>4-045-263-2640510-109-2018/19-003</t>
  </si>
  <si>
    <t>4-045-263-2640510-109-2018/19-004</t>
  </si>
  <si>
    <t>NG-CDF office</t>
  </si>
  <si>
    <t>4-045-263-2640507-113-2018/19-001</t>
  </si>
  <si>
    <t>4-045-263-2640507-113-2018/19-002</t>
  </si>
  <si>
    <t>4-045-263-2640507-113-2018/19-003</t>
  </si>
  <si>
    <t>4-045-263-2640507-113-2018/19-004</t>
  </si>
  <si>
    <t>4-045-263-2640507-113-2018/19-005</t>
  </si>
  <si>
    <t xml:space="preserve">Payment of staff salaries and gratuity </t>
  </si>
  <si>
    <t>Purchase of fuel, repairs and maintenance, printing, stationery, telephone, travel and subsistence, office tea</t>
  </si>
  <si>
    <t>4-045-261-2210000-111-2018/19-001</t>
  </si>
  <si>
    <t>Purchase of fuel, repairs and maintenance, printing, stationery, Airtime, travel and subsistence</t>
  </si>
  <si>
    <t>4-045-261-2210802-111-2018/19-002</t>
  </si>
  <si>
    <t>Payment of Committee sitting allowances, transport, bench marking, conferences</t>
  </si>
  <si>
    <t>4-045-261-2210700-111-2018/19-003</t>
  </si>
  <si>
    <t>Undertake Training of the PMCs/NGCDFCs on NGCDF Related issues</t>
  </si>
  <si>
    <t>Sports</t>
  </si>
  <si>
    <t>Bonyaoro girIs secondary school</t>
  </si>
  <si>
    <t xml:space="preserve">Purchase of water storage tank 10,000Ltrs </t>
  </si>
  <si>
    <t>Itibo primary school</t>
  </si>
  <si>
    <t>Itibo Rianyabaro primary school</t>
  </si>
  <si>
    <t>Kiabusura primary school</t>
  </si>
  <si>
    <t>Bogitaa Primary School</t>
  </si>
  <si>
    <t>Rianyabaro centre of excellence</t>
  </si>
  <si>
    <t>Nyontioma primary school</t>
  </si>
  <si>
    <t>Nyasagati Primary school</t>
  </si>
  <si>
    <t>Chisaro primary school</t>
  </si>
  <si>
    <t>Genga primary school</t>
  </si>
  <si>
    <t>Construction of 5doors pit latrines</t>
  </si>
  <si>
    <t>Bitare Secondary school</t>
  </si>
  <si>
    <t xml:space="preserve">Purchase and installation of 1 energy saving capacity 400Litres </t>
  </si>
  <si>
    <t>Bomariba primary school</t>
  </si>
  <si>
    <t>Construction of 5doors pit latrines to completion</t>
  </si>
  <si>
    <t>Payment of bursary to needy student</t>
  </si>
  <si>
    <t xml:space="preserve">To cater for insurance cover for the vulnerable elderly persons </t>
  </si>
  <si>
    <t>Suneka primary school</t>
  </si>
  <si>
    <t>Completion of a storey tuition block, first floor 4 classrooms, walling, floor, pillars, plastering, doors, windows, painting, slab.</t>
  </si>
  <si>
    <t xml:space="preserve"> On going </t>
  </si>
  <si>
    <t xml:space="preserve"> Nyakung'u Primary School </t>
  </si>
  <si>
    <t>completion of 2 storey tuition block i.e first floor pillars, slab, walling, doors and windows.</t>
  </si>
  <si>
    <t>Masagoye Primary school</t>
  </si>
  <si>
    <t>On going</t>
  </si>
  <si>
    <t>Sigisi primary school</t>
  </si>
  <si>
    <t>Etureti Primary School</t>
  </si>
  <si>
    <t>Gesero Primary School</t>
  </si>
  <si>
    <t>Riamonting'a primary school</t>
  </si>
  <si>
    <t>Renovation of 6 classrooms: roofing, electrical piping, plastering, flooring, slab, windows, doors, painting and labelling</t>
  </si>
  <si>
    <t xml:space="preserve"> New </t>
  </si>
  <si>
    <t>Nyontoima primary school</t>
  </si>
  <si>
    <t>Renovation of 4 classrooms: roofing, electrical piping, plastering, flooring, slab, windows, doors, painting and labelling</t>
  </si>
  <si>
    <t>Nyamerako Ekerubo primary school</t>
  </si>
  <si>
    <t xml:space="preserve"> 4-045-261-2630204-104-2018/2019-039</t>
  </si>
  <si>
    <t>Rianyabaro primary school</t>
  </si>
  <si>
    <t xml:space="preserve">Construction of 3 classrooms to completion </t>
  </si>
  <si>
    <t>Nyabimwa primary school</t>
  </si>
  <si>
    <t xml:space="preserve">Construction 2 of classrooms to completion </t>
  </si>
  <si>
    <t>Genga primary</t>
  </si>
  <si>
    <t xml:space="preserve">Construction of 1 classroom to completion </t>
  </si>
  <si>
    <t>Nyangoge primary</t>
  </si>
  <si>
    <t xml:space="preserve">Construction of 2 classrooms to completion </t>
  </si>
  <si>
    <t>Sugunana primary school</t>
  </si>
  <si>
    <t>Mwata Primary school</t>
  </si>
  <si>
    <t>Nyasagati secondary school</t>
  </si>
  <si>
    <t xml:space="preserve">Nyamerako Ekerubo Secondary School  </t>
  </si>
  <si>
    <t>Iruma secondary</t>
  </si>
  <si>
    <t xml:space="preserve"> Riamonting'a Secondary School </t>
  </si>
  <si>
    <t>Drilling and Equipping of school borehole</t>
  </si>
  <si>
    <t>Ekerubo secondary  School</t>
  </si>
  <si>
    <t>Botoro Secondary School</t>
  </si>
  <si>
    <t>St. Ann Nyangoge girIs Secondary school</t>
  </si>
  <si>
    <t>Bogitaa Secondary school</t>
  </si>
  <si>
    <t>Mosando Secondary school</t>
  </si>
  <si>
    <t>Gesero secondary school</t>
  </si>
  <si>
    <t xml:space="preserve"> Bonyanchaire Chiefs office </t>
  </si>
  <si>
    <t>Bogiakumu chiefs office</t>
  </si>
  <si>
    <t>Bomokora chiefs office</t>
  </si>
  <si>
    <t>Iyabe Chiefs Office</t>
  </si>
  <si>
    <t>Completion of chiefs office (plastering, floor, tiles, ceiling, painting and labelling)</t>
  </si>
  <si>
    <t>Bomorenda Chiefs Office</t>
  </si>
  <si>
    <t>Bomariba Chiefs Office</t>
  </si>
  <si>
    <t>Bomwancha assistant chiefs office</t>
  </si>
  <si>
    <t>Purchase of land size 30ft by 150ft.@ Kshs. 600,000.00 and construction of assistant chief’s office @ Kshs. 2,000,000.00</t>
  </si>
  <si>
    <t>Nyamwari assistant chiefs office</t>
  </si>
  <si>
    <t xml:space="preserve">Construction of chiefs office (foundation, walling, roofing, doors, windows.) </t>
  </si>
  <si>
    <t>4-045-261-2110000-100-2018/19-001</t>
  </si>
  <si>
    <t>4-045-261-2210000-100-2018/19-002</t>
  </si>
  <si>
    <t>4-045-261-2640200-101-2018/19-001</t>
  </si>
  <si>
    <t>4-045-261-2640510-110-2018/19-001</t>
  </si>
  <si>
    <t>4-045-261-2640510-110-2018/19-002</t>
  </si>
  <si>
    <t>4-045-261-2640510-110-2018/19-003</t>
  </si>
  <si>
    <t>4-045-261-2640510-110-2018/19-004</t>
  </si>
  <si>
    <t>4-045-261-2640510-110-2018/19-005</t>
  </si>
  <si>
    <t>4-045-261-2640510-110-2018/19-006</t>
  </si>
  <si>
    <t>4-045-261-2640510-110-2018/19-007</t>
  </si>
  <si>
    <t>4-045-261-2640510-110-2018/19-008</t>
  </si>
  <si>
    <t>4-045-261-2640510-110-2018/19-009</t>
  </si>
  <si>
    <t>4-045-261-2640510-110-2018/19-010</t>
  </si>
  <si>
    <t>4-045-261-2640510-110-2018/19-011</t>
  </si>
  <si>
    <t>4-045-261-2640510-110-2018/19-012</t>
  </si>
  <si>
    <t>4-045-261-2640510-110-2018/19-013</t>
  </si>
  <si>
    <t>4-045-261-2640101-103-2018/19-001</t>
  </si>
  <si>
    <t>4-045-261-2640102-103-2018/19-002</t>
  </si>
  <si>
    <t xml:space="preserve"> 4-045-261-2630204-104-2018/19-036 </t>
  </si>
  <si>
    <t xml:space="preserve"> 4-045-261-2630204-104-2018/19-036</t>
  </si>
  <si>
    <t xml:space="preserve"> 4-045-261-2630204-104-2018/19-026 </t>
  </si>
  <si>
    <t xml:space="preserve"> 4-045-261-2630204-104-2018/19-016</t>
  </si>
  <si>
    <t xml:space="preserve"> 4-045-261-2630204-104-2018/19-017</t>
  </si>
  <si>
    <t xml:space="preserve"> 4-045-261-2630204-104-2018/19-004</t>
  </si>
  <si>
    <t xml:space="preserve"> 4-045-261-2630204-104-2018/19-037</t>
  </si>
  <si>
    <t xml:space="preserve"> 4-045-261-2630204-104-2018/19-038</t>
  </si>
  <si>
    <t xml:space="preserve"> 4-045-261-2630204-104-2018/19-001</t>
  </si>
  <si>
    <t xml:space="preserve"> 4-045-261-2630204-104-2018/19-021</t>
  </si>
  <si>
    <t xml:space="preserve"> 4-045-261-2630204-104-2018/19-051</t>
  </si>
  <si>
    <t xml:space="preserve"> 4-045-261-2630204-104-2018/19-002</t>
  </si>
  <si>
    <t xml:space="preserve"> 4-045-261-2630204-104-2018/19-040</t>
  </si>
  <si>
    <t xml:space="preserve"> 4-045-261-2630204-104-2018/19-081</t>
  </si>
  <si>
    <t xml:space="preserve"> 4-045-261-2630205-104-2018/19-030</t>
  </si>
  <si>
    <t xml:space="preserve"> 4-045-261-2630205-104-2018/19-011 </t>
  </si>
  <si>
    <t xml:space="preserve"> 4-045-261-2630205-104-2018/19-003 </t>
  </si>
  <si>
    <t xml:space="preserve"> 4-045-261-2630205-104-2018/19-006 </t>
  </si>
  <si>
    <t xml:space="preserve"> 4-045-261-2630205-104-2018/19-002 </t>
  </si>
  <si>
    <t xml:space="preserve"> 4-045-261-2630205-104-2018/19-005</t>
  </si>
  <si>
    <t xml:space="preserve"> 4-045-261-2630205-104-2018/19-028</t>
  </si>
  <si>
    <t xml:space="preserve"> 4-045-261-2630205-104-2018/19-009</t>
  </si>
  <si>
    <t xml:space="preserve"> 4-045-261-2630205-104-2018/19-026</t>
  </si>
  <si>
    <t xml:space="preserve"> 4-045-261-2630205-104-2018/19-032</t>
  </si>
  <si>
    <t xml:space="preserve"> 4-045-261-2630205-104-2018/19-031</t>
  </si>
  <si>
    <t>4-045-261-2640507-113-2018/19-006</t>
  </si>
  <si>
    <t>PROJECT GFS CODELIST FOR BONCHARI NATIONAL GOVERNMENT CONSTITUENCIES DEVELOPMENT FUND</t>
  </si>
  <si>
    <t>NG-CDFC/PMC Capacity Building</t>
  </si>
  <si>
    <t>4-045-261-2640509-112-2018/19-001</t>
  </si>
  <si>
    <t>4-045-261-3110202-108-2018/19-001</t>
  </si>
  <si>
    <t>4-045-261-2640507-113-2018/19-009</t>
  </si>
  <si>
    <t>4-045-261-2640507-113-2018/19-005</t>
  </si>
  <si>
    <t>4-045-261-2640507-113-2018/19-004</t>
  </si>
  <si>
    <t>4-045-261-2640507-113-2018/19-002</t>
  </si>
  <si>
    <t>4-045-261-2640507-113-2018/19-011</t>
  </si>
  <si>
    <t>4-045-261-2640507-113-2018/19-007</t>
  </si>
  <si>
    <t>4-041-233-2110000-100-2018/19-001</t>
  </si>
  <si>
    <t>4-041-233-2210000-100-2018/19-002</t>
  </si>
  <si>
    <t>4-041-233-2120101-100-2018/19-003</t>
  </si>
  <si>
    <t>4-041-233-2120201-100-2018/19-004</t>
  </si>
  <si>
    <t>4-041-233-2210802-100-2018/19-005</t>
  </si>
  <si>
    <t>Payment of Committee sitting allowances, transport, conferences and communication.</t>
  </si>
  <si>
    <t>4-041-233-2210000-111-2018/19-001</t>
  </si>
  <si>
    <t>4-041-233-2210802-111-2018/19-002</t>
  </si>
  <si>
    <t>4-041-233-2210700-111-2018/19-003</t>
  </si>
  <si>
    <t>4-041-233-2640101-103-2018/19-001</t>
  </si>
  <si>
    <t>4-041-233-2640102-103-2018/19-002</t>
  </si>
  <si>
    <t xml:space="preserve">Bursary  special Schools </t>
  </si>
  <si>
    <t>Constituency Sports Tournament</t>
  </si>
  <si>
    <t>4-041-233-2640509-112-2018/19-001</t>
  </si>
  <si>
    <t>Ugunja constituency Environment</t>
  </si>
  <si>
    <t>4-041-233-2640200-101-2018/19-001</t>
  </si>
  <si>
    <t>Masamra Primary School</t>
  </si>
  <si>
    <t>4-041-233-2630204-104-2018/19-001</t>
  </si>
  <si>
    <t xml:space="preserve">Renovations of 3 (three) Classrooms by fitting lintel, Roofing, Plastering and painting </t>
  </si>
  <si>
    <t>Rangala Boys Primary</t>
  </si>
  <si>
    <t>4-041-233-2630204-104-2018/19-002</t>
  </si>
  <si>
    <t>Construction of Two classrooms to completion</t>
  </si>
  <si>
    <t>Simerro Primary School</t>
  </si>
  <si>
    <t>4-041-233-2630204-104-2018/19-003</t>
  </si>
  <si>
    <t>Umina Primary School</t>
  </si>
  <si>
    <t>4-041-233-2630204-104-2018/19-004</t>
  </si>
  <si>
    <t>Naya Primary School</t>
  </si>
  <si>
    <t>4-041-233-2630204-104-2018/19-005</t>
  </si>
  <si>
    <t>Construction of   1 (One) Classroom to Completion</t>
  </si>
  <si>
    <t>Ulanda Primary School</t>
  </si>
  <si>
    <t>4-041-233-2630204-104-2018/19-006</t>
  </si>
  <si>
    <t>Construction of  a 4 (four) Door pit Latrine</t>
  </si>
  <si>
    <t>Ninga Primary School</t>
  </si>
  <si>
    <t>4-041-233-2630204-104-2018/19-007</t>
  </si>
  <si>
    <t>Construction of a 4 (four) Door pit Latrine</t>
  </si>
  <si>
    <t>Siror Primary School</t>
  </si>
  <si>
    <t>4-041-233-2630204-104-2018/19-008</t>
  </si>
  <si>
    <t>Moi Uloma Primary School</t>
  </si>
  <si>
    <t>4-041-233-2630204-104-2018/19-009</t>
  </si>
  <si>
    <t>Ugunja Primary School</t>
  </si>
  <si>
    <t>4-041-233-2630204-104-2018/19-010</t>
  </si>
  <si>
    <t>Sikalame Primary School</t>
  </si>
  <si>
    <t>4-041-233-2630204-104-2018/19-011</t>
  </si>
  <si>
    <t>Nyiera Primary School</t>
  </si>
  <si>
    <t>4-041-233-2630204-104-2018/19-012</t>
  </si>
  <si>
    <t>Construction of 1 (one) Box Culvert Connecting the school</t>
  </si>
  <si>
    <t>Luoka Primary School</t>
  </si>
  <si>
    <t>4-041-233-2630204-104-2018/19-013</t>
  </si>
  <si>
    <t>Completion of 1 (one) Administration Block by fitting lintel, roofing, plastering and painting.</t>
  </si>
  <si>
    <t>Ulumba Primary</t>
  </si>
  <si>
    <t>4-041-233-2630204-104-2018/19-014</t>
  </si>
  <si>
    <t xml:space="preserve">Completion  of two classrooms by fitting  lintel, plastering and painting. </t>
  </si>
  <si>
    <t>Hawagaya Primary School</t>
  </si>
  <si>
    <t>4-041-233-2630204-104-2018/19-015</t>
  </si>
  <si>
    <t>Construction of  1(one)  foot bridge Connecting the school on a foot path</t>
  </si>
  <si>
    <t>Moi Uloma Secondary School</t>
  </si>
  <si>
    <t>4-041-233-2630205-104-2018/19-001</t>
  </si>
  <si>
    <t>Purchasing of 1 (one) 51 Seater School Bus.</t>
  </si>
  <si>
    <t>Sidindi Secondary School</t>
  </si>
  <si>
    <t>4-041-233-2630205-104-2018/19-002</t>
  </si>
  <si>
    <t>Uluthe Secondary School</t>
  </si>
  <si>
    <t>4-041-233-2630205-104-2018/19-003</t>
  </si>
  <si>
    <t>Construction of one (1) Twin Laboratory.</t>
  </si>
  <si>
    <t>Madungu Secondary School</t>
  </si>
  <si>
    <t>4-041-233-2630205-104-2018/19-004</t>
  </si>
  <si>
    <t>Purchasing of 2 Ha Piece of Land for school expansion</t>
  </si>
  <si>
    <t>Rang’ala Girls Secondary School</t>
  </si>
  <si>
    <t>4-041-233-2630205-104-2018/19-005</t>
  </si>
  <si>
    <t xml:space="preserve">Completion of the abolution block by Plastering, Installation of fittings and painting </t>
  </si>
  <si>
    <t>Ugunja Branch School of Agriculture</t>
  </si>
  <si>
    <t>4-030-233-2630206-104-2018/19-001</t>
  </si>
  <si>
    <t>Purchasing of 5 (five) ha. Piece of land to house the proposed  institution</t>
  </si>
  <si>
    <t>Ugunja KMTC Campus</t>
  </si>
  <si>
    <t>4-030-233-2630206-104-2018/19-002</t>
  </si>
  <si>
    <t>Ugunja Technical Training Institute</t>
  </si>
  <si>
    <t>4-030-233-2630206-104-2018/19-003</t>
  </si>
  <si>
    <t>Ugunja sub-county  offices</t>
  </si>
  <si>
    <t xml:space="preserve">Sigomere Administration police Line </t>
  </si>
  <si>
    <t>Completion of 1(one)  administration  police line by Plastering and painting</t>
  </si>
  <si>
    <t>Ambira Administration Police  Camp</t>
  </si>
  <si>
    <t>Completion of 1(one)  administration  police camp Plastering and painting and installation of fittings</t>
  </si>
  <si>
    <t>Sidindi Police post</t>
  </si>
  <si>
    <t>Purchasing of 0.5 Ha piece of land for expansion of the police post</t>
  </si>
  <si>
    <t>Umina Police Post</t>
  </si>
  <si>
    <t>Drilling of a shallow well, plastering and equipping</t>
  </si>
  <si>
    <t>Asango West Ass. Chiefs Office</t>
  </si>
  <si>
    <t>Construction of  1 (one) Ass. Chiefs office to completion</t>
  </si>
  <si>
    <t>Mungao Ass. Chiefs Office</t>
  </si>
  <si>
    <t>Construction of 1(one)  Ass. Chiefs office to completion</t>
  </si>
  <si>
    <t>Yiro East ASS. Chiefs Office</t>
  </si>
  <si>
    <t>Construction of  1(one)  Ass. Chiefs office to completion</t>
  </si>
  <si>
    <t>East Uholo Chiefs Office</t>
  </si>
  <si>
    <t>Construction of 1( one)   Chiefs office to completion</t>
  </si>
  <si>
    <t>PROJECT GFS CODELIST FOR UGUNJA NATIONAL GOVERNMENT CONSTITUENCIES DEVELOPMENT FUND</t>
  </si>
  <si>
    <t>PROJECT NUMBER</t>
  </si>
  <si>
    <t>Employees Salaries</t>
  </si>
  <si>
    <t>Payment of staff salaries and Gratuity</t>
  </si>
  <si>
    <t>On-going</t>
  </si>
  <si>
    <t>Goods And Services</t>
  </si>
  <si>
    <t xml:space="preserve">NSSF </t>
  </si>
  <si>
    <t>Payment of staff NSSF Deductions</t>
  </si>
  <si>
    <t>Payment of staff NHIF Deductions</t>
  </si>
  <si>
    <t>Payment of Committee allowances, travel and subsistence</t>
  </si>
  <si>
    <t xml:space="preserve">Committee Allowances </t>
  </si>
  <si>
    <t> Payment of Committee allowances, travel and subsistence</t>
  </si>
  <si>
    <t>Undertake Training of the PMCs/NG-CDFCs on NGCDF Related issues</t>
  </si>
  <si>
    <t>Emergency</t>
  </si>
  <si>
    <t>Bursary (Secondary Schools)</t>
  </si>
  <si>
    <t> Payment of bursary to needy students secondary schools</t>
  </si>
  <si>
    <t>Bursary (Tertiary institutions)</t>
  </si>
  <si>
    <t> Payment of bursary to needy students in tertiary institutions</t>
  </si>
  <si>
    <t>PRIMARY SCHOOL PROJECTS</t>
  </si>
  <si>
    <t>Aduong Monge Primary School</t>
  </si>
  <si>
    <t>purchase of 40 desks</t>
  </si>
  <si>
    <t> New</t>
  </si>
  <si>
    <t>Akado Primary School</t>
  </si>
  <si>
    <t>construction of one classroom to completion</t>
  </si>
  <si>
    <t>Akonya Primary School</t>
  </si>
  <si>
    <t>Alungo Primary School</t>
  </si>
  <si>
    <t>renovation ( tiling painting) of 1 classroom</t>
  </si>
  <si>
    <t>Asino Primary School</t>
  </si>
  <si>
    <t>Atol Primary School</t>
  </si>
  <si>
    <t>Dago Kanyagaya Primary School</t>
  </si>
  <si>
    <t>Diemo Primary School</t>
  </si>
  <si>
    <t>Got Agulu Primary School</t>
  </si>
  <si>
    <t>roofing and finishing on one classroom</t>
  </si>
  <si>
    <t>Got Odongo Primary School</t>
  </si>
  <si>
    <t>Jonyo primary school</t>
  </si>
  <si>
    <t>Kambudi Primary School</t>
  </si>
  <si>
    <t>Renovation of roof, walling and painting of one classroom</t>
  </si>
  <si>
    <t>Kamonye Primary School</t>
  </si>
  <si>
    <t>Keyo Kodo Primary School</t>
  </si>
  <si>
    <t>Kindu Primary School</t>
  </si>
  <si>
    <t>glazing painting, flooring and electricity of administration block</t>
  </si>
  <si>
    <t>Kitare Primary School</t>
  </si>
  <si>
    <t>Kitmikayi Primary School</t>
  </si>
  <si>
    <t>Korwenje Primary School</t>
  </si>
  <si>
    <t>Kuoyo kowe Primary School</t>
  </si>
  <si>
    <t>Lieye Primary School</t>
  </si>
  <si>
    <t>Lunga Primary School</t>
  </si>
  <si>
    <t>Magwar  Primary School</t>
  </si>
  <si>
    <t>Malela Priamry School</t>
  </si>
  <si>
    <t>roofing and plastering, fitting flooring and other external finishing of 2 classrooms</t>
  </si>
  <si>
    <t>Miranga Priamry School</t>
  </si>
  <si>
    <t>Nduta Priamry School</t>
  </si>
  <si>
    <t>roofing and fittings, plastering, painting and other external finishing of administration block</t>
  </si>
  <si>
    <t>Nyabera Primary School</t>
  </si>
  <si>
    <t>Plastering ,Floor work , fitting, roof tacking and painting of 2 classrooms</t>
  </si>
  <si>
    <t>Nyaguda Primary School</t>
  </si>
  <si>
    <t>Nyamgun Primary School</t>
  </si>
  <si>
    <t>Fitting and painting work of 1 classroom</t>
  </si>
  <si>
    <t>Nyamisri Primary School</t>
  </si>
  <si>
    <t>Nyamor Primary School</t>
  </si>
  <si>
    <t>Renovation of one classroom flooring, fitting and roofing</t>
  </si>
  <si>
    <t>Ojola Kadero Primary School</t>
  </si>
  <si>
    <t>Oluti Primary School</t>
  </si>
  <si>
    <t>Opande  Primary School</t>
  </si>
  <si>
    <t>Otenga Primary School</t>
  </si>
  <si>
    <t>Ramuya Primary School</t>
  </si>
  <si>
    <t>Ranen Primary School</t>
  </si>
  <si>
    <t>Ratta Primary School Hall</t>
  </si>
  <si>
    <t>Plastering,  Fittings, Ceiling board and floor work of hall</t>
  </si>
  <si>
    <t>Reru Primary School</t>
  </si>
  <si>
    <t>Ridore Primary school</t>
  </si>
  <si>
    <t>Siala Primary School</t>
  </si>
  <si>
    <t>Urudi Ratta Primary School</t>
  </si>
  <si>
    <t>SECONDARY SCHOOLS</t>
  </si>
  <si>
    <t>Bishop Abiero Sec School, Magwar</t>
  </si>
  <si>
    <t>Fencing of 200 metres using gauge 28 ironsheets</t>
  </si>
  <si>
    <t> On going</t>
  </si>
  <si>
    <t>completion of septic tank(plaster and slabbing)</t>
  </si>
  <si>
    <t>Magwar Model School</t>
  </si>
  <si>
    <t>Fencing of 500 metres by chain link</t>
  </si>
  <si>
    <t>Plastering, fittings &amp; fixtures, floor work and paintings of dormitory.</t>
  </si>
  <si>
    <t> Ongoing</t>
  </si>
  <si>
    <t>Alwala Secondary School</t>
  </si>
  <si>
    <t>final payment of school bus</t>
  </si>
  <si>
    <t>Omuya Secondary School</t>
  </si>
  <si>
    <t>gas and water  piping of laboratory</t>
  </si>
  <si>
    <t>Magwar Model Secondary School</t>
  </si>
  <si>
    <t xml:space="preserve">painting and tiling of classroom </t>
  </si>
  <si>
    <t>Orando Secondary School</t>
  </si>
  <si>
    <t>Ngere High School</t>
  </si>
  <si>
    <t>Walling, plumbing  work, Tilling floor, fittings, electricity and storage tank, gutter and base(10,000 ltrs) of dormitory.</t>
  </si>
  <si>
    <t>Diemo Secondary School</t>
  </si>
  <si>
    <t>Plastering, fittings, electricity, ceiling boards ,tilling and painting of Twin Laboratory.</t>
  </si>
  <si>
    <t>SPORTS</t>
  </si>
  <si>
    <t>Constituency  Sports tournament</t>
  </si>
  <si>
    <t xml:space="preserve">Organise constituency Tournament purchase kits for teams participating in constituency tournament </t>
  </si>
  <si>
    <t>new</t>
  </si>
  <si>
    <t>Kipasi AP line</t>
  </si>
  <si>
    <t>construction of 3 housing units</t>
  </si>
  <si>
    <t>Kolenyo Police Post</t>
  </si>
  <si>
    <t>construction of 4 housing units</t>
  </si>
  <si>
    <t>Magwar AP line</t>
  </si>
  <si>
    <t>construction of 2 housing unit</t>
  </si>
  <si>
    <t xml:space="preserve">Nyaguda Police line </t>
  </si>
  <si>
    <t>construction of 1 housing unit</t>
  </si>
  <si>
    <t>Kombewa KMTC</t>
  </si>
  <si>
    <t>piping, gas installation of the laboratory</t>
  </si>
  <si>
    <t>Seme  Teachers Training College</t>
  </si>
  <si>
    <t>construction of 2 hostels completion</t>
  </si>
  <si>
    <t>Seme Technical Training Institute</t>
  </si>
  <si>
    <t>NG CDF OFFICE</t>
  </si>
  <si>
    <t>NG CDF Office HALL</t>
  </si>
  <si>
    <t>walling and putting slab on first floor</t>
  </si>
  <si>
    <t>Strategic Plan</t>
  </si>
  <si>
    <t>NG CDF Office Furniture</t>
  </si>
  <si>
    <t>purchase of boardroom 20 chairs, 1table and curtains for the office</t>
  </si>
  <si>
    <t>STRATEGIC PLAN</t>
  </si>
  <si>
    <t>OFFICE FUNITURE</t>
  </si>
  <si>
    <t>Payment of NHIF deductions</t>
  </si>
  <si>
    <t>Environment</t>
  </si>
  <si>
    <t>PROJECT GFS CODELIST FOR SEME NATIONAL GOVERNMENT CONSTITUENCIES DEVELOPMENT FUND</t>
  </si>
  <si>
    <t xml:space="preserve">Ongoing </t>
  </si>
  <si>
    <t>Payment of NHIF</t>
  </si>
  <si>
    <t>Payment of Committee sitting allowances</t>
  </si>
  <si>
    <t xml:space="preserve">Goods &amp; Services </t>
  </si>
  <si>
    <t>Payment of M&amp;E allowances</t>
  </si>
  <si>
    <t>Training of NG-CDFC,Staff and Stakeholders on NG-CDFC related issues and Exchange Visits</t>
  </si>
  <si>
    <t>Emergency Activities</t>
  </si>
  <si>
    <t>To carter for any unforeseen Occurences in the Constituency during the Financial year</t>
  </si>
  <si>
    <t>Sports Activities</t>
  </si>
  <si>
    <t>To facilitate Sports Tournaments in the Constituency with the winning teams being awarded Trophies,Balls and Uniforms</t>
  </si>
  <si>
    <t>BURSARY</t>
  </si>
  <si>
    <t xml:space="preserve">Bursary Secondary Schools </t>
  </si>
  <si>
    <t>Payments of Bursary to needy Secondary Schools Students</t>
  </si>
  <si>
    <t>Bursary Tertiary Institutions</t>
  </si>
  <si>
    <t>Payments of Bursary to needy Tertiary Institutions Students</t>
  </si>
  <si>
    <t>Bursary Vocational Institutions</t>
  </si>
  <si>
    <t>Payments of Bursary for Vocational courses (driving Schools)</t>
  </si>
  <si>
    <t>Masara Secondary School</t>
  </si>
  <si>
    <t>Purchase of 52 seater school bus</t>
  </si>
  <si>
    <t>Kitabaye Secondary School</t>
  </si>
  <si>
    <t>Construction of a single Science Laboratory with work station &amp; Drainage</t>
  </si>
  <si>
    <t>Malera Secondary School</t>
  </si>
  <si>
    <t>Magoto Secondary School</t>
  </si>
  <si>
    <t>Lwala Secondary School</t>
  </si>
  <si>
    <t>Nyasoko Secondary School</t>
  </si>
  <si>
    <t>Completion of a single Science Laboratory with work station &amp; Drainage</t>
  </si>
  <si>
    <t>Wiga Girls Secondary School</t>
  </si>
  <si>
    <t>Nyamome Secondary School</t>
  </si>
  <si>
    <t>Construction of a Dormitory</t>
  </si>
  <si>
    <t>Migori Township Secondary  School</t>
  </si>
  <si>
    <t>Bishop Masaga Ogada girls Secondary School</t>
  </si>
  <si>
    <t>Abwao Secondary School</t>
  </si>
  <si>
    <t>Nyangubo Girls Secondary School</t>
  </si>
  <si>
    <t>Construction of a storey Science Laboratory with work stations and drainage</t>
  </si>
  <si>
    <t>Machicha Secondary School</t>
  </si>
  <si>
    <t>Sibuoche Mixed Secondary School</t>
  </si>
  <si>
    <t>Fencing of school Compound approximately 300metres with barbed wire.</t>
  </si>
  <si>
    <t>Bishop Okinda secondary</t>
  </si>
  <si>
    <t>Constructionn of Model Two classrooms</t>
  </si>
  <si>
    <t>Magongo Primary School</t>
  </si>
  <si>
    <t>Oruba Keyo Primary School</t>
  </si>
  <si>
    <t>Kowiti Memorial School</t>
  </si>
  <si>
    <t>Giribe Maseno Primary School</t>
  </si>
  <si>
    <t>Construction of Model Two classroom</t>
  </si>
  <si>
    <t>Kasigiria Primary School</t>
  </si>
  <si>
    <t>Construction of Model One  classroom</t>
  </si>
  <si>
    <t>Kikonge Primary School</t>
  </si>
  <si>
    <t>Renovation of 4 Classrooms-Flooring,Plastering,Fittings &amp; painting</t>
  </si>
  <si>
    <t>Barasengo primary School</t>
  </si>
  <si>
    <t>Construction of One Model Classroom</t>
  </si>
  <si>
    <t>GodKwer Primary School</t>
  </si>
  <si>
    <t>Construction of Model Two classrooms</t>
  </si>
  <si>
    <t>Oruba Primary School</t>
  </si>
  <si>
    <t>Construction of a two classrooms  Storey  Building</t>
  </si>
  <si>
    <t>Sindianya Primary School</t>
  </si>
  <si>
    <t>Kosege Primary School</t>
  </si>
  <si>
    <t>Magongo Ribe Primary School</t>
  </si>
  <si>
    <t>Ore primary School</t>
  </si>
  <si>
    <t>Sagero Primary School</t>
  </si>
  <si>
    <t>Nyamilu Primary School</t>
  </si>
  <si>
    <t>Construction of Administration  block</t>
  </si>
  <si>
    <t>Nyailinga Primary School</t>
  </si>
  <si>
    <t>4-044-256-2630204-104-2018/2019-018</t>
  </si>
  <si>
    <t>Nyambeche Primary School</t>
  </si>
  <si>
    <t>Chamabare Primary School</t>
  </si>
  <si>
    <t>Giribe Primary School</t>
  </si>
  <si>
    <t>Boya Primary School</t>
  </si>
  <si>
    <t>Raha Primary school</t>
  </si>
  <si>
    <t>Nyanko Primary School</t>
  </si>
  <si>
    <t>Milimani Primary School</t>
  </si>
  <si>
    <t>Nyangubo Primary School</t>
  </si>
  <si>
    <t>Kokendi Primary School</t>
  </si>
  <si>
    <t>Kioru Primary School</t>
  </si>
  <si>
    <t>Magoto Primary School</t>
  </si>
  <si>
    <t>Nyambona Primary School</t>
  </si>
  <si>
    <t>Marabiko Primary School</t>
  </si>
  <si>
    <t>Chief Baraza Primary School</t>
  </si>
  <si>
    <t>Suna West NG-CDF Office Block at Bondo-Nyironge</t>
  </si>
  <si>
    <t>Fittings of Ceiling Boards</t>
  </si>
  <si>
    <t>SECURITY</t>
  </si>
  <si>
    <t>Piny Oyie Sub County Headquarters</t>
  </si>
  <si>
    <t>Purchase of approximately 4 Acres of Land at Piny Oyie</t>
  </si>
  <si>
    <t>Ngochone Anti-Stock Theft unit</t>
  </si>
  <si>
    <t>Piny Oyie Police Station</t>
  </si>
  <si>
    <t>Masara Police Post</t>
  </si>
  <si>
    <t>Construction of a Police Post and,5 staff units</t>
  </si>
  <si>
    <t>Ragana AP Post</t>
  </si>
  <si>
    <t>Ragana Oruba ACC Offices</t>
  </si>
  <si>
    <t>Construction of Assistant County Commissioner Office Block-4 Offices and 2 pit Latrines</t>
  </si>
  <si>
    <t>Wiga ACC Offices</t>
  </si>
  <si>
    <t>Oruba Police Post</t>
  </si>
  <si>
    <t>GRAND TOTAL</t>
  </si>
  <si>
    <t>PROJECT GFS CODELIST FOR SUNA WEST NATIONAL GOVERNMENT CONSTITUENCIES DEVELOPMENT FUND</t>
  </si>
  <si>
    <t>PROJECT NAME</t>
  </si>
  <si>
    <t>STATUS</t>
  </si>
  <si>
    <t>To cater for unforeseen emergency occurrences within the constituency during the financial year.</t>
  </si>
  <si>
    <t> On-going</t>
  </si>
  <si>
    <t>4-041-236-2110000-100-2018/19-001</t>
  </si>
  <si>
    <t xml:space="preserve">Purchase of fuel, repairs and maintenance, printing, stationery, telephone, travel and subsistence, office tea and security services. </t>
  </si>
  <si>
    <t>4-041-236-2120101-100-2018/19-003</t>
  </si>
  <si>
    <t>4-041-236-2120201-100-2018/19-004</t>
  </si>
  <si>
    <t>4-041-236-2210802-100-2018/19-005</t>
  </si>
  <si>
    <t>4-041-236-2210000-111-2018/19-001</t>
  </si>
  <si>
    <t>Purchase of fuel, repairs and maintenance, printing, stationery, Airtime, travel and subsistence.</t>
  </si>
  <si>
    <t>4-041-236-2210802-111-2018/19-002</t>
  </si>
  <si>
    <t>CDFC/PMC Capacity Building</t>
  </si>
  <si>
    <t>4-041-236-2210700-111-2018/19-003</t>
  </si>
  <si>
    <t>4-041-236-2640101-103-2018/19-001</t>
  </si>
  <si>
    <t>4-041-236-2640102-103-2018/19-002</t>
  </si>
  <si>
    <t>NHIF Fees</t>
  </si>
  <si>
    <t>4-041-236-2640102-103-2018/19-003</t>
  </si>
  <si>
    <t xml:space="preserve">Payment of NHIF cards to special interest persons among the 6 wards approximately 500 people @ Kshs. 6,000 </t>
  </si>
  <si>
    <t>4-041-236-2640509-112-2018/19-001</t>
  </si>
  <si>
    <t>Organizing constituency tournament and awarding balls and uniforms to competing teams.</t>
  </si>
  <si>
    <t>4-041-236-2640510-110-2018/19-001</t>
  </si>
  <si>
    <t>Ngulu primary school</t>
  </si>
  <si>
    <t>4-041-236-2630204-104-2018/19-001</t>
  </si>
  <si>
    <t>Abom primary school</t>
  </si>
  <si>
    <t>4-041-236-2630204-104-2018/19-002</t>
  </si>
  <si>
    <t>Kamnara Primary school</t>
  </si>
  <si>
    <t>4-041-236-2630204-104-2018/19-003</t>
  </si>
  <si>
    <t>Bondo township primary school</t>
  </si>
  <si>
    <t>4-041-236-2630204-104-2018/19-004</t>
  </si>
  <si>
    <t>Matangwe primary school</t>
  </si>
  <si>
    <t>4-041-236-2630204-104-2018/19-005</t>
  </si>
  <si>
    <t>Nyaguda primary school</t>
  </si>
  <si>
    <t>4-041-236-2630204-104-2018/19-006</t>
  </si>
  <si>
    <t>Uhendo primary school</t>
  </si>
  <si>
    <t>4-041-236-2630204-104-2018/19-007</t>
  </si>
  <si>
    <t>Gombe primary school</t>
  </si>
  <si>
    <t>4-041-236-2630204-104-2018/19-008</t>
  </si>
  <si>
    <t>Wambarra primary school</t>
  </si>
  <si>
    <t>4-041-236-2630204-104-2018/19-009</t>
  </si>
  <si>
    <t>Migiro primary school</t>
  </si>
  <si>
    <t>4-041-236-2630204-104-2018/19-010</t>
  </si>
  <si>
    <t>Miyandhe primary school</t>
  </si>
  <si>
    <t>4-041-236-2630204-104-2018/19-011</t>
  </si>
  <si>
    <t>Uyawi primary school</t>
  </si>
  <si>
    <t>4-041-236-2630204-104-2018/19-012</t>
  </si>
  <si>
    <t>Ndeda primary school</t>
  </si>
  <si>
    <t>4-041-236-2630204-104-2018/19-013</t>
  </si>
  <si>
    <t>Pala primary school</t>
  </si>
  <si>
    <t>4-041-236-2630204-104-2018/19-014</t>
  </si>
  <si>
    <t>Abidha primary school</t>
  </si>
  <si>
    <t>4-041-236-2630204-104-2018/19-015</t>
  </si>
  <si>
    <t xml:space="preserve"> New </t>
  </si>
  <si>
    <t>Othach primary school</t>
  </si>
  <si>
    <t>4-041-236-2630204-104-2018/19-016</t>
  </si>
  <si>
    <t>Magombe primary school</t>
  </si>
  <si>
    <t>4-041-236-2630204-104-2018/19-017</t>
  </si>
  <si>
    <t>Bar Awendo Primary School</t>
  </si>
  <si>
    <t>4-041-236-2630204-104-2018/19-018</t>
  </si>
  <si>
    <t>Sika primary school</t>
  </si>
  <si>
    <t>4-041-236-2630204-104-2018/19-019</t>
  </si>
  <si>
    <t>Mahanga primary school</t>
  </si>
  <si>
    <t>4-041-236-2630204-104-2018/19-020</t>
  </si>
  <si>
    <t>Sanda Primary school</t>
  </si>
  <si>
    <t>4-041-236-2630204-104-2018/19-021</t>
  </si>
  <si>
    <t>Nyayo Primary School</t>
  </si>
  <si>
    <t>4-041-236-2630204-104-2018/19-022</t>
  </si>
  <si>
    <t>Nyawita Primary School</t>
  </si>
  <si>
    <t>4-041-236-2630204-104-2018/19-023</t>
  </si>
  <si>
    <t>Kapiyo AP camp</t>
  </si>
  <si>
    <t>4-041-236-2640507-113-2018/19-001</t>
  </si>
  <si>
    <t xml:space="preserve">DO’s Office Maranda </t>
  </si>
  <si>
    <t>4-041-236-2640507-113-2018/19-002</t>
  </si>
  <si>
    <t>Oyamo assistant chief’s office</t>
  </si>
  <si>
    <t>4-041-236-2640507-113-2018/19-003</t>
  </si>
  <si>
    <t>North yimbo chief’s Office</t>
  </si>
  <si>
    <t>4-041-236-2640507-113-2018/19-004</t>
  </si>
  <si>
    <t>Uhanya AP Staffs’ house</t>
  </si>
  <si>
    <t>4-041-236-2640507-113-2018/19-005</t>
  </si>
  <si>
    <t> Sirongo beach resource Centre</t>
  </si>
  <si>
    <t>4-041-236-2630206-104-2018/19-001</t>
  </si>
  <si>
    <t>Gobei Secondary school</t>
  </si>
  <si>
    <t>Majiwa secondary school</t>
  </si>
  <si>
    <t xml:space="preserve">Nyabenge Secondary School </t>
  </si>
  <si>
    <t xml:space="preserve">Barkowino Secondary </t>
  </si>
  <si>
    <t>Agwara Secondary School</t>
  </si>
  <si>
    <t>Nyawita Secondary School</t>
  </si>
  <si>
    <t xml:space="preserve">New </t>
  </si>
  <si>
    <t>Jaramogi oginga Odinga Secondary School</t>
  </si>
  <si>
    <t>4-041-236-2630205-104- 2018/19-007</t>
  </si>
  <si>
    <t>Kapiyo Secondary School</t>
  </si>
  <si>
    <t>Usire Secondary School</t>
  </si>
  <si>
    <t>Nyamira Girls High School</t>
  </si>
  <si>
    <t>Maranyona secondary school</t>
  </si>
  <si>
    <t>Nyaguda secondary school</t>
  </si>
  <si>
    <t>Akoko secondary school</t>
  </si>
  <si>
    <t>Kipasi Secondary School</t>
  </si>
  <si>
    <t>Orengo Secondary School</t>
  </si>
  <si>
    <t>Wambarra secondary school</t>
  </si>
  <si>
    <t>Uyawi Secondary School</t>
  </si>
  <si>
    <t>Wambasa girls secondary school</t>
  </si>
  <si>
    <t>Bar-kanyango Secondary School</t>
  </si>
  <si>
    <t>Got matar Secondary School</t>
  </si>
  <si>
    <t>Majengo Secondary School</t>
  </si>
  <si>
    <t>Usenge secondary school</t>
  </si>
  <si>
    <t>Kanyibok Secondary school</t>
  </si>
  <si>
    <t>Ulowa Girls Secondary School</t>
  </si>
  <si>
    <t>Joakim Owang secondary school</t>
  </si>
  <si>
    <t>TOTALS</t>
  </si>
  <si>
    <t>TERTIARY INSTITUTIONS</t>
  </si>
  <si>
    <t>PROJECT GFS CODELIST FOR BONDO NATIONAL GOVERNMENT CONSTITUENCIES DEVELOPMENT FUND</t>
  </si>
  <si>
    <t>PROJECT GFS CODELIST FOR NYANDO NATIONAL GOVERNMENT CONSTITUENCY DEVELOPMENT FUND</t>
  </si>
  <si>
    <t>PROJECT ACTIVITY</t>
  </si>
  <si>
    <t>Employee Salaries</t>
  </si>
  <si>
    <t>4-042-242-2110000-100-2018/19-001</t>
  </si>
  <si>
    <t>Payment of staff salaries and gratuity.</t>
  </si>
  <si>
    <t xml:space="preserve">Purchase of fuel, repairs and maintenance, printing, stationery, telephone, travel and subsistence, office tea.  </t>
  </si>
  <si>
    <t>4-042-242-2120101-100-2018/19-003</t>
  </si>
  <si>
    <t>Payment of NSSF deductions</t>
  </si>
  <si>
    <t>4-042-242-2120201-100-2018/19-004</t>
  </si>
  <si>
    <t>4-042-242-2210802-100-2018/19-005</t>
  </si>
  <si>
    <t>Payment of sitting allowances</t>
  </si>
  <si>
    <t>MONITORING AND EVALUATION/ CAPACITY BUILDING</t>
  </si>
  <si>
    <t xml:space="preserve">Goods and Services </t>
  </si>
  <si>
    <t>4-042-242-2210000-111-2018/19-001</t>
  </si>
  <si>
    <t>4-042-242-2210802-111-2018/19-002</t>
  </si>
  <si>
    <t>NG-CDFC/PMC and Staff capacity building</t>
  </si>
  <si>
    <t>4-042-242-2210700-111-2018/19-003</t>
  </si>
  <si>
    <t>Emergency Fund</t>
  </si>
  <si>
    <t>4-042-242-2640200-101-2018/19-001</t>
  </si>
  <si>
    <t>Bursary  Secondary Schools</t>
  </si>
  <si>
    <t>4-042-242-2640101-103-2018/19-001</t>
  </si>
  <si>
    <t>Bursary awards to needy students.</t>
  </si>
  <si>
    <t>4-042-242-2640102-103-2018/19-002</t>
  </si>
  <si>
    <t>PRIMARY SCHOOLS</t>
  </si>
  <si>
    <t>Achego Central Primary School</t>
  </si>
  <si>
    <t>4-042-242-2630204-104-2018/19-001</t>
  </si>
  <si>
    <t>Construction of two classrooms.</t>
  </si>
  <si>
    <t>Apondo Primary School</t>
  </si>
  <si>
    <t>4-042-242-2630204-104-2018/19-002</t>
  </si>
  <si>
    <t>Rehabilitation of six classrooms (plastering, tiling and painting)</t>
  </si>
  <si>
    <t>Awasi Primary School</t>
  </si>
  <si>
    <t>4-042-242-2630204-104-2018/19-003</t>
  </si>
  <si>
    <t>Construction of one classroom.</t>
  </si>
  <si>
    <t>Ayucha Primary School</t>
  </si>
  <si>
    <t>4-042-242-2630204-104-2018/19-004</t>
  </si>
  <si>
    <t>Rehabilitation of two classrooms (plastering, tiling and painting)</t>
  </si>
  <si>
    <t>4-042-242-2630204-104-2018/19-005</t>
  </si>
  <si>
    <t>Construction of barbed wire fence and gate for 5 acres</t>
  </si>
  <si>
    <t>Bungu Koraga Primary School</t>
  </si>
  <si>
    <t>4-042-242-2630204-104-2018/19-006</t>
  </si>
  <si>
    <t>Construction of one classroom</t>
  </si>
  <si>
    <t>Hongo Radhiang Primary School</t>
  </si>
  <si>
    <t>4-042-242-2630204-104-2018/19-007</t>
  </si>
  <si>
    <t>Kaluore Primary School</t>
  </si>
  <si>
    <t>4-042-242-2630204-104-2018/19-008</t>
  </si>
  <si>
    <t>Karanda Primary School</t>
  </si>
  <si>
    <t>4-042-242-2630204-104-2018/19-009</t>
  </si>
  <si>
    <t>Karombe Primary School</t>
  </si>
  <si>
    <t>4-042-242-2630204-104-2018/19-010</t>
  </si>
  <si>
    <t>Completion of two classrooms. (Fittings, Plastering and painting)</t>
  </si>
  <si>
    <t>Kibarwa Primary School</t>
  </si>
  <si>
    <t>4-042-242-2630204-104-2018/19-011</t>
  </si>
  <si>
    <t>Kogwedhi Primary School</t>
  </si>
  <si>
    <t>4-042-242-2630204-104-2018/19-012</t>
  </si>
  <si>
    <t>Rehabilitation of 5 classrooms (plastering, tiling and painting)</t>
  </si>
  <si>
    <t>Kolunga Primary School</t>
  </si>
  <si>
    <t>4-042-242-2630204-104-2018/19-013</t>
  </si>
  <si>
    <t>Rehabilitation of four classrooms (plastering, tiling and painting)</t>
  </si>
  <si>
    <t>Kowuor Primary School</t>
  </si>
  <si>
    <t>4-042-242-2630204-104-2018/19-014</t>
  </si>
  <si>
    <t>Luora Ayweyo Primary School</t>
  </si>
  <si>
    <t>4-042-242-2630204-104-2018/19-015</t>
  </si>
  <si>
    <t>Construction of barbed wire fence and gate for 3 acres</t>
  </si>
  <si>
    <t>Nyalenda Primary School</t>
  </si>
  <si>
    <t>4-042-242-2630204-104-2018/19-016</t>
  </si>
  <si>
    <t>Nyamurundu Primary School</t>
  </si>
  <si>
    <t>4-042-242-2630204-104-2018/19-017</t>
  </si>
  <si>
    <t>Nyarombe Priamary School</t>
  </si>
  <si>
    <t>4-042-242-2630204-104-2018/19-018</t>
  </si>
  <si>
    <t>Okiro Primary School</t>
  </si>
  <si>
    <t>4-042-242-2630204-104-2018/19-019</t>
  </si>
  <si>
    <t>Olasi Primary School</t>
  </si>
  <si>
    <t>4-042-242-2630204-104-2018/19-020</t>
  </si>
  <si>
    <t>Onera Primary School</t>
  </si>
  <si>
    <t>4-042-242-2630204-104-2018/19-021</t>
  </si>
  <si>
    <t>Osino Primary School</t>
  </si>
  <si>
    <t>4-042-242-2630204-104-2018/19-022</t>
  </si>
  <si>
    <t>4-042-242-2630204-104-2018/19-023</t>
  </si>
  <si>
    <t>St Anne Ahero Primary</t>
  </si>
  <si>
    <t>4-042-242-2630204-104-2018/19-024</t>
  </si>
  <si>
    <t>Withur Primary School</t>
  </si>
  <si>
    <t>4-042-242-2630204-104-2018/19-025</t>
  </si>
  <si>
    <t>Awasi PAG Boys Secondary School</t>
  </si>
  <si>
    <t>4-042-242-2630205-104-2018/19-001</t>
  </si>
  <si>
    <t>Construction of dormitory</t>
  </si>
  <si>
    <t>Awasi PAG Girls Secondary School</t>
  </si>
  <si>
    <t>4-042-242-2630205-104-2018/19-002</t>
  </si>
  <si>
    <t>Completion of laboratory (plastering, fittings and painting)</t>
  </si>
  <si>
    <t>Ayucha Secondary School</t>
  </si>
  <si>
    <t>4-042-242-2630205-104-2018/19-003</t>
  </si>
  <si>
    <t>Completion of laboratory (Roofing, fittings, plastering and painting)</t>
  </si>
  <si>
    <t>Bunde Secondary School</t>
  </si>
  <si>
    <t>4-042-242-2630205-104-2018/19-004</t>
  </si>
  <si>
    <t xml:space="preserve">Construction of two classrooms </t>
  </si>
  <si>
    <t>Karanda Secondary School</t>
  </si>
  <si>
    <t>4-042-242-2630205-104-2018/19-005</t>
  </si>
  <si>
    <t>Completion of laboratory (Roofing, Fittings, Plastering and painting)</t>
  </si>
  <si>
    <t>Kobura Girls Secondary School</t>
  </si>
  <si>
    <t>4-042-242-2630205-104-2018/19-006</t>
  </si>
  <si>
    <t>Completion of administration block (Roofing, Fittings, Plastering and painting</t>
  </si>
  <si>
    <t>Kochogo High Scool</t>
  </si>
  <si>
    <t>4-042-242-2630205-104-2018/19-007</t>
  </si>
  <si>
    <t>Final payment for the school bus</t>
  </si>
  <si>
    <t>Lela Secondary School</t>
  </si>
  <si>
    <t>4-042-242-2630205-104-2018/19-008</t>
  </si>
  <si>
    <t>Completion of two classrooms (fittings, tiling, plastering and painting)</t>
  </si>
  <si>
    <t>Masogo Secondary School</t>
  </si>
  <si>
    <t>4-042-242-2630205-104-2018/19-009</t>
  </si>
  <si>
    <t>Purchase of 51 seater school bus</t>
  </si>
  <si>
    <t>4-042-242-2630205-104-2018/19-010</t>
  </si>
  <si>
    <t>Nduru Secondary School</t>
  </si>
  <si>
    <t>4-042-242-2630205-104-2018/19-011</t>
  </si>
  <si>
    <t>Nyakakana Secondary School</t>
  </si>
  <si>
    <t>4-042-242-2630205-104-2018/19-012</t>
  </si>
  <si>
    <t>Completion of laboratory (Plastering and painting)</t>
  </si>
  <si>
    <t>Nyalenda Girls Secondary School</t>
  </si>
  <si>
    <t>4-042-242-2630205-104-2018/19-013</t>
  </si>
  <si>
    <t>Construction of laboratory</t>
  </si>
  <si>
    <t>Okanja Mixed Secondary School</t>
  </si>
  <si>
    <t>4-042-242-2630205-104-2018/19-014</t>
  </si>
  <si>
    <t>Completion of laboratory (Fittings, Plastering and painting)</t>
  </si>
  <si>
    <t>Olasi Secondary School</t>
  </si>
  <si>
    <t>4-042-242-2630205-104-2018/19-015</t>
  </si>
  <si>
    <t>Ombaka Secondary School</t>
  </si>
  <si>
    <t>4-042-242-2630205-104-2018/19-016</t>
  </si>
  <si>
    <t>Completion of laboratory (Walling, roofing, fittings,Plastering and painting)</t>
  </si>
  <si>
    <t>Ongeche Seconadry School</t>
  </si>
  <si>
    <t>4-042-242-2630205-104-2018/19-017</t>
  </si>
  <si>
    <t>4-042-242-2630205-104-2018/19-018</t>
  </si>
  <si>
    <t>Construction of two classrooms</t>
  </si>
  <si>
    <t>Onjiko Kobongo Mixed Secondary School</t>
  </si>
  <si>
    <t>4-042-242-2630205-104-2018/19-019</t>
  </si>
  <si>
    <t>Completion of two classrooms (Roofing, fittings, plastering and painting)</t>
  </si>
  <si>
    <t>Pala Secondary School</t>
  </si>
  <si>
    <t>4-042-242-2630205-104-2018/19-020</t>
  </si>
  <si>
    <t>Ranjira Mixed Secondary School</t>
  </si>
  <si>
    <t>4-042-242-2630205-104-2018/19-021</t>
  </si>
  <si>
    <t>Reru A.I.C Secondary School</t>
  </si>
  <si>
    <t>4-042-242-2630205-104-2018/19-022</t>
  </si>
  <si>
    <t>St Peters Konim Secondary School</t>
  </si>
  <si>
    <t>4-042-242-2630205-104-2018/19-023</t>
  </si>
  <si>
    <t>Wawidhi Girls</t>
  </si>
  <si>
    <t>4-042-242-2630205-104-2018/19-024</t>
  </si>
  <si>
    <t>ENVIRONMENT</t>
  </si>
  <si>
    <t>Alendu Primary School</t>
  </si>
  <si>
    <t>4-042-242-2640510-110-2018/19-001</t>
  </si>
  <si>
    <t>Construction of three door pit latrine</t>
  </si>
  <si>
    <t>Alendu Secondary School</t>
  </si>
  <si>
    <t>4-042-242-2640510-110-2018/19-002</t>
  </si>
  <si>
    <t>Establishment of tree nurseries</t>
  </si>
  <si>
    <t>4-042-242-2640510-110-2018/19-003</t>
  </si>
  <si>
    <t>4-042-242-2640510-110-2018/19-004</t>
  </si>
  <si>
    <t>Kagimba Primary School</t>
  </si>
  <si>
    <t>4-042-242-2640510-110-2018/19-005</t>
  </si>
  <si>
    <t>Karanda Mixed Secondary School</t>
  </si>
  <si>
    <t>4-042-242-2640510-110-2018/19-006</t>
  </si>
  <si>
    <t>Kasangany Primary School</t>
  </si>
  <si>
    <t>4-042-242-2640510-110-2018/19-007</t>
  </si>
  <si>
    <t>Kolal Primary School</t>
  </si>
  <si>
    <t>4-042-242-2640510-110-2018/19-008</t>
  </si>
  <si>
    <t>Nyachoda Primary School</t>
  </si>
  <si>
    <t>4-042-242-2640510-110-2018/19-009</t>
  </si>
  <si>
    <t>4-042-242-2640510-110-2018/19-010</t>
  </si>
  <si>
    <t>Rabuor Chiefs Office</t>
  </si>
  <si>
    <t>4-042-242-2640510-110-2018/19-011</t>
  </si>
  <si>
    <t>Nyando Sub County Deputy County Commissioners Residence</t>
  </si>
  <si>
    <t>4-042-242-2640507-113-2018/19-001</t>
  </si>
  <si>
    <t>Kochogo Location Chiefs Office</t>
  </si>
  <si>
    <t>4-042-242-2640507-113-2018/19-002</t>
  </si>
  <si>
    <t>Construction of chiefs Office</t>
  </si>
  <si>
    <t>Wawidhi Location Chiefs Office</t>
  </si>
  <si>
    <t>4-042-242-2640507-113-2018/19-003</t>
  </si>
  <si>
    <t>Katho Location Chiefs Office</t>
  </si>
  <si>
    <t>4-042-242-2640507-113-2018/19-004</t>
  </si>
  <si>
    <t>Injiko Location Chifes Office</t>
  </si>
  <si>
    <t>4-042-242-2640507-113-2018/19-005</t>
  </si>
  <si>
    <t>NG CDF office</t>
  </si>
  <si>
    <t>4-042-242-3110102-108-2018/19-001</t>
  </si>
  <si>
    <t>Extension of NG-CDF Office. (to accommodate Multipurpose hall and ICT hub)</t>
  </si>
  <si>
    <t>Constituency Sports</t>
  </si>
  <si>
    <t>4-042-242-2640509-112-2018/19-001</t>
  </si>
  <si>
    <t>Support sporting activities in the constituency by organizing tournaments and winning teams awarded trophies</t>
  </si>
  <si>
    <t>4-045-267-2110000-100-2018/19-001</t>
  </si>
  <si>
    <t>Purchase of fuel, repairs and maintenance, printing, stationery, telephone, travel and subsistence and office tea.</t>
  </si>
  <si>
    <t>4-045-267-2210802-100-2018/19-004</t>
  </si>
  <si>
    <t>4-045-267-2210000-111-2018/19-001</t>
  </si>
  <si>
    <t>4-045-267-2210802-111-2018/19-002</t>
  </si>
  <si>
    <t>4-045-267-2210700-111-2018/19-003</t>
  </si>
  <si>
    <t>4-045-267-2640200-101-2018/19-001</t>
  </si>
  <si>
    <t xml:space="preserve">Constituency Sports, festivals and Tournaments. </t>
  </si>
  <si>
    <t>4-045-267-2640509-112-2018/19-001</t>
  </si>
  <si>
    <t>Carry out Constituency Sports, festivals and Tournaments and the winning teams to be awarded with trophies, balls, and games kits</t>
  </si>
  <si>
    <t>Bursary Tertiary institutions.</t>
  </si>
  <si>
    <t>Payment for bursary to needy students in university and college institutions.</t>
  </si>
  <si>
    <t>Bursary Secondary schools</t>
  </si>
  <si>
    <t>4-045-267-2640100-103-2018/19-002</t>
  </si>
  <si>
    <t>Payment for bursary to needy students in secondary schools.</t>
  </si>
  <si>
    <t>Payment for NHIF statutory deduction for the less fortunate in the society, widows, orphans and unable single families for a 1000 families</t>
  </si>
  <si>
    <t>Nyanchwa Primary School</t>
  </si>
  <si>
    <t>4-045-267-2630204-104-2018/19-001</t>
  </si>
  <si>
    <t>Reroofing of 4 classrooms</t>
  </si>
  <si>
    <t>4-045-267-2630204-104-2018/19-002</t>
  </si>
  <si>
    <t>Kabosi Primary</t>
  </si>
  <si>
    <t>4-045-267-2630204-104-2018/19-003</t>
  </si>
  <si>
    <t>Renovation of 3 classrooms; flooring, plastering and painting</t>
  </si>
  <si>
    <t>Riodonga Primary School</t>
  </si>
  <si>
    <t>4-045-267-2630204-104-2018/19-004</t>
  </si>
  <si>
    <t>Reroofing of 3 classrooms</t>
  </si>
  <si>
    <t>Riangabi Primary</t>
  </si>
  <si>
    <t>4-045-267-2630204-104-2018/19-005</t>
  </si>
  <si>
    <t>construction of tuition block</t>
  </si>
  <si>
    <t>Nyamagwa Primary</t>
  </si>
  <si>
    <t>4-045-267-2630204-104-2018/19-006</t>
  </si>
  <si>
    <t>Roofing of admnistration block</t>
  </si>
  <si>
    <t>Chidwani Primary</t>
  </si>
  <si>
    <t>4-045-267-2630204-104-2018/19-007</t>
  </si>
  <si>
    <t>construction of 1 classroom</t>
  </si>
  <si>
    <t xml:space="preserve"> Amabiria Primary School</t>
  </si>
  <si>
    <t>4-045-267-2630204-104-2018/19-008</t>
  </si>
  <si>
    <t>purchase of a 100 lockable  desks</t>
  </si>
  <si>
    <t xml:space="preserve"> Amariba Primary School</t>
  </si>
  <si>
    <t>4-045-267-2630204-104-2018/19-009</t>
  </si>
  <si>
    <t xml:space="preserve"> Amasago Primary School</t>
  </si>
  <si>
    <t>4-045-267-2630204-104-2018/19-010</t>
  </si>
  <si>
    <t xml:space="preserve"> Biombe Primary School</t>
  </si>
  <si>
    <t>4-045-267-2630204-104-2018/19-011</t>
  </si>
  <si>
    <t xml:space="preserve"> Birongo Primary School</t>
  </si>
  <si>
    <t>4-045-267-2630204-104-2018/19-012</t>
  </si>
  <si>
    <t xml:space="preserve"> Boronyi Primary School</t>
  </si>
  <si>
    <t>4-045-267-2630204-104-2018/19-013</t>
  </si>
  <si>
    <t xml:space="preserve"> Boruma Primary School</t>
  </si>
  <si>
    <t>4-045-267-2630204-104-2018/19-014</t>
  </si>
  <si>
    <t xml:space="preserve"> Chirenge Primary School</t>
  </si>
  <si>
    <t>4-045-267-2630204-104-2018/19-015</t>
  </si>
  <si>
    <t xml:space="preserve"> Esamba Primary School</t>
  </si>
  <si>
    <t>4-045-267-2630204-104-2018/19-016</t>
  </si>
  <si>
    <t xml:space="preserve"> Gekomu Primary School</t>
  </si>
  <si>
    <t>4-045-267-2630204-104-2018/19-017</t>
  </si>
  <si>
    <t xml:space="preserve"> Ibeno C.O.G Primary School</t>
  </si>
  <si>
    <t>4-045-267-2630204-104-2018/19-018</t>
  </si>
  <si>
    <t xml:space="preserve"> Itundero Primary School</t>
  </si>
  <si>
    <t>4-045-267-2630204-104-2018/19-019</t>
  </si>
  <si>
    <t xml:space="preserve"> Kabwori Primary School</t>
  </si>
  <si>
    <t>4-045-267-2630204-104-2018/19-020</t>
  </si>
  <si>
    <t xml:space="preserve"> Kari Primary School</t>
  </si>
  <si>
    <t>4-045-267-2630204-104-2018/19-021</t>
  </si>
  <si>
    <t xml:space="preserve"> Kegati Primary School</t>
  </si>
  <si>
    <t>4-045-267-2630204-104-2018/19-022</t>
  </si>
  <si>
    <t xml:space="preserve"> Kiogoro Primary School</t>
  </si>
  <si>
    <t>4-045-267-2630204-104-2018/19-023</t>
  </si>
  <si>
    <t xml:space="preserve"> Kisii Campus Primary School</t>
  </si>
  <si>
    <t>4-045-267-2630204-104-2018/19-024</t>
  </si>
  <si>
    <t xml:space="preserve"> Kisii Primary School</t>
  </si>
  <si>
    <t>4-045-267-2630204-104-2018/19-025</t>
  </si>
  <si>
    <t xml:space="preserve"> Matunwa Primary School</t>
  </si>
  <si>
    <t>4-045-267-2630204-104-2018/19-026</t>
  </si>
  <si>
    <t xml:space="preserve"> Mogorora Primary School</t>
  </si>
  <si>
    <t>4-045-267-2630204-104-2018/19-027</t>
  </si>
  <si>
    <t xml:space="preserve"> Nyaguta Primary School</t>
  </si>
  <si>
    <t>4-045-267-2630204-104-2018/19-028</t>
  </si>
  <si>
    <t xml:space="preserve"> Nyamecheo Primary School</t>
  </si>
  <si>
    <t>4-045-267-2630204-104-2018/19-029</t>
  </si>
  <si>
    <t xml:space="preserve"> Nyanchwa Primary School</t>
  </si>
  <si>
    <t>4-045-267-2630204-104-2018/19-030</t>
  </si>
  <si>
    <t xml:space="preserve"> Nyanko Primary School</t>
  </si>
  <si>
    <t>4-045-267-2630204-104-2018/19-031</t>
  </si>
  <si>
    <t xml:space="preserve"> Nyankororo Primary School</t>
  </si>
  <si>
    <t>4-045-267-2630204-104-2018/19-032</t>
  </si>
  <si>
    <t xml:space="preserve"> Nyaura Primary School</t>
  </si>
  <si>
    <t>4-045-267-2630204-104-2018/19-033</t>
  </si>
  <si>
    <t xml:space="preserve"> Riabamanyi Primary School</t>
  </si>
  <si>
    <t>4-045-267-2630204-104-2018/19-034</t>
  </si>
  <si>
    <t xml:space="preserve"> Riangabi Primary School</t>
  </si>
  <si>
    <t>4-045-267-2630204-104-2018/19-035</t>
  </si>
  <si>
    <t xml:space="preserve"> Rikendo Primary School</t>
  </si>
  <si>
    <t>4-045-267-2630204-104-2018/19-036</t>
  </si>
  <si>
    <t>Geterere Primary School</t>
  </si>
  <si>
    <t>4-045-267-2630204-104-2018/19-037</t>
  </si>
  <si>
    <t>Iberia Primary School</t>
  </si>
  <si>
    <t>4-045-267-2630204-104-2018/19-038</t>
  </si>
  <si>
    <t>Irungu Primary School</t>
  </si>
  <si>
    <t>4-045-267-2630204-104-2018/19-039</t>
  </si>
  <si>
    <t>Kabosi Primary School</t>
  </si>
  <si>
    <t>4-045-267-2630204-104-2018/19-040</t>
  </si>
  <si>
    <t>Keoke Primary School</t>
  </si>
  <si>
    <t>4-045-267-2630204-104-2018/19-041</t>
  </si>
  <si>
    <t>Kerera Central Primary School</t>
  </si>
  <si>
    <t>4-045-267-2630204-104-2018/19-042</t>
  </si>
  <si>
    <t>Kerera Primary School</t>
  </si>
  <si>
    <t>4-045-267-2630204-104-2018/19-043</t>
  </si>
  <si>
    <t>Masongo  D.E.B Primary School</t>
  </si>
  <si>
    <t>4-045-267-2630204-104-2018/19-044</t>
  </si>
  <si>
    <t>Nyaboribonge Primary School</t>
  </si>
  <si>
    <t>4-045-267-2630204-104-2018/19-045</t>
  </si>
  <si>
    <t>Nyakebako Primary School</t>
  </si>
  <si>
    <t>4-045-267-2630204-104-2018/19-046</t>
  </si>
  <si>
    <t>Nyamagwa Primary School</t>
  </si>
  <si>
    <t>4-045-267-2630204-104-2018/19-047</t>
  </si>
  <si>
    <t>Nyamemiso Primary School</t>
  </si>
  <si>
    <t>4-045-267-2630204-104-2018/19-048</t>
  </si>
  <si>
    <t>Nyansira Primary School</t>
  </si>
  <si>
    <t>4-045-267-2630204-104-2018/19-049</t>
  </si>
  <si>
    <t>Nyosia Primary School</t>
  </si>
  <si>
    <t>4-045-267-2630204-104-2018/19-050</t>
  </si>
  <si>
    <t>Riamakwobe Primary School</t>
  </si>
  <si>
    <t>4-045-267-2630204-104-2018/19-051</t>
  </si>
  <si>
    <t>Riodong'a Primary School</t>
  </si>
  <si>
    <t>4-045-267-2630204-104-2018/19-052</t>
  </si>
  <si>
    <t>Ritaro Primary School</t>
  </si>
  <si>
    <t>4-045-267-2630204-104-2018/19-053</t>
  </si>
  <si>
    <t>Nyaguta secondary school</t>
  </si>
  <si>
    <t>Purchase of a 51 seater bus</t>
  </si>
  <si>
    <t>Bobaracho secondary school</t>
  </si>
  <si>
    <t>4-045-267-2630205-104-2018/19-002</t>
  </si>
  <si>
    <t>Irondi secondary school</t>
  </si>
  <si>
    <t>4-045-267-2630205-104-2018/19-003</t>
  </si>
  <si>
    <t>Nyanko secondary school</t>
  </si>
  <si>
    <t>4-045-267-2630205-104-2018/19-004</t>
  </si>
  <si>
    <t>Amariba Secondary School</t>
  </si>
  <si>
    <t>4-045-267-2630205-104-2018/19-005</t>
  </si>
  <si>
    <t>Nyabiosi Secondary School</t>
  </si>
  <si>
    <t>4-045-267-2630205-104-2018/19-006</t>
  </si>
  <si>
    <t>Nyamemiso Seconary School</t>
  </si>
  <si>
    <t>4-045-267-2630205-104-2018/19-007</t>
  </si>
  <si>
    <t>Construction of a laboratory</t>
  </si>
  <si>
    <t>Ibeno Secondary School</t>
  </si>
  <si>
    <t>Construction of a hall</t>
  </si>
  <si>
    <t>Nyataro Secondary School</t>
  </si>
  <si>
    <t>Construction of administration block</t>
  </si>
  <si>
    <t>Nyanko Secondary School</t>
  </si>
  <si>
    <t>Riabamanyi Secondary</t>
  </si>
  <si>
    <t>Gianchere Friends Secondary/vocational Training school</t>
  </si>
  <si>
    <t>Construction of kitchen</t>
  </si>
  <si>
    <t>Nyaguta TTI</t>
  </si>
  <si>
    <t>4-045-267-2630206-104-2018/19-001</t>
  </si>
  <si>
    <t>Construction of Nyaguta TTI</t>
  </si>
  <si>
    <t>Ibeno KMTC Campus</t>
  </si>
  <si>
    <t>4-045-267-2630206-104-2018/19-002</t>
  </si>
  <si>
    <t>Construction of Ibeno Kmtc Campus</t>
  </si>
  <si>
    <t>Nyanko Chiefs Office</t>
  </si>
  <si>
    <t>4-045-267-2640507-113-2018/19-001</t>
  </si>
  <si>
    <t>Ibeno Ass. Chiefs office</t>
  </si>
  <si>
    <t>4-045-267-2640507-113-2018/19-002</t>
  </si>
  <si>
    <t>Construction of ibeno  Assistant chiefs office</t>
  </si>
  <si>
    <t>Birongo Chiefs Office</t>
  </si>
  <si>
    <t>4-045-267-2640507-113-2018/19-003</t>
  </si>
  <si>
    <t>Renovation of chiefs office; Painting, replacement of window panes, flooring and plastering</t>
  </si>
  <si>
    <t>Boronyi Chiefs Office</t>
  </si>
  <si>
    <t>4-045-267-2640507-113-2018/19-004</t>
  </si>
  <si>
    <t>Purchase of land ¼ acre</t>
  </si>
  <si>
    <t>Gekomu Primary School</t>
  </si>
  <si>
    <t>4-045-267-2640510-110-2018/19-001</t>
  </si>
  <si>
    <t>Construction of 4 door modern toilets</t>
  </si>
  <si>
    <t>Nyamage Primary School</t>
  </si>
  <si>
    <t>4-045-267-2640510-110-2018/19-002</t>
  </si>
  <si>
    <t>Kiamabundu Primary School</t>
  </si>
  <si>
    <t>4-045-267-2640510-110-2018/19-003</t>
  </si>
  <si>
    <t>Chirenge Primary School</t>
  </si>
  <si>
    <t>4-045-267-2640510-110-2018/19-004</t>
  </si>
  <si>
    <t>Nyanderema Primary School</t>
  </si>
  <si>
    <t>4-045-267-2640510-110-2018/19-005</t>
  </si>
  <si>
    <t xml:space="preserve"> </t>
  </si>
  <si>
    <t>4-041-236-2640200-101-2018/19-001</t>
  </si>
  <si>
    <t>`</t>
  </si>
  <si>
    <t>4-041-236-2210000-100-2018/19-002</t>
  </si>
  <si>
    <t>4-042-242-2210000-100-2018/19-002</t>
  </si>
  <si>
    <t>4-044-256-2110000-100-2018/19-001</t>
  </si>
  <si>
    <t>4-044-256-2210000-111-2018-19-001</t>
  </si>
  <si>
    <t>4-044-256-2640200-101-2018/19-001</t>
  </si>
  <si>
    <t>4-044-256-2640509-112-2018/19-001</t>
  </si>
  <si>
    <t>4-044-256-2640101-103-2018/19-001</t>
  </si>
  <si>
    <t>4-044-256-2640102-103-2018/19-002</t>
  </si>
  <si>
    <t>4-044-256-2640103-103-2018/19-003</t>
  </si>
  <si>
    <t>4-044-256-2630205-104-2018/19-001</t>
  </si>
  <si>
    <t>4-044-256-2630205-104-2018/19-002</t>
  </si>
  <si>
    <t>4-044-256-2630205-104-2018/19-003</t>
  </si>
  <si>
    <t>4-044-256-2630205-104-2018/19-004</t>
  </si>
  <si>
    <t>4-044-256-2630205-104-2018/19-005</t>
  </si>
  <si>
    <t>4-044-256-2630205-104-2018/19-006</t>
  </si>
  <si>
    <t>4-044-256-2630205-104-2018/19-007</t>
  </si>
  <si>
    <t>4-044-256-2630205-104-2018/19-008</t>
  </si>
  <si>
    <t>4-044-256-2630205-104-2018/19-009</t>
  </si>
  <si>
    <t>4-044-256-2630205-104-2018/19-010</t>
  </si>
  <si>
    <t>4-044-256-2630205-104-2018/19-011</t>
  </si>
  <si>
    <t>4-044-256-2630205-104-2018/19-012</t>
  </si>
  <si>
    <t>4-044-256-2630205-104-2018/19-013</t>
  </si>
  <si>
    <t>4-044-256-2630205-104-2018/19-014</t>
  </si>
  <si>
    <t>4-044-256-2630205-104-2018/19-015</t>
  </si>
  <si>
    <t>4-044-256-2630204-104-2018/19-001</t>
  </si>
  <si>
    <t>4-044-256-2630204-104-2018/19-002</t>
  </si>
  <si>
    <t>4-044-256-2630204-104-2018/19-003</t>
  </si>
  <si>
    <t>4-044-256-2630204-104-2018/19-004</t>
  </si>
  <si>
    <t>4-044-256-2630204-104-2018/19-005</t>
  </si>
  <si>
    <t>4-044-256-2630204-104-2018/19-006</t>
  </si>
  <si>
    <t>4-044-256-2630204-104-2018/19-007</t>
  </si>
  <si>
    <t>4-044-256-2630204-104-2018/19-008</t>
  </si>
  <si>
    <t>4-044-256-2630204-104-2018/19-009</t>
  </si>
  <si>
    <t>4-044-256-2630204-104-2018/19-010</t>
  </si>
  <si>
    <t>4-044-256-2630204-104-2018/19-011</t>
  </si>
  <si>
    <t>4-044-256-2630204-104-2018/19-012</t>
  </si>
  <si>
    <t>4-044-256-2630204-104-2018/19-013</t>
  </si>
  <si>
    <t>4-044-256-2630204-104-2018/19-014</t>
  </si>
  <si>
    <t>4-044-256-2630204-104-2018/19-015</t>
  </si>
  <si>
    <t>4-044-256-2630204-104-2018/19-016</t>
  </si>
  <si>
    <t>4-044-256-2630204-104-2018/19-017</t>
  </si>
  <si>
    <t>4-044-256-2630204-104-2018/19-019</t>
  </si>
  <si>
    <t>4-044-256-2630204-104-2018/19-020</t>
  </si>
  <si>
    <t>4-044-256-2630204-104-2018/19-021</t>
  </si>
  <si>
    <t>4-044-256-2630204-104-2018/19-022</t>
  </si>
  <si>
    <t>4-044-256-2630204-104-2018/19-023</t>
  </si>
  <si>
    <t>4-044-256-2630204-104-2018/19-026</t>
  </si>
  <si>
    <t>4-044-256-2630204-104-2018/19-027</t>
  </si>
  <si>
    <t>4-044-256-2630204-104-2018/19-028</t>
  </si>
  <si>
    <t>4-044-256-2630204-104-2018/19-029</t>
  </si>
  <si>
    <t>4-044-256-2630204-104-2018/19-030</t>
  </si>
  <si>
    <t>4-044-256-2630204-104-2018/19-031</t>
  </si>
  <si>
    <t>4-044-256-2640507-113-2018/19-001</t>
  </si>
  <si>
    <t>4-044-256-2640507-113-2018/19-002</t>
  </si>
  <si>
    <t>4-044-256-2640507-113-2018/19-003</t>
  </si>
  <si>
    <t>4-044-256-2640507-113-2018/19-004</t>
  </si>
  <si>
    <t>4-044-256-2640507-113-2018/19-005</t>
  </si>
  <si>
    <t>4-044-256-2640507-113-2018/19-006</t>
  </si>
  <si>
    <t>4-044-256-2640507-113-2018/19-007</t>
  </si>
  <si>
    <t>4-044-256-2640507-113-2018/19-008</t>
  </si>
  <si>
    <t>4-044-256-2640507-113-2018/19-009</t>
  </si>
  <si>
    <t>4-044-256-3110202-108-2018/19-001</t>
  </si>
  <si>
    <t>Land Scaping of the NG-CDFC offices Compound and planting of grass and trees ksh.2,081,653.77, and  construction of one modern car park to pack five Vehicles Ksh. 700,000.00</t>
  </si>
  <si>
    <t>Completion of 1(one)  sub-County offices by plastering ksh. 200,000.00 and painting ksh. 300,000.00 and installation of fittings ksh. 595,549.51</t>
  </si>
  <si>
    <t>Completion of  1(one)  water kiok by plastering and painting ksh. 200,000.00 and installation of one  water tower to provide support for the mettalic tank holding water in readiness for distribution ksh. 1,000,000.00</t>
  </si>
  <si>
    <t>Office Renovation  by replacement of ceiling boards and windows fitting including glasses ksh. 1,100,000, fitting of Window rails and curtains ksh. 500,000 curtains, painting ksh. 800,000 and purchasing 10,000litres Tank ksh. 100,000.</t>
  </si>
  <si>
    <t>4-041-233-2640105-103-2018/19-003</t>
  </si>
  <si>
    <t>TERTIARY INSTITUTIONS PROJECTS</t>
  </si>
  <si>
    <t>4-041-233-2640507-113-2018/19-001</t>
  </si>
  <si>
    <t>4-041-233-2640507-113-2018/19-002</t>
  </si>
  <si>
    <t>4-041-233-2640507-113-2018/19-003</t>
  </si>
  <si>
    <t>4-041-233-2640507-113-2018/19-004</t>
  </si>
  <si>
    <t>4-041-233-2640507-113-2018/19-005</t>
  </si>
  <si>
    <t>4-041-233-2640507-113-2018/19-006</t>
  </si>
  <si>
    <t>4-041-233-2640507-113-2018/19-007</t>
  </si>
  <si>
    <t>4-041-233-2640507-113-2018/19-008</t>
  </si>
  <si>
    <t>4-041-233-2640507-113-2018/19-009</t>
  </si>
  <si>
    <t>4-041-233-2640507-113-2018/19-010</t>
  </si>
  <si>
    <t>KMTC Kitui Campus</t>
  </si>
  <si>
    <t>4-015-072-2630206-104-2018/19-001</t>
  </si>
  <si>
    <t>Construction of one lecture hall.</t>
  </si>
  <si>
    <t>4-042-238-2210000-100-2018/19-001</t>
  </si>
  <si>
    <t>Payment of staff salaries</t>
  </si>
  <si>
    <t>4-042-238-2210000-111-2018/19-001</t>
  </si>
  <si>
    <t>Payment of Committee allowances, transport, conferences</t>
  </si>
  <si>
    <t>Training for NGCDF Staff, NG-CDFC and PMCs. Seminars and conferences</t>
  </si>
  <si>
    <t>Dago Primary School</t>
  </si>
  <si>
    <t>Completion of a two storey tuition block of  12 Classrooms – Casting slab, walling, beams, roofing, fittings, plastering, painting and wiring</t>
  </si>
  <si>
    <t>Senior Chief Onunga School for the Deaf</t>
  </si>
  <si>
    <t>Completion of 2 classrooms – Painting and Wiring</t>
  </si>
  <si>
    <t>Obwolo Primary School</t>
  </si>
  <si>
    <t>Wandiege Primary School</t>
  </si>
  <si>
    <t>Oriang Primary School</t>
  </si>
  <si>
    <t>Renovation of 2 classrooms - Roofing, painting, wiring</t>
  </si>
  <si>
    <t>St. John Masawa Primary School</t>
  </si>
  <si>
    <t>Construction of 2 classrooms to completion</t>
  </si>
  <si>
    <t>Okago Primary School</t>
  </si>
  <si>
    <t>Buoye Primary School</t>
  </si>
  <si>
    <t>Nyatege Primary School</t>
  </si>
  <si>
    <t>Purchase of ½ acre additional piece of land for expansion</t>
  </si>
  <si>
    <t>Kunya Primary School</t>
  </si>
  <si>
    <t>Tido Primary School</t>
  </si>
  <si>
    <t>Purchase of ½  acre piece of land</t>
  </si>
  <si>
    <t>Fencing 0.15Ha piece of land using chain link</t>
  </si>
  <si>
    <t>Purchase of 265 desks</t>
  </si>
  <si>
    <t>Purchase of 300 desks</t>
  </si>
  <si>
    <t>Renja Secondary School</t>
  </si>
  <si>
    <t>Completion of Administration Block – Ceiling, fittings, painting, plumbing</t>
  </si>
  <si>
    <t>St. Albert Angira Secondary School</t>
  </si>
  <si>
    <t>Construction of 4-door toilets (Kshs 200,000.00) and septic tank, plumbing, soak pit &amp; man holes (Kshs 600,000)</t>
  </si>
  <si>
    <t>Kindu Secondary School</t>
  </si>
  <si>
    <t>Construction of Administration Block – Walling, plastering, wiring , roofing , fitting and painting</t>
  </si>
  <si>
    <t>St. Alloys Mayenya Secondary School</t>
  </si>
  <si>
    <t>Construction of 2 new classrooms to completion</t>
  </si>
  <si>
    <t>Nyalunya Secondary School</t>
  </si>
  <si>
    <t>Bursary – Secondary Schools</t>
  </si>
  <si>
    <t>Payment of bursary to needy for students – Secondary Schools</t>
  </si>
  <si>
    <t>Bursary – Tertiary Institutions</t>
  </si>
  <si>
    <t>Payment of bursary for needy students-Tertiary Institutions</t>
  </si>
  <si>
    <t>Bursary – Special Schools</t>
  </si>
  <si>
    <t>Payment of Bursary for needy students in Special Institutions</t>
  </si>
  <si>
    <t>4-042-238-2640200-101-2018/19-001</t>
  </si>
  <si>
    <t>Gita Police Post</t>
  </si>
  <si>
    <t>4-042-238-2640507-108-2018/19-001</t>
  </si>
  <si>
    <t xml:space="preserve">Construction of Administration Block – Substructure, walling, roofing, plastering </t>
  </si>
  <si>
    <t>Obwolo Chief’s Camp</t>
  </si>
  <si>
    <t>4-042-238-2640507-108-2018/19-002</t>
  </si>
  <si>
    <t>Renovation of Chief’s Office – flooring, painting, fittings</t>
  </si>
  <si>
    <t>4-042-238-2640507-108-2018/19-003</t>
  </si>
  <si>
    <t>Fencing ½ acre piece of land using chain link</t>
  </si>
  <si>
    <t>Sports – Obwolo Primary School</t>
  </si>
  <si>
    <t>NG-CDF Office</t>
  </si>
  <si>
    <t>4-042-238-3110202-108-2017/2018</t>
  </si>
  <si>
    <t>PROJECT GFS CODELIST FOR KISUMU EAST NATIONAL GOVERNMENT CONSTITUENCIES DEVELOPMENT FUND</t>
  </si>
  <si>
    <t>Employees salaries</t>
  </si>
  <si>
    <t>4-042-238-2110000-100-2018/19-002</t>
  </si>
  <si>
    <t>4-042-238-2210802-111-2018/19-002</t>
  </si>
  <si>
    <t>4-042-238-2630204-104-2018/19-005</t>
  </si>
  <si>
    <t>4-042-238-2630204-104-2018/19-006</t>
  </si>
  <si>
    <t>4-042-238-2630204-104-2018/19-007</t>
  </si>
  <si>
    <t>4-042-238-2630204-104-2018/19-008</t>
  </si>
  <si>
    <t>4-042-238-2630204-104-2018/19-009</t>
  </si>
  <si>
    <t>4-042-238-2630204-104-2018/19-010</t>
  </si>
  <si>
    <t>4-042-238-2630204-104-2018/19-011</t>
  </si>
  <si>
    <t>4-042-238-2630204-104-2018/19-012</t>
  </si>
  <si>
    <t>4-042-238-2630204-104-2018/19-013</t>
  </si>
  <si>
    <t>4-042-238-2630204-104-2018/19-014</t>
  </si>
  <si>
    <t>4-042-238-2630204-104-2018/19-015</t>
  </si>
  <si>
    <t>PROJECT GFS CODELIST FOR RABAI NATIONAL GOVERNMENT CONSTITUENCIES DEVELOPMENT FUND</t>
  </si>
  <si>
    <t>Amount (Kshs)</t>
  </si>
  <si>
    <t>ADMINISTATION AND RECURRENT EXPENDITURE</t>
  </si>
  <si>
    <t>4-003-014-2110000-100-2018/19-001</t>
  </si>
  <si>
    <t>4-003-014-2210000-100-2018/19-002</t>
  </si>
  <si>
    <t>Purchase of fuel, repairs and maintenance, printing, stationery, telephone, travel and subsistence, office tea.</t>
  </si>
  <si>
    <t>4-003-014-2120101-100-2018/19-003</t>
  </si>
  <si>
    <t>4-003-014-2120201-100-2018/19-004</t>
  </si>
  <si>
    <t>4-003-014-2210802-100-2018/19-005</t>
  </si>
  <si>
    <t>MONITORING AND EVALUATION</t>
  </si>
  <si>
    <t>4-003-014-2210000-111-2018/19-001</t>
  </si>
  <si>
    <t>4-003-014-2210802-111-2018/19-002</t>
  </si>
  <si>
    <t>NG CDFC/PMC Capacity Building</t>
  </si>
  <si>
    <t>4-003-014-2210700-111-2018/19-003</t>
  </si>
  <si>
    <t>Undertake Training of the PMCs/NG-CDFCs on  NG -CDF Related issues</t>
  </si>
  <si>
    <t>4-003-014-2640101-103-2018/19-001</t>
  </si>
  <si>
    <t xml:space="preserve">Awarding  bursary to needy students </t>
  </si>
  <si>
    <t>Bursary Universities</t>
  </si>
  <si>
    <t>4-003-014-2640102-103-2018/19-002</t>
  </si>
  <si>
    <t>Bursary tertiary’s and colleges</t>
  </si>
  <si>
    <t>4-003-014-2640102-103-2018/19-003</t>
  </si>
  <si>
    <r>
      <t>4-003-014-2640200-101-</t>
    </r>
    <r>
      <rPr>
        <sz val="12"/>
        <color indexed="8"/>
        <rFont val="Footlight MT Light"/>
        <family val="1"/>
      </rPr>
      <t>2018/19</t>
    </r>
    <r>
      <rPr>
        <sz val="12"/>
        <color indexed="8"/>
        <rFont val="Footlight MT Light"/>
        <family val="1"/>
      </rPr>
      <t>-001</t>
    </r>
  </si>
  <si>
    <t>To cater for any unforeseen occurrences in the Rabai Constituency for FY 2018/19</t>
  </si>
  <si>
    <t>Chiferi Primary School</t>
  </si>
  <si>
    <t>4-003-014-2630204-104-2018/19-001</t>
  </si>
  <si>
    <t>Construction of   2No.  Classrooms</t>
  </si>
  <si>
    <t>Chang`ombe Primary School</t>
  </si>
  <si>
    <r>
      <t>4-003-014-2630204-104-</t>
    </r>
    <r>
      <rPr>
        <sz val="12"/>
        <color indexed="8"/>
        <rFont val="Footlight MT Light"/>
        <family val="1"/>
      </rPr>
      <t>2018/19</t>
    </r>
    <r>
      <rPr>
        <sz val="12"/>
        <color indexed="8"/>
        <rFont val="Footlight MT Light"/>
        <family val="1"/>
      </rPr>
      <t>-002</t>
    </r>
  </si>
  <si>
    <t>Construction of 6 No. Toilets</t>
  </si>
  <si>
    <t>Lugwe Primary School</t>
  </si>
  <si>
    <r>
      <t>4-003-014-2630204-104-</t>
    </r>
    <r>
      <rPr>
        <sz val="12"/>
        <color indexed="8"/>
        <rFont val="Footlight MT Light"/>
        <family val="1"/>
      </rPr>
      <t>2018/19</t>
    </r>
    <r>
      <rPr>
        <sz val="12"/>
        <color indexed="8"/>
        <rFont val="Footlight MT Light"/>
        <family val="1"/>
      </rPr>
      <t>-003</t>
    </r>
  </si>
  <si>
    <t>Construction of   2No. Classrooms</t>
  </si>
  <si>
    <t>Boheka Primary School</t>
  </si>
  <si>
    <r>
      <t>4-003-014-2630204-104-</t>
    </r>
    <r>
      <rPr>
        <sz val="12"/>
        <color indexed="8"/>
        <rFont val="Footlight MT Light"/>
        <family val="1"/>
      </rPr>
      <t>2018/19</t>
    </r>
    <r>
      <rPr>
        <sz val="12"/>
        <color indexed="8"/>
        <rFont val="Footlight MT Light"/>
        <family val="1"/>
      </rPr>
      <t>-004</t>
    </r>
  </si>
  <si>
    <t>Construction of   3No. Classrooms</t>
  </si>
  <si>
    <t>Mwandodo Primary School</t>
  </si>
  <si>
    <r>
      <t>4-003-014-2630204-104-</t>
    </r>
    <r>
      <rPr>
        <sz val="12"/>
        <color indexed="8"/>
        <rFont val="Footlight MT Light"/>
        <family val="1"/>
      </rPr>
      <t>2018/19</t>
    </r>
    <r>
      <rPr>
        <sz val="12"/>
        <color indexed="8"/>
        <rFont val="Footlight MT Light"/>
        <family val="1"/>
      </rPr>
      <t>-005</t>
    </r>
  </si>
  <si>
    <t xml:space="preserve">Construction of   2No. Classrooms </t>
  </si>
  <si>
    <t>Makanzani Primary School</t>
  </si>
  <si>
    <r>
      <t>4-003-014-2630204-104-</t>
    </r>
    <r>
      <rPr>
        <sz val="12"/>
        <color indexed="8"/>
        <rFont val="Footlight MT Light"/>
        <family val="1"/>
      </rPr>
      <t>2018/19</t>
    </r>
    <r>
      <rPr>
        <sz val="12"/>
        <color indexed="8"/>
        <rFont val="Footlight MT Light"/>
        <family val="1"/>
      </rPr>
      <t>-006</t>
    </r>
  </si>
  <si>
    <t>Mikomani Primary School</t>
  </si>
  <si>
    <r>
      <t>4-003-014-2630204-104-</t>
    </r>
    <r>
      <rPr>
        <sz val="12"/>
        <color indexed="8"/>
        <rFont val="Footlight MT Light"/>
        <family val="1"/>
      </rPr>
      <t>2018/19</t>
    </r>
    <r>
      <rPr>
        <sz val="12"/>
        <color indexed="8"/>
        <rFont val="Footlight MT Light"/>
        <family val="1"/>
      </rPr>
      <t>-007</t>
    </r>
  </si>
  <si>
    <t>Renovation of 5No.  Classrooms:-Reroof the existing  asbestos roof  with iron sheets, fixing new timber, plastering and painting</t>
  </si>
  <si>
    <t>Bedida Primary School</t>
  </si>
  <si>
    <r>
      <t>4-003-014-2630204-104-</t>
    </r>
    <r>
      <rPr>
        <sz val="12"/>
        <color indexed="8"/>
        <rFont val="Footlight MT Light"/>
        <family val="1"/>
      </rPr>
      <t>2018/19</t>
    </r>
    <r>
      <rPr>
        <sz val="12"/>
        <color indexed="8"/>
        <rFont val="Footlight MT Light"/>
        <family val="1"/>
      </rPr>
      <t>-008</t>
    </r>
  </si>
  <si>
    <t>Renovation of 5No.  Classrooms:- Reroofing ,plastering flooring and painting</t>
  </si>
  <si>
    <t>Kailo primary School</t>
  </si>
  <si>
    <t>4-003-014-2630204-104-2018/19-009</t>
  </si>
  <si>
    <t>Construction of 2No. classrooms</t>
  </si>
  <si>
    <t>Kawala primary school</t>
  </si>
  <si>
    <r>
      <t>4-003-014-2630204-104-</t>
    </r>
    <r>
      <rPr>
        <sz val="12"/>
        <color indexed="8"/>
        <rFont val="Footlight MT Light"/>
        <family val="1"/>
      </rPr>
      <t>2018/19</t>
    </r>
    <r>
      <rPr>
        <sz val="12"/>
        <color indexed="8"/>
        <rFont val="Footlight MT Light"/>
        <family val="1"/>
      </rPr>
      <t>-010</t>
    </r>
  </si>
  <si>
    <t>Purchase of 150 desks</t>
  </si>
  <si>
    <t>Kajiwe Primary School</t>
  </si>
  <si>
    <r>
      <t>4-003-014-2630204-104-</t>
    </r>
    <r>
      <rPr>
        <sz val="12"/>
        <color indexed="8"/>
        <rFont val="Footlight MT Light"/>
        <family val="1"/>
      </rPr>
      <t>2018/19</t>
    </r>
    <r>
      <rPr>
        <sz val="12"/>
        <color indexed="8"/>
        <rFont val="Footlight MT Light"/>
        <family val="1"/>
      </rPr>
      <t>-011</t>
    </r>
  </si>
  <si>
    <t>SECONDARY SCHOOL PROJECTS</t>
  </si>
  <si>
    <t>Chang`ombe secondary school</t>
  </si>
  <si>
    <t>4-003-014-2630205-104-2018/19-001</t>
  </si>
  <si>
    <t xml:space="preserve">On -going </t>
  </si>
  <si>
    <t>Kajiwe secondary school</t>
  </si>
  <si>
    <t>4-003-014-2630205-104-2018/19-002</t>
  </si>
  <si>
    <t>On -going</t>
  </si>
  <si>
    <t>Ribe Girls Secondary School</t>
  </si>
  <si>
    <t>4-003-014-2630205-104-2018/19-003</t>
  </si>
  <si>
    <t>Construction of a dormitory</t>
  </si>
  <si>
    <t>Kambe Secondary School</t>
  </si>
  <si>
    <t>4-003-014-2630205-104-2018/19-004</t>
  </si>
  <si>
    <t>Renovation of 5No. Classrooms: Reroofing, plastering, painting and flooring</t>
  </si>
  <si>
    <t>Mikomani Secondary School</t>
  </si>
  <si>
    <t>4-003-014-2630205-104-2018/19-005</t>
  </si>
  <si>
    <t>Mbararani Secondary School</t>
  </si>
  <si>
    <t>4-003-014-2630205-104-2018/19-006</t>
  </si>
  <si>
    <t>Construction of 1No. classrooms</t>
  </si>
  <si>
    <t xml:space="preserve">Mugalla Primary school </t>
  </si>
  <si>
    <t>4-003-014-2640509-112-2018/19-001</t>
  </si>
  <si>
    <t>Leveling of Mugalla primary school sports and play ground</t>
  </si>
  <si>
    <t>Kambe secondary school</t>
  </si>
  <si>
    <t>4-003-014-2640510-110-2018/19-001</t>
  </si>
  <si>
    <t>Isaac Nyundo primary school</t>
  </si>
  <si>
    <t>4-003-014-2640510-110-2018/19-002</t>
  </si>
  <si>
    <t>Water harvesting by fixing gutters and purchasing 10,000 liters tank</t>
  </si>
  <si>
    <t xml:space="preserve">Kasidi primary school </t>
  </si>
  <si>
    <t>4-003-014-2640510-110-2018/19-003</t>
  </si>
  <si>
    <t>Buni/Kisimani Asstistant Chiefs office</t>
  </si>
  <si>
    <t>4-003-014-2640507-113-2018/19-001</t>
  </si>
  <si>
    <t>Construction of an assistant chiefs office</t>
  </si>
  <si>
    <t>Bwagamoyo Assistant Chiefs office</t>
  </si>
  <si>
    <t>4-003-014-2640507-113-2018/19-002</t>
  </si>
  <si>
    <t>Muleji Assistant Chiefs office</t>
  </si>
  <si>
    <t>4-003-014-2640507-113-2018/19-003</t>
  </si>
  <si>
    <t>4-003-014-2640507-113-2018/19-004</t>
  </si>
  <si>
    <t>4-003-014-2640507-113-2018/19-005</t>
  </si>
  <si>
    <t xml:space="preserve">Construction of 8 rooms </t>
  </si>
  <si>
    <t>…………………………………….                                                                                                                                                                                                     Verified By: Elizabeth Kitundu.                                                                                                                                                                                                                                                                                                                                                                                                                                                                                                                                                                                                                                                                                                                                         Ag. Chief Manager Programmes &amp; Field Services Coordination                                                                     Date………………………………..</t>
  </si>
  <si>
    <t xml:space="preserve">                                                                                                                                                                                                                                                                                                                                                                                                                                                                                                                                                                                                                                                                                   …………………………………….                                                                                                                                                                                           Approved By: Yusuf Mbuno.                                                                                                                                                                                                                          Ag. Chief Executive Officer                                                                                                                                                             Date………………………………..</t>
  </si>
  <si>
    <t>PROJECT GFS CODELIST FOR CHANGAMWE NATIONAL GOVERNMENT CONSTITUENCY DEVELOPMENT FUND</t>
  </si>
  <si>
    <t>AMOUNT(KSHS)</t>
  </si>
  <si>
    <t>Employee’s Salaries</t>
  </si>
  <si>
    <t xml:space="preserve"> Payment of rent, Purchase of fuel, repairs and maintenance, printing, stationery, telephone, travel and subsistence, office tea</t>
  </si>
  <si>
    <t>Payment of NHIF  Deductions</t>
  </si>
  <si>
    <t>Payment of bursary funds to needy students</t>
  </si>
  <si>
    <t>Bursary Special Schools</t>
  </si>
  <si>
    <t>Payment of bursary for needy students</t>
  </si>
  <si>
    <t>Social Security Fund</t>
  </si>
  <si>
    <t>Payment for social protection</t>
  </si>
  <si>
    <t>Construction of basketball court at Umoja Primary</t>
  </si>
  <si>
    <t>PRIMARY SCHOOL'S</t>
  </si>
  <si>
    <t>Mwijabu Primary School</t>
  </si>
  <si>
    <t>Changamwe Primary School</t>
  </si>
  <si>
    <t>Construction of 200 M perimeter wall, phase one</t>
  </si>
  <si>
    <t>SECONDARY SCHOOL'S</t>
  </si>
  <si>
    <t>Changamwe Secondary School</t>
  </si>
  <si>
    <t>Renovation of 8 no. Classrooms (removal of asbestos, re-roofing and painting,)</t>
  </si>
  <si>
    <t>Bomu Secondary School</t>
  </si>
  <si>
    <t>Construction of Administration Block with storey foundation</t>
  </si>
  <si>
    <t>Airport Secondary School</t>
  </si>
  <si>
    <t>Changamwe Police Station</t>
  </si>
  <si>
    <t>TERTIARY INSTITUTION'S</t>
  </si>
  <si>
    <t>Ahmed S. Mwidani  TTI</t>
  </si>
  <si>
    <t>Construction of 350M perimeter wall</t>
  </si>
  <si>
    <t>OTHERS</t>
  </si>
  <si>
    <r>
      <t>Construction of 1</t>
    </r>
    <r>
      <rPr>
        <vertAlign val="superscript"/>
        <sz val="12"/>
        <color indexed="8"/>
        <rFont val="Footlight MT Light"/>
        <family val="1"/>
      </rPr>
      <t>st</t>
    </r>
    <r>
      <rPr>
        <sz val="12"/>
        <color indexed="8"/>
        <rFont val="Footlight MT Light"/>
        <family val="1"/>
      </rPr>
      <t xml:space="preserve"> floor (walling, partitions, plastering, mechanical and electrical works, painting, slab</t>
    </r>
  </si>
  <si>
    <t>PROJECT GFS CODELIST FOR KILIFI NORTH NATIONAL GOVERNMENT CONSTITUENCY DEVELOPMENT FUND</t>
  </si>
  <si>
    <t>Employee salary</t>
  </si>
  <si>
    <t>4-003-011-2110000-100-2018/19-001</t>
  </si>
  <si>
    <t>Goods and services</t>
  </si>
  <si>
    <t>4-003-011-2210000-100-2018/19-002</t>
  </si>
  <si>
    <t>Purchase of fuel, repair and maintenance, printing, stationery, office refreshments, telephone, travel and subsistence</t>
  </si>
  <si>
    <t>Committee expenses</t>
  </si>
  <si>
    <t>4-003-011-2210802-100-2018/19-003</t>
  </si>
  <si>
    <t>Payment of committee sitting allowances, transport and conference costs</t>
  </si>
  <si>
    <t>4-003-011-2120101-100-2018/19-004</t>
  </si>
  <si>
    <t>4-003-011-2210000-111-2018/19-001</t>
  </si>
  <si>
    <t>4-003-011-2210802-111-2018/19-002</t>
  </si>
  <si>
    <t>4-003-011-2210700-111-2018/19-003</t>
  </si>
  <si>
    <t xml:space="preserve"> EMERGENCY  </t>
  </si>
  <si>
    <t>4-003-011-2640200-101-2018/19-001</t>
  </si>
  <si>
    <t xml:space="preserve">ENVIRONMENT </t>
  </si>
  <si>
    <t>Environmental Projects</t>
  </si>
  <si>
    <t>4-003-011-2640510-110-2018/19-001</t>
  </si>
  <si>
    <t>Kilifi North CDF Tournament</t>
  </si>
  <si>
    <t>4-003-011-2640509-112-2018/19-001</t>
  </si>
  <si>
    <t>Construction of a basketball court at water sports grounds in Sokoni ward</t>
  </si>
  <si>
    <t>Bursary for secondary schools</t>
  </si>
  <si>
    <t>4-003-011-2640101-103-2018/19-001</t>
  </si>
  <si>
    <t>Payment of bursary to needy students in secondary schools</t>
  </si>
  <si>
    <t>Bursary for Tertiary Institutions</t>
  </si>
  <si>
    <t>4-003-011-2640102-103-2018/19-002</t>
  </si>
  <si>
    <t>Payment of bursary to needy students in Tertiary Institutions</t>
  </si>
  <si>
    <t>Mkwajuni primary school</t>
  </si>
  <si>
    <t>4-003-011-2630204-104-2018/19-002</t>
  </si>
  <si>
    <t>Construction of 2 classrooms</t>
  </si>
  <si>
    <t>Nzombere primary school</t>
  </si>
  <si>
    <t>4-003-011-2630204-104-2018/19-003</t>
  </si>
  <si>
    <t>Tezo primary school</t>
  </si>
  <si>
    <t>4-003-011-2630204-104-2018/19-004</t>
  </si>
  <si>
    <t>Sidzeni primary school</t>
  </si>
  <si>
    <t>4-003-011-2630204-104-2018/19-005</t>
  </si>
  <si>
    <t>Purchase of 2 ha of land</t>
  </si>
  <si>
    <t>Chando primary school</t>
  </si>
  <si>
    <t>4-003-011-2630204-104-2018/19-006</t>
  </si>
  <si>
    <t>Complete construction of 2 classrooms (doors, windows, painting &amp; decoration)</t>
  </si>
  <si>
    <t>Mawe ya kati primary school</t>
  </si>
  <si>
    <t>Mdzongoloni secondary school</t>
  </si>
  <si>
    <t>Watamu secondary school</t>
  </si>
  <si>
    <t>Construction of storeyed 4 classrooms, administration block, staff room, toilet and store</t>
  </si>
  <si>
    <t>Ngala memorial girls</t>
  </si>
  <si>
    <t>St.Thomas girls’ secondary school</t>
  </si>
  <si>
    <t>Complete construction of a dormitory (super structure, walling, roofing, doors, windows, finishes, stair case balustrades, plumbing works, electrical works, painting &amp; decoration)</t>
  </si>
  <si>
    <t>Jimba gede secondary school</t>
  </si>
  <si>
    <t>Roka maweni girls</t>
  </si>
  <si>
    <t>Construction of a 4 door toilet block</t>
  </si>
  <si>
    <t>Uyombo girls’ secondary school</t>
  </si>
  <si>
    <t>Majaoni secondary school</t>
  </si>
  <si>
    <t>Supply of 80 lockers and 80 chairs</t>
  </si>
  <si>
    <t>construction of 2 classrooms</t>
  </si>
  <si>
    <t>Ngerenya secondary school</t>
  </si>
  <si>
    <t>Complete construction of a hall (walling, plaster, floor, roofing, doors , windows, painting &amp; decoration)</t>
  </si>
  <si>
    <t>Korosho secondary school</t>
  </si>
  <si>
    <t>Kiwandani secondary school</t>
  </si>
  <si>
    <t>Purchase of 160 lockers and 160 chairs, 14 ordinary tables for teachers, secretary &amp; accounts clerk, 14 ordinary chairs for teachers, secretary &amp; accounts clerk, 1 cup board, 2 executive tables for principal &amp; deputy, 2 executive chairs for principal &amp; deputy, 4 filing cabinets, 1 conference table, 12 conference chairs, 1 small safe, 1 coffee table</t>
  </si>
  <si>
    <t>Canon mweri secondary</t>
  </si>
  <si>
    <t>Renovation of a kitchen (Re-roofing, plaster work and painting)</t>
  </si>
  <si>
    <t>Fumbini secondary school</t>
  </si>
  <si>
    <t>Complete construction of 3 classrooms (plaster, doors, windows, painting &amp; decoration)</t>
  </si>
  <si>
    <t>Kilifi North Technical Training Instutute</t>
  </si>
  <si>
    <t>Construction of a technical training institute</t>
  </si>
  <si>
    <t>PROJECT GFS CODELIST FOR GALOLE NATIONAL GOVERNMENT CONSTITUENCIES DEVELOPMENT FUND</t>
  </si>
  <si>
    <t>Project Name</t>
  </si>
  <si>
    <t xml:space="preserve">Project Activity </t>
  </si>
  <si>
    <t>Amount (Ksh)</t>
  </si>
  <si>
    <t>Status</t>
  </si>
  <si>
    <t>4-004-019-2110000-100-2018/19-001</t>
  </si>
  <si>
    <t>4-004-019-2210000-100-2018/19-002</t>
  </si>
  <si>
    <t xml:space="preserve">Purchase of fuel, repairs and maintenance, printing, stationery, telephone, travel and subsistence, office tea </t>
  </si>
  <si>
    <t>4-004-019-2210802-100-2018/19-004</t>
  </si>
  <si>
    <t>4-004-019-2210000-111-2018/19-002</t>
  </si>
  <si>
    <t>4-004-019-2210802-111-2018/19-004</t>
  </si>
  <si>
    <t>Capacity Building</t>
  </si>
  <si>
    <t>4-004-019-2210700-111-2018/19-003</t>
  </si>
  <si>
    <t xml:space="preserve">Bursary Secondary School </t>
  </si>
  <si>
    <t>4-004-019-2640101-103-2018/19-001</t>
  </si>
  <si>
    <t>Payment of bursary to needy students in secondary Schools</t>
  </si>
  <si>
    <t xml:space="preserve">Bursary Tertiary School </t>
  </si>
  <si>
    <t>4-004-019-2640102-103-2018/19-002</t>
  </si>
  <si>
    <t>Payment of bursary to needy students in colleges and universities.</t>
  </si>
  <si>
    <t>4-007-032-2640200-101-2018/19-001</t>
  </si>
  <si>
    <t>Kiarakungu  Primary School</t>
  </si>
  <si>
    <t>4-004-019-2640510-110-2018/19-001</t>
  </si>
  <si>
    <t>Purchase and planting tress ksh 80,000.00 and installation of 10,000 litres water tank ksh 130,000.00and installation of gutters ksh 50,000.00</t>
  </si>
  <si>
    <t>Daku Primary School</t>
  </si>
  <si>
    <t>4-004-019-2640510-110-2018/19-002</t>
  </si>
  <si>
    <t>Lakole  Primary School</t>
  </si>
  <si>
    <t>4-004-019-2640510-110-2018/19-003</t>
  </si>
  <si>
    <t>Jarriot  Secondary School</t>
  </si>
  <si>
    <t>4-004-019-2640510-110-2018/19-004</t>
  </si>
  <si>
    <t>4-004-019-2640510-110-2018/19-005</t>
  </si>
  <si>
    <t>4-004-019-2640510-110-2018/19-006</t>
  </si>
  <si>
    <t>4-004-019-2640510-110-2018/19-007</t>
  </si>
  <si>
    <t xml:space="preserve">Construction of 2doors toilet </t>
  </si>
  <si>
    <t>4-004-019-2640509-112-2018/19-001</t>
  </si>
  <si>
    <t>Laza Primary School</t>
  </si>
  <si>
    <t>4-004-019-2630204-104-2018/19-001</t>
  </si>
  <si>
    <t>Completion  of social Hall:Roofs, doors,floors, wall painting</t>
  </si>
  <si>
    <t>Wayu Primary School</t>
  </si>
  <si>
    <t>4-004-019-2630204-104-2018/19-002</t>
  </si>
  <si>
    <t>LendaPrimary School</t>
  </si>
  <si>
    <t>4-004-019-2630204-104-2018/19-003</t>
  </si>
  <si>
    <t>Construction of twin toilets</t>
  </si>
  <si>
    <t>FanjuaPrimary School</t>
  </si>
  <si>
    <t>4-004-019-2630204-104-2018/19-004</t>
  </si>
  <si>
    <t>Renovation of 2 classrooms: Roofs, doors, floors, wall painting</t>
  </si>
  <si>
    <t>DakuPrimary School</t>
  </si>
  <si>
    <t>4-004-019-2630204-104-2018/19-005</t>
  </si>
  <si>
    <t xml:space="preserve">Construction of Administration block </t>
  </si>
  <si>
    <t>Nyangwani Primary School</t>
  </si>
  <si>
    <t>4-004-019-2630204-104-2018/19-006</t>
  </si>
  <si>
    <t>Construction of 2classrooms</t>
  </si>
  <si>
    <t>LakolePrimary School</t>
  </si>
  <si>
    <t>4-004-019-2630204-104-2018/19-007</t>
  </si>
  <si>
    <t>Daku Secondary School</t>
  </si>
  <si>
    <t>4-004-019-2630205-104-2018/19-001</t>
  </si>
  <si>
    <t>Chanani Secondary School</t>
  </si>
  <si>
    <t>4-004-019-2630205-104-2018/19-002</t>
  </si>
  <si>
    <t>Completion of two classrooms:Roofs, doors,floors, wall painting</t>
  </si>
  <si>
    <t>Chewani Secondary School</t>
  </si>
  <si>
    <t>4-004-019-2630205-104-2018/19-003</t>
  </si>
  <si>
    <t>4-004-019-2630205-104-2018/19-004</t>
  </si>
  <si>
    <t>4-004-019-2630205-104-2018/19-005</t>
  </si>
  <si>
    <t>Completion  of toilets:Roofs, doors,floors, wall painting</t>
  </si>
  <si>
    <t>4-004-019-2630205-104-2018/19-006</t>
  </si>
  <si>
    <t>Completion  of 1modern kitchen:Roofs, doors,floors, wall painting</t>
  </si>
  <si>
    <t>4-004-019-2630205-104-2018/19-007</t>
  </si>
  <si>
    <t>Purchase of School bus 52 seater</t>
  </si>
  <si>
    <t>Ndura Secondary school</t>
  </si>
  <si>
    <t>Majengo Secondary school</t>
  </si>
  <si>
    <t xml:space="preserve">Supply 52 double deakers  and nets </t>
  </si>
  <si>
    <t>Construction of three doors toilets</t>
  </si>
  <si>
    <t>Hola KMTC</t>
  </si>
  <si>
    <t>Construction of four doors toilets</t>
  </si>
  <si>
    <t xml:space="preserve">Hola County Commander </t>
  </si>
  <si>
    <t>4-004-019-2640507-113-2018/19-001</t>
  </si>
  <si>
    <t>4-004-019-2640507-113-2018/19-002</t>
  </si>
  <si>
    <t xml:space="preserve">Hola Prison Camp </t>
  </si>
  <si>
    <t>4-004-019-2640507-113-2018/19-003</t>
  </si>
  <si>
    <t>Construction of officers mess</t>
  </si>
  <si>
    <t>OTHER'S</t>
  </si>
  <si>
    <t xml:space="preserve">Galole Zubaki Chief Office Hub </t>
  </si>
  <si>
    <t>4-004-019-2211311-108-2018/19-001</t>
  </si>
  <si>
    <t>Construction of ICT hub building</t>
  </si>
  <si>
    <t>PROJECT GFS CODELIST FOR JOMVU NATIONAL GOVERNMENT CONSTITUENCIES DEVELOPMENT FUND</t>
  </si>
  <si>
    <t>Amount(Kshs)</t>
  </si>
  <si>
    <t xml:space="preserve">Payment of staff salaries ,wages and gratuity </t>
  </si>
  <si>
    <t>Purchase of fuel, repairs and maintenance, printing, stationery, telephone, travel and subsistence, office tea, utility bills</t>
  </si>
  <si>
    <t>Bursary to Secondary Schools</t>
  </si>
  <si>
    <t>ENVIRONMENTAL ACTIVITIES</t>
  </si>
  <si>
    <t>Installation of five (5) 100 watts solar powered lights @ Ksh. 436,164 around Jomvu Girls High School compound (Phase 1)</t>
  </si>
  <si>
    <t>SPORTS ACTIVITIES</t>
  </si>
  <si>
    <t>Renovation of Eight (8) classrooms ,a hall and nine (9) door toilets by replacing roofs, windows ,doors, painting &amp; flooring</t>
  </si>
  <si>
    <t>Renovation of Five (5) classrooms by replacing roofs, windows ,doors, painting &amp;  flooring</t>
  </si>
  <si>
    <t>Renovation of Four (4) classrooms by replacing roofs, windows ,doors, painting &amp; flooring</t>
  </si>
  <si>
    <t>Jomvu Girls High school</t>
  </si>
  <si>
    <t xml:space="preserve"> Construction of a Matron’s house </t>
  </si>
  <si>
    <t>Construction of an administration  block, two (2)  classrooms and seven (7) door toilets</t>
  </si>
  <si>
    <t>Miritini Complex High school</t>
  </si>
  <si>
    <t>NG-CDF Office-phase 2</t>
  </si>
  <si>
    <t>S</t>
  </si>
  <si>
    <t>Matuga constituency ICT Hub</t>
  </si>
  <si>
    <t>ICT HUB</t>
  </si>
  <si>
    <t>Purchase of Land for the Tsimba chief’s office of quarter an acre.</t>
  </si>
  <si>
    <t>Tsimba chiefs Office.</t>
  </si>
  <si>
    <t>Construction of a new police post to completion</t>
  </si>
  <si>
    <t>Ngombeni police post</t>
  </si>
  <si>
    <t>Completion of a modern administration Block. ( Flooring and Painting works)</t>
  </si>
  <si>
    <t>Matuga Girls secondary school</t>
  </si>
  <si>
    <t xml:space="preserve">Completion of a multi-purpose Hall. I.e. co-funding with the school. (Roofing) </t>
  </si>
  <si>
    <t>Tiwi Girls secondary school</t>
  </si>
  <si>
    <t>construction of a new dormitory to completion</t>
  </si>
  <si>
    <t>Mwanambeyu secondary school</t>
  </si>
  <si>
    <t>Construction of a new single laboratory to completion</t>
  </si>
  <si>
    <t>Kiteje secondary school</t>
  </si>
  <si>
    <t>Construction of 1No. new Classroom to completion</t>
  </si>
  <si>
    <t>Chitsanze secondary school</t>
  </si>
  <si>
    <t>Ziwani secondary school</t>
  </si>
  <si>
    <t>Balozi Makwere secondary school</t>
  </si>
  <si>
    <t>Burani secondary school</t>
  </si>
  <si>
    <t>Mbegani secondary school</t>
  </si>
  <si>
    <t>Kirewe secondary school</t>
  </si>
  <si>
    <t>Mkomba secondary school</t>
  </si>
  <si>
    <t>Renovation of 4No. Classrooms (Roofing and painting)</t>
  </si>
  <si>
    <t>Lukore Secondary school</t>
  </si>
  <si>
    <t>Construction of 1No. New Classrooms to completion.</t>
  </si>
  <si>
    <t>Kilindini primary school.</t>
  </si>
  <si>
    <t>Kibambani primary school</t>
  </si>
  <si>
    <t>Procuring and delivery of 40 pieces of desk.</t>
  </si>
  <si>
    <t>Deiry primary school.</t>
  </si>
  <si>
    <t>Renovation of 2No. Classrooms.( roofing, plastering and Painting)</t>
  </si>
  <si>
    <t>Mbweka primary school</t>
  </si>
  <si>
    <t>Construction of 2No. new Classrooms to completion- ksh.2,000,000.00 Procuring and delivery of 50 pieces of desks- ksh. 200,000.00</t>
  </si>
  <si>
    <t>Nyando primary school</t>
  </si>
  <si>
    <t>Nzora primary school</t>
  </si>
  <si>
    <t>Construction of 3No. New Classrooms to completion- ksh. 3,000,000.00 Procuring and delivery of 58 pieces of desks- ksh. 232,000.00</t>
  </si>
  <si>
    <t>Mwanzwani primary school</t>
  </si>
  <si>
    <t>Lunguma Primary school</t>
  </si>
  <si>
    <t>Mwele primary school</t>
  </si>
  <si>
    <t>Kizimbani primary school</t>
  </si>
  <si>
    <t>Construction of 3.No new classrooms to completion- ksh. 3,000,000.00 Procuring and delivery of 50 pieces of desks- ksh. 200,000.00</t>
  </si>
  <si>
    <t>Lwara Primary school.</t>
  </si>
  <si>
    <t>Renovation of 4No. Classrooms (Roofing, plastering and painting)</t>
  </si>
  <si>
    <t>Kidongo primary school</t>
  </si>
  <si>
    <t>Construction of 3.No new classrooms to completion- Ksh.3,000,000.00.Procuring and delivery of 60 pieces of desks- ksh. 240,000.00</t>
  </si>
  <si>
    <t>Mwanamkuu primary school</t>
  </si>
  <si>
    <t>Carry out Constituency Sports tournament and the winning teams/schools to be awarded with trophies.</t>
  </si>
  <si>
    <t>4-002-009-2640509-112-2018/19-001</t>
  </si>
  <si>
    <t>Environmental Activities.</t>
  </si>
  <si>
    <t xml:space="preserve">  </t>
  </si>
  <si>
    <t>4-002-009-2640200-101-2018/19-001</t>
  </si>
  <si>
    <t>4-002-009-2640102-103-2018/19-002</t>
  </si>
  <si>
    <t>4-002-009-2640101-103-2018/19-001</t>
  </si>
  <si>
    <t>Undertake Training of the PMCs/NG-CDFCs on NG- CDF Related issues</t>
  </si>
  <si>
    <t>4-002-009-2210700-111-2018/19-003</t>
  </si>
  <si>
    <t>4-002-009-2210802-111-2018/19-002</t>
  </si>
  <si>
    <t>4-002-009-2210000-111-2018/19-001</t>
  </si>
  <si>
    <t>4-002-009-2210802-100-2018/19-005</t>
  </si>
  <si>
    <t>4-002-009-2120201-100-2018/19-004</t>
  </si>
  <si>
    <t>Purchase of fuel, repairs and maintenance, printing, stationery, telephone, travel and subsistence.</t>
  </si>
  <si>
    <t>4-002-009-2210000-100-2018/19-002</t>
  </si>
  <si>
    <t>4-002-009-2110000-100-2018/19-001</t>
  </si>
  <si>
    <t xml:space="preserve">Status </t>
  </si>
  <si>
    <t>PROJECT GFS CODELIST FOR MATUGA NATIONAL GOVERNMENT CONSTITUENCIES DEVELOPMENT FUND</t>
  </si>
  <si>
    <t>4-006-024-3110202-108-2018/19-001</t>
  </si>
  <si>
    <t xml:space="preserve">NG- CDF Office </t>
  </si>
  <si>
    <t>Purchase of motorcycle</t>
  </si>
  <si>
    <t>4-006-024- 3110103-104-2018/19-001</t>
  </si>
  <si>
    <t>Wundanyi Division Education Office</t>
  </si>
  <si>
    <t>MOTORCYCLE</t>
  </si>
  <si>
    <t>Construction of administration block that has Chief’s Office, Assistant County Commissioner’s Office, Administration Police Office and Divisional Education Office</t>
  </si>
  <si>
    <t>4-006-024-2640507-113-2018/19-004</t>
  </si>
  <si>
    <t>Wumingu Administration Complex</t>
  </si>
  <si>
    <t>4-006-024-2640507-113-2018/19-003</t>
  </si>
  <si>
    <t>Wundanyi OCPD resident</t>
  </si>
  <si>
    <t>4-006-024-2640507-113-2018/19-002</t>
  </si>
  <si>
    <t>Lushangoni Administration Police Camp</t>
  </si>
  <si>
    <t xml:space="preserve">Construction of Chiefs office </t>
  </si>
  <si>
    <t>4-006-024-2640507-113-2018/19-001</t>
  </si>
  <si>
    <t>Vighombonyi Chief’s Office</t>
  </si>
  <si>
    <t xml:space="preserve"> Electrical works</t>
  </si>
  <si>
    <t>4-006-024-2640511-108-2018/19-001</t>
  </si>
  <si>
    <t>Werugha hall</t>
  </si>
  <si>
    <t>SOCIAL HALL</t>
  </si>
  <si>
    <t xml:space="preserve">Construction of a two-bedroom staff house </t>
  </si>
  <si>
    <t>4-006-024-2630206-104-2018/19-001</t>
  </si>
  <si>
    <t>Wumingu Technical Training Institute</t>
  </si>
  <si>
    <t>4-006-024-2630205-104-2018/19-005</t>
  </si>
  <si>
    <t>Mwakishimba Secondary School</t>
  </si>
  <si>
    <t>Construction of 3 classrooms</t>
  </si>
  <si>
    <t>4-006-024-2630205-104-2018/19-004</t>
  </si>
  <si>
    <t>Dr.  Aggrey Secondary School</t>
  </si>
  <si>
    <t>Construction of modern Science Laboratory</t>
  </si>
  <si>
    <t>4-006-024-2630205-104-2018/19-003</t>
  </si>
  <si>
    <t>Canon Kituri Secondary School</t>
  </si>
  <si>
    <t>4-006-024-2630205-104-2018/19-002</t>
  </si>
  <si>
    <t>Mghalu Secondary School</t>
  </si>
  <si>
    <t>4-006-024-2630205-104-2018/19-001</t>
  </si>
  <si>
    <t>4-006-024-2630204-104-2018/19-012</t>
  </si>
  <si>
    <t>Mlechi Primary School</t>
  </si>
  <si>
    <t xml:space="preserve">Construction of 2 classrooms – 2,500,000 Construction of 2 door girls’ toilet- 500,000 </t>
  </si>
  <si>
    <t>4-006-024-2630204-104-2018/19-011</t>
  </si>
  <si>
    <t>Marungu Primary school</t>
  </si>
  <si>
    <t>4-006-024-2630204-104-2018/19-010</t>
  </si>
  <si>
    <t>Shigharo Primary School</t>
  </si>
  <si>
    <t>4-006-024-2630204-104-2018/19-009</t>
  </si>
  <si>
    <t>Sirienyi Primary School</t>
  </si>
  <si>
    <t>4-006-024-2630204-104-2018/9-008</t>
  </si>
  <si>
    <t>St. Peters Ikuminyi Primary School</t>
  </si>
  <si>
    <t>4-006-024-2630204-104-2018/19-007</t>
  </si>
  <si>
    <t>Kidule Primary School</t>
  </si>
  <si>
    <t>4-006-024-2630204-104-2018/19-006</t>
  </si>
  <si>
    <t>Mkanyatta Primary School</t>
  </si>
  <si>
    <t>Electrical works in 8 classrooms</t>
  </si>
  <si>
    <t>4-006-024-2630204-104-2018/19-005</t>
  </si>
  <si>
    <t>Kimangachughu Primary</t>
  </si>
  <si>
    <t>Construction of 4 classrooms</t>
  </si>
  <si>
    <t>4-006-024-2630204-104-2018/19-004</t>
  </si>
  <si>
    <t>Shagha Primary School</t>
  </si>
  <si>
    <t>4-006-024-2630204-104-2018/19-003</t>
  </si>
  <si>
    <t>Mworoko Primary School</t>
  </si>
  <si>
    <t>4-006-024-2630204-104-2018/19-002</t>
  </si>
  <si>
    <t>4-006-024-2630204-104-2018/19-001</t>
  </si>
  <si>
    <t>Mchunguni Primary School</t>
  </si>
  <si>
    <t>4-006-024-2640105-103-2018/19-004</t>
  </si>
  <si>
    <t>NHIF (Social Security Program)</t>
  </si>
  <si>
    <t>Payment of bursary for disabled needy students in special schools</t>
  </si>
  <si>
    <t>4-006-024-2640105-103-2018/19-003</t>
  </si>
  <si>
    <t>Bursary Special Disability Schools</t>
  </si>
  <si>
    <t>4-006-024-2640102-103-2018/19-002</t>
  </si>
  <si>
    <t xml:space="preserve">Bursary Tertiary/ University </t>
  </si>
  <si>
    <t>4-006-024-2640101-103-2018/19-001</t>
  </si>
  <si>
    <t>Carry out constituency sports tournament and the winning team/schools to be awarded with trophies, balls and games kit</t>
  </si>
  <si>
    <t>4-006-024-2640509-112-2018/19-001</t>
  </si>
  <si>
    <t>Sports project</t>
  </si>
  <si>
    <t xml:space="preserve">SPORT'S </t>
  </si>
  <si>
    <t>4-006-024-2640510-110-2018/19-008</t>
  </si>
  <si>
    <t xml:space="preserve">Paranga Secondary School   </t>
  </si>
  <si>
    <t>4-006-024-2640510-110-2018/19-007</t>
  </si>
  <si>
    <t>Mbela Secondary School</t>
  </si>
  <si>
    <t>4-006-024-2640510-110-2018/19-006</t>
  </si>
  <si>
    <t>Chome Primary School</t>
  </si>
  <si>
    <t>4-006-024-2640510-110-2018/19-005</t>
  </si>
  <si>
    <t>Shigaro primary School</t>
  </si>
  <si>
    <t>4-006-024-2640510-110-2018/19-004</t>
  </si>
  <si>
    <t>St peters Ikuminyi School</t>
  </si>
  <si>
    <t>4-006-024-2640510-110-2018/19-002</t>
  </si>
  <si>
    <t>St Agatha Secondary school</t>
  </si>
  <si>
    <t>4-006-024-2640510-110-2018/19-001</t>
  </si>
  <si>
    <t>Wundanyi Environmental project</t>
  </si>
  <si>
    <t>4-006-024-2640200-101-2018/19-001</t>
  </si>
  <si>
    <t>Emergency (5% of the Fund)</t>
  </si>
  <si>
    <t>Undertake Training of the PMCs/NG-CDFCs on NG-CDF Related issues</t>
  </si>
  <si>
    <t>4-006-024-2210700-111-2018/19-003</t>
  </si>
  <si>
    <t>Payment of Committee sitting allowances, transport, conferences.</t>
  </si>
  <si>
    <t>4-006-024-2210802-111-2018/19-002</t>
  </si>
  <si>
    <t>4-006-024-2210000-111-2018/19-001</t>
  </si>
  <si>
    <t xml:space="preserve"> AMOUNT </t>
  </si>
  <si>
    <t xml:space="preserve">PROJECT ACTIVITY </t>
  </si>
  <si>
    <t xml:space="preserve">PROJECT NAME </t>
  </si>
  <si>
    <t xml:space="preserve">     PROJECT GFS CODELIST FOR WUNDANYI NATIONAL GOVERNMENT CONSTITUENCY DEVELOPMENT FUND</t>
  </si>
  <si>
    <t>4-001-005-3111000-108-2018/19-002</t>
  </si>
  <si>
    <t>Furniture for Education Office</t>
  </si>
  <si>
    <t>Major Refurbishment of NG - CDF offices-Re-roofing, ceiling &amp; Painting</t>
  </si>
  <si>
    <t>4-001-005-3110202-108-2017/18-001</t>
  </si>
  <si>
    <t>NG -CDF OFFICE</t>
  </si>
  <si>
    <t>Construction of chief’s office to completion</t>
  </si>
  <si>
    <t>4-001-005-2120201-108-2018/19-001</t>
  </si>
  <si>
    <t>Social Security Programme</t>
  </si>
  <si>
    <t>4-001-005-2640507-113-2018/19-004</t>
  </si>
  <si>
    <t>Timbwani Police Post</t>
  </si>
  <si>
    <t>Construction of perimeter wall</t>
  </si>
  <si>
    <t>4-001-005-2630205-104-2018/19-005</t>
  </si>
  <si>
    <t>Puma secondary school</t>
  </si>
  <si>
    <t>4-001-005-2630205-104-2018/19-001</t>
  </si>
  <si>
    <t>Mtongwe girls secondary school</t>
  </si>
  <si>
    <t>Construction of Girls dormitory to completion</t>
  </si>
  <si>
    <t>4-001-005-2630205-104-2017/18-004</t>
  </si>
  <si>
    <t>Mishi Mboko Girls Secondary School</t>
  </si>
  <si>
    <t>Construction of administration block  to completion</t>
  </si>
  <si>
    <t>4-001-005-2630205-104-2017/18-003</t>
  </si>
  <si>
    <t>4-001-005-2630204-104-2018/19-005</t>
  </si>
  <si>
    <t>Mrima Primary School</t>
  </si>
  <si>
    <t>Replacement of asbestos roof on 10 classrooms including disposal at approved sites as per NEEMA guidelines</t>
  </si>
  <si>
    <t>4-001-005-2630204-104-2018/19-004</t>
  </si>
  <si>
    <t>Likoni  Primary School classrooms</t>
  </si>
  <si>
    <t>Completion of replacement of asbestos roof on sixteen classrooms including disposal at approved sites as per NEEMA guidelines</t>
  </si>
  <si>
    <t>4-001-005-2630204-104-2018/19-007</t>
  </si>
  <si>
    <t xml:space="preserve">Consolata catholic Primary School </t>
  </si>
  <si>
    <t>4-001-005-2630204-104-2018/19-006</t>
  </si>
  <si>
    <t>Shikaadabu  Primary School</t>
  </si>
  <si>
    <t xml:space="preserve">Construction of staffroom </t>
  </si>
  <si>
    <t>4-001-005-2630204-104-2018/19-003</t>
  </si>
  <si>
    <t>Mishi Mboko Primary School</t>
  </si>
  <si>
    <t>Construction of 4NO. Door Toilet Block</t>
  </si>
  <si>
    <t>4-001-005-2630204-104-2018/19-002</t>
  </si>
  <si>
    <t xml:space="preserve">Construction of four classrooms </t>
  </si>
  <si>
    <t>4-001-005-2630204-104-2018/19-001</t>
  </si>
  <si>
    <t xml:space="preserve">PRIMARY SCHOOL'S </t>
  </si>
  <si>
    <t>Purchase and installation of 10,000 litres capacity plastic tank to 8 schools; Likoni primary school, Mtongwe primary school,  Likoni muslim primary school, Longo primary school, Vijiweni Primary School, Mwaweche Primary School, Maji Safi Primary School and Mwangala Primary School each at Kshs.272,602.20</t>
  </si>
  <si>
    <t>4-001-005-2640510-110-2018/19-001</t>
  </si>
  <si>
    <t>Purchase assorted sport equipment to 8 schools; Likoni secondary school, Mtongwe Girls secondary school, Puma secondary school,  Moi forces secondary school, Shika adabu primary school, Mwahima secondary school, Mrima secondary school, Mishi Mboko Girls secondary school,  Bububu secondary school, Likoni Primary school &amp; sitting volleyball team for PLWDs each at Kshs.198,256.14</t>
  </si>
  <si>
    <t>4-001-005-2640509-112-2018/19-001</t>
  </si>
  <si>
    <t>Bursary for tertiary level students</t>
  </si>
  <si>
    <t>4-001-005-2640102-103-2018/19-002</t>
  </si>
  <si>
    <t>Bursary for secondary school students</t>
  </si>
  <si>
    <t>4-001-005-2640101-103-2018/19-001</t>
  </si>
  <si>
    <t>4-001-005-2640200-101-2018/19-001</t>
  </si>
  <si>
    <t>Undertake training of the NG-CDFC and PMC and benchmarking tours</t>
  </si>
  <si>
    <t>4-001-005-2210700-111-2018/19-003</t>
  </si>
  <si>
    <t>Payment of committee sitting allowances, transport and conferences</t>
  </si>
  <si>
    <t>4-001-005-2210802-111-2018/19-002</t>
  </si>
  <si>
    <t>Purchase of fuel, repairs and maintenance, printing, stationery, Airtime, Hire of tents, travel and subsistence</t>
  </si>
  <si>
    <t>4-001-005-2210000-111-2018/19-01</t>
  </si>
  <si>
    <t>Goods &amp;services</t>
  </si>
  <si>
    <t>4-001-005-2210802-100-2018/19-003</t>
  </si>
  <si>
    <t>Purchase of Fuel, repairs and maintenance, printing, stationery, telephone, travel and subsistence, office tea.</t>
  </si>
  <si>
    <t>4-001-005-2210000-100-2018/19-002</t>
  </si>
  <si>
    <t xml:space="preserve">Payment of Staff salaries and gratuity </t>
  </si>
  <si>
    <t>4-001-005-2110000-100-2018/19-001</t>
  </si>
  <si>
    <t xml:space="preserve">     PROJECT GFS CODELIST FOR LIKONI NATIONAL GOVERNMENT CONSTITUENCY DEVELOPMENT FUND</t>
  </si>
  <si>
    <t xml:space="preserve">     PROJECT GFS CODELIST FOR LAMU WEST NATIONAL GOVERNMENT CONSTITUENCY DEVELOPMENT FUND</t>
  </si>
  <si>
    <t>4-005-022-2110000-100-2018/19-001</t>
  </si>
  <si>
    <t xml:space="preserve"> Payment of staff salaries and gratuity  </t>
  </si>
  <si>
    <t>4-005-022-2210000-100-2018/19-002</t>
  </si>
  <si>
    <t xml:space="preserve"> Payment of rent, utility bills, purchase of fuel, repairs and maintenance, stationery, detergents, telephone, travel and subsistence ,toners, cartridges, drinking water &amp; postage </t>
  </si>
  <si>
    <t xml:space="preserve">On-going </t>
  </si>
  <si>
    <t xml:space="preserve"> Payment of NSSF Deductions </t>
  </si>
  <si>
    <t xml:space="preserve"> Payment of NHIF Deductions </t>
  </si>
  <si>
    <t>4-005-022-2210802-100-2018/19-005</t>
  </si>
  <si>
    <t xml:space="preserve"> Payment of Committee sitting allowances, transport, conferences </t>
  </si>
  <si>
    <t>4-005-022-2210000-111-2018/19-001</t>
  </si>
  <si>
    <t xml:space="preserve"> Purchase of fuel,hire of boats and vehicles, security escort repairs and maintenance, printing, stationery, Airtime, travel and subsistence </t>
  </si>
  <si>
    <t>Committee Expense</t>
  </si>
  <si>
    <t>4-005-022-2210802-111-2018/19-002</t>
  </si>
  <si>
    <t>4-005-022-2210700-111-2018/19-003</t>
  </si>
  <si>
    <t xml:space="preserve"> Undertake Training of the PMCs/NG-CDFCs on NG-CDF Related issues </t>
  </si>
  <si>
    <t xml:space="preserve"> To cater for any unforeseen occurrences in the constituency during the financial year  </t>
  </si>
  <si>
    <t xml:space="preserve">Twaif Football Field </t>
  </si>
  <si>
    <t>4-005-021-2640509-112-2018/19-001</t>
  </si>
  <si>
    <t xml:space="preserve"> Rehabilitation of Twaif football field in Lamu town by putting up steel goal posts, nets and VIP stand </t>
  </si>
  <si>
    <t xml:space="preserve">Hindi Prisons Football Field </t>
  </si>
  <si>
    <t>4-005-021-2640509-112-2018/19-002</t>
  </si>
  <si>
    <t xml:space="preserve"> Rehabilitation of Hindi Prisons football field in Lamu town by putting up steel goal posts, nets and VIP stand </t>
  </si>
  <si>
    <t xml:space="preserve">Mpeketoni Boys Secondary School </t>
  </si>
  <si>
    <t>4-005-021-2640509-112-2018/19-003</t>
  </si>
  <si>
    <t xml:space="preserve"> Rehabilitation of Mpeketoni Boys Secondary School in Mpeketoni town by putting up steel goal posts, nets and VIP stand </t>
  </si>
  <si>
    <t xml:space="preserve">Hold a Tree Planting Day  and plant 5,000 tree seedlings on a 10 acre plot at Hindi Primary school, purchase of 10 wheel barrows, 10 shovels, ten pangas, 10 spade and 500 branded t-shirts   1000 cardboard branded caps </t>
  </si>
  <si>
    <t>4-005-021-2640101-103-2018/19-001</t>
  </si>
  <si>
    <t>4-005-021-2640102-103-2018/19-002</t>
  </si>
  <si>
    <t>Bora Moyoo Primary School</t>
  </si>
  <si>
    <t>Manyatta Primary School</t>
  </si>
  <si>
    <t>Hindi Primary School</t>
  </si>
  <si>
    <t xml:space="preserve"> Construction of chain-link fence, with pre-cast concrete posts and gate of an 8 acre plot </t>
  </si>
  <si>
    <t>Mkowe Special School</t>
  </si>
  <si>
    <t xml:space="preserve"> Purchase of a school mini bus 26-seater </t>
  </si>
  <si>
    <t>Kiongwe Primary School</t>
  </si>
  <si>
    <t xml:space="preserve">  Reroofing of 10 no. classrooms </t>
  </si>
  <si>
    <t>Umoja Girls Secondary School</t>
  </si>
  <si>
    <t>Witu Secondary School</t>
  </si>
  <si>
    <t xml:space="preserve"> Purchase of a 51-seater school bus </t>
  </si>
  <si>
    <t>Hindi Secondary School</t>
  </si>
  <si>
    <t>Bahari Secondary School</t>
  </si>
  <si>
    <t xml:space="preserve"> Purchase of furniture of 14 teachers tables with ,  one 20-seater table with chairs and 5 cabinets and 5 cupboards for the new administration block for Kshs 600,000.00 and construction of a disability toilet for Kshs. 400,000.00 </t>
  </si>
  <si>
    <t>On-Going</t>
  </si>
  <si>
    <t>Mpeketoni Sub County Education office</t>
  </si>
  <si>
    <t xml:space="preserve"> Construction to completion of Administration office with furniture  </t>
  </si>
  <si>
    <t>Muhamarani Police Post</t>
  </si>
  <si>
    <t xml:space="preserve"> Construction to completion of  3 cells , an armory, internal two door toilets and two door public toilet  </t>
  </si>
  <si>
    <t xml:space="preserve"> Construction to completion of Administration office </t>
  </si>
  <si>
    <t>Divisional Criminal Investigation Office - Mpeketoni</t>
  </si>
  <si>
    <t xml:space="preserve"> Construction to completion of Administration office  </t>
  </si>
  <si>
    <t>NG-CDF Lamu West Boat</t>
  </si>
  <si>
    <t xml:space="preserve"> Purchase office fibre body- boat with 100HP engine and overhead canopy with seats </t>
  </si>
  <si>
    <t>Purchase of NG-CDF office general equipments</t>
  </si>
  <si>
    <t xml:space="preserve"> Purchase of new boardroom furniture and furnishings of 20 conference chairs, conference table, 2 office desks, 3 office cabinets 3, executive chairs, 3 lounge chairs, office curtains and curtain holders and rails, office TV and dish installation </t>
  </si>
  <si>
    <t xml:space="preserve">     PROJECT GFS CODELIST FOR KINANGO NATIONAL GOVERNMENT CONSTITUENCY DEVELOPMENT FUND</t>
  </si>
  <si>
    <t>EMERGRNCY</t>
  </si>
  <si>
    <t>Secondary Schools Bursary</t>
  </si>
  <si>
    <t>Cater for bright and needy students in secondary schools</t>
  </si>
  <si>
    <t>Tertiary Institutions Bursary</t>
  </si>
  <si>
    <t>Cater for bright and needy students in tertiary institutions</t>
  </si>
  <si>
    <t>Tumaini Primary School</t>
  </si>
  <si>
    <t>Construction of 3no. classroom to completion.</t>
  </si>
  <si>
    <t>Mbandi Primary School</t>
  </si>
  <si>
    <t>Nyango Primary School</t>
  </si>
  <si>
    <t>Construction of 2no. classroom to completion.</t>
  </si>
  <si>
    <t>Nzovuni  Primary School</t>
  </si>
  <si>
    <t>Fuleye Primary School</t>
  </si>
  <si>
    <t>Vinyunduni Primary School</t>
  </si>
  <si>
    <t>Mabanda Primary School</t>
  </si>
  <si>
    <t>Ndavaya  Primary School</t>
  </si>
  <si>
    <t>Mlola Primary School</t>
  </si>
  <si>
    <t>Vitsakaviri Primary School</t>
  </si>
  <si>
    <t>Mafufuni  Primary School</t>
  </si>
  <si>
    <t>Majengo Primary School</t>
  </si>
  <si>
    <t>Makuluni Primary School</t>
  </si>
  <si>
    <t>Lutsangani Primary School</t>
  </si>
  <si>
    <t>Yapha Primary School</t>
  </si>
  <si>
    <t>Kinango Primary School</t>
  </si>
  <si>
    <t>Construction of 4no. door toilets to completion.</t>
  </si>
  <si>
    <t>Tsunza Secondary School</t>
  </si>
  <si>
    <t>Construction of 2no. classroom to completion</t>
  </si>
  <si>
    <t>Moyeni Girls' Secondary School</t>
  </si>
  <si>
    <t>Kilibasi Special Unit</t>
  </si>
  <si>
    <t>Construction of 48 bed dormitory to completion</t>
  </si>
  <si>
    <t>Bang'a Chief's Office</t>
  </si>
  <si>
    <t>Construction of chief's office to completion</t>
  </si>
  <si>
    <t>Makamini Chief's Office</t>
  </si>
  <si>
    <t>Gandini  Chief's Office</t>
  </si>
  <si>
    <t>Mtaa  Chief's Office</t>
  </si>
  <si>
    <t>Kinango Constituency Sports Activities</t>
  </si>
  <si>
    <t>Purchase of tree seedlings and  Planting of trees</t>
  </si>
  <si>
    <t>Mwangani Primary School</t>
  </si>
  <si>
    <t>Bumani Primary School</t>
  </si>
  <si>
    <t>Ndavaya Primary School</t>
  </si>
  <si>
    <t>Sembe Primary School</t>
  </si>
  <si>
    <t>Mwafufuni Primary School</t>
  </si>
  <si>
    <t>Mwangea Primary School</t>
  </si>
  <si>
    <t>Kumbulu Primary School</t>
  </si>
  <si>
    <t>Gangani Primary School</t>
  </si>
  <si>
    <t>Muungano Primary School</t>
  </si>
  <si>
    <t>Mgalani Primary School</t>
  </si>
  <si>
    <t xml:space="preserve">Kinango NG-CDF Office Motor vehicle </t>
  </si>
  <si>
    <t xml:space="preserve">Purchase of Land cruiser office motor vehicle </t>
  </si>
  <si>
    <t xml:space="preserve">On Going </t>
  </si>
  <si>
    <t xml:space="preserve">     PROJECT GFS CODELIST FOR TAVETA NATIONAL GOVERNMENT CONSTITUENCY DEVELOPMENT FUND</t>
  </si>
  <si>
    <t xml:space="preserve">Employee salaries </t>
  </si>
  <si>
    <t>Purchase of fuel, repairs and maintenance,printing, stationery,telephone,travel and subsistence and office tea</t>
  </si>
  <si>
    <t xml:space="preserve"> Payment of NSSF deductions</t>
  </si>
  <si>
    <t>Payment of committee sitting allowances, transport, conferences</t>
  </si>
  <si>
    <t>Purchase of fuel, repairs and maintenance,printing, stationery,telephone,travel and subsistence</t>
  </si>
  <si>
    <t>NG-CDFC/PMC Capacity building</t>
  </si>
  <si>
    <t>Undertake training of PMC'S/NG-CDFC on NG- CDF related issues</t>
  </si>
  <si>
    <t>Sports activities</t>
  </si>
  <si>
    <t xml:space="preserve">EMERGENCY  </t>
  </si>
  <si>
    <t xml:space="preserve">To cater for any unforeseen occurrences in the Constituency during the financial year </t>
  </si>
  <si>
    <t>Bursary secondary schools</t>
  </si>
  <si>
    <t>Payment of bursary to needy students in Secondary schools.</t>
  </si>
  <si>
    <t xml:space="preserve">Bursary tertiary institutions </t>
  </si>
  <si>
    <t>Payment of bursary to needy students in tertiary institutions</t>
  </si>
  <si>
    <t>TERTIARY INSTITUITION</t>
  </si>
  <si>
    <t>KMTC - Taveta project</t>
  </si>
  <si>
    <t>Completion of administrtion block, Laboratory &amp; tuition block(fixing doors &amp; windows, ceilings, painting,and plumbing works and electrification)</t>
  </si>
  <si>
    <t>Mahandakini Secondary School Project</t>
  </si>
  <si>
    <t>Construction of Laboratory</t>
  </si>
  <si>
    <t>Completion of  Girls Dormitory staff quarters ( Walling, Roofing, fixing doors and windows, plastering and painting)</t>
  </si>
  <si>
    <t>Eldoro Chiefs Office project</t>
  </si>
  <si>
    <t>Completion of chiefs office  ( Walling, Roofing, fixing doors and windows, plastering and painting)</t>
  </si>
  <si>
    <t>Mahoo Chiefs Office project</t>
  </si>
  <si>
    <t>ENVIRONMENT PROJECT</t>
  </si>
  <si>
    <t>Sowene secondary school</t>
  </si>
  <si>
    <t>Mahandakini secondary school</t>
  </si>
  <si>
    <t>Roof water harvesting (installation of gutters and 10,000 ltrs plastic tank)</t>
  </si>
  <si>
    <t>Kiwalwa secondary school</t>
  </si>
  <si>
    <t>purchase of tree seedlings</t>
  </si>
  <si>
    <t xml:space="preserve">Taveta primary School </t>
  </si>
  <si>
    <t xml:space="preserve">Timbila High School </t>
  </si>
  <si>
    <t xml:space="preserve">Timbila primary School </t>
  </si>
  <si>
    <t xml:space="preserve">Bishop Njenga secondary School </t>
  </si>
  <si>
    <t>Taveta NG-CDFC Office.</t>
  </si>
  <si>
    <t>NG-CDF office extension to accommodate Fund Manager, Clerk of Works, ICT Clerks, Accounts Clerk, Reception, Committee Room, Records Clerk, Store, Waiting Bay &amp; Wash Rooms. (one storey building)</t>
  </si>
  <si>
    <t xml:space="preserve">TOTAL </t>
  </si>
  <si>
    <t>PROJECT GFS CODELIST FOR LAMU EAST NATIONAL GOVERNMENT CONSTITUENCIES DEVELOPMENT FUND</t>
  </si>
  <si>
    <t>ADMINISTRATION AND RECCURENT EXPENDITURE</t>
  </si>
  <si>
    <t>4-005-021-2110000-100-2018/19-001</t>
  </si>
  <si>
    <t xml:space="preserve"> Payment of rent, utility bills, purchase of fuel, repairs and maintenance, stationery, detergents, telephone, travel and subsistence, toners, cartridges, drinking water &amp; postage </t>
  </si>
  <si>
    <t>4-005-021-2210802-100-2018/19-005</t>
  </si>
  <si>
    <t>4-005-021-2210000-111-2018/19-001</t>
  </si>
  <si>
    <t>4-005-021-2210802-111-2018/19-002</t>
  </si>
  <si>
    <t>4-005-021-2210700-111-2018/19-003</t>
  </si>
  <si>
    <t>Conduct and participate in the Annual Lamu East Inter-Islands Competitions of Donkey, Swimming and  Dhow races by awarding winning teams trophies and jerseys and certificates during these Competitions</t>
  </si>
  <si>
    <t>Construction of 12 door toilets- four  for girls, two for male teachers and two female teachers and four bathrooms at Pate Secondary School</t>
  </si>
  <si>
    <t>Mtangawanda Primary School</t>
  </si>
  <si>
    <t xml:space="preserve">Construction of two blocks of teachers toilets for male and female, septic tank, soakpit and plumbing system </t>
  </si>
  <si>
    <t>Mkokoni Primary School</t>
  </si>
  <si>
    <t>Construction to completion of an Administration block and furnishing</t>
  </si>
  <si>
    <t>Myabogi Primary School</t>
  </si>
  <si>
    <t>Kizingitini Girls  primary school</t>
  </si>
  <si>
    <t>Construction to completion of an Administration block Furnishing</t>
  </si>
  <si>
    <t>Ndau Primary School</t>
  </si>
  <si>
    <t>Kizingitini Boys primary school</t>
  </si>
  <si>
    <t>Mbwajuwali Primary School</t>
  </si>
  <si>
    <t xml:space="preserve">Supply of 100 desks @ 4,200/-, 2teachers’ table @43,000/- and 2chairs @3,600/-  </t>
  </si>
  <si>
    <t>Tchundwa Primary School</t>
  </si>
  <si>
    <t xml:space="preserve">Supply of 100 desks @ 4200/-, 2teachers’ table @43,000/- and 2chairs @3,600/-  </t>
  </si>
  <si>
    <t xml:space="preserve">Supply of 50 desks @ 4200/-, 2teachers’ table @43,000/- and 2chairs @3,600/-  </t>
  </si>
  <si>
    <t>Pate Primary School</t>
  </si>
  <si>
    <t>Rasini Girls Primary School</t>
  </si>
  <si>
    <t>Faza Boys Primary School</t>
  </si>
  <si>
    <t>Siyu Primary School</t>
  </si>
  <si>
    <t>Kizingitini Girls Primary School</t>
  </si>
  <si>
    <t>Kizingitini Boys Primary School</t>
  </si>
  <si>
    <t>Shanga Primary School</t>
  </si>
  <si>
    <t>Reroofing of 10 no. classrooms</t>
  </si>
  <si>
    <t>Rehabilitation</t>
  </si>
  <si>
    <t>Faza Secondary School</t>
  </si>
  <si>
    <t>Complete the school library by painting, putting ceiling and furniture</t>
  </si>
  <si>
    <t>Pate Secondary School-Staff house</t>
  </si>
  <si>
    <t>Construction to completion of a two bedroom self contained matron house with gutter system and a water tank</t>
  </si>
  <si>
    <t>Pate Secondary School</t>
  </si>
  <si>
    <t>Phase II completion of upper floor-construction to completion of Four no. classrooms at  Kshs. 4,800,000.00 with roofing, reinforcement pillars and electrical works at Kshs. 1,200,000.00</t>
  </si>
  <si>
    <t>Mbwajumwali Secondary School</t>
  </si>
  <si>
    <t>Construction to completion of  twin laboratory, with two preparations rooms with fume chambers, two stores, a gas chamber  unit and worktops with both water pipes and gas stand pipes and sinks, side cabinets, water tank and gutter system and a soak pit</t>
  </si>
  <si>
    <t>Secondary Schools Photocopiers project</t>
  </si>
  <si>
    <t xml:space="preserve"> Construction to completion of a new administration block </t>
  </si>
  <si>
    <t>Construction to Completion of a galvanized chain-link fence with pre-cast concrete posts and a gate on a 6 acre plot</t>
  </si>
  <si>
    <t>Faza Assistant County Commissioner Administration office</t>
  </si>
  <si>
    <t>Construction to completion of an Administration  Block</t>
  </si>
  <si>
    <t>Kiangwe Police Fence</t>
  </si>
  <si>
    <t>Construction to Completion of a galvanized chain-link fence with pre-cast concrete posts and a gate on a 5 acre plot</t>
  </si>
  <si>
    <t>Police Posts Electrification</t>
  </si>
  <si>
    <t xml:space="preserve">Electrification including, piping, wiring, fittings and connection of 3 Police posts of Mtangawanda, Tchundwa and Mbwajumwali schools at Kshs. 500,000.00 each </t>
  </si>
  <si>
    <t>Purchase of General NG-CDF Office equipments</t>
  </si>
  <si>
    <t>PROJECT GFS CODELIST FOR GARSEN NATIONAL GOVERNMENT CONSTITUENCIES DEVELOPMENT FUND</t>
  </si>
  <si>
    <t>4-004-018-2110000-100-2018/2019-001</t>
  </si>
  <si>
    <t>4-004-018-2210000-100-2018/2019-002</t>
  </si>
  <si>
    <t>4-004-018-2120101-100-2018/2019-003</t>
  </si>
  <si>
    <t>4-004-018-2120201-100-2018/2019-004</t>
  </si>
  <si>
    <t>4-004-018-2210802-100-2018/2019-005</t>
  </si>
  <si>
    <t>4-004-018-2210802-111-2018/2019-001</t>
  </si>
  <si>
    <t>4-004-018-2210700-111-2017/2018-002</t>
  </si>
  <si>
    <t>4-004-018-2640200-101-2018/2019-001</t>
  </si>
  <si>
    <t>4-004-018-2640101-103-2018/2019-001</t>
  </si>
  <si>
    <t>4-004-018-2640102-103-2018/2019-002</t>
  </si>
  <si>
    <t>Social Programs</t>
  </si>
  <si>
    <t>Katsangani primary school</t>
  </si>
  <si>
    <t>4-004-018-2630204-104-2018/2019/001</t>
  </si>
  <si>
    <t>Ramadha primary school</t>
  </si>
  <si>
    <t>4-004-018-2630204-104-2018/2019/002</t>
  </si>
  <si>
    <t>Completion of 2no. Classrooms-Fitting of doors &amp; windows, plastering &amp; painting, flooring</t>
  </si>
  <si>
    <t>Ongonyo Primary School</t>
  </si>
  <si>
    <t>4-004-018-2630204-104-2018/2019-003</t>
  </si>
  <si>
    <t>Galili Primary School</t>
  </si>
  <si>
    <t>4-004-018-2630204-104-2018/2019-004</t>
  </si>
  <si>
    <t>Renovation of 5no classrooms- Roof replacement, fitting of doors &amp; windows, plastering &amp; painting, flooring @ Kshs 2,000,000.                   Purchase of 40no wooden fabricated desks @ Kshs. 200,000</t>
  </si>
  <si>
    <t>Maderte Primary School</t>
  </si>
  <si>
    <t>4-004-018-2630204-104-2018/2019-005</t>
  </si>
  <si>
    <t>Construction of 2no classrooms</t>
  </si>
  <si>
    <t>Danisa Primary School</t>
  </si>
  <si>
    <t>4-004-018-2630204-104-2018/2019-006</t>
  </si>
  <si>
    <t>Fencing of school compound with concrete poles, barbed wire and chain-link</t>
  </si>
  <si>
    <t>Kitere Primary School</t>
  </si>
  <si>
    <t>4-004-018-2630204-104-2018/2019-007</t>
  </si>
  <si>
    <t>Shauri Moyo Primary School</t>
  </si>
  <si>
    <t>4-004-018-2630204-104-2018/2019-008</t>
  </si>
  <si>
    <t>Riketa Primary School</t>
  </si>
  <si>
    <t>4-004-018-2630204-104-2018/2019-009</t>
  </si>
  <si>
    <t>Kikomo Primary School</t>
  </si>
  <si>
    <t>4-004-018-2630204-104-2018/2019-010</t>
  </si>
  <si>
    <t>Completion of school compound fencing with concrete poles, barbed wire and chain-link @ 1,200,000.      Completion of 4no classroom renovations- Roofing, Plastering, flooring @ 800,000.</t>
  </si>
  <si>
    <t>Nduru Primary School</t>
  </si>
  <si>
    <t>4-004-018-2630204-104-2018/2019-011</t>
  </si>
  <si>
    <t>Construction of Kitchen</t>
  </si>
  <si>
    <t>Minjila Primary School</t>
  </si>
  <si>
    <t>4-004-018-2630204-104-2018/2019-012</t>
  </si>
  <si>
    <t>Construction of 2no compartment –door single pit-latrine</t>
  </si>
  <si>
    <t>Odoganda Primary School</t>
  </si>
  <si>
    <t>4-004-018-2630204-104-2018/2019-013</t>
  </si>
  <si>
    <t>Purchase of 30no wooden fabricated desks</t>
  </si>
  <si>
    <t>Onwardei Primary School</t>
  </si>
  <si>
    <t>4-004-018-2630204-104-2018/2019-014</t>
  </si>
  <si>
    <t>Gadeni Secondary School</t>
  </si>
  <si>
    <t>4-004-018-2630205-104-2018/2019-001</t>
  </si>
  <si>
    <t>Completion of  fencing of school compound- Concrete poles, barbed wire and chain-link</t>
  </si>
  <si>
    <t>Hashaka Secondary School</t>
  </si>
  <si>
    <t>4-004-018-2630205-104-2018/2019-002</t>
  </si>
  <si>
    <t>Kipao Secondary School</t>
  </si>
  <si>
    <t>4-004-018-2630205-104-2018/2019-003</t>
  </si>
  <si>
    <t>Hurara Secondary School</t>
  </si>
  <si>
    <t>4-004-018-2630205-104-2018/2019-004</t>
  </si>
  <si>
    <t>Gerarsa Secondary School</t>
  </si>
  <si>
    <t>4-004-018-2630205-104-2018/2019-005</t>
  </si>
  <si>
    <t>Fencing of school compound- Concrete poles, barbed wire and chain-link</t>
  </si>
  <si>
    <t>Kitere Secondary School</t>
  </si>
  <si>
    <t>4-004-018-2630205-104-2018/2019-006</t>
  </si>
  <si>
    <t>Completion of 2no classrooms- Plastering, Flooring, Painting</t>
  </si>
  <si>
    <t>Kipini Secondary School</t>
  </si>
  <si>
    <t>Tree planting of school compound @ Kshs. 50,000                                Purchase and installation of 10,000 litres water tank including gutters @ Kshs, 250,000</t>
  </si>
  <si>
    <t>Ngao Secondary School</t>
  </si>
  <si>
    <t>4-04-018-2640510-110-2018/2019-005</t>
  </si>
  <si>
    <t>Tarasa Secondary School</t>
  </si>
  <si>
    <t>Purchase and installation of 10,000 litres water tank including gutters</t>
  </si>
  <si>
    <t>Mini Hajji Secondary School</t>
  </si>
  <si>
    <t>4-04-018-2640510-110-2018/2019-007</t>
  </si>
  <si>
    <t>Tree planting of school compound</t>
  </si>
  <si>
    <t>Buyani Secondary School</t>
  </si>
  <si>
    <t>Oda Secondary School</t>
  </si>
  <si>
    <t>Kone Police Post</t>
  </si>
  <si>
    <t>4-004-018-2640507-113-2018/2019-001</t>
  </si>
  <si>
    <t xml:space="preserve">Construction of Police Post </t>
  </si>
  <si>
    <t>Kone Mansa Chief's Office</t>
  </si>
  <si>
    <t>4-004-018-2640507-113-2018/2019-002</t>
  </si>
  <si>
    <t>Construction of Chief's Office</t>
  </si>
  <si>
    <t>Tana Delta Sub-county Head Quarters Office Compound</t>
  </si>
  <si>
    <t>4-004-018-2640507-113-2018/2019-003</t>
  </si>
  <si>
    <t>Completion of fencing of deputy county commissioner's office - Tana Delta sub-county- Concrete poles, barbed wire and chain-link</t>
  </si>
  <si>
    <t>Tana Delta sub-county Education Office</t>
  </si>
  <si>
    <t>4-04-018-2630205-105-2018/2019-002</t>
  </si>
  <si>
    <t>Fencing of compound with concrete poles, barbed wire and chainlink @ Kshs. 1,000,000             Purchase of furniture &amp; fittings (executive desks, executive chairs, leather arm chairs and filing cabinets) @ Kshs. 500,000</t>
  </si>
  <si>
    <t>Garsen Constituency Sports  Tournament</t>
  </si>
  <si>
    <t>4-004-018-2640509-112-2018/2019-001</t>
  </si>
  <si>
    <t>To provide funds for promotion of sport and sports education activities.</t>
  </si>
  <si>
    <t>Garsen NG-CDF Office Motor vehicle</t>
  </si>
  <si>
    <t>4-04-018-3110701-108-2018/2019-001</t>
  </si>
  <si>
    <t>Purchase of Toyota Land Cruiser - Hard body - 10 sitter</t>
  </si>
  <si>
    <t>Total</t>
  </si>
  <si>
    <t>PROJECT GFS CODELIST FOR MWATATE NATIONAL GOVERNMENT CONSTITUENCIES DEVELOPMENT FUND</t>
  </si>
  <si>
    <t>Employees’  Salaries</t>
  </si>
  <si>
    <t>4-007-025-2110000-100-2018/19-001</t>
  </si>
  <si>
    <t>4-007-025-2210000-100-2018/19-002</t>
  </si>
  <si>
    <t>4-007-025-2120500-100-2018/19-005</t>
  </si>
  <si>
    <t>4-007-025-2120200-100-2018/19-006</t>
  </si>
  <si>
    <t>4-007-025-2210802-100-2018/19-007</t>
  </si>
  <si>
    <t>4-007-025-2210000-111-2018/19-001</t>
  </si>
  <si>
    <t>4-007-025-2210802-111-2018/19-002</t>
  </si>
  <si>
    <t>4-007-025-2210700-111-2018/19-003</t>
  </si>
  <si>
    <t>Payment Of Bursary To Needy Student</t>
  </si>
  <si>
    <t>Payment Of Bursary To Needy Students with Special needs</t>
  </si>
  <si>
    <t xml:space="preserve">Constituency Sports </t>
  </si>
  <si>
    <t>Carry out Constituency Sports tournament Purchase of Equipment, games kits.</t>
  </si>
  <si>
    <t>Msau mengo</t>
  </si>
  <si>
    <t>Construction of Gabions at Msau mengo  area</t>
  </si>
  <si>
    <t>Kighombo ronge nyika</t>
  </si>
  <si>
    <t>Construction of Gabions at Kighombo ronge nyika area</t>
  </si>
  <si>
    <t>Mwatate gabions</t>
  </si>
  <si>
    <t>Construction of Gabions at Mwatate ,kalendo area</t>
  </si>
  <si>
    <t>Tree planting day  By NG CDF Committee on word environment day</t>
  </si>
  <si>
    <t>Mlughi Primary School</t>
  </si>
  <si>
    <t>Construction of  4 classrooms</t>
  </si>
  <si>
    <t>Dembwa Primary School</t>
  </si>
  <si>
    <t>Construction of  4  classrooms</t>
  </si>
  <si>
    <t>Mwakinyungu Primary School</t>
  </si>
  <si>
    <t>Construction of  4 Classrooms</t>
  </si>
  <si>
    <t>Mazola Primary School</t>
  </si>
  <si>
    <t>Mwawache Primary School</t>
  </si>
  <si>
    <t>Chunga Unga  Primary School</t>
  </si>
  <si>
    <t>Construction of Administration block</t>
  </si>
  <si>
    <t>Manoa Primary School</t>
  </si>
  <si>
    <t>Mwemba Primary School</t>
  </si>
  <si>
    <t>Msisinenyi Primary School</t>
  </si>
  <si>
    <t>Completion of classroom (Plastering ,flooring,painting ,fixing of doors and windows fixing of ramp &amp; general finishing)</t>
  </si>
  <si>
    <t>Josa Primary School</t>
  </si>
  <si>
    <t>Kongoni Primary School</t>
  </si>
  <si>
    <t>Mwatate  Primary School</t>
  </si>
  <si>
    <t>Installation of electricity</t>
  </si>
  <si>
    <t>Mambura  Primary School</t>
  </si>
  <si>
    <t>Mzwanenyi Secondary School</t>
  </si>
  <si>
    <t>Completion of Kitchen (roofing ,plastering ,flooring, fixing of doors &amp; windows)</t>
  </si>
  <si>
    <t xml:space="preserve"> Mwanga Secondary School</t>
  </si>
  <si>
    <t>Completion of Dormitory(roofing ,plastering ,flooring, fixing of doors &amp; windows)</t>
  </si>
  <si>
    <t>Zare  Secondary School</t>
  </si>
  <si>
    <t>Construction of  2 Classrooms.</t>
  </si>
  <si>
    <t xml:space="preserve"> Kitawi Secondary School</t>
  </si>
  <si>
    <t>Completion  of  6 Classrooms storey building</t>
  </si>
  <si>
    <t>Mwambonu Secondary School</t>
  </si>
  <si>
    <t>Kombolio Secondary School</t>
  </si>
  <si>
    <t>Completion of 2 classrooms (Plastering ,flooring, painting ,fixing of doors and windows fixing of ramp &amp; general finishing))</t>
  </si>
  <si>
    <t>Mwatate Adult Education Project</t>
  </si>
  <si>
    <t>NEW</t>
  </si>
  <si>
    <t>Construction of Assistant County Commissioners Office</t>
  </si>
  <si>
    <t xml:space="preserve">Godoma Chiefs Office </t>
  </si>
  <si>
    <t>Construction of Chiefs Office at Godoma</t>
  </si>
  <si>
    <t>NG-CDF  Mwatate Office</t>
  </si>
  <si>
    <t>Renovation of office –Repairs  and replacement of windows broken, doors ,ceiling ,plumbing works, painting of entire building                           (internal and external)Replacement of broken Gate and pillars, branding and placement of 2 sign post.</t>
  </si>
  <si>
    <t>PROJECT GFS CODELIST FOR MALINDI NATIONAL GOVERNMENT CONSTITUENCIES DEVELOPMENT FUND</t>
  </si>
  <si>
    <t>Staff  salaries</t>
  </si>
  <si>
    <t>Payment of staff salaries (2,160,000) and employee gratuity @30% (648,000)</t>
  </si>
  <si>
    <t>Maintanance of moor vehicles, Office equipments and supply of stationery and MV fuel</t>
  </si>
  <si>
    <t>Payment of CDFC allowances (shs 2,185,460) and travelling expenses (668,993)</t>
  </si>
  <si>
    <t>Goods and ervices</t>
  </si>
  <si>
    <t>Purchase of fuel, repairs and maintenance, printing, stationery, Airtime, travel and subsistence allowance</t>
  </si>
  <si>
    <t>CommitteeAllowances</t>
  </si>
  <si>
    <t>4-003-016-2110802-100-2017/2018-002</t>
  </si>
  <si>
    <t>Payment of committee allowances and transport</t>
  </si>
  <si>
    <t>4-003-016-2210700-100-2017/2018-003</t>
  </si>
  <si>
    <t>Undertake Training of NGCDFCs/PMCs</t>
  </si>
  <si>
    <t>Bursary for special institutions</t>
  </si>
  <si>
    <t>To cater for unforseen calamities within the constituency</t>
  </si>
  <si>
    <t>To cater for tournaments for clubs, uniforms and quipments across constituency for Ganda ward, Kakuyuni, Jilore, Shella and Malindi Town ward</t>
  </si>
  <si>
    <t>Sir Ali Primary School</t>
  </si>
  <si>
    <t xml:space="preserve">Completion of renovations of Administration Block: Skidding, door and window fittings,fixtures and painting. </t>
  </si>
  <si>
    <t>Majivuni Primary School</t>
  </si>
  <si>
    <t xml:space="preserve">Completion of Administration Block: Plastering, door and fittings,fixtures and painting. </t>
  </si>
  <si>
    <t>Ganda Primary</t>
  </si>
  <si>
    <t>Construction to completion of 12 No door toilets</t>
  </si>
  <si>
    <t>Kijiwetanga Primary</t>
  </si>
  <si>
    <t xml:space="preserve">Maziwani Primary </t>
  </si>
  <si>
    <t>Madunguni Primary</t>
  </si>
  <si>
    <t xml:space="preserve">Construction to completion of 2 No Class room </t>
  </si>
  <si>
    <t>Goshi Primary School</t>
  </si>
  <si>
    <t>Mmangani Primary School</t>
  </si>
  <si>
    <t>Construction to completion of 12 No. door toilets</t>
  </si>
  <si>
    <t>Kavinyalalo Primary School</t>
  </si>
  <si>
    <t>Kakoneni Primary</t>
  </si>
  <si>
    <t>Garimacha Primary</t>
  </si>
  <si>
    <t>Mashamba Primary School</t>
  </si>
  <si>
    <t>Gandini Primary School</t>
  </si>
  <si>
    <t xml:space="preserve">Construction to completion of 2 No. Class room </t>
  </si>
  <si>
    <t>Mkondoni Primary School</t>
  </si>
  <si>
    <t>Completion of 2 no. class rooms: Door and window fittings, floor skidding, painting and plastering</t>
  </si>
  <si>
    <t>Kasimbiji Primary School</t>
  </si>
  <si>
    <t>Timboni Primar School</t>
  </si>
  <si>
    <t>Purchase of 50 desks @ shs 5,500</t>
  </si>
  <si>
    <t xml:space="preserve">Kombeni Primary </t>
  </si>
  <si>
    <t xml:space="preserve">Marikano Primary </t>
  </si>
  <si>
    <t>purchase of 40 desks @ shs 6,500 (person with special abilities)</t>
  </si>
  <si>
    <t>Muyeye Secondary School</t>
  </si>
  <si>
    <t>Baldachino Secondary</t>
  </si>
  <si>
    <t>Ganda Secondary School</t>
  </si>
  <si>
    <t>Majivuni Secondary School</t>
  </si>
  <si>
    <t>Kijiwetanga Secondary School</t>
  </si>
  <si>
    <t>Shomani Girls Secondary</t>
  </si>
  <si>
    <t xml:space="preserve">Construction of phase one 4 classrooms storey block </t>
  </si>
  <si>
    <t>Construction of one twin staff house unit (two bed room each)</t>
  </si>
  <si>
    <t>Jilore Secondary School</t>
  </si>
  <si>
    <t>NGCDF Malindi Office</t>
  </si>
  <si>
    <t>Malindi Sub-County Education Office</t>
  </si>
  <si>
    <t>SURVEY AND DEMARCATION</t>
  </si>
  <si>
    <t>Weru Ranch</t>
  </si>
  <si>
    <t>Survey and demarcation of Weru Ranch</t>
  </si>
  <si>
    <t>PROJECT GFS CODELIST FOR LUNGALUNGA NATIONAL GOVERNMENT CONSTITUENCIES DEVELOPMENT FUND</t>
  </si>
  <si>
    <t xml:space="preserve">                                        </t>
  </si>
  <si>
    <t xml:space="preserve">Purchase of fuel, repairs and maintenance, printing, stationery, telephone, travel and subsistence, office tea &amp; catalogues </t>
  </si>
  <si>
    <t>Emergency(5 % of the funds)</t>
  </si>
  <si>
    <t>Environmental Activities</t>
  </si>
  <si>
    <t>Vibandani Primary School</t>
  </si>
  <si>
    <t>Construction of New 2No. New classrooms kshs.3,200,000, New 2No. 2door pit latrine kshs.500,000 and New 20No. desks kshs.150,000.</t>
  </si>
  <si>
    <t>Mikamini Primary School</t>
  </si>
  <si>
    <t>Construction of 2No. New classrooms kshs.2,700,000, New 2No. 2door pit latrine kshs.500,000 and New 20No. desks kshs.150,000.</t>
  </si>
  <si>
    <t>Maji moto Primary School</t>
  </si>
  <si>
    <t>Rila Primary School</t>
  </si>
  <si>
    <t>Mamba Primary School</t>
  </si>
  <si>
    <t>Mwamtsefu Primary School</t>
  </si>
  <si>
    <t>Mkono wa ndugu  Primary School</t>
  </si>
  <si>
    <t>Shimoni Primary School</t>
  </si>
  <si>
    <t>Ngathini  Primary School</t>
  </si>
  <si>
    <t>Mpakani Primary School</t>
  </si>
  <si>
    <t>Construction of 1No. New classroom.</t>
  </si>
  <si>
    <t>Masimbani Primary School</t>
  </si>
  <si>
    <t>Namelok Primary School</t>
  </si>
  <si>
    <t>Completion of 2 classrooms-plastering and painting</t>
  </si>
  <si>
    <t>Mwashetani High School</t>
  </si>
  <si>
    <t>Completion of tuition block-fitting of luvures, grills, and painting</t>
  </si>
  <si>
    <t>Kiruku Secondary School</t>
  </si>
  <si>
    <t>Construction of a New Dormitory.</t>
  </si>
  <si>
    <t>Juma Boy Secondary School</t>
  </si>
  <si>
    <t>Purchase of 5 acres piece of land for the school</t>
  </si>
  <si>
    <t>Mwangulu Police Station</t>
  </si>
  <si>
    <t>Construction of a new administration block.</t>
  </si>
  <si>
    <t>Godo Chief’s office and Police post</t>
  </si>
  <si>
    <t>Construction of a new chief’s office and police administration block</t>
  </si>
  <si>
    <t>Kikoneni Police Post</t>
  </si>
  <si>
    <t>Construction of a new administration block</t>
  </si>
  <si>
    <t>Mamba Police Station</t>
  </si>
  <si>
    <t>Completion of police administration block-ceiling, luvures and painting</t>
  </si>
  <si>
    <t>Strategic plan</t>
  </si>
  <si>
    <t>Preparation of Strategic Plan for the Constituency</t>
  </si>
  <si>
    <t>PROJECT GFS CODELIST FOR IJARA NATIONAL GOVERNMENT CONSTITUENCIES DEVELOPMENT FUND</t>
  </si>
  <si>
    <t>4-007-032-2110000-100-2018/19-001</t>
  </si>
  <si>
    <t>4-007-032-2210000-100-2018/19-002</t>
  </si>
  <si>
    <t>4-007-032-2210802-100-2018/19-004</t>
  </si>
  <si>
    <t>4-007-032-2210000-111-2018/19-001</t>
  </si>
  <si>
    <t xml:space="preserve">,  </t>
  </si>
  <si>
    <t>4-007-032-2210802-111-2018/19-002</t>
  </si>
  <si>
    <t>4-007-032-2210700-111-2018/19-003</t>
  </si>
  <si>
    <t>4-007-032-2640101-103-2018/19-001</t>
  </si>
  <si>
    <t>4-007-032-2640102-103-2018/19-002</t>
  </si>
  <si>
    <t>Social Security</t>
  </si>
  <si>
    <t>4-007-032-2640106-103-2018/19-003</t>
  </si>
  <si>
    <t>Bothai Primary School</t>
  </si>
  <si>
    <t>4-007-032-2640510-110-2018/19-001</t>
  </si>
  <si>
    <t>Purchase and planting trees ksh 80,000.00 and installation of 10,000 litres water tank ksh 130,000.00and installation of gutters ksh 50,000.00</t>
  </si>
  <si>
    <t>Garabey Primary School</t>
  </si>
  <si>
    <t>4-007-032-2640510-110-2018/19-002</t>
  </si>
  <si>
    <t>Elkambere Primary School</t>
  </si>
  <si>
    <t>4-007-032-2640510-110-2018/19-003</t>
  </si>
  <si>
    <t>Jalish Primary  School</t>
  </si>
  <si>
    <t>4-007-032-2640509-110-2018/19-004</t>
  </si>
  <si>
    <t>Purchase and planting trees ksh 80,000.00 and installation of 10,000 litres water tank ksh 130,000.00and installation of gutters ksh 50,000.00.</t>
  </si>
  <si>
    <t xml:space="preserve">Boma primary school </t>
  </si>
  <si>
    <t>4-007-032-2640510-110-2018/19-005</t>
  </si>
  <si>
    <t>Hulugho primary school</t>
  </si>
  <si>
    <t>4-007-032-2640510-110-2018/19-006</t>
  </si>
  <si>
    <t>Bothai primary school</t>
  </si>
  <si>
    <t>4-007-032-2640510-110-2018/19-007</t>
  </si>
  <si>
    <t>Construction of 2doors toilet</t>
  </si>
  <si>
    <t xml:space="preserve">SPORTS </t>
  </si>
  <si>
    <t>4-007-032-2640509-112-2018/19-001</t>
  </si>
  <si>
    <t xml:space="preserve">Carry out Constituency Sports tournament and the winning teams to be awarded with trophies,balls, and games kits </t>
  </si>
  <si>
    <t>PRMARY SCHOOL'S</t>
  </si>
  <si>
    <t>Kanissa Primary School</t>
  </si>
  <si>
    <t>4-007-032-2630204-104-2018/19-001</t>
  </si>
  <si>
    <t>Construction of two classroomsKsh 1,550,000.00 and Supply of 30 desks ksh 150,000.00.</t>
  </si>
  <si>
    <t>Matharba Primary School</t>
  </si>
  <si>
    <t>4-007-032-2630204-104-2018/19-002</t>
  </si>
  <si>
    <t>Masalani Girls Primary School</t>
  </si>
  <si>
    <t>Renovation  of 4classrooms :repair of roofs, floor, walls , painting ,fence and ceiling</t>
  </si>
  <si>
    <t>Renovation  of 3classrooms :repair of roofs, floor, walls , painting ,fence and ceiling</t>
  </si>
  <si>
    <t>Construction of two classrooms Ksh 1,550,000.00 and Supply of 30 desks ksh 150,000.00.</t>
  </si>
  <si>
    <t xml:space="preserve">Kotile TownshipPrimary School </t>
  </si>
  <si>
    <t>AlijarirePrimary School</t>
  </si>
  <si>
    <t>Maderto Primary School</t>
  </si>
  <si>
    <t>KotilePrimary School</t>
  </si>
  <si>
    <t xml:space="preserve">Ruqa Primary School </t>
  </si>
  <si>
    <t>Gababa Primary School</t>
  </si>
  <si>
    <t>Dibayu Primary School</t>
  </si>
  <si>
    <t>Jalish Primary School</t>
  </si>
  <si>
    <t>Bultohama Primary School</t>
  </si>
  <si>
    <t>Waranweyn Primary School</t>
  </si>
  <si>
    <t>Bulaqoqon Primary School</t>
  </si>
  <si>
    <t>Completion of two classrooms:Roofs, doors,floors, wall painting for the 2classrooms</t>
  </si>
  <si>
    <t>Egegarwan Primary School</t>
  </si>
  <si>
    <t xml:space="preserve">Kotile primary school </t>
  </si>
  <si>
    <t xml:space="preserve">Koriss primary school </t>
  </si>
  <si>
    <t xml:space="preserve">Hara Primary </t>
  </si>
  <si>
    <t xml:space="preserve">Masalani Primary school </t>
  </si>
  <si>
    <t xml:space="preserve">Supply of 10,000litre water tank </t>
  </si>
  <si>
    <t>Korissa Primary school</t>
  </si>
  <si>
    <t>Handaro primary school</t>
  </si>
  <si>
    <t>Sangailu primary school</t>
  </si>
  <si>
    <t>Hulugho primary scholl</t>
  </si>
  <si>
    <t>Ijara primary school</t>
  </si>
  <si>
    <t>Muhumed dahir primary school</t>
  </si>
  <si>
    <t>Gababa primary school</t>
  </si>
  <si>
    <t>Hidaya primary school</t>
  </si>
  <si>
    <t>Masalani primary school</t>
  </si>
  <si>
    <t>Supply of 100 matress and nets</t>
  </si>
  <si>
    <t xml:space="preserve">Supply of 100matress </t>
  </si>
  <si>
    <t>Korissa primary school</t>
  </si>
  <si>
    <t>Kotile primary school</t>
  </si>
  <si>
    <t>Hara primary school</t>
  </si>
  <si>
    <t>Ruqa primary school</t>
  </si>
  <si>
    <t>Renovation  of 8classrooms :repair of roofs, floor, walls , painting , and ceiling</t>
  </si>
  <si>
    <t>Alfurqan primary school</t>
  </si>
  <si>
    <t>Hulugho Girls S  Secondary School</t>
  </si>
  <si>
    <t>4-007-032-2630205-104-2018/19-001</t>
  </si>
  <si>
    <t>Construction of 3 single room for staff house</t>
  </si>
  <si>
    <t>Ijara secondary school</t>
  </si>
  <si>
    <t>4-007-032-2630205-104-2018/19-002</t>
  </si>
  <si>
    <t>Renovation  of 6classrooms  ksh 2,800,000.00 and dinnig hall ksh 700,000.00 :repair of roofs, floor, walls , painting ,fence and ceiling</t>
  </si>
  <si>
    <t>4-007-032-2630205-104-2018/19-003</t>
  </si>
  <si>
    <t>Completion  Of underground tank 50M3 ;Finishing of the underground tank</t>
  </si>
  <si>
    <t>Yussuf Hajji girls secondary school</t>
  </si>
  <si>
    <t>4-007-032-2630205-104-2018/19-004</t>
  </si>
  <si>
    <t>Renovation  of 6classrooms :repair of roofs, floor, walls , painting ,fence and ceiling</t>
  </si>
  <si>
    <t>Ijara Technical &amp; Vocational college</t>
  </si>
  <si>
    <t>Construction of power house and piping of water</t>
  </si>
  <si>
    <t>4-007-032-2630206-104-2018/19-001</t>
  </si>
  <si>
    <t xml:space="preserve">Sangailu Ap Line </t>
  </si>
  <si>
    <t>4-007-032-2640507-113-2018/19-001</t>
  </si>
  <si>
    <t>Construction of 8 doors  of toilets</t>
  </si>
  <si>
    <t xml:space="preserve">Masalani Police OCS Office </t>
  </si>
  <si>
    <t>4-007-032-2640507-113-2018/19-002</t>
  </si>
  <si>
    <t>Completion of OCS office:Roofs, doors,floors, wall painting.</t>
  </si>
  <si>
    <t>Masalani Police Camp</t>
  </si>
  <si>
    <t>4-007-032-2640507-113-2018/19-003</t>
  </si>
  <si>
    <t>4-007-032-2640507-113-2018/19-004</t>
  </si>
  <si>
    <r>
      <t>Completion of 3staff house</t>
    </r>
    <r>
      <rPr>
        <sz val="12"/>
        <color indexed="8"/>
        <rFont val="Footlight MT Light"/>
        <family val="1"/>
      </rPr>
      <t xml:space="preserve">: </t>
    </r>
    <r>
      <rPr>
        <sz val="12"/>
        <color indexed="8"/>
        <rFont val="Footlight MT Light"/>
        <family val="1"/>
      </rPr>
      <t>Roofs, doors,floors, wall painting.</t>
    </r>
  </si>
  <si>
    <t>Masalani District Offices</t>
  </si>
  <si>
    <t>4-007-032-2640507-113-2018/19-005</t>
  </si>
  <si>
    <t>Completion  of Renovation  of 6 office :repair of roofs, floor, walls , painting ,fence and ceiling</t>
  </si>
  <si>
    <t xml:space="preserve">Ijara Police Station </t>
  </si>
  <si>
    <t>4-007-032-2640507-113-2018/19-006</t>
  </si>
  <si>
    <t>Completion of Rehabilitation   of reporting office and firearms store:repair of roofs, floor, walls , painting ,fence and ceiling</t>
  </si>
  <si>
    <t>Ijara Police Station</t>
  </si>
  <si>
    <t>4-007-032-2640507-113-2018/19-007</t>
  </si>
  <si>
    <t xml:space="preserve">Fencing of police station –digging trench with razor wire 400m by 400m </t>
  </si>
  <si>
    <t>4-007-032-2640507-113-2018/19-008</t>
  </si>
  <si>
    <t>Completion of Fencing of police station –digging trench with razor wire 200m by 200m</t>
  </si>
  <si>
    <t>4-007-032-2640507-113-2018/19-009</t>
  </si>
  <si>
    <t>Fencing of GSU  station and Network control  –digging trench with razor wire 400m by 400m</t>
  </si>
  <si>
    <t>4-007-032-3110202-108-2018/19-001</t>
  </si>
  <si>
    <t xml:space="preserve">   New</t>
  </si>
  <si>
    <t xml:space="preserve">     PROJECT GFS CODELIST FOR MANDERA SOUTH NATIONAL GOVERNMENT CONSTITUENCY DEVELOPMENT FUND</t>
  </si>
  <si>
    <t>Bursary Tertiary Institutions (college &amp; university)</t>
  </si>
  <si>
    <t xml:space="preserve">Construction Of Waiting Bay At Elwark Airstrip </t>
  </si>
  <si>
    <t>Construction Of Waiting Bay</t>
  </si>
  <si>
    <t>El-Agarsu Primary School Fencing</t>
  </si>
  <si>
    <t>Fencing of School Compound with chain link and concrete posts 2500 M</t>
  </si>
  <si>
    <t>Bulla Afya Primary School Fencing</t>
  </si>
  <si>
    <t>Primary School Desk</t>
  </si>
  <si>
    <t>Abey Umur Primary School</t>
  </si>
  <si>
    <t>Construction of 2 classroom</t>
  </si>
  <si>
    <t xml:space="preserve">Kutayu Primary School </t>
  </si>
  <si>
    <t>BH11 Primary School</t>
  </si>
  <si>
    <t>Harwale Primary School</t>
  </si>
  <si>
    <t>Dadach Majani Primary School</t>
  </si>
  <si>
    <t>Godhe Primary School</t>
  </si>
  <si>
    <t>Chirole Primary School</t>
  </si>
  <si>
    <t>Har sangaa Primary School</t>
  </si>
  <si>
    <t>Abba Iyeesa Primary School</t>
  </si>
  <si>
    <t>Kobba Adadi Primary School</t>
  </si>
  <si>
    <t>Al-Rowdha Integrated Primary School</t>
  </si>
  <si>
    <t>Ada Qalo Primary School</t>
  </si>
  <si>
    <t>Makutano Primary School</t>
  </si>
  <si>
    <t>Wachile Primary School</t>
  </si>
  <si>
    <t>Aluteibi Primary School</t>
  </si>
  <si>
    <t>Dawder Primary School</t>
  </si>
  <si>
    <t>Elgolicha Primary School</t>
  </si>
  <si>
    <t>El-Agarsu Secondary School Fencing</t>
  </si>
  <si>
    <t xml:space="preserve"> TOTAL </t>
  </si>
  <si>
    <t xml:space="preserve">     PROJECT GFS CODELIST FOR WAJIR WEST NATIONAL GOVERNMENT CONSTITUENCY DEVELOPMENT FUND</t>
  </si>
  <si>
    <t>4-008-036-2110000-100-2018/19-001</t>
  </si>
  <si>
    <t xml:space="preserve">Payment of staff salaries </t>
  </si>
  <si>
    <t>4-008-036-2210000-100-2018/19-002</t>
  </si>
  <si>
    <t>Purchase of Office Furniture and General Equipment</t>
  </si>
  <si>
    <t>4-008-036-3111000-100-2018/19-003</t>
  </si>
  <si>
    <t>20 conference chairs, a Printer, a photocopy machine, a Desktop computer, a Laptop Computer, a Digital camera and a Modem</t>
  </si>
  <si>
    <t>4-008-036-2120101-100-2018/19 - 004</t>
  </si>
  <si>
    <t>4-008-036-2210802-100-2018/19-005</t>
  </si>
  <si>
    <t>4-008-036-2210000-111-2018/19-001</t>
  </si>
  <si>
    <t>4-008-036-2210802-111-2018/19-002</t>
  </si>
  <si>
    <t>4-008-036-2210700-111-2018/19-003</t>
  </si>
  <si>
    <t>Undertake Training of the PMCs/NG-CDFCs on NG-CDF Related issues.</t>
  </si>
  <si>
    <t>4-008-036-2640200-101-2018/19-001</t>
  </si>
  <si>
    <t>Bursary for Secondary School</t>
  </si>
  <si>
    <t>4-008-036-2640101-103-2018/19-001</t>
  </si>
  <si>
    <t>Payment of bursary to needy students in secondary schools.</t>
  </si>
  <si>
    <t>4-008-036-2640102-103-2018/19-002</t>
  </si>
  <si>
    <t>4-008-036-2211310-108-2018/19-001</t>
  </si>
  <si>
    <t>Clearing of the field, ground leveling and erection of goal posts for the football and volleyball pitches at Arbajahan Secondary.</t>
  </si>
  <si>
    <t>4-008-036-2640510-110-2018/19-001</t>
  </si>
  <si>
    <t>Tree Planting at Hadado Primary and Hadado Secondary schools- Purchase and transportation of seedlings, planting and watering.</t>
  </si>
  <si>
    <t>PRIMARY SCHOOL</t>
  </si>
  <si>
    <t>Ademasajida Primary School</t>
  </si>
  <si>
    <t>4-008-036-2630204-104-2018/19-001</t>
  </si>
  <si>
    <t>Construction to completion of a administration block</t>
  </si>
  <si>
    <t xml:space="preserve">Hadado Primary School </t>
  </si>
  <si>
    <t>4-008-036-2630204-104-2018/19-002</t>
  </si>
  <si>
    <t>Construction to completion of a staff house</t>
  </si>
  <si>
    <t>Barmish Primary School</t>
  </si>
  <si>
    <t>4-008-036-2630204-104-2018/19-003</t>
  </si>
  <si>
    <t>Construction to completion of two classrooms</t>
  </si>
  <si>
    <t>Ganyurey Primary School</t>
  </si>
  <si>
    <t>4-008-036-2630204-104-2018/19-004</t>
  </si>
  <si>
    <t>Renovation of 2 classrooms- roofing, floors, doors, windows and paint.</t>
  </si>
  <si>
    <t>Adan Awale Primary school</t>
  </si>
  <si>
    <t>4-008-036-2630204-104-2018/19-005</t>
  </si>
  <si>
    <t>Construction to completion of a two roomed staff house</t>
  </si>
  <si>
    <t>Arbajahan Primary school</t>
  </si>
  <si>
    <t>4-008-036-2630204-104-2018/19-006</t>
  </si>
  <si>
    <t>Kara Primary School</t>
  </si>
  <si>
    <t>4-008-036-2630204-104-2018/19-007</t>
  </si>
  <si>
    <t>Hudhila Primary School</t>
  </si>
  <si>
    <t>4-008-036-2630204-104-2018/19-008</t>
  </si>
  <si>
    <t>Construction to completion of an administration block</t>
  </si>
  <si>
    <t>Lanqot Primary School</t>
  </si>
  <si>
    <t>4-008-036-2630204-104-2018/19-009</t>
  </si>
  <si>
    <t>Construction to completion of two toilets</t>
  </si>
  <si>
    <t>Adhibohol Primary School</t>
  </si>
  <si>
    <t>4-008-036-2630204-104-2018/19-010</t>
  </si>
  <si>
    <t>Busbus  Primary School</t>
  </si>
  <si>
    <t>4-008-036-2630204-104-2018/19-011</t>
  </si>
  <si>
    <t>Construction to completion of three classrooms</t>
  </si>
  <si>
    <t>Jira Primary School</t>
  </si>
  <si>
    <t>4-008-036-2630204-104-2018/19-012</t>
  </si>
  <si>
    <t>Construction to completion of one classroom</t>
  </si>
  <si>
    <t>Garsekhoftu Primary School</t>
  </si>
  <si>
    <t>4-008-036-2630204-104-2018/19-013</t>
  </si>
  <si>
    <t>Al Hagar Primary School</t>
  </si>
  <si>
    <t>4-008-036-2630204-104-2018/19-014</t>
  </si>
  <si>
    <t>Lagdima Primary School</t>
  </si>
  <si>
    <t>4-008-036-2630204-104-2018/19-015</t>
  </si>
  <si>
    <t>Shanta Abaq primary school</t>
  </si>
  <si>
    <t>4-008-036-2630204-104-2018/19-016</t>
  </si>
  <si>
    <t>Turbani Primary School</t>
  </si>
  <si>
    <t>4-008-036-2630204-104-2018/19-017</t>
  </si>
  <si>
    <t>Construction to completion of 15,000 Liters underground water tank at the school</t>
  </si>
  <si>
    <t>Garabhanshinle Primary School</t>
  </si>
  <si>
    <t>4-008-036-2630204-104-2018/19-018</t>
  </si>
  <si>
    <t>Makaror Primary School</t>
  </si>
  <si>
    <t>4-008-036-2630204-104-2018/19-019</t>
  </si>
  <si>
    <t>Renovation of 3 classrooms- floors, doors, windows and paint.</t>
  </si>
  <si>
    <t>Isakhia Primary School</t>
  </si>
  <si>
    <t>4-008-036-2630204-104-2018/19-020</t>
  </si>
  <si>
    <t>Construction to completion of  15,000 Liters underground water tank at the school</t>
  </si>
  <si>
    <t>Kanjara Primary School</t>
  </si>
  <si>
    <t>4-008-036-2630204-104-2018/19-021</t>
  </si>
  <si>
    <t>Construction to completion of Administration block</t>
  </si>
  <si>
    <t>Shandarua Primary School</t>
  </si>
  <si>
    <t>4-008-036-2630204-104-2018/19-022</t>
  </si>
  <si>
    <t>Showli Primary School</t>
  </si>
  <si>
    <t>4-008-036-2630204-104-2018/19-023</t>
  </si>
  <si>
    <t>Griftu Primary School</t>
  </si>
  <si>
    <t>4-008-036-2630204-104-2018/19-024</t>
  </si>
  <si>
    <t>Renovation of  5 classrooms- floors, doors, windows and paint.</t>
  </si>
  <si>
    <t xml:space="preserve">LMD Primary School </t>
  </si>
  <si>
    <t>4-008-036-2630204-104-2018/19-025</t>
  </si>
  <si>
    <t>Shiekh Ahmed Garweyne</t>
  </si>
  <si>
    <t>4-008-036-2630204-104-2018/19-026</t>
  </si>
  <si>
    <t>Construction to completion of one  classroom</t>
  </si>
  <si>
    <t>MauMau Primary School</t>
  </si>
  <si>
    <t>4-008-036-2630204-104-2018/19-027</t>
  </si>
  <si>
    <t>Boa Primary School</t>
  </si>
  <si>
    <t>4-008-036-2630204-104-2018/19-028</t>
  </si>
  <si>
    <t>Construction to completion of one   classroom</t>
  </si>
  <si>
    <t>Lagboqol Primary school</t>
  </si>
  <si>
    <t>4-008-036-2630204-104-2018/19-029</t>
  </si>
  <si>
    <t>Renovation of  a dining hall- roofing, floors, doors, windows and paint.</t>
  </si>
  <si>
    <t>Kalkacha West Primary School</t>
  </si>
  <si>
    <t>4-008-036-2630204-104-2018/19-031</t>
  </si>
  <si>
    <t>Construction to completion of two  classrooms</t>
  </si>
  <si>
    <t>SECONDARY SCHOOL</t>
  </si>
  <si>
    <t>Lagbogol Secondary school</t>
  </si>
  <si>
    <t>4-008-036-2630205-104-2018/19-001</t>
  </si>
  <si>
    <t>Purchase and supply of 50 chairs and 50 chambers</t>
  </si>
  <si>
    <t>4-008-036-2630205-104-2018/19-002</t>
  </si>
  <si>
    <t>Purchase and supply of 40 double decker beds</t>
  </si>
  <si>
    <t>Makaror Mixed Day Secondary school</t>
  </si>
  <si>
    <t>4-008-036-2630205-104-2018/19-003</t>
  </si>
  <si>
    <t>Purchase and supply of 100 chairs and 100 chambers .</t>
  </si>
  <si>
    <t>4-008-036-2630205-104-2018/19-004</t>
  </si>
  <si>
    <t>4-008-036-2630205-104-2018/19-005</t>
  </si>
  <si>
    <t>Construction to completion of two Classrooms</t>
  </si>
  <si>
    <t>Arbajahan Secondary school</t>
  </si>
  <si>
    <t>4-008-036-2630205-104-2018/19-006</t>
  </si>
  <si>
    <t>4-008-036-2630205-104-2018/19-007</t>
  </si>
  <si>
    <t>Griftu Boys Secondary School</t>
  </si>
  <si>
    <t>4-008-036-2630205-104-2018/19-008</t>
  </si>
  <si>
    <t>Provisions of  two 10,000  Liters plastic tanks and piping to the tanks</t>
  </si>
  <si>
    <t>Griftu  Police Camp</t>
  </si>
  <si>
    <t>4-008-036-2640507-113-2018/19-001</t>
  </si>
  <si>
    <t>Construction of a three roomed staff house and a pit latrine to completion</t>
  </si>
  <si>
    <t>4-008-036-2640507-113-2018/19-002</t>
  </si>
  <si>
    <t>Provisions of 10,000 Liters plastic Tank, erection of metallic stand with piping</t>
  </si>
  <si>
    <t>Hadado Police Camp</t>
  </si>
  <si>
    <t>4-008-036-2640507-113-2018/19-003</t>
  </si>
  <si>
    <t>4-008-036-2640507-113-2018/19-004</t>
  </si>
  <si>
    <t>Construction of two pit latrine to completion.</t>
  </si>
  <si>
    <t>Wagalla Police Patrol Base</t>
  </si>
  <si>
    <t>4-008-036-2640507-113-2018/19-005</t>
  </si>
  <si>
    <t>Renovation of staff house- floors, doors, windows and paint</t>
  </si>
  <si>
    <t>Kukale Chief Office</t>
  </si>
  <si>
    <t>4-008-036-2640507-113-2018/19-006</t>
  </si>
  <si>
    <t>Construction to completion of Chief's Office</t>
  </si>
  <si>
    <t>PROJECT GFS CODELIST FOR TARBAJ NATIONAL GOVERNMENT CONSTITUENCIES DEVELOPMENT FUND</t>
  </si>
  <si>
    <t xml:space="preserve">Undertake Training of the PMCs/NGCDFCs on CDF Related issues             </t>
  </si>
  <si>
    <t>Burmuyow  primary school</t>
  </si>
  <si>
    <t>Dodha  primary school</t>
  </si>
  <si>
    <t>Katote primary school</t>
  </si>
  <si>
    <t xml:space="preserve">Hassan yarrow  primary school </t>
  </si>
  <si>
    <t>Lafaley primary school</t>
  </si>
  <si>
    <t>Tarbaj  primary school</t>
  </si>
  <si>
    <t>Mado  primary Schools</t>
  </si>
  <si>
    <t>Construction of  two vip toilets</t>
  </si>
  <si>
    <t>Harakoba primary school</t>
  </si>
  <si>
    <t>Construction of  two classrooms</t>
  </si>
  <si>
    <t>Dasheq  primary school</t>
  </si>
  <si>
    <t>Kajaja 1 primary school</t>
  </si>
  <si>
    <t xml:space="preserve">Dogsa  primary school </t>
  </si>
  <si>
    <t>Kajaja 2 primary school</t>
  </si>
  <si>
    <t>Maadathe  primary school</t>
  </si>
  <si>
    <t>Construction of two toilets</t>
  </si>
  <si>
    <t>Kutulo girls  primary school</t>
  </si>
  <si>
    <t>Construction of two   classrooms</t>
  </si>
  <si>
    <t>Kutulo boys  primary school</t>
  </si>
  <si>
    <t>Leheley primary school</t>
  </si>
  <si>
    <t>Ausmudule  primary  school</t>
  </si>
  <si>
    <t>Mansa  primary school</t>
  </si>
  <si>
    <t>Abdigaaney  primary school</t>
  </si>
  <si>
    <t>Elben  Primary school</t>
  </si>
  <si>
    <t>Ogorralle  primary school</t>
  </si>
  <si>
    <t>Hadado gof primary school</t>
  </si>
  <si>
    <t>Balat raha primary school</t>
  </si>
  <si>
    <t>Duntow primary school</t>
  </si>
  <si>
    <t>Jayjay primary school</t>
  </si>
  <si>
    <t>Dambas primary school</t>
  </si>
  <si>
    <t>Basanicha primary school</t>
  </si>
  <si>
    <t>Machineben primary school</t>
  </si>
  <si>
    <t>Berjeni primary school</t>
  </si>
  <si>
    <t>Balatul amin primary school</t>
  </si>
  <si>
    <t>Farjana primary school</t>
  </si>
  <si>
    <t>Dotha-laheley primary school</t>
  </si>
  <si>
    <t>Sarman primary school</t>
  </si>
  <si>
    <t xml:space="preserve"> Supply of 40 desks@  ksh 6369.96/=</t>
  </si>
  <si>
    <t>Duntow primary  school</t>
  </si>
  <si>
    <t>Elben primary school</t>
  </si>
  <si>
    <t>Mansa primary  school</t>
  </si>
  <si>
    <t>Tarbaj primary school</t>
  </si>
  <si>
    <t>Dasheq primary school</t>
  </si>
  <si>
    <t>Haragaal primary school</t>
  </si>
  <si>
    <t>Mado primary school</t>
  </si>
  <si>
    <t>Sarman  Secondary School</t>
  </si>
  <si>
    <t>Haragaal secondary school</t>
  </si>
  <si>
    <t>Construction of  administration block</t>
  </si>
  <si>
    <t>Haragaaal secondary school</t>
  </si>
  <si>
    <t>Tarbaj secondary school</t>
  </si>
  <si>
    <t>Mansa secondary school</t>
  </si>
  <si>
    <t>Mansa Secondary school</t>
  </si>
  <si>
    <t>Kutulo Girls Secondary school</t>
  </si>
  <si>
    <t>Construction of car park</t>
  </si>
  <si>
    <t>Ogorralle chief's camp</t>
  </si>
  <si>
    <t>PROJECT GFS CODELIST FOR WAJIR NORTH NATIONAL GOVERNMENT CONSTITUENCIES DEVELOPMENT FUND</t>
  </si>
  <si>
    <t>4-009-033-2110000-100-2018/19-001</t>
  </si>
  <si>
    <t>4-009-043-2210000-100-2018/19-002</t>
  </si>
  <si>
    <t>4-009-033-2120101-100-2018/19-003</t>
  </si>
  <si>
    <t xml:space="preserve">Payment of NSSF by  Employer </t>
  </si>
  <si>
    <t>4-009-033-2120201-100-2018/19-004</t>
  </si>
  <si>
    <t>4-009-033-2210802-111-2018/19-005</t>
  </si>
  <si>
    <t>4-009-033-2210000-111-2018/19-001</t>
  </si>
  <si>
    <t>4-009-033-2210802-111-2018/19-002</t>
  </si>
  <si>
    <t xml:space="preserve"> Ongoing </t>
  </si>
  <si>
    <t>4-009-033-2210700-111-2018/19-003</t>
  </si>
  <si>
    <t>4-009-033-2640101-103-2018/19-001</t>
  </si>
  <si>
    <t>4-009-033-2640102-103-2018/19-002</t>
  </si>
  <si>
    <t>4-009-033-2640106-103-2018/19-003</t>
  </si>
  <si>
    <t>4-009-033-2640200-101-2018/19-001</t>
  </si>
  <si>
    <t>Batalo Primary School</t>
  </si>
  <si>
    <t>4-009-033-2630204-104-2018/19-001</t>
  </si>
  <si>
    <t>Renovation(roofing, plastering, doors, windows and painting)</t>
  </si>
  <si>
    <t>Basanicha Primary School</t>
  </si>
  <si>
    <t>4-009-033-2630204-104-2018/19-002</t>
  </si>
  <si>
    <t>Construction of underground water tank (30,000m cubic</t>
  </si>
  <si>
    <t>Chalalaqa Primary School</t>
  </si>
  <si>
    <t>4-009-033-2630204-104-2018/19-003</t>
  </si>
  <si>
    <t xml:space="preserve">Construction of two Classrooms </t>
  </si>
  <si>
    <t>Malaba Primary School</t>
  </si>
  <si>
    <t>4-009-033-2630204-104-2018/19-004</t>
  </si>
  <si>
    <t xml:space="preserve">Construction of 2 door toilets </t>
  </si>
  <si>
    <t>Qarsasare Primary School</t>
  </si>
  <si>
    <t>4-009-033-2630204-104-2018/19-005</t>
  </si>
  <si>
    <t xml:space="preserve">Construction of three classrooms </t>
  </si>
  <si>
    <t>Serayu Primary School</t>
  </si>
  <si>
    <t>4-009-033-2630204-104-2018/19-006</t>
  </si>
  <si>
    <t>Haradula Primary School</t>
  </si>
  <si>
    <t>4-009-033-2630204-104-2018/19-007</t>
  </si>
  <si>
    <t>Construction one classroom and 2 door toilets</t>
  </si>
  <si>
    <t>Ogorji Primary School</t>
  </si>
  <si>
    <t>4-009-033-2630204-104-2018/19-008</t>
  </si>
  <si>
    <t xml:space="preserve">Construction of two single rooms Staff quarter </t>
  </si>
  <si>
    <t>Chabicha Primary School</t>
  </si>
  <si>
    <t>4-009-033-2630204-104-2018/19-009</t>
  </si>
  <si>
    <t>Milsaded Primary School</t>
  </si>
  <si>
    <t>4-009-033-2630204-104-2018/19-010</t>
  </si>
  <si>
    <t>Renovation of four classroom(roofing, plastering, doors, windows, painting)</t>
  </si>
  <si>
    <t>Beramu Primary School</t>
  </si>
  <si>
    <t>4-009-033-2630204-104-2018/19-011</t>
  </si>
  <si>
    <t>Renovation of 5 classrooms (roofing, plastering, doors, windows and painting and solar panel installation 200wtts each</t>
  </si>
  <si>
    <t xml:space="preserve">Ajawa Primary School </t>
  </si>
  <si>
    <t>4-009-033-2630204-104-2018/19-012</t>
  </si>
  <si>
    <t>Renovation of boarding wing(roofing, plastering, doors, windows, planting)</t>
  </si>
  <si>
    <t>Qudama Primary School</t>
  </si>
  <si>
    <t>4-009-033-2630204-104-2018/19-013</t>
  </si>
  <si>
    <t>Idhoroble Primary School</t>
  </si>
  <si>
    <t>4-009-033-2630204-104-2018/19-014</t>
  </si>
  <si>
    <t>Dugo Primary School</t>
  </si>
  <si>
    <t>4-009-033-2630204-104-2018/19-015</t>
  </si>
  <si>
    <t>Bute Primary School</t>
  </si>
  <si>
    <t>4-009-033-2630204-104-2018/19-016</t>
  </si>
  <si>
    <t>Renovation of boarding wing (roofing, plastering, doors, windows and painting</t>
  </si>
  <si>
    <t>Korondile Primary School</t>
  </si>
  <si>
    <t>4-009-033-2630204-104-2018/19-017</t>
  </si>
  <si>
    <t xml:space="preserve">Construction of three single rooms Staff quarter </t>
  </si>
  <si>
    <t>Gurar Primary School</t>
  </si>
  <si>
    <t>4-009-033-2630204-104-2018/19-018</t>
  </si>
  <si>
    <t>Buna Primary School</t>
  </si>
  <si>
    <t>4-009-033-2630204-104-2018/19-019</t>
  </si>
  <si>
    <t>Fencing with chain-link barbered wire (1,500sq feet) and construction of  sentry box</t>
  </si>
  <si>
    <t>Bute Boys Secondary School</t>
  </si>
  <si>
    <t>4-009-033-2630205-104-2018/19-001</t>
  </si>
  <si>
    <t>Fencing with chain-link barbered wire (3,500sq feet) and construction of  sentry box</t>
  </si>
  <si>
    <t>Bute Girls Secondary School</t>
  </si>
  <si>
    <t>4-009-033-2630205-104-2018/19-002</t>
  </si>
  <si>
    <t>Bute Mix Day Secondary School</t>
  </si>
  <si>
    <t>4-009-033-2630205-104-2018/19-003</t>
  </si>
  <si>
    <t>4-009-033-2630205-104-2018/19-004</t>
  </si>
  <si>
    <t>Supply of chamber and chairs 150pcs each 6000</t>
  </si>
  <si>
    <t>4-009-033-2630205-104-2018/19-005</t>
  </si>
  <si>
    <t>Supply of 40 decker double beds  each 10,000 and  100 mattresses each  3000</t>
  </si>
  <si>
    <t>Danaba Day Secondary School</t>
  </si>
  <si>
    <t>4-009-033-2630205-104-2018/19-006</t>
  </si>
  <si>
    <t xml:space="preserve">Construction of Administration  block and 3 door toilet </t>
  </si>
  <si>
    <t>Buna DCC</t>
  </si>
  <si>
    <t>4-009-033-2640507-113-2018/19-001</t>
  </si>
  <si>
    <t>Renovation of DCC Bute residence(roofing, plastering, doors, windows, painting</t>
  </si>
  <si>
    <t>4-009-033-2640507-113-2018/19-002</t>
  </si>
  <si>
    <t xml:space="preserve">Construction of two Single room staff quarters </t>
  </si>
  <si>
    <t>4-009-033-2640507-113-2018/19-003</t>
  </si>
  <si>
    <t>4-009-033-2640507-113-2018/19-004</t>
  </si>
  <si>
    <t>Construction of two single room staff quarters and two door toilet</t>
  </si>
  <si>
    <t>4-009-033-2640507-113-2018/19-005</t>
  </si>
  <si>
    <t xml:space="preserve">Construction of two single rooms and two door toilet </t>
  </si>
  <si>
    <t>4-009-033-2640507-113-2018/19-006</t>
  </si>
  <si>
    <t xml:space="preserve">Renovation (roofing, plastering, painting) of 5 rooms and toilets </t>
  </si>
  <si>
    <t>Gurar Police Station</t>
  </si>
  <si>
    <t>4-009-033-2640507-113-2018/19-007</t>
  </si>
  <si>
    <t>4-009-033-2640507-113-2018/19-008</t>
  </si>
  <si>
    <t>Leysayu Location</t>
  </si>
  <si>
    <t>4-009-033-2640507-113-2018/19-009</t>
  </si>
  <si>
    <t xml:space="preserve">Construction of chiefs office </t>
  </si>
  <si>
    <t>4-009-033-2640507-113-2018/19-010</t>
  </si>
  <si>
    <t>4-009-033-2640507-113-2018/19-011</t>
  </si>
  <si>
    <t>4-009-033-2640507-113-2018/19-012</t>
  </si>
  <si>
    <t xml:space="preserve">Construction of 2 door toilet and bathroom </t>
  </si>
  <si>
    <t xml:space="preserve">NGCDFC Office </t>
  </si>
  <si>
    <t>4-009-033-3110202-113-2018/19-001</t>
  </si>
  <si>
    <t>NGCDF office and toilet renovation (plasting, roofing, painting, tiles, windows, doors)wiring, fencing with chainlink and barbered wire (1,200feet)</t>
  </si>
  <si>
    <t>NGCDFC  Office</t>
  </si>
  <si>
    <t>4-009-033-3110202-113-2018/19-002</t>
  </si>
  <si>
    <t>Purchase of 2 laptops, 2 printers, 1 photocopier machine and two 2 desktops</t>
  </si>
  <si>
    <t>PROJECT GFS CODELIST FOR BANISSA NATIONAL GOVERNMENT CONSTITUENCIES DEVELOPMENT FUND</t>
  </si>
  <si>
    <t>4-009-040-2110000-100-2018/19-001</t>
  </si>
  <si>
    <t>4-009-040-2210000-100-2018/19-002</t>
  </si>
  <si>
    <t>4-009-040-2210802-100-2018/19-004</t>
  </si>
  <si>
    <t>4-009-040-2210000-111-2018/19-001</t>
  </si>
  <si>
    <t>4-009-040-2210802-111-2018/19-002</t>
  </si>
  <si>
    <t>4-009-040-2210700-111-2018/19-003</t>
  </si>
  <si>
    <t>Undertake Training of the PMCs/NG-CDFCs/Staff on NG-CDF Related issues</t>
  </si>
  <si>
    <t>4-009-040-2640200-101-2018/19-001</t>
  </si>
  <si>
    <t>4-009-040-2640101-101-2018/19-001</t>
  </si>
  <si>
    <t>Payment of bursary to needy students in Secondary Schools.</t>
  </si>
  <si>
    <t>4-009-040-2640102-102-2018/19-002</t>
  </si>
  <si>
    <t>Banisa Constituency Sports Tournament</t>
  </si>
  <si>
    <t>4-009-040-2640509-112-2018/19-001</t>
  </si>
  <si>
    <t>Qorobo Shaba Primary School</t>
  </si>
  <si>
    <t>4-009-040-2630204-104-2018/19-001</t>
  </si>
  <si>
    <t xml:space="preserve">Purchase and Delivery of 26 number 3-seater desks </t>
  </si>
  <si>
    <t>Sukela Suga Primary School</t>
  </si>
  <si>
    <t>4-009-040-2630204-104-2018/19-002</t>
  </si>
  <si>
    <t>Malkaruqa Primary School</t>
  </si>
  <si>
    <t>4-009-040-2630204-104-2018/19-003</t>
  </si>
  <si>
    <t>Goljo Primary School</t>
  </si>
  <si>
    <t>4-009-040-2630204-104-2018/19-004</t>
  </si>
  <si>
    <t>Achini Primary School</t>
  </si>
  <si>
    <t>4-009-040-2630204-104-2018/19-005</t>
  </si>
  <si>
    <t>Khorgowla Primary School</t>
  </si>
  <si>
    <t>4-009-040-2630204-104-2018/19-006</t>
  </si>
  <si>
    <t>Muratelo Primary School</t>
  </si>
  <si>
    <t>4-009-040-2630204-104-2018/19-007</t>
  </si>
  <si>
    <t>Qotqot Primary School</t>
  </si>
  <si>
    <t>4-009-040-2630204-104-2018/19-008</t>
  </si>
  <si>
    <t>Dambala Gale Primary School</t>
  </si>
  <si>
    <t>4-009-040-2630204-104-2018/19-009</t>
  </si>
  <si>
    <t>Handarak Primary School</t>
  </si>
  <si>
    <t>4-009-040-2630204-104-2018/19-010</t>
  </si>
  <si>
    <t>Khatis Primary School</t>
  </si>
  <si>
    <t>4-009-040-2630204-104-2018/19-011</t>
  </si>
  <si>
    <t>Urile Primary School</t>
  </si>
  <si>
    <t>4-009-040-2630204-104-2018/19-012</t>
  </si>
  <si>
    <t>Qalim Primary School</t>
  </si>
  <si>
    <t>4-009-040-2630204-104-2018/19-013</t>
  </si>
  <si>
    <t>Hardawa Primary School</t>
  </si>
  <si>
    <t>4-009-040-2630204-104-2018/19-014</t>
  </si>
  <si>
    <t>Sigirso Primary School</t>
  </si>
  <si>
    <t>4-009-040-2630204-104-2018/19-015</t>
  </si>
  <si>
    <t>Diribor Primary School</t>
  </si>
  <si>
    <t>4-009-040-2630204-104-2018/19-016</t>
  </si>
  <si>
    <t>Purchase and Delivery of 33 Number Double Decker Beds</t>
  </si>
  <si>
    <t>Banisa Primary School</t>
  </si>
  <si>
    <t>4-009-040-2630204-104-2018/19-017</t>
  </si>
  <si>
    <t>Construction of 1No. Classroom</t>
  </si>
  <si>
    <t>Lulis Primary School</t>
  </si>
  <si>
    <t>4-009-040-2630204-104-2018/19-018</t>
  </si>
  <si>
    <r>
      <t>Construction of 50M</t>
    </r>
    <r>
      <rPr>
        <vertAlign val="superscript"/>
        <sz val="12"/>
        <color indexed="8"/>
        <rFont val="Footlight MT Light"/>
        <family val="1"/>
      </rPr>
      <t xml:space="preserve">3 </t>
    </r>
    <r>
      <rPr>
        <sz val="12"/>
        <color indexed="8"/>
        <rFont val="Footlight MT Light"/>
        <family val="1"/>
      </rPr>
      <t>Masonry Water Tank</t>
    </r>
  </si>
  <si>
    <t>Qaba Guto Primary School</t>
  </si>
  <si>
    <t>4-009-040-2630204-104-2018/19-019</t>
  </si>
  <si>
    <t>4-009-040-2630204-104-2018/19-020</t>
  </si>
  <si>
    <t>Construction of 3No. Classrooms</t>
  </si>
  <si>
    <t>4-009-040-2630204-104-2018/19-021</t>
  </si>
  <si>
    <t>Yattani Primary School</t>
  </si>
  <si>
    <t>4-009-040-2630204-104-2018/19-022</t>
  </si>
  <si>
    <t>Construction of Administration Block</t>
  </si>
  <si>
    <t>Chiracha Primary School</t>
  </si>
  <si>
    <t>4-009-040-2630204-104-2018/19-023</t>
  </si>
  <si>
    <t>Construction of Twin Toilets</t>
  </si>
  <si>
    <t>Haji Mohamed Primary School</t>
  </si>
  <si>
    <t>4-009-040-2630204-104-2018/19-024</t>
  </si>
  <si>
    <t>4-009-040-2630204-104-2018/19-025</t>
  </si>
  <si>
    <t>Concrete Chain Link Fencing of 1300 Meters school compound</t>
  </si>
  <si>
    <t>Eymole Primary School</t>
  </si>
  <si>
    <t>4-009-040-2630204-104-2018/19-026</t>
  </si>
  <si>
    <t>4-009-040-2630204-104-2018/19-027</t>
  </si>
  <si>
    <t>Dakarbor Primary School</t>
  </si>
  <si>
    <t>4-009-040-2630204-104-2018/19-028</t>
  </si>
  <si>
    <t>Gesreb Primary School</t>
  </si>
  <si>
    <t>4-009-040-2630204-104-2018/19-029</t>
  </si>
  <si>
    <t>4-009-040-2630204-104-2018/19-030</t>
  </si>
  <si>
    <t>Dambala Galle Primary School</t>
  </si>
  <si>
    <t>4-009-040-2630204-104-2018/19-031</t>
  </si>
  <si>
    <t>Birkan Primary School</t>
  </si>
  <si>
    <t>4-009-040-2630204-104-2018/19-032</t>
  </si>
  <si>
    <t>Garbi Primary School</t>
  </si>
  <si>
    <t>4-009-040-2630204-104-2018/19-033</t>
  </si>
  <si>
    <t>Garse Bibi Primary School</t>
  </si>
  <si>
    <t>4-009-040-2630204-104-2018/19-034</t>
  </si>
  <si>
    <t>Funan Teso Primary School</t>
  </si>
  <si>
    <t>4-009-040-2630204-104-2018/19-035</t>
  </si>
  <si>
    <t>Bulla Fullay Primary School</t>
  </si>
  <si>
    <t>4-009-040-2630204-104-2018/19-036</t>
  </si>
  <si>
    <t>Kiliwehiri Primary School</t>
  </si>
  <si>
    <t>4-009-040-2630204-104-2018/19-037</t>
  </si>
  <si>
    <t>4-009-040-2630204-104-2018/19-038</t>
  </si>
  <si>
    <t xml:space="preserve">Construction of 80 Bed Dormitory </t>
  </si>
  <si>
    <t>Derkhale Primary School</t>
  </si>
  <si>
    <t>4-009-040-2630204-104-2018/19-039</t>
  </si>
  <si>
    <t>Construction of Kitchen &amp; Store</t>
  </si>
  <si>
    <t>4-009-040-2630204-104-2018/19-040</t>
  </si>
  <si>
    <t>Kukub Primary School</t>
  </si>
  <si>
    <t>4-009-040-2630204-104-2018/19-041</t>
  </si>
  <si>
    <t>Qordobo Abero Primary School</t>
  </si>
  <si>
    <t>4-009-040-2630204-104-2018/19-042</t>
  </si>
  <si>
    <t>Tarama Primary School</t>
  </si>
  <si>
    <t>4-009-040-2630204-104-2018/19-043</t>
  </si>
  <si>
    <t>Farjan Primary School</t>
  </si>
  <si>
    <t>4-009-040-2630204-104-2018/19-044</t>
  </si>
  <si>
    <t>Hulow Primary School</t>
  </si>
  <si>
    <t>4-009-040-2630204-104-2018/19-045</t>
  </si>
  <si>
    <t>Soroba Primary School</t>
  </si>
  <si>
    <t>4-009-040-2630204-104-2018/19-046</t>
  </si>
  <si>
    <t>Doomal Primary School</t>
  </si>
  <si>
    <t>4-009-040-2630204-104-2018/19-047</t>
  </si>
  <si>
    <t>Choroqo Primary School</t>
  </si>
  <si>
    <t>4-009-040-2630204-104-2018/19-048</t>
  </si>
  <si>
    <t>4-009-040-2630204-104-2018/19-049</t>
  </si>
  <si>
    <t>Kiliwehiri Secondary School</t>
  </si>
  <si>
    <t>4-009-040-2630205-104-2018/19-001</t>
  </si>
  <si>
    <t>Purchase and Delivery of 30 Number Double Decker Beds</t>
  </si>
  <si>
    <t>Banisa Girls Secondary School</t>
  </si>
  <si>
    <t>4-009-040-2630205-104-2018/19-002</t>
  </si>
  <si>
    <t>Guba Secondary School</t>
  </si>
  <si>
    <t>4-009-040-2630205-104-2018/19-003</t>
  </si>
  <si>
    <t>Purchase and Delivery of 43 number Lockers and Chairs</t>
  </si>
  <si>
    <t>4-009-040-2630205-104-2018/19-004</t>
  </si>
  <si>
    <t>4-009-040-2630205-104-2018/19-005</t>
  </si>
  <si>
    <t>Wayam Secondary School</t>
  </si>
  <si>
    <t>4-009-040-2630205-104-2018/19-006</t>
  </si>
  <si>
    <t>Banisa Mix Day Secondary School</t>
  </si>
  <si>
    <t>4-009-040-2630205-104-2018/19-007</t>
  </si>
  <si>
    <t>4-009-040-2630205-104-2018/19-008</t>
  </si>
  <si>
    <t>Concrete Chain Link Fencing of 1315 Meters school compound</t>
  </si>
  <si>
    <t>4-009-040-2630205-104-2018/19-009</t>
  </si>
  <si>
    <t>4-009-040-2630205-104-2018/19-010</t>
  </si>
  <si>
    <t>4-009-040-2630205-104-2018/19-011</t>
  </si>
  <si>
    <t>Construction of Library</t>
  </si>
  <si>
    <t>4-009-040-2630205-104-2018/19-012</t>
  </si>
  <si>
    <t>Construction of Science Laboratory</t>
  </si>
  <si>
    <t>4-009-040-2630205-104-2018/19-013</t>
  </si>
  <si>
    <t>Malkamari Secondary School</t>
  </si>
  <si>
    <t>4-009-040-2630205-104-2018/19-014</t>
  </si>
  <si>
    <t>4-009-040-2630205-104-2018/19-015</t>
  </si>
  <si>
    <t>Construction of 2No. Classrooms (Kshs 1,900,000) and Twin Toilets (Kshs 300,000)</t>
  </si>
  <si>
    <t xml:space="preserve">Kiliwehiri DCC Office </t>
  </si>
  <si>
    <t>4-009-040-2640507-113-2018/19-001</t>
  </si>
  <si>
    <t>Malkamari Chief's Office</t>
  </si>
  <si>
    <t>4-009-040-2640507-113-2018/19-002</t>
  </si>
  <si>
    <t>4-009-040-2640507-113-2018/19-003</t>
  </si>
  <si>
    <t>4-009-040-2640507-113-2018/19-004</t>
  </si>
  <si>
    <t>Banisa Sub County Treasury</t>
  </si>
  <si>
    <t>4-009-040-2640507-113-2018/19-005</t>
  </si>
  <si>
    <t>Contruction of Banisa Sub County Treasury Offices</t>
  </si>
  <si>
    <t>PROJECT GFS CODELIST FOR ELDAS NATIONAL GOVERNMENT CONSTITUENCIES DEVELOPMENT FUND</t>
  </si>
  <si>
    <t>4-008-037-2110000-100-2018/19-001</t>
  </si>
  <si>
    <t>4-008-037-2210000-100-2018/19-002</t>
  </si>
  <si>
    <t>4-008-037-2120101-100-2018/19-003</t>
  </si>
  <si>
    <t>4-008-037-2120201-100-2018/19-004</t>
  </si>
  <si>
    <t>4-008-037-2210802-100-2018/19-005</t>
  </si>
  <si>
    <t>4-008-037-2210000-111-2018/19-001</t>
  </si>
  <si>
    <t>4-008-037-2210802-111-2018/19-002</t>
  </si>
  <si>
    <t>4-008-037-2210700-111-2018/19-003</t>
  </si>
  <si>
    <t>4-008-037-2640200-101-2018/19-001</t>
  </si>
  <si>
    <t>4-008-037-2640101-103-2018/19-001</t>
  </si>
  <si>
    <t xml:space="preserve">Bursary Tertiary institutions </t>
  </si>
  <si>
    <t>4-008-037-2640102-103-2018/19-002</t>
  </si>
  <si>
    <t>Eldas  Primary School</t>
  </si>
  <si>
    <t>4-008-037-2630204-104-2018/19-001</t>
  </si>
  <si>
    <t xml:space="preserve">Renovation of 4no. classrooms (Repair Wall cracks, Repairing and/or  Replacing broken Doors and Windows, Remove of all floor cracks and replace, repainting of interior and exterior, Roofing, repainting and labelling)  </t>
  </si>
  <si>
    <t>Eldas Primary School</t>
  </si>
  <si>
    <t>4-008-037-2630204-104-2018/19-002</t>
  </si>
  <si>
    <t xml:space="preserve">Renovation of Administration Block (Repair Wall cracks, Repairing and/or  Replacing broken Doors and Windows, Remove of all floor cracks and replace, repainting of interior and exterior, Roofing, repainting and labelling) </t>
  </si>
  <si>
    <t xml:space="preserve">Eldas primary school </t>
  </si>
  <si>
    <t>4-008-037-2630204-104-2018/19-003</t>
  </si>
  <si>
    <t>Piping of water from the borehole to the school</t>
  </si>
  <si>
    <t>4-008-037-2630204-104-2018/19-004</t>
  </si>
  <si>
    <t>Construction of Kitchen and Store</t>
  </si>
  <si>
    <t>4-008-037-2630204-104-2018/19-005</t>
  </si>
  <si>
    <t>Purchase and Delivery of 124 number 3-seater desks</t>
  </si>
  <si>
    <t>Baladweyn  Primary School</t>
  </si>
  <si>
    <t>4-008-037-2630204-104-2018/19-006</t>
  </si>
  <si>
    <t>Additional funds for the Construction of 2no. Classrooms and 2 Vip Toilets to completion.</t>
  </si>
  <si>
    <t>Mirgo harun Primary School</t>
  </si>
  <si>
    <t>4-008-037-2630204-104-2018/19-007</t>
  </si>
  <si>
    <t>Abaq Mathobe  Primary School</t>
  </si>
  <si>
    <t>4-008-037-2630204-104-2018/19-008</t>
  </si>
  <si>
    <t>Construction of 10,000Liters Underground mason water tank.</t>
  </si>
  <si>
    <t>Balatulamin  Primary School</t>
  </si>
  <si>
    <t>4-008-037-2630204-104-2018/19-009</t>
  </si>
  <si>
    <t xml:space="preserve">Additional funds for the Construction of concrete fence to completion </t>
  </si>
  <si>
    <t>Balatulamin Primary School</t>
  </si>
  <si>
    <t>4-008-037-2630204-104-2018/19-010</t>
  </si>
  <si>
    <t>Renovation of 2no. Classrooms (Repair Wall cracks, Repairing and/or  Replacing broken Doors and Windows, Remove of all floor cracks and replace, repainting of interior and exterior, Roofing, repainting and labelling)</t>
  </si>
  <si>
    <t xml:space="preserve">Yaqoo  Primary School </t>
  </si>
  <si>
    <t>4-008-037-2630204-104-2018/19-011</t>
  </si>
  <si>
    <t>Construction of 2no. classrooms</t>
  </si>
  <si>
    <t>Eldas Secondary School</t>
  </si>
  <si>
    <t>4-008-037-2630205-104-2018/19-001</t>
  </si>
  <si>
    <t>Construction of 1no. Dormitory</t>
  </si>
  <si>
    <t>4-008-037-2630205-104-2018/19-002</t>
  </si>
  <si>
    <t xml:space="preserve">Elnur Secondary school </t>
  </si>
  <si>
    <t xml:space="preserve">Eldas Girls Secondary school </t>
  </si>
  <si>
    <t>4-008-037-2630205-104-2018/19-003</t>
  </si>
  <si>
    <t>Construction of 4 single rooms for Staffs.</t>
  </si>
  <si>
    <t>Eldas Girls Secondary School</t>
  </si>
  <si>
    <t>4-008-037-2630205-104-2018/19-004</t>
  </si>
  <si>
    <t>Repair of 500 meters Fence with concrete posts and chain link</t>
  </si>
  <si>
    <t>4-008-037-2630205-104-2018/19-005</t>
  </si>
  <si>
    <t>Renovation of 2no. Classrooms and 1no. dormitory (Repair Wall cracks, Repairing and/or  Replacing broken Doors and Windows, Remove of all floor cracks and replace, repainting of interior and exterior, Roofing, repainting and labelling)</t>
  </si>
  <si>
    <t>Eldas Technical and Vocational Training Institute</t>
  </si>
  <si>
    <t>4-008-037-2630206-104-2018/19-001</t>
  </si>
  <si>
    <t xml:space="preserve">Eldas Police station </t>
  </si>
  <si>
    <t>4-008-037-2640507-113-2018/19-001</t>
  </si>
  <si>
    <t>Construction of 6 single rooms for staffs.</t>
  </si>
  <si>
    <t>Eldas Police Station</t>
  </si>
  <si>
    <t>4-008-037-2640507-113-2018/19-002</t>
  </si>
  <si>
    <t xml:space="preserve"> Construction of Administration block for Eldas DCI Office</t>
  </si>
  <si>
    <t>Eldas Administration Police station</t>
  </si>
  <si>
    <t>4-008-037-2640507-113-2018/19-003</t>
  </si>
  <si>
    <t>Eldas Prison</t>
  </si>
  <si>
    <t>4-008-037-2640507-113-2018/19-005</t>
  </si>
  <si>
    <t>Construction of Modern Perimeter gate and Security house</t>
  </si>
  <si>
    <t>Masalale Police Station</t>
  </si>
  <si>
    <t>4-008-037-2640507-113-2018/19-006</t>
  </si>
  <si>
    <t xml:space="preserve">Eldas Deputy County Commissioner’s office </t>
  </si>
  <si>
    <t>4-008-037-2640507-113-2018/19-007</t>
  </si>
  <si>
    <t>Renovation of  Eldas Deputy county Commissioner’s Office (Repair Wall cracks, Repairing and/or  Replacing broken Doors and Windows, Remove of all floor cracks and replace, repainting of interior and exterior, Roofing, repainting and labelling)</t>
  </si>
  <si>
    <t>Basir Police Station</t>
  </si>
  <si>
    <t>4-008-037-2640507-113-2018/19-008</t>
  </si>
  <si>
    <t>Construction of 2 bedroom house for OCS</t>
  </si>
  <si>
    <t xml:space="preserve">Waradey Administration Police station </t>
  </si>
  <si>
    <t>4-008-037-2640507-113-2018/19-009</t>
  </si>
  <si>
    <t xml:space="preserve">New  </t>
  </si>
  <si>
    <t>Assistant County Commissioner Anole</t>
  </si>
  <si>
    <t>4-008-037-2640507-113-2018/19-010</t>
  </si>
  <si>
    <t>Renovation of Administration block and Residential house (Repair Wall cracks, Repairing and/or  Replacing broken Doors and Windows, Remove of all floor cracks and replace, repainting of interior and exterior, Roofing, repainting and labelling)</t>
  </si>
  <si>
    <t>Assistant County Commissioner Tulatula</t>
  </si>
  <si>
    <t>4-008-037-2640507-113-2018/19-011</t>
  </si>
  <si>
    <t>4-008-037-2640507-113-2018/19-012</t>
  </si>
  <si>
    <t>4-009-044-2110000-100-2018/19-001</t>
  </si>
  <si>
    <t>4-009-044-2210000-100-2018/19-002</t>
  </si>
  <si>
    <t>4-009-044-2120101-100-2018/19-003</t>
  </si>
  <si>
    <t>4-009-044-2120201-100-2018/19-004</t>
  </si>
  <si>
    <t>4-009-044-2210802-100-2018/19-005</t>
  </si>
  <si>
    <t>4-009-044-2210000-111-2018/19-001</t>
  </si>
  <si>
    <t>4-009-044-2210802-111-2018/19-002</t>
  </si>
  <si>
    <t>4-009-044-2210700-111-2018/19-003</t>
  </si>
  <si>
    <t>4-009-044-2640200-101-2018/19-001</t>
  </si>
  <si>
    <t>4-009-044-2640101-103-2018/19-001</t>
  </si>
  <si>
    <t>Payment of Bursary to needy students</t>
  </si>
  <si>
    <t>4-009-044-2640102-103-2018/19-002</t>
  </si>
  <si>
    <t>Lafey primary School</t>
  </si>
  <si>
    <t>4-009-044-2630204-104-2018/19-002</t>
  </si>
  <si>
    <t>Purchase and supply of 100 No. Desks</t>
  </si>
  <si>
    <t>4-009-044-2630204-104-2018/19-003</t>
  </si>
  <si>
    <t>Construction of 4 No. toilets to completion.</t>
  </si>
  <si>
    <t>4-009-044-2630204-104-2018/19-004</t>
  </si>
  <si>
    <t>4-009-044-2630204-104-2018/19-005</t>
  </si>
  <si>
    <t xml:space="preserve"> Purchase and supply of 100 No. desks</t>
  </si>
  <si>
    <t>4-009-044-2630204-104-2018/19-006</t>
  </si>
  <si>
    <t>Fencing of compound with chain link with concrete poles(1,200m)</t>
  </si>
  <si>
    <t>Lafey West Primary School</t>
  </si>
  <si>
    <t>4-009-044-2630204-104-2018/19-007</t>
  </si>
  <si>
    <t>Purchase and supply of 100 No. desks</t>
  </si>
  <si>
    <t>Kabo Primary School</t>
  </si>
  <si>
    <t>4-009-044-2630204-104-2018/19-008</t>
  </si>
  <si>
    <t>4-009-044-2630204-104-2018/19-009</t>
  </si>
  <si>
    <t>Damasa Primary School</t>
  </si>
  <si>
    <t>4-009-044-2630204-104-2018/19-010</t>
  </si>
  <si>
    <t>Construction of Administration Block to completion</t>
  </si>
  <si>
    <t>4-009-044-2630204-104-2018/19-011</t>
  </si>
  <si>
    <t>Construction of underground water tank(25,000m2)</t>
  </si>
  <si>
    <t>4-009-044-2630204-104-2018/19-012</t>
  </si>
  <si>
    <t xml:space="preserve">Purchase and supply of 100 N0. desks </t>
  </si>
  <si>
    <t>4-009-044-2630204-104-2018/19-013</t>
  </si>
  <si>
    <t>Construction of Food store to completion</t>
  </si>
  <si>
    <t>Fino Primary School</t>
  </si>
  <si>
    <t>4-009-044-2630204-104-2018/19-014</t>
  </si>
  <si>
    <t>4-009-044-2630204-104-2018/19-015</t>
  </si>
  <si>
    <t>Kheira Ali Primary School</t>
  </si>
  <si>
    <t>4-009-044-2630204-104-2018/19-016</t>
  </si>
  <si>
    <t>4-009-044-2630204-104-2018/19-017</t>
  </si>
  <si>
    <t>Warankara Primary School</t>
  </si>
  <si>
    <t>4-009-044-2630204-104-2018/19-018</t>
  </si>
  <si>
    <t>Bambo Primary School</t>
  </si>
  <si>
    <t>4-009-044-2630204-104-2018/19-019</t>
  </si>
  <si>
    <t>4-009-044-2630204-104-2018/19-020</t>
  </si>
  <si>
    <t>Gari Primary School</t>
  </si>
  <si>
    <t>4-009-044-2630204-104-2018/19-021</t>
  </si>
  <si>
    <t>Construction of Bookstore to completion</t>
  </si>
  <si>
    <t>4-009-044-2630204-104-2018/19-022</t>
  </si>
  <si>
    <t>4-009-044-2630204-104-2018/19-023</t>
  </si>
  <si>
    <t>Purchase and supply of 100 No.desks</t>
  </si>
  <si>
    <t>Jabi East Primary School</t>
  </si>
  <si>
    <t>4-009-044-2630204-104-2018/19-024</t>
  </si>
  <si>
    <t>Construction of 2 NO. Classrooms to completion</t>
  </si>
  <si>
    <t>4-009-044-2630204-104-2018/19-025</t>
  </si>
  <si>
    <t>Nurul yagin intergrated Primary School</t>
  </si>
  <si>
    <t>4-009-044-2630204-104-2018/19-026</t>
  </si>
  <si>
    <t>4-009-044-2630204-104-2018/19-027</t>
  </si>
  <si>
    <t>4-009-044-2630204-104-2018/19-028</t>
  </si>
  <si>
    <t>Migag Primary School</t>
  </si>
  <si>
    <t>4-009-044-2630204-104-2018/19-029</t>
  </si>
  <si>
    <t>Construction of 2 No. Classrooms to completion</t>
  </si>
  <si>
    <t>4-009-044-2630204-104-2018/19-030</t>
  </si>
  <si>
    <t>4-009-044-2630204-104-2018/19-031</t>
  </si>
  <si>
    <t>Lafey Boys Secondary School</t>
  </si>
  <si>
    <t>4-009-044-2630205-104- 2018/19-001</t>
  </si>
  <si>
    <t>4-009-044-2630205-104- 2018/19-002</t>
  </si>
  <si>
    <t>4-009-044-2630205-104- 2018/19-003</t>
  </si>
  <si>
    <t>Construction of raised water tower and installation of 10,000m2 plastic water tank</t>
  </si>
  <si>
    <t>4-009-044-2630205-104- 2018/19-004</t>
  </si>
  <si>
    <t>4-009-044-2630205-104- 2018/19-005</t>
  </si>
  <si>
    <t>Purchase and supply of Office furniture(  Lower Executive tables,  Lower Executive Chairs, Filling Cabinets, Lower Visitors chairs, Receptionist , Secretary tables, Chairs,  Boardroom tables and Chairs)</t>
  </si>
  <si>
    <t>Lafey Girls Secondary School</t>
  </si>
  <si>
    <t>4-009-044-2630205-104- 2018/19-006</t>
  </si>
  <si>
    <t>4-009-044-2630205-104- 2018/19-007</t>
  </si>
  <si>
    <t>Harertur Chief’s Office</t>
  </si>
  <si>
    <t>4-009-044-2640507-113- 2018/19-001</t>
  </si>
  <si>
    <t>Construction of Chief’s office to completion</t>
  </si>
  <si>
    <t>4-009-044-2640507-113- 2018/19-002</t>
  </si>
  <si>
    <t>Alungu AP Camp</t>
  </si>
  <si>
    <t>4-009-044-2640507-113- 2018/19-003</t>
  </si>
  <si>
    <t>Construction of Armoury to completion</t>
  </si>
  <si>
    <t>4-009-044-2640507-113- 2018/19-004</t>
  </si>
  <si>
    <t>Construction of 2No. Staff houses to completion</t>
  </si>
  <si>
    <t>Lafey Police Station</t>
  </si>
  <si>
    <t>4-009-044-2640507-113- 2018/19-005</t>
  </si>
  <si>
    <t>4-009-044-2640507-113- 2018/19-006</t>
  </si>
  <si>
    <t>Lafey Police station</t>
  </si>
  <si>
    <t>4-009-044-2640507-113- 2018/19-007</t>
  </si>
  <si>
    <t>Gari AP Camp</t>
  </si>
  <si>
    <t>4-009-044-2640507-113- 2018/19-008</t>
  </si>
  <si>
    <t>Warankara Assistant County Commissioner</t>
  </si>
  <si>
    <t>4-009-044-2640507-113- 2018/19-009</t>
  </si>
  <si>
    <t>Renovation of  2 No. residential house(replacing of roof, plastering, replacing  of windows, doors, flooring and painting)</t>
  </si>
  <si>
    <t>Sala Assistant County Commissioner</t>
  </si>
  <si>
    <t>4-009-044-2640507-113- 2018/19-010</t>
  </si>
  <si>
    <t>Purchase and supply office furniture (Tables, Chairs, Steel cabinets. Boardroom tables and chairs)</t>
  </si>
  <si>
    <t>4-009-044-2640507-113- 2018/19-011</t>
  </si>
  <si>
    <t>Lafey NG-CDF Office</t>
  </si>
  <si>
    <t>4-009-044-3110202-108- 2018/19-001</t>
  </si>
  <si>
    <t>4-009-044-3110202-108- 2018/19-002</t>
  </si>
  <si>
    <t>Purchase and supply of office Furniture( Executive tables, Executive Chairs, Filling Cabinets, Lower Executive Tables, Lower Executive chairs, Visitors chairs, Reception tables, Chairs, Boardroom tables and Chairs)</t>
  </si>
  <si>
    <t>PROJECT GFS CODELIST FOR FAFI NATIONAL GOVERNMENT CONSTITUENCIES DEVELOPMENT FUND</t>
  </si>
  <si>
    <t>ADMINISTRATON AND RECURRENT EXPENDITURE</t>
  </si>
  <si>
    <t>4-007-031-2110000-100-2018/19-001</t>
  </si>
  <si>
    <t>4-007-031-2210000-100-2018/19-002</t>
  </si>
  <si>
    <t xml:space="preserve">Purchase of fuel, repairs and maintenance, printing, stationery, staplers, travel and subsistence, office tea </t>
  </si>
  <si>
    <t>4-007-031-2120101-100-2018/19-003</t>
  </si>
  <si>
    <t>4-007-031-2120201-100-2018/19-004</t>
  </si>
  <si>
    <t>4-007-031-2210802-100-2018/19-005</t>
  </si>
  <si>
    <t>4-007-031-2210802-111-2018/19-001</t>
  </si>
  <si>
    <t>4-007-031-2210700-111-2016/17-002</t>
  </si>
  <si>
    <t>4-007-031-2640101-103-2018/19-001</t>
  </si>
  <si>
    <t>4-007-031-2640102-103-2018/19-002</t>
  </si>
  <si>
    <t>4-007-031-2640200-101-2018/19-001</t>
  </si>
  <si>
    <t>4-007-031-2640509-112-2018/19-001</t>
  </si>
  <si>
    <t>4-007-031-2630204-104-2018/19-001</t>
  </si>
  <si>
    <t>4-007-031-2630204-104-2018/19-002</t>
  </si>
  <si>
    <t>Construction of two teachers houses</t>
  </si>
  <si>
    <t>4-007-031-2630204-104-2018/19-003</t>
  </si>
  <si>
    <t>Alinjugur primary school dormitory</t>
  </si>
  <si>
    <t>4-007-031-2630204-104-2018/19-004</t>
  </si>
  <si>
    <t>4-007-031-2630204-104-2018/19-005</t>
  </si>
  <si>
    <t>Purchase of  80 Beds for Alinjugur primary</t>
  </si>
  <si>
    <t>4-007-031-2630204-104-2018/19-006</t>
  </si>
  <si>
    <t>Purchase of  80 Desks for Alinjugur primary</t>
  </si>
  <si>
    <t>4-007-031-2630204-104-2018/19-007</t>
  </si>
  <si>
    <t>Mansabubu primary classes</t>
  </si>
  <si>
    <t>4-007-031-2630204-104-2018/19-008</t>
  </si>
  <si>
    <t>Bura primary school</t>
  </si>
  <si>
    <t>4-007-031-2630204-104-2018/19-009</t>
  </si>
  <si>
    <t>Purchase of 80 beds @ Kshs.1,200,000                         Purchase of 80 Mattresses @ Kshs. 600,000</t>
  </si>
  <si>
    <t>Nanighi Primary school</t>
  </si>
  <si>
    <t>4-007-031-2630204-104-2018/19-010</t>
  </si>
  <si>
    <t>Jambele primary school</t>
  </si>
  <si>
    <t>4-007-031-2630204-104-2018/19-011</t>
  </si>
  <si>
    <t>4-007-031-2630204-104-2018/19-012</t>
  </si>
  <si>
    <t>Construction of three staff houses</t>
  </si>
  <si>
    <t>Harbole primary school fence</t>
  </si>
  <si>
    <t>4-007-031-2630204-104-2018/19-013</t>
  </si>
  <si>
    <t>Guyo primary school</t>
  </si>
  <si>
    <t>4-007-031-2630204-104-2018/19-014</t>
  </si>
  <si>
    <t>Hajijimay primary classes</t>
  </si>
  <si>
    <t>4-007-031-2630204-104-2018/19-015</t>
  </si>
  <si>
    <t>4-007-031-2630204-104-2018/19-016</t>
  </si>
  <si>
    <t>Fafi girls primary classes</t>
  </si>
  <si>
    <t>4-007-031-2630204-104-2018/19-017</t>
  </si>
  <si>
    <t>4-007-031-2630205-104-2018/19-001</t>
  </si>
  <si>
    <t>4-007-031-2630205-104-2018/19-003</t>
  </si>
  <si>
    <t>4-007-031-2630205-104-2018/19-004</t>
  </si>
  <si>
    <t>Purchase/supply of  60 Beds for Alinjugur secondary</t>
  </si>
  <si>
    <t>Fafi girls secondary school dormitory</t>
  </si>
  <si>
    <t>4-007-031-2630205-104-2018/19-005</t>
  </si>
  <si>
    <t>4-007-031-2630205-104-2018/19-006</t>
  </si>
  <si>
    <t>4-007-031-2630205-104-2018/19-007</t>
  </si>
  <si>
    <t>4-007-031-2630205-104-2018/19-008</t>
  </si>
  <si>
    <t>4-007-031-2630205-104-2018/19-009</t>
  </si>
  <si>
    <t>4-007-031-2630205-104-2018/19-010</t>
  </si>
  <si>
    <t>Motobike for chiefs</t>
  </si>
  <si>
    <t>4-007-031-2640507-113-2018/19-001</t>
  </si>
  <si>
    <t>4-007-031-2640507-113-2018/19-002</t>
  </si>
  <si>
    <t>4-007-031-2640507-113-2018/19-003</t>
  </si>
  <si>
    <t>Construction of Administration office</t>
  </si>
  <si>
    <t>Galmagala Boarder police unit camp</t>
  </si>
  <si>
    <t>4-007-031-2640507-113-2018/19-004</t>
  </si>
  <si>
    <t>Sand fortifiction through raising of the soil with an outer trench to block vehicle bound IEDs</t>
  </si>
  <si>
    <t>Bulagolol Boarder police unit camp</t>
  </si>
  <si>
    <t>4-007-031-2640507-113-2018/19-005</t>
  </si>
  <si>
    <t>Bura-Galmagala road</t>
  </si>
  <si>
    <t>4-007-031-2640508-107-2018/19-011</t>
  </si>
  <si>
    <t>Constructio of 40m2 drift</t>
  </si>
  <si>
    <t>4-007-031-2640508-107-2018/19-008</t>
  </si>
  <si>
    <t xml:space="preserve">Grading of 30km road </t>
  </si>
  <si>
    <t>Bura air strip</t>
  </si>
  <si>
    <t>4-007-031-2640508-107-2018/19-009</t>
  </si>
  <si>
    <t>Upgrading of the air strip through Bush clearing,grading,establisment of drainage and gravelling on the runway.</t>
  </si>
  <si>
    <t>4-007-031-3110202-108-2018/19-028</t>
  </si>
  <si>
    <t xml:space="preserve">Installation of water supply system through piping and construction of elevated storage tank </t>
  </si>
  <si>
    <t>4-007-031-3110202-108-2018/19-029</t>
  </si>
  <si>
    <t>Construction of 2 twin toilets and a bathroom</t>
  </si>
  <si>
    <t>4-045-267-2640102-103-2018/19-001</t>
  </si>
  <si>
    <t>4-045-267-2640106-103-2018/19-004</t>
  </si>
  <si>
    <r>
      <t xml:space="preserve">Tree planting in Primary Schools - @ Kshs 70,000 - </t>
    </r>
    <r>
      <rPr>
        <sz val="12"/>
        <color indexed="8"/>
        <rFont val="Footlight MT Light"/>
        <family val="1"/>
      </rPr>
      <t>Kunya Primary School, Ogango Primary School , Renja Primary School, Kadiju Primary School , Oyola Primary ,Ayaro Primary School ,  Alango Primary School, Okok Primary School , Kianja Primary School, Bukna Primary School)</t>
    </r>
  </si>
  <si>
    <r>
      <t>Construction of NG-CDF Office Phase II, 1</t>
    </r>
    <r>
      <rPr>
        <vertAlign val="superscript"/>
        <sz val="12"/>
        <color indexed="8"/>
        <rFont val="Footlight MT Light"/>
        <family val="1"/>
      </rPr>
      <t>st</t>
    </r>
    <r>
      <rPr>
        <sz val="12"/>
        <color indexed="8"/>
        <rFont val="Footlight MT Light"/>
        <family val="1"/>
      </rPr>
      <t xml:space="preserve"> </t>
    </r>
    <r>
      <rPr>
        <vertAlign val="superscript"/>
        <sz val="12"/>
        <color indexed="8"/>
        <rFont val="Footlight MT Light"/>
        <family val="1"/>
      </rPr>
      <t xml:space="preserve"> </t>
    </r>
    <r>
      <rPr>
        <sz val="12"/>
        <color indexed="8"/>
        <rFont val="Footlight MT Light"/>
        <family val="1"/>
      </rPr>
      <t xml:space="preserve">Floor – casting concrete, columns, walling,  plastering, fittings, painting, wiring. </t>
    </r>
  </si>
  <si>
    <t>Payment of NSSF</t>
  </si>
  <si>
    <t>Iruma primary school</t>
  </si>
  <si>
    <t>4-045-261-2640507-113-2018/19-010</t>
  </si>
  <si>
    <t>Landscaping  of NG-CDF Office compound.</t>
  </si>
  <si>
    <t>Purchase of School Bus  (Last installment)</t>
  </si>
  <si>
    <t>Purchase of School Bus  (initial installment)</t>
  </si>
  <si>
    <r>
      <t>Purchase   of School Bus  (2</t>
    </r>
    <r>
      <rPr>
        <vertAlign val="superscript"/>
        <sz val="12"/>
        <color indexed="8"/>
        <rFont val="Footlight MT Light"/>
        <family val="1"/>
      </rPr>
      <t>nd</t>
    </r>
    <r>
      <rPr>
        <sz val="12"/>
        <color indexed="8"/>
        <rFont val="Footlight MT Light"/>
        <family val="1"/>
      </rPr>
      <t xml:space="preserve">  installment)</t>
    </r>
  </si>
  <si>
    <t>4-041-236-2630205-104-2018/19-001</t>
  </si>
  <si>
    <t>4-041-236-2630205-104-2018/19-002</t>
  </si>
  <si>
    <t>4-041-236-2630205-104-2018/19-003</t>
  </si>
  <si>
    <t>4-041-236-2630205-104-2018/19-004</t>
  </si>
  <si>
    <t>4-041-236-2630205-104-2018/19-005</t>
  </si>
  <si>
    <t>4-041-236-2630205-104-2018/19-006</t>
  </si>
  <si>
    <t>4-041-236-2630205-104-2018/19-008</t>
  </si>
  <si>
    <t>4-041-236-2630205-104-2018/19-010</t>
  </si>
  <si>
    <t>4-041-236-2630205-104-2018/19-009</t>
  </si>
  <si>
    <t>4-041-236-2630205-104-2018/19-011</t>
  </si>
  <si>
    <t>4-041-236-2630205-104-2018/19-012</t>
  </si>
  <si>
    <t>4-041-236-2630205-104-2018/19-013</t>
  </si>
  <si>
    <t>4-041-236-2630205-104-2018/19-014</t>
  </si>
  <si>
    <t>4-041-236-2630205-104-2018/19-015</t>
  </si>
  <si>
    <t>4-041-236-2630205-104-2018/19-016</t>
  </si>
  <si>
    <t>4-041-236-2630205-104-2018/19-017</t>
  </si>
  <si>
    <t>4-041-236-2630205-104-2018/19-018</t>
  </si>
  <si>
    <t>4-041-236-2630205-104-2018/19-019</t>
  </si>
  <si>
    <t>4-041-236-2630205-104-2018/19-020</t>
  </si>
  <si>
    <t>4-041-236-2630205-104-2018/19-021</t>
  </si>
  <si>
    <t>4-041-236-2630205-104-2018/19-022</t>
  </si>
  <si>
    <t>4-041-236-2630205-104-2018/19-023</t>
  </si>
  <si>
    <t>4-041-236-2630205-104-2018/19-024</t>
  </si>
  <si>
    <t>4-041-236-2630205-104-2018/19-025</t>
  </si>
  <si>
    <t>4-005-021-2630205-104-2018/19-001</t>
  </si>
  <si>
    <t>4-042-238-2210802-100-2018/19-004</t>
  </si>
  <si>
    <t>4-042-238-2210700-111-2018/19-003</t>
  </si>
  <si>
    <t>4-042-238-2120101-100-2018/19-003</t>
  </si>
  <si>
    <t>4-042-238-2630205-104-2018/19-001</t>
  </si>
  <si>
    <t>4-042-238-2630205-104-2018/19-002</t>
  </si>
  <si>
    <t>4-042-238-2630205-104-2018/19-003</t>
  </si>
  <si>
    <t>4-042-238-2630205-104-2018/19-004</t>
  </si>
  <si>
    <t>4-042-238-2640102-103-2018/19-002</t>
  </si>
  <si>
    <t>4-042-238-2640105-103-2018/19-003</t>
  </si>
  <si>
    <t>4-042-238-2640101-103-2018/19-001</t>
  </si>
  <si>
    <t>4-042-238-2640509-112-2018/19-001</t>
  </si>
  <si>
    <t>4-042-238-2640510-110-2018/19-001</t>
  </si>
  <si>
    <t>PROJECT GFS CODELIST FOR  MT. ELGON NATIONAL GOVERNMENT CONSTITUENCY DEVELOPMENT FUND</t>
  </si>
  <si>
    <t xml:space="preserve">Current Status </t>
  </si>
  <si>
    <t>4-037-208-2110000-100-2018/19-001</t>
  </si>
  <si>
    <t>4-037-208-2210000-100-2018/19-002</t>
  </si>
  <si>
    <t>Purchase of fuel, repairs and maintenance, printing, stationery, telephone, travel and subsistence, office tea and bank charges.</t>
  </si>
  <si>
    <t>4-037-208-2120101-100-2018/19-003</t>
  </si>
  <si>
    <t>4-037-208-2120201-100-2018/19-004</t>
  </si>
  <si>
    <t>4-037-208-2210802-100-2018/19-005</t>
  </si>
  <si>
    <t>Payment of Committee sitting allowances, transport and conferences.</t>
  </si>
  <si>
    <t>MONITORING AND EVALUATION/CAPACITY BUILDING</t>
  </si>
  <si>
    <t>4-037-208-2210000-111-2018/19-001</t>
  </si>
  <si>
    <t>Purchase of fuel, Repairs and Maintenance, Printing, Stationery, Airtime, Travel and Subsistence.</t>
  </si>
  <si>
    <t>4-037-208-2210802-111-2018/19-002</t>
  </si>
  <si>
    <t>4-037-208-2210700-111-2018/19-003</t>
  </si>
  <si>
    <t>Undertake Training of the PMCs/NG-CDFCs and Staff on NG-CDF Related issues</t>
  </si>
  <si>
    <t>4-037-208-2640101-103-2018/19-001</t>
  </si>
  <si>
    <t>Payment of bursary to needy students in Secondary Schools</t>
  </si>
  <si>
    <t>4-037-208-2640102-103-2018/19-002</t>
  </si>
  <si>
    <t>Bursary Special Institutions</t>
  </si>
  <si>
    <t>4-037-208-2640105-103-2018/19-004</t>
  </si>
  <si>
    <t>Payment of bursary to special need students in Special Need Institutions</t>
  </si>
  <si>
    <t>4-037-208-2640200-101-2018/19-001</t>
  </si>
  <si>
    <t>Mulwanda Primary School</t>
  </si>
  <si>
    <t>4-037-208-2630204-104-2018/19-001</t>
  </si>
  <si>
    <t>Completion of Administration Block -Fascia board, Floor and Painting</t>
  </si>
  <si>
    <t>Ebuhonga Primary School</t>
  </si>
  <si>
    <t>4-037-208-2630204-104-2018/19-002</t>
  </si>
  <si>
    <t>Completion of 1no. classroom - Fascia board, conduiting,Floor &amp; panes.</t>
  </si>
  <si>
    <t>Emung’abo Primary School</t>
  </si>
  <si>
    <t>4-037-208-2630204-104-2018/19-003</t>
  </si>
  <si>
    <t>Completion of 1no. classroom - Fascia board &amp; Painting</t>
  </si>
  <si>
    <t>Khwisero Primary School</t>
  </si>
  <si>
    <t>4-037-208-2630204-104-2018/19-004</t>
  </si>
  <si>
    <t>Completion of a boys’ Dormitory - Fascia board, window panes and Painting.</t>
  </si>
  <si>
    <t>Elukanji Primary School</t>
  </si>
  <si>
    <t>4-037-208-2630204-104-2018/19-005</t>
  </si>
  <si>
    <t>Completion of Administration Block -Fascia board, window panes,Floor and Painting</t>
  </si>
  <si>
    <t>Mushiangubu Primary School</t>
  </si>
  <si>
    <t>4-037-208-2630204-104-2018/19-006</t>
  </si>
  <si>
    <t>Completion of Administartion Block - Flooring,Fascia board, windows, panes and Painting.</t>
  </si>
  <si>
    <t>Munjeche Primary School</t>
  </si>
  <si>
    <t>Ekambuli Primary School</t>
  </si>
  <si>
    <t>4-037-208-2630204-104-2018/19-007</t>
  </si>
  <si>
    <t>Construction of 1no. Dormitory up to window grills and steel doors.</t>
  </si>
  <si>
    <t>4-037-208-2630204-104-2018/19-009</t>
  </si>
  <si>
    <t>Construction of an Administration Block up to Lintel</t>
  </si>
  <si>
    <t>Emukhunzulu Primary School</t>
  </si>
  <si>
    <t>4-037-208-2630204-104-2018/19-011</t>
  </si>
  <si>
    <t>Renovation of 3no. classrooms - Wall plaster,flooring,window panes, Plaster.</t>
  </si>
  <si>
    <t>Ebukanga Primary School</t>
  </si>
  <si>
    <t>4-037-208-2630204-104-2018/19-012</t>
  </si>
  <si>
    <t>Mundeku Primary School</t>
  </si>
  <si>
    <t>4-037-208-2630204-104-2018/19-013</t>
  </si>
  <si>
    <t>Construction of 1no. classroom to completion</t>
  </si>
  <si>
    <t>Eshirali Primary School</t>
  </si>
  <si>
    <t>4-037-208-2630204-104-2018/19-014</t>
  </si>
  <si>
    <t>Munyanza Primary School</t>
  </si>
  <si>
    <t>4-037-208-2630204-104-2018/19-015</t>
  </si>
  <si>
    <t xml:space="preserve">Construction of 1 no. new classroom to completion </t>
  </si>
  <si>
    <t>Emako Primary School</t>
  </si>
  <si>
    <t>4-037-208-2630204-104-2018/19-016</t>
  </si>
  <si>
    <t>Construction of an Administration Block up to Lintel.</t>
  </si>
  <si>
    <t>Ebuyonga Primary School</t>
  </si>
  <si>
    <t>4-037-208-2630204-104-2018/19-019</t>
  </si>
  <si>
    <t>Eshikhungula Primary School</t>
  </si>
  <si>
    <t>4-037-208-2630204-104-2018/19-020</t>
  </si>
  <si>
    <t>Purchase of 0.75 acre Land.</t>
  </si>
  <si>
    <t>Ebukwala Primary School</t>
  </si>
  <si>
    <t>4-037-208-2630204-104-2018/19-021</t>
  </si>
  <si>
    <t>Ematundu Primary School</t>
  </si>
  <si>
    <t>4-037-208-2630204-104-2018/19-022</t>
  </si>
  <si>
    <t>Eshibinga Primary School</t>
  </si>
  <si>
    <t>4-037-208-2630204-104-2018/19-023</t>
  </si>
  <si>
    <t>Emakuche Primary School</t>
  </si>
  <si>
    <t>4-037-208-2630204-104-2018/19-024</t>
  </si>
  <si>
    <t>Eshiruli Primary School</t>
  </si>
  <si>
    <t>4-037-208-2630204-104-2018/19-026</t>
  </si>
  <si>
    <t xml:space="preserve"> Munjiti Primary School</t>
  </si>
  <si>
    <t>4-037-208-2630204-104-2018/19-028</t>
  </si>
  <si>
    <t>Renovation of 3no. Classrooms - Flooring, wall plaster and Painting.</t>
  </si>
  <si>
    <t>Mushichubulu Primary School</t>
  </si>
  <si>
    <t>4-037-208-2630204-104-2018/19-029</t>
  </si>
  <si>
    <t>Eshinutsa Primary School</t>
  </si>
  <si>
    <t>4-037-208-2630204-104-2018/19-030</t>
  </si>
  <si>
    <t>Mwikalikha Primary School</t>
  </si>
  <si>
    <t>4-037-208-2630204-104-2018/19-032</t>
  </si>
  <si>
    <t>Construction of 1no. new classroom to completion</t>
  </si>
  <si>
    <t>Ebukutenga Primary School</t>
  </si>
  <si>
    <t>Luanda SDA Primary School</t>
  </si>
  <si>
    <t>Enyanya Primary School</t>
  </si>
  <si>
    <t>Khwisero Girls’ Secondary School</t>
  </si>
  <si>
    <t>4-037-208-2630205-104-2018/19-001</t>
  </si>
  <si>
    <t>Completion ongoing Twin Laboratory - water,gas system and painting.</t>
  </si>
  <si>
    <t>Mulwanda Secondary School</t>
  </si>
  <si>
    <t>Completion of a single Laboratory - Fume chamber, Gas, Water system and Electricity.</t>
  </si>
  <si>
    <t>Emwaniro Secondary School</t>
  </si>
  <si>
    <t>4-037-208-2630205-104-2018/19-003</t>
  </si>
  <si>
    <t>St. Mathew’s Ikomero Secondary School</t>
  </si>
  <si>
    <t>4-037-208-2630205-104-2018/19-004</t>
  </si>
  <si>
    <t>Emalindi Girls’ Secondary School</t>
  </si>
  <si>
    <t>Mushinaka Secondary School</t>
  </si>
  <si>
    <t>4-037-208-2630205-104-2018/19-006</t>
  </si>
  <si>
    <t>Completion of 1no. new classroom - Fascia board, Panes &amp; Painting.</t>
  </si>
  <si>
    <t>Mundoli Girls’ Secondary School</t>
  </si>
  <si>
    <t>4-037-208-2630205-104-2018/19-007</t>
  </si>
  <si>
    <t>Shirali Secondary School</t>
  </si>
  <si>
    <t>4-037-208-2630205-104-2018/19-008</t>
  </si>
  <si>
    <t>Reinforcement of the Multi purpose dining hall- roof &amp; wall</t>
  </si>
  <si>
    <t>Ekatsombero Secondary School</t>
  </si>
  <si>
    <t>Completion of Twin Laboratory - Fume Chamber, Gas system Installation</t>
  </si>
  <si>
    <t>St. Joseph's Shirotsa Secondary School</t>
  </si>
  <si>
    <t>4-037-208-2630205-104-2018/19-009</t>
  </si>
  <si>
    <t>Emwiru Secondary School</t>
  </si>
  <si>
    <t>4-037-208-2630205-104-2018/19-010</t>
  </si>
  <si>
    <t>Emung’abo Secondary School</t>
  </si>
  <si>
    <t>4-037-208-2630205-104-2018/19-012</t>
  </si>
  <si>
    <t>Purchase of 2 acres Land</t>
  </si>
  <si>
    <t>Emutsasa Girls’ Secondary School</t>
  </si>
  <si>
    <t>4-037-208-2630205-104-2018/19-014</t>
  </si>
  <si>
    <t>Emuruba Secondary School</t>
  </si>
  <si>
    <t>4-037-208-2630205-104-2018/19-016</t>
  </si>
  <si>
    <t xml:space="preserve">Purchase of 2 acres Land  </t>
  </si>
  <si>
    <t>Khwisero Mixed Secondary School</t>
  </si>
  <si>
    <t>Construction of Dining Hall to completion</t>
  </si>
  <si>
    <t>Khwisero Technical Training Institute</t>
  </si>
  <si>
    <t>4-037-208-2630206-104-2018/19-001</t>
  </si>
  <si>
    <t xml:space="preserve">SECURITY </t>
  </si>
  <si>
    <t>Khwisero West Division ACC’s Office</t>
  </si>
  <si>
    <t>Construction of ACC’s Office - erection of 1st floor up to walling.</t>
  </si>
  <si>
    <t>Khwisero Police Station Staff houses</t>
  </si>
  <si>
    <t>Khwisero Police Station Toilet</t>
  </si>
  <si>
    <t>Kisa Central Location Chief’s Office</t>
  </si>
  <si>
    <t>Construction of Chief’s Office up to Lintel.</t>
  </si>
  <si>
    <t>Khwisero DCC’s Residential House</t>
  </si>
  <si>
    <t>Construction of DCC’s Residential House</t>
  </si>
  <si>
    <t>4-039-216-2110000-100-2018/19-001</t>
  </si>
  <si>
    <t>Gratuity</t>
  </si>
  <si>
    <t>4-039-216-2110000-100-2018/19-003</t>
  </si>
  <si>
    <t>Payment of gratuity to staff at the end of the contract</t>
  </si>
  <si>
    <t>4-039-216-2210000-100-2018/19-004</t>
  </si>
  <si>
    <t>Purchase of fuel, repairs and maintenance, printing, stationery, telephone, travel and subsistence, office tea,</t>
  </si>
  <si>
    <t>4-039-216-2210802-100-2018/19-005</t>
  </si>
  <si>
    <t>4-039-216-2210000-111-2018/19-001</t>
  </si>
  <si>
    <t>4-039-216-2210802-111-2018/19-002</t>
  </si>
  <si>
    <t>4-039-216-2210700-111-2018/19-003</t>
  </si>
  <si>
    <t>4-039-216-2640200-101-2018/19-005</t>
  </si>
  <si>
    <t xml:space="preserve">Constituency sports tournament </t>
  </si>
  <si>
    <t>4-039-216-2640509-112-2018/19-001</t>
  </si>
  <si>
    <t xml:space="preserve">Planting of trees in the following schools@ksh.200,000
1. Kananachi primary     
2.Emgwen primary school
3.Kabero primary school
4.Toroso girls 
5.Kamata primary
6.Koborom sec school
7.Chebin primary
8.Masaek secondary
9.Kapchoiywo primary
10.Chepombai primary
With the following trees for each school:-
Pischovia 100pcs@ksh350
Nandi flame100pcs@350
Whistling pine 100pcs@300
Elgon teak 200pcs @500
Land preparation ,transportation and planting ksh.18,000
</t>
  </si>
  <si>
    <t>4-039-216-2640101-103-2018/19-001</t>
  </si>
  <si>
    <t>Bursary  to special Schools</t>
  </si>
  <si>
    <t>Payment of bursary to needy Special student</t>
  </si>
  <si>
    <t xml:space="preserve">PRIMARY SCHOOLS </t>
  </si>
  <si>
    <t>Emgwen Primary School</t>
  </si>
  <si>
    <t>4-39-216-2630204-104-2018/19-001</t>
  </si>
  <si>
    <t>Completion of two classrooms flooring, plastering and painting</t>
  </si>
  <si>
    <t>Kapchoiywo Primary School</t>
  </si>
  <si>
    <t>4-39-216-2630204-104-2018/19-002</t>
  </si>
  <si>
    <t>Completion of one classroomSlab, flooring, plastering, painting, fascia board</t>
  </si>
  <si>
    <t>4-39-216-2630204-104-2018/19-003</t>
  </si>
  <si>
    <t>4-39-216-2630204-104-2018/19-004</t>
  </si>
  <si>
    <t>Toywondet primary</t>
  </si>
  <si>
    <t>4-39-216-2630204-104-2018/19-005</t>
  </si>
  <si>
    <t>4-39-216-2630204-104-2018/19-006</t>
  </si>
  <si>
    <t>Renovation of dormitory-flooring plastering and painting</t>
  </si>
  <si>
    <t>4-39-216-2630204-104-2018/19-007</t>
  </si>
  <si>
    <t>4-39-216-2630204-104-2018/19-008</t>
  </si>
  <si>
    <t>Completion of administration block- Flooring, plastering painting fascia board</t>
  </si>
  <si>
    <t>Chemta primary school</t>
  </si>
  <si>
    <t>4-39-216-2630204-104-2018/19-009</t>
  </si>
  <si>
    <t>4-39-216-2630204-104-2018/19-010</t>
  </si>
  <si>
    <t>Kiptii primary</t>
  </si>
  <si>
    <t>4-39-216-2630204-104-2018/19-011</t>
  </si>
  <si>
    <t>Tuikut primary</t>
  </si>
  <si>
    <t>4-39-216-2630204-104-2018/19-012</t>
  </si>
  <si>
    <t>Kabero primary school</t>
  </si>
  <si>
    <t>4-39-216-2630204-104-2018/19-013</t>
  </si>
  <si>
    <t>Completion of 4 classrooms flooring, electrification, plastering, painting</t>
  </si>
  <si>
    <t>Marigo primary</t>
  </si>
  <si>
    <t>4-39-216-2630204-104-2018/19-014</t>
  </si>
  <si>
    <t>Chesikaki special school</t>
  </si>
  <si>
    <t>4-39-216-2630204-104-2018/19-015</t>
  </si>
  <si>
    <t>Purchase of 2 acres land</t>
  </si>
  <si>
    <t>Kamata primary school</t>
  </si>
  <si>
    <t>4-39-216-2630204-104-2018/19-016</t>
  </si>
  <si>
    <t xml:space="preserve">Bikhutu primary </t>
  </si>
  <si>
    <t>4-39-216-2630204-104-2018/19-017</t>
  </si>
  <si>
    <t>Bisanja primary</t>
  </si>
  <si>
    <t>4-39-216-2630204-104-2018/19-018</t>
  </si>
  <si>
    <t xml:space="preserve">SECONDARY SCHOOLS </t>
  </si>
  <si>
    <t>4-39-216-2630205-104-2018/19-001</t>
  </si>
  <si>
    <t>Completion of 2 classrooms-flooring, plastering, painting @ksh.1,000,000 and construction of one new classroom @ksh.1,000,000</t>
  </si>
  <si>
    <t>4-39-216-2630205-104-2018/19-002</t>
  </si>
  <si>
    <t>4-39-216-2630205-104-2018/19-003</t>
  </si>
  <si>
    <t>Masaek secondary</t>
  </si>
  <si>
    <t>4-39-216-2630205-104-2018/19-004</t>
  </si>
  <si>
    <t>St. Jude Kaimugul</t>
  </si>
  <si>
    <t>4-39-216-2630205-104-2018/19-005</t>
  </si>
  <si>
    <t>Completion of 2 classrooms electrification, fascia board and painting</t>
  </si>
  <si>
    <t>4-39-216-2630205-104-2018/19-006</t>
  </si>
  <si>
    <t>4-39-216-2630205-104-2018/19-007</t>
  </si>
  <si>
    <t>Construction of dormitory to roofing</t>
  </si>
  <si>
    <t>4-39-216-2630205-104-2018/19-008</t>
  </si>
  <si>
    <t>Purchase of school 1 acre land 300,000 and construction 2 classrooms to completion 1,500,000</t>
  </si>
  <si>
    <t>Kipsis girls</t>
  </si>
  <si>
    <t>Construction of 3 classrooms to completion</t>
  </si>
  <si>
    <t>4-39-216-2630205-104-2018/19-010</t>
  </si>
  <si>
    <t>Completion of administration block shutters, flooring and plastering</t>
  </si>
  <si>
    <t>4-39-216-2630205-104-2018/19-011</t>
  </si>
  <si>
    <t>4-39-216-2630205-104-2018/19-012</t>
  </si>
  <si>
    <t>Purchase of 1 acre land</t>
  </si>
  <si>
    <t>4-39-216-2630205-104-2018/19-013</t>
  </si>
  <si>
    <t>4-39-216-2630205-104-2018/19-014</t>
  </si>
  <si>
    <t>4-39-216-2630205-104-2018/19-015</t>
  </si>
  <si>
    <t xml:space="preserve">Kang’anga police post </t>
  </si>
  <si>
    <t>Purchase of ¼ acre of land ksh. 300,000 and construction of police offices ksh.1,000,000</t>
  </si>
  <si>
    <t>Cheptais police station</t>
  </si>
  <si>
    <t xml:space="preserve">Purchase of ¾ acre land </t>
  </si>
  <si>
    <t xml:space="preserve">ACTIVITY </t>
  </si>
  <si>
    <t>AMOUNT</t>
  </si>
  <si>
    <t>Employees’ salaries</t>
  </si>
  <si>
    <t>Payment of NSSF Employer's deductions</t>
  </si>
  <si>
    <t>Payment of committee sitting allowances</t>
  </si>
  <si>
    <t>Purchase of fuel, repairs and maintenance, stationery, airtime, travel and subsistence and hospitality</t>
  </si>
  <si>
    <t>Training of PMCs/NGCDFCs</t>
  </si>
  <si>
    <t>Ndalu Multipurpose Hall</t>
  </si>
  <si>
    <t>Installation of satellite Antenna, Router, Digital Access Kit and Digital Ruggedized tablets, WIFI with outdoor wireless devise complete with 12U cabinet complete with installation accessories</t>
  </si>
  <si>
    <t>Purchase of sports kits - balls, Nets and uniforms for ten schools - Mapera, Machakha, Lunao, Lukhokhwe, Nyange D.E.B and Kewa Primary Schols. Pwani, Nabing'eng'e, Luuya D.E.B and St. Kizito Sirende Secondary Schools</t>
  </si>
  <si>
    <t>Planting of trees and beautification in ten schools - Musembe, Bituyu, Buyanzi, Bilibili, Lumukile, Sirende, Manyasa and Luuya Primary Schools. Sango S.A and James Mwei Secondary Schools</t>
  </si>
  <si>
    <t>Payment of bursary to needy and bright students</t>
  </si>
  <si>
    <t>Bursary Tertiary/Universities Schools</t>
  </si>
  <si>
    <t>Bilibili Secondary School</t>
  </si>
  <si>
    <t>Milima Friends Secondary School</t>
  </si>
  <si>
    <t>School Bus - Complete hire purchase payments</t>
  </si>
  <si>
    <t>Friends Nakoba Secondary School</t>
  </si>
  <si>
    <t>Complete two classrooms- external plastering and painting</t>
  </si>
  <si>
    <t>Lungai Secondary School</t>
  </si>
  <si>
    <t>Lunyu Secondary School</t>
  </si>
  <si>
    <t>St. Patrick’s Naitiri Boys Secondary School</t>
  </si>
  <si>
    <t>Completion of dormitory- Plastering, flooring, fittings and painting</t>
  </si>
  <si>
    <t>Manyasa Friends Secondary School</t>
  </si>
  <si>
    <t>Complete land payment for 3 acres</t>
  </si>
  <si>
    <t>St. Augustine's Lukhuna Girls Secondary School</t>
  </si>
  <si>
    <t>Complete Staff House - Walling, Roofing and internal Plastering</t>
  </si>
  <si>
    <t>Maliki Boys Secondary School</t>
  </si>
  <si>
    <t>Construct Principals House - Slab and walling to roof level</t>
  </si>
  <si>
    <t>Nabiswa Secondary School</t>
  </si>
  <si>
    <t>Construct 2 Classrooms to completion</t>
  </si>
  <si>
    <t>Maliki Mixed Secondary School</t>
  </si>
  <si>
    <t>RCEA Namunyiri Girls Secondary School</t>
  </si>
  <si>
    <t>Milimani Secondary School</t>
  </si>
  <si>
    <t>Musembe Secondary School</t>
  </si>
  <si>
    <t>Mukuyuni Friends Girls Secondary School</t>
  </si>
  <si>
    <t>Construct Dormitory - Slab and walling to lintel level</t>
  </si>
  <si>
    <t>Kiminini Friends Secondary School</t>
  </si>
  <si>
    <t>St. Peter's Ndalu Secondary School</t>
  </si>
  <si>
    <t xml:space="preserve">Purchase a 51 seater School Bus </t>
  </si>
  <si>
    <t>Sango SA Secondary School</t>
  </si>
  <si>
    <t>Complete Construction of 2 Classrooms - Fittings, painting and signage</t>
  </si>
  <si>
    <t>Pwani Secondary School</t>
  </si>
  <si>
    <t>Complete Construction of Twin laboratory - Plastering, flooring, fitting, plumbing, gas system and painting</t>
  </si>
  <si>
    <t>Naitiri RC  Primary School</t>
  </si>
  <si>
    <t>Completion of Multipurpose - External male and female toilets</t>
  </si>
  <si>
    <t>Ndalu Primary School</t>
  </si>
  <si>
    <t>Tongaren Primary School</t>
  </si>
  <si>
    <t>Completion of multi-purpose hall - flooring, painting, electricity and fittings plus External toilets - Male and Female</t>
  </si>
  <si>
    <t>Mukuyuni Prmary School</t>
  </si>
  <si>
    <t>Arch Bishop Wabukala Primary School</t>
  </si>
  <si>
    <t>Bunambo Primary School</t>
  </si>
  <si>
    <t>Buyanzi Primary School</t>
  </si>
  <si>
    <t>Chuma Primary School</t>
  </si>
  <si>
    <t>Lumukile Primary School</t>
  </si>
  <si>
    <t>Machakha Primary School</t>
  </si>
  <si>
    <t>Makololwe Primary School</t>
  </si>
  <si>
    <t>Marinda Primary School</t>
  </si>
  <si>
    <t>Matisi CEB Primary School</t>
  </si>
  <si>
    <t>Land Purchase 2 acres</t>
  </si>
  <si>
    <t>Mbakalo DEB Primary School</t>
  </si>
  <si>
    <t>Renovate 4 Classrooms - plastering, flooring and paint works</t>
  </si>
  <si>
    <t>Mbirira Primary School</t>
  </si>
  <si>
    <t>Mitua Primary School</t>
  </si>
  <si>
    <t>Miyuke Primary School</t>
  </si>
  <si>
    <t>Musembe Primary School</t>
  </si>
  <si>
    <t>Ndengelwa Primary School</t>
  </si>
  <si>
    <t>Shikuku Primary School</t>
  </si>
  <si>
    <t>Sikulu Primary School</t>
  </si>
  <si>
    <t>Sirende Primary School</t>
  </si>
  <si>
    <t>St. Joan Sango RC Primary School</t>
  </si>
  <si>
    <t>St. Peter's Makumu Primary School</t>
  </si>
  <si>
    <t>Tabani RC Primary School</t>
  </si>
  <si>
    <t>Sirakaru Primary School</t>
  </si>
  <si>
    <t>Complete Construction of 2 Classrooms - Window panes, plastering outside and painting</t>
  </si>
  <si>
    <t>Minyali Primary School</t>
  </si>
  <si>
    <t>Complete Construction of 4 Classrooms - Window panes, plastering outside and painting</t>
  </si>
  <si>
    <t>Dr. Eseli Primary School</t>
  </si>
  <si>
    <t>Complete Construction of 2 Classrooms - Fittings and painting</t>
  </si>
  <si>
    <t>Lunao Primary School</t>
  </si>
  <si>
    <t>Construct a three roomed Staff House</t>
  </si>
  <si>
    <t>Milima Assistant Chief's Office</t>
  </si>
  <si>
    <t>Complete Construction of Assistant Chief's Office - Ceiling board/Fittings, painting and electricity</t>
  </si>
  <si>
    <t>Purchase of fuel, repairs and maintenance, printing, stationery, telephone, travel and subsistence and office tea</t>
  </si>
  <si>
    <t>Payment of bursary to needy students in Colleges and University</t>
  </si>
  <si>
    <t xml:space="preserve">Bursary Tertiary Institutions </t>
  </si>
  <si>
    <t xml:space="preserve">Payment of bursary to needy students in special Schools </t>
  </si>
  <si>
    <r>
      <t>Plan</t>
    </r>
    <r>
      <rPr>
        <sz val="12"/>
        <color indexed="8"/>
        <rFont val="Footlight MT Light"/>
        <family val="1"/>
      </rPr>
      <t>t</t>
    </r>
    <r>
      <rPr>
        <sz val="12"/>
        <color indexed="8"/>
        <rFont val="Footlight MT Light"/>
        <family val="1"/>
      </rPr>
      <t xml:space="preserve">ing of </t>
    </r>
    <r>
      <rPr>
        <sz val="12"/>
        <color indexed="8"/>
        <rFont val="Footlight MT Light"/>
        <family val="1"/>
      </rPr>
      <t>t</t>
    </r>
    <r>
      <rPr>
        <sz val="12"/>
        <color indexed="8"/>
        <rFont val="Footlight MT Light"/>
        <family val="1"/>
      </rPr>
      <t>ree seedlings in the following Primary Schools: Masamra ,</t>
    </r>
    <r>
      <rPr>
        <sz val="12"/>
        <color indexed="8"/>
        <rFont val="Footlight MT Light"/>
        <family val="1"/>
      </rPr>
      <t xml:space="preserve"> Ninga </t>
    </r>
    <r>
      <rPr>
        <sz val="12"/>
        <color indexed="8"/>
        <rFont val="Footlight MT Light"/>
        <family val="1"/>
      </rPr>
      <t xml:space="preserve">, Orao ,Sango ,Sigomre ,Naya ,Ambira ,Muthiero ,Wangotong ,Mahingo ,Sikang ,Ulanda ,Umina ,Markuny ,Raduodi ,Siror.Other Government institutions namely: Ugunja DCC Office Compound,Sigomre Police Station,Ugunja Police Station and Ugunja CDFC Offices Compound Each  Institution  ksh. </t>
    </r>
    <r>
      <rPr>
        <b/>
        <sz val="12"/>
        <color indexed="8"/>
        <rFont val="Footlight MT Light"/>
        <family val="1"/>
      </rPr>
      <t>50,000.00</t>
    </r>
    <r>
      <rPr>
        <sz val="12"/>
        <color indexed="8"/>
        <rFont val="Footlight MT Light"/>
        <family val="1"/>
      </rPr>
      <t xml:space="preserve"> Respectively</t>
    </r>
  </si>
  <si>
    <t>Construction of 1 (one) Classroom to completion</t>
  </si>
  <si>
    <t>Ugunja NG-CDF Office</t>
  </si>
  <si>
    <t>Ugunja NG-CDF Offices</t>
  </si>
  <si>
    <t>…………………………………….                                                                                                                                                                                                     Verified By: Elizabeth Kitundu                                                                                                                                                                                                                                                                                                                                                                                                                                                                                                                                                                                                                                                                                                                                      Ag. Chief Manager Programmes &amp; Field Services Coordination                                                                   Date………………………………..</t>
  </si>
  <si>
    <t>4-041-233-2640510-110-2018/19-001</t>
  </si>
  <si>
    <t>4-041-233-3110104-108-2018/19-001</t>
  </si>
  <si>
    <t>4-041-233-3110104-108-2018/19-002</t>
  </si>
  <si>
    <t xml:space="preserve">Construction of 4 (Four) units police houses ksh. 1,800,000 </t>
  </si>
  <si>
    <t>Construction of 1 (one) office ksh. 1,000,000 And 1(one) toilet ksh. 200,000 to completion</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</si>
  <si>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</si>
  <si>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t>4-042-241-2110000-100-2018/19-001</t>
  </si>
  <si>
    <t>4-042-241-2210000-100-2018/19-002</t>
  </si>
  <si>
    <t>4-042-241-2120101-100-2018/19-003</t>
  </si>
  <si>
    <t>4-042-241-2120201-100-2018/19-004</t>
  </si>
  <si>
    <t>4-042-241-2210802-100-2018/19-005</t>
  </si>
  <si>
    <t>4-042-241-2210000-111-2018/19-001</t>
  </si>
  <si>
    <t>4-042-241-2210802-111-2018/19-002</t>
  </si>
  <si>
    <t>4-042-241-2640200-101-2018/19-001</t>
  </si>
  <si>
    <t>4-042-241-2630204-104-2018/19-001</t>
  </si>
  <si>
    <t>4-042-241-2630204-104-2018/19-002</t>
  </si>
  <si>
    <t>4-042-241-2630204-104-2018/19-003</t>
  </si>
  <si>
    <t>4-042-241-2630204-104-2018/19-004</t>
  </si>
  <si>
    <t>4-042-241-2630204-104-2018/19-005</t>
  </si>
  <si>
    <t>4-042-241-2630204-104-2018/19-006</t>
  </si>
  <si>
    <t>4-042-241-2630204-104-2018/19-007</t>
  </si>
  <si>
    <t>4-042-241-2630204-104-2018/19-008</t>
  </si>
  <si>
    <t>4-042-241-2630204-104-2018/19-009</t>
  </si>
  <si>
    <t>4-042-241-2630204-104-2018/19-010</t>
  </si>
  <si>
    <t>4-042-241-2630204-104-2018/19-011</t>
  </si>
  <si>
    <t>4-042-241-2630204-104-2018/19-012</t>
  </si>
  <si>
    <t>4-042-241-2630204-104-2018/19-013</t>
  </si>
  <si>
    <t>4-042-241-2630204-104-2018/19-014</t>
  </si>
  <si>
    <t>4-042-241-2630204-104-2018/19-015</t>
  </si>
  <si>
    <t>4-042-241-2630204-104-2018/19-016</t>
  </si>
  <si>
    <t>4-042-241-2630204-104-2018/19-017</t>
  </si>
  <si>
    <t>4-042-241-2630204-104-2018/19-018</t>
  </si>
  <si>
    <t>4-042-241-2630204-104-2018/19-019</t>
  </si>
  <si>
    <t>4-042-241-2630204-104-2018/19-020</t>
  </si>
  <si>
    <t>4-042-241-2630204-104-2018/19-021</t>
  </si>
  <si>
    <t>4-042-241-2630204-104-2018/19-022</t>
  </si>
  <si>
    <t>4-042-241-2630204-104-2018/19-023</t>
  </si>
  <si>
    <t>4-042-241-2630204-104-2018/19-024</t>
  </si>
  <si>
    <t>4-042-241-2630204-104-2018/19-025</t>
  </si>
  <si>
    <t>4-042-241-2630204-104-2018/19-026</t>
  </si>
  <si>
    <t>4-042-241-2630204-104-2018/19-027</t>
  </si>
  <si>
    <t>4-042-241-2630204-104-2018/19-028</t>
  </si>
  <si>
    <t>4-042-241-2630204-104-2018/19-029</t>
  </si>
  <si>
    <t>4-042-241-2630204-104-2018/19-030</t>
  </si>
  <si>
    <t>4-042-241-2630204-104-2018/19-031</t>
  </si>
  <si>
    <t>4-042-241-2630204-104-2018/19-032</t>
  </si>
  <si>
    <t>4-042-241-2630204-104-2018/19-033</t>
  </si>
  <si>
    <t>4-042-241-2630204-104-2018/19-034</t>
  </si>
  <si>
    <t>4-042-241-2630204-104-2018/19-035</t>
  </si>
  <si>
    <t>4-042-241-2630204-104-2018/19-036</t>
  </si>
  <si>
    <t>4-042-241-2630204-104-2018/19-037</t>
  </si>
  <si>
    <t>4-042-241-2630204-104-2018/19-038</t>
  </si>
  <si>
    <t>4-042-241-2630204-104-2018/19-039</t>
  </si>
  <si>
    <t>4-042-241-2630204-104-2018/19-040</t>
  </si>
  <si>
    <t>4-042-241-2630204-104-2018/19-041</t>
  </si>
  <si>
    <t>4-042-241-2630204-104-2018/19-042</t>
  </si>
  <si>
    <t>4-042-241-2630205-104-2018/19-001</t>
  </si>
  <si>
    <t>4-042-241-2630205-104-2018/19-003</t>
  </si>
  <si>
    <t>4-042-241-2630205-104-2018/19-004</t>
  </si>
  <si>
    <t>4-042-241-2630205-104-2018/19-005</t>
  </si>
  <si>
    <t>4-042-241-2630205-104-2018/19-006</t>
  </si>
  <si>
    <t>4-042-241-2630205-104-2018/19-007</t>
  </si>
  <si>
    <t>4-042-241-2630205-104-2018/19-008</t>
  </si>
  <si>
    <t>4-042-241-2630205-104-2018/19-009</t>
  </si>
  <si>
    <t>4-042-241-2630205-104-2018/19-010</t>
  </si>
  <si>
    <t>4-042-241-2630205-104-2018/19-011</t>
  </si>
  <si>
    <t>4-042-241-2640507-113-2018/19-001</t>
  </si>
  <si>
    <t>4-042-241-2640507-113-2018/19-002</t>
  </si>
  <si>
    <t>4-042-241-2640507-113-2018/19-003</t>
  </si>
  <si>
    <t>4-042-241-2640507-113-2018/19-004</t>
  </si>
  <si>
    <t>4-042-241-2630206-104-2018/19-001</t>
  </si>
  <si>
    <t>4-042-241-2630206-104-2018/19-002</t>
  </si>
  <si>
    <t>4-042-241-2630206-104-2018/19-003</t>
  </si>
  <si>
    <t>4-042-241-3110202-108-2018/19-002</t>
  </si>
  <si>
    <t>4-042-241-2640101-103-2018/19-001</t>
  </si>
  <si>
    <t>4-042-241-2640102-103-2018/19-001</t>
  </si>
  <si>
    <t xml:space="preserve">NG-CDFC/ PMC Capacity Building </t>
  </si>
  <si>
    <t>4-042-241-2210700-111-2018/19-003</t>
  </si>
  <si>
    <t xml:space="preserve"> To cater for any unforeseen occurrences in the constituency during the financial year </t>
  </si>
  <si>
    <t>construction of one classroom to completion Kshs 1,200,000  Purchase of 40 desks  Kshs 80,000</t>
  </si>
  <si>
    <t>renovation of one classroom flooring, fiting roofing and painting , flooring plus glazing work</t>
  </si>
  <si>
    <t>Plastering ,fittings ,floor work and painting of  2 classrooms Kshs 700,000 Purchase of 40 desks  Kshs 80,000</t>
  </si>
  <si>
    <t>1 classroom Roofing, fitting, Plastering and Painting works Kshs 200,000 and Finishing of 3 door toilet superstructure walling, plastering and fitting Kshs 50,000</t>
  </si>
  <si>
    <t>Cealing board ,reandering and plaster of 1 classroom</t>
  </si>
  <si>
    <t>construction of one classroom to completion Kshs 1,200,000 Purchase of 40 desks Kshs 80,000</t>
  </si>
  <si>
    <t>4-042-241-2640509-112-2018/19-001</t>
  </si>
  <si>
    <t>4-042-241-2211310-108-2018/19-003</t>
  </si>
  <si>
    <t>4-042-241-3111000-113-2018/19-001</t>
  </si>
  <si>
    <t xml:space="preserve">Purchase of fuel, repairs and maintenance, printing, stationery, telephone, travel and subsistence, internet, other utilities </t>
  </si>
  <si>
    <t xml:space="preserve">Payment of Committee sitting allowances, transport and conference </t>
  </si>
  <si>
    <t>Purchase of fuel, repairs and maintenance, airtime,traveling and subsistence</t>
  </si>
  <si>
    <t>NGCDFC, PMC Capacity Building</t>
  </si>
  <si>
    <t>Completion of Administration Block – Painting, ceiling and plumbing</t>
  </si>
  <si>
    <t>Completion of 2 classrooms – wiring, plastering, fittings, painting</t>
  </si>
  <si>
    <t>Rehabiliation of playing ground - Fencing a 2.5 acre piece of land using Pre cast concrete posts, installation of  gate and drainage</t>
  </si>
  <si>
    <t>4-042-238-2630204-104-2018/19-001</t>
  </si>
  <si>
    <t>4-042-238-2630204-104-2018/19-002</t>
  </si>
  <si>
    <t>4-042-238-2630204-104-2018/19-003</t>
  </si>
  <si>
    <t>4-042-238-2630204-104-2018/19-004</t>
  </si>
  <si>
    <t>4-042-238-2630205-104-2018/19-005</t>
  </si>
  <si>
    <t>…………………………………….                                                                                                                                                                                                     Verified By: Elizabeth Kitundu                                                                                                                                                                                                                                                                                                                                                                                                                                                                                                                                                                                                                                                                                                                                      Ag.Chief Manager Programmes &amp; Field Services Coordination                                                                   Date………………………………..</t>
  </si>
  <si>
    <t xml:space="preserve">Payment of Staff Salariesand provision of staff gratuity earned </t>
  </si>
  <si>
    <t xml:space="preserve">Purchase of Fuel,Motor Vehicle Insurance ,Repairs &amp; Maintenance,Printing &amp; StationeryTelephony &amp; Internet Charges ,Postage,Water ,Commuter allowances ,Cleaning ,Newspapers  Office Tea,Furnishing NG-CDF Office </t>
  </si>
  <si>
    <t>Purchase of Branded NG-CDF Shirts</t>
  </si>
  <si>
    <t>Completion of staff house-Plastering, Flooring,Fitting of Windows &amp; Doors, Ceiling and Painting</t>
  </si>
  <si>
    <t>Construction of Model One classroom</t>
  </si>
  <si>
    <t>Renovation of an Office Block-Flooring, Plastering, Fittings &amp; painting</t>
  </si>
  <si>
    <t>Renovation of 4 Classrooms-Flooring, Plastering, Fittings &amp; painting</t>
  </si>
  <si>
    <t>Renovation of 4 Classrooms-Flooring, Plastering,Fittings &amp; painting</t>
  </si>
  <si>
    <t>Renovation of 3 Classrooms-Flooring, Plastering,Fittings &amp; painting</t>
  </si>
  <si>
    <t>Completion of One  Classroom-Flooring, Plastering,Fittings &amp; painting</t>
  </si>
  <si>
    <t>Renovation of an Office Block-Flooring, Plastering,Fittings &amp; painting</t>
  </si>
  <si>
    <t>Completion of a classroom-Flooring, Plastering,Fittings &amp; painting</t>
  </si>
  <si>
    <t>Construction of 10 No. Staff units,Purchase and Installation of 10,000 Lts Roto water tank and Fencing of the compound approximately 300 metres</t>
  </si>
  <si>
    <t>Construction of 5 staff units, 4 door pit latrines,2 bathrooms, Purchase &amp; Installation of 10,000 Ltrs Roto water tank, Wiring and  Fitting of Ceilling Boards</t>
  </si>
  <si>
    <t>Construction of 5 staff units,Purchase &amp; Installation of 10,000 Ltrs Roto  water, 3 door pit latrines, 2 door bathrooms</t>
  </si>
  <si>
    <t>Construction of 5 staff units,fencing of Compound,Purchase &amp; Installation of 10,000 Ltrs Roto water tank</t>
  </si>
  <si>
    <t>4-044-256-2120201-100-2018/19-002</t>
  </si>
  <si>
    <t>4-044-256-2120101-100-2018/19-003</t>
  </si>
  <si>
    <t>4-044-256-2210000-100-2018/19-004</t>
  </si>
  <si>
    <t>4-044-256-2210802-100-2018/19-005</t>
  </si>
  <si>
    <t>4-044-256-2210802-111-2018/19-002</t>
  </si>
  <si>
    <t>4-044-256-2210700-111-2018-19-003</t>
  </si>
  <si>
    <t>4-044-256-2630204-104-2018/19-024</t>
  </si>
  <si>
    <t>4-044-256-2630204-104-2018/19-025</t>
  </si>
  <si>
    <t>Purchase of NGCDF 2 Desktop computers and a printer</t>
  </si>
  <si>
    <t>NG-CDFC PMC Capacity Building</t>
  </si>
  <si>
    <t>Magenche  Chief's office</t>
  </si>
  <si>
    <t>Completion of Chief's office(roofing,painting plastering,fixing windows&amp; doors )</t>
  </si>
  <si>
    <t>Completion - roofing, painting, plastering, fixing windows &amp; doors</t>
  </si>
  <si>
    <t>Carry out Constituency sports tournament and Purchase of sports kits for various teams</t>
  </si>
  <si>
    <t>Bursary for needy students in Colleges and Universities</t>
  </si>
  <si>
    <t>Bursary for Tertiary Institutes</t>
  </si>
  <si>
    <t>Additional funding for completion  of a 2 storey building of 10 classrooms and a hall(casting of 2nd floor,walling,plastering,roofing,fixing windows and doors and painting)</t>
  </si>
  <si>
    <t>Additional funding for 2 storey building of 8 classWalling of 1st, plastering of 1st floor and casting of 2nd floor)</t>
  </si>
  <si>
    <t>Additional funding for construction of a 2 storey building of 10 classrooms and a hall(walling of  the ground floor and plastering)</t>
  </si>
  <si>
    <t>additional funding for completion  of a 2 storey building of 8 classrooms and a hall(Walling of 1st,plastering of 1st floor and casting of 2nd floor)</t>
  </si>
  <si>
    <t>Additional Funding for the purchase of land for the expansion of the school compound - 0.04 ha</t>
  </si>
  <si>
    <t>Additional funding for construction of a 2 storey building of 10 classrooms and a hall(walling of  the ground floor and casting of 1st floor)</t>
  </si>
  <si>
    <t>Ritembu  Primary School</t>
  </si>
  <si>
    <t>Additional funding for construction of a 2 storey building of 8 classrooms and a hall(walling of  the 1st floor and casting of 2nd floor)</t>
  </si>
  <si>
    <t>Emesa  Primary School</t>
  </si>
  <si>
    <t>Mokomoni  Primary School</t>
  </si>
  <si>
    <t>Additional funding for completion  of a 2 storey building of 10 classrooms and a hall(Walling of ground floor and casting of 1st floor)</t>
  </si>
  <si>
    <t>Completion of  a laboratory(Plastering, roofing ,Fixing windows &amp; doors, painting)</t>
  </si>
  <si>
    <t>Purchasing seedling for planting trees each at kshs. 90,867.40 at the following places ; Bokimoge Chief Camp, Keore Primary School, Kiru Primary School, Edereti Primary School, Riyabu Primary School, Kiberesi Primary School.</t>
  </si>
  <si>
    <t>Purchasing seedling for planting trees each at kshs. 90,867.40 at Megenche Chief Camp, Mokubo Primary School, Sengera Primary School, Eberenge Secondary School, Nyabinyinyi Primary School, Magenche Secondary School</t>
  </si>
  <si>
    <t>renovation-painting, electrical works,fixing windows and door glasses ,ceiling repair)</t>
  </si>
  <si>
    <t xml:space="preserve">To cater for any  unforeseen occurrences in the constituency during the financial year </t>
  </si>
  <si>
    <t>Purchase and installation of water gutters in 4 classrooms</t>
  </si>
  <si>
    <t>NGCDF Office</t>
  </si>
  <si>
    <t xml:space="preserve">Completion of pit latrines, 10 Doors, windows, fascia board, flooring and painting </t>
  </si>
  <si>
    <t>Undertake Training of the PMCS/NG-CDFCS on NG-CDF Related issues</t>
  </si>
  <si>
    <t>NG-CDF Offices</t>
  </si>
  <si>
    <t xml:space="preserve">Renovation- Floor screeding, Plastering, fitting, &amp; painting of 4 classrooms </t>
  </si>
  <si>
    <t>Construction - Foundation, walling, roofing, plastering, fitting &amp; painting of 2 classrooms (Construction)</t>
  </si>
  <si>
    <t xml:space="preserve">Construction - Foundation, walling, roofing, plastering, fitting of a 6-door toilet block </t>
  </si>
  <si>
    <t xml:space="preserve">Construction - Foundation, walling, roofing, plastering, fitting &amp; painting of one classroom </t>
  </si>
  <si>
    <t xml:space="preserve">Construction - Foundation, walling, roofing, plastering, fitting, &amp; painting of 1 classroom </t>
  </si>
  <si>
    <t xml:space="preserve">Construction - Foundation, walling, roofing, plastering, fitting &amp; painting of 2 classrooms </t>
  </si>
  <si>
    <t>Construction - Foundation, walling, roofing, plastering, fitting &amp; painting of 1 classroom</t>
  </si>
  <si>
    <t xml:space="preserve">Construction- Foundation, walling and roofing of Administration block </t>
  </si>
  <si>
    <t xml:space="preserve">Renovation - Floor screeding, Plastering, fitting and painting of 6 classrooms </t>
  </si>
  <si>
    <t xml:space="preserve">Renovation- Floor screeding, Plastering, fitting and painting of 6 classrooms </t>
  </si>
  <si>
    <t xml:space="preserve">Renovation - Floor screeding, Plastering, fitting and painting of 4 classrooms </t>
  </si>
  <si>
    <t xml:space="preserve">Renovation- Plastering, fitting and painting of 2 classrooms </t>
  </si>
  <si>
    <t xml:space="preserve">Construction - Foundation, walling, roofing, plastering, fitting &amp; painting of 1 classroom </t>
  </si>
  <si>
    <t xml:space="preserve">Construction- Foundation, walling, roofing, plastering, fitting &amp; painting of 1 classroom </t>
  </si>
  <si>
    <t xml:space="preserve">Construction - Foundation, walling, roofing, plastering, Fitting &amp; painting of 1 classroom  </t>
  </si>
  <si>
    <t xml:space="preserve">Construction - Foundation, walling, roofing, plastering, fitting &amp; painting of 1 classrooms </t>
  </si>
  <si>
    <t xml:space="preserve">Construction - Foundation, walling, plastering, roofing, fitting &amp; painting of 6 door pit latrines </t>
  </si>
  <si>
    <t xml:space="preserve">Construction - Foundation, walling and roofing of Admin Block </t>
  </si>
  <si>
    <t xml:space="preserve">Construction - Foundation, walling and roofing of Administration Police staff house </t>
  </si>
  <si>
    <t xml:space="preserve">Renovation - Floor screeding, walling, plastering, fitting &amp; painting of DO’s office </t>
  </si>
  <si>
    <t xml:space="preserve">Construction - Foundation, walling &amp; roofing, of assistant chief's office </t>
  </si>
  <si>
    <t xml:space="preserve">Construction - Foundation, walling and roofing of chief’s office </t>
  </si>
  <si>
    <t xml:space="preserve">Construction - Foundation, walling, roofing of AP staff house. </t>
  </si>
  <si>
    <t xml:space="preserve">Construction -Foundation, walling, roofing, plastering&amp; painting of Community Resource Centre </t>
  </si>
  <si>
    <r>
      <t xml:space="preserve">Construction of water &amp; drainage systems (&amp; septic tank  Kshs </t>
    </r>
    <r>
      <rPr>
        <b/>
        <sz val="12"/>
        <color indexed="8"/>
        <rFont val="Footlight MT Light"/>
        <family val="1"/>
      </rPr>
      <t>600,000</t>
    </r>
    <r>
      <rPr>
        <sz val="12"/>
        <color indexed="8"/>
        <rFont val="Footlight MT Light"/>
        <family val="1"/>
      </rPr>
      <t xml:space="preserve">, painting  Kshs </t>
    </r>
    <r>
      <rPr>
        <b/>
        <sz val="12"/>
        <color indexed="8"/>
        <rFont val="Footlight MT Light"/>
        <family val="1"/>
      </rPr>
      <t>300,000</t>
    </r>
    <r>
      <rPr>
        <sz val="12"/>
        <color indexed="8"/>
        <rFont val="Footlight MT Light"/>
        <family val="1"/>
      </rPr>
      <t xml:space="preserve">), metallic benches 120 pcs Kshs </t>
    </r>
    <r>
      <rPr>
        <b/>
        <sz val="12"/>
        <color indexed="8"/>
        <rFont val="Footlight MT Light"/>
        <family val="1"/>
      </rPr>
      <t xml:space="preserve">600,000 </t>
    </r>
    <r>
      <rPr>
        <sz val="12"/>
        <color indexed="8"/>
        <rFont val="Footlight MT Light"/>
        <family val="1"/>
      </rPr>
      <t xml:space="preserve">Purchase of tables 60pcs with metallic stands  Kshs </t>
    </r>
    <r>
      <rPr>
        <b/>
        <sz val="12"/>
        <color indexed="8"/>
        <rFont val="Footlight MT Light"/>
        <family val="1"/>
      </rPr>
      <t>420,000</t>
    </r>
    <r>
      <rPr>
        <sz val="12"/>
        <color indexed="8"/>
        <rFont val="Footlight MT Light"/>
        <family val="1"/>
      </rPr>
      <t xml:space="preserve">) for the multipurpose hall </t>
    </r>
  </si>
  <si>
    <t xml:space="preserve">Completion - Fitting, plastering and painting of a laboratory </t>
  </si>
  <si>
    <t xml:space="preserve">Renovation - Plastering, fitting, painting and walling of 6 classrooms </t>
  </si>
  <si>
    <t xml:space="preserve">Completion - Roofing, fitting, plastering, chamber, benches drainage system, electrical work &amp; plumbing work. </t>
  </si>
  <si>
    <t xml:space="preserve">Construction - Foundation, walling, roofing, plastering, fitting and painting  of administration block </t>
  </si>
  <si>
    <t xml:space="preserve">Construction - Foundation, walling, roofing, plastering, fitting &amp; painting of 1 classroom and foundation, walling &amp; roofing of 1 classroom </t>
  </si>
  <si>
    <t xml:space="preserve">Construction - Foundation, walling, roofing, plastering, fitting and painting of a laboratory </t>
  </si>
  <si>
    <t xml:space="preserve">Construction - Foundation, walling, roofing, plastering, fitting and painting of a dormitory </t>
  </si>
  <si>
    <t xml:space="preserve">Completion - Roofing, plastering, fitting and painting of a laboratory </t>
  </si>
  <si>
    <t xml:space="preserve">Completion - plastering, fitting and painting of a library </t>
  </si>
  <si>
    <t xml:space="preserve">Completion - plastering, fitting and painting of administration Block </t>
  </si>
  <si>
    <t xml:space="preserve">Construction - Foundation, walling, roofing, plastering, fitting and painting of a dining hall </t>
  </si>
  <si>
    <t xml:space="preserve">Construction - Foundation, walling, roofing, plastering, fitting and painting of a library </t>
  </si>
  <si>
    <t xml:space="preserve">Construction -Foundation, walling, roofing, plastering, fitting &amp; painting of 1 classroom </t>
  </si>
  <si>
    <t xml:space="preserve">Construction - Foundation, walling, roofing, plastering, fitting and painting of 6 classrooms </t>
  </si>
  <si>
    <r>
      <t>Purchase of school boat  300-seater   Kshs 900,000,</t>
    </r>
    <r>
      <rPr>
        <sz val="12"/>
        <color indexed="10"/>
        <rFont val="Footlight MT Light"/>
        <family val="1"/>
      </rPr>
      <t xml:space="preserve"> completion of 1 classroom  Kshs 400,000</t>
    </r>
  </si>
  <si>
    <t>NG-CDFC/ PMC Capacity Building</t>
  </si>
  <si>
    <t>Completion of tuition block; Plastering, painting , electrical fittings, plumbing and general finishes</t>
  </si>
  <si>
    <r>
      <t>4-045-267-</t>
    </r>
    <r>
      <rPr>
        <sz val="12"/>
        <color indexed="8"/>
        <rFont val="Footlight MT Light"/>
        <family val="1"/>
      </rPr>
      <t>2210000-100-2018/19-002</t>
    </r>
  </si>
  <si>
    <r>
      <t>4-045-267-</t>
    </r>
    <r>
      <rPr>
        <sz val="12"/>
        <color indexed="8"/>
        <rFont val="Footlight MT Light"/>
        <family val="1"/>
      </rPr>
      <t>2120101-100-2018/19-003</t>
    </r>
  </si>
  <si>
    <r>
      <t>4-045-267-</t>
    </r>
    <r>
      <rPr>
        <sz val="12"/>
        <color indexed="8"/>
        <rFont val="Footlight MT Light"/>
        <family val="1"/>
      </rPr>
      <t>2630205-104-2018/19-001</t>
    </r>
  </si>
  <si>
    <r>
      <t>4-045-267-</t>
    </r>
    <r>
      <rPr>
        <sz val="12"/>
        <color indexed="8"/>
        <rFont val="Footlight MT Light"/>
        <family val="1"/>
      </rPr>
      <t>2630204-104-2018/19-008</t>
    </r>
  </si>
  <si>
    <r>
      <t>4-045-267-</t>
    </r>
    <r>
      <rPr>
        <sz val="12"/>
        <color indexed="8"/>
        <rFont val="Footlight MT Light"/>
        <family val="1"/>
      </rPr>
      <t>2630204-104-2018/19-009</t>
    </r>
  </si>
  <si>
    <r>
      <t>4-045-267-</t>
    </r>
    <r>
      <rPr>
        <sz val="12"/>
        <color indexed="8"/>
        <rFont val="Footlight MT Light"/>
        <family val="1"/>
      </rPr>
      <t>2630204-104-2018/19-010</t>
    </r>
  </si>
  <si>
    <r>
      <t>4-045-267-</t>
    </r>
    <r>
      <rPr>
        <sz val="12"/>
        <color indexed="8"/>
        <rFont val="Footlight MT Light"/>
        <family val="1"/>
      </rPr>
      <t>2630204-104-2018/19-011</t>
    </r>
  </si>
  <si>
    <r>
      <t>4-045-267-</t>
    </r>
    <r>
      <rPr>
        <sz val="12"/>
        <color indexed="8"/>
        <rFont val="Footlight MT Light"/>
        <family val="1"/>
      </rPr>
      <t>2630204-104-2018/19-012</t>
    </r>
  </si>
  <si>
    <t>KINDLY NOTE THE FOLLOWING</t>
  </si>
  <si>
    <t>Purchase of land</t>
  </si>
  <si>
    <t>NG-CDFC is advised to forward a letter of confirmation from the Sub County Land Valuer  to the Fund Account Manager on purchase of land projects before any Expenditure is incurred</t>
  </si>
  <si>
    <t>PROJECT GFS CODELIST FOR NYARIBARI CHACHE NATIONAL GOVERNMENT CONSTITUENCY DEVELOPMENT FUND</t>
  </si>
  <si>
    <r>
      <t>4-015-072-</t>
    </r>
    <r>
      <rPr>
        <sz val="12"/>
        <color indexed="8"/>
        <rFont val="Footlight MT Light"/>
        <family val="1"/>
      </rPr>
      <t>3110506-108-2018/19-001</t>
    </r>
  </si>
  <si>
    <t>Constituency sports tournament (Foot ball and netball</t>
  </si>
  <si>
    <t>Kitundu Primary School</t>
  </si>
  <si>
    <t>Rehabilitation of school (6 Classrooms) Roofing, Shutters, plastering, painting of classrooms, Flooring</t>
  </si>
  <si>
    <t>Completion of Science Laboratory(plumbing, painting, construction of worktops, construction of gas chamber)</t>
  </si>
  <si>
    <t>Completion of Science Laboratory (plumbing, painting, construction of worktops, construction of gas chamber)</t>
  </si>
  <si>
    <r>
      <t>Completion of a science Laboratory – (plastering,flooring, painting,plumping,doors and windows</t>
    </r>
    <r>
      <rPr>
        <sz val="12"/>
        <color indexed="8"/>
        <rFont val="Footlight MT Light"/>
        <family val="1"/>
      </rPr>
      <t>)</t>
    </r>
  </si>
  <si>
    <r>
      <t xml:space="preserve">Completion of a science Laboratory – </t>
    </r>
    <r>
      <rPr>
        <sz val="12"/>
        <color indexed="8"/>
        <rFont val="Footlight MT Light"/>
        <family val="1"/>
      </rPr>
      <t>(Flooring, Plastering, plumbing, worktops)</t>
    </r>
  </si>
  <si>
    <t>Completion of a science Laboratory– (plumbing, painting, construction of worktops, construction of gas chamber)</t>
  </si>
  <si>
    <t>Completion of assistant chiefs office - flooring, plastering,roofing,painting</t>
  </si>
  <si>
    <t>Completion of assistant chiefs office,( flooring, plastering,roofing,painting</t>
  </si>
  <si>
    <t>NGCDF OFFICE</t>
  </si>
  <si>
    <t>4-015-072-2630204-104-2018/19-014</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</si>
  <si>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</si>
  <si>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t xml:space="preserve">AMOUNT </t>
  </si>
  <si>
    <t>NG-CDFC /PMC and Staff capacity building</t>
  </si>
  <si>
    <t>Bursary awards to needy students.(Colleges and Universities)</t>
  </si>
  <si>
    <t>4-003-011-2630205-104-2018/19-015</t>
  </si>
  <si>
    <t>4-003-011-2630205-104-2018/19-016</t>
  </si>
  <si>
    <t>4-003-011-2630205-104-2018/19-001</t>
  </si>
  <si>
    <t>4-003-011-2630205-104-2018/19-002</t>
  </si>
  <si>
    <t>4-003-011-2630205-104-2018/19-003</t>
  </si>
  <si>
    <t>4-003-011-2630205-104-2018/19-004</t>
  </si>
  <si>
    <t>4-003-011-2630205-104-2018/19-005</t>
  </si>
  <si>
    <t>4-003-011-2630205-104-2018/19-006</t>
  </si>
  <si>
    <t>4-003-011-2630205-104-2018/19-007</t>
  </si>
  <si>
    <t>4-003-011-2630205-104-2018/19-008</t>
  </si>
  <si>
    <t>4-003-011-2630205-104-2018/19-009</t>
  </si>
  <si>
    <t>4-003-011-2630205-104-2018/19-010</t>
  </si>
  <si>
    <t>4-003-011-2630205-104-2018/19-011</t>
  </si>
  <si>
    <t>4-003-011-2630205-104-2018/19-012</t>
  </si>
  <si>
    <t>4-003-011-2630205-104-2018/19-013</t>
  </si>
  <si>
    <t>4-003-011-2630205-104-2018/19-014</t>
  </si>
  <si>
    <t>4-003-011-2630205-104-2018/19-017</t>
  </si>
  <si>
    <t>4-003-011-2630206-104-2018/19-017</t>
  </si>
  <si>
    <t>MONITORING,EVALUATION AND CAPAPCITY BUILDING</t>
  </si>
  <si>
    <t>Training of NG-CDFCs / PMCs on NG-CDF related issues</t>
  </si>
  <si>
    <t>NG-CDFC / PMC Capacity building</t>
  </si>
  <si>
    <t>Madevu Primary school</t>
  </si>
  <si>
    <t xml:space="preserve">Mkongani primary school </t>
  </si>
  <si>
    <t>Supply of 54 desks</t>
  </si>
  <si>
    <t xml:space="preserve">Madeteni primary school </t>
  </si>
  <si>
    <t xml:space="preserve">Ufuoni primary school </t>
  </si>
  <si>
    <t xml:space="preserve">Chipande primary school </t>
  </si>
  <si>
    <t>Supply of 40 desks</t>
  </si>
  <si>
    <t xml:space="preserve">Roka Maweni primary school </t>
  </si>
  <si>
    <t xml:space="preserve">Matsangoni primary school </t>
  </si>
  <si>
    <t xml:space="preserve">Uyombo primary school </t>
  </si>
  <si>
    <t>Supply of 55 desks</t>
  </si>
  <si>
    <t xml:space="preserve">Uyombo Maweni primary school </t>
  </si>
  <si>
    <t>Supply of 45 desks</t>
  </si>
  <si>
    <t xml:space="preserve">Kararacha primary school </t>
  </si>
  <si>
    <t xml:space="preserve">Kiringi Memorial primary school </t>
  </si>
  <si>
    <t xml:space="preserve">Kilodi primary school </t>
  </si>
  <si>
    <t xml:space="preserve">Bahati primary school </t>
  </si>
  <si>
    <t xml:space="preserve">Sita primary school </t>
  </si>
  <si>
    <t>4-003-011-2630205-104-2018/19-018</t>
  </si>
  <si>
    <t>4-003-011-2630205-104-2018/19-019</t>
  </si>
  <si>
    <t>4-003-011-2630205-104-2018/19-020</t>
  </si>
  <si>
    <t>4-003-011-2630205-104-2018/19-021</t>
  </si>
  <si>
    <t>4-003-011-2630205-104-2018/19-022</t>
  </si>
  <si>
    <t>4-003-011-2630205-104-2018/19-023</t>
  </si>
  <si>
    <t>4-003-011-2630205-104-2018/19-024</t>
  </si>
  <si>
    <t>4-003-011-2630205-104-2018/19-025</t>
  </si>
  <si>
    <t>4-003-011-2630205-104-2018/19-026</t>
  </si>
  <si>
    <t>4-003-011-2630205-104-2018/19-027</t>
  </si>
  <si>
    <t>4-003-011-2630205-104-2018/19-028</t>
  </si>
  <si>
    <t>4-003-011-2630205-104-2018/19-029</t>
  </si>
  <si>
    <t>Renovation of 5 classrooms (Plaster,floor, windows, doors, painting, decoration)</t>
  </si>
  <si>
    <t xml:space="preserve">ST Thomas girls Secondary School </t>
  </si>
  <si>
    <t>Planting of 20,000 trees within the constituency at Roka chiefs office, Matsangoni chief's office,Takaungu Chief's office,Gede chief's office,Watamu chiefs ,Tezo chiefs office,Kilifi Township chief's office,Hospital chief's office,Sokoni chief's office,Mtondia Chief's office and Ngerenya Chief's office each at Kshs 90,909.00</t>
  </si>
  <si>
    <t>Rabai Administration Police houses</t>
  </si>
  <si>
    <t>NG-CDFC, PMC &amp; Staff Capacity Building</t>
  </si>
  <si>
    <t>Undertake Training of the PMCs, NG-CDFCs and Office Staff on NG-CDF Related issues</t>
  </si>
  <si>
    <t>Cater for NHIF Medical cover for vetted vulnerable families in the constituency</t>
  </si>
  <si>
    <t>Completion of 2no. classrooms- Roofing, Fitting of doors &amp; windows, plastering &amp; painting, flooring</t>
  </si>
  <si>
    <t xml:space="preserve">Completion of 3no. Classrooms - fitting of doors &amp; windows, plastering &amp; painting, flooring @ Kshs. 600,000 Fencing of school compound- Concrete poles, barbed wire and chain-link @ Kshs. 2,000,000                          </t>
  </si>
  <si>
    <t xml:space="preserve">Completion of 3no. classrooms- fitting of doors &amp; windows, plastering &amp; painting, flooring @ Kshs. 600,000 Fencing of school compound- Concrete poles, barbed wire and chain-link @ 2,000,000   </t>
  </si>
  <si>
    <t>Purchase and installation of 10,0000 litres water tank and including gutters</t>
  </si>
  <si>
    <t>4-004-018-2640510-110-2018/2019-004</t>
  </si>
  <si>
    <t>4-004-018-2640510-110-2018/2019-006</t>
  </si>
  <si>
    <t>4-004-018-2640510-110-2018/2019-005</t>
  </si>
  <si>
    <t>4-004-018-2640510-110-2018/2019-002</t>
  </si>
  <si>
    <t>4-004-018-2640510-110-2018/2019-003</t>
  </si>
  <si>
    <t>4-002-009-2120101-100-2018/19-003</t>
  </si>
  <si>
    <t>4-002-009-2630204-104-2018/19-002</t>
  </si>
  <si>
    <t>4-002-009-2630204-104-2018/19-003</t>
  </si>
  <si>
    <t>4-002-009-2630204-104-2018/19-004</t>
  </si>
  <si>
    <t>4-002-009-2630204-104-2018/19-005</t>
  </si>
  <si>
    <t>4-002-009-2630204-104-2018/19-006</t>
  </si>
  <si>
    <t>4-002-009-2630204-104-2018/19-007</t>
  </si>
  <si>
    <t>4-002-009-2630204-104-2018/19-008</t>
  </si>
  <si>
    <t>4-002-009-2630204-104-2018/19-009</t>
  </si>
  <si>
    <t>4-002-009-2630204-104-2018/19-010</t>
  </si>
  <si>
    <t>4-002-009-2630204-104-2018/19-011</t>
  </si>
  <si>
    <t>4-002-009-2630204-104-2018/19-012</t>
  </si>
  <si>
    <t>4-002-009-2630205-104-2018/19-001</t>
  </si>
  <si>
    <t>4-002-009-2630205-104-2018/19-002</t>
  </si>
  <si>
    <t>4-002-009-2630205-104-2018/19-003</t>
  </si>
  <si>
    <t>4-002-009-2630205-104-2018/19-004</t>
  </si>
  <si>
    <t>4-002-009-2630205-104-2018/19-005</t>
  </si>
  <si>
    <t>4-002-009-2630205-104-2018/19-006</t>
  </si>
  <si>
    <t>4-002-009-2630205-104-2018/19-007</t>
  </si>
  <si>
    <t>4-002-009-2630205-104-2018/19-008</t>
  </si>
  <si>
    <t>4-002-009-2630205-104-2018/19-009</t>
  </si>
  <si>
    <t>4-002-009-2630205-104-2018/19-010</t>
  </si>
  <si>
    <t>4-002-009-2630205-104-2018/19-011</t>
  </si>
  <si>
    <t>4-002-009-2630205-104-2018/19-012</t>
  </si>
  <si>
    <t>4-002-009-2640507-113-2018/19-001</t>
  </si>
  <si>
    <t>4-002-009-2640507-113-2018/19-002</t>
  </si>
  <si>
    <t>4-002-009-2211311-108-2018/19-001</t>
  </si>
  <si>
    <t>4-002-009-2630204-104-2018/19-001</t>
  </si>
  <si>
    <t xml:space="preserve">Construction of 3.No new classrooms to completion- ksh. 3,000,000.00. Procuring and delivery of 40 pieces of desks- ksh. 160,000.00 </t>
  </si>
  <si>
    <t>Construction of 3No. New Classrooms to completion-ksh. 3,000,000.00 Procuring and delivery of 50 pieces of desks- ksh. 200,000.00</t>
  </si>
  <si>
    <t>Construction of 4No. New Classrooms to completion- ksh. 4,500,000.00 Procuring and delivery of 70 pieces of desks- ksh. 280,000.00</t>
  </si>
  <si>
    <t xml:space="preserve">Construction of 2No. New Classrooms to completion- ksh. 2,000,000.00 Procuring and delivery of 50 pieces of desks- ksh. 200,000.00 </t>
  </si>
  <si>
    <t>Renovation of 2No. Classrooms (Roofing and painting) kshs. 1,000,000.00 Construction of 2No. of Two door VIP pit latrines to completion- Kshs. 1,000,000.00</t>
  </si>
  <si>
    <t>Construction of a new single laboratory to completion. Ksh. 3,000,000.00        Renovation of 3No classrooms.( Roofing, plastering, painting and flooring)- Ksh. 1,000,000.00</t>
  </si>
  <si>
    <r>
      <t>Renovation of One classroom (painting) – ksh. 200,000.Construction 2door pit latrine to completion- Ksh. 500,000.00</t>
    </r>
    <r>
      <rPr>
        <sz val="12"/>
        <color indexed="10"/>
        <rFont val="Footlight MT Light"/>
        <family val="1"/>
      </rPr>
      <t>Purchase office furniture-ksh.300,000.00</t>
    </r>
  </si>
  <si>
    <t>Construction of a New ICT Hub to completion- Ksh. 2,000,000.00.                      Purchase of 10 tables and 30 chairs for the ICT hub- ksh. 500,000.00</t>
  </si>
  <si>
    <t>Purchase and installation  of gutters, tank stands and water tank of 10,000 litres to Dima Primary school, Kirewe secondary school, Boyani primary school and Magwasheni primary @ ksh. 413,207.40  totaling to  ksh.1,652,829.60                   Rehabilitation of Nyando natural water spring(Construction of water banks,fencing around the springs and planting trees around the springs) - ksh. 413,207.40</t>
  </si>
  <si>
    <t>4-002-009-2640510-110-2018/19-001</t>
  </si>
  <si>
    <t>4-005-022-2120101-100-2018/19-003</t>
  </si>
  <si>
    <t>4-005-021-2640510-110-2018/19-001</t>
  </si>
  <si>
    <t>4-005-022-2630205-104-2018/19-001</t>
  </si>
  <si>
    <t>4-005-022-2630205-104-2018/19-002</t>
  </si>
  <si>
    <t>4-005-022-2630205-104-2018/19-003</t>
  </si>
  <si>
    <t>4-005-022-2630205-104-2018/19-004</t>
  </si>
  <si>
    <t>4-005-022-2630206-104-2018/19-001</t>
  </si>
  <si>
    <t>4-005-022-2640507-113-2018/19-001</t>
  </si>
  <si>
    <t>4-005-022-2640507-113-2018/19-002</t>
  </si>
  <si>
    <t>4-005-022-2640507-113-2018/19-003</t>
  </si>
  <si>
    <t>4-005-021-3110102-108-2018/19-001</t>
  </si>
  <si>
    <t>4-005-021-3111000-108-2018/19-001</t>
  </si>
  <si>
    <t>4-005-022-2220201-100-2018/19-004</t>
  </si>
  <si>
    <t>4-005-022-2640200-101-2018/19-001</t>
  </si>
  <si>
    <t xml:space="preserve">Construction and completion of four new classrooms for Kshs. 1,200,00.00 each  with electrical conduiting, wiring and fittings for Kshs 150,000.00 each and full furnished with 20 desks with  1teacher's desk and a chair for Kshs. 150,000.00 per classroom </t>
  </si>
  <si>
    <t xml:space="preserve"> Construction and completion of four new classrooms for Kshs. 1,200,00.00 each  with electrical conduiting, wiring and fittings for Kshs 150,000.00 each and full furnished with 20 desks with  1teacher's desk and a chair for Kshs. 150,000.00 per classroom</t>
  </si>
  <si>
    <t xml:space="preserve"> Construction and completion of four new classrooms for Kshs. 1,200,00.00 each  with electrical conduiting, wiring and fittings for Kshs 150,000.00 each and full furnished with 10 lockers and 10 chairs desks with  a teacher's desk and a chair for Kshs. 150,000.00 per classroom</t>
  </si>
  <si>
    <t>Hongwe Administration Police Post</t>
  </si>
  <si>
    <t>4-005-022-2630204-104-2018/19-001</t>
  </si>
  <si>
    <t>4-005-022-2630204-104-2018/19-002</t>
  </si>
  <si>
    <t>4-005-022-2630204-104-2018/19-003</t>
  </si>
  <si>
    <t>4-005-022-2630204-104-2018/19-004</t>
  </si>
  <si>
    <t>4-005-022-2630204-104-2018/19-005</t>
  </si>
  <si>
    <t>Rain water harvesting by construction of 400 square meter farm pond (excavations – Kshs100,000, supply and installation of 0.75mm HDPE liners – Kshs 400,000, Solar water pump – Kshs 50,000, purchase of 10,000ltrs tank – Kshs100,000, Construction of a tank base – Kshs 50,000)</t>
  </si>
  <si>
    <t xml:space="preserve">Rain water harvesting (Guttering – Kshs 75,000, purchase 10,000litres water tank -Kshs 100,000, Construction of tank base – Kshs 50,000, tree planting - Kshs 55,817.51) </t>
  </si>
  <si>
    <t>Tree planting (Pitting – Kshs 20,000, purchase of seedlings –Kshs  50,000, planting – Kshs 30,000)</t>
  </si>
  <si>
    <t>Tree planting (Pitting – Kshs 20,000, purchase of seedlings – Kshs 50,000, planting – Kshs 30,000)</t>
  </si>
  <si>
    <t>Rain water harvesting by construction of 400 square meter farm pond (excavations – Kshs 100,000, supply and installation of 0.75mm HDPE liners – Kshs 400,000, Solar water pump – Kshs 50,000, purchase of 10,000l tank – Kshs 100,000, Construction of a tank base –Kshs  50,000)</t>
  </si>
  <si>
    <t>Rain water harvesting (Guttering – Kshs 50,000, purchase 10,000litres water tank -Kshs 100,000, Construction of tank base – Kshs 50,000)</t>
  </si>
  <si>
    <t xml:space="preserve">Construction of 2 classrooms – Kshs 2,500,000 Construction of 2 door girls’ toilet-Kshs 500,000 and 2 doors boys’ toilet – Kshs 500,000 </t>
  </si>
  <si>
    <t>Rehabilitation of 8 classrooms and administration block (Roofing and ring beam –  flooring, painting,electrical)</t>
  </si>
  <si>
    <t xml:space="preserve">Rehabilitation of 8 classrooms and administration block (Flooring , painting, electrical Fencing </t>
  </si>
  <si>
    <t>Rehabilitation of 4 classrooms (Roofing, Flooring , painting –  electrical Kshs 1,500,000: Construction of a 2-door toilet Kshs 500,000</t>
  </si>
  <si>
    <t>Finishes of a 2-door toilet (walling , Roofing  and painting)</t>
  </si>
  <si>
    <t xml:space="preserve">Rehabilitation of 4 classrooms (Roofing  , Flooring , painting ) </t>
  </si>
  <si>
    <t>Kajungunyi Secondary School</t>
  </si>
  <si>
    <t xml:space="preserve">Completion of second floor of Tuition block (Painting , Doors and windows , plumbing installation  , soak pit and septic tank </t>
  </si>
  <si>
    <t xml:space="preserve">Completion of first floor of Tuition block (Roofing –  column and beams , Walling , Doors and windows , plumbing installation, soak pit and septic tank </t>
  </si>
  <si>
    <t xml:space="preserve">Completion of second floor of Tuition block (Painting , Doors and windows , plumbing installation – , soak pit and septic tank </t>
  </si>
  <si>
    <t>Renovations of NG-CDF Office (walling finishes , windows and doors , painting Kshs 711,896.84 Purchase of office 5 Computers and two Laptops – 400,000</t>
  </si>
  <si>
    <t>4-006-024-2110000-100-2018/19-001</t>
  </si>
  <si>
    <t>4-006-024-2210000-100-2018/19-002</t>
  </si>
  <si>
    <t>Undertake Training of the PMCs/NG-CDFCs on NG -CDF Related issues</t>
  </si>
  <si>
    <t>4-007-025-2640101-103-2018/19-001</t>
  </si>
  <si>
    <t>4-007-025-2640102-103-2018/19-002</t>
  </si>
  <si>
    <t>4-007-025-2640102-103-2018/19-003</t>
  </si>
  <si>
    <t>4-007-025-2640200-101-2018/19-001</t>
  </si>
  <si>
    <t>4-007-025-2640509-112-2018/19-001</t>
  </si>
  <si>
    <t>4-007-025-2640510-112-2018/19-001</t>
  </si>
  <si>
    <t>4-007-025-2640510-112-2018/19-002</t>
  </si>
  <si>
    <t>4-007-025-2640510-112-2018/19-003</t>
  </si>
  <si>
    <t xml:space="preserve">4-007-025-2640510-112-2018/19-005 </t>
  </si>
  <si>
    <t>4-007-025-2630204-104-2018/19-001</t>
  </si>
  <si>
    <t>4-007-025-2630204-104-2018/19-002</t>
  </si>
  <si>
    <t>4-007-025-2630204-104-2018/19-003</t>
  </si>
  <si>
    <t>4-007-025-2630204-104-2018/19-004</t>
  </si>
  <si>
    <t>4-007-025-2630204-104-2018/19-005</t>
  </si>
  <si>
    <t>4-007-025-2630204-104-2018/19-006</t>
  </si>
  <si>
    <t>4-007-025-2630204-104-2018/19-007</t>
  </si>
  <si>
    <t>4-007-025-2630204-104-2018/19-008</t>
  </si>
  <si>
    <t>4-007-025-2630204-104-2018/19-009</t>
  </si>
  <si>
    <t>4-007-025-2630204-104-2018/19-010</t>
  </si>
  <si>
    <t>4-007-025-2630204-104-2018/19-011</t>
  </si>
  <si>
    <t>4-007-025-2630204-104-2018/19-012</t>
  </si>
  <si>
    <t>4-007-025-2630204-104-2018/19-013</t>
  </si>
  <si>
    <t>4-007-025-2630205-104-2018/19-001</t>
  </si>
  <si>
    <t>4-007-025-2630205-104-2018/19-002</t>
  </si>
  <si>
    <t>4-007-025-2630205-104-2018/19-003</t>
  </si>
  <si>
    <t>4-007-025-2630205-104-2018/19-004</t>
  </si>
  <si>
    <t>4-007-025-2630205-104-2018/19-005</t>
  </si>
  <si>
    <t>4-007-025-2630205-104-2018/19-006</t>
  </si>
  <si>
    <t>4-007-025-2630206-104-2018/19-001</t>
  </si>
  <si>
    <t>4-007-025-2640507-113-2018/19-001</t>
  </si>
  <si>
    <t>4-007-025-3110202-108-2018/19-002</t>
  </si>
  <si>
    <t>Completion of 2 classrooms and laboratory storey building</t>
  </si>
  <si>
    <t>4-007-025-2640507-113-2018/19-002</t>
  </si>
  <si>
    <t>Completion of dining hall-(Phase 2) Walling, Roofing, doors and windows</t>
  </si>
  <si>
    <t>Purchase of 2 executive tables and 3 chairs and 10 no. Visitors chairs</t>
  </si>
  <si>
    <t xml:space="preserve">NHIF contribution towards supporting elderly and needy persons in  the constituency </t>
  </si>
  <si>
    <t>Mwangala Primary School</t>
  </si>
  <si>
    <t>Purchase of 100 desks</t>
  </si>
  <si>
    <t>Maji Safi Primary School</t>
  </si>
  <si>
    <t>4-001-005-2630204-104-2018/19-008</t>
  </si>
  <si>
    <t xml:space="preserve">Likoni  Primary School </t>
  </si>
  <si>
    <t>4-001-005-2630204-104-2018/19-009</t>
  </si>
  <si>
    <t>4-002-010-2110000-100-2018/19-001</t>
  </si>
  <si>
    <t>4-002-010-2210000-100-2018/19-002</t>
  </si>
  <si>
    <t>4-002-010-2120101-100-2018/19-003</t>
  </si>
  <si>
    <t>4-002-010-2120201-100-2018/19-004</t>
  </si>
  <si>
    <t>4-002-010-2210802-100-2018/19-005</t>
  </si>
  <si>
    <t>4-002-010-2210802-111-2018/19-001</t>
  </si>
  <si>
    <t>4-002-010-2210700-111-2018/19-002</t>
  </si>
  <si>
    <t>4-002-010-2640200-101-2018/19-001</t>
  </si>
  <si>
    <t>4-002-010-2640101-103-2018/19-001</t>
  </si>
  <si>
    <t>4-002-010-2640102-103-2018/19-002</t>
  </si>
  <si>
    <t>4-002-010-2630204-104-2018/19-001</t>
  </si>
  <si>
    <t>4-002-010-2630204-104-2018/19-002</t>
  </si>
  <si>
    <t>4-002-010-2630204-104-2018/19-003</t>
  </si>
  <si>
    <t>4-002-010-2630204-104-2018/19-004</t>
  </si>
  <si>
    <t>4-002-010-2630204-104-2018/19-005</t>
  </si>
  <si>
    <t>4-002-010-2630204-104-2018/19-006</t>
  </si>
  <si>
    <t>4-002-010-2630204-104-2018/19-007</t>
  </si>
  <si>
    <t>4-002-010-2630204-104-2018/19-008</t>
  </si>
  <si>
    <t>4-002-010-2630204-104-2018/19-009</t>
  </si>
  <si>
    <t>4-002-010-2630204-104-2018/19-010</t>
  </si>
  <si>
    <t>4-002-010-2630204-104-2018/19-011</t>
  </si>
  <si>
    <t>4-002-010-2630204-104-2018/19-012</t>
  </si>
  <si>
    <t>4-002-010-2630204-104-2018/19-013</t>
  </si>
  <si>
    <t>4-002-010-2630204-104-2018/19-014</t>
  </si>
  <si>
    <t>4-002-010-2630204-104-2018/19-015</t>
  </si>
  <si>
    <t>4-002-010-2630205-104-2018/19-001</t>
  </si>
  <si>
    <t>4-002-010-2630205-104-2018/19-002</t>
  </si>
  <si>
    <t>4-002-010-2630206-104-2018/19-001</t>
  </si>
  <si>
    <t>4-002-010-2640509-112-2018/19-001</t>
  </si>
  <si>
    <t>4-002-010/2640510-108-2018/19-001</t>
  </si>
  <si>
    <t>4-002-010/2640510-108-2018/19-002</t>
  </si>
  <si>
    <t>4-002-010-2640510-108-2018/19-003</t>
  </si>
  <si>
    <t>4-002-010-2640510-108-2018/19-004</t>
  </si>
  <si>
    <t>4-002-010-2640510-108-2018/19-005</t>
  </si>
  <si>
    <t>4-002-010-2640510-108-2018/19-006</t>
  </si>
  <si>
    <t>4-002-010-2640510-108-2018/19-007</t>
  </si>
  <si>
    <t>4-002-010-2640510-108-2018/19-008</t>
  </si>
  <si>
    <t>4-002-010-2640510-108-2018/19-009</t>
  </si>
  <si>
    <t>4-002-010-2640510-108-2018/19-010</t>
  </si>
  <si>
    <t>4-002-010-2640510-108-2018/19-011</t>
  </si>
  <si>
    <t>4-002-010-2640510-108-2018/19-012</t>
  </si>
  <si>
    <t>4-002-010-2640510-108-2018/19-013</t>
  </si>
  <si>
    <t>4-002-010-2640510-108-2018/19-014</t>
  </si>
  <si>
    <t>4-002-010-2640510-108-2018/19-015</t>
  </si>
  <si>
    <t>4-002-010-3110701-108-2018/19-001</t>
  </si>
  <si>
    <t>Construction of 3no. classroom to completion @Kshs 3,500,000.00 &amp; Construction of 2no. door toilet to completion @Kshs 500,000.00</t>
  </si>
  <si>
    <t xml:space="preserve">Renovation of 4no. Classrooms, re-roofing , plastering &amp; Flooring </t>
  </si>
  <si>
    <t>Dumbule Primary School</t>
  </si>
  <si>
    <t>4-002-010-2630204-104-2018/19-016</t>
  </si>
  <si>
    <t>4-002-010-2630204-104-2018/19-017</t>
  </si>
  <si>
    <t>Additional funding for renovation of 4 No.Classrooms to completion</t>
  </si>
  <si>
    <t>4-002-010-2640507-108-2018/19-001</t>
  </si>
  <si>
    <t>4-002-010-2640507-108-2018/19-002</t>
  </si>
  <si>
    <t>4-002-010-2640507-108-2018/19-003</t>
  </si>
  <si>
    <t>4-002-010-2640507-108-2018/19-004</t>
  </si>
  <si>
    <t>Carry out Constituency sports tournaments and purchase of trophies, sports kits and balls for the winning teams</t>
  </si>
  <si>
    <t>Bandi Primary School</t>
  </si>
  <si>
    <t xml:space="preserve">MONITORING,EVALUATION &amp; CAPACITY BUILDING </t>
  </si>
  <si>
    <t>Carry out constituency sports tournament and winning teams/schools to be awarded with balls,trophies,medals and games kits</t>
  </si>
  <si>
    <t>Conducting environmental activities - tree seedlings planting within the following primary and Secondary schools in the constituency each at Kshs 100,000- Kanana Genesis, Vitsangalaweni, Maledi, Mwereni, Perani, Bandu, Manda, Mpakani, Kiruku, Mabafweni and Nikaphu primary Schools.The secondary Schols are:                          Mwashetani high school, Perani Secondary, Kikoneni Secondary</t>
  </si>
  <si>
    <t>Construction of 2No. New classrooms kshs.2,700,000,  New 2No. 2door pit latrine kshs.500,000 and New 20No. desks kshs.150,000.</t>
  </si>
  <si>
    <t>Renovation 3No. classrooms-re-roofing, plastering,painting</t>
  </si>
  <si>
    <t>4-002-008-2110000-100-2018/19-001</t>
  </si>
  <si>
    <t>4-002-008-2210000-100-2018/19-002</t>
  </si>
  <si>
    <t>4-002-008-2120101-100-2018/19-003</t>
  </si>
  <si>
    <t>4-002-008-2120201-100-2018/19-004</t>
  </si>
  <si>
    <t>4-002-008-2210802-100-2018/19-005</t>
  </si>
  <si>
    <t>4-002-008-2210000-111-2018/19-001</t>
  </si>
  <si>
    <t>4-002-008-2210802-111-2018/19-002</t>
  </si>
  <si>
    <t>4-002-008-2210700-111-2018/19-003</t>
  </si>
  <si>
    <t>4-002-008-2640101-103-2018/19-001</t>
  </si>
  <si>
    <t>4-002-008-2640102-103-2018/19-002</t>
  </si>
  <si>
    <t>4-002-008-2640200-101-2018/19-001</t>
  </si>
  <si>
    <t>4-002-008-2640510-110-2018/19-001</t>
  </si>
  <si>
    <t>4-002-008-2640509-112-2018/19-001</t>
  </si>
  <si>
    <t>4-002-008-2630204-104-2018/19-002</t>
  </si>
  <si>
    <t>4-002-008-2630204-104-2018/19-003</t>
  </si>
  <si>
    <t>4-002-008-2630204-104-2018/19-004</t>
  </si>
  <si>
    <t>4-002-008-2630204-104-2018/19-005</t>
  </si>
  <si>
    <t>4-002-008-2630204-104-2018/19-006</t>
  </si>
  <si>
    <t>4-002-008-2630204-104-2018/19-007</t>
  </si>
  <si>
    <t>4-002-008-2630204-104-2018/19-008</t>
  </si>
  <si>
    <t>4-002-008-2630204-104-2018/19-009</t>
  </si>
  <si>
    <t>4-002-008-2630204-104-2018/19-010</t>
  </si>
  <si>
    <t>4-002-008-2630204-104-2018/19-011</t>
  </si>
  <si>
    <t>4-002-008-2630204-104-2018/19-012</t>
  </si>
  <si>
    <t>4-002-008-2630205-104-2018/19-001</t>
  </si>
  <si>
    <t>4-002-008-2630205-104-2018/19-002</t>
  </si>
  <si>
    <t>4-002-008-2640507-113-2018/19-001</t>
  </si>
  <si>
    <t>4-002-008-2640507-113-2018/19-002</t>
  </si>
  <si>
    <t>4-002-008-2640507-113-2018/19-003</t>
  </si>
  <si>
    <t>4-002-008-2640507-113-2018/19-004</t>
  </si>
  <si>
    <t>4-002-008-2211310-108-2018/19-001</t>
  </si>
  <si>
    <t>4-002-008-2630204-104-2018/19-001</t>
  </si>
  <si>
    <t>4-002-008-2630205-104-2018/19-003</t>
  </si>
  <si>
    <t>Payment of  committee sitting allowances,transport, conference</t>
  </si>
  <si>
    <t>Purchase of uniforms and balls for 5 wards football teams named below;                                              1) Python Hill Football Team                               2) Rekeke Fc                                    3) Kasokoni Fc                                4) Machungwani Fc                       5)Bura Ndogo Fc</t>
  </si>
  <si>
    <t xml:space="preserve">Msheghesheni primary school </t>
  </si>
  <si>
    <t xml:space="preserve">Lumi primary school </t>
  </si>
  <si>
    <t>Ulawani primary school</t>
  </si>
  <si>
    <t xml:space="preserve">Machungwani primary school </t>
  </si>
  <si>
    <t xml:space="preserve">Chala primary school </t>
  </si>
  <si>
    <t>Completion of Boys Dormitory        (Walling, Roofing, fixing doors and windows, plastering and painting)</t>
  </si>
  <si>
    <t xml:space="preserve">Grigan primary school </t>
  </si>
  <si>
    <t xml:space="preserve">Lotima primary school </t>
  </si>
  <si>
    <t>Completion of Boys Dormitory         (Walling, Roofing, fixing doors and windows, plastering and painting)</t>
  </si>
  <si>
    <t>Khadija Muna primary school</t>
  </si>
  <si>
    <t xml:space="preserve">Lumi Secondary school </t>
  </si>
  <si>
    <t xml:space="preserve">Kitobo Secondary school </t>
  </si>
  <si>
    <t xml:space="preserve">Njoro Secondary School </t>
  </si>
  <si>
    <t xml:space="preserve">Sowene Secondary School </t>
  </si>
  <si>
    <t xml:space="preserve">Kiwalwa Secondary School </t>
  </si>
  <si>
    <t xml:space="preserve">Mahoo Girls Secondary School </t>
  </si>
  <si>
    <t>Malukiloriti Secondary School.</t>
  </si>
  <si>
    <t>Njukini Secondary School .</t>
  </si>
  <si>
    <t xml:space="preserve">Committee expenses </t>
  </si>
  <si>
    <t>Completion of Twin Staff Quarters  (Walling, Roofing, fixing doors and windows, plastering and painting)</t>
  </si>
  <si>
    <t>Completion laboratory (Flooring,Electrification,Gas system,painting,gate,laboratory stools)</t>
  </si>
  <si>
    <t xml:space="preserve">Construction of one classroom @ Kshs 1,000,000.00,  Purchase of 50 Lockers &amp; 50 chairs @ Kshs 350,000.00                                               </t>
  </si>
  <si>
    <t xml:space="preserve">Construction of 2 pit latrines(6 doors) @ Kshs. 1,300,000    purchase of tree seedlings - Kshs 50,000                           </t>
  </si>
  <si>
    <t>4-006-023-2110000-100-2018/19-001</t>
  </si>
  <si>
    <t>4-006-023-2110000-100-2018/19-002</t>
  </si>
  <si>
    <t>4-006-023-2120101-100-2018/19-003</t>
  </si>
  <si>
    <t>4-006-023-2120201-100-2018/19-004</t>
  </si>
  <si>
    <t>4-006-023-2210802-100-2018/19-005</t>
  </si>
  <si>
    <t>4-006-023-2210000-111-2018/19-001</t>
  </si>
  <si>
    <t>4-006-023-2210802-111-2018/19-002</t>
  </si>
  <si>
    <t>4-006-023-2210700-111-2018/19-003</t>
  </si>
  <si>
    <t>4-006-023-2640509-112-2018/19-001</t>
  </si>
  <si>
    <t>4-006-023-2640200-101-2018/19-001</t>
  </si>
  <si>
    <t>4-006-023-2640101-103-2018/19-001</t>
  </si>
  <si>
    <t>4-006-023-2640102-103-2018/19-002</t>
  </si>
  <si>
    <t>4-006-023-2630206-104-2018/19-001</t>
  </si>
  <si>
    <t>4-006-023-2630204-104-2018/19-028</t>
  </si>
  <si>
    <t>4-006-023-2630204-104-2018/19-033</t>
  </si>
  <si>
    <t>4-006-023-2630204-104-2018/19-015</t>
  </si>
  <si>
    <t>4-006-023-2630204-104-2018/19-021</t>
  </si>
  <si>
    <t>4-006-023-2630204-104-2018/19-003</t>
  </si>
  <si>
    <t>4-006-023-2630204-104-2018/19-030</t>
  </si>
  <si>
    <t>4-006-023-2630204-104-2018/19-031</t>
  </si>
  <si>
    <t>4-006-023-2630204-104-2018/19-034</t>
  </si>
  <si>
    <t>4-006-023-2630205-104-2018/19-001</t>
  </si>
  <si>
    <t>4-006-023-2630205-104-2018/19-002</t>
  </si>
  <si>
    <t>4-006-023-2630205-104-2018/19-011</t>
  </si>
  <si>
    <t>4-006-023-2630205-104-2018/19-005</t>
  </si>
  <si>
    <t>4-006-023-2630205-104-2018/19-012</t>
  </si>
  <si>
    <t>4-006-023-2630205-104-2018/19-013</t>
  </si>
  <si>
    <t>4-006-023-2630205-104-2018/19-003</t>
  </si>
  <si>
    <t>4-006-023-2630205-104-2018/19-014</t>
  </si>
  <si>
    <t>4-006-023-2630205-104-2018/19-015</t>
  </si>
  <si>
    <t>4-006-023-2640507-113-2018/19-007</t>
  </si>
  <si>
    <t>4-006-023-2640510-110-2018/19-001</t>
  </si>
  <si>
    <t>4-006-023-2640510-110-2018/19-002</t>
  </si>
  <si>
    <t>4-006-023-2640510-110-2018/19-003</t>
  </si>
  <si>
    <t>4-006-023-2640510-110-2018/19-004</t>
  </si>
  <si>
    <t>4-006-023-2640510-110-2018/19-005</t>
  </si>
  <si>
    <t>4-006-023-2640510-110-2018/19-006</t>
  </si>
  <si>
    <t>4-006-023-2640510-110-2018/19-007</t>
  </si>
  <si>
    <t>4-006-023-2211311-108-2018/19-002</t>
  </si>
  <si>
    <t xml:space="preserve"> Purchase of fuel, hire of boats and vehicles, security  repairs and maintenance, printing, stationery, Airtime, travel and subsistence </t>
  </si>
  <si>
    <t>Construction to completion of two new classrooms for Kshs. 1,200,00.00 each  with electrical conduiting, wiring and fittings for Kshs 150,000.00 each and full furnished with 20 desks with  1teacher's desk and a chair for Kshs. 150,000.00 per classroom</t>
  </si>
  <si>
    <t xml:space="preserve"> Purchase of 3 in one heavy duty photocopiers with copier, printer, and scanner options and accessories for  Secondary schools of Pate  Kshs 400,000/-, Siyu Kshs 400,000/-,  Faza Kshs 450,000 Mbwajumwali Kshs 400,000/-, Kiunga Kshs 400,000/-and Kizingitini Kshs 450,000/- </t>
  </si>
  <si>
    <t>Tchundwa Administration Police Post</t>
  </si>
  <si>
    <t xml:space="preserve">Mtangawanda Administration Police Post </t>
  </si>
  <si>
    <t xml:space="preserve"> Purchase of new boardroom furniture and furnishings of 20 conference chairs, conference table, 2 office desks, 3 office cabinets, 3 executive chairs, 3 lounge chairs, office curtains and curtain holders and rails, office TV and dish installation </t>
  </si>
  <si>
    <t>4-005-021-2210000-100-2018/19-002</t>
  </si>
  <si>
    <t>4-005-021-2120201-100-2018/19-004</t>
  </si>
  <si>
    <t>4-005-021-2120101-100-2018/19-003</t>
  </si>
  <si>
    <t>4-005-021-2640200-101-2018/19-001</t>
  </si>
  <si>
    <t>4-005-021-2630204-104-2018/19-001</t>
  </si>
  <si>
    <t>4-005-021-2630204-104-2018/19-002</t>
  </si>
  <si>
    <t>4-005-021-2630204-104-2018/19-003</t>
  </si>
  <si>
    <t>4-005-021-2630204-104-2018/19-004</t>
  </si>
  <si>
    <t>4-005-021-2630204-104-2018/19-005</t>
  </si>
  <si>
    <t>4-005-021-2630204-104-2018/19-006</t>
  </si>
  <si>
    <t>4-005-021-2630204-104-2018/19-007</t>
  </si>
  <si>
    <t>4-005-021-2630204-104-2018/19-008</t>
  </si>
  <si>
    <t>4-005-021-2630204-104-2018/19-009</t>
  </si>
  <si>
    <t>4-005-021-2630204-104-2018/19-010</t>
  </si>
  <si>
    <t>4-005-021-2630204-104-2018/19-011</t>
  </si>
  <si>
    <t>4-005-021-2630204-104-2018/19-012</t>
  </si>
  <si>
    <t>4-005-021-2630204-104-2018/19-013</t>
  </si>
  <si>
    <t>4-005-021-2630204-104-2018/19-014</t>
  </si>
  <si>
    <t>4-005-021-2630204-104-2018/19-015</t>
  </si>
  <si>
    <t>4-005-021-2630204-104-2018/19-016</t>
  </si>
  <si>
    <t>4-005-021-2630204-104-2018/19-017</t>
  </si>
  <si>
    <t>4-005-021-2630205-104-2018/19-002</t>
  </si>
  <si>
    <t>4-005-021-2630205-104-2018/19-003</t>
  </si>
  <si>
    <t>4-005-021-2630205-104-2018/19-004</t>
  </si>
  <si>
    <t>4-005-021-2630205-104-2018/19-005</t>
  </si>
  <si>
    <t>4-005-021-2640507-113-2018/19-001</t>
  </si>
  <si>
    <t>4-005-021-2640507-113-2018/19-002</t>
  </si>
  <si>
    <t>4-005-021-2640507-113-2018/19-003</t>
  </si>
  <si>
    <t>4-005-021-2640507-113-2018/19-004</t>
  </si>
  <si>
    <t>4-005-021-2640507-113-2018/19-005</t>
  </si>
  <si>
    <t>ADMINISTRATION AND EXPENDITURE EXPENDITURE</t>
  </si>
  <si>
    <t>Renovations of 14 no. classrooms &amp; 16 no door toilet, ( replacing windows and doors, painting, flooring, electrical works, roofing)</t>
  </si>
  <si>
    <t>Extension of Dormitory (Walling,roofing, windows,doors,painting, electrical and mechanical works)</t>
  </si>
  <si>
    <t>Construction of Office Block ( OCPD, DCIO, Gender offices)</t>
  </si>
  <si>
    <t>4-001-001-2110000-100-2018/19-001</t>
  </si>
  <si>
    <t>4-001-001-2120101-100-2018/19-003</t>
  </si>
  <si>
    <t>4-001-001-2120201-100-2018/19-004</t>
  </si>
  <si>
    <t>4-001-001-2210802-100-2018/19-005</t>
  </si>
  <si>
    <t>4-001-001-2640200-101-2018/19-001</t>
  </si>
  <si>
    <t>4-001-001-221000-111-2018/19-001</t>
  </si>
  <si>
    <t>4-001-001-2210802-111-2018/19-002</t>
  </si>
  <si>
    <t>4-001-001-2640101-103-2018/19-001</t>
  </si>
  <si>
    <t>4-001-001-2640102-103-2018/19-002</t>
  </si>
  <si>
    <t>4-001-001-2640105-103-2018/19-003</t>
  </si>
  <si>
    <t>4-001-001-2120201-103-2018/19-004</t>
  </si>
  <si>
    <t>4-001-001-2640509-112-2018/19-001</t>
  </si>
  <si>
    <t>4-001-001-2630204-104-2018/19-001</t>
  </si>
  <si>
    <t>4-001-001-2630204-104-2018/19-002</t>
  </si>
  <si>
    <t>4-001-001-2630205-104-2018/19-001</t>
  </si>
  <si>
    <t>4-001-001-2630205-104-2018/19-002</t>
  </si>
  <si>
    <t>4-001-001-2630205-104-2018/19-003</t>
  </si>
  <si>
    <t>4-001-001-2640507-113-2018/19-001</t>
  </si>
  <si>
    <t>4-001-001-2630206-104-2018/19-001</t>
  </si>
  <si>
    <t>4-001-001-3110202-108-2018/19-001</t>
  </si>
  <si>
    <t>4-001-001-2210700-111-2018/19-003</t>
  </si>
  <si>
    <t>4-001-001-2210000-100-2018/19-002</t>
  </si>
  <si>
    <t>4-009-042-2110000-100-2018/19-001</t>
  </si>
  <si>
    <t>4-009-042-2210000-100-2018/19-002</t>
  </si>
  <si>
    <t>4-009-042-2120101-100-2018/19-003</t>
  </si>
  <si>
    <t>4-009-042-2120201-100-2018/19-004</t>
  </si>
  <si>
    <t>4-009-042-2210802-100-2018/19-005</t>
  </si>
  <si>
    <t>4-009-042-2210000-111-2018/19-001</t>
  </si>
  <si>
    <t>4-009-042-2210802-111-2018/19-002</t>
  </si>
  <si>
    <t>4-009-042-2210700-111-2018/19-003</t>
  </si>
  <si>
    <t>4-009-042-2640200-101-2018/19-001</t>
  </si>
  <si>
    <t>4-009-042-2640101-103-2018/19-001</t>
  </si>
  <si>
    <t>4-009-042-2640102-103-2018/19-002</t>
  </si>
  <si>
    <t>4-009-042-2640507-108-2018/19-001</t>
  </si>
  <si>
    <t>4-009-042-2640507-108-2018/19-002</t>
  </si>
  <si>
    <t>4-009-042-2640507-108-2018/19-003</t>
  </si>
  <si>
    <t>4-009-042-2630204-104-2018/19-001</t>
  </si>
  <si>
    <t>4-009-042-2630204-104-2018/19-002</t>
  </si>
  <si>
    <t>4-009-042-2630204-104-2018/19-003</t>
  </si>
  <si>
    <t>4-009-042-2630204-104-2018/19-004</t>
  </si>
  <si>
    <t>4-009-042-2630204-104-2018/19-005</t>
  </si>
  <si>
    <t>4-009-042-2630204-104-2018/19-006</t>
  </si>
  <si>
    <t>4-009-042-2630204-104-2018/19-007</t>
  </si>
  <si>
    <t>4-009-042-2630204-104-2018/19-008</t>
  </si>
  <si>
    <t>4-009-042-2630204-104-2018/19-009</t>
  </si>
  <si>
    <t>4-009-042-2630204-104-2018/19-010</t>
  </si>
  <si>
    <t>4-009-042-2630204-104-2018/19-011</t>
  </si>
  <si>
    <t>4-009-042-2630204-104-2018/19-012</t>
  </si>
  <si>
    <t>4-009-042-2630204-104-2018/19-013</t>
  </si>
  <si>
    <t>4-009-042-2630204-104-2018/19-014</t>
  </si>
  <si>
    <t>4-009-042-2630204-104-2018/19-015</t>
  </si>
  <si>
    <t>4-009-042-2630204-104-2018/19-016</t>
  </si>
  <si>
    <t>4-009-042-2630204-104-2018/19-017</t>
  </si>
  <si>
    <t>4-009-042-2630204-104-2018/19-018</t>
  </si>
  <si>
    <t>4-009-042-2630204-104-2018/19-019</t>
  </si>
  <si>
    <t>4-009-042-2630204-104-2018/19-020</t>
  </si>
  <si>
    <t>4-009-042-2630204-104-2018/19-021</t>
  </si>
  <si>
    <t>MONITORING,EVALUATION &amp; CAPACITY BUILDING</t>
  </si>
  <si>
    <t>Shimpir Fatuma Administration Police Camp</t>
  </si>
  <si>
    <t>Wargadud Administration Police Camp Fencing</t>
  </si>
  <si>
    <t>Fencing Of Administration Police Camp with chain link and concrete posts 2500 M</t>
  </si>
  <si>
    <t>Supply of 1000 desks by 35 primary Schools desks (Alrowdha Integrated - 60 desks,Aluteibi-50 desks,El-hagarsu - 50 desks,Aluweis- 50desks,Elwak DEB- 40desks,Senior Chief adawa - 30desks,Elwak girls pry-30 desks,Bulla Afya - 30desks, Gedallo-30desks,Qolati-30 desks, Borehole II-40desks,Godhe-30desks, Dabacity-20desks,kutayu-20desks, chief Mohammed jari-35desks, Fincharo - 25desks,Shimpir Fatuma-30desks,Roba Model-20desks, Charifuda-20desks,Wachile - 20desks, Harbarti-30desks,El-tul-20desks,Har adhi -20desks, Wargadud pri-30desks, Chirole-30 desks,Alirshad integrated-30desks,kubi hills-20 desks, Ireskinto-20desks,Harsanga-20 desks,Ababusune -20desks,El-kala pry - 20desks,el-golicha-20desks,elele-20desks,Furaha-20desks,Lehele-20desks)</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</si>
  <si>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</si>
  <si>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t>ADMINISTRATION AND RECURENT EXPENDITURE</t>
  </si>
  <si>
    <t xml:space="preserve">Construction of a Laboratory up to roofing stage- in collaboration with the School community (BOM) and Kenya Community Development Foundation Grant </t>
  </si>
  <si>
    <t>Fencing of Hadado Police station(Chain link fence with concrete poles)</t>
  </si>
  <si>
    <t>MONITORING,EVALUATION AND CAAPCITY BUILDING</t>
  </si>
  <si>
    <t>4-008-035-2110000-100-2018/19-001</t>
  </si>
  <si>
    <t>4-008-035-2210000-100-2018/19-002</t>
  </si>
  <si>
    <t>4-008-035-2120101-100-2018/19-003</t>
  </si>
  <si>
    <t>4-008-035-2210802-100-2018/19-005</t>
  </si>
  <si>
    <t>4-008-035-2210000-111-2018/19-001</t>
  </si>
  <si>
    <t>4-008-035-2210802-111-2018/19-002</t>
  </si>
  <si>
    <t>4-008-035-2210700-111-2018/19-003</t>
  </si>
  <si>
    <t>4-008-035-2640200-101-2018/19-001</t>
  </si>
  <si>
    <t>4-008-035-2640101-103-2018/19-001</t>
  </si>
  <si>
    <t>4-008-035-2640102-103-2018/19-002</t>
  </si>
  <si>
    <t>4-008-035-2640102-103-2018/19-003</t>
  </si>
  <si>
    <t>4-008-035-2630204-104-2018/19-001</t>
  </si>
  <si>
    <t>4-008-035-2630204-104-2018/19-002</t>
  </si>
  <si>
    <t>4-008-035-2630204-104-2018/19-003</t>
  </si>
  <si>
    <t>4-008-035-2630204-104-2018/19-004</t>
  </si>
  <si>
    <t>4-008-035-2630204-104-2018/19-005</t>
  </si>
  <si>
    <t>4-008-165-2630204-104-2018/19-006</t>
  </si>
  <si>
    <t>4-008-035-2630204-104-2018/19-007</t>
  </si>
  <si>
    <t>4-008-035-2630204-104-2018/19-008</t>
  </si>
  <si>
    <t>4-008-035-2630204-104-2018/19-009</t>
  </si>
  <si>
    <t>4-008-035-2630204-104-2018/19-010</t>
  </si>
  <si>
    <t>4-008-035-2630204-104-2018/19-011</t>
  </si>
  <si>
    <t>4-008-035-2630204-104-2018/19-012</t>
  </si>
  <si>
    <t>4-008-035-2630204-104-2018/19-013</t>
  </si>
  <si>
    <t>4-008-035-2630204-104-2018/19-014</t>
  </si>
  <si>
    <t>4-008-035-2630204-104-2018/19-015</t>
  </si>
  <si>
    <t>4-008-035-2630204-104-2018/19-016</t>
  </si>
  <si>
    <t>4-008-035-2630204-104-2018/19-017</t>
  </si>
  <si>
    <t>4-008-035-2630204-104-2018/19-018</t>
  </si>
  <si>
    <t>4-008-035-2630204-104-2018/19-019</t>
  </si>
  <si>
    <t>4-008-035-2630204-104-2018/19-020</t>
  </si>
  <si>
    <t>4-008-035-2630204-104-2018/19-021</t>
  </si>
  <si>
    <t>4-008-035-2630204-104-2018/19-022</t>
  </si>
  <si>
    <t>4-008-035-2630204-104-2018/19-023</t>
  </si>
  <si>
    <t>4-008-035-2630204-104-2018/19-024</t>
  </si>
  <si>
    <t>4-008-035-2630204-104-2018/19-025</t>
  </si>
  <si>
    <t>4-008-035-2630204-104-2018/19-026</t>
  </si>
  <si>
    <t>4-008-035-2630204-104-2018/19-027</t>
  </si>
  <si>
    <t>4-008-035-2630204-104-2018/19-028</t>
  </si>
  <si>
    <t>4-008-035-2630204-104-2018/19-029</t>
  </si>
  <si>
    <t>4-008-035-2630204-104-2018/19-030</t>
  </si>
  <si>
    <t>4-008-035-2630204-104-2018/19-031</t>
  </si>
  <si>
    <t>4-008-035-2630204-104-2018/19-032</t>
  </si>
  <si>
    <t>4-008-035-2630204-104-2018/19-033</t>
  </si>
  <si>
    <t>4-008-035-2630204-104-2018/19-034</t>
  </si>
  <si>
    <t>4-008-035-2630204-104-2018/19-035</t>
  </si>
  <si>
    <t>4-008-035-2630204-104-2018/19-036</t>
  </si>
  <si>
    <t>4-008-035-2630204-104-2018/19-037</t>
  </si>
  <si>
    <t>4-008-035-2630204-104-2018/19-038</t>
  </si>
  <si>
    <t>4-008-035-2630204-104-2018/19-039</t>
  </si>
  <si>
    <t>4-008-035-2630204-104-2018/19-040</t>
  </si>
  <si>
    <t>4-008-035-2630204-104-2018/19-041</t>
  </si>
  <si>
    <t>4-008-035-2630204-104-2018/19-042</t>
  </si>
  <si>
    <t>4-008-035-2630204-104-2018/19-043</t>
  </si>
  <si>
    <t>4-008-035-2630205-104-2018/19-001</t>
  </si>
  <si>
    <t>4-008-035-2630205-104-2018/19-002</t>
  </si>
  <si>
    <t>4-008-035-2630205-104-2018/19-003</t>
  </si>
  <si>
    <t>4-008-035-2630205-104-2018/19-004</t>
  </si>
  <si>
    <t>4-008-035-2630205-104-2018/19-005</t>
  </si>
  <si>
    <t>4-008-035-2630205-104-2018/19-006</t>
  </si>
  <si>
    <t>4-008-035-2630205-104-2018/19-007</t>
  </si>
  <si>
    <t>4-008-035-2630205-104-2018/19-008</t>
  </si>
  <si>
    <t>4-008-035-2640507-113-2018/19-001</t>
  </si>
  <si>
    <t>4-008-035-2640507-113-2018/19-002</t>
  </si>
  <si>
    <t>4-008-035-2640507-113-2018/19-003</t>
  </si>
  <si>
    <t>4-008-035-2640507-113-2018/19-004</t>
  </si>
  <si>
    <t>Renovation of three classrooms(Roofing,plastering,doors,windows and painting)</t>
  </si>
  <si>
    <t>Construction of two single room staff quarters</t>
  </si>
  <si>
    <t>Construction of underground water tank 30,000m cubic</t>
  </si>
  <si>
    <t>Construction of two  underground water tank 30,000m cubic each at Kshs 1,300,000/=</t>
  </si>
  <si>
    <t>Construction of chain link fence with barbed wire(2,000 square feet) and sentry box</t>
  </si>
  <si>
    <t>Renovation of three staff quarters (roofing, doors, windows)</t>
  </si>
  <si>
    <t xml:space="preserve">Supply of double  40 decker beds at 12,000/= each </t>
  </si>
  <si>
    <t>Tarbaj Administration Police Station</t>
  </si>
  <si>
    <t>Kutulo Administration Police station</t>
  </si>
  <si>
    <t>Construction of chainlink fence with bereberd wire(1,500 square feet) and sentry  box</t>
  </si>
  <si>
    <t>NG-CDFC/ PMC/ staffs Capacity  Building</t>
  </si>
  <si>
    <t>Construction of one Classrooms</t>
  </si>
  <si>
    <t>Renovation of 4 classrooms (roofing, plastering, doors, windows and painting</t>
  </si>
  <si>
    <t>Renovation of  six Classrooms (roofing, plastering, doors, windows and painting</t>
  </si>
  <si>
    <t>Tularoba  Administration Police Camp</t>
  </si>
  <si>
    <t>Bosicha Administration Police Camp</t>
  </si>
  <si>
    <t>Sala Administration Police Camp</t>
  </si>
  <si>
    <t>Godoma Administration Police Camp</t>
  </si>
  <si>
    <t>Ajawa Administration Police Camp</t>
  </si>
  <si>
    <t>Buridho Administration Police Camp</t>
  </si>
  <si>
    <t>Hote Administration Police Camp</t>
  </si>
  <si>
    <t>Bute Administration Police Camp</t>
  </si>
  <si>
    <t>Buna Administration Police Toilet</t>
  </si>
  <si>
    <t>Supply of uniforms, balls and Trophies to Banisa Constituency Sports Tournament winning teams</t>
  </si>
  <si>
    <t>Malkamari Administration Police Camp</t>
  </si>
  <si>
    <t>Banisa Administration Police Camp</t>
  </si>
  <si>
    <t>4-009-040-2120101-100-2018/19-003</t>
  </si>
  <si>
    <t xml:space="preserve">Construction of Staff Quarters  Kshs 2,000,000) and 1 Twin Toilet Kshs 300,000 </t>
  </si>
  <si>
    <t>Construction of 2no. Classrooms Kshs 1,400,0000 and 2 Twin Toilets Kshs 600,000</t>
  </si>
  <si>
    <t>Construction of 16 single rooms for staffs  Kshs 8,000,000  and 2 door Vip toilet  Kshs 400,000</t>
  </si>
  <si>
    <t>Construction of 2 bedroom house  Kshs 2,900,000 and external toilet and bath room Kshs 600,000 for the assistant county commissioner.</t>
  </si>
  <si>
    <r>
      <t xml:space="preserve">Purchase and Delivery of 80no. Double Decker Beds Kshs  800,000) and </t>
    </r>
    <r>
      <rPr>
        <sz val="12"/>
        <color indexed="8"/>
        <rFont val="Footlight MT Light"/>
        <family val="1"/>
      </rPr>
      <t xml:space="preserve"> Purchase and Delivery of 50no. Lockers and Chairs  ( Kshs 400,000)</t>
    </r>
  </si>
  <si>
    <r>
      <t>Construction of10,000m</t>
    </r>
    <r>
      <rPr>
        <vertAlign val="superscript"/>
        <sz val="12"/>
        <color indexed="8"/>
        <rFont val="Footlight MT Light"/>
        <family val="1"/>
      </rPr>
      <t>2</t>
    </r>
    <r>
      <rPr>
        <sz val="12"/>
        <color indexed="8"/>
        <rFont val="Footlight MT Light"/>
        <family val="1"/>
      </rPr>
      <t xml:space="preserve"> concrete Fence and gate</t>
    </r>
  </si>
  <si>
    <t xml:space="preserve">Construction of 4no. staff houses Kshs  2,000,000) </t>
  </si>
  <si>
    <t>Construction of 1no. Twin toilet  )</t>
  </si>
  <si>
    <t>construction of one workshop measuring 11m×16m, three lecture rooms each one measuring 8m×6m and an office space measuring 5.5m×5.4m all located on the ground floor as per ministry guidance.</t>
  </si>
  <si>
    <t>Carry out constituency sport tournament and     awarding of trophies, balls and games kit to the winning team</t>
  </si>
  <si>
    <t xml:space="preserve">Aliemij  primary </t>
  </si>
  <si>
    <t>Renovation  of two classrooms through floor(tiles),replacement of windows,doors and painting</t>
  </si>
  <si>
    <t xml:space="preserve">Welmarer  primary </t>
  </si>
  <si>
    <t>Installation of water supply system through piping and construction of an elevated storage tank (10,000 ltrs)</t>
  </si>
  <si>
    <t>Renovation of dormitory through flooring, replacement of windows, doors and painting</t>
  </si>
  <si>
    <t xml:space="preserve">Alinjugur primary school </t>
  </si>
  <si>
    <t xml:space="preserve">Bullanadhir primary </t>
  </si>
  <si>
    <t>Construction of two Classrooms</t>
  </si>
  <si>
    <t>Renovation of two classrooms through flooring(tiles), replacement of windows, doors and painting</t>
  </si>
  <si>
    <t>Renovation of four classrooms through flooring(tiles), replacement of windows, doors,refiling of cracks and painting</t>
  </si>
  <si>
    <t xml:space="preserve">Garasweino primary </t>
  </si>
  <si>
    <t>Renovation of Two classrooms through flooring(tiles), replacement of windows, doors and painting</t>
  </si>
  <si>
    <t xml:space="preserve">Warable primary </t>
  </si>
  <si>
    <t>Renovation of Three classrooms through flooring(tiles), replacement of windows, doors,refiling of cracks and painting</t>
  </si>
  <si>
    <t xml:space="preserve">Galmagala secondary school </t>
  </si>
  <si>
    <t xml:space="preserve">Alinjugur secondary school </t>
  </si>
  <si>
    <t>Completion of 80 capacity dormitory through establishment of pavement slab, painting, flooring,fixing of doors and windows</t>
  </si>
  <si>
    <t xml:space="preserve">Borehole five secondary school </t>
  </si>
  <si>
    <t xml:space="preserve">Shill secondary school </t>
  </si>
  <si>
    <t xml:space="preserve">Construction of modern library       </t>
  </si>
  <si>
    <t xml:space="preserve">Nanighi secondary school </t>
  </si>
  <si>
    <t>Equipment of nanighi secondary library through purchase of 15 tables and 100 chairs</t>
  </si>
  <si>
    <t>Purchase of motor bike for chiefs at security prone areas    fafi (centers,yumbis,bullagolol,hajijimay,gubis,and galamagala)</t>
  </si>
  <si>
    <t>Bura Administration police line</t>
  </si>
  <si>
    <t>Completion of the Administration police houses through establishment pavement slab,labelling,flooring,painting and fixing of doors</t>
  </si>
  <si>
    <t>Borehole 5 AP camp</t>
  </si>
  <si>
    <t>Ijara Girls Primary School</t>
  </si>
  <si>
    <t>4-007-032-2630204-104-2018/19-003</t>
  </si>
  <si>
    <t>4-007-032-2630204-104-2018/19-004</t>
  </si>
  <si>
    <t>Khalanqal Derow Primary School</t>
  </si>
  <si>
    <t xml:space="preserve">Obola Primary School </t>
  </si>
  <si>
    <t>Falama primary School</t>
  </si>
  <si>
    <t>Golalbele primary School</t>
  </si>
  <si>
    <t>Supply  and installation of 10 solar panel 0f 400watts</t>
  </si>
  <si>
    <t>Shuries Secondary School</t>
  </si>
  <si>
    <r>
      <t xml:space="preserve">Completion of officers Mess: </t>
    </r>
    <r>
      <rPr>
        <sz val="12"/>
        <color indexed="8"/>
        <rFont val="Footlight MT Light"/>
        <family val="1"/>
      </rPr>
      <t>Roofs, doors,floors, wall painting.</t>
    </r>
  </si>
  <si>
    <t>Ijara Administration police Camp</t>
  </si>
  <si>
    <t>Ijara Gsu camp</t>
  </si>
  <si>
    <t>4-007-032-2120101-100-2018/19-003</t>
  </si>
  <si>
    <t>4-007-032-2630204-104-2018/19-005</t>
  </si>
  <si>
    <t>4-007-032-2630204-104-2018/19-006</t>
  </si>
  <si>
    <t>4-007-032-2630204-104-2018/19-007</t>
  </si>
  <si>
    <t>4-007-032-2630204-104-2018/19-008</t>
  </si>
  <si>
    <t>4-007-032-2630204-104-2018/19-009</t>
  </si>
  <si>
    <t>4-007-032-2630204-104-2018/19-010</t>
  </si>
  <si>
    <t>4-007-032-2630204-104-2018/19-011</t>
  </si>
  <si>
    <t>4-007-032-2630204-104-2018/19-012</t>
  </si>
  <si>
    <t>4-007-032-2630204-104-2018/19-013</t>
  </si>
  <si>
    <t>4-007-032-2630204-104-2018/19-014</t>
  </si>
  <si>
    <t>4-007-032-2630204-104-2018/19-015</t>
  </si>
  <si>
    <t>4-007-032-2630204-104-2018/19-016</t>
  </si>
  <si>
    <t>4-007-032-2630204-104-2018/19-017</t>
  </si>
  <si>
    <t>4-007-032-2630204-104-2018/19-018</t>
  </si>
  <si>
    <t>4-007-032-2630204-104-2018/19-019</t>
  </si>
  <si>
    <t>4-007-032-2630204-104-2018/19-020</t>
  </si>
  <si>
    <t>4-007-032-2630204-104-2018/19-021</t>
  </si>
  <si>
    <t>4-007-032-2630204-104-2018/19-022</t>
  </si>
  <si>
    <t>4-007-032-2630204-104-2018/19-023</t>
  </si>
  <si>
    <t>4-007-032-2630204-104-2018/19-024</t>
  </si>
  <si>
    <t>4-007-032-2630204-104-2018/19-025</t>
  </si>
  <si>
    <t>4-007-032-2630204-104-2018/19-026</t>
  </si>
  <si>
    <t>4-007-032-2630204-104-2018/19-027</t>
  </si>
  <si>
    <t>4-007-032-2630204-104-2018/19-028</t>
  </si>
  <si>
    <t>4-007-032-2630204-104-2018/19-029</t>
  </si>
  <si>
    <t>4-007-032-2630204-104-2018/19-030</t>
  </si>
  <si>
    <t>4-007-032-2630204-104-2018/19-031</t>
  </si>
  <si>
    <t>4-007-032-2630204-104-2018/19-032</t>
  </si>
  <si>
    <t>4-007-032-2630204-104-2018/19-033</t>
  </si>
  <si>
    <t>4-007-032-2630204-104-2018/19-034</t>
  </si>
  <si>
    <t>4-007-032-2630204-104-2018/19-035</t>
  </si>
  <si>
    <t>4-007-032-2630204-104-2018/19-036</t>
  </si>
  <si>
    <t>4-007-032-2630204-104-2018/19-037</t>
  </si>
  <si>
    <t>4-007-032-2630204-104-2018/19-038</t>
  </si>
  <si>
    <t>4-007-032-2630204-104-2018/19-039</t>
  </si>
  <si>
    <t>4-007-032-2630204-104-2018/19-040</t>
  </si>
  <si>
    <t>4-007-032-2630204-104-2018/19-041</t>
  </si>
  <si>
    <t>4-007-032-2630204-104-2018/19-042</t>
  </si>
  <si>
    <t>4-007-032-2630204-104-2018/19-043</t>
  </si>
  <si>
    <t>4-007-032-2630204-104-2018/19-044</t>
  </si>
  <si>
    <t>Purchase of office furniture ksh 3laptob computers ksh 300,000.00,3 printers at ksh 150,000 and boardroom table ,5executive chairs ,carpet   ksh 350,000</t>
  </si>
  <si>
    <t>PROJECT GFS CODELIST FOR WAJIR SOUTH NATIONAL GOVERNMENT CONSTITUENCY DEVELOPMENT FUND</t>
  </si>
  <si>
    <t xml:space="preserve">Activity </t>
  </si>
  <si>
    <t>Amount</t>
  </si>
  <si>
    <t>ADMINISTRATION AND EXPENDITURE</t>
  </si>
  <si>
    <t>4-008-038-2110000-100-2018/19-001</t>
  </si>
  <si>
    <t>4-008-038-2210000-100-2018/19-002</t>
  </si>
  <si>
    <t>Office Furniture &amp;  Equipment</t>
  </si>
  <si>
    <t>4-008-038-3111000-100-2018/19-003</t>
  </si>
  <si>
    <t>4-008-038-2210802-100-2018/19-005</t>
  </si>
  <si>
    <t>Monitoring &amp; Evaluation/Capacity Building</t>
  </si>
  <si>
    <t>4-008-038-2210000-111-2018/19-001</t>
  </si>
  <si>
    <t>4-008-038-2210802-111-2018/19-002</t>
  </si>
  <si>
    <t>4-008-038-2210700-111-2018/19-003</t>
  </si>
  <si>
    <t>4-008-038-2640200-101-2018/19-001</t>
  </si>
  <si>
    <t>4-008-038-2640101-103-2018/19-001</t>
  </si>
  <si>
    <t>Payment of bursary to needy students in secondary school</t>
  </si>
  <si>
    <t>4-008-038-2640102-103-2018/19-002</t>
  </si>
  <si>
    <t>Social Security Programmes</t>
  </si>
  <si>
    <t>4-008-038-2640106-103-2018/19-003</t>
  </si>
  <si>
    <t>Provision of medical inurance cover to 1000 vulnerable families in the constituencies</t>
  </si>
  <si>
    <t>ENVIROMENT</t>
  </si>
  <si>
    <t>4-008-038-2640510-110-2018/19-001</t>
  </si>
  <si>
    <r>
      <rPr>
        <b/>
        <sz val="12"/>
        <color indexed="8"/>
        <rFont val="Footlight MT Light"/>
        <family val="1"/>
      </rPr>
      <t>SPORTS</t>
    </r>
    <r>
      <rPr>
        <sz val="12"/>
        <color indexed="8"/>
        <rFont val="Footlight MT Light"/>
        <family val="1"/>
      </rPr>
      <t xml:space="preserve"> </t>
    </r>
  </si>
  <si>
    <t>Agtalahel Primary School</t>
  </si>
  <si>
    <t>4-008-038-2630204-104-2018/19-001</t>
  </si>
  <si>
    <t>Geriile Primary School</t>
  </si>
  <si>
    <t>4-008-038-2630204-104-2018/19-002</t>
  </si>
  <si>
    <t>Diff Olddam primary school</t>
  </si>
  <si>
    <t>4-008-038-2630204-104-2018/19-003</t>
  </si>
  <si>
    <t>Abaqmadobe Primary School</t>
  </si>
  <si>
    <t>4-008-038-2630204-104-2018/19-004</t>
  </si>
  <si>
    <t>Meygag Primary School</t>
  </si>
  <si>
    <t>4-008-038-2630204-104-2018/19-005</t>
  </si>
  <si>
    <t>Ibrahim Ure Primary School</t>
  </si>
  <si>
    <t>4-008-038-2630204-104-2018/19-006</t>
  </si>
  <si>
    <t>Shimbrilbul Primary School</t>
  </si>
  <si>
    <t>4-008-038-2630204-104-2018/19-007</t>
  </si>
  <si>
    <t>Welari Primary School</t>
  </si>
  <si>
    <t>4-008-038-2630204-104-2018/19-008</t>
  </si>
  <si>
    <t>Buroni Primary School</t>
  </si>
  <si>
    <t>4-008-038-2630204-104-2018/19-009</t>
  </si>
  <si>
    <t>Gulletdere Primary School</t>
  </si>
  <si>
    <t>4-008-038-2630204-104-2018/19-010</t>
  </si>
  <si>
    <t>Abulgab Primary School</t>
  </si>
  <si>
    <t>4-008-038-2630204-104-2018/19-011</t>
  </si>
  <si>
    <t>Karu Primary School</t>
  </si>
  <si>
    <t>4-008-038-2630204-104-2018/19-012</t>
  </si>
  <si>
    <t>Salaama Primary School</t>
  </si>
  <si>
    <t>4-008-038-2630204-104-2018/19-013</t>
  </si>
  <si>
    <t>4-008-038-2630204-104-2018/19-014</t>
  </si>
  <si>
    <t>4-008-038-2630204-104-2018/19-015</t>
  </si>
  <si>
    <t>Construction of One Classroom</t>
  </si>
  <si>
    <t>Diff Primary School</t>
  </si>
  <si>
    <t>4-008-038-2630204-104-2018/19-016</t>
  </si>
  <si>
    <t>Construction of one Classroom</t>
  </si>
  <si>
    <t>Alioismail Primary School</t>
  </si>
  <si>
    <t>4-008-038-2630204-104-2018/19-017</t>
  </si>
  <si>
    <t>Madina Primary School</t>
  </si>
  <si>
    <t>4-008-038-2630204-104-2018/19-018</t>
  </si>
  <si>
    <t>Abaghalul Primary School</t>
  </si>
  <si>
    <t>4-008-038-2630204-104-2018/19-019</t>
  </si>
  <si>
    <t>Waradarasima Primary School</t>
  </si>
  <si>
    <t>4-008-038-2630204-104-2018/19-020</t>
  </si>
  <si>
    <t>Dardar Primary School</t>
  </si>
  <si>
    <t>4-008-038-2630204-104-2018/19-021</t>
  </si>
  <si>
    <t>Abaqdere Primary School</t>
  </si>
  <si>
    <t>4-008-038-2630204-104-2018/19-022</t>
  </si>
  <si>
    <t xml:space="preserve">Construction of One Classroom     </t>
  </si>
  <si>
    <t>Welgaras Primary School</t>
  </si>
  <si>
    <t>4-008-038-2630204-104-2018/19-023</t>
  </si>
  <si>
    <t>Nooleye Primary School</t>
  </si>
  <si>
    <t>4-008-038-2630204-104-2018/19-024</t>
  </si>
  <si>
    <t>Wajir Bor South Primary School</t>
  </si>
  <si>
    <t>4-008-038-2630204-104-2018/19-025</t>
  </si>
  <si>
    <t>Handaki  Primary School</t>
  </si>
  <si>
    <t>4-008-038-2630204-104-2018/19-026</t>
  </si>
  <si>
    <t>Alidumal  Primary School</t>
  </si>
  <si>
    <t>4-008-038-2630204-104-2018/19-027</t>
  </si>
  <si>
    <t>Eyrib  Primary School</t>
  </si>
  <si>
    <t>4-008-038-2630204-104-2018/19-028</t>
  </si>
  <si>
    <t>BilinBurbur Primary School</t>
  </si>
  <si>
    <t>4-008-038-2630204-104-2018/19-029</t>
  </si>
  <si>
    <t>Sala Primary School</t>
  </si>
  <si>
    <t>4-008-038-2630204-104-2018/19-030</t>
  </si>
  <si>
    <t>Waso Primary School</t>
  </si>
  <si>
    <t>4-008-038-2630204-104-2018/19-031</t>
  </si>
  <si>
    <t>Construction of Two Classrooms</t>
  </si>
  <si>
    <t>4-008-038-2630204-104-2018/19-032</t>
  </si>
  <si>
    <t>Haralawayo  Primary School</t>
  </si>
  <si>
    <t>4-008-038-2630204-104-2018/19-033</t>
  </si>
  <si>
    <t>Salalmaa Primary School</t>
  </si>
  <si>
    <t>4-008-038-2630204-104-2018/19-034</t>
  </si>
  <si>
    <t>Construction of three teachers Houses</t>
  </si>
  <si>
    <t>Kualey Primary School</t>
  </si>
  <si>
    <t>4-008-038-2630204-104-2018/19-035</t>
  </si>
  <si>
    <t xml:space="preserve">Burder Primary School </t>
  </si>
  <si>
    <t>4-008-038-2630204-104-2018/19-036</t>
  </si>
  <si>
    <t>Construction of 50m3 Underground water Tank</t>
  </si>
  <si>
    <t>Madahlibah Primary School</t>
  </si>
  <si>
    <t>4-008-038-2630204-104-2018/19-037</t>
  </si>
  <si>
    <t>4-008-038-2630204-104-2018/19-038</t>
  </si>
  <si>
    <t>Purchase and supply of 100 Desk</t>
  </si>
  <si>
    <t>4-008-038-2630204-104-2018/19-039</t>
  </si>
  <si>
    <t>Purchase and supply of 50 Desk</t>
  </si>
  <si>
    <t>4-008-038-2630204-104-2018/19-040</t>
  </si>
  <si>
    <t>Purchase and supply of 25 Desk</t>
  </si>
  <si>
    <t>4-008-038-2630204-104-2018/19-041</t>
  </si>
  <si>
    <t>4-008-038-2630204-104-2018/19-042</t>
  </si>
  <si>
    <t>4-008-038-2630204-104-2018/19-043</t>
  </si>
  <si>
    <t xml:space="preserve">Purchase and supply of 30 Desk </t>
  </si>
  <si>
    <t>Rababale Primary School</t>
  </si>
  <si>
    <t>4-008-038-2630204-104-2018/19-044</t>
  </si>
  <si>
    <t>Elado Primary School</t>
  </si>
  <si>
    <t>4-008-038-2630204-104-2018/19-045</t>
  </si>
  <si>
    <t>Qoqar Primary School</t>
  </si>
  <si>
    <t>4-008-038-2630204-104-2018/19-046</t>
  </si>
  <si>
    <t>4-008-038-2630204-104-2018/19-047</t>
  </si>
  <si>
    <t>4-008-038-2630204-104-2018/19-048</t>
  </si>
  <si>
    <t>Purchase and Supply of 30 Desk</t>
  </si>
  <si>
    <t>4-008-038-2630204-104-2018/19-049</t>
  </si>
  <si>
    <t>Laghboghol South Primary School</t>
  </si>
  <si>
    <t>4-008-038-2630204-104-2018/19-050</t>
  </si>
  <si>
    <t>Bananey Shnataral Primary School</t>
  </si>
  <si>
    <t>4-008-038-2630204-104-2018/19-051</t>
  </si>
  <si>
    <t>Abore Primary School</t>
  </si>
  <si>
    <t>4-008-038-2630204-104-2018/19-052</t>
  </si>
  <si>
    <t>4-008-038-2630204-104-2018/19-053</t>
  </si>
  <si>
    <t xml:space="preserve">Purchase and supply of 40 Desk </t>
  </si>
  <si>
    <t>Haralawayo Primary School</t>
  </si>
  <si>
    <t>4-008-038-2630204-104-2018/19-054</t>
  </si>
  <si>
    <t>Purchase and supply of 40  Desk</t>
  </si>
  <si>
    <t>DarDar primary School</t>
  </si>
  <si>
    <t>4-008-038-2630204-104-2018/19-055</t>
  </si>
  <si>
    <t xml:space="preserve">Purchase and Supply of 20 desks </t>
  </si>
  <si>
    <t>Shidley Primary School</t>
  </si>
  <si>
    <t>4-008-038-2630204-104-2018/19-056</t>
  </si>
  <si>
    <t>Purchase and Supply of 30 Desks</t>
  </si>
  <si>
    <t>Habaswein Primary School</t>
  </si>
  <si>
    <t>4-008-038-2630204-104-201819-057</t>
  </si>
  <si>
    <t>Construction of baraza Shade</t>
  </si>
  <si>
    <t xml:space="preserve">Dagahley Secondary school </t>
  </si>
  <si>
    <t>4-008-038-2630205-104-2018/19-001</t>
  </si>
  <si>
    <t>Sabuli mixed  Secondary School</t>
  </si>
  <si>
    <t>4-008-038-2630205-104-2018/19-002</t>
  </si>
  <si>
    <t>Completion of one classroom(Ksh200,000) and a kitchen(Ksh300,000)</t>
  </si>
  <si>
    <t>4-008-038-2630205-104-2018/19-003</t>
  </si>
  <si>
    <t>Abakore Secondary School</t>
  </si>
  <si>
    <t>4-008-038-2630205-104-2018/19-004</t>
  </si>
  <si>
    <t>InshaAllah Secondary School</t>
  </si>
  <si>
    <t>4-008-038-2630205-104-2018/19-005</t>
  </si>
  <si>
    <t>Biyamathow  Secondary School</t>
  </si>
  <si>
    <t>4-008-038-2630205-104-2018/19-006</t>
  </si>
  <si>
    <t>Sabuli  mixed Secondary School</t>
  </si>
  <si>
    <t>4-008-038-2630205-104-2018/19-007</t>
  </si>
  <si>
    <t>Abakore mixed  Secondary School</t>
  </si>
  <si>
    <t>4-008-038-2630205-104-2018/19-008</t>
  </si>
  <si>
    <t>Habaswein mixed Secondary School</t>
  </si>
  <si>
    <t>4-008-038-2630205-104-2018/19-009</t>
  </si>
  <si>
    <t>Habaswein Boys  Secondary School</t>
  </si>
  <si>
    <t>4-008-038-2630205-104-2018/19-010</t>
  </si>
  <si>
    <t>Snr Chief Ogle girls Secondary School</t>
  </si>
  <si>
    <t>4-008-038-2630205-104-2018/19-011</t>
  </si>
  <si>
    <t>Leheley  Secondary School</t>
  </si>
  <si>
    <t>4-008-038-2630205-104-2018/19-012</t>
  </si>
  <si>
    <t>Diff Secondary Secondary School</t>
  </si>
  <si>
    <t>4-008-038-2630205-104-2018/19-013</t>
  </si>
  <si>
    <t>Snr Chief Ogle Grils Secondary School</t>
  </si>
  <si>
    <t>4-008-038-2630205-104-2018/19-014</t>
  </si>
  <si>
    <t xml:space="preserve">Bulla juu chiefs office </t>
  </si>
  <si>
    <t>4-008-038-2640507-113-2018/19-001</t>
  </si>
  <si>
    <t>Completion  of chiefs office-doors windows,Painting</t>
  </si>
  <si>
    <t>Leheley Administration Police Camp</t>
  </si>
  <si>
    <t>4-008-038-2640507-113-2018/19-002</t>
  </si>
  <si>
    <t>Completion  of 3 Adiministration Police Rooms-doors windows,paintings</t>
  </si>
  <si>
    <t xml:space="preserve">Diff District Headquaters </t>
  </si>
  <si>
    <t>4-008-038-2640507-113-2018/19-003</t>
  </si>
  <si>
    <t xml:space="preserve">Construction of 0.115 Hactares Chainlink Perimeter Fence and Gate </t>
  </si>
  <si>
    <t>NG-CDF office Genset</t>
  </si>
  <si>
    <t>4-008-038-3111000-108-2018/19-001</t>
  </si>
  <si>
    <t xml:space="preserve">Purchase, supply installation of 10kva office Generator </t>
  </si>
  <si>
    <t>PROJECT GFS CODELIST FOR THIKA TOWN NATIONAL GOVERNMENT CONSTITUENCY DEVELOPMENT FUND</t>
  </si>
  <si>
    <t>Payment of NSSF for the staff</t>
  </si>
  <si>
    <t>Payment of NHIF for the staff</t>
  </si>
  <si>
    <t>MONITORING AND EVALUATION / CAPACITY BUILDING</t>
  </si>
  <si>
    <t>Payment of bursary to needy student in secondary school</t>
  </si>
  <si>
    <t>Payment of bursary to needy student in Universities and colleges</t>
  </si>
  <si>
    <t>Bursary special schools</t>
  </si>
  <si>
    <t>Social security programs</t>
  </si>
  <si>
    <t>Implementation of social security programs –Payment of vocational collegese.gBodaboda riders, NITA programmes.</t>
  </si>
  <si>
    <r>
      <rPr>
        <b/>
        <sz val="12"/>
        <color indexed="8"/>
        <rFont val="Footlight MT Light"/>
        <family val="1"/>
      </rPr>
      <t>EMERGENCY</t>
    </r>
    <r>
      <rPr>
        <sz val="12"/>
        <color indexed="8"/>
        <rFont val="Footlight MT Light"/>
        <family val="1"/>
      </rPr>
      <t xml:space="preserve"> </t>
    </r>
  </si>
  <si>
    <t>Fencing of the 800m school compound with concrete poles and barbed wire.</t>
  </si>
  <si>
    <t>piping of water to the school, erection of 10,000 litres water tank  and installation of water gutters in the school</t>
  </si>
  <si>
    <t>Construction of 1 classroom to completion</t>
  </si>
  <si>
    <t>4-022-114-2630204-104-2017/2018-010</t>
  </si>
  <si>
    <t>Facelift of the school, painting of the 8 classrooms</t>
  </si>
  <si>
    <t>Fencing of the school compound with cemented poles and barbed wire 1000 metres and installation of the school gate</t>
  </si>
  <si>
    <t>piping of water to the school, erection of 10,000 litres water tank and installation of water gutters in the school</t>
  </si>
  <si>
    <t>Electric wiring of the new administration block involving erection of 1 electricity pole with 6 offices and 2 classrooms,</t>
  </si>
  <si>
    <t>Construction of 1 twin laboratory to completion.</t>
  </si>
  <si>
    <t>Construction of a 1 twin laboratory to completion</t>
  </si>
  <si>
    <t>Construction of 1 staff house</t>
  </si>
  <si>
    <t>Construction of 1 septic tank</t>
  </si>
  <si>
    <t>Purchase  of cabros along the school driveway of 200m</t>
  </si>
  <si>
    <t>Construction of 1 laboratory (structure)</t>
  </si>
  <si>
    <t>Construction of chiefs office sh 1,500,000, fencing with concrete poles and barbedwire around 500m compound with kshs 500,000 and furnishing of the office  300,000</t>
  </si>
  <si>
    <t>Construction of the chiefs office</t>
  </si>
  <si>
    <t xml:space="preserve">Construction  of the police station </t>
  </si>
  <si>
    <t>Construction of 1 police post</t>
  </si>
  <si>
    <t xml:space="preserve"> Construction Of Septic Tank And 2 door Toilets At Makongeni Police Station</t>
  </si>
  <si>
    <t xml:space="preserve">Refurbishing of the current offices i.e painting and replacement of broken windows and creation and furnishing of a waiting bay </t>
  </si>
  <si>
    <t>Carry out Constituency Sports tournament and the winning teams/schools to be awarded with trophies, balls and games kit.</t>
  </si>
  <si>
    <t xml:space="preserve"> ENVIRONMENT PROJECTS</t>
  </si>
  <si>
    <t>PROJECT GFS CODELIST FOR RUIRU NATIONAL GOVERNMENT CONSTITUENCY DEVELOPMENT FUND</t>
  </si>
  <si>
    <t>Payment of staff salaries and Allowances</t>
  </si>
  <si>
    <t>Ruiru Constituency Sports</t>
  </si>
  <si>
    <t xml:space="preserve">Conducting of constituency-wide soccer sports tournament - purchase of sports kits i.e. balls, uniforms </t>
  </si>
  <si>
    <t>Ruiru Township Primary School</t>
  </si>
  <si>
    <t>Mutuya Primary School</t>
  </si>
  <si>
    <t>St George's Primary School</t>
  </si>
  <si>
    <t>Renovation of four classrooms - roof replacement, windows and doors, wall plaster, flooring, erection of verandah posts and painting</t>
  </si>
  <si>
    <t>Kahawa Wendani Primary School</t>
  </si>
  <si>
    <t>Mwiki Primary School</t>
  </si>
  <si>
    <t>Construction of five storied classrooms</t>
  </si>
  <si>
    <t>Githurai Kimbo Primary</t>
  </si>
  <si>
    <t>Githunguri Primary School</t>
  </si>
  <si>
    <t>Gitothua Primary School</t>
  </si>
  <si>
    <t>Kwihota Primary School</t>
  </si>
  <si>
    <t>Matopeni Primary School</t>
  </si>
  <si>
    <t xml:space="preserve">Kahawa Wendani Primary School </t>
  </si>
  <si>
    <t>Kiuu Primary School</t>
  </si>
  <si>
    <t>Kwangethe Primary School</t>
  </si>
  <si>
    <t>Ruiru Kihunguro Secondary School</t>
  </si>
  <si>
    <t>TERTIARY EDUCATION PROJECTS</t>
  </si>
  <si>
    <t>Ruiru Technical and Vocational College</t>
  </si>
  <si>
    <t>Mwihoko Police Post</t>
  </si>
  <si>
    <t>Construction of Police Post - armory, reception, offices</t>
  </si>
  <si>
    <t>Gatongora Police Post</t>
  </si>
  <si>
    <t>Ruiru Sub County Administration Headquarters</t>
  </si>
  <si>
    <t>PROJECT GFS CODELIST FOR YATTA NATIONAL GOVERNMENT CONSTITUENCY DEVELOPMENT FUND</t>
  </si>
  <si>
    <t>S/No</t>
  </si>
  <si>
    <t>Amount Allocated</t>
  </si>
  <si>
    <t>ADMINISTRATION/RECURRENT EXPENDITURE</t>
  </si>
  <si>
    <t>4-016-076-2110000-100-2018/19-001</t>
  </si>
  <si>
    <t>4-016-076-2110000-100-2018/19-002</t>
  </si>
  <si>
    <t xml:space="preserve">Payment of staff Gratuity  </t>
  </si>
  <si>
    <t>4-016-076-2210000 -100-2018/19-004</t>
  </si>
  <si>
    <t xml:space="preserve">Purchase of fuel, repairs and maintenance, printing, stationery, telephone, travel and subsistence, office tea. </t>
  </si>
  <si>
    <t>N.S.S.F</t>
  </si>
  <si>
    <t>4-016-076-2120101-100-2018/19-005</t>
  </si>
  <si>
    <t>N.H.I.F</t>
  </si>
  <si>
    <t>4-016-076-2120201-100-2018/19-006</t>
  </si>
  <si>
    <t>MONITORING/EVALUATION AND CAPACITY BUILDING</t>
  </si>
  <si>
    <t>4-016-076-2210802-111-2018/19-001</t>
  </si>
  <si>
    <t>4-016-076-2210000 -111-2018/19-002</t>
  </si>
  <si>
    <t>4-016-076-2210700 -111-2018/19-003</t>
  </si>
  <si>
    <t xml:space="preserve">Sports Programs  </t>
  </si>
  <si>
    <t>4-016-076-2640509-112-2018/19-001</t>
  </si>
  <si>
    <t>Carry out constituency sports tournament and  teams/schools to be awarded with trophies, balls and games kits</t>
  </si>
  <si>
    <t>EMERGENCY RESERVE</t>
  </si>
  <si>
    <t>4-016-076-2640200-101-2018/19-001</t>
  </si>
  <si>
    <t>Secondary Schools</t>
  </si>
  <si>
    <t>4-016-076-2640101-103-2018/19-001</t>
  </si>
  <si>
    <t>4-016-076-2640102 -103-2018/19-002</t>
  </si>
  <si>
    <t>payment of bursary to needy students</t>
  </si>
  <si>
    <t>ENVIRONMENTAL PROJECTS</t>
  </si>
  <si>
    <t>Liatinini Primary School</t>
  </si>
  <si>
    <t>Purchase and planting of certified tree seedlings</t>
  </si>
  <si>
    <t>Kakongo Primary School</t>
  </si>
  <si>
    <t>St. Charles Uvouni Secondary  School</t>
  </si>
  <si>
    <t>Kiwanza Secondary School</t>
  </si>
  <si>
    <t>Kwa Usau Primary School</t>
  </si>
  <si>
    <t>Ianguni River</t>
  </si>
  <si>
    <t>Construction of gabions</t>
  </si>
  <si>
    <t>Makivenzi Primary School</t>
  </si>
  <si>
    <t>St. Peters Ithekethini Secondary School</t>
  </si>
  <si>
    <t>Mukalala Kwa Kimuyu Stream</t>
  </si>
  <si>
    <t>Kauthilini Primary School</t>
  </si>
  <si>
    <t>Kwa Kitema Secondary School</t>
  </si>
  <si>
    <t>St. Marys Iianguni Secondary School</t>
  </si>
  <si>
    <t>Kwa Kitema Stream</t>
  </si>
  <si>
    <t>Kathamani Primary School</t>
  </si>
  <si>
    <t>Kionwyeni Primary School</t>
  </si>
  <si>
    <t>Kagoko Stream</t>
  </si>
  <si>
    <t>St. Francis Molumuni Primary School</t>
  </si>
  <si>
    <t>Ndiuni Primary School</t>
  </si>
  <si>
    <t>Syokisinga Secondary School</t>
  </si>
  <si>
    <t>Kikuyuni Secondary School</t>
  </si>
  <si>
    <t>Mekilingi dam</t>
  </si>
  <si>
    <t>EDUCATION - PRIMARY SCHOOLS</t>
  </si>
  <si>
    <t>Katulani  Primary School</t>
  </si>
  <si>
    <t>4-016-076-2630204-104-2018/19-001</t>
  </si>
  <si>
    <t xml:space="preserve">Construction of 2 classroom to completion </t>
  </si>
  <si>
    <t>Mbingoni Primary School</t>
  </si>
  <si>
    <t>4-016-076-2630204-104-2018/19-002</t>
  </si>
  <si>
    <t>Renovation of 3 classrooms: plastering, floor, doors and windows.</t>
  </si>
  <si>
    <t>Kaluluini Primary School</t>
  </si>
  <si>
    <t>4-016-076-2630204-104-2018/19-003</t>
  </si>
  <si>
    <t>Renovation of 4 classrooms: plastering, floor, doors and windows.</t>
  </si>
  <si>
    <t>Syuki Primary School</t>
  </si>
  <si>
    <t>4-016-076-2630204-104-2018/19-004</t>
  </si>
  <si>
    <t>Ngumbulu Primary School</t>
  </si>
  <si>
    <t>4-016-076-2630204-104-2018/19-005</t>
  </si>
  <si>
    <t>Renovation of 4 classrooms: plastering, floor, doors and windows and canopy</t>
  </si>
  <si>
    <t>Kaonyweni Primary School</t>
  </si>
  <si>
    <t>4-016-076-2630204-104-2018/19-006</t>
  </si>
  <si>
    <t>Kivingoni Primary School</t>
  </si>
  <si>
    <t>4-016-076-2630204-104-2018/19-007</t>
  </si>
  <si>
    <t>Kiwanzani Primary School</t>
  </si>
  <si>
    <t>4-016-076-2630204-104-2018/19-008</t>
  </si>
  <si>
    <t>Kithuiani  Primary School</t>
  </si>
  <si>
    <t>4-016-076-2630204-104-2018/19-009</t>
  </si>
  <si>
    <t>Kalimatula Primary School</t>
  </si>
  <si>
    <t>4-016-076-2630204-104-2018/19-010</t>
  </si>
  <si>
    <t>Kithendu  Primary School-</t>
  </si>
  <si>
    <t>4-016-076-2630204-104-2018/19-011</t>
  </si>
  <si>
    <t>Ianguni  Primary School</t>
  </si>
  <si>
    <t>4-016-076-2630204-104-2018/19-012</t>
  </si>
  <si>
    <t>Sofia  Primary School</t>
  </si>
  <si>
    <t>4-016-076-2630204-104-2018/19-013</t>
  </si>
  <si>
    <t>Kaumoni  Primary School</t>
  </si>
  <si>
    <t>4-016-076-2630204-104-2018/19-014</t>
  </si>
  <si>
    <t>Renovation of 2 classrooms:   plastering ,floor, doors and windows.</t>
  </si>
  <si>
    <t>Kondo  Primary School</t>
  </si>
  <si>
    <t>4-016-076-2630204-104-2018/19-015</t>
  </si>
  <si>
    <t>Vota  Primary School</t>
  </si>
  <si>
    <t>4-016-076-2630204-104-2018/19-016</t>
  </si>
  <si>
    <t>Kauthulini  Primary School</t>
  </si>
  <si>
    <t>4-016-076-2630204-104-2018/19-017</t>
  </si>
  <si>
    <t>Renovation of 2 classrooms: plastering, floor, doors and windows.</t>
  </si>
  <si>
    <t>Kautuluni  Primary School</t>
  </si>
  <si>
    <t>4-016-076-2630204-104-2018/19-018</t>
  </si>
  <si>
    <t>AIC Kithimani  Primary School</t>
  </si>
  <si>
    <t>4-016-076-2630204-104-2018/19-019</t>
  </si>
  <si>
    <t>Ivutu  Primary School</t>
  </si>
  <si>
    <t>4-016-076-2630204-104-2018/19-020</t>
  </si>
  <si>
    <t>Kavingo Primary School</t>
  </si>
  <si>
    <t>4-016-076-2630204-104-2018/19-021</t>
  </si>
  <si>
    <t>Katangi  Primary School</t>
  </si>
  <si>
    <t>4-0126-076-2630204-104-2018/19-022</t>
  </si>
  <si>
    <t>Yumbuni Primary School</t>
  </si>
  <si>
    <t>4-016-076-2630204-104-2018/19-023</t>
  </si>
  <si>
    <t>Kalandini Primary School</t>
  </si>
  <si>
    <t>4-016-076-2630204-104-2018/19-024</t>
  </si>
  <si>
    <t>Uvaini Primary School</t>
  </si>
  <si>
    <t>4-016-076-2630204-104-2018/19-025</t>
  </si>
  <si>
    <t>Ngangani Primary School</t>
  </si>
  <si>
    <t>4-016-076-2630204-104-2018/19-026</t>
  </si>
  <si>
    <t>Kikesa Primary School</t>
  </si>
  <si>
    <t>4-016-076-2630204-104-2018/19-027</t>
  </si>
  <si>
    <t>Ikombe Day &amp; Boarding Primary School</t>
  </si>
  <si>
    <t>4-016-076-2630204-104-2018/19-028</t>
  </si>
  <si>
    <t>EDUCATION - SECONDARY SCHOOLS</t>
  </si>
  <si>
    <t>Matuu Day Secondary School</t>
  </si>
  <si>
    <t>Completion of one classroom -  plastering, floor, doors and windows.</t>
  </si>
  <si>
    <t>St.Austin Secondary  School</t>
  </si>
  <si>
    <t>4-016-076-2630205-104-2018/19-002</t>
  </si>
  <si>
    <t>Mbingoni Secondary School</t>
  </si>
  <si>
    <t>4-016-076-2630205-104-2018/19-003</t>
  </si>
  <si>
    <t>Construction of a laboratory to completion</t>
  </si>
  <si>
    <t>Kaloleni Secondary School</t>
  </si>
  <si>
    <t>4-016-076-2630205-104-2018/19-004</t>
  </si>
  <si>
    <t xml:space="preserve">Construction of one classroom to completion </t>
  </si>
  <si>
    <t>St Charles Uvouni Secondary School</t>
  </si>
  <si>
    <t>4-016-076-2630205-104-2018/19-005</t>
  </si>
  <si>
    <t>Iviani Secondary School</t>
  </si>
  <si>
    <t>4-016-076-2630205-104-2018/19-006</t>
  </si>
  <si>
    <t>St. Charles Inyaanzani  Secondary School</t>
  </si>
  <si>
    <t>4-016-076-2630205-104-2018/19-007</t>
  </si>
  <si>
    <t>Makutano ABC Secondary School</t>
  </si>
  <si>
    <t>4-016-076-2630205-104-2018/19-008</t>
  </si>
  <si>
    <t>4-016-076-2630205-104-2018/19-009</t>
  </si>
  <si>
    <t>Kyua  Seconday School</t>
  </si>
  <si>
    <t>4-016-076-2630205-104-2018/19-010</t>
  </si>
  <si>
    <t>On going </t>
  </si>
  <si>
    <t>Malatani  Secondary School</t>
  </si>
  <si>
    <t>4-016-076-2630205-104-2018/19-011</t>
  </si>
  <si>
    <t>AIC Kasooni Day &amp; Boarding Secondary School</t>
  </si>
  <si>
    <t>4-016-076-2630205-104-2018/19-012</t>
  </si>
  <si>
    <t>Renovation of classroom - plastering, floor, windows, doors, canopy.</t>
  </si>
  <si>
    <t>Good Hope High Secondary School-Kilaatu</t>
  </si>
  <si>
    <t>4-016-076-2630205-104-2018/19-013</t>
  </si>
  <si>
    <t>Rac Emanuel Muusini Secondary School</t>
  </si>
  <si>
    <t>4-016-076-2630205-104-2018/19-014</t>
  </si>
  <si>
    <t>St. Peter Mbembani Secondary School</t>
  </si>
  <si>
    <t>4-016-076-2630205-104-2018/19-015</t>
  </si>
  <si>
    <t>Ikombe administration office</t>
  </si>
  <si>
    <t>4-016-076-2640507-113-2018/19-001</t>
  </si>
  <si>
    <t>Katangi Administration office</t>
  </si>
  <si>
    <t>4-016-076-2640507-113-2018/19-002</t>
  </si>
  <si>
    <t>Ndalani Vocational Training College</t>
  </si>
  <si>
    <t>Construction  workshops for ICT, hair dressing and welding courses</t>
  </si>
  <si>
    <t>Kenya Medical Training College</t>
  </si>
  <si>
    <t>4-016-076-3110202-108-2018/19-001</t>
  </si>
  <si>
    <t>Renovation and repairs of NG-CDF office- notice boards and leaking ceiling board</t>
  </si>
  <si>
    <t>PROJECT GFS CODELIST FOR JUJA NATIONAL GOVERNMENT CONSTITUENCY DEVELOPMENT FUND</t>
  </si>
  <si>
    <t>Bursary Special  Schools</t>
  </si>
  <si>
    <t>Payment of bursary to needy student  in special schools</t>
  </si>
  <si>
    <t>Nyacaba Primary School</t>
  </si>
  <si>
    <t>Construction of 2no. of classrooms foundation detail up to floor slab, superstructure walling roofing, fixing of windows and doors, finishes to walls and floor, painting works and roofing</t>
  </si>
  <si>
    <t>Karamaini Primary School</t>
  </si>
  <si>
    <t>Construction of 3 no. classrooms foundation detail up to floor slab, superstructure walling roofing, fixing of windows and doors, finishes to walls and floor, painting works and roofing</t>
  </si>
  <si>
    <t>Kuraiha Primary School</t>
  </si>
  <si>
    <t>Construction of 2 no. classroom foundation detail up to floor slab, superstructure walling roofing, fixing of windows and doors, finishes to walls and floor, painting works and roofing</t>
  </si>
  <si>
    <t>Muthara Primary School</t>
  </si>
  <si>
    <t>Construction of an administration block foundation detail up to floor slab, superstructure walling roofing, fixing of windows and doors, finishes to walls and floor, painting works and roofing</t>
  </si>
  <si>
    <t>Nyacaba primary School</t>
  </si>
  <si>
    <t>Renovation of 6 classrooms By roofing,flooring, plastering painting and replacement of windows and door</t>
  </si>
  <si>
    <t>Kumura Primary School</t>
  </si>
  <si>
    <t>Construction of 5 no. classrooms foundation detail up to floor slab, superstructure walling roofing, fixing of windows and doors, finishes to walls and floor, painting works and roofing</t>
  </si>
  <si>
    <t>Rwera primary School</t>
  </si>
  <si>
    <t>Construction of  one classroom  foundation detail up to floor slab, superstructure walling roofing, fixing of windows and doors, finishes to walls and floor, painting works and roofing</t>
  </si>
  <si>
    <t>Thome primary School</t>
  </si>
  <si>
    <t>Construction of 2 classrooms foundation detail up to floor slab, superstructure walling roofing, fixing of windows and doors, finishes to walls and floor, painting works and roofing</t>
  </si>
  <si>
    <t>Munyaka Primary School</t>
  </si>
  <si>
    <t>Construction of 2no. classrooms foundation detail up to floor slab, superstructure walling roofing, fixing of windows and doors, finishes to walls and floor, painting works and roofing</t>
  </si>
  <si>
    <t>Muigai Primary School</t>
  </si>
  <si>
    <t>Construction of 1no. classroom foundation detail up to floor slab, superstructure walling roofing, fixing of windows and doors, finishes to walls and floor, painting works and roofing</t>
  </si>
  <si>
    <t>Kalimoni Primary School</t>
  </si>
  <si>
    <t>Construction of 6 door toilet block foundation detil up to floor slab, superstructure walling roofing, fixing of windows and doors, finishes to walls and floor, painting works and roofing</t>
  </si>
  <si>
    <t>Mwireri primary School</t>
  </si>
  <si>
    <t>Construction of one classroom foundation detail up to floor slab, superstructure walling roofing, fixing of windows and doors, finishes to walls and floor, painting works and roofing</t>
  </si>
  <si>
    <t>Thirirka Primary School</t>
  </si>
  <si>
    <t>Jomo Kenyatta Primary School</t>
  </si>
  <si>
    <t>Gachororo primary Sch</t>
  </si>
  <si>
    <t>Renovation of 6 classroom By roofing,flooring, plastering painting and replacement of windows and door</t>
  </si>
  <si>
    <t>Kibii Primary School</t>
  </si>
  <si>
    <t>Construction of 6 door toilet block</t>
  </si>
  <si>
    <t>Mutundu Primary School</t>
  </si>
  <si>
    <t>Mugutha Primary School</t>
  </si>
  <si>
    <t>Renovation of 6 no. classrooms By roofing,flooring, plastering painting and replacement of windows and door</t>
  </si>
  <si>
    <t>Toll primary School</t>
  </si>
  <si>
    <t>Construction of two storey classroom foundation detail up to floor slab, superstructure walling roofing, fixing of windows and doors, finishes to walls and floor, painting works and roofing with concrete</t>
  </si>
  <si>
    <t>Construction of two classrooms foundation detail up to floor slab, superstructure walling roofing, fixing of windows and doors, finishes to walls and floor, painting works and roofing</t>
  </si>
  <si>
    <t>Ndururumo Secondary School</t>
  </si>
  <si>
    <t>Athi Secondary School</t>
  </si>
  <si>
    <t>Gachororo Secondary School</t>
  </si>
  <si>
    <t>Toll Adiministration police post</t>
  </si>
  <si>
    <t xml:space="preserve">Purchase of  5 working tables , 15 chairs and 2  storage cabinets </t>
  </si>
  <si>
    <t>Bristar Adiministration police post</t>
  </si>
  <si>
    <t>AbaSalama Adiministration police post</t>
  </si>
  <si>
    <t>Athi Adiministration police post</t>
  </si>
  <si>
    <t>Ma-acre Adiministration police post</t>
  </si>
  <si>
    <t>Juja secondary</t>
  </si>
  <si>
    <t>Water conservation and harvesting by Installation of 10,000 ltr water tank. installation of base and putting up gutters</t>
  </si>
  <si>
    <t>Juja farm secondary</t>
  </si>
  <si>
    <t>Gachororo secondary</t>
  </si>
  <si>
    <t>Athi secondary</t>
  </si>
  <si>
    <t>Murera secondary</t>
  </si>
  <si>
    <t>Kitamaiyu secondary</t>
  </si>
  <si>
    <t>Blessed Mugutha secondary</t>
  </si>
  <si>
    <t>Theta secondary</t>
  </si>
  <si>
    <t>St.Francis Nyacaba secondary</t>
  </si>
  <si>
    <t>PROJECT GFS CODELIST FOR GATANGA NATIONAL GOVERNMENT CONSTITUENCY DEVELOPMENT FUND</t>
  </si>
  <si>
    <t>4-021-097-2110000-100-2018/19-001</t>
  </si>
  <si>
    <t>4-021-097-2210000-100-2018/19-002</t>
  </si>
  <si>
    <t>4-021-097-2120101-100-2018/19-003</t>
  </si>
  <si>
    <t>4-021-097-2120201-100-2018/19-004</t>
  </si>
  <si>
    <t>4-021-097-2210802-100-2018/19-005</t>
  </si>
  <si>
    <t>4-021-097-2210000-111-2018/19-001</t>
  </si>
  <si>
    <t>4-021-097-2210802-111-2018/19-002</t>
  </si>
  <si>
    <t>4-021-097-2210700-111-2018/19-003</t>
  </si>
  <si>
    <t>4-021-097-2640200-101-2018/19-001</t>
  </si>
  <si>
    <t>4-021-097-2640101-103-2018/19-001</t>
  </si>
  <si>
    <t>4-021-097-2640102-103-2018/19-002</t>
  </si>
  <si>
    <t>Payment of Bursary to needy students in Colleges, Universities and Driving Schools</t>
  </si>
  <si>
    <t>PRIMARY EDUCATION PROJECTS</t>
  </si>
  <si>
    <t>Gatunguru Kariara primary school</t>
  </si>
  <si>
    <t>4-021-097-2630204-104-2018/19-001</t>
  </si>
  <si>
    <t>Renovation of 7 Classrooms(Plastering, Flooring and Painting)</t>
  </si>
  <si>
    <t>Ngato Primary School</t>
  </si>
  <si>
    <t>4-021-097-2630204-104-2018/19-002</t>
  </si>
  <si>
    <t>Drilling of 1 Unit  borehole, Depth(200 Metres), Purchase of the Pump/Installation and Installation of (24,000 Litres) Steel Water Tank</t>
  </si>
  <si>
    <t>4-021-097-2630204-104-2018/19-003</t>
  </si>
  <si>
    <t>School Electrification (4 classrooms and the borehole site)</t>
  </si>
  <si>
    <t>Kiunyu Primary School</t>
  </si>
  <si>
    <t>4-021-097-2630204-104-2018/19-004</t>
  </si>
  <si>
    <t>Gichumbu Primary School</t>
  </si>
  <si>
    <t>4-021-097-2630204-104-2018/19-005</t>
  </si>
  <si>
    <t xml:space="preserve">Construction of(1km)  perimeter wall </t>
  </si>
  <si>
    <t>Ngate Primary School</t>
  </si>
  <si>
    <t>4-021-097-2630204-104-2018/19-006</t>
  </si>
  <si>
    <t>Construction of one Classroom to completion</t>
  </si>
  <si>
    <t>Giatutu Primary School</t>
  </si>
  <si>
    <t>4-021-097-2630204-104-2018/19-007</t>
  </si>
  <si>
    <t>Gatiiguru Primary School</t>
  </si>
  <si>
    <t>4-021-097-2630204-104-2018/19-008</t>
  </si>
  <si>
    <t>School Electrification(6 Classrooms)</t>
  </si>
  <si>
    <t>Wanduhi Primary School</t>
  </si>
  <si>
    <t>4-021-097-2630204-104-2018/19-009</t>
  </si>
  <si>
    <t>Rubiru Primary School</t>
  </si>
  <si>
    <t>4-021-097-2630204-104-2018/19-010</t>
  </si>
  <si>
    <t>Renovation of 9 Classrooms(Plastering, Flooring and Painting)</t>
  </si>
  <si>
    <t>Mwea Primary School</t>
  </si>
  <si>
    <t>4-021-097-2630204-104-2018/19-011</t>
  </si>
  <si>
    <t>Construction of one Classroom with a slab</t>
  </si>
  <si>
    <t>Gatakaini Primary School</t>
  </si>
  <si>
    <t>4-021-097-2630204-104-2018/19-012</t>
  </si>
  <si>
    <t>Renovation of 10 classrooms(Plastering, Flooring and Painting)</t>
  </si>
  <si>
    <t>Kigio Primary School</t>
  </si>
  <si>
    <t>4-021-097-2630204-104-2018/19-013</t>
  </si>
  <si>
    <t>Mugumo Primary School</t>
  </si>
  <si>
    <t>4-021-097-2630204-104-2018/19-014</t>
  </si>
  <si>
    <t>Renovation of 4 Classrooms(Plastering, Flooring and Painting)</t>
  </si>
  <si>
    <t>Giteme Secondary School</t>
  </si>
  <si>
    <t>4-021-097-2630205-104-2018/19-001</t>
  </si>
  <si>
    <t>Construction of a Laboratory to completion</t>
  </si>
  <si>
    <t>Kimandi Secondary School</t>
  </si>
  <si>
    <t>4-021-097-2630205-104-2018/19-002</t>
  </si>
  <si>
    <t>Mbugiti Secondary School</t>
  </si>
  <si>
    <t>4-021-097-2630205-104-2018/19-003</t>
  </si>
  <si>
    <t>Delmonte Secondary School</t>
  </si>
  <si>
    <t>4-021-097-2630205-104-2018/19-004</t>
  </si>
  <si>
    <t>St.Teresa Secondary School</t>
  </si>
  <si>
    <t>4-021-097-2630205-104-2018/19-005</t>
  </si>
  <si>
    <t>Construction of two Classrooms to completion</t>
  </si>
  <si>
    <t>Ngelelya Secondary School</t>
  </si>
  <si>
    <t>4-021-097-2630205-104-2018/19-006</t>
  </si>
  <si>
    <t>Gatanga CCM Secondary School</t>
  </si>
  <si>
    <t>4-021-097-2630205-104-2018/19-007</t>
  </si>
  <si>
    <t>Iembeni Secondary School</t>
  </si>
  <si>
    <t>4-021-097-2630205-104-2018/19-008</t>
  </si>
  <si>
    <t>Gakurari Secondary School</t>
  </si>
  <si>
    <t>4-021-097-2630205-104-2018/19-009</t>
  </si>
  <si>
    <t>Completion of a Dining Hall(Flooring, Painting,Windows and doors and plumbing)</t>
  </si>
  <si>
    <t>Gathanji Secondary School</t>
  </si>
  <si>
    <t>4-021-097-2630205-104-2018/19-010</t>
  </si>
  <si>
    <t>Construction of an administration block to completion</t>
  </si>
  <si>
    <t>Rwegetha Secondary School</t>
  </si>
  <si>
    <t>4-021-097-2630205-104-2018/19-011</t>
  </si>
  <si>
    <t>Jogoo Kimakia Secondary School</t>
  </si>
  <si>
    <t>4-021-097-2630205-104-2018/19-012</t>
  </si>
  <si>
    <t>Chomo Secondary School</t>
  </si>
  <si>
    <t>4-021-097-2630205-104-2018/19-013</t>
  </si>
  <si>
    <t xml:space="preserve">Construction of a Classroom to Completion(Ksh 1,000,000) and one unit 4 door Ablution(Ksh 500,000). </t>
  </si>
  <si>
    <t>Gatunyu Secondary School</t>
  </si>
  <si>
    <t>4-021-097-2630205-104-2018/19-014</t>
  </si>
  <si>
    <t>Completion of two Classrooms(Flooring, Painting,Windows doors, plumbing, working surfaces and Electricity installation)</t>
  </si>
  <si>
    <t>4-021-097-2630205-104-2018/19-015</t>
  </si>
  <si>
    <t>Construction of one Classroom to completion with a slab</t>
  </si>
  <si>
    <t>Thungururu Secondary School</t>
  </si>
  <si>
    <t>4-021-097-2630204-104-2018/19-016</t>
  </si>
  <si>
    <t>Kirwara Police Station</t>
  </si>
  <si>
    <t>4-021-097-2640507-113-2018/19-001</t>
  </si>
  <si>
    <t>Mukurwe Chiefs Office</t>
  </si>
  <si>
    <t>4-021-097-2640507-113-2018/19-002</t>
  </si>
  <si>
    <t>Completion of Mukurwe Chiefs office(Roofing, Flooring, Painting,Windows, doors and plumbing)</t>
  </si>
  <si>
    <t>Nyaga Administration Police Post</t>
  </si>
  <si>
    <t>4-021-097-2640507-113-2018/19-003</t>
  </si>
  <si>
    <t>Completion of the Police Post Administration office(Flooring, Painting,Windows, doors and plumbing)</t>
  </si>
  <si>
    <t>Gituamba Chiefs Office</t>
  </si>
  <si>
    <t>4-021-097-2640507-113-2018/19-004</t>
  </si>
  <si>
    <t>Construction of an Office to completion</t>
  </si>
  <si>
    <t>Gatura Assistant County Commissioners Office</t>
  </si>
  <si>
    <t>4-021-097-2640507-113-2018/19-005</t>
  </si>
  <si>
    <t>Construction of an Office block to completion</t>
  </si>
  <si>
    <t>Kiganjo Assistant Chiefs Office</t>
  </si>
  <si>
    <t>4-021-097-2640507-113-2018/19-006</t>
  </si>
  <si>
    <t>Renovation of the Office(Flooring, repair damaged sections and Painting)</t>
  </si>
  <si>
    <t>Equiping of Gatanga NG-CDF Office</t>
  </si>
  <si>
    <t>4-021-097-3110202-113-2018/19-001</t>
  </si>
  <si>
    <t>Purchase of a Camera@Ksh 170,000, Four Computer Laptops@ Ksh 600,000 and Two Computer Desktops @Ksh160,000</t>
  </si>
  <si>
    <t>4-021-097-3110202-113-2018/19-002</t>
  </si>
  <si>
    <t>Installation of Fibre Optic cables @Ksh 200,000, Internet connection@Ksh 300,000, Networking and Server Installation@Ksh 500,000 in the NG-CDF office</t>
  </si>
  <si>
    <t>4-021-097-3110202-113-2018/19-003</t>
  </si>
  <si>
    <t>Purchase of a Three Phase output Silent Diesel Generator @Ksh 500,000 and Photocopier Machine@ Ksh 436,349.52</t>
  </si>
  <si>
    <t>4-021-097-2640509-112-2018/19-001</t>
  </si>
  <si>
    <t>4-021-097-2640510-112-2018/19-001</t>
  </si>
  <si>
    <t>PROJECT GFS CODELIST FOR KINANGOP NATIONAL GOVERNMENT CONSTITUENCY DEVELOPMENT FUND</t>
  </si>
  <si>
    <t>4-018-089-2110000-100-2018/19-001</t>
  </si>
  <si>
    <t>4-018-089-2210000-100-2018/19-002</t>
  </si>
  <si>
    <t>4-018-089-2120101-100-2018/19-003</t>
  </si>
  <si>
    <t>4-018-089-2120201-100-2018/19-004</t>
  </si>
  <si>
    <t>4-018-089-2210802-100-2018/19-005</t>
  </si>
  <si>
    <t>4-018-089-2210000-111-2018/19-001</t>
  </si>
  <si>
    <t>4-018-089-2210802-111-2018/19-002</t>
  </si>
  <si>
    <t>4-018-089-2210700-111-2018/19-003</t>
  </si>
  <si>
    <t>4-018-089-2640509-112-2018/19-001</t>
  </si>
  <si>
    <t>Purchase of 3 table tennis kits for Njabini ward, North Kinangop Ward and Engineer ward.</t>
  </si>
  <si>
    <t>4-018-089-2640509-112-2018/19-002</t>
  </si>
  <si>
    <t>Purchase of 600 pairs sport boots for top 5 teams who will win in the constituency tournament per ward:-Murungaru, Engineer, North Kinangop, Magumu, Njabini, Nyakio, Githabai, Gathara wards.</t>
  </si>
  <si>
    <t>4-018-089-2640101-103-2018/19-001</t>
  </si>
  <si>
    <t>4-018-089-2640102-103-2018/19-002</t>
  </si>
  <si>
    <t>4-018-089-2640101-103-2018/19-003</t>
  </si>
  <si>
    <t>Payment of bursary to children living with disability in primary school.</t>
  </si>
  <si>
    <t>Baraka Primary School</t>
  </si>
  <si>
    <t>4-018-089-2630204-104-2018/19-001</t>
  </si>
  <si>
    <t>Construction of two Classroom</t>
  </si>
  <si>
    <t>Githinji Primary School</t>
  </si>
  <si>
    <t>4-018-089-2630204-104-2018/19-002</t>
  </si>
  <si>
    <t>Renovation of 5 classrooms (flooring and plastering)</t>
  </si>
  <si>
    <t>St Marys Primary School</t>
  </si>
  <si>
    <t>4-018-089-2630204-104-2018/19-003</t>
  </si>
  <si>
    <t>Mutonyora Primary School</t>
  </si>
  <si>
    <t>4-018-089-2630204-104-2018/19-004</t>
  </si>
  <si>
    <t>St Christopher Primary School</t>
  </si>
  <si>
    <t>4-018-089-2630204-104-2018/19-005</t>
  </si>
  <si>
    <t>Kahuho Primary School</t>
  </si>
  <si>
    <t>4-018-089-2630204-104-2018/19-006</t>
  </si>
  <si>
    <t>Kenyatta road Primary School</t>
  </si>
  <si>
    <t>4-018-089-2630204-104-2018/19-007</t>
  </si>
  <si>
    <t>Purchase of two 10,000 ltrs water tanks.</t>
  </si>
  <si>
    <t>Mbogani Primary School</t>
  </si>
  <si>
    <t>4-018-089-2630204-104-2018/19-008</t>
  </si>
  <si>
    <t>Construction of one Classroom.</t>
  </si>
  <si>
    <t>Mukiri Primary School</t>
  </si>
  <si>
    <t>4-018-089-2630204-104-2018/19-009</t>
  </si>
  <si>
    <t>Kihunguru Primary School</t>
  </si>
  <si>
    <t>4-018-089-2630204-104-2018/19-010</t>
  </si>
  <si>
    <t>Ragia Primary School</t>
  </si>
  <si>
    <t>4-018-089-2630204-104-2018/19-011</t>
  </si>
  <si>
    <t>Renovation of 7 classrooms (plastering, and flooring).</t>
  </si>
  <si>
    <t>Rwanyambo Primary School</t>
  </si>
  <si>
    <t>4-018-089-2630204-104-2018/19-012</t>
  </si>
  <si>
    <t>Njabini Primary School</t>
  </si>
  <si>
    <t>4-018-089-2630204-104-2018/19-013</t>
  </si>
  <si>
    <t>Kioneki Primary School</t>
  </si>
  <si>
    <t>4-018-089-2630204-104-2018/19-014</t>
  </si>
  <si>
    <t>Mucibau Primary School</t>
  </si>
  <si>
    <t>4-018-089-2630204-104-2018/19-015</t>
  </si>
  <si>
    <t>Chania Primary School</t>
  </si>
  <si>
    <t>4-018-089-2630204-104-2018/19-016</t>
  </si>
  <si>
    <t>Hianyu Primary School</t>
  </si>
  <si>
    <t>4-018-089-2630204-104-2018/19-017</t>
  </si>
  <si>
    <t>Gacharage Primary School</t>
  </si>
  <si>
    <t>4-018-089-2630204-104-2018/19-018</t>
  </si>
  <si>
    <t>Kamirangi Primary School</t>
  </si>
  <si>
    <t>4-018-089-2630204-104-2018/19-019</t>
  </si>
  <si>
    <t>Kimuri Primary School</t>
  </si>
  <si>
    <t>4-018-089-2630204-104-2018/19-020</t>
  </si>
  <si>
    <t>Mwiruti Primary School</t>
  </si>
  <si>
    <t>4-018-089-2630204-104-2018/19-021</t>
  </si>
  <si>
    <t>Aberdare Primary School</t>
  </si>
  <si>
    <t>4-018-089-2630204-104-2018/19-022</t>
  </si>
  <si>
    <t>Gitite Primary School</t>
  </si>
  <si>
    <t>4-018-089-2630204-104-2018/19-023</t>
  </si>
  <si>
    <t>Kiandege Primary School</t>
  </si>
  <si>
    <t>4-018-089-2630204-104-2018/19-024</t>
  </si>
  <si>
    <t>Muhuti Primary School</t>
  </si>
  <si>
    <t>4-018-089-2630204-104-2018/19-025</t>
  </si>
  <si>
    <t>Mbirithi Primary School</t>
  </si>
  <si>
    <t>4-018-089-2630204-104-2018/19-026</t>
  </si>
  <si>
    <t>Tulaga Primary School</t>
  </si>
  <si>
    <t>4-018-089-2630204-104-2018/19-027</t>
  </si>
  <si>
    <t>Renovation of 10 classrooms (flooring, plastering and roof painting)</t>
  </si>
  <si>
    <t>Mwihoko Primary School</t>
  </si>
  <si>
    <t>4-018-089-2630204-104-2018/19-028</t>
  </si>
  <si>
    <t>Raitha Primary School</t>
  </si>
  <si>
    <t>4-018-089-2630204-104-2018/19-029</t>
  </si>
  <si>
    <t>Kiriahu Primary School</t>
  </si>
  <si>
    <t>4-018-089-2630204-104-2018/19-030</t>
  </si>
  <si>
    <t>Kanamba Primary School</t>
  </si>
  <si>
    <t>4-018-089-2630204-104-2018/19-031</t>
  </si>
  <si>
    <t>4-018-089-2630204-104-2018/19-032</t>
  </si>
  <si>
    <t xml:space="preserve">St Marys Secondary School </t>
  </si>
  <si>
    <t>4-018-089-2630205-104-2018/19-001</t>
  </si>
  <si>
    <t xml:space="preserve">Githinji secondary school </t>
  </si>
  <si>
    <t>4-018-089-2630205-104-2018/19-002</t>
  </si>
  <si>
    <t xml:space="preserve">Koinange mixed secondary school </t>
  </si>
  <si>
    <t>4-018-089-2630205-104-2018/19-003</t>
  </si>
  <si>
    <t xml:space="preserve">Kiyo secondary school </t>
  </si>
  <si>
    <t>4-018-089-2630205-104-2018/19-004</t>
  </si>
  <si>
    <t xml:space="preserve">St Michael Faru secondary school </t>
  </si>
  <si>
    <t>4-018-089-2630205-104-2018/19-005</t>
  </si>
  <si>
    <t xml:space="preserve">Kahuru Secondary School </t>
  </si>
  <si>
    <t>4-018-089-2630205-104-2018/19-006</t>
  </si>
  <si>
    <t xml:space="preserve">Thindi high star Secondary School </t>
  </si>
  <si>
    <t>4-018-089-2630205-104-2018/19-007</t>
  </si>
  <si>
    <t>Construction of 8 door toilets</t>
  </si>
  <si>
    <t xml:space="preserve">Muthomi Secondary School </t>
  </si>
  <si>
    <t>4-018-089-2630205-104-2018/19-008</t>
  </si>
  <si>
    <t xml:space="preserve">Gathara Secondary School </t>
  </si>
  <si>
    <t>4-018-089-2630205-104-2018/19-009</t>
  </si>
  <si>
    <t>Purchase of 1 acre piece of Land</t>
  </si>
  <si>
    <t xml:space="preserve">Mwiteithia Secondary School </t>
  </si>
  <si>
    <t>4-018-089-2630205-104-2018/19-011</t>
  </si>
  <si>
    <t xml:space="preserve">Kenton Secondary School </t>
  </si>
  <si>
    <t>4-018-089-2630205-104-2018/19-012</t>
  </si>
  <si>
    <t xml:space="preserve">Kambata Secondary School </t>
  </si>
  <si>
    <t>4-018-089-2630205-104-2018/19-013</t>
  </si>
  <si>
    <t>Completion of dining hall (roofing)</t>
  </si>
  <si>
    <t xml:space="preserve">Nandarasi Secondary School </t>
  </si>
  <si>
    <t>4-018-089-2630205-104-2018/19-014</t>
  </si>
  <si>
    <t>Completion of Laboratory (Roofing, windows and doors)</t>
  </si>
  <si>
    <t xml:space="preserve">Kageraini Secondary School </t>
  </si>
  <si>
    <t>4-018-089-2630205-104-2018/19-015</t>
  </si>
  <si>
    <t>TERTIARY INSTITUIONS PROJECTS</t>
  </si>
  <si>
    <t xml:space="preserve">Kinangop technical and Vocational college </t>
  </si>
  <si>
    <t>4-018-089-2630206-104-2018/19-001</t>
  </si>
  <si>
    <t>Completion of fencing 300m with chain link. The other half (300) was done in FY 2017/18</t>
  </si>
  <si>
    <t>4-018-089-2630206-104-2018/19-002</t>
  </si>
  <si>
    <t>Purchase of 25 sewing machines for tailoring.</t>
  </si>
  <si>
    <t>4-018-089-2630206-104-2018/19-003</t>
  </si>
  <si>
    <t>Purchase of machines for department of hospitality</t>
  </si>
  <si>
    <t>Nyakio chief’s office.</t>
  </si>
  <si>
    <t>4-018-089-2640507-113-2018/19-001</t>
  </si>
  <si>
    <t>Renovation of 3 office rooms (plastering and painting)</t>
  </si>
  <si>
    <t>4-018-089-2640507-113-2018/19-002</t>
  </si>
  <si>
    <t>Renovation of 5 staff house rooms (plastering, flooring and painting)</t>
  </si>
  <si>
    <t>Kinamba Assistant chief’s office.</t>
  </si>
  <si>
    <t>4-018-089-2640507-113-2018/19-003</t>
  </si>
  <si>
    <t>Construction of chiefs office</t>
  </si>
  <si>
    <t>4-018-089-2640507-113-2018/19-004</t>
  </si>
  <si>
    <t>Olmagogo assistant chiefs office</t>
  </si>
  <si>
    <t>4-018-089-2640507-113-2018/19-005</t>
  </si>
  <si>
    <t>Construction of assistant chiefs office</t>
  </si>
  <si>
    <t>Engineer chief’s office.</t>
  </si>
  <si>
    <t>4-018-089-2640507-113-2018/19-006</t>
  </si>
  <si>
    <t>Extension of one unit for assistant chief</t>
  </si>
  <si>
    <t>Murungaru ACC’s office.</t>
  </si>
  <si>
    <t>4-018-089-2640507-113-2018/19-007</t>
  </si>
  <si>
    <t>Kahuroko Aberdare road</t>
  </si>
  <si>
    <t>4-018-089-2640508-113-2018/19-001</t>
  </si>
  <si>
    <t>Heavy grading and gravel patching</t>
  </si>
  <si>
    <t>Aberdare Tulaga road</t>
  </si>
  <si>
    <t>4-018-089-2640508-113-2018/19-002</t>
  </si>
  <si>
    <t>NG-Cdf Office</t>
  </si>
  <si>
    <t>4-018-089-3110104-110-2018/19-001</t>
  </si>
  <si>
    <t>Completion of perimeter wall 130m (plastering, painting and coping)</t>
  </si>
  <si>
    <t>4-018-089-3111001-110-2018/19-001</t>
  </si>
  <si>
    <t xml:space="preserve">Purchase of 4 50’’ flat screen smart TV’S </t>
  </si>
  <si>
    <t>4-018-089-3111001-110-2018/19-002</t>
  </si>
  <si>
    <t>PROJECT GFS CODELIST FOR KANGUNDO NATIONAL GOVERNMENT CONSTITUENCY DEVELOPMENT FUND</t>
  </si>
  <si>
    <t>4-016-077-2110000-100-2018/19-001</t>
  </si>
  <si>
    <t>4-016-077-2210000-100-2018/19-002</t>
  </si>
  <si>
    <t>4-016-077-2120101-100-2018/19-003</t>
  </si>
  <si>
    <t>4-016-077-2120201-100-2018/19-004</t>
  </si>
  <si>
    <t>4-016-077-2210802-100-2018/19-005</t>
  </si>
  <si>
    <t>4-016-077-2640200-101-2018/19-001</t>
  </si>
  <si>
    <t>4-016-077-2210000-111-2018/19-001</t>
  </si>
  <si>
    <t>Purchase of fuel, repairs and maintenance, printing, stationery, Airtime and refreshments</t>
  </si>
  <si>
    <t>4-016-077-2210802-111-2018/19-002</t>
  </si>
  <si>
    <t>4-016-077-2210700-111-2018/19-003</t>
  </si>
  <si>
    <t>4-016-077-2640509-112-2018/19-001</t>
  </si>
  <si>
    <t>Organizing constituency sports tournaments, where the Winning teams will be awarded Trophies, Uniforms and Balls.</t>
  </si>
  <si>
    <t>4-016-077-2640101-103-2018/19-001</t>
  </si>
  <si>
    <t>To award bursary for needy students in the constituency</t>
  </si>
  <si>
    <t>4-016-077-2640102-103-2018/19-002</t>
  </si>
  <si>
    <t>To award bursary for needy students of various training institutions in the constituency</t>
  </si>
  <si>
    <t>EDUCATION -PRIMARY SCHOOLS</t>
  </si>
  <si>
    <t>AIC Manyatta Boarding &amp; Day Primary School</t>
  </si>
  <si>
    <t>4-016-077-2630204-104-2018/19-001</t>
  </si>
  <si>
    <t>Construction of Kitchen to completion</t>
  </si>
  <si>
    <t>St. Francis Misyani Primary school</t>
  </si>
  <si>
    <t>4-016-077-2630204-104-2018/19-002</t>
  </si>
  <si>
    <t>Renovation of 7 Classrooms- new roof covering, Internal &amp; external painting, metal windows, doors, internal, external plaster repairs, floor repairs (red Oxide), fascia board and verandah</t>
  </si>
  <si>
    <t>Mbusyanii Primary School</t>
  </si>
  <si>
    <t>4-016-077-2630204-104-2018/19-003</t>
  </si>
  <si>
    <t>Kyai Primary school</t>
  </si>
  <si>
    <t>4-016-077-2630204-104-2018/19-004</t>
  </si>
  <si>
    <t>Construction of a block of 8 door cubicle toilet and urinal.</t>
  </si>
  <si>
    <t>Kanzokea Primary School</t>
  </si>
  <si>
    <t>4-016-077-2630204-104-2018/19-005</t>
  </si>
  <si>
    <t>Kwambalu Primary School</t>
  </si>
  <si>
    <t>4-016-077-2630204-104-2018/19-006</t>
  </si>
  <si>
    <t>4-016-077-2630204-104-2018/19-007</t>
  </si>
  <si>
    <t>Masewani Primary School</t>
  </si>
  <si>
    <t>4-016-077-2630204-104-2018/19-008</t>
  </si>
  <si>
    <t>Kikalu Primary School</t>
  </si>
  <si>
    <t>4-016-077-2630204-104-2018/19-009</t>
  </si>
  <si>
    <t>Kwa Mwenze Primary School</t>
  </si>
  <si>
    <t>4-016-077-2630204-104-2018/19-010</t>
  </si>
  <si>
    <t>Kwa Ndeto Primary School</t>
  </si>
  <si>
    <t>4-016-077-2630204-104-2018/19-011</t>
  </si>
  <si>
    <t>Kiu Primary School</t>
  </si>
  <si>
    <t>4-016-077-2630204-104-2018/19-012</t>
  </si>
  <si>
    <t>Kivaani Primary School</t>
  </si>
  <si>
    <t>4-016-077-2630204-104-2018/19-013</t>
  </si>
  <si>
    <t>Kivi Primary School</t>
  </si>
  <si>
    <t>4-016-077-2630204-104-2018/19-014</t>
  </si>
  <si>
    <t>Mbondoni Primary School</t>
  </si>
  <si>
    <t>4-016-077-2630204-104-2018/19-015</t>
  </si>
  <si>
    <t>Kithuiyani Primary School</t>
  </si>
  <si>
    <t>4-016-077-2630204-104-2018/19-016</t>
  </si>
  <si>
    <t>Matungulu AIC Primary School</t>
  </si>
  <si>
    <t>4-016-077-2630204-104-2018/19-017</t>
  </si>
  <si>
    <t>Mikoikoni Primary School</t>
  </si>
  <si>
    <t>4-016-077-2630204-104-2018/19-018</t>
  </si>
  <si>
    <t>Purchase of 1 acre land for school infrastructure expansion</t>
  </si>
  <si>
    <t>EDUCATION-SECONDARY SCHOOLS</t>
  </si>
  <si>
    <t>Kangundo High School</t>
  </si>
  <si>
    <t>4-016-077-2630205-104-2018/19-001</t>
  </si>
  <si>
    <t>4-016-077-2630205-104-2018/19-002</t>
  </si>
  <si>
    <t>4-016-077-2630205-104-2018/19-003</t>
  </si>
  <si>
    <t>Mukuyuni Secondary School</t>
  </si>
  <si>
    <t>4-016-077-2630205-104-2018/19-004</t>
  </si>
  <si>
    <t>Constructions of 3 Classrooms to completion</t>
  </si>
  <si>
    <t>4-016-077-2630205-104-2018/19-005</t>
  </si>
  <si>
    <t>Kitwii Chief Office</t>
  </si>
  <si>
    <t>4-016-077-2630507-113-2018/19-001</t>
  </si>
  <si>
    <t>Kakuyuni Police Station</t>
  </si>
  <si>
    <t>4-016-077-2630507-113-2018/19-002</t>
  </si>
  <si>
    <t>4-016-077-2630507-113-2018/19-003</t>
  </si>
  <si>
    <t>Construction 2 door block of Toilet to completion</t>
  </si>
  <si>
    <t>Miu Asst. Chief's Office</t>
  </si>
  <si>
    <t>4-016-077-2630507-113-2018/19-004</t>
  </si>
  <si>
    <t>Purchase of 0.5 Acres for construction of chiefs office</t>
  </si>
  <si>
    <t>Kangundo Chief's Office</t>
  </si>
  <si>
    <t>4-016-077-2630507-113-2018/19-005</t>
  </si>
  <si>
    <t>Kangundo K.M.T.C.</t>
  </si>
  <si>
    <t>4-016-077-2630206-104-2018/19-001</t>
  </si>
  <si>
    <t>4-016-077-2630206-104-2018/19-002</t>
  </si>
  <si>
    <t>4-016-077-2630206-104-2018/19-003</t>
  </si>
  <si>
    <t>4-016-077-2630206-104-2018/19-004</t>
  </si>
  <si>
    <t>Compound Landscaping, beautification, trees and flowers planting, Walkways pavements, staircase and PLWD rumps</t>
  </si>
  <si>
    <t>PROJECT GFS CODELIST FOR MWINGI  WEST NATIONAL GOVERNMENT CONSTITUENCY DEVELOPMENT FUND</t>
  </si>
  <si>
    <t>4-015-068-2110000-100-2018/19-001</t>
  </si>
  <si>
    <t>Payment of staff salaries, PAYE and gratuity</t>
  </si>
  <si>
    <t>4-015-068-2210802-100-2018/19-002</t>
  </si>
  <si>
    <t>4-015-068-2210000-100-2018/19-003</t>
  </si>
  <si>
    <t xml:space="preserve">Purchase of fuel, repairs and maintenance, printing, Airtime, stationery, travel and subsistence, office rent, office tea, electricity, postage.  </t>
  </si>
  <si>
    <t>4-015-068-2120101-100-2018/19-004</t>
  </si>
  <si>
    <t>4-015-068-2120101-100-2018/19-005</t>
  </si>
  <si>
    <t>4-015-068-2210000-111-2018/19-001</t>
  </si>
  <si>
    <t>4-015-068-2210802-111-2018/19-002</t>
  </si>
  <si>
    <t>Payment of Committee monitoring facilitations, transport, conferences.</t>
  </si>
  <si>
    <t>NG-CDF/PMC Capacity Building</t>
  </si>
  <si>
    <t>4-015-068-2210700-111-2018/19-003</t>
  </si>
  <si>
    <t>Undertake training of  PMCs/NG-CDFCs/Staff on NG-CDF related issues.</t>
  </si>
  <si>
    <t>4-015-068-2640101-103-2018/19-001</t>
  </si>
  <si>
    <t>4-015-068-2640102-103-2018/19-002</t>
  </si>
  <si>
    <t>Payment of bursary to needy students in tertiary institutions and universities</t>
  </si>
  <si>
    <t>Emergency Reserve</t>
  </si>
  <si>
    <t>4-015-068-2640200-101-2018/19-001</t>
  </si>
  <si>
    <t>0n going</t>
  </si>
  <si>
    <t>Kairungu  Primary School</t>
  </si>
  <si>
    <t>4-015-068-2640510-110-2018/19-001</t>
  </si>
  <si>
    <t>Tree planting in the school</t>
  </si>
  <si>
    <t>Kwa Munyanzu Primary School</t>
  </si>
  <si>
    <t>4-015-068-2640510-110-2018/19-002</t>
  </si>
  <si>
    <t>4-015-068-2640510-110-2018/19-003</t>
  </si>
  <si>
    <t>Musonoke Primary School</t>
  </si>
  <si>
    <t>4-015-068-2640510-110-2018/19-004</t>
  </si>
  <si>
    <t>Kiomo Primary School</t>
  </si>
  <si>
    <t>4-015-068-2640510-110-2018/19-005</t>
  </si>
  <si>
    <t>Kamutekeo Primary School</t>
  </si>
  <si>
    <t>4-015-068-2640510-110-2018/19-006</t>
  </si>
  <si>
    <t>Ndelekeni Primary School</t>
  </si>
  <si>
    <t>4-015-068-2640510-110-2018/19-007</t>
  </si>
  <si>
    <t>Thitani Primary School</t>
  </si>
  <si>
    <t>4-015-068-2640510-110-2018/19-008</t>
  </si>
  <si>
    <t>Thokoa Primary School</t>
  </si>
  <si>
    <t>4-015-068-2640510-110-2018/19-009</t>
  </si>
  <si>
    <t>Winzyeei Primary School</t>
  </si>
  <si>
    <t>4-015-068-2640510-110-2018/19-010</t>
  </si>
  <si>
    <t>Itumbi Primary School</t>
  </si>
  <si>
    <t>4-015-068-2640510-110-2018/19-011</t>
  </si>
  <si>
    <t>Kyamboo Secondary School</t>
  </si>
  <si>
    <t>4-015-068-2640510-110-2018/19-012</t>
  </si>
  <si>
    <t>Kisovo Primary School</t>
  </si>
  <si>
    <t>4-015-068-2640510-110-2018/19-013</t>
  </si>
  <si>
    <t>Mumbuni Primary School</t>
  </si>
  <si>
    <t>4-015-068-2640510-110-2018/19-014</t>
  </si>
  <si>
    <t>Katalwa Primary School</t>
  </si>
  <si>
    <t>4-015-068-2640510-110-2018/19-015</t>
  </si>
  <si>
    <t>Nguutani Primary School</t>
  </si>
  <si>
    <t>4-015-068-2640510-110-2018/19-016</t>
  </si>
  <si>
    <t>Nzawa Secondary School</t>
  </si>
  <si>
    <t>4-015-068-2640510-110-2018/19-017</t>
  </si>
  <si>
    <t>Kivulu Primary School</t>
  </si>
  <si>
    <t>4-015-068-2640510-110-2018/19-018</t>
  </si>
  <si>
    <t>Kavililo secondary  School</t>
  </si>
  <si>
    <t>4-015-068-2640510-110-2018/19-019</t>
  </si>
  <si>
    <t>Mathunzini Primary School</t>
  </si>
  <si>
    <t>4-015-068-2640510-110-2018/19-020</t>
  </si>
  <si>
    <t>Kwa Mbuta sand dam</t>
  </si>
  <si>
    <t>4-015-068-2640510-110-2018/19-021</t>
  </si>
  <si>
    <t>Construction of Sand Dam across the river for water protection and prevention of soil erosion.</t>
  </si>
  <si>
    <t>Kanyaa Primary School</t>
  </si>
  <si>
    <t>4-015-068-2630204-104-2018/19-001</t>
  </si>
  <si>
    <t>Syomung’ele Primary School</t>
  </si>
  <si>
    <t>4-015-068-2630204-104-2018/19-002</t>
  </si>
  <si>
    <t>Completion of the school compound fencing with Chain link and concrete posts</t>
  </si>
  <si>
    <t>4-015-068-2630204-104-2018/19-003</t>
  </si>
  <si>
    <t>Ithenze Primary School</t>
  </si>
  <si>
    <t>4-015-068-2630204-104-2018/19-004</t>
  </si>
  <si>
    <t>Kyangungi Primary School</t>
  </si>
  <si>
    <t>4-015-068-2630204-104-2018/19-005</t>
  </si>
  <si>
    <t>4-015-068-2630204-104-2018/19-007</t>
  </si>
  <si>
    <t>4-015-068-2630204-104-2018/19-008</t>
  </si>
  <si>
    <t>Musuani Primary School</t>
  </si>
  <si>
    <t>4-015-068-2630204-104-2018/19-009</t>
  </si>
  <si>
    <t>Renovation of 2 Classrooms - roofing, plastering, flooring and painting.</t>
  </si>
  <si>
    <t>Kanyekini Primary School</t>
  </si>
  <si>
    <t>4-015-068-2630204-104-2018/19-010</t>
  </si>
  <si>
    <t>Mumboni Primary School</t>
  </si>
  <si>
    <t>4-015-068-2630204-104-2018/19-011</t>
  </si>
  <si>
    <t>4-015-068-2630204-104-2018/19-012</t>
  </si>
  <si>
    <t>Construction of one classroom to completion.</t>
  </si>
  <si>
    <t>Kathita Nzau Primary School</t>
  </si>
  <si>
    <t>4-015-068-2630204-104-2018/19-013</t>
  </si>
  <si>
    <t>4-015-068-2630204-104-2018/19-014</t>
  </si>
  <si>
    <t>Kyumbu Primary School</t>
  </si>
  <si>
    <t>4-015-068-2630204-104-2018/19-015</t>
  </si>
  <si>
    <t>Masooni Primary School</t>
  </si>
  <si>
    <t>4-015-068-2630204-104-2018/19-016</t>
  </si>
  <si>
    <t>Completion of two door  pit latrine – flooring and painting.</t>
  </si>
  <si>
    <t>Kikiini Primary School</t>
  </si>
  <si>
    <t>4-015-068-2630204-104-2018/19-017</t>
  </si>
  <si>
    <t>Nzawa Primary School</t>
  </si>
  <si>
    <t>4-015-068-2630204-104-2018/19-018</t>
  </si>
  <si>
    <t>4-015-068-2630204-104-2018/19-019</t>
  </si>
  <si>
    <t>Construction of one Classroom  to completion</t>
  </si>
  <si>
    <t>Kalongola Primary School</t>
  </si>
  <si>
    <t>4-015-068-2630204-104-2018/19-020</t>
  </si>
  <si>
    <t>Construction of one Classroom to completion.</t>
  </si>
  <si>
    <t>4-015-068-2630204-104-2018/19-021</t>
  </si>
  <si>
    <t>Mavuni Primary School</t>
  </si>
  <si>
    <t>4-015-068-2630204-104-2018/19-022</t>
  </si>
  <si>
    <t xml:space="preserve"> Renovation of one Classroom- roofing, plastering, flooring and painting.</t>
  </si>
  <si>
    <t>4-015-068-2630204-104-2018/19-023</t>
  </si>
  <si>
    <t>4-015-068-2630204-104-2018/19-024</t>
  </si>
  <si>
    <t>4-015-068-2630204-104-2018/19-025</t>
  </si>
  <si>
    <t>4-015-068-2630204-104-2018/19-026</t>
  </si>
  <si>
    <t>Makuti Primary School</t>
  </si>
  <si>
    <t>4-015-068-2630204-104-2018/19-027</t>
  </si>
  <si>
    <t>Malatani Primary School</t>
  </si>
  <si>
    <t>4-015-068-2630204-104-2018/19-028</t>
  </si>
  <si>
    <t>Administration Block completion – walling, Roofing, plastering, flooring and painting.</t>
  </si>
  <si>
    <t>Kyethani Primary School</t>
  </si>
  <si>
    <t>Renovation of one Classroom- roofing, plastering, flooring and painting.</t>
  </si>
  <si>
    <t>Kyongweni Primary School</t>
  </si>
  <si>
    <t xml:space="preserve"> Construction of one Classroom to walling level.</t>
  </si>
  <si>
    <t>Koliani Primary School</t>
  </si>
  <si>
    <t xml:space="preserve"> Renovation of one Classroom- Roofing, plastering, flooring and painting.</t>
  </si>
  <si>
    <t>Nzalae Primary School</t>
  </si>
  <si>
    <t>Nzeluni Primary School</t>
  </si>
  <si>
    <t>Itoloni Primary School</t>
  </si>
  <si>
    <t>Kilungu Primary School</t>
  </si>
  <si>
    <t>Yenzuva secondary School</t>
  </si>
  <si>
    <t>4-015-068-2630205-104-2018/19-001</t>
  </si>
  <si>
    <t>Kavaini Secondary School</t>
  </si>
  <si>
    <t>4-015-068-2630205-104-2018/19-002</t>
  </si>
  <si>
    <t>Kitulani Secondary School</t>
  </si>
  <si>
    <t>4-015-068-2630205-104-2018/19-003</t>
  </si>
  <si>
    <t>Winzyeei Secondary School</t>
  </si>
  <si>
    <t>4-015-068-2630205-104-2018/19-004</t>
  </si>
  <si>
    <t>Kasavani Highland Secondary School</t>
  </si>
  <si>
    <t>4-015-068-2630205-104-2018/19-005</t>
  </si>
  <si>
    <t>4-015-068-2630205-104-2018/19-006</t>
  </si>
  <si>
    <t>Kakululo Secondary school</t>
  </si>
  <si>
    <t>4-015-068-2630205-104-2018/19-007</t>
  </si>
  <si>
    <t>4-015-068-2630205-104-2018/19-008</t>
  </si>
  <si>
    <t>4-015-068-2630205-104-2018/19-009</t>
  </si>
  <si>
    <t>Kiomo Secondary School</t>
  </si>
  <si>
    <t>4-015-068-2630205-104-2018/19-010</t>
  </si>
  <si>
    <t>Wikithuki Secondary School</t>
  </si>
  <si>
    <t>4-015-068-2630205-104-2018/19-011</t>
  </si>
  <si>
    <t>Precious Blood Tyaa Secondary School</t>
  </si>
  <si>
    <t>4-015-068-2630205-104-2018/19-012</t>
  </si>
  <si>
    <t>Misai Secondary School</t>
  </si>
  <si>
    <t>4-015-068-2630205-104-2018/19-013</t>
  </si>
  <si>
    <t>Kairungu Secondary School</t>
  </si>
  <si>
    <t>4-015-068-2630205-104-2018/19-014</t>
  </si>
  <si>
    <t>Kakongo Secondary School</t>
  </si>
  <si>
    <t>4-015-068-2630205-104-2018/19-015</t>
  </si>
  <si>
    <t>Ilalambyu Secondary School</t>
  </si>
  <si>
    <t>4-015-068-2630205-104-2018/19-016</t>
  </si>
  <si>
    <t>Mathuma Secondary School</t>
  </si>
  <si>
    <t>4-015-068-2630205-104-2018/19-017</t>
  </si>
  <si>
    <t>4-015-068-2630205-104-2018/19-018</t>
  </si>
  <si>
    <t>4-015-068-2630205-104-2018/19-019</t>
  </si>
  <si>
    <t>4-015-068-2630205-104-2018/19-020</t>
  </si>
  <si>
    <t>4-015-068-2630205-104-2018/19-021</t>
  </si>
  <si>
    <t>Thokoa Administration Police Line</t>
  </si>
  <si>
    <t>4-015-068-2640507-113-2018/19-001</t>
  </si>
  <si>
    <t>Administration Police Line completion – roofing, plastering and floor.</t>
  </si>
  <si>
    <t>4-015-068-2640507-113-2018/19-002</t>
  </si>
  <si>
    <t>Kalongola Chiefs Office</t>
  </si>
  <si>
    <t>4-015-068-2640507-113-2018/19-003</t>
  </si>
  <si>
    <t>Nzawa Chiefs Office</t>
  </si>
  <si>
    <t>4-015-068-2640507-113-2018/19-004</t>
  </si>
  <si>
    <t>Nzauni Chiefs Office</t>
  </si>
  <si>
    <t>4-015-068-2640507-113-2018/19-005</t>
  </si>
  <si>
    <t>4-015-068-2640507-113-2018/19-006</t>
  </si>
  <si>
    <t>PROJECT GFS CODELIST FOR KAJIADO SOUTH  NATIONAL GOVERNMENT CONSTITUENCY DEVELOPMENT FUND</t>
  </si>
  <si>
    <t>Salaries and gratuity</t>
  </si>
  <si>
    <t>4-034-187-2110000-100-2018/19-001</t>
  </si>
  <si>
    <t>4-034-187-2120101-100-2018/19-002</t>
  </si>
  <si>
    <t>Employer’s contribution towards social security fund</t>
  </si>
  <si>
    <t>4-034-187-2120201-100-2018/19-003</t>
  </si>
  <si>
    <t>Employer’s contribution towards Health Insurance Fund</t>
  </si>
  <si>
    <t>4-034-187-2210000-100-2018/19-004</t>
  </si>
  <si>
    <t>Fuel, subsistence allowances, repairs and maintenance, NG-CDFC expenses, motor vehicle expenses, water services, telephone, stationeries, travel and subsistence</t>
  </si>
  <si>
    <t>Committee allowances</t>
  </si>
  <si>
    <t>4-034-187-2210802-100-2018/19-005</t>
  </si>
  <si>
    <t>Purchase of office equipment</t>
  </si>
  <si>
    <t>4-034-187-3111000-100-2018/19-006</t>
  </si>
  <si>
    <t>Purchase of one office laptop HP core i5, 4gb, 500 HDD</t>
  </si>
  <si>
    <t>4-034-187-2210000-111-2018/19-001</t>
  </si>
  <si>
    <t>4-034-187-2210802-111-2018/19-002</t>
  </si>
  <si>
    <t>Payment of committee allowances</t>
  </si>
  <si>
    <t>4-034-187-2210700-111-2018/19-003</t>
  </si>
  <si>
    <t>Undertake Training of the PMCs/NG-CDFCs/NG-CDFC staff on NG-CDF Related issues</t>
  </si>
  <si>
    <t>Bursary for tertiary schools</t>
  </si>
  <si>
    <t>4-034-187-2640102-103-2018/19-001</t>
  </si>
  <si>
    <t>NGCDFC offices</t>
  </si>
  <si>
    <t>4-034-187-3110202-108-2018/19-001</t>
  </si>
  <si>
    <t>Renovation of the NGCDFC offices including 6 offices, 2 receptions, 1 boardroom, 1 conference hall, 1 kitchen, and toilets. Includes fixing of broken doors, locks, windows, leaking roof, walls, floor and painting</t>
  </si>
  <si>
    <t>Enkii Boys Secondary School</t>
  </si>
  <si>
    <t>4-034-187-2630205-104-2018/19-001</t>
  </si>
  <si>
    <t>Entonet Primary school</t>
  </si>
  <si>
    <t>4-034-187-2630204-104-2018/19-001</t>
  </si>
  <si>
    <t>Fencing of 10 acres of school land with concrete pillars ,mild steel angle lines and chain-link and fixing of two gates</t>
  </si>
  <si>
    <t>Inkoroshoni primary school</t>
  </si>
  <si>
    <t>4-034-187-2630204-104-2018/19-002</t>
  </si>
  <si>
    <t>Construction of two classrooms Ksh. 2,000,000 and supply of 40 metallic desks Ksh. 300,000</t>
  </si>
  <si>
    <t>4-034-187-2630204-104-2018/19-003</t>
  </si>
  <si>
    <t>ElangataEnkima Primary school</t>
  </si>
  <si>
    <t>4-034-187-2630204-104-2018/19-004</t>
  </si>
  <si>
    <t>Construction of 72 bed capacity dormitory Ksh. 3,400,000 and supply of 36 double decker beds Ksh 400,000</t>
  </si>
  <si>
    <t>Enkijape Primary school</t>
  </si>
  <si>
    <t>4-034-187-2630204-104-2018/19-005</t>
  </si>
  <si>
    <t xml:space="preserve">Renovations of 4 classrooms and 4 office rooms Ksh. 1,082,440, 2 wooden classrooms Ksh. 416,710.00, 7 classrooms Ksh. 1,718,940, 1 classroom and library Ksh. 496,910.00, 6 blocks pit latrines Ksh. 257,400.00, dining hall Ksh. 327,600.00. Includes fixing of broken doors and windows, floor, roof, walls, verandahs, repair of broken locks, book shelves, painting and landscaping and gate works </t>
  </si>
  <si>
    <t>Illasit primary school</t>
  </si>
  <si>
    <t>4-034-187-2630204-104-2018/19-006</t>
  </si>
  <si>
    <t>Renovation of school facilities 20 classrooms Ksh. 2,939,730.00, semi-permanent hall Ksh. 234,690.00, 2 masonary and 2 wooden classrooms KSh. 785,940.00, 1 administration block Ksh. 628,320.00, 9 blocks pit latrines Ksh. 686,640.00 and 2 wooden classrooms Ksh. 297,750.00.  Includes fixing of broken doors and windows, floor, roof, walls, verandahs, repair of broken locks, book shelves, painting and landscaping and gate works</t>
  </si>
  <si>
    <t>Olkaria Primary school</t>
  </si>
  <si>
    <t>4-034-187-2630204-104-2018/19-007</t>
  </si>
  <si>
    <t>Oltiasika Primary school</t>
  </si>
  <si>
    <t>4-034-187-2630204-104-2018/19-008</t>
  </si>
  <si>
    <t>Construction of 3 doors boys pitlatrines,3 doors girls pit latrines and 2 door teachers  pit latrines with septic</t>
  </si>
  <si>
    <t>Chief mutury Primary school</t>
  </si>
  <si>
    <t>Construction of three classrooms Ksh. 3,000,000 and supply of 60 metallic desks Ksh. 466,349.37</t>
  </si>
  <si>
    <t>Kimana primary school</t>
  </si>
  <si>
    <t>4-034-187-2630204-104-2018/19-009</t>
  </si>
  <si>
    <t>Supply of 200 metallic desks</t>
  </si>
  <si>
    <t>4-034-187-2630204-104-2018/19-010</t>
  </si>
  <si>
    <t>Renovation of school facilities 11 classrooms, 4 offices, library and 3 blocks pit latrines. Includes fixing of broken doors and windows, floor, roof, walls, verandahs, repair of broken locks, book shelves, painting and landscaping and gate works</t>
  </si>
  <si>
    <t>Loormeuti Primary school</t>
  </si>
  <si>
    <t>4-034-187-2630204-104-2018/19-011</t>
  </si>
  <si>
    <t>Iltuleta Primary school</t>
  </si>
  <si>
    <t>4-034-187-2630204-104-2018/19-012</t>
  </si>
  <si>
    <t>Ilchalai Primary school</t>
  </si>
  <si>
    <t>4-034-187-2630204-104-2018/19-013</t>
  </si>
  <si>
    <t>Renovation of school facilities 8 classroomsKsh. 1,800,000 and office block Ksh. 800,000. Includes fixing of broken doors and windows, floor, roof, walls, verandahs, repair of broken locks, book shelves, painting and landscaping and gate works</t>
  </si>
  <si>
    <t>Isinet Primary school</t>
  </si>
  <si>
    <t>4-034-187-2630204-104-2018/19-014</t>
  </si>
  <si>
    <t>Construction of an administration block</t>
  </si>
  <si>
    <t>Meshenani Primary school</t>
  </si>
  <si>
    <t>4-034-187-2630204-104-2018/19-015</t>
  </si>
  <si>
    <t>Eluai Primary school</t>
  </si>
  <si>
    <t>4-034-187-2630204-104-2018/19-016</t>
  </si>
  <si>
    <t>Paranai primary school</t>
  </si>
  <si>
    <t>4-034-187-2630204-104-2018/19-017</t>
  </si>
  <si>
    <t>Ngasakinoi Primary school</t>
  </si>
  <si>
    <t>4-034-187-2630204-104-2018/19-018</t>
  </si>
  <si>
    <t>Oloyiapasei Primary school</t>
  </si>
  <si>
    <t>4-034-187-2630204-104-2018/19-019</t>
  </si>
  <si>
    <t>KMTC Loitokitok Campus</t>
  </si>
  <si>
    <t>4-034-187-2630206-104-2018/19-001</t>
  </si>
  <si>
    <t>Construction of two classrooms Ksh. 2,720,000 and supply of 40 combined chairs Ksh. 280,000</t>
  </si>
  <si>
    <t>Elerai chiefs office</t>
  </si>
  <si>
    <t>4-034-187-2640507-113-2018/19-001</t>
  </si>
  <si>
    <t>Kimana police station</t>
  </si>
  <si>
    <t>4-034-187-2640507-113-2018/19-002</t>
  </si>
  <si>
    <t>Construction of office block for Kimana police station Ksh. 2,900,000.00, septic tank Ksh. 600,000 and construction of 3 doors pit latrines and one  urinal Ksh 500,000</t>
  </si>
  <si>
    <t xml:space="preserve">DCC office Loitokitok Sub-county </t>
  </si>
  <si>
    <t>4-034-187-2640507-113-2018/19-003</t>
  </si>
  <si>
    <t>Construction of 2 door pit latrines Ksh. 400,000 and fencing of 2 acres of land with angle lines and concrete pillars Ksh. 800,000</t>
  </si>
  <si>
    <t xml:space="preserve"> ENVIRONMENT</t>
  </si>
  <si>
    <t>4-034-187-2640510-110-2018/19-001</t>
  </si>
  <si>
    <t>Carry out environmental sensitization to PMCs and community from all the five wards during the celebrations of the world Environment day Ksh. 500,000 and tree planting at Marlal primary school, Enkaji-naiborprimarys school, Entonet primary school, Iloirero Primary school, Enkijabe primary school, ElangataEnkima primary school each school Ksh. 100,000, and supply of two 10,000litres  PVC water tanks with associated gutters and construction of the concrete bases at Kimana girls secondary school- Ksh 400,000, supply of two10,000litres  PVC water tanks with associated gutters and construction of the concrete bases at Enkaji-Naibor primary school Ksh 400,000 and supply of one 10,000litres  PVC water tank with associated gutters and construction of the concrete base Lemasusu primary school Ksh 280,817.51</t>
  </si>
  <si>
    <t>4-034-187-2640509-112-2018/19-003</t>
  </si>
  <si>
    <t>Funding of a Constituency Football tournament and awarding the winning teams with sports equipment including uniforms, balls, nets and training equipment</t>
  </si>
  <si>
    <t>4-034-187-2640200-101-2018/19-001</t>
  </si>
  <si>
    <t>To cater for any unforeseen occurrences in the constituency</t>
  </si>
  <si>
    <t>PROJECT GFS CODELIST FOR LAIKIPIA NORTH NATIONAL GOVERNMENT CONSTITUENCY DEVELOPMENT FUND</t>
  </si>
  <si>
    <t>S/NO.</t>
  </si>
  <si>
    <t>4-165-001-2110000-100-2018/19-001</t>
  </si>
  <si>
    <t>4-165-001-2210000-100-2018/19-002</t>
  </si>
  <si>
    <t>4-165-001-3111002-100-2018/19-003</t>
  </si>
  <si>
    <t>Purchase of  1 photocopier and 2 desktops</t>
  </si>
  <si>
    <t>4-165-001-2120101-100-2018/19-004</t>
  </si>
  <si>
    <t>4-165-001-2120201-100-2018/19-005</t>
  </si>
  <si>
    <t>4-165-001-2210802-100-2018/19-006</t>
  </si>
  <si>
    <t>4-165-001-2210000-111-2018/19-001</t>
  </si>
  <si>
    <t>4-165-001-2210802-111-2018/19-002</t>
  </si>
  <si>
    <t>4-165-001-2210700-111-2018/19-003</t>
  </si>
  <si>
    <t>4-165-001-2640200-101-2018/19-001</t>
  </si>
  <si>
    <t>Olysa Football Club</t>
  </si>
  <si>
    <t>4-165-001-2640509-112-2018/19-001</t>
  </si>
  <si>
    <t>Purchase of sporting equipment i.e. balls, uniforms, first aid kits.</t>
  </si>
  <si>
    <t>Navila Football Club</t>
  </si>
  <si>
    <t>4-165-001-2640509-112-2018/19-002</t>
  </si>
  <si>
    <t>Red Mark Football Club</t>
  </si>
  <si>
    <t>4-165-001-2640509-112-2018/19-003</t>
  </si>
  <si>
    <t>4-165-001-2640509-112-2018/19-004</t>
  </si>
  <si>
    <t>Mbombo Football Club</t>
  </si>
  <si>
    <t>4-165-001-2640509-112-2018/19-005</t>
  </si>
  <si>
    <t>Louniek Football Club</t>
  </si>
  <si>
    <t>4-165-001-2640509-112-2018/19-006</t>
  </si>
  <si>
    <t>Ndikir Football Club</t>
  </si>
  <si>
    <t>4-165-001-2640509-112-2018/19-007</t>
  </si>
  <si>
    <t>Endana Football Club</t>
  </si>
  <si>
    <t>4-165-001-2640509-112-2018/19-008</t>
  </si>
  <si>
    <t>4-165-001-2640101-103-2018/19-001</t>
  </si>
  <si>
    <t>4-165-001-2640101-103-2018/19-002</t>
  </si>
  <si>
    <t>Lairagwan Primary School</t>
  </si>
  <si>
    <t>Tangi Nyeusi  Primary School</t>
  </si>
  <si>
    <t>Sirat  Primary School</t>
  </si>
  <si>
    <t>Construction of 1 classroom to completion 950,000.00, purchase of 30 desks @ 4,000.00</t>
  </si>
  <si>
    <t>Mbogoini Primary School</t>
  </si>
  <si>
    <t>Muramati Primary School</t>
  </si>
  <si>
    <t xml:space="preserve">Construction of  Administration block to completion </t>
  </si>
  <si>
    <t>Uaso Nyiro  Primary School</t>
  </si>
  <si>
    <t>Construction of Administration block to completion</t>
  </si>
  <si>
    <t>Tiamamut  Primary School</t>
  </si>
  <si>
    <t>Ngabolo Primary School</t>
  </si>
  <si>
    <t>Construction of 2 staff houses to completion</t>
  </si>
  <si>
    <t>Nkiloriti  Primary School</t>
  </si>
  <si>
    <t xml:space="preserve">Construction of 1 classroom to completion  </t>
  </si>
  <si>
    <t>Pisha  Primary School</t>
  </si>
  <si>
    <t>Saramba  Primary School</t>
  </si>
  <si>
    <t>Construction of an Administration Block 2,500,000.00, purchase of 30 desks @ 4,000.00</t>
  </si>
  <si>
    <t>Seek Primary School</t>
  </si>
  <si>
    <t>Naiperere  Primary School</t>
  </si>
  <si>
    <t>Kimanjo Primary School</t>
  </si>
  <si>
    <t>Construction of kitchen to completion</t>
  </si>
  <si>
    <t>Sieku Primary School</t>
  </si>
  <si>
    <t>Kiwanja Ndege Special School</t>
  </si>
  <si>
    <t>Construction of 2 Staff Houses to completion</t>
  </si>
  <si>
    <t>Kiwanja Ndege Primary School</t>
  </si>
  <si>
    <t>Construction of 2 staff houses to completion 950,000.00, purchase of 30 desks @ 4,000.00</t>
  </si>
  <si>
    <t>Kurikuri Primary School</t>
  </si>
  <si>
    <r>
      <t xml:space="preserve">Renovation of 8 Classrooms </t>
    </r>
    <r>
      <rPr>
        <sz val="12"/>
        <color indexed="8"/>
        <rFont val="Footlight MT Light"/>
        <family val="1"/>
      </rPr>
      <t>(fixing of doors and windows, plastering, painting flooring and roof repair)</t>
    </r>
  </si>
  <si>
    <r>
      <t xml:space="preserve">Doldol </t>
    </r>
    <r>
      <rPr>
        <sz val="12"/>
        <color indexed="8"/>
        <rFont val="Footlight MT Light"/>
        <family val="1"/>
      </rPr>
      <t>Primary School</t>
    </r>
  </si>
  <si>
    <t>Bokish Primary School</t>
  </si>
  <si>
    <t>Kanjul Primary School</t>
  </si>
  <si>
    <t>Mowuarak Primary School</t>
  </si>
  <si>
    <t>Construction of 2 classrooms to completion 1,900,000.00, purchase of 30 desks @ 4,000.00</t>
  </si>
  <si>
    <t>Nkalemare Primary School</t>
  </si>
  <si>
    <t>Magadi Primary School</t>
  </si>
  <si>
    <t>Mbombo Primary School</t>
  </si>
  <si>
    <t>Mathanji Primary School</t>
  </si>
  <si>
    <t>Gathanji Primary School</t>
  </si>
  <si>
    <t>Construction of 5 classrooms to completion</t>
  </si>
  <si>
    <t>Mutarakwa Primary School</t>
  </si>
  <si>
    <t>Survey Primary School</t>
  </si>
  <si>
    <t>Morijoh Primary School</t>
  </si>
  <si>
    <t xml:space="preserve">Ndonyo Primary School </t>
  </si>
  <si>
    <t>Olokirisiai Primary School</t>
  </si>
  <si>
    <t>St. Ann Nosirai Primary School</t>
  </si>
  <si>
    <t>Purchase of 30 desks @ 4,000.00</t>
  </si>
  <si>
    <t>Olotasha Primary School</t>
  </si>
  <si>
    <t>Marura Narok Primary School</t>
  </si>
  <si>
    <t>Mia Moja Primary School</t>
  </si>
  <si>
    <t>Muramati Secondary School</t>
  </si>
  <si>
    <t>Construction of dormitory to completion</t>
  </si>
  <si>
    <t>Irura Secondary School</t>
  </si>
  <si>
    <t>Ewaso Secondary School</t>
  </si>
  <si>
    <t>Ilpolei Secondary School</t>
  </si>
  <si>
    <t xml:space="preserve">Construction of  dormitory to completion  </t>
  </si>
  <si>
    <t>Mia Moja Secondary School</t>
  </si>
  <si>
    <t xml:space="preserve">Construction of Laboratory to completion </t>
  </si>
  <si>
    <t>Chumvi Secondary School</t>
  </si>
  <si>
    <t xml:space="preserve">Construction of 2 Staff Houses to completion </t>
  </si>
  <si>
    <t>Arjiju Secondary School</t>
  </si>
  <si>
    <t>Purchase of 40 lockers each @ Kshs 2,500 and 40 chairs each @ Kshs 2,500</t>
  </si>
  <si>
    <t>Ngenia Secondary School</t>
  </si>
  <si>
    <t>Mithuri Secondary School</t>
  </si>
  <si>
    <t>Purchase of 40 lockers @2,500.00  and 40 chairs @2,500.00</t>
  </si>
  <si>
    <t>Nyakum Anti Stock Theft Unit</t>
  </si>
  <si>
    <t>Naibor Anti Stock Theft Unit</t>
  </si>
  <si>
    <t>Construction of an Administration Block to completion</t>
  </si>
  <si>
    <t>PROJECT GFS CODELIST FOR POKOT SOUTH NATIONAL GOVERNMENT CONSTITUENCY DEVELOPMENT FUND</t>
  </si>
  <si>
    <t>4-024-132-2110000-100-2018/19-001</t>
  </si>
  <si>
    <t>4-024-132-2210802-100-2018/19-002</t>
  </si>
  <si>
    <t>4-024-132-2210000-100-2018/19-003</t>
  </si>
  <si>
    <t>4-024-132-2120101-100-2018/19-004</t>
  </si>
  <si>
    <t>4-024-132-2120201-100-2018/19-005</t>
  </si>
  <si>
    <t>4-024-132-2210000-111-2018/19-001</t>
  </si>
  <si>
    <t>4-024-132-2210802-111-2018/19-002</t>
  </si>
  <si>
    <t>4-024-132-2210700-111-2018/19-003</t>
  </si>
  <si>
    <t>4-024-132-2640200-101-2018/19-001</t>
  </si>
  <si>
    <t>Pokot Constituency Sports</t>
  </si>
  <si>
    <t>4-024-132-2640509-112-2018/19-001</t>
  </si>
  <si>
    <t>4-024-132-2640101-103-2018/19-001</t>
  </si>
  <si>
    <t>4-024-132-2640102-103-2018/19-002</t>
  </si>
  <si>
    <t>Chepkopegh Primary School</t>
  </si>
  <si>
    <t>4-024-132-2630204-104-2018/19-001</t>
  </si>
  <si>
    <t>Plastering, Painting, doors and windows of 5 classrooms</t>
  </si>
  <si>
    <t>Kapsokero Primary School</t>
  </si>
  <si>
    <t>4-024-132-2630204-104-2018/19-002</t>
  </si>
  <si>
    <t>Foundation, Walling, Roofing, Plastering, Painting, doors and windows of  1 classroom</t>
  </si>
  <si>
    <t>Chepukat Primary School</t>
  </si>
  <si>
    <t>4-024-132-2630204-104-2018/19-003</t>
  </si>
  <si>
    <t>Foundation, Walling, Roofing, Plastering, Painting, doors and windows of 1 classroom</t>
  </si>
  <si>
    <t>Tirir Tampalal Primary School</t>
  </si>
  <si>
    <t>4-024-132-2630204-104-2018/19-004</t>
  </si>
  <si>
    <t>Kakoko Primary School</t>
  </si>
  <si>
    <t>4-024-132-2630204-104-2018/19-005</t>
  </si>
  <si>
    <t>Naramam Primary School</t>
  </si>
  <si>
    <t>4-024-132-2630204-104-2018/19-006</t>
  </si>
  <si>
    <t>Purchase of School bus, 33 seater Mini bus</t>
  </si>
  <si>
    <t>Sokogh Primary School</t>
  </si>
  <si>
    <t>4-024-132-2630204-104-2018/19-007</t>
  </si>
  <si>
    <t>Buying School land- 3 Acres</t>
  </si>
  <si>
    <t>Samor Primary School</t>
  </si>
  <si>
    <t>4-024-132-2630204-104-2018/19-008</t>
  </si>
  <si>
    <t xml:space="preserve">Foundation, Walling, Roofing, Plastering, Painting, doors and windows of Dormitory </t>
  </si>
  <si>
    <t>Kerelwa Primary School</t>
  </si>
  <si>
    <t>4-024-132-2630204-104-2018/19-009</t>
  </si>
  <si>
    <t>Renovation of classrooms; Plastering, painting, repair of doors and windows of 4 classrooms</t>
  </si>
  <si>
    <t>Chemoril Primary School</t>
  </si>
  <si>
    <t>4-024-132-2630204-104-2018/19-010</t>
  </si>
  <si>
    <t>Foundation, Walling, Roofing, Plastering, Painting, doors and windows of 2 classrooms</t>
  </si>
  <si>
    <t>Kapkaremba Primary School</t>
  </si>
  <si>
    <t>4-024-132-2630204-104-2018/19-011</t>
  </si>
  <si>
    <t>Sobukwo Primary School</t>
  </si>
  <si>
    <t>4-024-132-2630204-104-2018/19-012</t>
  </si>
  <si>
    <t>Roofing, Plastering, Painting, doors and windows of Administration Block</t>
  </si>
  <si>
    <t>Kapsangar Primary School</t>
  </si>
  <si>
    <t>4-024-132-2630204-104-2018/19-013</t>
  </si>
  <si>
    <t>Ktomwony Primary School</t>
  </si>
  <si>
    <t>4-024-132-2630204-104-2018/19-014</t>
  </si>
  <si>
    <t>Chongis Primary School</t>
  </si>
  <si>
    <t>4-024-132-2630204-104-2018/19-015</t>
  </si>
  <si>
    <t>Lain Primary School</t>
  </si>
  <si>
    <t>4-024-132-2630204-104-2018/19-016</t>
  </si>
  <si>
    <t>Kamonges Primary School</t>
  </si>
  <si>
    <t>4-024-132-2630204-104-2018/19-017</t>
  </si>
  <si>
    <t>Foundation, Walling, Roofing of 1 classroom</t>
  </si>
  <si>
    <t>Ksai Primary School</t>
  </si>
  <si>
    <t>4-024-132-2630204-104-2018/19-018</t>
  </si>
  <si>
    <t>Imonpoghet Primary School</t>
  </si>
  <si>
    <t>4-024-132-2630204-104-2018/19-019</t>
  </si>
  <si>
    <t>Renovation of classrooms; Plastering, painting, repair of doors and windows of 5 classrooms</t>
  </si>
  <si>
    <t>Kokwopsis Primary School</t>
  </si>
  <si>
    <t>4-024-132-2630204-104-2018/19-020</t>
  </si>
  <si>
    <t>Pchotoy Primary School</t>
  </si>
  <si>
    <t>4-024-132-2630204-104-2018/19-021</t>
  </si>
  <si>
    <t>Foundation, Walling, Roofing, Plastering, Painting, doors and windows of 3 classrooms</t>
  </si>
  <si>
    <t>Tapach Primary School</t>
  </si>
  <si>
    <t>4-024-132-2630204-104-2018/19-022</t>
  </si>
  <si>
    <t>Roofing, Plastering,  painting, Doors and Windows of Dining hall</t>
  </si>
  <si>
    <t>Kaporowo Primary School</t>
  </si>
  <si>
    <t>4-024-132-2630204-104-2018/19-023</t>
  </si>
  <si>
    <t>Kaghot Primary School</t>
  </si>
  <si>
    <t>4-024-132-2630204-104-2018/19-024</t>
  </si>
  <si>
    <t>Buying School land- 1 Acre</t>
  </si>
  <si>
    <t>Telo Primary School</t>
  </si>
  <si>
    <t>4-024-132-2630204-104-2018/19-025</t>
  </si>
  <si>
    <t>Tomuswo Primary School</t>
  </si>
  <si>
    <t>4-024-132-2630204-104-2018/19-026</t>
  </si>
  <si>
    <t>Roofing, Plastering, Painting, doors and windows of 2 classroom</t>
  </si>
  <si>
    <t>Kondoo Pilet Primary School</t>
  </si>
  <si>
    <t>4-024-132-2630204-104-2018/19-027</t>
  </si>
  <si>
    <t xml:space="preserve">Buying School land- 2 Acres </t>
  </si>
  <si>
    <t>Torion Primary School</t>
  </si>
  <si>
    <t>4-024-132-2630204-104-2018/19-028</t>
  </si>
  <si>
    <t>Sondany Primary School</t>
  </si>
  <si>
    <t>4-024-132-2630204-104-2018/19-029</t>
  </si>
  <si>
    <t>Pserum Primary School</t>
  </si>
  <si>
    <t>4-024-132-2630204-104-2018/19-030</t>
  </si>
  <si>
    <t xml:space="preserve">Roofing, Plastering, Painting, doors and windows of a Dormitory </t>
  </si>
  <si>
    <t>Kapchikar Primary School</t>
  </si>
  <si>
    <t>4-024-132-2630204-104-2018/19-031</t>
  </si>
  <si>
    <t>Renovation; Roofing (gal sheet iron sheet), Plastering, painting, repair of doors and windows of 8 classrooms and Administration Block</t>
  </si>
  <si>
    <t>4-024-132-2630204-104-2018/19-032</t>
  </si>
  <si>
    <t>Buying School land- 2 Acres</t>
  </si>
  <si>
    <t>4-024-132-2630204-104-2018/19-033</t>
  </si>
  <si>
    <t>Construction of 2 door toilets to completion</t>
  </si>
  <si>
    <t>4-024-132-2630204-104-2018/19-034</t>
  </si>
  <si>
    <t>4-024-132-2630204-104-2018/19-035</t>
  </si>
  <si>
    <t>Construction of 4 door toilets to completion</t>
  </si>
  <si>
    <t>4-024-132-2630204-104-2018/19-036</t>
  </si>
  <si>
    <t>4-024-132-2630204-104-2018/19-037</t>
  </si>
  <si>
    <t>Kaitongogh Primary School</t>
  </si>
  <si>
    <t>4-024-132-2630204-104-2018/19-038</t>
  </si>
  <si>
    <t xml:space="preserve">Roofing, Plastering, Painting, doors and windows of a classroom </t>
  </si>
  <si>
    <t>Kochiy Mixed Day Secondary School</t>
  </si>
  <si>
    <t>4-024-132-2630205-104-2018/19-001</t>
  </si>
  <si>
    <t>Kalya Mixed Secondary School</t>
  </si>
  <si>
    <t>4-024-132-2630205-104-2018/19-002</t>
  </si>
  <si>
    <t>Foundation, Walling Roofing, Plastering, Painting, doors and windows of 1 classroom</t>
  </si>
  <si>
    <t>Sebit Mixed Day &amp; Boarding Secondary School</t>
  </si>
  <si>
    <t>4-024-132-2630205-104-2018/19-003</t>
  </si>
  <si>
    <t>St. Anthony Chorok Mixed Secondary School</t>
  </si>
  <si>
    <t>4-024-132-2630205-104-2018/19-004</t>
  </si>
  <si>
    <t>St. Joseph Kaalotwari Mixed Day Sec. School</t>
  </si>
  <si>
    <t>4-024-132-2630205-104-2018/19-005</t>
  </si>
  <si>
    <t>Plastering, Painting, doors, windows and installing equipments of a laboratory</t>
  </si>
  <si>
    <t>Sekution Mixed  Secondary School</t>
  </si>
  <si>
    <t>4-024-132-2630205-104-2018/19-006</t>
  </si>
  <si>
    <t>Purchase of 50 Desks @ kshs 5,000.00</t>
  </si>
  <si>
    <t>Cheptiangwa Mixed Day Secondary School</t>
  </si>
  <si>
    <t>4-024-132-2630205-104-2018/19-007</t>
  </si>
  <si>
    <t>4-024-132-2630205-104-2018/19-008</t>
  </si>
  <si>
    <t>Purchase of School bus, 51 seater bus</t>
  </si>
  <si>
    <t>PROJECT GFS CODELIST FOR MOSOP NATIONAL GOVERNMENT CONSTITUENCY DEVELOPMENT FUND</t>
  </si>
  <si>
    <t>Payment of committee allowances.</t>
  </si>
  <si>
    <t>Employees expenditure</t>
  </si>
  <si>
    <t>Compensation of contractual , interns and casual employees expenditure and service graduty for current and previous staff</t>
  </si>
  <si>
    <t>Purchase of stationery, fuel, repairs and maintenance, travel and subsistence, office refreshments</t>
  </si>
  <si>
    <t>Nssf- employer contribution</t>
  </si>
  <si>
    <t>Employer contribution to the fund</t>
  </si>
  <si>
    <t>Purchase of stationery, fuel, repairs and maintenance, travel and subsistence</t>
  </si>
  <si>
    <t>Capacity and empowerment of ng-cdfcs, ngcdfc's staff, pmcs, and other relevant government stakeholders. Bemchmaking trip to best performing constituencies</t>
  </si>
  <si>
    <t>Payment of committee allowances and other projects managers.</t>
  </si>
  <si>
    <t>A.I.C Kaptich Primary school</t>
  </si>
  <si>
    <t>plastering and flooring fixing of windows and doors of a dormitory.</t>
  </si>
  <si>
    <t>ABC Labuiywet Primary school</t>
  </si>
  <si>
    <t>Fixing of doors and windows, plastering and painting of three  classroom</t>
  </si>
  <si>
    <t>All Saints Bishop Muge Kapkoimur</t>
  </si>
  <si>
    <t xml:space="preserve"> plastering, fixing of windows and doors painting and flooring of 7 classrooms</t>
  </si>
  <si>
    <t>Bishop Muge Memorial school</t>
  </si>
  <si>
    <t>Construction of Dormitory to completion</t>
  </si>
  <si>
    <t>Chepkatet Primary School</t>
  </si>
  <si>
    <t>plastering flooring painting fixing of windows and doors to completion</t>
  </si>
  <si>
    <t>Cheptonon Primary School</t>
  </si>
  <si>
    <t>Reroofing, flooring and painting of 8 classrooms</t>
  </si>
  <si>
    <t>Fr Toror Lelei Primary</t>
  </si>
  <si>
    <t>Roofing, Fixing of doors and windows and painting of administration block</t>
  </si>
  <si>
    <t>Kabisaga primary school</t>
  </si>
  <si>
    <t>Kapchebosei primary school</t>
  </si>
  <si>
    <t>fixing of windows , plastering and painting of four classrooms</t>
  </si>
  <si>
    <t>Kapkawa batist primary</t>
  </si>
  <si>
    <t>Kapkorio Primary School</t>
  </si>
  <si>
    <t>Fixing of doors and windows, plastering and painting of three classrooms</t>
  </si>
  <si>
    <t>Kapsabaot primary school</t>
  </si>
  <si>
    <t xml:space="preserve"> plastering wiring, flooring and fixing of ceiling of administration block</t>
  </si>
  <si>
    <t>Kapserton Primary School</t>
  </si>
  <si>
    <t>fixing of doors and windows flooring painting and verendah of an administration block</t>
  </si>
  <si>
    <t>Ketam Primary School</t>
  </si>
  <si>
    <t>Consttruction of one classrooms</t>
  </si>
  <si>
    <t>Kipkaren  Primary School</t>
  </si>
  <si>
    <t>Flooring painting and fixing of doors and windows of an administration block</t>
  </si>
  <si>
    <t>Kipngoror Primary School</t>
  </si>
  <si>
    <t>kipsamoo primary school</t>
  </si>
  <si>
    <t>plastering painting flooring fixing of window glasses ceiling and wiring two classrooms</t>
  </si>
  <si>
    <t>Koiban Primary School</t>
  </si>
  <si>
    <t>wiring ceiling faciaboard fixing of windows and painting of a dormitory</t>
  </si>
  <si>
    <t>Kwindich primary school</t>
  </si>
  <si>
    <t>Ndalat D.E.B Primary School</t>
  </si>
  <si>
    <t>fixing of doors and windows, plastering flooring painting and verendah of two classrooms</t>
  </si>
  <si>
    <t>Ndalat Jobs Outreach Primary</t>
  </si>
  <si>
    <t>Purchase of two acres of  land</t>
  </si>
  <si>
    <t>Ngariet primary School</t>
  </si>
  <si>
    <t>Purchase of land  approximately 1 acre to provide access to water dam to serve the community and the school</t>
  </si>
  <si>
    <t>Philip Biwott primary school</t>
  </si>
  <si>
    <t>roofing plastering painting fixing of windows and doors of two classrooms</t>
  </si>
  <si>
    <t>S.D.A  Panama  Primary School</t>
  </si>
  <si>
    <t xml:space="preserve"> plastering fixing of doors and windows ceiling painting of one classroom</t>
  </si>
  <si>
    <t>Samutet  Primary School</t>
  </si>
  <si>
    <t>Plastering,Fixing of windows and doors and floor of five classrooms</t>
  </si>
  <si>
    <t>Sangalo central primary school</t>
  </si>
  <si>
    <t>Fixing of doors, windows , plastering and painting of three classrooms</t>
  </si>
  <si>
    <t>Saru Gaa Primary School</t>
  </si>
  <si>
    <t>Floor window and doors ,plastering and painting of four classrooms</t>
  </si>
  <si>
    <t>Sirsiron primary school</t>
  </si>
  <si>
    <t>Purchase of two acres of land</t>
  </si>
  <si>
    <t>Soin Primary School</t>
  </si>
  <si>
    <t>Construction of one Classrooms to completion</t>
  </si>
  <si>
    <t xml:space="preserve">St Josephs Kamasia Primary </t>
  </si>
  <si>
    <t>Fixing of doors, windows and plastering , flooring of one classroom and painting of 4 classrooms</t>
  </si>
  <si>
    <t>St Pauls Kapkechui Primary</t>
  </si>
  <si>
    <t>Plastering, fixing of windows and doors, plastering and painting of 5 classrooms</t>
  </si>
  <si>
    <t>St Pauls Kemeliet Primary School</t>
  </si>
  <si>
    <t>St Peter's Birei Primary</t>
  </si>
  <si>
    <t>St. Judes Tolilet Primary school</t>
  </si>
  <si>
    <t>flooring plastering  and  painting fixing of windows of two classrooms</t>
  </si>
  <si>
    <t>Tangaratwet Primary School</t>
  </si>
  <si>
    <t>Fixing of glasses , and painting of two classrooms and painting of additional three others</t>
  </si>
  <si>
    <t>TukTuk Primary School</t>
  </si>
  <si>
    <t>flooring plastering fixing of doors and windows of three classrooms</t>
  </si>
  <si>
    <t>A.i.c Kamanyinya  secondary school</t>
  </si>
  <si>
    <t>waste water system, gas system,Plastering and painting of a laboratory</t>
  </si>
  <si>
    <t>ACK St.Luke Kapngombe Sec.School</t>
  </si>
  <si>
    <t>walling roofing plastering wiring and plumbing works of a laboratory</t>
  </si>
  <si>
    <t>AIC Cheptuiyet Secondary  school</t>
  </si>
  <si>
    <t>Roofing , plastering and painting of laboratory</t>
  </si>
  <si>
    <t>Aic Moi Kabiemit Secondary</t>
  </si>
  <si>
    <t>Purchase of stools and wiring of laboratory.</t>
  </si>
  <si>
    <t>Roofing, fixing of doors, plastering and painting of two classrooms</t>
  </si>
  <si>
    <t>AIC Ndulele Secondary school</t>
  </si>
  <si>
    <t>Chepyekoris secondary school</t>
  </si>
  <si>
    <t xml:space="preserve">Kapkatet Secondary </t>
  </si>
  <si>
    <t>kapkoimur Secondary School</t>
  </si>
  <si>
    <t xml:space="preserve"> flooring, painting plumbing works, and gas system  of a labaratory</t>
  </si>
  <si>
    <t>Kapkoimur Secondary Schools</t>
  </si>
  <si>
    <t>Roofing, fixing of doors and windows , plastering and painting of a girls dormitory.</t>
  </si>
  <si>
    <t>Koiban Secondary School</t>
  </si>
  <si>
    <t>Construction of a labaratory to completion</t>
  </si>
  <si>
    <t>Koitalel Samoei Secondary School</t>
  </si>
  <si>
    <t>Construction of three classrooms to completion</t>
  </si>
  <si>
    <t>Sarura Girls secondary school</t>
  </si>
  <si>
    <t>Sigot secondary</t>
  </si>
  <si>
    <t>Flooring, fixig of doors and windows,palstering and painting of boys dormitory</t>
  </si>
  <si>
    <t>St Adrew's Kapsato Secondary</t>
  </si>
  <si>
    <t>St Benedict Kipsamoite secondary school</t>
  </si>
  <si>
    <t>Plumbing and gas system of a labaratory.</t>
  </si>
  <si>
    <t>St brigita Girls High School</t>
  </si>
  <si>
    <t>St Charles Lwanga Chepkoiyo  Secondary School</t>
  </si>
  <si>
    <t>plastering painting flooring fixing of window glasses ceiling and wiringof four classrooms</t>
  </si>
  <si>
    <t>St Clement Secondary nyigoon</t>
  </si>
  <si>
    <t>St Joseph Kapkenyeloi Secondary School</t>
  </si>
  <si>
    <t>St mathews kormaet Secondary</t>
  </si>
  <si>
    <t>St Patrick's Chepnoet secondary</t>
  </si>
  <si>
    <t>construction of a laboratory to completion</t>
  </si>
  <si>
    <t>Stephen kositany Girls</t>
  </si>
  <si>
    <t>Walling , fixing of windows and doors and plastering of a dinning hall</t>
  </si>
  <si>
    <t>Bursary- secondary schools</t>
  </si>
  <si>
    <t>Fees subsidy for needy orphans and less privilege  secondary schools students from the constituency</t>
  </si>
  <si>
    <t>Bursary- Tertiary institutions</t>
  </si>
  <si>
    <t>Fees subsidy for needy orphans and less privileged colleges and university students from the constituency</t>
  </si>
  <si>
    <t>Kabiyet police station</t>
  </si>
  <si>
    <t>Fixing of windows and doors plastering ceiling flooring of police offices</t>
  </si>
  <si>
    <t xml:space="preserve">Fencing of the front Face of NGCDF office </t>
  </si>
  <si>
    <t>Enviroment</t>
  </si>
  <si>
    <t>PROJECT GFS CODELIST FOR SOY NATIONAL GOVERNMENT CONSTITUENCY DEVELOPMENT FUND</t>
  </si>
  <si>
    <t>Ng-Cdf Committee Expenses</t>
  </si>
  <si>
    <t>Employee Wages And Gratuity</t>
  </si>
  <si>
    <t>Payment of employee salaries and Gratuity</t>
  </si>
  <si>
    <t>Purchase of stationery, fuel, repairs and maintenance, travel and subsistence, office tea</t>
  </si>
  <si>
    <t>Employer contribution to the Fund</t>
  </si>
  <si>
    <t>Payment of committee allowances while on Monitoring and Evaluation</t>
  </si>
  <si>
    <t>Ng-Cdfc/ Pmc Capacity Building</t>
  </si>
  <si>
    <t>Capacity building  and Empowerment of NG-CDFCS and PMCS.</t>
  </si>
  <si>
    <t>Purchase of stationery, fuel, repairs and maintenance, travel and subsistence while on Monitoring and Evaluation.</t>
  </si>
  <si>
    <t>To cater for any unforseen occurances in the financial year</t>
  </si>
  <si>
    <t>Kipsangui Primary School</t>
  </si>
  <si>
    <t>Purchase  and installation of 10,000 Litres water tank, gutters for harvesting rain water  at a cost of Kshs 100,000 and  purchase, planting and protecting  tree seedlings at a cost of 50,000.</t>
  </si>
  <si>
    <t>Soy Constituency Sports Education</t>
  </si>
  <si>
    <t>Sponsorship and promotion of football tournament and Athletics competitions in the constituency ( purchase of football balls, nets, uniforms,payment of participation fee in athletic marathons)</t>
  </si>
  <si>
    <t>Payment of bursaries to needy students in secondary schools</t>
  </si>
  <si>
    <t>Payment of bursaries to needy students in tertiary institutions</t>
  </si>
  <si>
    <t>SDA Sisyobei primary school</t>
  </si>
  <si>
    <t>Plastering, flooring, and painting of 3 classrooms to completion</t>
  </si>
  <si>
    <t>Flooring, plastering exterior walls, installation of window panes, and painting of dormitory to completion</t>
  </si>
  <si>
    <t>Lemoru Primary School</t>
  </si>
  <si>
    <t>Ceiling, electrical works, painting  of an administration block to completion.</t>
  </si>
  <si>
    <t>Nukiat Primary School</t>
  </si>
  <si>
    <t xml:space="preserve">Flooring, exterior walls, installation of window panes and painting works of 3 classrooms to completion </t>
  </si>
  <si>
    <t>Ziwa Primary School</t>
  </si>
  <si>
    <t xml:space="preserve">Plastering exterior walls, flooring ,doors and windows , painting  of 2 classrooms  to completion </t>
  </si>
  <si>
    <t>St. Mathews Lamaiywet Pri School</t>
  </si>
  <si>
    <t xml:space="preserve">Flooring, painting interior and exterior walls  of 4 classrooms  to completion </t>
  </si>
  <si>
    <t>Sachangwan Primary School</t>
  </si>
  <si>
    <t xml:space="preserve">Plastering exterior walls, painting, doors and windows of 4 classrooms   to completion </t>
  </si>
  <si>
    <t>Milimani primary school</t>
  </si>
  <si>
    <t xml:space="preserve">Plastering, flooring, doors and windows electrical and painting works of an administration block  to completion </t>
  </si>
  <si>
    <t xml:space="preserve"> Ngeny  Primary School</t>
  </si>
  <si>
    <t>Terrazo, electrical works and painting of 3 clasrooms</t>
  </si>
  <si>
    <t>Sigaon primary school</t>
  </si>
  <si>
    <t xml:space="preserve">Plastering, flooring,  installation of doors and windows, painting of 2 classrooms  to completion </t>
  </si>
  <si>
    <t>Bondeni primary school</t>
  </si>
  <si>
    <t xml:space="preserve">Window panes, keying exterior walls, and painting of 3 classrooms  to completion </t>
  </si>
  <si>
    <t xml:space="preserve">Plastering, flooring, windows and doors, and painting of 5 classrooms  to completion </t>
  </si>
  <si>
    <t>Saramek primary school</t>
  </si>
  <si>
    <t>Plastering, flooring, electrical works, window panes and painting of 1 classroom</t>
  </si>
  <si>
    <t>Kongasis primary school</t>
  </si>
  <si>
    <t>Flooring, doors and window panes, painting, electrical works of 2 classrooms</t>
  </si>
  <si>
    <t>AIC Kabobo primary school</t>
  </si>
  <si>
    <t>Lorwa primary school</t>
  </si>
  <si>
    <t>Purchase of 100  lockers  for pupils at a cost of 4,000 each</t>
  </si>
  <si>
    <t xml:space="preserve">Construction of  1 classroom to completion </t>
  </si>
  <si>
    <t xml:space="preserve">new </t>
  </si>
  <si>
    <t>CCI Nabiswa Primary School</t>
  </si>
  <si>
    <t>Kerotet Mixed Secondary School</t>
  </si>
  <si>
    <t>Flooring, electrical and painting works and installation of lab fittings, lab tables and fume chamber of a laboratory</t>
  </si>
  <si>
    <t>Saramek Secondary School</t>
  </si>
  <si>
    <t>Kokwet Secondary School</t>
  </si>
  <si>
    <t>Plastering, installation of doors and windows, lab tables, electrical works and painting works of  a laboratory</t>
  </si>
  <si>
    <t>Plastering, flooring, electrical and painting works and installation of lab fittings, Lab tables, fume chamber of a laboratory</t>
  </si>
  <si>
    <t xml:space="preserve"> Plastering, installation of windows, doors, ceiling, tiling, plumbing, electrical installation and painting of 2 units of 2 bedroomed staff houses.</t>
  </si>
  <si>
    <t>Kipsangui Boys High School</t>
  </si>
  <si>
    <t>Roofing, 1st floor slab, walling, plastering, doors, windows, ceiling, tiling electrical installation and painting of a 1 storey   administration block</t>
  </si>
  <si>
    <t>RCEA Shirika Sec School</t>
  </si>
  <si>
    <t>plastering, installation of door, windows, ceiling, tiling, plumbing and electrical installation, gas piping, fume chamber, and painting of a laboratory</t>
  </si>
  <si>
    <t>Roofing, plastering, installation of door, windows, ceiling, tiling, plumbing and electrical installation, gas piping, fume chamber, and painting of a laboratory</t>
  </si>
  <si>
    <t>RCEA Kuinet Secondary school</t>
  </si>
  <si>
    <t>Plastering, installation of door, windows, ceiling, tiling, plumbing and electrical installation and painting of 2 unit staff houses</t>
  </si>
  <si>
    <t>Kiborom Secondary School</t>
  </si>
  <si>
    <t>Plastering, doors and windows, electrical works, ablution block, ceiling, tiling and painting of a girls dormitory</t>
  </si>
  <si>
    <t xml:space="preserve"> Ceiling, tiling, verandah, and painting of an administration block</t>
  </si>
  <si>
    <t>Makongi High School</t>
  </si>
  <si>
    <t>Plastering, installation of door, windows, ceiling,  electrical installation, and painting of computer classroom</t>
  </si>
  <si>
    <t>Lab fittings, fume chamber, and painting of school Laboratory</t>
  </si>
  <si>
    <t>Lorwa Secondary School</t>
  </si>
  <si>
    <t>Floor and wall repair  and painting of 6 classrooms</t>
  </si>
  <si>
    <t>Kamoiywo secondary school</t>
  </si>
  <si>
    <t>Plastering, installation of window panes and painting of 2 classrooms</t>
  </si>
  <si>
    <t>Terrazo, electrical works, and painting of a multi purpose hall</t>
  </si>
  <si>
    <t>Purchase of isuzu 51 seater school bus</t>
  </si>
  <si>
    <t>Lab fittings, gas piping, lab tables &amp; stools and painting of a  Laboratory</t>
  </si>
  <si>
    <t>Floor repair, ceiling, window panes, roof painting and wall painting of 6 classrooms.</t>
  </si>
  <si>
    <t>Jabali Assistant Chiefs Office</t>
  </si>
  <si>
    <t>Ceiling, tiling, electrical works, painting  of assistant chiefs office to completion</t>
  </si>
  <si>
    <t>Ziwa Chiefs Office</t>
  </si>
  <si>
    <t>Plastering, installation of doors, windows, ceiling, tiling,  electrical works and painting  of 4 units administration police houses to completion</t>
  </si>
  <si>
    <t>Moisbridge Chiefs Office</t>
  </si>
  <si>
    <t>Septic tank, water harvesting, purchase of office furniture and painting of chiefs office to completion</t>
  </si>
  <si>
    <t>Sirikwa Chiefs Office</t>
  </si>
  <si>
    <t xml:space="preserve">Construction of  chiefs office to completion </t>
  </si>
  <si>
    <t xml:space="preserve">                                                                                                                                                                                                                                                                                                                                               …………………………………….                                                                                              Approved By: Yusuf Mbuno.                                                                                                             Ag. Chief Executive Officer                                                                               Date………………………………..</t>
  </si>
  <si>
    <t>PROJECT GFS CODELIST FOR NAROK NORTH NATIONAL GOVERNMENT CONSTITUENCY DEVELOPMENT FUND</t>
  </si>
  <si>
    <t>FINANCIAL YEAR 2018-2019</t>
  </si>
  <si>
    <t xml:space="preserve">Goods and services </t>
  </si>
  <si>
    <t>To cater for transport, repair and maintenance, printing stationeries, telephone, travel and subsistence, office tea.</t>
  </si>
  <si>
    <t xml:space="preserve">Employees’ Salaries </t>
  </si>
  <si>
    <t xml:space="preserve">Payment of committee sitting allowances, transport, conferences </t>
  </si>
  <si>
    <t>Printing, stationeries, Airtime, travel and subsistence.</t>
  </si>
  <si>
    <t>Payment of committee allowances, transport, conferences</t>
  </si>
  <si>
    <t xml:space="preserve">Emeterai Primary School </t>
  </si>
  <si>
    <t>Enaibor Ajijik Primary School School</t>
  </si>
  <si>
    <t xml:space="preserve">Enengetia Primary School </t>
  </si>
  <si>
    <t>Ilpolton Primary School</t>
  </si>
  <si>
    <t>Iltareto Primary School</t>
  </si>
  <si>
    <t>Kiluli Primary School</t>
  </si>
  <si>
    <t>Korio Primary School</t>
  </si>
  <si>
    <t xml:space="preserve">Kukwenik Primary School </t>
  </si>
  <si>
    <t xml:space="preserve">Maasai Mara model Primary School </t>
  </si>
  <si>
    <t>Construction of Dinning Hall with a capacity of 250 students</t>
  </si>
  <si>
    <t>Meilanyi Primary School</t>
  </si>
  <si>
    <t>Naitoti Primary School</t>
  </si>
  <si>
    <t>Nchura Yeabori Primary School</t>
  </si>
  <si>
    <t>Construction of two self-contained staff houses one bedroom each.</t>
  </si>
  <si>
    <t>Ole Sintir Primary School</t>
  </si>
  <si>
    <t>Olelepo Primary School</t>
  </si>
  <si>
    <t>Olelusie Primary School</t>
  </si>
  <si>
    <t>Construction of 8 doors toilet</t>
  </si>
  <si>
    <t>Olokurto Day-Boarding Primary School</t>
  </si>
  <si>
    <t>Olokuseroi  Primary School</t>
  </si>
  <si>
    <t>Ololoiboti Primary School</t>
  </si>
  <si>
    <t>Sreeding, Plastering and painting of one classroom</t>
  </si>
  <si>
    <t>Olorupa Primary School</t>
  </si>
  <si>
    <t>Sonkoro Primary School</t>
  </si>
  <si>
    <t>Construction of Dormitory with a capacity of 96 students to completion</t>
  </si>
  <si>
    <t>Tenkes Primary School</t>
  </si>
  <si>
    <t>St. Marys girls Boarding School</t>
  </si>
  <si>
    <t>Construction of 18 doors toilet</t>
  </si>
  <si>
    <t>Entiyani Secondary School</t>
  </si>
  <si>
    <t>Construction of Science Laboratory to completion</t>
  </si>
  <si>
    <t>Entoltol Secondary School</t>
  </si>
  <si>
    <t>Construction of a dining hall with 250 students capacity to completion</t>
  </si>
  <si>
    <t>Kukwenik Day Sec Sch</t>
  </si>
  <si>
    <t>Nkareta Secondary</t>
  </si>
  <si>
    <t>Purchase of 51 seaters bus</t>
  </si>
  <si>
    <t>University and Tertiary Education</t>
  </si>
  <si>
    <t>National Health Insurance Fund (NHIF)</t>
  </si>
  <si>
    <t>Paying NHIF for the needy and vulnerable families within the constituency.</t>
  </si>
  <si>
    <t>…………………………………….                                                                                                                                                                                                     Verified By: Elizabeth Kitundu                                                                                                                                                                                                                                                                                                                                                                                                                                                                                                                                                                                                                                                                                                                                     Ag. Chief Manager Programmes and Field Services Coordination                                                                Date………………………………..</t>
  </si>
  <si>
    <t>PROJECT GFS CODELIST FOR BAHATI NATIONAL GOVERNMENT CONSTITUENCY DEVELOPMENT FUND</t>
  </si>
  <si>
    <t>4-032-174-2110000-100-2018/19-001</t>
  </si>
  <si>
    <t>4-032-174-2210000-100-2018/19-002</t>
  </si>
  <si>
    <t>4-032-174-2120200-100-2018/19-004</t>
  </si>
  <si>
    <t>4-032-174-2120500-100-2018/19-005</t>
  </si>
  <si>
    <t>Payment of NSSF deductions(Employers Contribution)</t>
  </si>
  <si>
    <t>4-032-174-2210802-100-2018/19-006</t>
  </si>
  <si>
    <t>Payment of committee sitting allowances, transport</t>
  </si>
  <si>
    <t>4-032-174-2210000-111-2018/19-001</t>
  </si>
  <si>
    <t>Purchase of fuel, repairs and maintenance, printing, stationery, airtime, insurance, travel and subsistence.</t>
  </si>
  <si>
    <t>4-032-174-2210802-111-2018/19-002</t>
  </si>
  <si>
    <t>Payment of committee field visits allowances</t>
  </si>
  <si>
    <t>NG-CDFC/PMC capacity building</t>
  </si>
  <si>
    <t>4-032-174-2210700-111-2018/19-003</t>
  </si>
  <si>
    <t>Undertake training of the PMCS/NG-CDFCs on NG-CDF related issues</t>
  </si>
  <si>
    <t>4-032-174-2640200-101-2018/19-005</t>
  </si>
  <si>
    <t>4-032-174-2640509-112-2018/19-001</t>
  </si>
  <si>
    <t>To carry out constituency sports tournament and the winning teams/schools to be awarded with trophies, balls, and games kits</t>
  </si>
  <si>
    <t>4-032-174-2640510-110-2018/19-006</t>
  </si>
  <si>
    <t>Purchase of 10,000 litres water tank @Kshs.80,000 and Construction of Tank Base , guttering  and branding of the Tank @ Ksh.60,000</t>
  </si>
  <si>
    <t>4-032-174-2640510-110-2018/19-007</t>
  </si>
  <si>
    <t>4-032-174-2640510-110-2018/19-008</t>
  </si>
  <si>
    <t>4-032-174-2640510-110-2018/19-009</t>
  </si>
  <si>
    <t>4-032-174-2640510-110-2018/19-010</t>
  </si>
  <si>
    <t>4-032-174-2640510-110-2018/19-011</t>
  </si>
  <si>
    <t xml:space="preserve">Purchase of 10,000 litres water tank @Kshs.80,000 and Construction of Tank Base , guttering  and branding of the Tank @ Ksh.60,000 </t>
  </si>
  <si>
    <t>4-032-174-2640101-103-2018/19-001</t>
  </si>
  <si>
    <t>4-032-174-2640102-103-2018/19-001</t>
  </si>
  <si>
    <t>4-032-174-2630204-104-2018/19-003</t>
  </si>
  <si>
    <t>4-032-174-2630204-104-2018/19-005</t>
  </si>
  <si>
    <t>Renovation of 2classrooms (wall plastering, Flooring painting)</t>
  </si>
  <si>
    <t>4-032-174-2630204-104-2018/19-006</t>
  </si>
  <si>
    <t>Renovation of 2 classrooms(wall plastering, painting)</t>
  </si>
  <si>
    <t>4-032-174-2630204-104-2018/19-010</t>
  </si>
  <si>
    <t>Construction of One classroom to Completion</t>
  </si>
  <si>
    <t>4-032-174-2630204-104-2018/19-011</t>
  </si>
  <si>
    <t xml:space="preserve">Construction of 8 door toilet block to completion </t>
  </si>
  <si>
    <t>Nakuru East Primary School</t>
  </si>
  <si>
    <t>4-032-174-2630204-104-2018/19-016</t>
  </si>
  <si>
    <t>Construction of One classroom to completion</t>
  </si>
  <si>
    <t>4-032-174-2630204-104-2018/19-017</t>
  </si>
  <si>
    <t>4-032-174-2630204-104-2018/19-018</t>
  </si>
  <si>
    <t>4-032-174-2630204-104-2018/19-019</t>
  </si>
  <si>
    <t>4-032-174-2630205-104-2018/19-014</t>
  </si>
  <si>
    <t>Construction of 8 door toilet block to completion</t>
  </si>
  <si>
    <t>4-032-174-2630204-104-2018/19-022</t>
  </si>
  <si>
    <r>
      <t>Renovation of 2classrooms(wall plastering, flooring, painting @Ksh.500,000) and completion of a special unit classroom (</t>
    </r>
    <r>
      <rPr>
        <sz val="12"/>
        <color indexed="8"/>
        <rFont val="Footlight MT Light"/>
        <family val="1"/>
      </rPr>
      <t>Plastering, Ceiling, fixing toilet, sink, floor and painting.@ 400,000</t>
    </r>
  </si>
  <si>
    <t>New/Ongoing</t>
  </si>
  <si>
    <t>4-032-174-2630204-104-2018/19-023</t>
  </si>
  <si>
    <t>Renovation of 2classrooms(Wall Plastering, flooring Painting)</t>
  </si>
  <si>
    <t>4-032-174-2630205-104-2018/19-001</t>
  </si>
  <si>
    <t>Completion of a dining hall(Foundation and wall plastering, painting )</t>
  </si>
  <si>
    <t>4-032-174-2630205-104-2018/19-002</t>
  </si>
  <si>
    <r>
      <t>Completion of One Storey Building made up of 4 Classrooms ( 1</t>
    </r>
    <r>
      <rPr>
        <vertAlign val="superscript"/>
        <sz val="12"/>
        <color indexed="8"/>
        <rFont val="Footlight MT Light"/>
        <family val="1"/>
      </rPr>
      <t>st</t>
    </r>
    <r>
      <rPr>
        <sz val="12"/>
        <color indexed="8"/>
        <rFont val="Footlight MT Light"/>
        <family val="1"/>
      </rPr>
      <t xml:space="preserve"> floor walling, door and window grills and roofing)</t>
    </r>
  </si>
  <si>
    <t>Construction of Storey building made up of 4classrooms(Foundation works-Excavation and slabbing)</t>
  </si>
  <si>
    <t>Construction of 8door Toilet block to completion.</t>
  </si>
  <si>
    <t>4-032-174-2630205-104-2018/19-003</t>
  </si>
  <si>
    <t>Completion of a girls dormitory( slab, lintel, roofing, electrical works, plastering, windows and doors, lavatories and painting works)</t>
  </si>
  <si>
    <t>4-032-174-2630205-104-2018/19-005</t>
  </si>
  <si>
    <t>Construction of a Multipurpose Hall(Walling , lintel)</t>
  </si>
  <si>
    <t>4-032-174-2630205-104-2018/19-006</t>
  </si>
  <si>
    <t>Completion of school Administration Block(Lintel and slabbing )</t>
  </si>
  <si>
    <t>4-032-174-2630205-104-2018/19-007</t>
  </si>
  <si>
    <t>4-032-174-2630205-104-2018/19-009</t>
  </si>
  <si>
    <r>
      <t>Completion of a Library in 2</t>
    </r>
    <r>
      <rPr>
        <vertAlign val="superscript"/>
        <sz val="12"/>
        <color indexed="8"/>
        <rFont val="Footlight MT Light"/>
        <family val="1"/>
      </rPr>
      <t>nd</t>
    </r>
    <r>
      <rPr>
        <sz val="12"/>
        <color indexed="8"/>
        <rFont val="Footlight MT Light"/>
        <family val="1"/>
      </rPr>
      <t xml:space="preserve"> floor ( Tiles, electrical works and painting works)</t>
    </r>
  </si>
  <si>
    <t>4-032-174-2630205-104-2018/19-011</t>
  </si>
  <si>
    <t>4-032-174-2630205-104-2018/19-012</t>
  </si>
  <si>
    <t>Construction of One Classroom to completion</t>
  </si>
  <si>
    <r>
      <t>Additional funds for</t>
    </r>
    <r>
      <rPr>
        <u/>
        <sz val="12"/>
        <color indexed="21"/>
        <rFont val="Footlight MT Light"/>
        <family val="1"/>
      </rPr>
      <t xml:space="preserve"> </t>
    </r>
    <r>
      <rPr>
        <sz val="12"/>
        <color indexed="8"/>
        <rFont val="Footlight MT Light"/>
        <family val="1"/>
      </rPr>
      <t>Construction of a Storey building made up of 12classrooms (walling of ground floor and slabbing of 1</t>
    </r>
    <r>
      <rPr>
        <vertAlign val="superscript"/>
        <sz val="12"/>
        <color indexed="8"/>
        <rFont val="Footlight MT Light"/>
        <family val="1"/>
      </rPr>
      <t>st</t>
    </r>
    <r>
      <rPr>
        <sz val="12"/>
        <color indexed="8"/>
        <rFont val="Footlight MT Light"/>
        <family val="1"/>
      </rPr>
      <t xml:space="preserve"> floor)</t>
    </r>
  </si>
  <si>
    <t>4-032-174-2630205-104-2018/19-015</t>
  </si>
  <si>
    <r>
      <t>Completion of an Administration Block( Finishing Works, Ceiling, Plastering, Tiling of 1</t>
    </r>
    <r>
      <rPr>
        <vertAlign val="superscript"/>
        <sz val="12"/>
        <color indexed="8"/>
        <rFont val="Footlight MT Light"/>
        <family val="1"/>
      </rPr>
      <t>st</t>
    </r>
    <r>
      <rPr>
        <sz val="12"/>
        <color indexed="8"/>
        <rFont val="Footlight MT Light"/>
        <family val="1"/>
      </rPr>
      <t xml:space="preserve"> Floor)</t>
    </r>
  </si>
  <si>
    <t>4-032-174-2630205-104-2018/19-016</t>
  </si>
  <si>
    <t>4-032-174-2630205-104-2018/19-017</t>
  </si>
  <si>
    <r>
      <t>Additional funds for completion of a</t>
    </r>
    <r>
      <rPr>
        <u/>
        <sz val="12"/>
        <color indexed="21"/>
        <rFont val="Footlight MT Light"/>
        <family val="1"/>
      </rPr>
      <t xml:space="preserve"> </t>
    </r>
    <r>
      <rPr>
        <sz val="12"/>
        <color indexed="8"/>
        <rFont val="Footlight MT Light"/>
        <family val="1"/>
      </rPr>
      <t>Storey building made up of 3classrooms (1st Floor walling, roofing and finishing works of 2 classrooms)</t>
    </r>
  </si>
  <si>
    <t>4-032-174-2630205-104-2018/19-018</t>
  </si>
  <si>
    <t>Construction of an Administration block( Foundation and walling)</t>
  </si>
  <si>
    <r>
      <t>Construction of a</t>
    </r>
    <r>
      <rPr>
        <u/>
        <sz val="12"/>
        <color indexed="21"/>
        <rFont val="Footlight MT Light"/>
        <family val="1"/>
      </rPr>
      <t xml:space="preserve"> </t>
    </r>
    <r>
      <rPr>
        <sz val="12"/>
        <color indexed="8"/>
        <rFont val="Footlight MT Light"/>
        <family val="1"/>
      </rPr>
      <t xml:space="preserve">storey building made up of 2 classrooms </t>
    </r>
  </si>
  <si>
    <t>4-032-174-2630205-104-2018/19-019</t>
  </si>
  <si>
    <t>Completion of a Library( Partitioning, painting)</t>
  </si>
  <si>
    <t>4-032-174-2640507-113-2018/19-001</t>
  </si>
  <si>
    <t>Completion of assistant chiefs office(window panes, ceiling, flooring &amp; painting</t>
  </si>
  <si>
    <t>4-032-174-2640507-113-2018/19-002</t>
  </si>
  <si>
    <t>Completion of assistant chiefs office( plastering , tiling, wiring, painting)</t>
  </si>
  <si>
    <t>4-032-174-2640507-113-2018/19-003</t>
  </si>
  <si>
    <t>Completion of the chiefs office( plastering and floor/ painting)</t>
  </si>
  <si>
    <t>4-032-174-2640507-113-2018/19-004</t>
  </si>
  <si>
    <t>Completion of assistant chief office( outside key, ceiling, window panes,  floor tiles and painting</t>
  </si>
  <si>
    <t>4-032-174-2640507-113-2018/19-005</t>
  </si>
  <si>
    <t>Completion of assistant chief office(window panes, ceiling, flooring &amp; painting</t>
  </si>
  <si>
    <t>4-032-174-2640507-113-2018/19-006</t>
  </si>
  <si>
    <t>4-032-174-2640507-113-2018/19-007</t>
  </si>
  <si>
    <t>Completion of the assistant Chiefs Office( Plastering and floor tiles/ painting</t>
  </si>
  <si>
    <t>Construction of an assistant chiefs office to completion</t>
  </si>
  <si>
    <t>Completion of assistant chiefs office(ceiling, floor tiles &amp; painting</t>
  </si>
  <si>
    <t>Additional funds for Completion of a multipurpose hall at the chiefs office (Roofing, Window/door Grills/ panes, Plastering, Tiles, Wiring and Painting)</t>
  </si>
  <si>
    <t>4-032-174-2640507-113-2018/19-008</t>
  </si>
  <si>
    <t>Purchase 2 plots (50x 100)@ KSH.950,000 each</t>
  </si>
  <si>
    <t>4-032-174-2640507-113-2018/19-009</t>
  </si>
  <si>
    <t>Rehabilitation of the assistant Chiefs Office( Re roofing, Tiles, Windows and painting)</t>
  </si>
  <si>
    <t>4-032-174-2640507-113-2018/19-010</t>
  </si>
  <si>
    <t> Construction of ICT Centre at Kiamaina ACC offices</t>
  </si>
  <si>
    <t>4-032-174-2640507-113-2018/19-011</t>
  </si>
  <si>
    <t> Construction of ICT Centre at Githioro ACC offices</t>
  </si>
  <si>
    <t> 4-032-174-2640507-113-2018/19-012</t>
  </si>
  <si>
    <t>Construction of a two bedroom house for the DCC-Nakuru North</t>
  </si>
  <si>
    <t>4-032-174-2640507-113-2018/19-013</t>
  </si>
  <si>
    <r>
      <t>Completion works (Installation of 3 ceramic toilets, Painting and Fixing 2no.of sinks) at Kshs.  200,000</t>
    </r>
    <r>
      <rPr>
        <u/>
        <sz val="12"/>
        <color indexed="21"/>
        <rFont val="Footlight MT Light"/>
        <family val="1"/>
      </rPr>
      <t xml:space="preserve"> </t>
    </r>
    <r>
      <rPr>
        <sz val="12"/>
        <color indexed="8"/>
        <rFont val="Footlight MT Light"/>
        <family val="1"/>
      </rPr>
      <t>and purchase of Furniture(2Tables and 2Executive Chair at Kshs.100,000)</t>
    </r>
  </si>
  <si>
    <t>4-032-174-2640507-113-2018/19-014</t>
  </si>
  <si>
    <t>Construction of Women Cell and OCS office</t>
  </si>
  <si>
    <t>4-032-174-3111003-100-2018/19-003</t>
  </si>
  <si>
    <t>Purchase of furniture, equipment and office computers</t>
  </si>
  <si>
    <t>4-032-174-3110000-108-2018/19-003</t>
  </si>
  <si>
    <t>Purchase of public address system</t>
  </si>
  <si>
    <t>PROJECT GFS CODELIST FOR NAROK EAST NATIONAL GOVERNMENT CONSTITUENCY DEVELOPMENT FUND</t>
  </si>
  <si>
    <t>Purchase of fuel, repairs and maintenance, printing, stationery, airtime, travel and subsistence</t>
  </si>
  <si>
    <t>Payment of  bursary to needy students</t>
  </si>
  <si>
    <t>To cater for the unforeseen occurrences in the constituency during the financial year</t>
  </si>
  <si>
    <t xml:space="preserve">Organizing Constituency Sports tournament and the winning teams/schools to be awarded with trophies, balls, and games kits. </t>
  </si>
  <si>
    <t xml:space="preserve">ongoing </t>
  </si>
  <si>
    <t>Keru Primary School</t>
  </si>
  <si>
    <t>Construction of 2 Classroom to completion</t>
  </si>
  <si>
    <t>Saleita Primary School</t>
  </si>
  <si>
    <t>Olesito Primary School</t>
  </si>
  <si>
    <t>Construction of 3 No. Staff Houses to Completion</t>
  </si>
  <si>
    <t>Olopikidongoi Primary School</t>
  </si>
  <si>
    <t>Iltumutum Primary School</t>
  </si>
  <si>
    <t>Construction of 2 Classrooms to completion</t>
  </si>
  <si>
    <t>Lengasamo Primary School</t>
  </si>
  <si>
    <t>Construction of 3 Classrooms to completion</t>
  </si>
  <si>
    <t>Ereto Primary School</t>
  </si>
  <si>
    <t>Oloika Primary School</t>
  </si>
  <si>
    <t>Construction of 3 No. Staff Houses to completion</t>
  </si>
  <si>
    <t>Tikako Primary School</t>
  </si>
  <si>
    <t>Olepunyua Primary School</t>
  </si>
  <si>
    <t>Oltepesi Primary School</t>
  </si>
  <si>
    <t>Enariboo Primary School</t>
  </si>
  <si>
    <t>Emurutoto Primary School</t>
  </si>
  <si>
    <t>DEB School</t>
  </si>
  <si>
    <t>Construction of 5 doors Toilets to completion</t>
  </si>
  <si>
    <t>Fr. Vermeer’s Special School</t>
  </si>
  <si>
    <t>Kipise Hills Secondary School</t>
  </si>
  <si>
    <t>Construction of Laboratory to completion</t>
  </si>
  <si>
    <t>Nkorienito Secondary School</t>
  </si>
  <si>
    <t>Construction of 8 Classrooms (Storey). The amount allocated is for construction of first 4 classrooms to completion upto slab with a view of having another 4 above next financial year</t>
  </si>
  <si>
    <t>Olesharo Secondary School</t>
  </si>
  <si>
    <r>
      <t xml:space="preserve">Planting and protection of trees </t>
    </r>
    <r>
      <rPr>
        <sz val="12"/>
        <color indexed="8"/>
        <rFont val="Footlight MT Light"/>
        <family val="1"/>
      </rPr>
      <t>at the new NG CDF Office</t>
    </r>
    <r>
      <rPr>
        <sz val="12"/>
        <rFont val="Footlight MT Light"/>
        <family val="1"/>
      </rPr>
      <t xml:space="preserve"> </t>
    </r>
  </si>
  <si>
    <t>PROJECT GFS CODELIST FOR ELDAMA RAVINE NATIONAL GOVERNMENT CONSTITUENCY DEVELOPMENT FUND</t>
  </si>
  <si>
    <t>4-030-162-2110000-100-2018/19-001</t>
  </si>
  <si>
    <t>4-030-162-2210000-100-2018/19-002</t>
  </si>
  <si>
    <t>4-030-162-2210802-100-2018/19-003</t>
  </si>
  <si>
    <t>4-030-162-2210000-111-2018/19-001</t>
  </si>
  <si>
    <t>4-030-162-2210802-111-2018/19-002</t>
  </si>
  <si>
    <t>Payment of Committee field and other allowances, transport, conferences and other Committee expenses</t>
  </si>
  <si>
    <t>4-030-162-2210700-111-2018/19-003</t>
  </si>
  <si>
    <t xml:space="preserve">Undertake training of PMCs, staff and NG-CDFCs on NG-CDF project management </t>
  </si>
  <si>
    <t>4-030-162-2640200-101-2018/19-001</t>
  </si>
  <si>
    <t>Constituency Strategic Plan</t>
  </si>
  <si>
    <t>Completion, printing and launch of the five year strategic plan to guide the NGCDF Committee in project planning, identification, prioritization, and funding in FY 2018-2023</t>
  </si>
  <si>
    <t>Constituency Environment Activities</t>
  </si>
  <si>
    <t>4-030-162-2640510-110-2018/19-001</t>
  </si>
  <si>
    <t>Constituency Sports Activities</t>
  </si>
  <si>
    <t>Carry out Constituency football tournament and the winning teams awarded with trophies, balls, and games kits as well as support other football teams in the Constituency</t>
  </si>
  <si>
    <t>4-030-162-2640101-103-2018/19-001</t>
  </si>
  <si>
    <t>To assist bright but needy students from the Constituency in secondary schools through bursary support</t>
  </si>
  <si>
    <t>4-030-162-2640102-103-2018/19-002</t>
  </si>
  <si>
    <t>To assist bright but needy students from the Constituency in colleges and universities through bursary support</t>
  </si>
  <si>
    <t>4-030-162-2640105-103-2018/19-004</t>
  </si>
  <si>
    <t xml:space="preserve">To assist students from the Constituency in special schools across the country through bursary support </t>
  </si>
  <si>
    <t>4-030-162-2120201-103-2018/19-005</t>
  </si>
  <si>
    <t>Towards provision of medical insurance cover for vulnerable families including Orphans and Vulnerable Children (OVCs), poor older persons, Persons with Disabilities (PWDs) and destitute families in partnership with NHIF as shall be identified within the Constituency.</t>
  </si>
  <si>
    <t>Tambarass Primary School</t>
  </si>
  <si>
    <t>4-030-162-2630204-104-2018/19-017</t>
  </si>
  <si>
    <t>Completion of 1 classroom from lintel level-Roofing, plastering floors and walls, keying, veranda finishes and painting</t>
  </si>
  <si>
    <t>Kewangoi Primary School</t>
  </si>
  <si>
    <t>4-030-162-2630204-104-2018/19-020</t>
  </si>
  <si>
    <t>Soibei Primary School</t>
  </si>
  <si>
    <t>4-030-162-2630204-104-2018/19-024</t>
  </si>
  <si>
    <t>Kapsigot Primary School</t>
  </si>
  <si>
    <t>4-030-162-2630204-104-2018/19-048</t>
  </si>
  <si>
    <t>Completion of 1No standard classroom-Roofing, plastering walls and floor, doors and windows, external keying, painting and other finishing works</t>
  </si>
  <si>
    <t>Lalut Primary School</t>
  </si>
  <si>
    <t>4-030-162-2630204-104-2018/19-049</t>
  </si>
  <si>
    <t>Kamasaba Primary School</t>
  </si>
  <si>
    <t>4-030-162-2630204-104-2018/19-050</t>
  </si>
  <si>
    <t>Completion of Classroom-Cementing floors, plastering walls, windows and doors, painting and other finishing works</t>
  </si>
  <si>
    <t>Kirobon Primary School</t>
  </si>
  <si>
    <t>4-030-162-2630204-104-2018/19-058</t>
  </si>
  <si>
    <t>Payment for the purchase of 3 acres of land for the school</t>
  </si>
  <si>
    <t>Kapsoit Primary School</t>
  </si>
  <si>
    <t>4-030-162-2630204-104-2018/19-073</t>
  </si>
  <si>
    <t>Construction of 1No new standard classroom to completion</t>
  </si>
  <si>
    <t>JK Moi Kaburwo Primary School</t>
  </si>
  <si>
    <t>4-030-162-2630204-104-2018/19-079</t>
  </si>
  <si>
    <t>Renovation of 5No classrooms floors, walling, windows and doors</t>
  </si>
  <si>
    <t>Sagat Primary School</t>
  </si>
  <si>
    <t>4-030-162-2630204-104-2018/19-080</t>
  </si>
  <si>
    <t>Cheptililik Primary School</t>
  </si>
  <si>
    <t>4-030-162-2630204-104-2018/19-081</t>
  </si>
  <si>
    <t>Kibias Primary School</t>
  </si>
  <si>
    <t>4-030-162-2630204-104-2018/19-082</t>
  </si>
  <si>
    <t>Cheraik Primary School</t>
  </si>
  <si>
    <t>4-030-162-2630204-104-2018/19-083</t>
  </si>
  <si>
    <t>Saos Primary School</t>
  </si>
  <si>
    <t>4-030-162-2630204-104-2018/19-084</t>
  </si>
  <si>
    <t>Kapkitet Primary School</t>
  </si>
  <si>
    <t>4-030-162-2630204-104-2018/19-085</t>
  </si>
  <si>
    <t>Construction of administration block upto lintel level</t>
  </si>
  <si>
    <t>Koibatek Primary School</t>
  </si>
  <si>
    <t>4-030-162-2630204-104-2018/19-086</t>
  </si>
  <si>
    <t>Sinende Primary School</t>
  </si>
  <si>
    <t>4-030-162-2630204-104-2018/19-087</t>
  </si>
  <si>
    <t>Kabiyet Primary School</t>
  </si>
  <si>
    <t>4-030-162-2630204-104-2018/19-088</t>
  </si>
  <si>
    <t>Emnyunguny Primary School</t>
  </si>
  <si>
    <t>4-030-162-2630204-104-2018/19-089</t>
  </si>
  <si>
    <t>Tamket Primary School</t>
  </si>
  <si>
    <t>4-030-162-2630204-104-2018/19-090</t>
  </si>
  <si>
    <t>Sigowet Primary School</t>
  </si>
  <si>
    <t>4-030-162-2630204-104-2018/19-091</t>
  </si>
  <si>
    <t>Chemususu Primary School</t>
  </si>
  <si>
    <t>4-030-162-2630204-104-2018/19-092</t>
  </si>
  <si>
    <t>Co-funding the completion of 2No classrooms-Plastering walls, floor, ceiling, fixtures and fittings, painting and other completion works</t>
  </si>
  <si>
    <t>Toniok Primary School</t>
  </si>
  <si>
    <t>4-030-162-2630204-104-2018/19-093</t>
  </si>
  <si>
    <t>Renovation of 8 classrooms-Repair of walls, cementing floors, window glasses, painting, veranda repair, doors and other works</t>
  </si>
  <si>
    <t>St Mary’s Andama Primary School</t>
  </si>
  <si>
    <t>4-030-162-2630204-104-2018/19-094</t>
  </si>
  <si>
    <t>Emkwen Primary School</t>
  </si>
  <si>
    <t>4-030-162-2630204-104-2018/19-095</t>
  </si>
  <si>
    <t>Nyakio Primary School</t>
  </si>
  <si>
    <t>4-030-162-2630204-104-2018/19-096</t>
  </si>
  <si>
    <t>Muserechi Primary School</t>
  </si>
  <si>
    <t>4-030-162-2630204-104-2018/19-097</t>
  </si>
  <si>
    <t>Kapcholoi Primary School</t>
  </si>
  <si>
    <t>4-030-162-2630204-104-2018/19-098</t>
  </si>
  <si>
    <t>Mumberes Girls Secondary School</t>
  </si>
  <si>
    <t>4-030-162-2630205-104-2018/19-009</t>
  </si>
  <si>
    <t>Completion of 96 bed capacity girls dormitory-Ablution block mechanical works, plastering floors, tiling, electrical works, ceiling, painting, windows, keying and other finishing works</t>
  </si>
  <si>
    <t>Kiptuno Day Secondary School</t>
  </si>
  <si>
    <t>4-030-162-2630205-104-2018/19-042</t>
  </si>
  <si>
    <t>Completion of the laboratory-Plastering, cementing floors, windows and doors, plumbing, electrical works, keying,  external works and other finishes</t>
  </si>
  <si>
    <t>Lelgel Day Secondary School</t>
  </si>
  <si>
    <t>4-030-162-2630205-104-2018/19-046</t>
  </si>
  <si>
    <t>Kipkoriony Day Secondary School</t>
  </si>
  <si>
    <t>4-030-162-2630205-104-2018/19-050</t>
  </si>
  <si>
    <t>Purchase of 3 acres of land for the school</t>
  </si>
  <si>
    <t>Kamelilo Day Secondary School</t>
  </si>
  <si>
    <t>4-030-162-2630205-104-2018/19-051</t>
  </si>
  <si>
    <t>Simotwet Secondary School</t>
  </si>
  <si>
    <t>4-030-162-2630205-104-2018/19-053</t>
  </si>
  <si>
    <t>Construction of 2No new standard classrooms to completion</t>
  </si>
  <si>
    <t>Toniok Girls High school</t>
  </si>
  <si>
    <t>4-030-162-2630205-104-2018/19-054</t>
  </si>
  <si>
    <t>Construction of new kitchen for the School</t>
  </si>
  <si>
    <t>Kiplombe Secondary School</t>
  </si>
  <si>
    <t>4-030-162-2630205-104-2018/19-055</t>
  </si>
  <si>
    <t>Construction of new science Laboratory to completion</t>
  </si>
  <si>
    <t>Kabimoi Day Secondary School</t>
  </si>
  <si>
    <t>4-030-162-2630205-104-2018/19-056</t>
  </si>
  <si>
    <t>Lebolos Day Secondary School</t>
  </si>
  <si>
    <t>4-030-162-2630205-104-2018/19-057</t>
  </si>
  <si>
    <t>Completion of 4No classrooms and staffroom-Plastering walls, floor, ceiling, keying, painting and other finishing works</t>
  </si>
  <si>
    <t>St Patrick’s Day Secondary School</t>
  </si>
  <si>
    <t>4-030-162-2630205-104-2018/19-058</t>
  </si>
  <si>
    <t>Construction of 4No modern standard classrooms with tiled floors up to completion</t>
  </si>
  <si>
    <t>Majimazuri Mixed Secondary School</t>
  </si>
  <si>
    <t>4-030-162-2630205-104-2018/19-059</t>
  </si>
  <si>
    <t>Tinet Day Secondary School</t>
  </si>
  <si>
    <t>4-030-162-2630205-104-2018/19-060</t>
  </si>
  <si>
    <t>Completion of Laboratory-Gas chamber and piping, mechanical works, work tables and floor finishing works</t>
  </si>
  <si>
    <t>Bhakita Secondary School</t>
  </si>
  <si>
    <t>4-030-162-2630205-104-2018/19-061</t>
  </si>
  <si>
    <t>Co-funding the completion of dining hall-Roofing, plastering walls, floor, doors and windows, tiles, ceiling, painting, keying and other finishing works</t>
  </si>
  <si>
    <t>Sinonin Day Secondary School</t>
  </si>
  <si>
    <t>4-030-162-2630205-104-2018/19-062</t>
  </si>
  <si>
    <t>Kapcholoi Day Secondary School</t>
  </si>
  <si>
    <t>4-030-162-2630205-104-2018/19-063</t>
  </si>
  <si>
    <t>Completion of Laboratory -Gas chamber and ceiling (Kshs 300,000) and construction of  4-door staff toilets (200,000)</t>
  </si>
  <si>
    <t>Highlands Secondary School</t>
  </si>
  <si>
    <t>4-030-162-2630205-104-2018/19-064</t>
  </si>
  <si>
    <t>Completion of science laboratory-Mechanical works, electrical works, gas piping, tables and chairs, painting and other works</t>
  </si>
  <si>
    <t>Kamngoech (Proposed) Day Secondary School</t>
  </si>
  <si>
    <t>Mandina (Proposed) Day Secondary School</t>
  </si>
  <si>
    <t>Tiripkatoi (Proposed) Day Secondary School</t>
  </si>
  <si>
    <t>Eldama Ravine Technical and Vocational College</t>
  </si>
  <si>
    <t>4-030-162-2630206-104-2018/19-003</t>
  </si>
  <si>
    <t>Umoja Lelechwa Community Security Road</t>
  </si>
  <si>
    <t>To cater for the finalization of opening up of the security road connecting KCC to Kaplelechwa (Approximately 1KM) and the Eldama Ravine Eldoret Highway to improve security situation and response</t>
  </si>
  <si>
    <t>Lembus Central Chief’s Office</t>
  </si>
  <si>
    <t xml:space="preserve">Construction of new Chief's Office </t>
  </si>
  <si>
    <t>Timboroa Chief’s Office</t>
  </si>
  <si>
    <t>Esageri ACC’s Office</t>
  </si>
  <si>
    <t>Renovation of Esageri division ACC's residence-Walls, floor, ceiling, painting and other repair works</t>
  </si>
  <si>
    <t>Lembus Chemorgong Chief’s Office</t>
  </si>
  <si>
    <t>Kibias Chepterwo Security Road</t>
  </si>
  <si>
    <t>Opening up of this security road in Kibias sub location to connect and improve security situation in the area and around Kibias primary school</t>
  </si>
  <si>
    <t>National Government Constituency Development Fund Office</t>
  </si>
  <si>
    <t>4-030-162-3110202-108-2018/19-001</t>
  </si>
  <si>
    <t>NGCDF Motor Vehicle</t>
  </si>
  <si>
    <t>4-030-162-3110701-108-2018/19-001</t>
  </si>
  <si>
    <t>PROJECT GFS CODELIST FOR  KHWISERO NATIONAL GOVERNMENT CONSTITUENCY DEVELOPMENT FUND</t>
  </si>
  <si>
    <t>4-037-208-2630205-104-2018/19-002</t>
  </si>
  <si>
    <t>PROJECT GFS CODELIST FOR LARI NATIONAL GOVERNMENT CONSTITUENCY DEVELOPMENT FUND</t>
  </si>
  <si>
    <t>Employee salaries</t>
  </si>
  <si>
    <t>4-031-122-2110000-100-2018/19-001</t>
  </si>
  <si>
    <t>Payment of Staff salaries and gratuity.</t>
  </si>
  <si>
    <t>4-031-122-2210000-100-2018/19-002</t>
  </si>
  <si>
    <t xml:space="preserve">Purchase of fuel,repair and maintanance of office and vehicle, printing stationery, travel and subsistence allowance </t>
  </si>
  <si>
    <t>4-031-122-2120101-100-2018/19-003</t>
  </si>
  <si>
    <t>4-031-122-2120201-100-2018/19-004</t>
  </si>
  <si>
    <t>4-031-122-2210802-100-2018/19-005</t>
  </si>
  <si>
    <t>Payment of Committee sitting allowances, transport, confrences</t>
  </si>
  <si>
    <t>4-031-122-2210000-111-2018/19-001</t>
  </si>
  <si>
    <t>Purchase of fuel, travel and subsistence allowance</t>
  </si>
  <si>
    <t>4-031-122-2210802-111-2018/19-002</t>
  </si>
  <si>
    <t>4-031-122-2210700-111-2018/19-003</t>
  </si>
  <si>
    <t>4-031-122-2640200-101-2018/19-001</t>
  </si>
  <si>
    <t>To cater for any unforeseen emergency occurences in the constituency during the financial year.</t>
  </si>
  <si>
    <t xml:space="preserve"> Sports Activities</t>
  </si>
  <si>
    <t>4-031-122-2640509-112-2018/19-002</t>
  </si>
  <si>
    <t>Lare Primary School</t>
  </si>
  <si>
    <t>4-031-122-2640510-110-2018/19-001</t>
  </si>
  <si>
    <r>
      <t>Purchase of 10,000litres water tank @ Kshs 100,000.00 and installation of fascia boards @ Kshs 280,000.00 and construction of tank slab</t>
    </r>
    <r>
      <rPr>
        <b/>
        <sz val="12"/>
        <rFont val="Footlight MT Light"/>
        <family val="1"/>
      </rPr>
      <t xml:space="preserve"> </t>
    </r>
    <r>
      <rPr>
        <sz val="12"/>
        <rFont val="Footlight MT Light"/>
        <family val="1"/>
      </rPr>
      <t>@ Kshs 50,000.00</t>
    </r>
  </si>
  <si>
    <t>Gathaiti Primary school</t>
  </si>
  <si>
    <t>4-031-122-2640510-110-2018/19-002</t>
  </si>
  <si>
    <t>Purchase of 10,000litres water tank @ Kshs 100,000.00 and installation of fascia boards @ Kshs 292,000.00 and construction of tank slab @ Kshs 50,000.00</t>
  </si>
  <si>
    <t>Kamburu Primary School</t>
  </si>
  <si>
    <t>4-031-122-2640510-110-2018/19-003</t>
  </si>
  <si>
    <t>Purchase of 10,000litres water tank @ Kshs 100,000.00 and installation of fascia boards @ Kshs 286,490.20and construction of tank slab @ Kshs 50,000.00</t>
  </si>
  <si>
    <t>Crossroad Primary School</t>
  </si>
  <si>
    <t>4-031-122-2640510-110-2018/19-004</t>
  </si>
  <si>
    <t>Purchase of 10,000litres water tank @ Kshs 100,000.00 and installation of fascia boards @ Kshs 285,000.51 and construction of tank slab @ Kshs 50,000.00</t>
  </si>
  <si>
    <t>Kamae Primary School</t>
  </si>
  <si>
    <t>4-031-122-2640510-110-2018/19-005</t>
  </si>
  <si>
    <t>Purchase of 10,000litres water tank @ Kshs 100,000.00 and installation of fascia boards @ Kshs 287,326.80 and construction of tank slab @ Kshs 50,000.00</t>
  </si>
  <si>
    <t>4-031-122-2640101-103-2018/19-001</t>
  </si>
  <si>
    <t>Allocation of bursary to the needy students in secondary school</t>
  </si>
  <si>
    <t>4-031-122-2640102-103-2018/19-002</t>
  </si>
  <si>
    <t>Allocation of bursary to the needy students  tertiary institutions</t>
  </si>
  <si>
    <t>Kinale Primary school</t>
  </si>
  <si>
    <t>4-031-122-2630204-104-2018/19-001</t>
  </si>
  <si>
    <t>Refurbishment of 8 classroomsi.e plastering internal and external walls,painting of internal and external walls ,flooring roof painting ,fixing fascia boards and labelling</t>
  </si>
  <si>
    <t>on going</t>
  </si>
  <si>
    <t>Crossroad Primary school</t>
  </si>
  <si>
    <t>4-031-122-2630204-104-2018/19-002</t>
  </si>
  <si>
    <t>Construction of two classrooms to completion each at Kshs 1,500,000.00 including wiring,fitting gutters,verandah ,painting and labelling</t>
  </si>
  <si>
    <t>Kirasha Primary school</t>
  </si>
  <si>
    <t>4-031-122-2630204-104-2018/19-003</t>
  </si>
  <si>
    <t>Constructin of a toilet block with ten cubicles</t>
  </si>
  <si>
    <t>Kirasha Primaryschool</t>
  </si>
  <si>
    <t>4-031-122-2630204-104-2018/19-004</t>
  </si>
  <si>
    <t>Refurbishment of 9 classrooms i.e plastering internal and external walls,painting of internal and external walls ,flooring, roof painting ,fixing fascia boards and labelling .</t>
  </si>
  <si>
    <t>Mugiko Primary school</t>
  </si>
  <si>
    <t>4-031-122-2630204-104-2018/19-005</t>
  </si>
  <si>
    <t>Construction of one classroom to completion  including wiring,fitting gutters,verandah ,painting and labelling</t>
  </si>
  <si>
    <t>Utugi Primary school</t>
  </si>
  <si>
    <t>4-031-122-2630204-104-2018/19-006</t>
  </si>
  <si>
    <t>Kago Primary school</t>
  </si>
  <si>
    <t>4-031-122-2630204-104-2018/19-007</t>
  </si>
  <si>
    <t>Completion of four classrooms storey building including a ramp, wiring,labelling ,grills,gutters and painting.</t>
  </si>
  <si>
    <t>Kago Primary</t>
  </si>
  <si>
    <t>4-031-122-2630204-104-2018/19-008</t>
  </si>
  <si>
    <t xml:space="preserve">Refurbishmentof 11 classrooms i.e plastering internal and external walls,painting of internal and external walls ,flooring, roof painting ,fixing fascia boards and labelling </t>
  </si>
  <si>
    <t>Munyaka Primary</t>
  </si>
  <si>
    <t>4-031-122-2630204-104-2018/19-009</t>
  </si>
  <si>
    <t>Re roofing of 8 classrooms with ITS box profile ironsheet .</t>
  </si>
  <si>
    <t xml:space="preserve">Kamburu Primary </t>
  </si>
  <si>
    <t>4-031-122-2630204-104-2018/19-010</t>
  </si>
  <si>
    <t xml:space="preserve">Refurbishment  of 10 classrooms  i.e plastering,internal and external walls,flooring, roof painting,fixing of fascia board  and labelling </t>
  </si>
  <si>
    <t>Kibagare Primary</t>
  </si>
  <si>
    <t>4-031-122-2630204-104-2018/19-011</t>
  </si>
  <si>
    <t>Refurbishment of  9 classrooms i.e plastering internal and external walls,painting of internal and external walls ,flooring, roof painting ,fixing fascia boards and labelling</t>
  </si>
  <si>
    <t>Escarpment Primary</t>
  </si>
  <si>
    <t>4-031-122-2630204-104-2018/19-012</t>
  </si>
  <si>
    <t>Refurbishment of 9 classrooms i.e plastering internal and external walls,painting of internal and external walls ,flooring, roof painting ,fixing fascia boards and labelling</t>
  </si>
  <si>
    <t xml:space="preserve">Kibathithi Primary </t>
  </si>
  <si>
    <t>4-031-122-2630204-104-2018/19-013</t>
  </si>
  <si>
    <t xml:space="preserve">Refurbishment  of 9 classrooms i.e plastering,internal and external walls,flooring, roof painting,fixing of fascia board  and labelling </t>
  </si>
  <si>
    <t>4-031-122-2630204-104-2018/19-014</t>
  </si>
  <si>
    <t>4-031-122-2630204-104-2018/19-015</t>
  </si>
  <si>
    <t>Construction of a toilet block with ten cubicles</t>
  </si>
  <si>
    <t xml:space="preserve"> SECONDARY SCHOOLS PROJECTS</t>
  </si>
  <si>
    <t>Nyamweru secondary school</t>
  </si>
  <si>
    <t>4-031-122-2630205-104-2018/19-001</t>
  </si>
  <si>
    <t>completion of a dormitory ie plastering,painting,fixing of doors and windows,wiring and general plumbing</t>
  </si>
  <si>
    <t>Kariguini Secondary school</t>
  </si>
  <si>
    <t>4-031-122-2630205-104-2018/19-002</t>
  </si>
  <si>
    <t>Gachema Secondary school</t>
  </si>
  <si>
    <t>4-031-122-2630205-104-2018/19-003</t>
  </si>
  <si>
    <t>King'atua Secondary</t>
  </si>
  <si>
    <t>4-031-122-2630205-104-2018/19-004</t>
  </si>
  <si>
    <t>Construction of two classrooms to completion each  at Kshs 1,500,000.00 including wiring,fitting gutters ,verandah, painting and labelling</t>
  </si>
  <si>
    <t>Gitithia Mixed Secondary</t>
  </si>
  <si>
    <t>4-031-122-2630205-104-2018/19-005</t>
  </si>
  <si>
    <t>Construction of two classrooms I.e walling , roofing and labelling at Kshs 1,500,000.00 including wiring,fitting gutters ,verandahs ,painting and labelling.</t>
  </si>
  <si>
    <t>Kirenga Girls High School</t>
  </si>
  <si>
    <t>4-031-122-2630205-104-2018/19-006</t>
  </si>
  <si>
    <t>Completion of dormitory i.e fixing of doors and windows, plastering, flooring, painting and labelling</t>
  </si>
  <si>
    <t>4-031-122-2640507-113-2018/19-001</t>
  </si>
  <si>
    <t>Iria ini Chiefs Office</t>
  </si>
  <si>
    <t>4-031-122-2640507-113-2018/19-002</t>
  </si>
  <si>
    <t xml:space="preserve">Construction of chiefs office to completion </t>
  </si>
  <si>
    <t>4-031-122-2640507-113-2018/19-003</t>
  </si>
  <si>
    <t>4-031-122-2640507-113-2018/19-004</t>
  </si>
  <si>
    <t>4-031-122-2640507-113-2018/19-005</t>
  </si>
  <si>
    <t>completion of chiefs office i.e, plastering,fixing doors and windows, ceiling and instalation of electricity</t>
  </si>
  <si>
    <t>PROJECT GFS CODELIST FOR KANGEMA NATIONAL GOVERNMENT CONSTITUENCY DEVELOPMENT FUND</t>
  </si>
  <si>
    <t>4-021-104-2110000-100-2018/19-001</t>
  </si>
  <si>
    <t>4-021-104-2210000-100-2018/19-002</t>
  </si>
  <si>
    <t>4-021-104-2120101-100-2018/19-003</t>
  </si>
  <si>
    <t>4-021-104-2120201-100-2018/19-004</t>
  </si>
  <si>
    <t>4-021-104-2210802-100-2018/19-005</t>
  </si>
  <si>
    <t>4-021-104-2210000-111-2018/19-001</t>
  </si>
  <si>
    <t>4-021-104-2210802-111-2018/19-002</t>
  </si>
  <si>
    <t>4-021-104-2210700-111-2018/19-003</t>
  </si>
  <si>
    <t>4-021-104-2640200-101-2018/19-001</t>
  </si>
  <si>
    <t>4-021-104-2640509-112-2018/19-001</t>
  </si>
  <si>
    <t>Kangema Environment- tree planting</t>
  </si>
  <si>
    <t>4-021-104-2640510-110-2018/19-001</t>
  </si>
  <si>
    <t>4-021-104-2640101-103-2018/19-001</t>
  </si>
  <si>
    <t>4-021-104-2640102-103-2018/19-002</t>
  </si>
  <si>
    <t>Wanjerere Primary  school</t>
  </si>
  <si>
    <t>4-021-104-2630204-104-2018/19-001</t>
  </si>
  <si>
    <t>Renovation of Five (5 No) classrooms-changing of roofing sheets and defaced timber members, plaster, floor screed and glazing</t>
  </si>
  <si>
    <t>Githima Primary  school road</t>
  </si>
  <si>
    <t>4-021-104-2630204-104-2018/19-002</t>
  </si>
  <si>
    <t>Grading of the 1.2KM road leading to Primary school</t>
  </si>
  <si>
    <t>Karuri Primary  school</t>
  </si>
  <si>
    <t>4-021-104-2630204-104-2018/19-003</t>
  </si>
  <si>
    <t>Rehabilitation of the 500 metres road leading to the school</t>
  </si>
  <si>
    <t>Kahiti Primary school</t>
  </si>
  <si>
    <t>4-021-104-2630204-104-2018/19-004</t>
  </si>
  <si>
    <t>Completion of a model staffroom- doors and windows fittings, plaster and painting, ceiling and sanitary provisions.</t>
  </si>
  <si>
    <t>Kihoya Primary school</t>
  </si>
  <si>
    <t>4-021-104-2630204-104-2018/19-005</t>
  </si>
  <si>
    <t>Completion of a model staffroom-averagely 97% of work has been done the remaining work include floor finishes</t>
  </si>
  <si>
    <t>Kiawairegi primary school</t>
  </si>
  <si>
    <t>4-021-104-2630204-104-2018/19-006</t>
  </si>
  <si>
    <t>Completion of a 4 door toilet-remaining works includes floor screed, external finishes and tiling in urinal</t>
  </si>
  <si>
    <t>Ichichi Primary School</t>
  </si>
  <si>
    <t>4-021-104-2630204-104-2018/19-007</t>
  </si>
  <si>
    <t>Renovation of three (3 No) classrooms-changing of roofing sheets and defaced timber members, plaster, floor screed and glazing</t>
  </si>
  <si>
    <t>Kibutha Primary School</t>
  </si>
  <si>
    <t>4-021-104-2630204-104-2018/19-008</t>
  </si>
  <si>
    <t>Construction of Retention wall-Finishing the last two courses</t>
  </si>
  <si>
    <t>Muguru Secondary School</t>
  </si>
  <si>
    <t>4-021-104-2630205-104-2018/19-001</t>
  </si>
  <si>
    <t xml:space="preserve">Completion of Construction of a Library-Slab, wall and roofing </t>
  </si>
  <si>
    <t>Dr.Kiano Secondary school.</t>
  </si>
  <si>
    <t>4-021-104-2630205-104-2018/19-002</t>
  </si>
  <si>
    <t>Completion of administration block- Plaster, painting, landscaping around, gutters and fittings of toilets</t>
  </si>
  <si>
    <t>4-021-104-2630205-104-2018/19-003</t>
  </si>
  <si>
    <t>Construction of an Administration block- roofing stage, with roofing works being done to completion.</t>
  </si>
  <si>
    <t>4-021-104-2630205-104-2018/19-004</t>
  </si>
  <si>
    <t>4-021-104-2630205-104-2018/19-005</t>
  </si>
  <si>
    <t>Completion of a Dormitory-Plasterv , painting and roofing</t>
  </si>
  <si>
    <t>Watuha Secondary School</t>
  </si>
  <si>
    <t>4-021-104-2630205-104-2018/19-006</t>
  </si>
  <si>
    <t>Completion of Dormitory-Partial walling , roofing, plaster and painting</t>
  </si>
  <si>
    <t>Kanyenya-Ini Sec School</t>
  </si>
  <si>
    <t>4-021-104-2630205-104-2018/19-007</t>
  </si>
  <si>
    <t>Completion of Laboratory-Plaster, painting and benches</t>
  </si>
  <si>
    <t>Wanjerere Secondary School</t>
  </si>
  <si>
    <t>4-021-104-2630205-104-2018/19-008</t>
  </si>
  <si>
    <t xml:space="preserve">Completion of a Dining Hall-Plaster, painting, floor, doors, windows and staircase </t>
  </si>
  <si>
    <t>Rwathia Mixed Secondary School</t>
  </si>
  <si>
    <t>4-021-104-2630205-104-2018/19-009</t>
  </si>
  <si>
    <t>Purchase of a Student talent improvement Equipment ie Mixer,Speakers,Keyboard,Microphone and Drum-Kshs.175,000,TV Screen Ksh 40,000 and DVD player Ksh 5,000</t>
  </si>
  <si>
    <t>Kibutha Girls’ Secondary  school</t>
  </si>
  <si>
    <t>4-021-104-2630205-104-2018/19-010</t>
  </si>
  <si>
    <t>Construction of a Retention wall</t>
  </si>
  <si>
    <t>Kihoya ACC’s Office</t>
  </si>
  <si>
    <t>4-021-104-2640507-108-2018/19-001</t>
  </si>
  <si>
    <t>Construction of an ACC’s Office(Three Offices and Reception)</t>
  </si>
  <si>
    <t>Kiawambogo Police Post</t>
  </si>
  <si>
    <t>4-021-104-2640507-108-2018/19-002</t>
  </si>
  <si>
    <t>Construction of two housing units-Two (2 No) bedrooms</t>
  </si>
  <si>
    <t>Renovation of administration block-Replacing roof with a slab on one wing,Replacement of doors and windows with metal grills toilet partitioning,replacing defective ceilings, Plastering and painting</t>
  </si>
  <si>
    <t>Kibutha Ass.Chief’s Office</t>
  </si>
  <si>
    <t>4-021-104-2640507-113-2018/19-003</t>
  </si>
  <si>
    <t>Construction of a 3 door toilet</t>
  </si>
  <si>
    <t>Kanyenya-Ini Chief’s Office</t>
  </si>
  <si>
    <t>4-021-104-2640507-113-2018/19-004</t>
  </si>
  <si>
    <t>Construction of a Chief’s Office</t>
  </si>
  <si>
    <t>Tuthu Ass/Chief’s office</t>
  </si>
  <si>
    <t>4-021-104-2640507-113-2018/19-005</t>
  </si>
  <si>
    <t>Construction of Ass.Chief’s office</t>
  </si>
  <si>
    <t>Karura A/Chief’s Office</t>
  </si>
  <si>
    <t>4-021-104-2640507-113-2018/19-006</t>
  </si>
  <si>
    <t>Purchase of Land for Construction of Assistant Chief’s Office 50x100 feet</t>
  </si>
  <si>
    <t>4-021-104-2640507-113-2018/19-007</t>
  </si>
  <si>
    <t>TERTIARY INSTITUTION</t>
  </si>
  <si>
    <t>Michuki Technical Training Institute</t>
  </si>
  <si>
    <t>4-021-104-2630206-104-2018/19-002</t>
  </si>
  <si>
    <t>Construction of a Dining Hall</t>
  </si>
  <si>
    <t>Proposed Kenya Medical Training College Kangema</t>
  </si>
  <si>
    <t>Construction an Administration Block (Ten Units)</t>
  </si>
  <si>
    <t>4-021-104-2630206-104-2018/19-003</t>
  </si>
  <si>
    <t>Construction of Six Classrooms</t>
  </si>
  <si>
    <t>4-021-104-2630206-104-2018/19-004</t>
  </si>
  <si>
    <t>Construction of a Laboratory</t>
  </si>
  <si>
    <t>PROJECT GFS CODELIST FOR  TONGAREN NATIONAL GOVERNMENT CONSTITUENCY DEVELOPMENT FUND</t>
  </si>
  <si>
    <t>4-039-224-2110000-100-2018/19-001</t>
  </si>
  <si>
    <t>4-039-224-2120101-100-2018/19-002</t>
  </si>
  <si>
    <t>4-039-224-2210000-100-2018/19-003</t>
  </si>
  <si>
    <t>4-039-224-2210802-100-2018/19-004</t>
  </si>
  <si>
    <t>4-039-224-2210000-111-2018/19-001</t>
  </si>
  <si>
    <t>4-039-224-2210802-111-2018/19-002</t>
  </si>
  <si>
    <t>4-039-224-2210700-111-2018/19-003</t>
  </si>
  <si>
    <t>SOCIAL HALLS</t>
  </si>
  <si>
    <t>4-039-224-2640511-108-2018/19-001</t>
  </si>
  <si>
    <t>4-039-224-2640200-101-2018/19-001</t>
  </si>
  <si>
    <t>4-039-224-2640509-112-2018/19-001</t>
  </si>
  <si>
    <t>4-039-224-2640101-103-2018/19-001</t>
  </si>
  <si>
    <t>4-039-224-2640102-103-2018/19-002</t>
  </si>
  <si>
    <t>4-039-224-2640104-103-2018/19-002</t>
  </si>
  <si>
    <t>4-039-224-2630205-104-2018/19-001</t>
  </si>
  <si>
    <t>4-039-224-2630205-104-2018/19-002</t>
  </si>
  <si>
    <t>4-039-224-2630205-104-2018/19-003</t>
  </si>
  <si>
    <t>4-039-224-2630205-104-2018/19-004</t>
  </si>
  <si>
    <t>4-039-224-2630205-104-2018/19-005</t>
  </si>
  <si>
    <t>4-039-224-2630205-104-2018/19-006</t>
  </si>
  <si>
    <t>4-039-224-2630205-104-2018/19-007</t>
  </si>
  <si>
    <t>4-039-224-2630205-104-2018/19-008</t>
  </si>
  <si>
    <t>4-039-224-2630205-104-2018/19-009</t>
  </si>
  <si>
    <t>4-039-224-2630205-104-2018/19-010</t>
  </si>
  <si>
    <t>4-039-224-2630205-104-2018/19-011</t>
  </si>
  <si>
    <t>4-039-224-2630205-104-2018/19-012</t>
  </si>
  <si>
    <t>4-039-224-2630205-104-2018/19-013</t>
  </si>
  <si>
    <t>4-039-224-2630205-104-2018/19-014</t>
  </si>
  <si>
    <t>4-039-224-2630205-104-2018/19-015</t>
  </si>
  <si>
    <t>4-039-224-2630205-104-2018/19-016</t>
  </si>
  <si>
    <t>4-039-224-2630205-104-2018/19-017</t>
  </si>
  <si>
    <t>4-039-224-2630205-104-2018/19-018</t>
  </si>
  <si>
    <t>4-039-224-2630204-104-2018/19-019</t>
  </si>
  <si>
    <t>4-039-224-2630204-104-2018/19-020</t>
  </si>
  <si>
    <t>4-039-224-2630204-104-2018/19-001</t>
  </si>
  <si>
    <t>4-039-224-2630204-104-2018/19-002</t>
  </si>
  <si>
    <t>4-039-224-2630204-104-2018/19-003</t>
  </si>
  <si>
    <t>4-039-224-2630204-104-2018/19-004</t>
  </si>
  <si>
    <t>4-039-224-2630204-104-2018/19-005</t>
  </si>
  <si>
    <t>4-039-224-2630204-104-2018/19-006</t>
  </si>
  <si>
    <t>4-039-224-2630204-104-2018/19-007</t>
  </si>
  <si>
    <t>4-039-224-2630204-104-2018/19-008</t>
  </si>
  <si>
    <t>4-039-224-2630204-104-2018/19-009</t>
  </si>
  <si>
    <t>4-039-224-2630204-104-2018/19-010</t>
  </si>
  <si>
    <t>4-039-224-2630204-104-2018/19-011</t>
  </si>
  <si>
    <t>4-039-224-2630204-104-2018/19-012</t>
  </si>
  <si>
    <t>4-039-224-2630204-104-2018/19-013</t>
  </si>
  <si>
    <t>4-039-224-2630204-104-2018/19-014</t>
  </si>
  <si>
    <t>4-039-224-2630204-104-2018/19-015</t>
  </si>
  <si>
    <t>4-039-224-2630204-104-2018/19-016</t>
  </si>
  <si>
    <t>4-039-224-2630204-104-2018/19-017</t>
  </si>
  <si>
    <t>4-039-224-2630204-104-2018/19-018</t>
  </si>
  <si>
    <t>4-039-224-2630204-104-2018/19-021</t>
  </si>
  <si>
    <t>4-039-224-2630204-104-2018/19-022</t>
  </si>
  <si>
    <t>4-039-224-2630204-104-2018/19-023</t>
  </si>
  <si>
    <t>4-039-224-2630204-104-2018/19-024</t>
  </si>
  <si>
    <t>4-039-224-2630204-104-2018/19-025</t>
  </si>
  <si>
    <t>4-039-224-2630204-104-2018/19-026</t>
  </si>
  <si>
    <t>4-039-224-2630204-104-2018/19-027</t>
  </si>
  <si>
    <t>4-039-224-2630204-104-2018/19-028</t>
  </si>
  <si>
    <t>4-039-224-2630204-104-2018/19-029</t>
  </si>
  <si>
    <t>4-039-224-2630204-104-2018/19-030</t>
  </si>
  <si>
    <t>4-039-224-2640507-108-2018/19-001</t>
  </si>
  <si>
    <t>4-039-224-2640507-108-2018/19-002</t>
  </si>
  <si>
    <t>4-039-224-2640507-108-2018/19-003</t>
  </si>
  <si>
    <t>4-039-224-2640507-108-2018/19-004</t>
  </si>
  <si>
    <t>PROJECT GFS CODELIST FOR KATHIANI NATIONAL GOVERNMENT CONSTITUENCY DEVELOPMENT FUND</t>
  </si>
  <si>
    <t>FINANCIAL YEAR 2018/19</t>
  </si>
  <si>
    <t>4-016-079-2110000-100-2018/19-001</t>
  </si>
  <si>
    <t>4-016-079-2210000-100-2018/19-002</t>
  </si>
  <si>
    <t>4-016-079-2120101-100-2018/19-003</t>
  </si>
  <si>
    <t>4-016-079-2120201-100-2018/19-004</t>
  </si>
  <si>
    <t>4-016-079-2210802-100-2018/19-005</t>
  </si>
  <si>
    <t xml:space="preserve">Emergency reserve </t>
  </si>
  <si>
    <t>4-016-079-2640200-101-2018/19-001</t>
  </si>
  <si>
    <t>4-016-079-2210000-111-2018/19-001</t>
  </si>
  <si>
    <t>4-016-079-2210802-111-2018/19-002</t>
  </si>
  <si>
    <t>4-016-079-2210700-111-2018/19-003</t>
  </si>
  <si>
    <t>4-016-079-2640101-103-2018/19-001</t>
  </si>
  <si>
    <t>4-016-079-2640102-103-2018/19-002</t>
  </si>
  <si>
    <t>SPORTS PROJECTS</t>
  </si>
  <si>
    <t>Sporting activities</t>
  </si>
  <si>
    <t>4-016-079-2640509-112-2018/19-001</t>
  </si>
  <si>
    <t>Kalunga Primary School</t>
  </si>
  <si>
    <t>Completion of 2 classrooms- fixing doors and windows, plastering and painting</t>
  </si>
  <si>
    <t>Kikawani Primary School</t>
  </si>
  <si>
    <t>4-016-079-2630204-104-2018/19-003</t>
  </si>
  <si>
    <t>Iveti Primary School</t>
  </si>
  <si>
    <t>4-016-079-2630204-104-2018/19-004</t>
  </si>
  <si>
    <t>Completion of 2 classroooms-plastering, flooring and painting</t>
  </si>
  <si>
    <t>Ikoleni Primary School</t>
  </si>
  <si>
    <t>4-016-079-2630204-104-2018/19-005</t>
  </si>
  <si>
    <t>Mithanga Primary School</t>
  </si>
  <si>
    <t>4-016-079-2630204-104-2018/19-006</t>
  </si>
  <si>
    <t>Renovation of 5 classrooms-Reroofing, fixing doors and windows, plastering and painting</t>
  </si>
  <si>
    <t>Kaviani Primary School</t>
  </si>
  <si>
    <t>4-016-079-2630204-104-2018/19-007</t>
  </si>
  <si>
    <t xml:space="preserve">Renovation of 4 classrooms-Reroofing, fixing doors and windows, plastering and painting   </t>
  </si>
  <si>
    <t>Kaewa Primary School</t>
  </si>
  <si>
    <t>4-016-079-2630204-104-2018/19-008</t>
  </si>
  <si>
    <t xml:space="preserve">Renovation of 4 classrooms-Reroofing, fixing doors and windows, plastering and painting         </t>
  </si>
  <si>
    <t>Kathalani Primary School</t>
  </si>
  <si>
    <t>4-016-079-2630204-104-2018/19-009</t>
  </si>
  <si>
    <t>Renovation of 6 classrooms-Reroofing, fixing doors and windows, plastering and painting</t>
  </si>
  <si>
    <t>Kauti Primary School</t>
  </si>
  <si>
    <t>4-016-079-2630204-104-2018/19-010</t>
  </si>
  <si>
    <t>Renovation of 10 classrooms-Reroofing, fixing doors and windows, plastering and painting</t>
  </si>
  <si>
    <t>Yanzonga Primary School</t>
  </si>
  <si>
    <t>4-016-079-2630204-104-2018/19-011</t>
  </si>
  <si>
    <t xml:space="preserve">Renovation of  5 classrooms-Reroofing, fixing doors and windows, plastering and painting   </t>
  </si>
  <si>
    <t>Katitu Primary School</t>
  </si>
  <si>
    <t>4-016-079-2630204-104-2018/19-012</t>
  </si>
  <si>
    <t>Construction of 2  new classrooms to completion</t>
  </si>
  <si>
    <t>4-016-079-2630204-104-2018/19-013</t>
  </si>
  <si>
    <t>Completion of land Purchase-4.3 acres</t>
  </si>
  <si>
    <t>Kikombi Primary School</t>
  </si>
  <si>
    <t>4-016-079-2630204-104-2018/19-014</t>
  </si>
  <si>
    <t xml:space="preserve">Renovation of 11 classrooms- Reroofing, fixing doors and windows, plastering and painting  </t>
  </si>
  <si>
    <t>Kombu Primary School</t>
  </si>
  <si>
    <t>4-016-079-2630204-104-2018/19-015</t>
  </si>
  <si>
    <t xml:space="preserve">Renovation of 8 classrooms-Reroofing, fixing doors and windows, plastering and painting </t>
  </si>
  <si>
    <t>Wandathe Primary School</t>
  </si>
  <si>
    <t>4-016-079-2630204-104-2018/19-016</t>
  </si>
  <si>
    <t>Completion of classroom-fixing doors,windows, plastering and painting</t>
  </si>
  <si>
    <t>Kithunguini Primary School</t>
  </si>
  <si>
    <t>4-016-079-2630204-104-2018/19-017</t>
  </si>
  <si>
    <t xml:space="preserve">Renovation of 4 classrooms-Reroofing, fixing doors and windows, plastering and painting </t>
  </si>
  <si>
    <t>Kasioni Primary School</t>
  </si>
  <si>
    <t>4-016-079-2630204-104-2018/19-018</t>
  </si>
  <si>
    <t>Mbuuni Primary School</t>
  </si>
  <si>
    <t>4-016-079-2630204-104-2018/19-019</t>
  </si>
  <si>
    <t xml:space="preserve">Renovation of 11 classrooms-plastering and painting  </t>
  </si>
  <si>
    <t>Gen Mulinge Primary School</t>
  </si>
  <si>
    <t>4-016-079-2630204-104-2018/19-020</t>
  </si>
  <si>
    <t xml:space="preserve"> Wutini Primary School</t>
  </si>
  <si>
    <t>4-016-079-2630204-104-2018/19-021</t>
  </si>
  <si>
    <t>Nthunguni Primary School</t>
  </si>
  <si>
    <t>4-016-079-2630204-104-2018/19-022</t>
  </si>
  <si>
    <t xml:space="preserve">Renovation of 5 classrooms-Reroofing, fixing doors and windows, plastering and painting </t>
  </si>
  <si>
    <t>4-016-079-2630204-104-2018/19-023</t>
  </si>
  <si>
    <t>Construction of a new adminisrtation block to completion</t>
  </si>
  <si>
    <t>Mutondoni Primary School</t>
  </si>
  <si>
    <t>4-016-079-2630204-104-2018/19-024</t>
  </si>
  <si>
    <t>Kikunuani Primary School</t>
  </si>
  <si>
    <t>4-016-079-2630204-104-2018/19-025</t>
  </si>
  <si>
    <t>Mbee Primary School</t>
  </si>
  <si>
    <t>4-016-079-2630204-104-2018/19-026</t>
  </si>
  <si>
    <t>4-016-079-2630204-104-2018/19-027</t>
  </si>
  <si>
    <t>Kaiani Primary School</t>
  </si>
  <si>
    <t>4-016-079-2630204-104-2018/19-028</t>
  </si>
  <si>
    <t>Renovation of 8 classrooms-Reroofing, fixing doors and windows, plastering and painting(Kshs. 1,550,000) and renovation of administartion block-tiles and ceiling(Kshs. 300,000)</t>
  </si>
  <si>
    <t>Ngoleni Primary School</t>
  </si>
  <si>
    <t>4-016-079-2630204-104-2018/19-029</t>
  </si>
  <si>
    <t>Mitaboni Primary School</t>
  </si>
  <si>
    <t>4-016-079-2630204-104-2018/19-030</t>
  </si>
  <si>
    <t>Renovation of 2 classrooms-Reroofing, fixing doors and windows, plastering and painting(Kshs. 300,000) and renovation of administration-tiles and ceiling (Kshs. 300,0000</t>
  </si>
  <si>
    <t>Mwanga Primary School</t>
  </si>
  <si>
    <t>4-016-079-2630204-104-2018/19-031</t>
  </si>
  <si>
    <t>Renovation of 5 classrooms-Reroofing, fixing doors and windows, plastering and painting(Kshs. 1,450,000) and renovation of administration block-tiles and ceiling (Kshs. 300,0000</t>
  </si>
  <si>
    <t>Kalikya Primary School</t>
  </si>
  <si>
    <t>4-016-079-2630204-104-2018/19-032</t>
  </si>
  <si>
    <t xml:space="preserve">Renovation of 12 classrooms-Reroofing, fixing doors and windows, plastering and painting </t>
  </si>
  <si>
    <t>Muonyweni Primary School</t>
  </si>
  <si>
    <t>4-016-079-2630204-104-2018/19-033</t>
  </si>
  <si>
    <t>Renovation of 7 classrooms-Reroofing, fixing doors and windows, plastering and painting(Kshs. 1,750,000) and renovation of administration block-tiles and ceiling (Kshs. 300,0000</t>
  </si>
  <si>
    <t>Miumbuni Primary School</t>
  </si>
  <si>
    <t>4-016-079-2630204-104-2018/19-034</t>
  </si>
  <si>
    <t>Kwale Primary School</t>
  </si>
  <si>
    <t>4-016-079-2630204-104-2018/19-035</t>
  </si>
  <si>
    <t>Kingongoi Primary School</t>
  </si>
  <si>
    <t>4-016-079-2630204-104-2018/19-036</t>
  </si>
  <si>
    <t>Kisekini Primary School</t>
  </si>
  <si>
    <t>4-016-079-2630204-104-2018/19-037</t>
  </si>
  <si>
    <t>Kalambya Primary School</t>
  </si>
  <si>
    <t>4-016-079-2630204-104-2018/19-038</t>
  </si>
  <si>
    <t xml:space="preserve">Renovation of 2 classrooms-Reroofing, fixing doors and windows, plastering and painting </t>
  </si>
  <si>
    <t>Ground leveling-excavation and grading of play ground</t>
  </si>
  <si>
    <t>Kisovo Secondary School</t>
  </si>
  <si>
    <t xml:space="preserve">Completion of Science laboratory-fixing doors and windows, plastering and painting </t>
  </si>
  <si>
    <t>Rev Kitonyi Memorial Sec School</t>
  </si>
  <si>
    <t>Gen Mulinge Secondary School</t>
  </si>
  <si>
    <t>Construction of a new Girls dormitory to completion</t>
  </si>
  <si>
    <t>Kathuni Secondary School</t>
  </si>
  <si>
    <t>Kitie Secondary School</t>
  </si>
  <si>
    <t xml:space="preserve">Dining Hall completion-painting, flooring </t>
  </si>
  <si>
    <t>Ngoleni Secondary School</t>
  </si>
  <si>
    <t xml:space="preserve">Completion of dormitory-roofing, fixing doors and windows, plastering and painting </t>
  </si>
  <si>
    <t>Kinyau Secondary School</t>
  </si>
  <si>
    <t xml:space="preserve">Completion of multipurpose hall- Painting, Tiles( Kshs. 750,000) and equipping ( tables and benches-Kshs. 250,000)           </t>
  </si>
  <si>
    <t>Completion of Dining Hall(Tiles and painting-Kshs. 500,000) and Construction of a new Kitchen to completion (Kshs.1,000,000)</t>
  </si>
  <si>
    <t>Muonyweni Security Post</t>
  </si>
  <si>
    <t>Completion of post-Fixing doors and windows, plastering, flooring and painting</t>
  </si>
  <si>
    <t>PROJECT GFS CODELIST FOR ISIOLO NORTH NATIONAL GOVERNMENT CONSTITUENCY DEVELOPMENT FUND</t>
  </si>
  <si>
    <t>4-011-049-2110000-100-2018/19-001</t>
  </si>
  <si>
    <t>4-011-049-2210000-100-2018/19-002</t>
  </si>
  <si>
    <t>4-011-049-2120101-100-2018/19-003</t>
  </si>
  <si>
    <t>4-011-049-2120201-100-2018/19-004</t>
  </si>
  <si>
    <t>4-011-049-2210802-100-2018/19-005</t>
  </si>
  <si>
    <t>4-011-049-2210000-111-2018/19-001</t>
  </si>
  <si>
    <t>4-011-049-2210802-111-2018/19-002</t>
  </si>
  <si>
    <t>4-011-049-2210700-111-2018/19-003</t>
  </si>
  <si>
    <t>4-011-049-2640101-103-2018/19-001</t>
  </si>
  <si>
    <t>4-011-049-2640102-103-2018/19-002</t>
  </si>
  <si>
    <t>4-011-049-2640200-101-2018/19-001</t>
  </si>
  <si>
    <t>4-011-049-2640509-112-2018/19-001</t>
  </si>
  <si>
    <t>Mata muka Primary School</t>
  </si>
  <si>
    <t>4-011-049-2630204-104-2018/19-001</t>
  </si>
  <si>
    <t>Khalifa Primary School</t>
  </si>
  <si>
    <t>4-011-049-2630204-104-2018/19-002</t>
  </si>
  <si>
    <t>Mataarba Primary School</t>
  </si>
  <si>
    <t>4-011-049-2630204-104-2018/19-003</t>
  </si>
  <si>
    <t>Construction of two classrooms to Completion</t>
  </si>
  <si>
    <t>Merit South Muslim Girls Primary School</t>
  </si>
  <si>
    <t>4-011-049-2630204-104-2018/19-004</t>
  </si>
  <si>
    <t>Riig Primary School</t>
  </si>
  <si>
    <t>4-011-049-2630204-104-2018/19-005</t>
  </si>
  <si>
    <t>Construction of 2 classrooms to Completion</t>
  </si>
  <si>
    <t>Taqwa Primary School</t>
  </si>
  <si>
    <t>4-011-049-2630204-104-2018/19-006</t>
  </si>
  <si>
    <t>Isiolo School for  deaf</t>
  </si>
  <si>
    <t>4-011-049-2630204-104-2018/19-007</t>
  </si>
  <si>
    <t>Wabera Primary School</t>
  </si>
  <si>
    <t>4-011-050-2630204-104-2018/19-008</t>
  </si>
  <si>
    <t>Fencing of school compound with barbed wire and concrete post.( 20 acres )</t>
  </si>
  <si>
    <t>Noloroi Primary School</t>
  </si>
  <si>
    <t>4-011-050-2630204-104-2018/19-009</t>
  </si>
  <si>
    <t>Kipsing Primary School</t>
  </si>
  <si>
    <t>4-011-049-2630204-104-2018/19-010</t>
  </si>
  <si>
    <t>Construction of one unit teacher’s quarter</t>
  </si>
  <si>
    <t>Kambi Garba Primary School</t>
  </si>
  <si>
    <t>4-011-049-2630204-104-2018/19-011</t>
  </si>
  <si>
    <t>Rehabilitation of Six Classrooms; replacing of iron sheets, flooring and walling</t>
  </si>
  <si>
    <t>Pepo la tumaini Primary School</t>
  </si>
  <si>
    <t>4-011-049-2630204-104-2018/19-012</t>
  </si>
  <si>
    <t>SECONDARY SCHOOL PROJECT</t>
  </si>
  <si>
    <t>Biliqo Girls Secondary School</t>
  </si>
  <si>
    <t>4-011-049-2630205-104-2018/19-001</t>
  </si>
  <si>
    <t xml:space="preserve"> One Classroom Construction to Completion, Kshs.1,200,000 and purchase of 94 deskseach at Kshs.5,000, and 94 Chairs each @ Kshs.3,000.</t>
  </si>
  <si>
    <t>Bulesa Day Secondary School</t>
  </si>
  <si>
    <t>4-011-049-2630205-104-2018/19-002</t>
  </si>
  <si>
    <t>Dinning Hall Furnishing of 100 chairs each at Kshs.7,000 and 20 tables each at Kshs.15,000</t>
  </si>
  <si>
    <t>Isiolo Boys Secondary School.</t>
  </si>
  <si>
    <t>4-011-049-2630205-104-2018/19-003</t>
  </si>
  <si>
    <t>Fenching of the school compound with barbed wires and concrete post.(20 Acres)</t>
  </si>
  <si>
    <t>Mwangaza Girls Secondary School</t>
  </si>
  <si>
    <t>4-011-049-2630205-104-2018/19-004</t>
  </si>
  <si>
    <t>Bula mpya Secondary School</t>
  </si>
  <si>
    <t>4-011-049-2630205-104-2018/19-005</t>
  </si>
  <si>
    <t>Laborotary Construction to Completion</t>
  </si>
  <si>
    <t>Waso secondary school</t>
  </si>
  <si>
    <t>4-011-049-2630205-104-2018/19-006</t>
  </si>
  <si>
    <t>Multipurpose hall Construction to Completion.</t>
  </si>
  <si>
    <t>Kisima secondary school</t>
  </si>
  <si>
    <t>4-011-049-2630205-104-2018/19-007</t>
  </si>
  <si>
    <t>Two Classrooms Construction to Completion</t>
  </si>
  <si>
    <t>Uhuru Secondary School</t>
  </si>
  <si>
    <t>4-011-049-2630205-104-2018/19-008</t>
  </si>
  <si>
    <t>Oldonyiro Girls Secondary School</t>
  </si>
  <si>
    <t>4-011-049-2630205-104-2018/19-009</t>
  </si>
  <si>
    <t>TERTIARY INSTITUTION PROJECT</t>
  </si>
  <si>
    <t>KMTC isiolo</t>
  </si>
  <si>
    <t>4-011-049-2640507-113-2018/19-001</t>
  </si>
  <si>
    <t xml:space="preserve"> TOTAL</t>
  </si>
  <si>
    <t>PROJECT GFS CODELIST FOR IGEMBE SOUTH NATIONAL GOVERNMENT CONSTITUENCY DEVELOPMENT FUND</t>
  </si>
  <si>
    <t>PROJECT CODE</t>
  </si>
  <si>
    <t xml:space="preserve"> AMOUNT (Kshs)</t>
  </si>
  <si>
    <t xml:space="preserve"> STATUS</t>
  </si>
  <si>
    <t>4-012-051-2110000-100-2018/19-001</t>
  </si>
  <si>
    <t>Staff gratuity</t>
  </si>
  <si>
    <t>4-012-051-2110000-100-2018/19-002</t>
  </si>
  <si>
    <t>Payment of staff Gratuity</t>
  </si>
  <si>
    <t>4-012-051-2210000-100-2018/19-003</t>
  </si>
  <si>
    <t>4-012-051-2120101-100-2018/19-004</t>
  </si>
  <si>
    <t>4-012-051-2120201-100-2018/19-005</t>
  </si>
  <si>
    <t>4-012-051-2210802-100-2018/19-006</t>
  </si>
  <si>
    <t>4-012-051-2210000-111-2018/19-001</t>
  </si>
  <si>
    <t>4-012-051-2210802-111-2018/19-002</t>
  </si>
  <si>
    <t>4-012-051-2210700-111-2018/19-003</t>
  </si>
  <si>
    <t>Undertake Training of the PMCs/NG-CDFCs on NG-CDF related issues</t>
  </si>
  <si>
    <t>Bursary Secondaryondary Schools</t>
  </si>
  <si>
    <t>4-012-051-2640101-103-2018/19-001</t>
  </si>
  <si>
    <t>4-012-051-2640101-103-2018/19-002</t>
  </si>
  <si>
    <t>4-012-051-2640200-101-2018/19-001</t>
  </si>
  <si>
    <t xml:space="preserve">Sports </t>
  </si>
  <si>
    <t>4-012-051-2640509-112-2018/19-001</t>
  </si>
  <si>
    <t>Carry out Constituency Sports tournament and the winning teams/Schools to be awarded with trophies, balls, and games kits, support sports and culture events</t>
  </si>
  <si>
    <t xml:space="preserve">Igembe Boys Secondaryondary School </t>
  </si>
  <si>
    <t>4-012-051-2640510-110-2018/19-001</t>
  </si>
  <si>
    <t>Purchase and planting of tree seedling, flowers (Kshs. 100,000)and landscaping of the School compound(Kshs. 490,412.50)</t>
  </si>
  <si>
    <t xml:space="preserve">Kianda Primary School </t>
  </si>
  <si>
    <t>4-012-051-2640510-110-2018/19-002</t>
  </si>
  <si>
    <t>Athimba primary School</t>
  </si>
  <si>
    <t>4-012-051-2640510-110-2018/19-003</t>
  </si>
  <si>
    <t>Purchase and planting of tree seedlings in the School</t>
  </si>
  <si>
    <t>Kilalai primary School</t>
  </si>
  <si>
    <t>4-012-051-2640510-110-2018/19-004</t>
  </si>
  <si>
    <t>Athi Special primary School</t>
  </si>
  <si>
    <t>4-012-051-2640510-110-2018/19-005</t>
  </si>
  <si>
    <t>Antubochiu  primary School</t>
  </si>
  <si>
    <t>4-012-051-2640510-110-2018/19-006</t>
  </si>
  <si>
    <t>Athiru Gaiti primary School</t>
  </si>
  <si>
    <t>4-012-051-2640510-110-2018/19-007</t>
  </si>
  <si>
    <t>Itumbi primary School</t>
  </si>
  <si>
    <t>4-012-051-2640510-110-2018/19-008</t>
  </si>
  <si>
    <t>Itumi primary School</t>
  </si>
  <si>
    <t>4-012-051-2640510-110-2018/19-009</t>
  </si>
  <si>
    <t>Riaki primary School</t>
  </si>
  <si>
    <t>4-012-051-2640510-110-2018/19-010</t>
  </si>
  <si>
    <t>Ankurani primary School</t>
  </si>
  <si>
    <t>4-012-051-2640510-110-2018/19-011</t>
  </si>
  <si>
    <t>Giika primary School</t>
  </si>
  <si>
    <t>4-012-051-2640510-110-2018/19-012</t>
  </si>
  <si>
    <t>Munyariki Primary School</t>
  </si>
  <si>
    <t>4-012-051-2630204-104-2018/19-001</t>
  </si>
  <si>
    <t>Completion of 2 classrooms( Fixing doors, windows, flooring, plastering and painting)</t>
  </si>
  <si>
    <t>Athi special School</t>
  </si>
  <si>
    <t>4-012-051-2630204-104-2018/19-002</t>
  </si>
  <si>
    <t>completion of administration block(plastering, flooring,painting, electrical works, ceiling and drainage system)</t>
  </si>
  <si>
    <t>Ura River Primary School</t>
  </si>
  <si>
    <t>4-012-051-2630204-104-2018/19-003</t>
  </si>
  <si>
    <t>completion of administration block ( flooring,painting, electrical works, ceiling and drainage system)</t>
  </si>
  <si>
    <t>Kiguru Primary School</t>
  </si>
  <si>
    <t>4-012-051-2630204-104-2018/19-004</t>
  </si>
  <si>
    <t>Completion of 1 classroom ( Fixing doors, windows, flooring, plastering and painting)</t>
  </si>
  <si>
    <t>Rhenya  Primary School</t>
  </si>
  <si>
    <t>4-012-051-2630204-104-2018/19-005</t>
  </si>
  <si>
    <t>Completion of administration block(walling, roofing, fixing doors and windows,plastering, flooring,painting, electrical works, ceiling and drainage system)</t>
  </si>
  <si>
    <t>Kisimani Primary School</t>
  </si>
  <si>
    <t>4-012-051-2630204-104-2018/19-006</t>
  </si>
  <si>
    <t>Kithanga  Primary School</t>
  </si>
  <si>
    <t>4-012-051-2630204-104-2018/19-007</t>
  </si>
  <si>
    <t>Nkinja Primary School</t>
  </si>
  <si>
    <t>4-012-051-2630204-104-2018/19-008</t>
  </si>
  <si>
    <t>Iria Ruui Primary School</t>
  </si>
  <si>
    <t>4-012-051-2630204-104-2018/19-009</t>
  </si>
  <si>
    <t>4-012-051-2630204-104-2018/19-010</t>
  </si>
  <si>
    <t>Karembwine Primary School</t>
  </si>
  <si>
    <t>4-012-051-2630204-104-2018/19-011</t>
  </si>
  <si>
    <t>Tiira  Primary School</t>
  </si>
  <si>
    <t>4-012-051-2630204-104-2018/19-012</t>
  </si>
  <si>
    <t>Construction of 10 door pit latrines</t>
  </si>
  <si>
    <t>Kinyanka Primary School</t>
  </si>
  <si>
    <t>4-012-051-2630204-104-2018/19-013</t>
  </si>
  <si>
    <t>Ntherone Primary School</t>
  </si>
  <si>
    <t>4-012-051-2630204-104-2018/19-014</t>
  </si>
  <si>
    <t>Riigi Primary School</t>
  </si>
  <si>
    <t>4-012-051-2630204-104-2018/19-015</t>
  </si>
  <si>
    <t>Athimba   Primary School</t>
  </si>
  <si>
    <t>4-012-051-2630204-104-2018/19-016</t>
  </si>
  <si>
    <t>Nkaria Primary School</t>
  </si>
  <si>
    <t>Tiira Primary School</t>
  </si>
  <si>
    <t>4-012-051-2630204-104-2018/19-017</t>
  </si>
  <si>
    <t>Kianda Primary School</t>
  </si>
  <si>
    <t>4-012-051-2630204-104-2018/19-020</t>
  </si>
  <si>
    <t>4-012-051-2630204-104-2018/19-021</t>
  </si>
  <si>
    <t>Karumaru Primary School</t>
  </si>
  <si>
    <t>4-012-051-2630204-104-2018/19-024</t>
  </si>
  <si>
    <t>Maua Primary School</t>
  </si>
  <si>
    <t>4-012-051-2630204-104-2018/19-026</t>
  </si>
  <si>
    <t>Kithetu Kirimene Day Secondary School</t>
  </si>
  <si>
    <t>4-012-051-2630205-104-2018/19-001</t>
  </si>
  <si>
    <t>Completion of a dining hall( Walling, roofing, fixing doors and windows, plastering, flooring, ceiling and drainage system)</t>
  </si>
  <si>
    <t>Kilalai  Day Secondary School</t>
  </si>
  <si>
    <t>4-012-051-2630205-104-2018/19-002</t>
  </si>
  <si>
    <t>Completion of a dining hall-basement and first floor ( Walling, roofing, fixing doors and windows, plastering, flooring, ceiling and drainage system)</t>
  </si>
  <si>
    <t>Akui Day Secondary School</t>
  </si>
  <si>
    <t>4-012-051-2630205-104-2018/19-003</t>
  </si>
  <si>
    <t>Ugoti Day Secondary School</t>
  </si>
  <si>
    <t>4-012-051-2630205-104-2018/19-004</t>
  </si>
  <si>
    <t>Mboone Day Secondary School</t>
  </si>
  <si>
    <t>4-012-051-2630205-104-2017/2018-005</t>
  </si>
  <si>
    <t>Kindani  Day Secondary School</t>
  </si>
  <si>
    <t>4-012-051-2630205-104-2018/19-006</t>
  </si>
  <si>
    <t>Completion of administration block(fixing doors , windows, plastering, flooring,painting, electrical works, ceiling )</t>
  </si>
  <si>
    <t>Auki Day Secondary School</t>
  </si>
  <si>
    <t>4-012-051-2630205-104-2018/19-008</t>
  </si>
  <si>
    <t>Completion of a library(walling ,roofing, fixing doors and windows, plastering ,flooring and paintaing)</t>
  </si>
  <si>
    <t>Riaki day Secondary School</t>
  </si>
  <si>
    <t>4-012-051-2630205-104-2018/19-009</t>
  </si>
  <si>
    <t>Itumi day Secondary School</t>
  </si>
  <si>
    <t>4-012-051-2630205-104-2018/19-010</t>
  </si>
  <si>
    <t>Tiira Day Secondary School</t>
  </si>
  <si>
    <t>4-012-051-2630205-104-2018/19-011</t>
  </si>
  <si>
    <t>Maua Day Secondary School</t>
  </si>
  <si>
    <t>4-012-051-2630205-104-2018/19-012</t>
  </si>
  <si>
    <t>Igembe Boys Secondary School</t>
  </si>
  <si>
    <t>Construction of Dormitory (Slab, walling, roofing)</t>
  </si>
  <si>
    <t>Igembe South Disability Centre</t>
  </si>
  <si>
    <t>4-030-051-2640511-108-2018/19-001</t>
  </si>
  <si>
    <t>Completion of the disability centre( flooring,painting, electrical works and drainage system)</t>
  </si>
  <si>
    <t>Kiguru Chief’s Camp</t>
  </si>
  <si>
    <t>4-012-051-2640507-113-2018/19-001</t>
  </si>
  <si>
    <t>Mboone Ass. Chief's Office</t>
  </si>
  <si>
    <t>4-012-051-2640507-113-2018/19-002</t>
  </si>
  <si>
    <t>Construction of 2 door Pit latrines to completion</t>
  </si>
  <si>
    <t>Giika Chief's Office</t>
  </si>
  <si>
    <t>4-012-051-2640507-113-2018/19-003</t>
  </si>
  <si>
    <t>PROJECT GFS CODELIST FOR IGEMBE CENTRAL NATIONAL GOVERNMENT CONSTITUENCY DEVELOPMENT FUND</t>
  </si>
  <si>
    <t>4-012-052-2110000-100-2018/19-001</t>
  </si>
  <si>
    <t>4-012-052-2110000-100-2018/19-002</t>
  </si>
  <si>
    <t xml:space="preserve">Staff gratuity </t>
  </si>
  <si>
    <t>4-012-052-2120201-100-2018/19-003</t>
  </si>
  <si>
    <t>4-012-052-2120101-100-2018/19-004</t>
  </si>
  <si>
    <t>4-012-052-2210000-100-2018/19-005</t>
  </si>
  <si>
    <t>4-012-052-2210802-100-2018/19-006</t>
  </si>
  <si>
    <t>4-012-052-2210802-111-2018/19-001</t>
  </si>
  <si>
    <t>4-012-052-2210000-111-2018/19-002</t>
  </si>
  <si>
    <t>Purchase of fuel, repairs and maintenance, printing, stationery, airtime, travel and subsistence.</t>
  </si>
  <si>
    <t>Capacity building</t>
  </si>
  <si>
    <t>4-012-052-2210700-111-2018/19-003</t>
  </si>
  <si>
    <t>Undertake training of the pmcs/ng-cdfcs on ng-cdf related issues</t>
  </si>
  <si>
    <t>4-012-052-2640101-103-2018/19-001</t>
  </si>
  <si>
    <t>4-012-052-2640102-103-2018/19-002</t>
  </si>
  <si>
    <r>
      <t> </t>
    </r>
    <r>
      <rPr>
        <b/>
        <sz val="12"/>
        <color indexed="8"/>
        <rFont val="Footlight MT Light"/>
        <family val="1"/>
      </rPr>
      <t>EMERGENCY</t>
    </r>
  </si>
  <si>
    <t>4-012-052-2640200-101-2018/19-001</t>
  </si>
  <si>
    <t>Igembe Central Sports Programs</t>
  </si>
  <si>
    <t>4-012-052-2640509-112-2018/19-001</t>
  </si>
  <si>
    <t>Carry out constituency sports tournament and the winning teams/schools to be awarded with trophies, balls and games kits</t>
  </si>
  <si>
    <t>Kangeta Primary School</t>
  </si>
  <si>
    <t>4-012-052-2630204-104-2018/19-001</t>
  </si>
  <si>
    <t>Kieiya Primary School</t>
  </si>
  <si>
    <t>4-012-052-2630204-104-2018/19-002</t>
  </si>
  <si>
    <t>Mukululu Primary School</t>
  </si>
  <si>
    <t>4-012-052-2630204-104-2018/19-003</t>
  </si>
  <si>
    <t>Construction of 1 septic tank to completion.</t>
  </si>
  <si>
    <t>Laikumukumu Primary School</t>
  </si>
  <si>
    <t>4-012-052-2630204-104-2018/19-004</t>
  </si>
  <si>
    <t>Construction of 1 classroom to completion.</t>
  </si>
  <si>
    <t>Kaani Ka Rui Primary School</t>
  </si>
  <si>
    <t>4-012-052-2630204-104-2018/19-005</t>
  </si>
  <si>
    <t>Completion of 1 administration block: windows, painting, doors and tank.</t>
  </si>
  <si>
    <t>Kieni Kiraja Primary School</t>
  </si>
  <si>
    <t>4-012-052-2630204-104-2018/19-006</t>
  </si>
  <si>
    <t>Completion of 2 classrooms: windowpanes, painting and doors</t>
  </si>
  <si>
    <t>Kalimikuu Primary School</t>
  </si>
  <si>
    <t>4-012-052-2630204-104-2018/19-007</t>
  </si>
  <si>
    <t>Kathathene Primary School</t>
  </si>
  <si>
    <t>4-012-052-2630204-104-2018/19-008</t>
  </si>
  <si>
    <t>Miori Primary School</t>
  </si>
  <si>
    <t>4-012-052-2630204-104-2018/19-009</t>
  </si>
  <si>
    <t>Nthare Primary School</t>
  </si>
  <si>
    <t>4-012-052-2630204-104-2018/19-010</t>
  </si>
  <si>
    <t>Mwomwere Primary School</t>
  </si>
  <si>
    <t>4-012-052-2630204-104-2018/19-011</t>
  </si>
  <si>
    <t>Ntuene Primary School</t>
  </si>
  <si>
    <t>4-012-052-2630204-104-2018/19-012</t>
  </si>
  <si>
    <t>Limoro Primary School</t>
  </si>
  <si>
    <t>4-012-052-2630204-104-2018/19-013</t>
  </si>
  <si>
    <t>Kiolokia muuti Primary School</t>
  </si>
  <si>
    <t>4-012-052-2630204-104-2018/19-014</t>
  </si>
  <si>
    <t>Kongo ka  mau Primary School</t>
  </si>
  <si>
    <t>4-012-052-2630204-104-2018/19-015</t>
  </si>
  <si>
    <t>Thuuru Primary School</t>
  </si>
  <si>
    <t>4-012-052-2630204-104-2018/19-016</t>
  </si>
  <si>
    <t>Thamare Primary School</t>
  </si>
  <si>
    <t>4-012-052-2630204-104-2018/19-017</t>
  </si>
  <si>
    <t>Kiani kia nanga Primary School</t>
  </si>
  <si>
    <t>4-012-052-2630204-104-2018/19-018</t>
  </si>
  <si>
    <t>Construction of 1 administration block: phase1</t>
  </si>
  <si>
    <t>Tuuru Primary School</t>
  </si>
  <si>
    <t>4-012-052-2630204-104-2018/19-019</t>
  </si>
  <si>
    <t>Mwerene Primary School</t>
  </si>
  <si>
    <t>4-012-052-2630204-104-2018/19-020</t>
  </si>
  <si>
    <t>Machungulu Primary School</t>
  </si>
  <si>
    <t>4-012-052-2630204-104-2018/19-021</t>
  </si>
  <si>
    <t>Karama antuamuo Primary School</t>
  </si>
  <si>
    <t>4-012-052-2630204-104-2018/19-022</t>
  </si>
  <si>
    <t>Malaene Primary School</t>
  </si>
  <si>
    <t>4-012-052-2630204-104-2018/19-023</t>
  </si>
  <si>
    <t>Murera Primary School</t>
  </si>
  <si>
    <t>4-012-052-2630204-104-2018/19-024</t>
  </si>
  <si>
    <t>Construction of 1 classroom tocompletion</t>
  </si>
  <si>
    <t>Kalulu Primary School</t>
  </si>
  <si>
    <t>4-012-052-2630204-104-2018/19-025</t>
  </si>
  <si>
    <t>Completion of 1 classroom: veranda, panting and floor</t>
  </si>
  <si>
    <t>Baibariu Primary School</t>
  </si>
  <si>
    <t>4-012-052-2630204-104-2018/19-026</t>
  </si>
  <si>
    <t>Nkinyang'a secondary school</t>
  </si>
  <si>
    <t>4-012-052-2630205-104-2018/19-001</t>
  </si>
  <si>
    <t>Completion of administration block; floor, window, doors, wiring and veranda.</t>
  </si>
  <si>
    <t>Njia boys secondary school</t>
  </si>
  <si>
    <t>4-012-052-2630205-104-2018/19-002</t>
  </si>
  <si>
    <t>Kithare day secondary school</t>
  </si>
  <si>
    <t>4-012-052-2630205-104-2018/19-003</t>
  </si>
  <si>
    <t>Construction of 1 laboratory: phase 1</t>
  </si>
  <si>
    <t>Machungulu day secondary school</t>
  </si>
  <si>
    <t>4-012-052-2630205-104-2018/19-004</t>
  </si>
  <si>
    <t>Completion of an administration block; septic tank, window, doors and wiring.</t>
  </si>
  <si>
    <t>Kawiru secondary school</t>
  </si>
  <si>
    <t>4-012-052-2630205-104-2018/19-005</t>
  </si>
  <si>
    <t>Nthare secondary school</t>
  </si>
  <si>
    <t>4-012-052-2630205-104-2018/19-006</t>
  </si>
  <si>
    <t>Completion of multipurpose hall; septic tank and wiring.</t>
  </si>
  <si>
    <t>Kathelwa secondary school</t>
  </si>
  <si>
    <t>4-012-052-2630205-104-2018/19-007</t>
  </si>
  <si>
    <t>Completion of a multipurpose hall; septic tank, window, doors and wiring.</t>
  </si>
  <si>
    <t>Kandubaiday secondary school</t>
  </si>
  <si>
    <t>4-012-052-2630205-104-2018/19-008</t>
  </si>
  <si>
    <t>Kangeta day secondary school</t>
  </si>
  <si>
    <t>4-012-052-2630205-104-2018/19-009</t>
  </si>
  <si>
    <t>Ntuti day secondary school</t>
  </si>
  <si>
    <t>4-012-052-2630205-104-2018/19-010</t>
  </si>
  <si>
    <t>Kangeta girls secondary school</t>
  </si>
  <si>
    <t>4-012-052-2630205-104-2018/19-011</t>
  </si>
  <si>
    <t>Matiandui  day secondary school</t>
  </si>
  <si>
    <t>4-012-052-2630205-104-2018/19-012</t>
  </si>
  <si>
    <t>Completion of 1 administration block: septictank, windows and door.</t>
  </si>
  <si>
    <t>Kilimamungu day secondary school</t>
  </si>
  <si>
    <t>4-012-052-2630205-104-2018/19-013</t>
  </si>
  <si>
    <t xml:space="preserve">Completion of 1 laboratory: benches, gas works  and painting </t>
  </si>
  <si>
    <t>St.james  secondary school-limbuku</t>
  </si>
  <si>
    <t>4-012-052-2630205-104-2018/19-014</t>
  </si>
  <si>
    <t>Karama antuamuo  day secondary school</t>
  </si>
  <si>
    <t>4-012-052-2630205-104-2018/19-015</t>
  </si>
  <si>
    <t>Matirine  secondary school</t>
  </si>
  <si>
    <t>4-012-052-2630205-104-2018/19-016</t>
  </si>
  <si>
    <t>Thimbili secondary school</t>
  </si>
  <si>
    <t>4-012-052-2630205-104-2018/19-017</t>
  </si>
  <si>
    <t>Kabukuro  secondary school</t>
  </si>
  <si>
    <t>4-012-052-2630205-104-2018/19-018</t>
  </si>
  <si>
    <t>Kamiruru day secondary school</t>
  </si>
  <si>
    <t>4-012-052-2630205-104-2018/19-019</t>
  </si>
  <si>
    <t>Akuune day secondary school</t>
  </si>
  <si>
    <t>4-012-052-2630205-104-2018/19-020</t>
  </si>
  <si>
    <t>Kiani kia Aaru  day secondary school</t>
  </si>
  <si>
    <t>4-012-052-2630205-104-2018/19-021</t>
  </si>
  <si>
    <t>Thitha  secondary school</t>
  </si>
  <si>
    <t>4-012-052-2630205-104-2018/19-022</t>
  </si>
  <si>
    <t>Completion of 1 multipurpose hall: septic tank and painting.</t>
  </si>
  <si>
    <t>Murera secondary school</t>
  </si>
  <si>
    <t>4-012-052-2630205-104-2018/19-023</t>
  </si>
  <si>
    <t xml:space="preserve">Completion of 3 classroom:windows,door  and painting </t>
  </si>
  <si>
    <t>Nturuba day secondary school</t>
  </si>
  <si>
    <t>4-012-052-2630205-104-2018/19-024</t>
  </si>
  <si>
    <t>Completion of 1 multipurpose hall: septic tank and painting</t>
  </si>
  <si>
    <t>Igembe Central Tvet</t>
  </si>
  <si>
    <t>4-012-052-2630206-108-2018/19-001</t>
  </si>
  <si>
    <t>Construction of Igembe central technical and vocational education and training institute in corroboration with the ministry of education.</t>
  </si>
  <si>
    <t>Mukululu chief's office</t>
  </si>
  <si>
    <t>4-012-052-2640507-113-2018/19-001</t>
  </si>
  <si>
    <t>Completion of chief's office: plastering,floor,door and windows</t>
  </si>
  <si>
    <t>Kiengu assistant county commissioner’s office</t>
  </si>
  <si>
    <t>4-012-052-2640507-113-2018/19-002</t>
  </si>
  <si>
    <t>Construction of assistant county commissioner's office</t>
  </si>
  <si>
    <t>Mangala administration police  line</t>
  </si>
  <si>
    <t>4-012-052-2640507-113-2018/19-003</t>
  </si>
  <si>
    <t>Completion of administration police line: plastering,floor,door and windows</t>
  </si>
  <si>
    <t>Akongolo administration police  line</t>
  </si>
  <si>
    <t>4-012-052-2640507-113-2018/19-004</t>
  </si>
  <si>
    <t>Kathelwa Assistant Chief's Office</t>
  </si>
  <si>
    <t>4-012-052-2640507-113-2018/19-005</t>
  </si>
  <si>
    <t>Machungulu Chief's Office</t>
  </si>
  <si>
    <t>4-012-052-2640507-113-2018/19-006</t>
  </si>
  <si>
    <t>Kawiru Assistant Chief's Office</t>
  </si>
  <si>
    <t>4-012-052-2640507-113-2018/19-007</t>
  </si>
  <si>
    <t>Miori  Chief's Camp</t>
  </si>
  <si>
    <t>4-012-052-2640507-113-2018/19-008</t>
  </si>
  <si>
    <t>OTHER PROJECT</t>
  </si>
  <si>
    <t>Igembe Central NG-CDFC Office</t>
  </si>
  <si>
    <t>4-012-052-3110202-108-2018/19-001</t>
  </si>
  <si>
    <t>Project cost variation and extra works of ng-cdf office: fencing, rump, cabro and water tower.</t>
  </si>
  <si>
    <t>Totals</t>
  </si>
  <si>
    <t>4-039-216-2120101-100-2018/19-002</t>
  </si>
  <si>
    <t>4-039-216-2640102-103-2018/19-002</t>
  </si>
  <si>
    <t>4-039-216-2640105-103-2018/19-003</t>
  </si>
  <si>
    <t>4-39-216-2640507-113-2018/19-001</t>
  </si>
  <si>
    <t>4-39-216-2640507-113-2018/19-002</t>
  </si>
  <si>
    <t>4-39-216-2640507-113-2018/19-003</t>
  </si>
  <si>
    <t>PROJECT GFS CODELIST FOR MAVOKO NATIONAL GOVERNMENT CONSTITUENCY DEVELOPMENT FUND</t>
  </si>
  <si>
    <t>4-016-080-2110000-100-2018/19-001</t>
  </si>
  <si>
    <t>4-016-080-2210000-100-2018/19-002</t>
  </si>
  <si>
    <t xml:space="preserve">Repairs and maintenance, printing, stationeries, utility bills, travel and subsistence cost, purchase of equipment’s, fittings, office tea, </t>
  </si>
  <si>
    <t>4-016-080-2120101-100-2018/19-003</t>
  </si>
  <si>
    <t>4-016-080-2120201-100-2018/19-004</t>
  </si>
  <si>
    <t>4-016-080-2210802-100-2018/19-005</t>
  </si>
  <si>
    <t xml:space="preserve">Payment of Committee sitting allowances, transport cost and conference charges </t>
  </si>
  <si>
    <t>Payment of Committee sitting allowances, transport cost and conference charges</t>
  </si>
  <si>
    <t>4-016-080-2210700-111-2018/19-003</t>
  </si>
  <si>
    <t xml:space="preserve">Sports  </t>
  </si>
  <si>
    <t>4-016-080-2640510-110-2018/19-001</t>
  </si>
  <si>
    <t>4-016-080-2640510-110-2018/19-002</t>
  </si>
  <si>
    <t>Fencing school compound with treated wooden poles and chain link, construction of gate</t>
  </si>
  <si>
    <t>4-016-080-2640510-110-2018/19-003</t>
  </si>
  <si>
    <t>Fencing school compound with treated wooden poles  and chain link, construction of gate</t>
  </si>
  <si>
    <t xml:space="preserve">Bursary Secondary </t>
  </si>
  <si>
    <t>4-047-276-2640101-103-2017/18-001</t>
  </si>
  <si>
    <t>4-016-080-2640102-103-2018/19-002</t>
  </si>
  <si>
    <t>Payment of bursary to special schools</t>
  </si>
  <si>
    <t>To purchase managers executive desk and chair, staff work station, office desk and chair, reception desk and chairs, board room table and chairs. Office binds, fridge, microwave, cooker, gas cylinder, kitchen cabinet</t>
  </si>
  <si>
    <t>4-016-080-2630204-104-2018/19-001</t>
  </si>
  <si>
    <t>Flooring, plastering, installation of staircase and walkway grill for 4 classrooms to completion</t>
  </si>
  <si>
    <t>4-016-080-2630204-104-2018/19-002</t>
  </si>
  <si>
    <t>4-016-080-2630204-104-2018/19-003</t>
  </si>
  <si>
    <t>Floor finishes, plastering, keying, painting, staircase and walkway grill to completion</t>
  </si>
  <si>
    <t>4-016-080-2630204-104-2018/19-004</t>
  </si>
  <si>
    <t>Construction  of 2 classrooms to completion</t>
  </si>
  <si>
    <t>4-016-080-2630204-104-2018/19-005</t>
  </si>
  <si>
    <t>4-016-080-2630204-104-2018/19-006</t>
  </si>
  <si>
    <t>Construction of 8 door ablution block to completion</t>
  </si>
  <si>
    <t>4-016-080-2630204-104-2018/19-007</t>
  </si>
  <si>
    <t>4-016-080-2630204-104-2018/19-008</t>
  </si>
  <si>
    <t>Renovation of 3 classrooms i.e flooring, plastering, painting</t>
  </si>
  <si>
    <t>4-016-080-2630204-104-2018/19-009</t>
  </si>
  <si>
    <t>4-016-080-2630204-104-2018/19-010</t>
  </si>
  <si>
    <t>4-016-080-2630204-104-2018/19-011</t>
  </si>
  <si>
    <t>Construction of 4 storey classrooms to completion</t>
  </si>
  <si>
    <t>4-016-080-2630204-104-2018/19-012</t>
  </si>
  <si>
    <t>4-016-080-2630204-104-2018/19-013</t>
  </si>
  <si>
    <t>4-016-080-2630204-104-2018/19-014</t>
  </si>
  <si>
    <t>Renovation of 6 classrooms to completion i.e flooring, plastering and painting</t>
  </si>
  <si>
    <t>4-016-080-2630204-104-2018/19-015</t>
  </si>
  <si>
    <t>4-016-080-2630204-104-2018/19-016</t>
  </si>
  <si>
    <t>4-016-080-2630204-104-2018/19-017</t>
  </si>
  <si>
    <t>4-016-080-2630204-104-2018/19-018</t>
  </si>
  <si>
    <t>4-016-080-2630204-104-2018/19-019</t>
  </si>
  <si>
    <t>4-016-080-2630204-104-2018/19-020</t>
  </si>
  <si>
    <t xml:space="preserve"> Construction of 8 door ablution block to completion</t>
  </si>
  <si>
    <t>4-016-080-2630204-104-2018/19-021</t>
  </si>
  <si>
    <t>Roofing, flooring, painting, fixing doors and windows, walling of one side and rim beam for one classroom</t>
  </si>
  <si>
    <t>4-016-080-2630204-104-2018/19-022</t>
  </si>
  <si>
    <t>4-016-080-2630205-104-2018/19-001</t>
  </si>
  <si>
    <t>First floor finishes i.e plastering, keying, painting, Construction of second floor and roofing to completion.</t>
  </si>
  <si>
    <t>4-016-080-2630205-104-2018/19-002</t>
  </si>
  <si>
    <t>St. Augustine Mlolongo</t>
  </si>
  <si>
    <t>4-016-080-2630205-104-2018/19-003</t>
  </si>
  <si>
    <t>4-016-080-2630205-104-2018/19-004</t>
  </si>
  <si>
    <t>Construction of 2 classsrooms to completion</t>
  </si>
  <si>
    <t>4-016-080-2630205-104-2018/19-005</t>
  </si>
  <si>
    <t>4-016-080-2640507-113-2018/19-001</t>
  </si>
  <si>
    <t>4-016-080-2640507-113-2018/19-002</t>
  </si>
  <si>
    <t>Flooring, plastering, painting, keying, ceiling, painting</t>
  </si>
  <si>
    <t>4-016-080-2640507-113-2018/19-003</t>
  </si>
  <si>
    <t>4-016-080-2640507-113-2018/19-004</t>
  </si>
  <si>
    <t>4-016-080-2640507-113-2018/19-005</t>
  </si>
  <si>
    <t>Flooring, plastering, keying,  ceiling , painting</t>
  </si>
  <si>
    <t>4-016-080-2640507-113-2018/19-006</t>
  </si>
  <si>
    <t>Flooring, plastering, keying,  ceiling, painting</t>
  </si>
  <si>
    <t>4-016-080-2640507-113-2018/19-007</t>
  </si>
  <si>
    <t>4-016-080-2640507-113-2018/19-008</t>
  </si>
  <si>
    <t xml:space="preserve">Purchase of office furniture, office equipment, laptop, fuel, repairs and maintenance, printing, stationery, telephone, travel and subsistence, office tea and refreshments </t>
  </si>
  <si>
    <t>Payment of staff salaries, wages and  gratuity</t>
  </si>
  <si>
    <t xml:space="preserve">To cater for any urgent, unforeseen occurrences and interventions in the Constituency during the Financial Year </t>
  </si>
  <si>
    <t xml:space="preserve">Purchase of teams uniforms  &amp; balls  and organizing tournaments in the constituency .Winning teams to be given trophies
Teams to be involved
Football 12 teams @ksh.36,000,Volleyball men12 @ksh.36,000
Volleyballwomen12 @ksh.36,000,Leg ball 12 teams@ksh.36,000
Netball 12 teams @ ksh.20,000,Trophies 6pcs @ksh.3150,Hand ball 12 teams@16,000,Whistles 2@ksh.958.50
</t>
  </si>
  <si>
    <t xml:space="preserve">Environment   </t>
  </si>
  <si>
    <t>4-039-216-2640510-110-2018/19-001</t>
  </si>
  <si>
    <t>Chebin Primary School</t>
  </si>
  <si>
    <t>Kapkeke Primary School</t>
  </si>
  <si>
    <t>Construction of 2 classroom to completion</t>
  </si>
  <si>
    <t>Completion of Two classrooms: Slab, flooring, plastering, painting, fascia board</t>
  </si>
  <si>
    <t>Construction of dormitory:-slab and walling</t>
  </si>
  <si>
    <t>Masaek Primary School</t>
  </si>
  <si>
    <t>Saria Primary School</t>
  </si>
  <si>
    <t>Cherendio Primary School</t>
  </si>
  <si>
    <t>Kimerin primary</t>
  </si>
  <si>
    <t>St. Augustine Nomorio Secondary</t>
  </si>
  <si>
    <t>Cheptonon Secondary School</t>
  </si>
  <si>
    <t>Purchase of 2 acres @ Kshs 1,000,000 land and construction of 2 classrooms to completion @ Kshs 1,000,000 each</t>
  </si>
  <si>
    <t>Chesikaki RC Secondary School</t>
  </si>
  <si>
    <t>KIM girls Secondary School</t>
  </si>
  <si>
    <t>Chesiro Secondary school</t>
  </si>
  <si>
    <t>Chesito Secondary school</t>
  </si>
  <si>
    <t>Chemoge Secondary School</t>
  </si>
  <si>
    <t>Completion of 2 classrooms-Plastering and painting</t>
  </si>
  <si>
    <t>Kaptama girls Secondary</t>
  </si>
  <si>
    <t>Koborom Secondary School</t>
  </si>
  <si>
    <t>Toroso Secondary School</t>
  </si>
  <si>
    <r>
      <t>Completion of tri- laboratory - flooring , plastering, construction of work tops and fume chamber on 2</t>
    </r>
    <r>
      <rPr>
        <vertAlign val="superscript"/>
        <sz val="12"/>
        <color indexed="8"/>
        <rFont val="Footlight MT Light"/>
        <family val="1"/>
      </rPr>
      <t>nd</t>
    </r>
    <r>
      <rPr>
        <sz val="12"/>
        <color indexed="8"/>
        <rFont val="Footlight MT Light"/>
        <family val="1"/>
      </rPr>
      <t xml:space="preserve"> wing of the tri-laboratory</t>
    </r>
  </si>
  <si>
    <t>Kaptoboi Secondary school</t>
  </si>
  <si>
    <t>Kamuneru Administration Police camp</t>
  </si>
  <si>
    <t xml:space="preserve">Completion of Administration Police houses flooring, plastering electrification, and painting </t>
  </si>
  <si>
    <t>4-39-216-2630205-104-2018/19-009</t>
  </si>
  <si>
    <t>Bishop Okring Kamuneru secondary school</t>
  </si>
  <si>
    <t>Purchase of school bus 51 seater</t>
  </si>
  <si>
    <t>Purchase and planting of tree seedling, flowers (Kshs. 100,000)and landscaping of the School compound (Kshs. 490,412.50)</t>
  </si>
  <si>
    <t>Payment of bursary to needy student  and the boda boda riders training in the Constituency</t>
  </si>
  <si>
    <t>Construction of a classroom to completion Kshs 1,000,000 and purchase of 40 desks Kshs 200,000</t>
  </si>
  <si>
    <t>Renovation of 3 classrooms(Floors, plaster, and painting)</t>
  </si>
  <si>
    <t>Renovation of 3 classrooms(Floors, plaster, fixing doors and windows, painting)</t>
  </si>
  <si>
    <t>Construction of 8 door pit latrines</t>
  </si>
  <si>
    <t xml:space="preserve">Construction of a classroom to completion </t>
  </si>
  <si>
    <t>Renovation of 2 classrooms(Floors, plaster, fixing doors and windows, painting)</t>
  </si>
  <si>
    <t>Renovation of 3 classrooms(Floors, plaster, fixing doors and windows, painting-Kshs. 800,000 and renovation of Administration block and purchase of furniture-Kshs. 800,000)</t>
  </si>
  <si>
    <t>Renovation of 8 classrooms(Floors, plaster, fixing doors and windows, painting</t>
  </si>
  <si>
    <t>Renovation of 3 classrooms(Floors, plaster, fixing doors and windows, painting</t>
  </si>
  <si>
    <t>Completion of the laboratory (flooring, plastering, ceiling, painting, electrical works and drainage system)</t>
  </si>
  <si>
    <t>Completion of the laboratory( electrical works, storage water tanks(1500Ltrs-20,000)  and drainage system)</t>
  </si>
  <si>
    <t>Completion of the laboratory(roofing, fixing doors and windows,flooring, plastering, ceiling, painting, electrical works and drainage system)</t>
  </si>
  <si>
    <t>Construction  of a  laboratory to completion (walling, roofing, fixing doors and windows, flooring, plastering, ceiling, painting, electrical works and drainage system)</t>
  </si>
  <si>
    <t>Completion of a chiefs office( roofing ,fixing doors  and windows, flooring, plastering andpainting - Kshs 800,000 and construction of 2 door Pit latrines to completion Kshs 200,000</t>
  </si>
  <si>
    <t>Construction of one classroom  to competion</t>
  </si>
  <si>
    <t>Construction of one classroom to Completion, Kshs.2,000,000 and purchase 42 Special Desks each @ Kshs.7,000  and 42 special chairs each @ Kshs.6,000 for the deaf.</t>
  </si>
  <si>
    <t xml:space="preserve">Construction of two classrooms to Completion </t>
  </si>
  <si>
    <t>One Classroom Construction to Completion Kshs.1,200,000&amp; Contruction of Administration Block to Completion,Kshs. 1,400,000</t>
  </si>
  <si>
    <t>One Classroom Construction to completion, Kshs.2,000,000 and 5 tutors’ Offices each @ Kshs.600,000 (Kshs.3,000,000.)</t>
  </si>
  <si>
    <t>Purchasing sport equipment for football, netball and volleyball teams within the constituency and organizing sport tournament where the winning teams shall be awarded</t>
  </si>
  <si>
    <t>Construction of a NGCDF office upto completion of walls</t>
  </si>
  <si>
    <t>Renovation of 11 classrooms(reroofing, flooring,plastering and painting Kshs. 1,700,000) and administration block( Tiles and ceiling kshs. 300,000)</t>
  </si>
  <si>
    <t>Renovation 8 classrooms-Reroofing, fixing doors and windows, plastering and painting</t>
  </si>
  <si>
    <t>Renovation of 5 classrooms-Reroofing, fixing doors and windows, plastering and painting(Kshs. 1,250,0000  and renovation of administration block-tiles and ceilling(Kshs. 300,000)</t>
  </si>
  <si>
    <t xml:space="preserve">Completion of Computer laboratory-Reroofing, fixing doors and windows, plastering and painting </t>
  </si>
  <si>
    <t xml:space="preserve">Construction of a new Office to completion           </t>
  </si>
  <si>
    <t>Undertake training of the PMCs/NG-CDFC on NG-CDF related issues</t>
  </si>
  <si>
    <t xml:space="preserve">Purchase of fuel, repairs and maintenance, vehicle insurance, stationery, telephone, travel and subsistence, hospitality and sanitation </t>
  </si>
  <si>
    <t>Kiminini Adminstration Police Camp</t>
  </si>
  <si>
    <t>Nabing'eng'e Adminstration Police Camp</t>
  </si>
  <si>
    <t>Sirakaru chief's office/ Adminstration Police camp</t>
  </si>
  <si>
    <t>Complete Adminstration Police Staff house - fittings, plastering and painting</t>
  </si>
  <si>
    <t>Complete Construction of Adminstration Police Staff House - Plastering, fittings and painting of Adminstration Police houses</t>
  </si>
  <si>
    <t>Completion of twin laboratory - Gas fitting, plumbing and painting</t>
  </si>
  <si>
    <t>Completion of Twin laboratory - Plastering, flooring, fitting, plumbing, gas system</t>
  </si>
  <si>
    <t>St Brigids Siumbwa Secondary School</t>
  </si>
  <si>
    <t>Construct Twin Laboratory - Slab and walling to lintel level</t>
  </si>
  <si>
    <t>Acquiring and planting tree seedlings within the Compounds of the following Schools: Wanjerere Primary School,Nyagatugu Primary School,Kanguru Priary School,Rwathia Primary School, Kiawambogo Primary School,Kanyenyaini Primary School,Kiruri Primary School,Ichichi Primary School,Njii-Ithatu Primary School,Nyakahura PrimarySchool</t>
  </si>
  <si>
    <t>Iyego Secondary School</t>
  </si>
  <si>
    <t>Gatunduini Secondary School</t>
  </si>
  <si>
    <t>Ihiga Secondary School</t>
  </si>
  <si>
    <t>Gatang’ara Administration Police Camp and Ass.Chief’s office</t>
  </si>
  <si>
    <t>Completion of Administration Police Camp-remaining works include general finishes and electrical works</t>
  </si>
  <si>
    <t>NG-CDFC/ PMC capacity building</t>
  </si>
  <si>
    <t>Undertake training of the the PMCs/NG-CDFC on NG-CDF related issues .</t>
  </si>
  <si>
    <t xml:space="preserve">Organizing of marathon and purchase of uniforms for the winning teams. Organise football matches and the winning teams awarded with uniforms and balls. Constituency teams are: Predators FC, Mbauini FC, Tsunami FC, Jabzville FC, Mnh FC, Kambaa FC, Raising Starv FC, Young Lion FC, Jambo Sana FC, Methodist FC, Dustraiser FC, Rockstar FC, Kijabe FC, Gichiengo FC, Mamba FC, Kagwe United FC, Pascha FC, Dolphins FC, Aljazeera FC, Express FC, KTF FC, Gatayamaiyu,Chiphoni FC, Karatina Juniour FC, Gachoire FC, Homeboyz FC, Nyanduma FC, Kamahindu FC, Muiru FC,Juventus FC, Kamburu FC, Kwaregi FC, Kamuchege FC, Moonshine FC, Red Tiger FC, Kihenjo FC, Super Hero FC, Keep Change FC, Wakulima FC,  Blue Line FC, Uplands FC, Victimizor FC, Hilltop FC, Shooters FC, Scorpion FC, Uplands Stars FC, Shalom FC,Amigo FC, Amigo FC, CultureFC, Gawthawariga FC,Mugiko FC, Hot-Cat FC,New Green FC, Bocajunior FC, Afro FC, Carlifonia FC, Centre FC, Red Bulls FC, Eleven Brothers fc,Shooting fc,Buka FC,Golden FC </t>
  </si>
  <si>
    <t>Nyamuthanga primary school</t>
  </si>
  <si>
    <t xml:space="preserve">refurbishment of 8 classrooms i.e plastering,internal and external walls,flooring, roof painting,fixing of fascia board  and labelling </t>
  </si>
  <si>
    <t xml:space="preserve">Construction of a laboratory i.e substructure,superstructure roofing,fixing gutters, verandah,painting and labelling. </t>
  </si>
  <si>
    <t>completion of 4 no. storeyed classrooms block building i.e roofing,fixing doors and windows,wiring, floor finishes,ceiling finishes, painting and decoration and fixing balustrades and railing</t>
  </si>
  <si>
    <t>Kinale Administration Police Post</t>
  </si>
  <si>
    <t>Construction of four Administration Police houses including  wiring, ceiling, painting and electricity installation</t>
  </si>
  <si>
    <t xml:space="preserve">Gitihia Administration Police Post </t>
  </si>
  <si>
    <t>Mbauini Administration Police Post</t>
  </si>
  <si>
    <t>Kamuchege  chiefs office</t>
  </si>
  <si>
    <t>Training of the PMCs/NG-CDFCs on NG-CDF related issues</t>
  </si>
  <si>
    <t>4-033-180-2110000-100-2018/19-001</t>
  </si>
  <si>
    <t>4-033-180-2210000-100-2018/19-002</t>
  </si>
  <si>
    <t>4-033-180-2120101-100-2018/19-003</t>
  </si>
  <si>
    <t>4-033-180-2120201-100-2018/19-004</t>
  </si>
  <si>
    <t>4-033-180-2210802-100-2018/19-005</t>
  </si>
  <si>
    <t>4-033-180-2210000-111-2018/19-001</t>
  </si>
  <si>
    <t>4-033-180-2210700-111-2018/19-003</t>
  </si>
  <si>
    <t>4-033-180-2640101-103-2018/19-001</t>
  </si>
  <si>
    <t>4-033-180-2640102-103-2018/19-002</t>
  </si>
  <si>
    <t>4-033-180-2640105-103-2018/19-003</t>
  </si>
  <si>
    <t>4-033-180-2640105-103-2018/19-004</t>
  </si>
  <si>
    <t>4-033-180-2640200-101-2018/19-001</t>
  </si>
  <si>
    <t>4-033-180-2640509-112-2018/19-001</t>
  </si>
  <si>
    <t>4-033-180-2630204-104-2018/19-001</t>
  </si>
  <si>
    <t>4-033-180-2630204-104-2018/19-002</t>
  </si>
  <si>
    <t>4-033-180-2630204-104-2018/19-003</t>
  </si>
  <si>
    <t>4-033-180-2630204-104-2018/19-004</t>
  </si>
  <si>
    <t>4-033-180-2630204-104-2018/19-005</t>
  </si>
  <si>
    <t>4-033-180-2630204-104-2018/19-006</t>
  </si>
  <si>
    <t>4-033-180-2630204-104-2018/19-007</t>
  </si>
  <si>
    <t>4-033-180-2630204-104-2018/19-008</t>
  </si>
  <si>
    <t>4-033-180-2630204-104-2018/19-009</t>
  </si>
  <si>
    <t>4-033-180-2630204-104-2018/19-010</t>
  </si>
  <si>
    <t>4-033-180-2630204-104-2018/19-011</t>
  </si>
  <si>
    <t>4-033-180-2630204-104-2018/19-012</t>
  </si>
  <si>
    <t>4-033-180-2630204-104-2018/19-013</t>
  </si>
  <si>
    <t>4-033-180-2630204-104-2018/19-014</t>
  </si>
  <si>
    <t>4-033-180-2630204-104-2018/19-015</t>
  </si>
  <si>
    <t>4-033-180-2630205-104-2018/19-001</t>
  </si>
  <si>
    <t>4-033-180-2630205-104-2018/19-002</t>
  </si>
  <si>
    <t>4-033-180-2630205-104-2018/19-003</t>
  </si>
  <si>
    <t>4-033-180-2640510-110- 2018/19-001</t>
  </si>
  <si>
    <t>4-033-180-2210802-111-2018/19-002</t>
  </si>
  <si>
    <r>
      <t xml:space="preserve">…………………………………….                                                                                                                                                                                                     Verified By: Elizabeth Kitundu                                                                                                                                                                                                                                                                                                                                                                                                                                                                                                                                                                                                                                                                                                                                     </t>
    </r>
    <r>
      <rPr>
        <b/>
        <sz val="11"/>
        <color indexed="8"/>
        <rFont val="Footlight MT Light"/>
        <family val="1"/>
      </rPr>
      <t xml:space="preserve">Ag.Chief Manager Programmes and Field Services Coordination    </t>
    </r>
    <r>
      <rPr>
        <b/>
        <sz val="12"/>
        <color indexed="8"/>
        <rFont val="Footlight MT Light"/>
        <family val="1"/>
      </rPr>
      <t xml:space="preserve">                                                            Date………………………………..</t>
    </r>
  </si>
  <si>
    <t xml:space="preserve">Cheptarit Primary School </t>
  </si>
  <si>
    <t>Kapsabul Primary School</t>
  </si>
  <si>
    <t>St.vincent Tuisuswo Primary School</t>
  </si>
  <si>
    <t>Kapkoros Gaa primary school</t>
  </si>
  <si>
    <t>Majimazuri primary school</t>
  </si>
  <si>
    <t>Kabianga primary school</t>
  </si>
  <si>
    <t>Ndabarnach Secondary School</t>
  </si>
  <si>
    <t>St. Michael Kipsomba Secondary School</t>
  </si>
  <si>
    <t>St. Peters Kamukunji Secondary School</t>
  </si>
  <si>
    <t>St. Josephs Mobet Secondary school</t>
  </si>
  <si>
    <t>Chepkigen Secondary School</t>
  </si>
  <si>
    <t>St Pauls Makongi Secondary School</t>
  </si>
  <si>
    <t>Cheplelaibei North Secondary School</t>
  </si>
  <si>
    <t>AIC Teldet Secondary school</t>
  </si>
  <si>
    <t>Bwayi Secondary School</t>
  </si>
  <si>
    <t>Ziwa Technical Training Institute</t>
  </si>
  <si>
    <t>4-027-141-2210802-100-2018/19-001</t>
  </si>
  <si>
    <t>4-027-141-2110000-100-2018/19-002</t>
  </si>
  <si>
    <t>4-027-141-2210000-100-2018/19-003</t>
  </si>
  <si>
    <t>4-027-141-2120101-100-2018/19-004</t>
  </si>
  <si>
    <t>4-027-141-2210802-111-2018/19-001</t>
  </si>
  <si>
    <t>4-027-141-2210700-111-2018/19-002</t>
  </si>
  <si>
    <t>4-027-141-2210000-111-2018/19-003</t>
  </si>
  <si>
    <t>4-027-141-2640200-101-2018/19-001</t>
  </si>
  <si>
    <t>4-027-141-2640510-113-2018/19-001</t>
  </si>
  <si>
    <t>4-027-141-2640510-113-2018/19-002</t>
  </si>
  <si>
    <t>4-027-141-2640510-113-2018/19-003</t>
  </si>
  <si>
    <t>4-027-141-2640101-103-2018/19-001</t>
  </si>
  <si>
    <t>4-027-141-2640102-103-2018/19-002</t>
  </si>
  <si>
    <t>4-027-141-2630204-104-2018/19-001</t>
  </si>
  <si>
    <t>4-027-141-2630204-104-2018/19-002</t>
  </si>
  <si>
    <t>4-027-141-2630204-104-2018/19-003</t>
  </si>
  <si>
    <t>4-027-141-2630204-104-2018/19-004</t>
  </si>
  <si>
    <t>4-027-141-2630204-104-2018/19-005</t>
  </si>
  <si>
    <t>4-027-141-2630204-104-2018/19-006</t>
  </si>
  <si>
    <t>4-027-141-2630204-104-2018/19-007</t>
  </si>
  <si>
    <t>4-027-141-2630204-104-2018/19-008</t>
  </si>
  <si>
    <t>4-027-141-2630204-104-2018/19-009</t>
  </si>
  <si>
    <t>4-027-141-2630204-104-2018/19-010</t>
  </si>
  <si>
    <t>4-027-141-2630204-104-2018/19-011</t>
  </si>
  <si>
    <t>4-027-141-2630204-104-2018/19-012</t>
  </si>
  <si>
    <t>4-027-141-2630204-104-2018/19-013</t>
  </si>
  <si>
    <t>4-027-141-2630204-104-2018/19-014</t>
  </si>
  <si>
    <t>4-027-141-2630204-104-2018/19-015</t>
  </si>
  <si>
    <t>4-027-141-2630204-104-2018/19-016</t>
  </si>
  <si>
    <t>4-027-141-2630204-104-2018/19-017</t>
  </si>
  <si>
    <t>4-027-141-2630204-104-2018/19-018</t>
  </si>
  <si>
    <t>4-027-141-2630204-104-2018/19-019</t>
  </si>
  <si>
    <t>4-027-141-2630205-104-2018/19-001</t>
  </si>
  <si>
    <t>4-027-141-2630205-104-2018/19-002</t>
  </si>
  <si>
    <t>4-027-141-2630205-104-2018/19-003</t>
  </si>
  <si>
    <t>4-027-141-2630205-104-2018/19-004</t>
  </si>
  <si>
    <t>4-027-141-2630205-104-2018/19-005</t>
  </si>
  <si>
    <t>4-027-141-2630205-104-2018/19-006</t>
  </si>
  <si>
    <t>4-027-141-2630205-104-2018/19-007</t>
  </si>
  <si>
    <t>4-027-141-2630205-104-2018/19-008</t>
  </si>
  <si>
    <t>4-027-141-2630205-104-2018/19-009</t>
  </si>
  <si>
    <t>4-027-141-2630205-104-2018/19-010</t>
  </si>
  <si>
    <t>4-027-141-2630205-104-2018/19-011</t>
  </si>
  <si>
    <t>4-027-141-2630205-104-2018/19-012</t>
  </si>
  <si>
    <t>4-027-141-2630205-104-2018/19-013</t>
  </si>
  <si>
    <t>4-027-141-2630205-104-2018/19-014</t>
  </si>
  <si>
    <t>4-027-141-2630205-104-2018/19-015</t>
  </si>
  <si>
    <t>4-027-141-2630205-104-2018/19-016</t>
  </si>
  <si>
    <t>4-027-141-2630205-104-2018/19-017</t>
  </si>
  <si>
    <t>4-027-141-2630205-104-2018/19-018</t>
  </si>
  <si>
    <t>4-027-141-2630205-104-2018/19-019</t>
  </si>
  <si>
    <t>4-027-141-2630205-104-2018/19-020</t>
  </si>
  <si>
    <t>4-027-141-2630201-104-2018/19-001</t>
  </si>
  <si>
    <t>4-027-141-2640507-108-2018/19-001</t>
  </si>
  <si>
    <t>4-027-141-2640507-108-2018/19-002</t>
  </si>
  <si>
    <t>4-027-141-2640507 108-2018/19-003</t>
  </si>
  <si>
    <t>4-027-141-2640507 108-2018/19-004</t>
  </si>
  <si>
    <t>4-027-141-2640509-112-2018/19-001</t>
  </si>
  <si>
    <t xml:space="preserve">NG-CDFC Capacity Building </t>
  </si>
  <si>
    <t>Construction of a classroom to completion</t>
  </si>
  <si>
    <t>Construction of 1 classroom @ 1.1m and  20 desks @ 5000</t>
  </si>
  <si>
    <t>Construction of 2 Classrooms to completion.</t>
  </si>
  <si>
    <t>Construction of1 Classroom to completion</t>
  </si>
  <si>
    <t>Construction of 1 classroom</t>
  </si>
  <si>
    <t>Screeding, Plastering and painting of one Classroom</t>
  </si>
  <si>
    <t>Purchase of 60 décor beds each at Ksh 8,799.74 inclusive of delivery.</t>
  </si>
  <si>
    <t>Constructions of 2 classrooms to completion</t>
  </si>
  <si>
    <t>Construction 2 classrooms at Ksh 2,000,000, 2 self-contained staff houses one bedroom at Ksh2,400,000 both, one ten doors for boys at Ksh 650,000.00 , one 10 doors for girls Ksh 600,000.00 and one, four doors for staffs at Ksh 250,000.00</t>
  </si>
  <si>
    <t xml:space="preserve">Ole Tipis Girls Secondary </t>
  </si>
  <si>
    <t>Construction of 2 classrooms at Kshs 1,800.000.00 and 100 lockers &amp; Chairs at Ksh 6,000 per complete set.</t>
  </si>
  <si>
    <t>Purchase and distribution tree seedlings in various schools in the following wards- Nkareta; Nchura Yeabori Primary School,  Nkareta primary, Nkareta Secondary, Melili; Tenkes Primary School, Town; Ole Tipis Girls Secondary, Katakala Secondary, Katakala Primary, Ololoiboti Primary, St. Mary, Olposimuru; Olposimuru Primary School, Ole Sintir Primary School, Kukwenik Day Secondary School, Meilanyi Primary School, Tekes Primary school, Olkurto;Olkurto Primary,Naitoti Primary School, Oimeru Primary School, Olopirik Primary School, Olokurto Day-Boarding, Olelepo primary and each School at  Ksh 100,000.00.</t>
  </si>
  <si>
    <t>Carry out Constituency Sports  tournaments starting from ward level the winning teams to be awarded with trophies, balls and games kit</t>
  </si>
  <si>
    <t>4-033-179-2210000-100-2018/19-001</t>
  </si>
  <si>
    <t>4-033-179-2120101-100-2018/19-003</t>
  </si>
  <si>
    <t>4-033-179-2120201-100-2018/19-004</t>
  </si>
  <si>
    <t>4-033-179-2210802-100-2018/19-005</t>
  </si>
  <si>
    <t>4-033-179-2210000-111-2018/19-001</t>
  </si>
  <si>
    <t>4-033-179-2210802-111-2018/19-002</t>
  </si>
  <si>
    <t>4-033-179-2210700-111-2018/19-003</t>
  </si>
  <si>
    <t>4-033-179-2630204-104-2018/19-001</t>
  </si>
  <si>
    <t>4-033-179-2630204-104-2018/19-002</t>
  </si>
  <si>
    <t>4-033-179-2630204-104-2018/19-003</t>
  </si>
  <si>
    <t>4-033-179-2630204-104-2018/19-004</t>
  </si>
  <si>
    <t>4-033-179-2630204-104-2018/19-005</t>
  </si>
  <si>
    <t>4-033-179-2630204-104-2018/19-006</t>
  </si>
  <si>
    <t>4-033-179-2630204-104-2018/19-007</t>
  </si>
  <si>
    <t>4-033-179-2630204-104-2018/19-008</t>
  </si>
  <si>
    <t>4-033-179-2630204-104-2018/19-009</t>
  </si>
  <si>
    <t>4-033-179-2630204-104-2018/19-010</t>
  </si>
  <si>
    <t>4-033-179-2630204-104-2018/19-011</t>
  </si>
  <si>
    <t>4-033-179-2630204-104-2018/19-012</t>
  </si>
  <si>
    <t>4-033-179-2630204-104-2018/19-013</t>
  </si>
  <si>
    <t>4-033-179-2630204-104-2018/19-014</t>
  </si>
  <si>
    <t>4-033-179-2630204-104-2018/19-015</t>
  </si>
  <si>
    <t>4-033-179-2630204-104-2018/19-016</t>
  </si>
  <si>
    <t>4-033-179-2630204-104-2018/19-017</t>
  </si>
  <si>
    <t>4-033-179-2630204-104-2018/19-018</t>
  </si>
  <si>
    <t>4-033-179-2630204-104-2018/19-019</t>
  </si>
  <si>
    <t>4-033-179-2630204-104-2018/19-020</t>
  </si>
  <si>
    <t>4-033-179-2630204-104-2018/19-021</t>
  </si>
  <si>
    <t>4-033-179-2630204-104-2018/19-022</t>
  </si>
  <si>
    <t>4-033-179-2630203-103-2018/19-001</t>
  </si>
  <si>
    <t>4-033-179-2630204-103-2018/19-002</t>
  </si>
  <si>
    <t>4-033-179-2630204-103-2018/19-003</t>
  </si>
  <si>
    <t>4-033-179-2630204-103-2018/19-004</t>
  </si>
  <si>
    <t>4-033-179-2630204-103-2018/19-005</t>
  </si>
  <si>
    <t>4-033-179-2110000-100-2018/19-002</t>
  </si>
  <si>
    <t>4-033-179-2640200-101-2018/19-001</t>
  </si>
  <si>
    <t>4-033-179-2640510-110-2018/19-001</t>
  </si>
  <si>
    <t>4-033-179-2640509-112-2018/19-001</t>
  </si>
  <si>
    <t>4-033-179-2640101-103-2018/19-001</t>
  </si>
  <si>
    <t>4-033-179-2640102-103-2018/19-002</t>
  </si>
  <si>
    <t>4-033-179-2640102-103-2018/19-003</t>
  </si>
  <si>
    <t xml:space="preserve">Environment project </t>
  </si>
  <si>
    <t>4-029-156-2210802-100-2018/19-001</t>
  </si>
  <si>
    <t>4-029-156-2110000-100-2018/19-002</t>
  </si>
  <si>
    <t>4-029-156-2210000-100-2018/19-003</t>
  </si>
  <si>
    <t>4-029-156-2210000-111-2018/19-003</t>
  </si>
  <si>
    <t>4-029-156-2210700-111-2018/19-002</t>
  </si>
  <si>
    <t>4-029-156-2210802-111-2018/19-001</t>
  </si>
  <si>
    <t>4-029-156-2630204-104-2018/19-001</t>
  </si>
  <si>
    <t>4-029-156-2630204-104-2018/19-002</t>
  </si>
  <si>
    <t>4-029-156-2630204-104-2018/19-003</t>
  </si>
  <si>
    <t>4-029-156-2630204-104-2018/19-004</t>
  </si>
  <si>
    <t>4-029-156-2630204-104-2018/19-005</t>
  </si>
  <si>
    <t>4-029-156-2630204-104-2018/19-006</t>
  </si>
  <si>
    <t>4-029-156-2630204-104-2018/19-007</t>
  </si>
  <si>
    <t>4-029-156-2630204-104-2018/19-008</t>
  </si>
  <si>
    <t>4-029-156-2630204-104-2018/19-009</t>
  </si>
  <si>
    <t>4-029-156-2630204-104-2018/19-010</t>
  </si>
  <si>
    <t>4-029-156-2630204-104-2018/19-011</t>
  </si>
  <si>
    <t>4-029-156-2630204-104-2018/19-012</t>
  </si>
  <si>
    <t>4-029-156-2630204-104-2018/19-013</t>
  </si>
  <si>
    <t>4-029-156-2630204-104-2018/19-014</t>
  </si>
  <si>
    <t>4-029-156-2630204-104-2018/19-015</t>
  </si>
  <si>
    <t>4-029-156-2630204-104-2018/19-016</t>
  </si>
  <si>
    <t>4-029-156-2630204-104-2018/19-017</t>
  </si>
  <si>
    <t>4-029-156-2630204-104-2018/19-018</t>
  </si>
  <si>
    <t>4-029-156-2630204-104-2018/19-019</t>
  </si>
  <si>
    <t>4-029-156-2630204-104-2018/19-020</t>
  </si>
  <si>
    <t>4-029-156-2630204-104-2018/19-021</t>
  </si>
  <si>
    <t>4-029-156-2630204-104-2018/19-022</t>
  </si>
  <si>
    <t>4-029-156-2630204-104-2018/19-023</t>
  </si>
  <si>
    <t>4-029-156-2630204-104-2018/19-024</t>
  </si>
  <si>
    <t>4-029-156-2630204-104-2018/19-025</t>
  </si>
  <si>
    <t>4-029-156-2630204-104-2018/19-026</t>
  </si>
  <si>
    <t>4-029-156-2630204-104-2018/19-027</t>
  </si>
  <si>
    <t>4-029-156-2630204-104-2018/19-028</t>
  </si>
  <si>
    <t>4-029-156-2630204-104-2018/19-029</t>
  </si>
  <si>
    <t>4-029-156-2630204-104-2018/19-030</t>
  </si>
  <si>
    <t>4-029-156-2630204-104-2018/19-031</t>
  </si>
  <si>
    <t>4-029-156-2630204-104-2018/19-032</t>
  </si>
  <si>
    <t>4-029-156-2630204-104-2018/19-033</t>
  </si>
  <si>
    <t>4-029-156-2630204-104-2018/19-034</t>
  </si>
  <si>
    <t>4-029-156-2630204-104-2018/19-035</t>
  </si>
  <si>
    <t>4-029-156-2630204-104-2018/19-036</t>
  </si>
  <si>
    <t>4-029-156-2630204-104-2018/19-037</t>
  </si>
  <si>
    <t>4-029-156-2630204-104-2018/19-038</t>
  </si>
  <si>
    <t>4-029-156-2630205-104-2018/19-001</t>
  </si>
  <si>
    <t>4-029-156-2630205-104-2018/19-002</t>
  </si>
  <si>
    <t>4-029-156-2630205-104-2018/19-003</t>
  </si>
  <si>
    <t>4-029-156-2630205-104-2018/19-004</t>
  </si>
  <si>
    <t>4-029-156-2630205-104-2018/19-005</t>
  </si>
  <si>
    <t>4-029-156-2630205-104-2018/19-006</t>
  </si>
  <si>
    <t>4-029-156-2630205-104-2018/19-007</t>
  </si>
  <si>
    <t>4-029-156-2630205-104-2018/19-008</t>
  </si>
  <si>
    <t>4-029-156-2630205-104-2018/19-009</t>
  </si>
  <si>
    <t>4-029-156-2630205-104-2018/19-010</t>
  </si>
  <si>
    <t>4-029-156-2630205-104-2018/19-011</t>
  </si>
  <si>
    <t>4-029-156-2630205-104-2018/19-012</t>
  </si>
  <si>
    <t>4-029-156-2630205-104-2018/19-013</t>
  </si>
  <si>
    <t>4-029-156-2630205-104-2018/19-014</t>
  </si>
  <si>
    <t>4-029-156-2630205-104-2018/19-015</t>
  </si>
  <si>
    <t>4-029-156-2630205-104-2018/19-016</t>
  </si>
  <si>
    <t>4-029-156-2630205-104-2018/19-017</t>
  </si>
  <si>
    <t>4-029-156-2630205-104-2018/19-018</t>
  </si>
  <si>
    <t>4-029-156-2630205-104-2018/19-019</t>
  </si>
  <si>
    <t>4-029-156-2630205-104-2018/19-020</t>
  </si>
  <si>
    <t>4-029-156-2630205-104-2018/19-021</t>
  </si>
  <si>
    <t>4-029-156-2630205-104-2018/19-022</t>
  </si>
  <si>
    <t>4-029-156-2630205-104-2018/19-023</t>
  </si>
  <si>
    <t>4-029-156-2630205-104-2018/19-024</t>
  </si>
  <si>
    <t>4-029-156-2640102-103-2018/19-002</t>
  </si>
  <si>
    <t>4-029-156-2640509-112-2018/19-001</t>
  </si>
  <si>
    <t>4-029-156-2640200-101-2018/19-001</t>
  </si>
  <si>
    <t>4-029-156-2640507-113-2018/19-001</t>
  </si>
  <si>
    <t>4-029-156-2120101-100-2018/19-004</t>
  </si>
  <si>
    <t>4-029-156-3110202-108-2018/19-001</t>
  </si>
  <si>
    <t>4-029-156-2640510-106-2018/19-001</t>
  </si>
  <si>
    <t>ADMINISTRATION AND EXPENDITURE EXPENSE</t>
  </si>
  <si>
    <t>plastering flooring fixing doors and windows painting and faciaboard of an administration block</t>
  </si>
  <si>
    <t>Fixing of doors and windows, flooring , plastering and painting of 8 classrooms</t>
  </si>
  <si>
    <t>Kebulwet Primary School</t>
  </si>
  <si>
    <t>Roofing,Fixing doors and windows,plastering, painting of 3 classrooms</t>
  </si>
  <si>
    <t>fixing of windows and doors plastering and painting of 8 classrooms</t>
  </si>
  <si>
    <t>St mark's Seretio Primary school</t>
  </si>
  <si>
    <t>Plumbing, electrical installations, construction of tables and ceiling of a Labaratory</t>
  </si>
  <si>
    <t>walling Cables, plastering, fittings of doors and windows, Floor screeding and painting of a dinning hall</t>
  </si>
  <si>
    <t>Carry out sports actvities in the constituency, sponsor sporting activities in the constituency</t>
  </si>
  <si>
    <t>Rain water harvesting in the following schools Tolilet primary,ACK Kolonget Primary, Chepkiyeb Primary, St Anthony Tulwet Primary, Kipkaren Township Primary, AIC Kabisaga Mission Primary, SDA Kapkeringon Primary, Panama SDA Primary School, St Mary's Kabisaga, Chepnego Primary School,Tabolwa Primary School.  Kaplemur Primary and Chumek Primary purchase of water tank and installation of solar water pump.</t>
  </si>
  <si>
    <t>St Peters Eisero girls school</t>
  </si>
  <si>
    <t>4-029-156-2640101-103-2018/19-001</t>
  </si>
  <si>
    <r>
      <t>Prmotoi</t>
    </r>
    <r>
      <rPr>
        <sz val="12"/>
        <color indexed="8"/>
        <rFont val="Footlight MT Light"/>
        <family val="1"/>
      </rPr>
      <t xml:space="preserve"> Primary School</t>
    </r>
  </si>
  <si>
    <r>
      <t>Lulwonoi</t>
    </r>
    <r>
      <rPr>
        <sz val="12"/>
        <color indexed="8"/>
        <rFont val="Footlight MT Light"/>
        <family val="1"/>
      </rPr>
      <t xml:space="preserve"> Primary School</t>
    </r>
  </si>
  <si>
    <r>
      <t>Kapkitony</t>
    </r>
    <r>
      <rPr>
        <sz val="12"/>
        <color indexed="8"/>
        <rFont val="Footlight MT Light"/>
        <family val="1"/>
      </rPr>
      <t xml:space="preserve"> Primary School</t>
    </r>
  </si>
  <si>
    <r>
      <t>Ghatiarel</t>
    </r>
    <r>
      <rPr>
        <sz val="12"/>
        <color indexed="8"/>
        <rFont val="Footlight MT Light"/>
        <family val="1"/>
      </rPr>
      <t xml:space="preserve"> Primary School</t>
    </r>
  </si>
  <si>
    <r>
      <t>Lopusimoru</t>
    </r>
    <r>
      <rPr>
        <sz val="12"/>
        <color indexed="8"/>
        <rFont val="Footlight MT Light"/>
        <family val="1"/>
      </rPr>
      <t xml:space="preserve"> Primary School</t>
    </r>
  </si>
  <si>
    <r>
      <t>Chebon</t>
    </r>
    <r>
      <rPr>
        <sz val="12"/>
        <color indexed="8"/>
        <rFont val="Footlight MT Light"/>
        <family val="1"/>
      </rPr>
      <t xml:space="preserve"> Primary School</t>
    </r>
  </si>
  <si>
    <t>Ngarendare Football Club</t>
  </si>
  <si>
    <t>Renovation of 4 Police houses ( Plastering, Fixing of doors &amp; windows, Painting &amp; flooring) Kshs 800,000.00 , Construction of 4 latrines Kshs  200,000.00</t>
  </si>
  <si>
    <t>Mia Moja Administration Police Line</t>
  </si>
  <si>
    <t>Construction of 2 Administration Police houses to completion</t>
  </si>
  <si>
    <t>4-165-001-2630204-104-2018/19-001</t>
  </si>
  <si>
    <t>4-165-001-2630204-104-2018/19-002</t>
  </si>
  <si>
    <t>4-165-001-2630204-104-2018/19-003</t>
  </si>
  <si>
    <t>4-165-001-2630204-104-2018/19-004</t>
  </si>
  <si>
    <t>4-165-001-2630204-104-2018/19-005</t>
  </si>
  <si>
    <t>4-165-001-2630204-104-2018/19-006</t>
  </si>
  <si>
    <t>4-165-001-2630204-104-2018/19-007</t>
  </si>
  <si>
    <t>4-165-001-2630204-104-2018/19-008</t>
  </si>
  <si>
    <t>4-165-001-2630204-104-2018/19-009</t>
  </si>
  <si>
    <t>4-165-001-2630204-104-2018/19-010</t>
  </si>
  <si>
    <t>4-165-001-2630204-104-2018/19-011</t>
  </si>
  <si>
    <t>4-165-001-2630204-104-2018/19-012</t>
  </si>
  <si>
    <t>4-165-001-2630204-104-2018/19-013</t>
  </si>
  <si>
    <t>4-165-001-2630204-104-2018/19-014</t>
  </si>
  <si>
    <t>4-165-001-2630204-104-2018/19-016</t>
  </si>
  <si>
    <t>4-165-001-2630204-104-2018/19-017</t>
  </si>
  <si>
    <t>4-165-001-2630204-104-2018/19-018</t>
  </si>
  <si>
    <t>4-165-001-2630204-104-2018/19-019</t>
  </si>
  <si>
    <t>4-165-001-2630204-104-2018/19-020</t>
  </si>
  <si>
    <t>4-165-001-2630204-104-2018/19-021</t>
  </si>
  <si>
    <t>4-165-001-2630204-104-2018/19-022</t>
  </si>
  <si>
    <t>4-165-001-2630204-104-2018/19-023</t>
  </si>
  <si>
    <t>4-165-001-2630204-104-2018/19-024</t>
  </si>
  <si>
    <t>4-165-001-2630204-104-2018/19-025</t>
  </si>
  <si>
    <t>4-165-001-2630204-104-2018/19-026</t>
  </si>
  <si>
    <t>4-165-001-2630204-104-2018/19-027</t>
  </si>
  <si>
    <t>4-165-001-2630204-104-2018/19-028</t>
  </si>
  <si>
    <t>4-165-001-2630204-104-2018/19-030</t>
  </si>
  <si>
    <t>4-165-001-2630204-104-2018/19-031</t>
  </si>
  <si>
    <t>4-165-001-2630204-104-2018/19-032</t>
  </si>
  <si>
    <t>4-165-001-2630204-104-2018/19-033</t>
  </si>
  <si>
    <t>4-165-001-2630204-104-2018/19-034</t>
  </si>
  <si>
    <t>4-165-001-2630204-104-2018/19-035</t>
  </si>
  <si>
    <t>4-165-001-2630204-104-2018/19-036</t>
  </si>
  <si>
    <t>4-165-001-2630204-104-2018/19-037</t>
  </si>
  <si>
    <t>4-165-001-2630204-104-2018/19-038</t>
  </si>
  <si>
    <t>4-165-001-2630205-104-2018/19-001</t>
  </si>
  <si>
    <t>4-165-001-2630205-104-2018/19-002</t>
  </si>
  <si>
    <t>4-165-001-2630205-104-2018/19-003</t>
  </si>
  <si>
    <t>4-165-001-2630205-104-2018/19-004</t>
  </si>
  <si>
    <t>4-165-001-2630205-104-2018/19-005</t>
  </si>
  <si>
    <t>4-165-001-2630205-104-2018/19-006</t>
  </si>
  <si>
    <t>4-165-001-2630205-104-2018/19-007</t>
  </si>
  <si>
    <t>4-165-001-2630204-104-2018/19-015</t>
  </si>
  <si>
    <t>4-165-001-2630205-104-2018/19-008</t>
  </si>
  <si>
    <t>4-165-001-2640507-113-2018/19-001</t>
  </si>
  <si>
    <t>4-165-001-2640507-113-2018/19-002</t>
  </si>
  <si>
    <t>4-165-001-2640507-113-2018/19-003</t>
  </si>
  <si>
    <t>Dundori Primary School</t>
  </si>
  <si>
    <t>Ithagani Primary School</t>
  </si>
  <si>
    <t>Rurii Primary School</t>
  </si>
  <si>
    <t>Kiamaina Primary School</t>
  </si>
  <si>
    <t>Kendurumu Primary School</t>
  </si>
  <si>
    <t>Bahati Pcea Primary School</t>
  </si>
  <si>
    <t>St.Johns Primary School</t>
  </si>
  <si>
    <t>Limuko Primary School</t>
  </si>
  <si>
    <t>Kamoronyo Primary School</t>
  </si>
  <si>
    <t>Mereroni Primary School</t>
  </si>
  <si>
    <t>Bursary Secondary/Special Schools</t>
  </si>
  <si>
    <t>Bursary Tertiary Institutions (Colleges&amp; Universities)</t>
  </si>
  <si>
    <t>St.Lwanga Primary School</t>
  </si>
  <si>
    <t xml:space="preserve"> Mikeu Primary School</t>
  </si>
  <si>
    <t>Muringa Primary School</t>
  </si>
  <si>
    <t>Umoja Primary School</t>
  </si>
  <si>
    <t>Kagoto Primary School</t>
  </si>
  <si>
    <t>St. Francis Bahati Primary School</t>
  </si>
  <si>
    <t>St.Peters Engoshura Primary School</t>
  </si>
  <si>
    <t>Tabuga Primary School</t>
  </si>
  <si>
    <t>Workers Primary School</t>
  </si>
  <si>
    <t>Ndimu Primary School</t>
  </si>
  <si>
    <t>Muriundu Primary School</t>
  </si>
  <si>
    <t>Engoshura Primary School</t>
  </si>
  <si>
    <t>Bishop Edward Donovan Secondary School</t>
  </si>
  <si>
    <t>Kimani Ngunjiri High School</t>
  </si>
  <si>
    <t>Lanet Secondary School</t>
  </si>
  <si>
    <t>Dundori Secondary School</t>
  </si>
  <si>
    <t>J.M Kariuki Memorial Secondary School</t>
  </si>
  <si>
    <t>St.Anthony Engoshura Secondary School</t>
  </si>
  <si>
    <t>King David High School</t>
  </si>
  <si>
    <t xml:space="preserve">Mikeu Secondary School </t>
  </si>
  <si>
    <t>Mwiruti Secondary School</t>
  </si>
  <si>
    <t>Our Lady Of Fatima Secondary School</t>
  </si>
  <si>
    <t>Bavuni Secondary School</t>
  </si>
  <si>
    <t>Workers High School</t>
  </si>
  <si>
    <t>St.Gerald Secondary School</t>
  </si>
  <si>
    <t>Limuko Secondary School</t>
  </si>
  <si>
    <t>St.Francis Secondary School</t>
  </si>
  <si>
    <t>Bahati Girls Secondary School</t>
  </si>
  <si>
    <t>Kiamaina Secondary School</t>
  </si>
  <si>
    <t xml:space="preserve">Murunyu Assistant Chief Office </t>
  </si>
  <si>
    <t xml:space="preserve">Karunga Sub- Location Asst.Chief Office </t>
  </si>
  <si>
    <t>Mugumo Assistant Chief Office</t>
  </si>
  <si>
    <t>Menengai Assistant Chiefs Office</t>
  </si>
  <si>
    <t>Kiamunyeki Assistant Chiefs Office</t>
  </si>
  <si>
    <t>Land Mawe Assistant Chiefs Office</t>
  </si>
  <si>
    <t>Ndimu Assistant Chiefs Office</t>
  </si>
  <si>
    <t>Umoja Sub-Location Assistant Chiefs Office</t>
  </si>
  <si>
    <t>Rurii Assistant Chiefs Office</t>
  </si>
  <si>
    <t>Thayu Assistant Chiefs Office</t>
  </si>
  <si>
    <t>Mutukanio Assistant Chiefs Office</t>
  </si>
  <si>
    <t>Kabatini Chiefs Office</t>
  </si>
  <si>
    <t>Kabatini Assistant Chiefs Office</t>
  </si>
  <si>
    <t>Kiamaina Acc Offices Ict Centre</t>
  </si>
  <si>
    <t>Dundori Acc Offices Ict Centre</t>
  </si>
  <si>
    <t>Nakuru North District Dcc Residence</t>
  </si>
  <si>
    <t>Dundori Police Post</t>
  </si>
  <si>
    <t>Bahati Police Station</t>
  </si>
  <si>
    <t>Bahati Constituency Office Ng-Cdf Project</t>
  </si>
  <si>
    <t>Bahati Pcea Girls Secondary School</t>
  </si>
  <si>
    <t>Giachonge Primary School</t>
  </si>
  <si>
    <t>Completion of administration block( tiles, painting, ceiling and electricity)</t>
  </si>
  <si>
    <t>Renovation of 2classroom (wall plastering, floor, painting)</t>
  </si>
  <si>
    <t>Renovation of 4classroom (Wall Plastering, Floor, Painting)</t>
  </si>
  <si>
    <t>New/ Ongoing</t>
  </si>
  <si>
    <t>Completion of a twin laboratory Tiles, Ceiling, painting, and inside finishes )</t>
  </si>
  <si>
    <r>
      <t>Additional funds for completion of a</t>
    </r>
    <r>
      <rPr>
        <u/>
        <sz val="12"/>
        <color indexed="21"/>
        <rFont val="Footlight MT Light"/>
        <family val="1"/>
      </rPr>
      <t xml:space="preserve"> </t>
    </r>
    <r>
      <rPr>
        <sz val="12"/>
        <color indexed="8"/>
        <rFont val="Footlight MT Light"/>
        <family val="1"/>
      </rPr>
      <t>Storey building made up of 4 classrooms and a laboratory (  walling ,roofing  and painting  2</t>
    </r>
    <r>
      <rPr>
        <vertAlign val="superscript"/>
        <sz val="12"/>
        <color indexed="8"/>
        <rFont val="Footlight MT Light"/>
        <family val="1"/>
      </rPr>
      <t>nd</t>
    </r>
    <r>
      <rPr>
        <sz val="12"/>
        <color indexed="8"/>
        <rFont val="Footlight MT Light"/>
        <family val="1"/>
      </rPr>
      <t xml:space="preserve"> floor)</t>
    </r>
  </si>
  <si>
    <t>Giachong’e Assistant Chief Office</t>
  </si>
  <si>
    <t>Completion of payment for 2plots (50x100 each) (Kshs.400,000) and construction of an assistant chiefs office( Excavation works, foundation, walling and roofing) Kshs 700,000</t>
  </si>
  <si>
    <t>Office Furniture/ Equipment</t>
  </si>
  <si>
    <t>…………………………………….                                                                                                                                                                                                     Verified By: Elizabeth Kitundu                                                                                                                                                                                                                                                                                                                                                                                                                                                                                                                                                                                                                                                                                                                                     Ag.Chief Manager Programmes and Field Services Coordination                                                                Date………………………………..</t>
  </si>
  <si>
    <t xml:space="preserve">ADMINISTRATION AND RECURRENT EXPENDITURE </t>
  </si>
  <si>
    <t>Inkariak Ronkena Primary School</t>
  </si>
  <si>
    <t xml:space="preserve"> construction of four units of staff houses Ksh. 1,200,000</t>
  </si>
  <si>
    <t>Construction of 4 door toilets Ksh. 500,000</t>
  </si>
  <si>
    <t xml:space="preserve">4-018-089-2640200-101 -2018/19-001
</t>
  </si>
  <si>
    <t>Purchase of water tanks (10,000 litres) for the following schools in the constituency; Kio pry, Ndothua pry,Kaugi pry, Nyakio pry, Mbogani pry,Kahuho pry,Mucibau pry, Kimuri pry,Kahuru sec,Bara inya pry,Kihunguru pry,Kamirangi pry,Mukiri pry,Muruaki pry and Hianyu Primary.</t>
  </si>
  <si>
    <t>4-018-089-2640510-110-2018/19-001</t>
  </si>
  <si>
    <t>Renovation of 7 classroom (plastering and flooring)</t>
  </si>
  <si>
    <t>Renovation of 12 classroom (door and roof painting)</t>
  </si>
  <si>
    <t>Renovation of 2 classroom (From lintel level, plastering, flooring, windows and doors)</t>
  </si>
  <si>
    <t>Renovation of 8 classroom (Plastering and flooring) roof painting for 21 classroom</t>
  </si>
  <si>
    <t>Roof repair and painting for 12 classroom.</t>
  </si>
  <si>
    <t>Renovation of 8 classroom (flooring and plastering)</t>
  </si>
  <si>
    <t>Roof replacement for 6 classroom</t>
  </si>
  <si>
    <t>Completion of four classroom (roofing, plastering and flooring)</t>
  </si>
  <si>
    <t>Completion of one classroon (roofing, flooring, windows, door and plastering)</t>
  </si>
  <si>
    <t>Completion of administration block (Roofing)</t>
  </si>
  <si>
    <t>Completion of Administration block (plastering, painting, plumbing and wiring)</t>
  </si>
  <si>
    <t>Nyakio Administration Police Post</t>
  </si>
  <si>
    <t>Karandi Administration Police post 3 staff house</t>
  </si>
  <si>
    <t>Completion of 3 Administration Police houses (Painting,windows and kitchen finishes)</t>
  </si>
  <si>
    <t>Completion of ACC’s office (plastering and painting)</t>
  </si>
  <si>
    <t xml:space="preserve">Curtain/ vertical blind fixing for NG-CDF office </t>
  </si>
  <si>
    <t>NG-Cdf Office Furniture/ Equipment</t>
  </si>
  <si>
    <t xml:space="preserve">Purchase of fuel, repairs and maintenance, printing, stationery, telephone, travel and subsistence, office tea  </t>
  </si>
  <si>
    <t>ADMINISTRATION AND RECURRENT  EXPENDITURE</t>
  </si>
  <si>
    <t>Carry out Constituency Sports tournament and award the winning teams with trophies, balls, and games kits</t>
  </si>
  <si>
    <t xml:space="preserve">Planting of trees(Ksh 500,000), Installation of dirt bins(Ksh 500,000) and Purchase and Installation of a Water tanks(Ksh 1,180,817.51) in ( Thungururu Sec,Ngelelya Sec,Kariara Pri, Ithanga Sec, Del monte sec and Iganjo Pri Schools) @Ksh436,163.502 per school. </t>
  </si>
  <si>
    <t>Construction of two - 4 door each ablution blocks</t>
  </si>
  <si>
    <t>Renovation of eight classrooms (Plastering, Flooring and Painting)</t>
  </si>
  <si>
    <t>Completion of a Science Laboratory and a preparation room(Finishes and Mechanicals) (Flooring,Painting,Windows doors, plumbing, working surfaces and Electricity installation )</t>
  </si>
  <si>
    <t>Construction of an Administration Block  (phase 1) to completion</t>
  </si>
  <si>
    <t>Payment of NG-CDF Committee members sitting Expense: Allowances,transport, conferences</t>
  </si>
  <si>
    <t xml:space="preserve">Purchase of fuel, Office/Vehicle repairs and maintenance, printing, stationery, telephone, Electricity, travel and subsistence, office tea  </t>
  </si>
  <si>
    <t>Murera primary School</t>
  </si>
  <si>
    <t>4-022-113-2110000-100-2018/19-001</t>
  </si>
  <si>
    <t>4-022-113-2210000-100-2018/19-002</t>
  </si>
  <si>
    <t>4-022-113-2120101-100-2018/19-004</t>
  </si>
  <si>
    <t>4-022-113-2120201-100-2018/19-005</t>
  </si>
  <si>
    <t>4-022-113-2210802-100-2018/19-006</t>
  </si>
  <si>
    <t>4-022-113-2210000-111-2018/19-001</t>
  </si>
  <si>
    <t>4-022-113-2210802-111-2018/19-002</t>
  </si>
  <si>
    <t>4-022-113-2210700-111-2018/19-003</t>
  </si>
  <si>
    <t>4-022-113-2640101-103- 2018/19-001</t>
  </si>
  <si>
    <t>4-022-113-2640102-103-2018/19-002</t>
  </si>
  <si>
    <t>4-022-113-2640105-103-2018/19-003</t>
  </si>
  <si>
    <t>4-022-113-2640200-101-2018/19-001</t>
  </si>
  <si>
    <t>4-022-113-2630204-104-2018/19-001</t>
  </si>
  <si>
    <t>4-022-113-2630204-104-2018/19-002</t>
  </si>
  <si>
    <t>4-022-113-2630204-104-2018/19-003</t>
  </si>
  <si>
    <t>4-022-113-2630204-104-2018/19-004</t>
  </si>
  <si>
    <t>4-022-113-2630204-104-2018/19-005</t>
  </si>
  <si>
    <t>4-022-113-2630204-104-2018/19-006</t>
  </si>
  <si>
    <t>4-022-113-2630204-104-2018/19-007</t>
  </si>
  <si>
    <t>4-022-113-2630204-104-2018/19-008</t>
  </si>
  <si>
    <t>4-022-113-2630204-104-2018/19-009</t>
  </si>
  <si>
    <t>4-022-113-2630204-104-2018/19-010</t>
  </si>
  <si>
    <t>4-022-113-2630204-104-2018/19-011</t>
  </si>
  <si>
    <t>4-022-113-2630204-104-2018/19-012</t>
  </si>
  <si>
    <t>4-022-113-2630204-104-2018/19-013</t>
  </si>
  <si>
    <t>4-022-113-2630204-104-2018/19-014</t>
  </si>
  <si>
    <t>4-022-113-2630204-104-2018/19-015</t>
  </si>
  <si>
    <t>4-022-113-2630204-104-2018/19-016</t>
  </si>
  <si>
    <t>4-022-113-2630204-104-2018/19-017</t>
  </si>
  <si>
    <t>4-022-113-2630204-104-2018/19-018</t>
  </si>
  <si>
    <t>4-022-113-2630204-104-2018/19-019</t>
  </si>
  <si>
    <t>4-022-113-2630204-104-2018/19-020</t>
  </si>
  <si>
    <t>4-022-113-2630205-104-2018/19-001</t>
  </si>
  <si>
    <t>4-022-113-2630205-104-2018/19-002</t>
  </si>
  <si>
    <t>4-022-113-2630205-104-2018/19-003</t>
  </si>
  <si>
    <t>4-022-113-2640509-113-2018/19-001</t>
  </si>
  <si>
    <t>4-022-113-2640507-108-2018/19-001</t>
  </si>
  <si>
    <t>4-022-113-2640507-108-2018/19-002</t>
  </si>
  <si>
    <t>4-022-113-2640507-108-2018/19-003</t>
  </si>
  <si>
    <t>4-022-113-2640507-108-2018/19-004</t>
  </si>
  <si>
    <t>4-022-113-2640507-108-2018/19-005</t>
  </si>
  <si>
    <t>4-022-113-2640510-110- 2018/19-001</t>
  </si>
  <si>
    <t>4-022-113-2640510-110- 2018/19-002</t>
  </si>
  <si>
    <t>4-022-113-2640510-110- 2018/19-003</t>
  </si>
  <si>
    <t>4-022-113-2640510-110- 2018/19-004</t>
  </si>
  <si>
    <t>4-022-113-2640510-110- 2018/19-005</t>
  </si>
  <si>
    <t>4-022-113-2640510-110- 2018/19-006</t>
  </si>
  <si>
    <t>4-022-113-2640510-110- 2018/19-007</t>
  </si>
  <si>
    <t>4-022-113-2640510-110- 2018/19-008</t>
  </si>
  <si>
    <t>4-022-113-2640510-110- 2018/19-009</t>
  </si>
  <si>
    <r>
      <t xml:space="preserve">…………………………………….                                                                                                                                                                                                     Verified By: Elizabeth Kitundu.                                                                                                                                                                                                                                                                                                                                                                                                                                                                                                                                                                                                                                                                                                                                         </t>
    </r>
    <r>
      <rPr>
        <b/>
        <sz val="11"/>
        <color indexed="8"/>
        <rFont val="Footlight MT Light"/>
        <family val="1"/>
      </rPr>
      <t>Ag.Chief Manager Programmes &amp; Field Services Coordination</t>
    </r>
    <r>
      <rPr>
        <b/>
        <sz val="12"/>
        <color indexed="8"/>
        <rFont val="Footlight MT Light"/>
        <family val="1"/>
      </rPr>
      <t xml:space="preserve">                                                                     Date………………………………..</t>
    </r>
  </si>
  <si>
    <t>Purchase and supply and installation of laboratory  equipment and fittings:Purchase and Delivery of the following Science Laboratory Equipments:- Burette stop cock 50ml, Pipette Graduated cl. 25ml, Conical Flask 250ML-Pyrex, Conical flask 2000ml-pyrex, Beakers glass50ml-pyrex, Beakers glass 100ml-pyrex, Beakers glass 250ml-pyrex, Beakers plastic 50ml, Beakers Plastic 100ml, Beakers Plastic 250ml, Volumetric Flask-250ml, Wash Bottle 500ml, Stop Watches digital, Thermometer -10-110 c mercury/Alcohol, Burnsen Burner, Canisters, Burets (retort) stand complete, Spatula stainless still 150mm, Labels self-Adhesive, Dropper, Liebig Condenser-300ml, Crucible with Lid-50ml, Connecting Wire-100ml, Dissecting Kit set 18 instrument, Electric motor -3V, Electric motor -6V, Glass trough 180Mm, Measuring Cylinder glass-100ml, Measuring Cylinder plastic-100ml, Concave  mirror f/l5, Convex  mirror f/l5, Density Bottle-50ml, Round bottom Flask 500ml Pyrex, Magnetic Bar 6nm, Optic Pin 5HZ, Models –Brain, Models –kidney, Models –Heart, Models –Skull, Models –tooth, Models –Liver, Models -Digestive</t>
  </si>
  <si>
    <t>…………………………………….                                                                                                                                                                                                     Verified By: Elizabeth Kitundu.                                                                                                                                                                                                                                                                                                                                                                                                                                                                                                                                                                                                                                                                                                                                         Ag.Chief Manager Programmes &amp; Field Services Coordination                                                                     Date………………………………..</t>
  </si>
  <si>
    <t>Purchase of computers, printer,copier and workstation furniture, chairs</t>
  </si>
  <si>
    <t>Sabuli Secondary School</t>
  </si>
  <si>
    <t xml:space="preserve">Purchase of Sports kits,footballs,volleyballs, basketball,trophies </t>
  </si>
  <si>
    <t>Inshaallah Secondary School</t>
  </si>
  <si>
    <t>Diff Secondary</t>
  </si>
  <si>
    <t>4-008-038-2640510-112-2018/19-001</t>
  </si>
  <si>
    <t>4-008-038-2640510-112-2018/19-002</t>
  </si>
  <si>
    <t>4-008-038-2640510-112-2018/19-003</t>
  </si>
  <si>
    <t>4-008-038-2640510-112-2018/19-004</t>
  </si>
  <si>
    <t>Completion  of two classrooms-windows, doors,flooring and painting</t>
  </si>
  <si>
    <t>Completion  of one  classrooms-windows, doors,flooring and painting</t>
  </si>
  <si>
    <t xml:space="preserve">Completion of three classrooms -Roofing, flooring,plastering ,doors,windows and Painting </t>
  </si>
  <si>
    <t>Construction of one Classroom-Kshs 1,000,000 &amp; Twin Toilets-Kshs 300,000</t>
  </si>
  <si>
    <t>Construction of  One Classroom-Kshs 1,000,000 &amp; Twin Toilets- Kshs 300,000</t>
  </si>
  <si>
    <t xml:space="preserve">Construction Two classrooms </t>
  </si>
  <si>
    <t>Construction of Two Classroom</t>
  </si>
  <si>
    <t>Construction of Three Classroom-Kshs 3,000,000 &amp; Twin Toilets-Kshs 300,000</t>
  </si>
  <si>
    <t>Completion  of two classrooms-windows, doors, flooring and painting</t>
  </si>
  <si>
    <t>Construction of Two Clasroom-Kshs 2,000,000 and Purchase :&amp; Supply of 40 lockers &amp; Chairs-Kshs 280,000</t>
  </si>
  <si>
    <t>Purchase &amp; Supply of Laboratory Equipments (Burettes, Pipettes Plastic Beakers, Mercury Thermometer, Digital Stop watches, Volumetric Flask, Conical Flask, Test Tubes. Boiling Tubes,, Metallic Spatula ,Wash Bottle ,Droppers, Stoppard Container, Universal Indicator Chart, Clamps and Studs, Glass Beakers, Test Tubes  Holders, Test Tubes Racks, Measuring Cylinder Plastic )</t>
  </si>
  <si>
    <t>Purchase &amp; Supply of office Furniture(mettallic Cabinets, workstations,non-Revolving office Chairs,executive table,executive chair)</t>
  </si>
  <si>
    <t>Equiping of the Borehole (genset,Gi pipes, submersiblepump,Drop cables,GI Pipes,electric Motors,Genset House)</t>
  </si>
  <si>
    <t>Diff Secondary School</t>
  </si>
  <si>
    <t>Purchase and installation of solar Power System(solar panels,solar Array mounting racks,array DC Disconnect, Inverter,Battery Pack,Power metterunits,backup generator, breaker panel,AC Panel,Circuit Breaker Panel,Charge Controller) to four classrooms, Adminstration office &amp; Laboratory Block at Diff Secondary School</t>
  </si>
  <si>
    <t>4-008-038-2120101-100-2018/19-004</t>
  </si>
  <si>
    <t>Komo Primary School.</t>
  </si>
  <si>
    <t>Githima Primary School</t>
  </si>
  <si>
    <t>Gatuanyaga Primary School</t>
  </si>
  <si>
    <t>Powerline Primary School</t>
  </si>
  <si>
    <t>Matathia Primary School</t>
  </si>
  <si>
    <t>Mountain View Primary School</t>
  </si>
  <si>
    <t>General Kago Primary School</t>
  </si>
  <si>
    <t>Kenyatta Harambee Primary School</t>
  </si>
  <si>
    <t>Kimuchu Primary School</t>
  </si>
  <si>
    <t>Kiboko Primary School</t>
  </si>
  <si>
    <t>Athena Primary School</t>
  </si>
  <si>
    <t>Munyu Primary School</t>
  </si>
  <si>
    <t>Munyu Mixed Secondary School</t>
  </si>
  <si>
    <t>Munyu Girls Secondary School</t>
  </si>
  <si>
    <t>Gatuanyaga Mixed Day Secondary School</t>
  </si>
  <si>
    <t>Mbagathi Mixed Secondary School</t>
  </si>
  <si>
    <t>Maguguni Secondary School</t>
  </si>
  <si>
    <t>Komo Secondary School</t>
  </si>
  <si>
    <t>Thika Girls Karibaribi Secondary School</t>
  </si>
  <si>
    <t>Thika High School</t>
  </si>
  <si>
    <t>Thika Garrisson Secondary School</t>
  </si>
  <si>
    <t>Kimuchu Secondary School</t>
  </si>
  <si>
    <t>Ngoliba Chiefs Office</t>
  </si>
  <si>
    <t>D.C.C’S Office Thika East Sub-County</t>
  </si>
  <si>
    <t>Komo Police Post</t>
  </si>
  <si>
    <t>Munyu Police Post</t>
  </si>
  <si>
    <t>Githima Police  Post</t>
  </si>
  <si>
    <t>The Deputy Count Commissiner Thika West Subcounty</t>
  </si>
  <si>
    <t>Deputy Administration Police Commander Thika West Sub-County(Kiang’Ombe)</t>
  </si>
  <si>
    <t>Divisional Police Headquarters Thika</t>
  </si>
  <si>
    <t>Thika Police Headquarters</t>
  </si>
  <si>
    <t>Chief Biashara Location Office</t>
  </si>
  <si>
    <t>Ngoingwa Police Post</t>
  </si>
  <si>
    <t>Chief Gatiiguru Office</t>
  </si>
  <si>
    <t>Environment Activities</t>
  </si>
  <si>
    <t>4-022-114-2110000-100-2018/19-001</t>
  </si>
  <si>
    <t>4-022-114-2210000-100-2018/19-002</t>
  </si>
  <si>
    <t>4-022-114-2120101-100-2018/19-003</t>
  </si>
  <si>
    <t>4-022-114-2120201-100-2018/19-004</t>
  </si>
  <si>
    <t>4-022-114-2210802-100-2018/19-005</t>
  </si>
  <si>
    <t>4-022-114-2210000-111-2018/19-001</t>
  </si>
  <si>
    <t>4-022-114-2210802-111-2018/19-002</t>
  </si>
  <si>
    <t>4-022-114-2210700-111-2018/19-003</t>
  </si>
  <si>
    <t>4-022-114-2640101-103- 2018/19-001</t>
  </si>
  <si>
    <t>4-022-114-2640102-103-2018/19-002</t>
  </si>
  <si>
    <t>4-022-114-2640105-103-2018/19-003</t>
  </si>
  <si>
    <t>4-022-114-2640102-103-2018/19-004</t>
  </si>
  <si>
    <t>4-022-114-2640200-101-2018/19-001</t>
  </si>
  <si>
    <t>4-022-114-2630204-104-2018/19-001</t>
  </si>
  <si>
    <t>4-022-114-2630204-104-2018/19-002</t>
  </si>
  <si>
    <t>4-022-114-2630204-104-2018/19-003</t>
  </si>
  <si>
    <t>4-022-114-2630204-104-2018/19-004</t>
  </si>
  <si>
    <t>4-022-114-2630204-104-2018/19-005</t>
  </si>
  <si>
    <t>4-022-114-2630204-104-2018/19-006</t>
  </si>
  <si>
    <t>4-022-114-2630204-104-2018/19-007</t>
  </si>
  <si>
    <t>4-022-114-2630204-104-2018/19-008</t>
  </si>
  <si>
    <t>4-022-114-2630204-104-2018/19-009</t>
  </si>
  <si>
    <t>4-022-114-2630204-104-2018/19-011</t>
  </si>
  <si>
    <t>4-022-114-2630204-104-2018/19-012</t>
  </si>
  <si>
    <t>4-022-114-2630205-104-2018/19-001</t>
  </si>
  <si>
    <t>4-022-114-2630205-104-2018/19-002</t>
  </si>
  <si>
    <t>4-022-114-2630205-104-2018/19-003</t>
  </si>
  <si>
    <t>4-022-114-2630205-104-2018/19-004</t>
  </si>
  <si>
    <t>4-022-114-2630205-104-2018/19-005</t>
  </si>
  <si>
    <t>4-022-114-2630205-104-2018/19-006</t>
  </si>
  <si>
    <t>4-022-114-2630205-104-2018/19-007</t>
  </si>
  <si>
    <t>4-022-114-2630205-104-2018/19-008</t>
  </si>
  <si>
    <t>4-022-114-2630205-104-2018/19-009</t>
  </si>
  <si>
    <t>4-022-114-2630205-104-2018/19-010</t>
  </si>
  <si>
    <t>4-022-114-2640507-113-2018/19-001</t>
  </si>
  <si>
    <t>4-022-114-2640507-113-2018/19-002</t>
  </si>
  <si>
    <t>4-022-114-2640507-113-2018/19-003</t>
  </si>
  <si>
    <t>4-022-114-2640507-113-2018/19-004</t>
  </si>
  <si>
    <t>4-022-114-2640507-113-2018/19-005</t>
  </si>
  <si>
    <t>4-022-114-2640507-113-2018/19-006</t>
  </si>
  <si>
    <t>4-022-114-2640507-113-2018/19-007</t>
  </si>
  <si>
    <t>4-022-114-2640507-113-2018/19-008</t>
  </si>
  <si>
    <t>4-022-114-2640507-113-2018/19-009</t>
  </si>
  <si>
    <t>4-022-114-2640507-113-2018/19-010</t>
  </si>
  <si>
    <t>4-022-114-2640507-113-2018/19-011</t>
  </si>
  <si>
    <t>4-022-114-2640507-113-2018/19-012</t>
  </si>
  <si>
    <t>4-022-114-2640507-113-2018/19-013</t>
  </si>
  <si>
    <t>4-022-114-2640509-112-2018/19-001</t>
  </si>
  <si>
    <t>4-022-114-2640510-112-2018/19-001</t>
  </si>
  <si>
    <t>Payment of Committee  allowances,transport and coneference expenses</t>
  </si>
  <si>
    <t>Undertake Training of the PMCs,NG-CDFCs and other stakeholders on NG-CDF Related issues</t>
  </si>
  <si>
    <t>Construction of 1Classrooms to completion Kshs 1,000,000 and fencing around the school of 800m with concrete poles and barbed wire Kshs 1,000,000</t>
  </si>
  <si>
    <t>Complete renovation of 4 classroom block-removal and replacement of asbestos roof,walling, flooring, replacement of window panes and painting of the block-ongoing project.</t>
  </si>
  <si>
    <t xml:space="preserve">Construction of 2 classrooms </t>
  </si>
  <si>
    <t xml:space="preserve"> Purchase Of Office Furniture Thika East Divison For 3 offices 3 working desks and chairs I.e the Accs, Reception And Administration police Office</t>
  </si>
  <si>
    <t>DEO Thika East</t>
  </si>
  <si>
    <t>Purchase Of Furniture for 4 staff i.e. work stations (Kshs 900,000), And Renovation Of New Offices (addition of a window to ventilate he office,painting) Kshs 300,000</t>
  </si>
  <si>
    <r>
      <t>Construction of the chiefs office</t>
    </r>
    <r>
      <rPr>
        <b/>
        <sz val="12"/>
        <color indexed="10"/>
        <rFont val="Footlight MT Light"/>
        <family val="1"/>
      </rPr>
      <t>(minutes differ with 4th schedule)</t>
    </r>
  </si>
  <si>
    <r>
      <t>Renovation of the offices i.e painting,flooring  Kshs 500,000  and purchase of furniture Kshs 500,000</t>
    </r>
    <r>
      <rPr>
        <b/>
        <sz val="12"/>
        <color indexed="10"/>
        <rFont val="Footlight MT Light"/>
        <family val="1"/>
      </rPr>
      <t>(Minutes differ with 4th schedule)</t>
    </r>
  </si>
  <si>
    <r>
      <t>Construction of a toilet 1 door for the OCPD with septic tank and handwashbasin worth Kshs 200,000 and landscaping and murraming the muddy area 800,000</t>
    </r>
    <r>
      <rPr>
        <b/>
        <sz val="12"/>
        <color indexed="10"/>
        <rFont val="Footlight MT Light"/>
        <family val="1"/>
      </rPr>
      <t>(minutes differ with schedule and they should add up)</t>
    </r>
  </si>
  <si>
    <t>Construction of a police post to completion</t>
  </si>
  <si>
    <t xml:space="preserve">Tree nursery in 3 schools i.eMunyu primary, Matathia Primary school and Kenyatta Harambee primary school  each Kshs 300,000 .Beautification programmei.e planting of flowers in Athena Primary School ,Kimuchu primary School, Kenyatta primary School, General kago Primary school, matathia Primary school, kiboko primarySchool Each 213,469.59 </t>
  </si>
  <si>
    <r>
      <t>Carry out Constituency Sports tournament and the winning teams/schools to be awarded with trophies, balls and games kit.</t>
    </r>
    <r>
      <rPr>
        <b/>
        <sz val="12"/>
        <color indexed="10"/>
        <rFont val="Footlight MT Light"/>
        <family val="1"/>
      </rPr>
      <t>(minutes activities differ from schedules)</t>
    </r>
  </si>
  <si>
    <r>
      <t>construction of 1 computer  room,1,300,000 and piping of the water, erection of 10,000 litre water tank sh 1,700,000 and installation of water gutters in the school</t>
    </r>
    <r>
      <rPr>
        <b/>
        <sz val="12"/>
        <color indexed="10"/>
        <rFont val="Footlight MT Light"/>
        <family val="1"/>
      </rPr>
      <t>(justify cost for Kshs 1,700,000)</t>
    </r>
  </si>
  <si>
    <t>4-022-115-2110000-100-2018/19-001</t>
  </si>
  <si>
    <t>4-022-115-2210000-100-2018/19-002</t>
  </si>
  <si>
    <t>4-022-115-2120101-100-2018/19-003</t>
  </si>
  <si>
    <t>4-022-115-2120201-100-2018/19-004</t>
  </si>
  <si>
    <t>4-022-115-2210802-100-2018/19-005</t>
  </si>
  <si>
    <t>4-022-115-2210000-111-2018/19-001</t>
  </si>
  <si>
    <t>4-022-115-2210802-111-2018/19-002</t>
  </si>
  <si>
    <t>4-022-115-2210700-111-2018/19-003</t>
  </si>
  <si>
    <t>4-022-115-2640200-101-2018/19-001</t>
  </si>
  <si>
    <t>4-022-115-2640509-112-2018/19-001</t>
  </si>
  <si>
    <t>4-022-115-2640101-103-2018/19-001</t>
  </si>
  <si>
    <t>4-022-115-2640102-103-2018/19-002</t>
  </si>
  <si>
    <t>4-022-115-2630204-104-2018/19-001</t>
  </si>
  <si>
    <t>4-022-115-2630204-104-2018/19-002</t>
  </si>
  <si>
    <t>4-022-115-2630204-104-2018/19-003</t>
  </si>
  <si>
    <t>4-022-115-2630204-104-2018/19-004</t>
  </si>
  <si>
    <t>4-022-115-2630204-104-2018/19-005</t>
  </si>
  <si>
    <t>4-022-115-2630204-104-2018/19-006</t>
  </si>
  <si>
    <t>4-022-115-2630204-104-2018/19-007</t>
  </si>
  <si>
    <t>4-022-115-2630204-104-2018/19-008</t>
  </si>
  <si>
    <t>4-022-115-2630204-104-2018/19-009</t>
  </si>
  <si>
    <t>4-022-115-2630204-104-2018/19-010</t>
  </si>
  <si>
    <t>4-022-115-2630204-104-2018/19-011</t>
  </si>
  <si>
    <t>4-022-115-2630204-104-2018/19-012</t>
  </si>
  <si>
    <t>4-022-115-2640508-104-2018/19-013</t>
  </si>
  <si>
    <t>4-022-115-2630205-104-2018/19-001</t>
  </si>
  <si>
    <t>4-022-115-2630206-104-2018/19-001</t>
  </si>
  <si>
    <t>4-022-115-2640507-113-2018/19-001</t>
  </si>
  <si>
    <t>4-022-115-2640507-113-2018/19-002</t>
  </si>
  <si>
    <t>4-022-115-2640507-113-2018/19-003</t>
  </si>
  <si>
    <t>Purchasing seedling for planting trees each at kshs. 90,867.40 at Nyabongo Primary School, Nyambunwa Primary School, Nyamacheo Primary School, Monsensema Primary School, Nyamisaro Primary School, Amatangaro Primary School,</t>
  </si>
  <si>
    <t>Magena  Primary  School</t>
  </si>
  <si>
    <t>Ichuni Primary School</t>
  </si>
  <si>
    <t>Purchase of fuel,Repairs and maintenance, printing, stationery, telephone, travel and subsistence, office tea</t>
  </si>
  <si>
    <t>Purchase of fuel,Repairs and maintenance, printing, stationery, Airtime, travel and subsistence</t>
  </si>
  <si>
    <t>Construction of two classrooms  Kshs 2,500,000), administration block (Kshs 1,500,000), male toilet block (6 door) and female toilet block  (6 door)-  ( Kshs 1,000,000), chain fencing (Kshs 700,000) and landscaping (Kshs 300,000)</t>
  </si>
  <si>
    <t>Construction of two classrooms (Kshs 2,500,000), administration block (Kshs 1,500,000), male toilet block (6 door) and female toilet block  (6 door)-  (Kshs 1,000,000), chain fencing (Kshs 700,000) and landscaping ( Kshs 300,000)</t>
  </si>
  <si>
    <t>Construction of Meeting hall  Kshs 4,500,000) and female toilet (Kshs 500,000 block and Male toilet block (Kshs 300,000)</t>
  </si>
  <si>
    <t>Construction of one workshop measuring 11m×16m, three lecture rooms each one measuring 8m×6m and an office space measuring 5.5m×5.4m all located on the ground floor as per ministry guidance.</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</si>
  <si>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</si>
  <si>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t>Construction of gabion</t>
  </si>
  <si>
    <t>S.A Mbingoni Secondary School</t>
  </si>
  <si>
    <t>Construction of one classroom to completion Kshs 800,000 and  purchase of 44 lockers Kshs 200,000</t>
  </si>
  <si>
    <r>
      <t xml:space="preserve">Completion  of one dining hall </t>
    </r>
    <r>
      <rPr>
        <b/>
        <sz val="12"/>
        <color indexed="10"/>
        <rFont val="Footlight MT Light"/>
        <family val="1"/>
      </rPr>
      <t>(minutes differ from Schedules)</t>
    </r>
  </si>
  <si>
    <t>Physical Development Plan Kshs 100,000 Gate House  Kshs 700,000 Leveling of Compound by Grader  Kshs 1,405,000</t>
  </si>
  <si>
    <t>Plastering, glazing, electricity and painting work Kshs 600,000 of hall and purchase of 40 desks Kshs 80,000</t>
  </si>
  <si>
    <t>Co funding of the 51 seater school bus with PA raising Kshs 1,400,000</t>
  </si>
  <si>
    <t>Plastering, glazing, electricity and painting work of Administration block</t>
  </si>
  <si>
    <r>
      <t>Purchase of land for construction of Ikombe police station, DO’s office.</t>
    </r>
    <r>
      <rPr>
        <b/>
        <sz val="12"/>
        <color indexed="10"/>
        <rFont val="Footlight MT Light"/>
        <family val="1"/>
      </rPr>
      <t>(size of the land)</t>
    </r>
  </si>
  <si>
    <r>
      <t xml:space="preserve">Purchase of land for construction of Katangi AP station, DO’s office         </t>
    </r>
    <r>
      <rPr>
        <b/>
        <sz val="12"/>
        <color indexed="10"/>
        <rFont val="Footlight MT Light"/>
        <family val="1"/>
      </rPr>
      <t>(Size of the land)</t>
    </r>
  </si>
  <si>
    <t>4-016-076-2210802-100-2018/19-003</t>
  </si>
  <si>
    <t>4-016-076-2640510-110-2018/19-001</t>
  </si>
  <si>
    <t>4-016-076-2640510-110-2018/19-002</t>
  </si>
  <si>
    <t>4-016-076-2640510-110-2018/19-003</t>
  </si>
  <si>
    <t>4-016-076-2640510-110-2018/19-004</t>
  </si>
  <si>
    <t>4-016-076-2640510-110-2018/19-005</t>
  </si>
  <si>
    <t>4-016-076-2640510-110-2018/19-006</t>
  </si>
  <si>
    <t>4-016-076-2640510-110-2018/19-007</t>
  </si>
  <si>
    <t>4-016-076-2640510-110-2018/19-008</t>
  </si>
  <si>
    <t>4-016-076-2640510-110-2018/19-009</t>
  </si>
  <si>
    <t>4-016-076-2640510-110-2018/19-010</t>
  </si>
  <si>
    <t>4-016-076-2640510-110-2018/19-011</t>
  </si>
  <si>
    <t>4-016-076-2640510-110-2018/19-012</t>
  </si>
  <si>
    <t>4-016-076-2640510-110-2018/19-013</t>
  </si>
  <si>
    <t>4-016-076-2640510-110-2018/19-014</t>
  </si>
  <si>
    <t>4-016-076-2640510-110-2018/19-015</t>
  </si>
  <si>
    <t>4-016-076-2640510-110-2018/19-016</t>
  </si>
  <si>
    <t>4-016-076-2640510-110-2018/19-017</t>
  </si>
  <si>
    <t>4-016-076-2640510-110-2018/19-018</t>
  </si>
  <si>
    <t>4-016-076-2640510-110-2018/19-019</t>
  </si>
  <si>
    <t>4-016-076-2640510-110-2018/19-020</t>
  </si>
  <si>
    <t>4-016-076-2630205 -110-2018/19-021</t>
  </si>
  <si>
    <t>4-016-076-2640510-110-2018/19-022</t>
  </si>
  <si>
    <t>4-016-076-2640510-110-2018/19-023</t>
  </si>
  <si>
    <t>4-016-076-2630206-104-2018/19-001</t>
  </si>
  <si>
    <t>4-016-076-2630206-104-2018/19-002</t>
  </si>
  <si>
    <t>4-016-076-2630205-104-2018/19-001</t>
  </si>
  <si>
    <t>Completion of administration block, 2 laboratory, 4 storey classrooms and a multi-purpose hall-plastering, painting, windows and doors</t>
  </si>
  <si>
    <t>Construction of one Classroom Kshs 1,000,000) and a 4 door ablution block Kshs 5,00,000</t>
  </si>
  <si>
    <t>PROJECT GFS CODELIST FOR MUMIAS WEST NATIONAL GOVERNMENT CONSTITUENCY DEVELOPMENT FUND</t>
  </si>
  <si>
    <t xml:space="preserve"> AMOUNT</t>
  </si>
  <si>
    <t>4-037-204-2110000-100-2018/19-001</t>
  </si>
  <si>
    <t xml:space="preserve">Payment of NG/CDFC staff salaries and gratuity. </t>
  </si>
  <si>
    <t>4-037-204-2210000-100-2018/19-002</t>
  </si>
  <si>
    <t>4-037-204-2120101-100-2018/19-003</t>
  </si>
  <si>
    <t>Payment of N.S.S.F deductions.</t>
  </si>
  <si>
    <t>4-037-204-2120201-100-2018/19-004</t>
  </si>
  <si>
    <t>Payment of N.H.I.F deductions.</t>
  </si>
  <si>
    <t>4-037-204-2210802-100-2018/19-005</t>
  </si>
  <si>
    <t>4-037-204-2210000-111-2018/19-001</t>
  </si>
  <si>
    <t>4-037-204-2210802-111-2018/19-002</t>
  </si>
  <si>
    <t>4-037-204-2210700-111-2018/19-003</t>
  </si>
  <si>
    <t>Undertake training of the PMCs/NG CDFCs on NG CDF related issues.</t>
  </si>
  <si>
    <t>Bursary Secondary School</t>
  </si>
  <si>
    <t>4-037-204-2640101-103-2018/19-001</t>
  </si>
  <si>
    <t>Provision of bursary awards to needy students in secondary education institutions.</t>
  </si>
  <si>
    <t>4-037-204-2640102-103-2018/19-002</t>
  </si>
  <si>
    <t>Provision of bursary awards to needy students in tertiary institutions.</t>
  </si>
  <si>
    <t>Mumias Central Primary School</t>
  </si>
  <si>
    <t>4-037-204-2630204-104-2018/19-001</t>
  </si>
  <si>
    <t>Renovation of (3) classrooms - Replacement of roof, repair of floor, repair of wall, fittings &amp; finishes.</t>
  </si>
  <si>
    <t>Mumias Complex Primary School</t>
  </si>
  <si>
    <t>4-037-204-2630204-104-2018/19-002</t>
  </si>
  <si>
    <t>Lukoye Primary School</t>
  </si>
  <si>
    <t>4-037-204-2630204-104-2018/19-003</t>
  </si>
  <si>
    <t>Construction of (1) classroom to completion Kshs1,000,000. Provision of (40) Desks - Kshs 200,000</t>
  </si>
  <si>
    <t>Ichinga Primary School</t>
  </si>
  <si>
    <t>4-037-204-2630204-104-2018/19-004</t>
  </si>
  <si>
    <t>Renovation of (5) classrooms - Replacement of roof, repair of floor, repair of wall, fittings &amp; finishes.</t>
  </si>
  <si>
    <t>4-037-204-2630204-104-2018/19-005</t>
  </si>
  <si>
    <t>Nyakwaka Primary School</t>
  </si>
  <si>
    <t>4-037-204-2630204-104-2018/19-006</t>
  </si>
  <si>
    <t>Construction of (2) classrooms to completion - Provision of (100) Desks - Kshs 500,000. Construction of 6 - door Toilet - Kshs 500,000.</t>
  </si>
  <si>
    <t>Mumias Muslim Primary School</t>
  </si>
  <si>
    <t>4-037-204-2630204-104-2018/19-007</t>
  </si>
  <si>
    <t>Shibale Primary School</t>
  </si>
  <si>
    <t>4-037-204-2630204-104-2018/19-008</t>
  </si>
  <si>
    <t>Renovation of (8) classrooms - Replacement of roof, repair of floor, repair of wall, fittings &amp; finishes.</t>
  </si>
  <si>
    <t>St. Cyprian Ebuyeshera Primary School</t>
  </si>
  <si>
    <t>4-037-204-2630204-104-2018/19-009</t>
  </si>
  <si>
    <t>Ebubaka Primary School</t>
  </si>
  <si>
    <t>4-037-204-2630204-104-2018/19-010</t>
  </si>
  <si>
    <t>Renovation of (4) classrooms - Replacement of roof, repair of floor, repair of wall, fittings &amp; finishes.</t>
  </si>
  <si>
    <t>St. Peter's Boys Primary School</t>
  </si>
  <si>
    <t>4-037-204-2630204-104-2018/19-011</t>
  </si>
  <si>
    <t>Construction of (1) classroom to completion - Kes. 1,000,000. Provision of (40) Desks - Kshs 200,000</t>
  </si>
  <si>
    <t>Khungwani Primary School</t>
  </si>
  <si>
    <t>4-037-204-2630204-104-2018/19-012</t>
  </si>
  <si>
    <t>Purchase Of Land - 0.5 Acre - Kshs 500,000 &amp; Construction of 6 - Door Toilet - Kshs 500,000.</t>
  </si>
  <si>
    <t>Wang’nyang Primary School</t>
  </si>
  <si>
    <t>4-037-204-2630204-104-2018/19-013</t>
  </si>
  <si>
    <t>Construction of 6 - door Toilet - Kshs 500,000.</t>
  </si>
  <si>
    <t>Ebuyenjere Primary School</t>
  </si>
  <si>
    <t>4-037-204-2630204-104-2018/19-014</t>
  </si>
  <si>
    <t>Construction of (2) classrooms to completion - Kshs 2,000,000. Provision of (80) Desks - Kshs. 400,000</t>
  </si>
  <si>
    <t>Eshisundusia Primary School</t>
  </si>
  <si>
    <t>4-037-204-2630204-104-2018/19-015</t>
  </si>
  <si>
    <t>Construction of (1) classrooms to completion - Kshs 1,000,000. Provision of (40) Desks - Kshs 200,000. Purchase Of Land - 0.5 Acre - Kshs 500,000 &amp; Construction of 6 - Door Toilet - Kshs 500,000.</t>
  </si>
  <si>
    <t>Rangiri Primary School</t>
  </si>
  <si>
    <t>4-037-204-2630204-104-2018/19-016</t>
  </si>
  <si>
    <t>Construction of 6 - Door Toilet - Kes. 500,000, Provision of Fence &amp; Gate - Kshs. 500,000</t>
  </si>
  <si>
    <t>Nyapeta Primary School</t>
  </si>
  <si>
    <t>4-037-204-2630204-104-2018/19-017</t>
  </si>
  <si>
    <t>Construction of (1) classroom to completion - Kshs 1,000,000. Provision of (40) Desks - Kshs 200,000 and Construction of 12 - Door Toilet - Kshs 800,000.</t>
  </si>
  <si>
    <t>Emuberi Primary School</t>
  </si>
  <si>
    <t>4-037-204-2630204-104-2018/19-018</t>
  </si>
  <si>
    <t>Ihonje Primary School</t>
  </si>
  <si>
    <t>4-037-204-2630204-104-2018/19-019</t>
  </si>
  <si>
    <t>Butobe Primary School</t>
  </si>
  <si>
    <t>4-037-204-2630204-104-2018/19-020</t>
  </si>
  <si>
    <t>Buchifi Primary School</t>
  </si>
  <si>
    <t>4-037-204-2630204-104-2018/19-021</t>
  </si>
  <si>
    <t>Renovation of (4) classrooms - Replacement of roof, repair of floor, repair of wall, fittings &amp; finishes - Kshs1,500,000 &amp; Construction of 6 - Door Toilet - Kshs 500,000.</t>
  </si>
  <si>
    <t>Iyabo Primary School</t>
  </si>
  <si>
    <t>4-037-204-2630204-104-2018/19-022</t>
  </si>
  <si>
    <t>Emukhuwa Primary School</t>
  </si>
  <si>
    <t>4-037-204-2630204-104-2018/19-023</t>
  </si>
  <si>
    <t>Etenje Primary School</t>
  </si>
  <si>
    <t>4-037-204-2630204-104-2018/19-024</t>
  </si>
  <si>
    <t>Musanda Primary School</t>
  </si>
  <si>
    <t>4-037-204-2630204-104-2018/19-025</t>
  </si>
  <si>
    <t xml:space="preserve">Renovation of (4) classrooms - Replacement of roof, repair of floor, repair of wall, finishes &amp; fittings - kshs1,500,000. Renovation of Administration Block (3) offices - Repair of floor, repair of wall, fittings &amp; finishes - kshs 800,000. Construction of a Kitchen to completion -kshs 500,000. </t>
  </si>
  <si>
    <t>Ebubala Primary School</t>
  </si>
  <si>
    <t>4-037-204-2630204-104-2018/19-026</t>
  </si>
  <si>
    <t>Butende Primary School</t>
  </si>
  <si>
    <t>4-037-204-2630204-104-2018/19-027</t>
  </si>
  <si>
    <t>Bumala Primary School</t>
  </si>
  <si>
    <t>4-037-204-2630204-104-2018/19-028</t>
  </si>
  <si>
    <t>Ahong'injo Primary School</t>
  </si>
  <si>
    <t>4-037-204-2630204-104-2018/19-029</t>
  </si>
  <si>
    <t>Eshikalame Primary School</t>
  </si>
  <si>
    <t>4-037-204-2630204-104-2018/19-030</t>
  </si>
  <si>
    <t>4-037-204-2630204-104-2018/19-031</t>
  </si>
  <si>
    <t>Lusheya Primary School</t>
  </si>
  <si>
    <t>4-037-204-2630204-104-2018/19-032</t>
  </si>
  <si>
    <t>Provision of (40) Desks - Kshs 200,000.</t>
  </si>
  <si>
    <t>Mumias Deaf Primary School</t>
  </si>
  <si>
    <t>4-037-204-2630204-104-2018/19-033</t>
  </si>
  <si>
    <r>
      <t>Construction of a Storey Administration Block - Casting of 2</t>
    </r>
    <r>
      <rPr>
        <vertAlign val="superscript"/>
        <sz val="12"/>
        <rFont val="Footlight MT Light"/>
        <family val="1"/>
      </rPr>
      <t>nd</t>
    </r>
    <r>
      <rPr>
        <sz val="12"/>
        <rFont val="Footlight MT Light"/>
        <family val="1"/>
      </rPr>
      <t xml:space="preserve"> floor slab &amp; walling.</t>
    </r>
  </si>
  <si>
    <t>St. Romano's Matawa Secondary School</t>
  </si>
  <si>
    <t>4-037-204-2630205-104-2018/19-001</t>
  </si>
  <si>
    <t>Part payment for purchase of school bus - 51 Seater (Co - funded by BOG)</t>
  </si>
  <si>
    <t>Mumias Muslim Girls Secondary School</t>
  </si>
  <si>
    <t>4-037-204-2630205-104-2018/19-002</t>
  </si>
  <si>
    <t>Construction of Ablution Block - 7 - door Showers &amp; 7 - door Water Closets - Fittings &amp; Finishes.</t>
  </si>
  <si>
    <t>Iyabo Secondary School</t>
  </si>
  <si>
    <t>4-037-204-2630205-104-2018/19-003</t>
  </si>
  <si>
    <t>Construction of Administration Block - Roofing, Fittings &amp; Finishes.</t>
  </si>
  <si>
    <t>Bumia Girls Secondary School</t>
  </si>
  <si>
    <t>4-037-204-2630205-104-2018/19-004</t>
  </si>
  <si>
    <t>Construction of (2) classrooms to completion - Kshs 2,000,000. Provision of (60) Desks - Kshs. 500,000</t>
  </si>
  <si>
    <t>Bumala Secondary School</t>
  </si>
  <si>
    <t>4-037-204-2630205-104-2018/19-005</t>
  </si>
  <si>
    <t>Construction of (1) classroom to completion - Kshs. 1,000,000. Provision of (25) Desks - Kshs. 200,000</t>
  </si>
  <si>
    <t>Ingusi Secondary School</t>
  </si>
  <si>
    <t>4-037-204-2630205-104-2018/19-006</t>
  </si>
  <si>
    <t xml:space="preserve">Construction of a Dormitory (Capacity - 80 Beds) - Sub Structure, Super Structure walling &amp; Roofing. </t>
  </si>
  <si>
    <t>4-037-204-2630205-104-2018/19-007</t>
  </si>
  <si>
    <t>Purchase of Land - 0.5 Acre</t>
  </si>
  <si>
    <t>Ugana Secondary School</t>
  </si>
  <si>
    <t>4-037-204-2630205-104-2018/19-008</t>
  </si>
  <si>
    <t>ACK Milimani Girls Secondary School</t>
  </si>
  <si>
    <t>4-037-204-2630205-104-2018/19-009</t>
  </si>
  <si>
    <t>Construction of Dining Hall - Super structure walling, roofing, fittings &amp; finishes.</t>
  </si>
  <si>
    <t>4-037-204-2640507-113-2018/19-001</t>
  </si>
  <si>
    <t xml:space="preserve"> Construction of (6) staff houses - super structure walling, ring beam casting, wall plate construction and roofing</t>
  </si>
  <si>
    <t>DO South Wanga</t>
  </si>
  <si>
    <t>4-037-204-2640507-113-2018/19-002</t>
  </si>
  <si>
    <t>4-037-204-2640509-112-2018/19-001</t>
  </si>
  <si>
    <r>
      <t xml:space="preserve">Organizing of tournament and purchase of sports kits i.e. balls, uniforms for teams in the constituency, Mumias Central team, Mumias North team, Musanda team, Etenje team </t>
    </r>
    <r>
      <rPr>
        <b/>
        <sz val="12"/>
        <rFont val="Footlight MT Light"/>
        <family val="1"/>
      </rPr>
      <t>@</t>
    </r>
    <r>
      <rPr>
        <sz val="12"/>
        <rFont val="Footlight MT Light"/>
        <family val="1"/>
      </rPr>
      <t xml:space="preserve"> Kshs.545,204</t>
    </r>
  </si>
  <si>
    <t>4-037-204-2640510-110-2018/19-001</t>
  </si>
  <si>
    <t>Installation of gutters &amp; One (1) Water Tank (5000 litres) each for Iyabo Primary School, Butobe Primary School, Ihonje Primary School, Lureko Primary School, Nyakwaka Primary School, Ebuyeshera Primary School, Mumias Central Primary School, Mumias Complex Primary School, Lukoye Primary School &amp; Mumias Muslim Primary School @ Kshs.218,081.70</t>
  </si>
  <si>
    <t>4-037-204-2640201-101-2018/19-001</t>
  </si>
  <si>
    <t>PROJECT GFS CODELIST FOR KILIFI SOUTH NATIONAL GOVERNMENT CONSTITUENCIES DEVELOPMENT FUND</t>
  </si>
  <si>
    <t>4-030-012-2110000-100-2018/19-001</t>
  </si>
  <si>
    <t>4-030-012-2210000-100-2018/19-002</t>
  </si>
  <si>
    <t>4-030-012-2210802-100-2018/19-003</t>
  </si>
  <si>
    <t>MONITORING AND EVALUATION AND CAPACITY BUILDING</t>
  </si>
  <si>
    <t>4-030-012-2210000-111-2018/19-001</t>
  </si>
  <si>
    <t>4-030-012-2210802-111-2018/19-001</t>
  </si>
  <si>
    <t>4-030-012-2210700-111-2018/19-001</t>
  </si>
  <si>
    <t>4-030-012-2640200-101-2018/19-001</t>
  </si>
  <si>
    <t>4-030-012-2640101-103-2018/19-001</t>
  </si>
  <si>
    <t>4-030-012-2640102-103-2018/19-002</t>
  </si>
  <si>
    <t>4-030-012-2640509-112-2018/19-001</t>
  </si>
  <si>
    <t>Mtomondoni Primary School</t>
  </si>
  <si>
    <t>4-030-012-2630204-104-2018/19-001</t>
  </si>
  <si>
    <t>Construction of 2no. new  classrooms to completion</t>
  </si>
  <si>
    <t>Mafisini Primary School</t>
  </si>
  <si>
    <t>4-030-012-2630204-104-2018/19-002</t>
  </si>
  <si>
    <t>Kaole Primary School</t>
  </si>
  <si>
    <t>4-030-012-2630204-104-2018/19-003</t>
  </si>
  <si>
    <t>Construction of  2 no new classrooms to completion</t>
  </si>
  <si>
    <t>Sirini Primary School</t>
  </si>
  <si>
    <t>4-030-012-2630204-104-2018/19-004</t>
  </si>
  <si>
    <t>Construction of 2No. new classrooms to completion</t>
  </si>
  <si>
    <t>Junju Primary School</t>
  </si>
  <si>
    <t>4-030-012-2630204-104-2018/19-005</t>
  </si>
  <si>
    <t>Mwezang’ombe Primary School</t>
  </si>
  <si>
    <t>4-030-012-2630204-104-2018/19-006</t>
  </si>
  <si>
    <t>Kolewa primary School</t>
  </si>
  <si>
    <t>4-030-012-2630204-104-2018/19-007</t>
  </si>
  <si>
    <t>Re-roofing of 4no classrooms</t>
  </si>
  <si>
    <t>Bomani Kireme primary School</t>
  </si>
  <si>
    <t>4-030-012-2630204-104-2018/19-008</t>
  </si>
  <si>
    <t>Re-roofing of 4 no. classrooms</t>
  </si>
  <si>
    <t>Gandini primary School</t>
  </si>
  <si>
    <t>4-030-012-2630204-104-2018/19-009</t>
  </si>
  <si>
    <t>Ziani Primary School</t>
  </si>
  <si>
    <t>Re-roofing of 4no. classrooms</t>
  </si>
  <si>
    <t>Kidutani Primary school</t>
  </si>
  <si>
    <t>Primary Schools’ desks</t>
  </si>
  <si>
    <t>4-030-012-2630204-104-2018/19-012</t>
  </si>
  <si>
    <t xml:space="preserve">       New</t>
  </si>
  <si>
    <t>4-030-012-2630204-104-2018/19-013</t>
  </si>
  <si>
    <t>Construction of A library</t>
  </si>
  <si>
    <t>Paul Harris Secondary</t>
  </si>
  <si>
    <t>4-030-012-2630205-104-2018/19-001</t>
  </si>
  <si>
    <t>Construction of 1no. New Dormitory</t>
  </si>
  <si>
    <t>Mwarakaya Secondary School</t>
  </si>
  <si>
    <t>4-030-012-2630205-104-2018/19-002</t>
  </si>
  <si>
    <t>Construction of 1 no. classrooms</t>
  </si>
  <si>
    <t>Msumarini Secondary School</t>
  </si>
  <si>
    <t>4-030-012-2630205-104-2018/19-003</t>
  </si>
  <si>
    <t>Construction of staff house</t>
  </si>
  <si>
    <t>Junju Secondary School</t>
  </si>
  <si>
    <t>4-030-012-2630205-104-2018/19-004</t>
  </si>
  <si>
    <t>Chasimba Secondary School</t>
  </si>
  <si>
    <t>4-030-012-2630205-104-2018/19-005</t>
  </si>
  <si>
    <t>Construction of staff House.</t>
  </si>
  <si>
    <t>Chonyi Police Station</t>
  </si>
  <si>
    <t>4-030-012-2640507-113-2018/19-001</t>
  </si>
  <si>
    <t xml:space="preserve">Fencing with barbed wire, landscaping Bush Clearing </t>
  </si>
  <si>
    <t>NG-CDF Motor vehicle</t>
  </si>
  <si>
    <t>4-030-012-3110701-108-2018/19-001</t>
  </si>
  <si>
    <t>Purchase of motor vehicle</t>
  </si>
  <si>
    <t>NG - CDF Motor Bike</t>
  </si>
  <si>
    <t>4-030-012-3110103-108-2018/19-001</t>
  </si>
  <si>
    <t>Purchase of NG - CDF Motor Bike</t>
  </si>
  <si>
    <t>4-030-012-3110202-108-2018/19-001</t>
  </si>
  <si>
    <t>4-030-012-3111000-108-2018/19-001</t>
  </si>
  <si>
    <t>Kilifi Sub-county education Office</t>
  </si>
  <si>
    <t>Construction of sub-county education offices</t>
  </si>
  <si>
    <t>PROJECT GFS CODELIST FOR KISUMU CENTRAL NATIONAL GOVERNMENT CONSTITUENCIES DEVELOPMENT FUND</t>
  </si>
  <si>
    <t>4-042-240-2110000-100-2018/19-001</t>
  </si>
  <si>
    <t>4-042-240-2120101-100-2018/19-002</t>
  </si>
  <si>
    <t>Employers contribution to NSSF</t>
  </si>
  <si>
    <t>4-042-240-2210000 -100-2018/19-003</t>
  </si>
  <si>
    <t>4-042-240-2210802-100-2018/19-004</t>
  </si>
  <si>
    <t>4-042-240-2210000 -111-2018/19-001</t>
  </si>
  <si>
    <t>4-042-240-2210700 -111-2018/19-002</t>
  </si>
  <si>
    <t>Undertake Training of the PMCs/NG-CDFCs on NG-CDFC staff.</t>
  </si>
  <si>
    <t>4-042-240-2640101-103-2018/19-001</t>
  </si>
  <si>
    <t>4-042-240-2640102-103-2018/19-002</t>
  </si>
  <si>
    <t>4-042-240-2640200-101-2018/19-001</t>
  </si>
  <si>
    <t>Environment Management</t>
  </si>
  <si>
    <t>Tree planting in 12 schools-2 per ward at a cost of Ksh. 100,000 and at 3 public/recreational parks at Ksh. 100,000 namely; Taifa park, Victoria park and Oile park. Environmental day to be conducted at Kisumu day High School at a cost of Ksh. 680,817.51.</t>
  </si>
  <si>
    <t>Carry out Constituency Sports tournament and the winning teams/ to be awarded with trophies, balls, and games kits</t>
  </si>
  <si>
    <t>Xaverian Primary School</t>
  </si>
  <si>
    <t>4-042-240-2630204-104-2018/19-001</t>
  </si>
  <si>
    <t>Completion of a storey building made up of 4 classrooms; plastering/tiling of both floors, partitioning, fitting and fixtures, painting of internal and external wall and electrification</t>
  </si>
  <si>
    <t>Central Primary School</t>
  </si>
  <si>
    <t>4-042-240-2630204-104-2018/19-002</t>
  </si>
  <si>
    <t>Renovation of 4 classrooms; painting, plastering, roofing, replacement of doors, windows-glazing, replacement of windows handles, electrification line repairs.</t>
  </si>
  <si>
    <t>Victoria Primary School</t>
  </si>
  <si>
    <t>4-042-240-2630204-104-2018/19-003</t>
  </si>
  <si>
    <t>Renovation of 4 classrooms; painting, plastering, roofing, replacement of doors, windows-glazing, replacement of windows handles.</t>
  </si>
  <si>
    <t>Ondiek Primary School</t>
  </si>
  <si>
    <t>4-042-240-2630204-104-2018/19-004</t>
  </si>
  <si>
    <t>Provision of white board to primary schools</t>
  </si>
  <si>
    <t>4-042-240-2630204-104-2018/19-005</t>
  </si>
  <si>
    <t>Provision of 10 white boards at ksh. 20,000 each to the following 5 schools; Kisumu union primary, Dunga primary, Kudho primary, Kibuye mixed primary, and Ezra Gumbe primary</t>
  </si>
  <si>
    <t>Kisumu Day Secondary School</t>
  </si>
  <si>
    <t>4-042-240-2630205-104-2018/19-001</t>
  </si>
  <si>
    <t>Renovation of sewerage line; pipe replacement, excavation, and unblocking of the old system.</t>
  </si>
  <si>
    <t>4-042-240-2630205-104-2018/19-002</t>
  </si>
  <si>
    <t>Renovation of 4 classrooms; painting, tiling, roofing, replacement of doors, replacement of the ceiling boards, windows-glazing, replacement of windows handles, electrification line repairs</t>
  </si>
  <si>
    <t>4-042-240-2630205-104-2018/19-003</t>
  </si>
  <si>
    <t>4-042-240-2630205-104-2018/19-004</t>
  </si>
  <si>
    <t>Completion of computer laboratory and library; plastering, fittings, electrification, plumbing</t>
  </si>
  <si>
    <t>St. Ignatius Loyola Magadi Secondary School</t>
  </si>
  <si>
    <t>4-042-240-2630205-104-2018/19-005</t>
  </si>
  <si>
    <t>Completion of 5 classrooms; walling, fixtures and fittings, external finishes, internal finishes, and roofing.</t>
  </si>
  <si>
    <t>Lions High School</t>
  </si>
  <si>
    <t>4-042-240-2630205-104-2018/19-006</t>
  </si>
  <si>
    <t>Construction of modern basketball court; excavation, walling foundation, back filling with hardcore/murrams, dump proof membrane-PVC, BRC casting.</t>
  </si>
  <si>
    <t>Ken Obura Secondary School</t>
  </si>
  <si>
    <t>4-042-240-2630205-104-2018/19-007</t>
  </si>
  <si>
    <t>Construction of septic tank; excavation, concrete walling, reinforcements work, back filling, man holes</t>
  </si>
  <si>
    <t>St. John Chrisostom Kudho Secondary School</t>
  </si>
  <si>
    <t>4-042-240-2630205-104-2018/19-008</t>
  </si>
  <si>
    <t>Additional funds for construction of a storey building made up of 6 classrooms; walling, fixtures and fittings, external finishes, internal finishes, and slabbing.</t>
  </si>
  <si>
    <t>TERTIARY INSTITUITONS</t>
  </si>
  <si>
    <t>Lake Victoria Medical Training College</t>
  </si>
  <si>
    <t>4-042-240-2630206-104-2018/19-001</t>
  </si>
  <si>
    <t>Renovation of Boys Dormitory; roofing repairs, fittings and fixtures replacements, plumbing repair, tiling of floor, partitioning and painting.</t>
  </si>
  <si>
    <t>4-042-240-2630206-104-2018/19-002</t>
  </si>
  <si>
    <t>Renovation of girls dormitory; roofing repairs, fittings and fixtures replacements, plumbing repair, tiling of floor and painting.</t>
  </si>
  <si>
    <t>ROADS</t>
  </si>
  <si>
    <t>Westgate-metrological road</t>
  </si>
  <si>
    <t>4-042-240-2640508-107-2018/19-001</t>
  </si>
  <si>
    <t>Road opening, Grading and gravelling 1.4Km</t>
  </si>
  <si>
    <t>Kaloyce-Kudho primary access road</t>
  </si>
  <si>
    <t>4-042-240-2640508-107-2018/19-002</t>
  </si>
  <si>
    <t>Road opening , Grading and gravelling; 1.2Km</t>
  </si>
  <si>
    <t>Florida-Obunga Police post road</t>
  </si>
  <si>
    <t>4-042-240-2640508-107-2018/19-003</t>
  </si>
  <si>
    <t>Road opening, Grading and gravelling; 500Mtrs</t>
  </si>
  <si>
    <t>Fiveways junction -Kilo Ringroad Orphanage access road</t>
  </si>
  <si>
    <t>Road opening, Grading and gravelling; 2Km</t>
  </si>
  <si>
    <t>Joel Omino-Got owak road</t>
  </si>
  <si>
    <t>4-042-240-2640508-107-2018/19-004</t>
  </si>
  <si>
    <t>Road opening, Grading and gravelling; 1.1Km</t>
  </si>
  <si>
    <t>Arina primary round about-Chiefs camp road</t>
  </si>
  <si>
    <t>4-042-240-2640508-107-2018/19-005</t>
  </si>
  <si>
    <t>Road opening, Grading and gravelling; 1Km</t>
  </si>
  <si>
    <t>Nanga Kapuothe- Nanga Primary access Road</t>
  </si>
  <si>
    <t>4-042-240-2640508-107-2018/19-006</t>
  </si>
  <si>
    <t>Road opening, Grading and gravelling; 1.2Km</t>
  </si>
  <si>
    <t>Afya-Maua road</t>
  </si>
  <si>
    <t>4-042-240-2640508-107-2018/19-007</t>
  </si>
  <si>
    <t>Dunga beach- Dunga primary access road</t>
  </si>
  <si>
    <t>4-042-240-2640508-107-2018/19-022</t>
  </si>
  <si>
    <t>Road opening, Grading and gravelling; 1.3Km</t>
  </si>
  <si>
    <r>
      <rPr>
        <b/>
        <sz val="12"/>
        <color indexed="8"/>
        <rFont val="Footlight MT Light"/>
        <family val="1"/>
      </rPr>
      <t>NG-CDF OFFICE</t>
    </r>
    <r>
      <rPr>
        <sz val="12"/>
        <color indexed="8"/>
        <rFont val="Footlight MT Light"/>
        <family val="1"/>
      </rPr>
      <t xml:space="preserve"> </t>
    </r>
  </si>
  <si>
    <t>Additional funds for NG-CDF Office construction</t>
  </si>
  <si>
    <t>4-042-240-3110202-108-2018/19-002</t>
  </si>
  <si>
    <t>Purchase of office furniture and equipment;  computers- two , 1 printer, scanner, photocopying machine, laminating machine, 4 office executive tables, 1 conference table, office chairs-4 high back, 12 conference chairs, 1 papper shredder, 1 refrigerator, 2 dispensers, 1 reception desk and waiting chairs.</t>
  </si>
  <si>
    <t>PROJECT GFS CODELIST FOR LANGATA NATIONAL GOVERNMENT CONSTITUENCIES DEVELOPMENT FUND</t>
  </si>
  <si>
    <t>4-047-277-2110000-100-2018/19-001</t>
  </si>
  <si>
    <t>Payment of staff salaries, gratuities, PAYE and medical cover.</t>
  </si>
  <si>
    <t>4-047-277-2120201-100-2018/19-002</t>
  </si>
  <si>
    <t>4-047-277-2120101-100-2018/19-003</t>
  </si>
  <si>
    <t>4-047-277-2210000-100-2018/19-004</t>
  </si>
  <si>
    <t>Purchase of fuel, repairs and maintenance, printing, stationery, telephone, travel and subsistence, office tea and legal fee</t>
  </si>
  <si>
    <t>4-047-277-2210802-100-2018/19-005</t>
  </si>
  <si>
    <t>4-047-277-2210000-111-2018/19-001</t>
  </si>
  <si>
    <t>4-047-277-2210802-111-2018/19-002</t>
  </si>
  <si>
    <t>4-047-277-2210700-111-2018/19-003</t>
  </si>
  <si>
    <t>4-047-277-2640101-103-2018/19-001</t>
  </si>
  <si>
    <t>Bursary Tertiary institutions (colleges, universities and skills development)</t>
  </si>
  <si>
    <t>4-047-277-2640102-103-2018/19-002</t>
  </si>
  <si>
    <t>NHIF Social Security Programme</t>
  </si>
  <si>
    <t>4-047-277-2640103-103-2018/19-003</t>
  </si>
  <si>
    <t>To cater for the health insurance cover for the vulnerable elderly persons</t>
  </si>
  <si>
    <t>Environment activities</t>
  </si>
  <si>
    <t xml:space="preserve">Carry out Constituency environmental activities;                                     1) Water harvesting in four public schools and one chief’s camp; purchase of (5) 10,000Ltrs storage tanks and gutters, construction of the storage water tank bases and piping. 
i) Lang’ata High school @ Kshs. 240,000.00
ii) Karen C Secondary School @ Kshs. 240,000.00
iii) Lang’ata Barracks High school @ Kshs. 240,000.00
iv) Highrise Primary school @ Kshs. 240,000.00
v) Mugumoini Chief’s camp @ Kshs 240,000.00
                                                                                                                      2. Purchase and planting of trees in 8 public schools:                                                        i) Kongoni Primary School @ KShs 50,000.00                                   ii) Madaraka Primary School @ KShs. 50,000.00                                   iii) Lang'ata Road Primary @ Kshs. 50,000.00                                iv) Uhuru Gardens Primary @ Kshs. 50,000.00                                  v) Ngei Primary @ Kshs. 50,000.00                                                         vi) Lang'ata West Primary @ 50,000.00                                            vii) Karen C Primary @ 50,000.00                                              viii) St Mary's Primary School @ 50,000.00 </t>
  </si>
  <si>
    <t>Constituency Sports Tournamnet</t>
  </si>
  <si>
    <t>Madaraka Primary School</t>
  </si>
  <si>
    <t>4-047-277-2630204-104-2018/19-001</t>
  </si>
  <si>
    <t xml:space="preserve">1. Renovation of an administration block (Repair cracked walls, chipped off floors, broken windows and internal printing) - KShs. 1,000,000
2. Purchase of 100 lockers and chairs @ Kshs 5,000; - KShs. 500,000
</t>
  </si>
  <si>
    <t>Karen C  Primary School</t>
  </si>
  <si>
    <t>4-047-277-2630204-104-2018/19-002</t>
  </si>
  <si>
    <t>Langata West  Primary School</t>
  </si>
  <si>
    <t>4-047-277-2630204-104-2018/19-003</t>
  </si>
  <si>
    <t>Ngei  Primary School</t>
  </si>
  <si>
    <t>4-047-277-2630204-104-2018/19-004</t>
  </si>
  <si>
    <t>4-047-277-2630204-104-2018/19-005</t>
  </si>
  <si>
    <t>Ngong Forest Primary School</t>
  </si>
  <si>
    <t>4-047-277-2630204-104-2018/19-006</t>
  </si>
  <si>
    <t>Renovation of a three classrooms block (Removal &amp; disposal of asbestos, roofing, repair of walls, tiling, windows and steel doors fixing and veranda scrubbing and tiling) – KShs. 3,000,000</t>
  </si>
  <si>
    <t>Langata Barracks Primary School</t>
  </si>
  <si>
    <t>4-047-277-2630204-104-2018/19-007</t>
  </si>
  <si>
    <t>St Mary’s Karen Primary School</t>
  </si>
  <si>
    <t>4-047-277-2630204-104-2018/19-008</t>
  </si>
  <si>
    <t>Uhuru Gardens Primary School</t>
  </si>
  <si>
    <t>4-047-277-2630204-104-2018/19-009</t>
  </si>
  <si>
    <t>Purchase of 100 lockers and chairs @ 5,000</t>
  </si>
  <si>
    <t>Langata Road Primary School</t>
  </si>
  <si>
    <t>4-047-277-2630204-104-2018/19-010</t>
  </si>
  <si>
    <t>Highrise Primary School</t>
  </si>
  <si>
    <t xml:space="preserve">1. Purchase of 100 desks and lockers @ 500,000
2. Electricity connection in five classrooms @ Kshs. 80,000.00                                                                                                                              3. Purchase of one 10,000 Ltrs storage tank and water piping @ 150,000
</t>
  </si>
  <si>
    <t>Construction of a perimeter wall(180 mtrs length by 2.4mtrs height)</t>
  </si>
  <si>
    <t>Langata High School</t>
  </si>
  <si>
    <t>Construction of a perimeter wall(200 mtrs length by 2.4mtrs height)</t>
  </si>
  <si>
    <t>Madaraka Mixed Day Secondary School</t>
  </si>
  <si>
    <t xml:space="preserve">Construction of 1st phase of one storey building of a new secondary school (Administration block, ablution block and classrooms) </t>
  </si>
  <si>
    <t>Langata DCC Office</t>
  </si>
  <si>
    <t xml:space="preserve">1. Additional funds for construction of phase two of perimeter wall; 180mtrs length by 2.4mtrs height (200 mtrs length by 2.4mtrs height funded in 2017-2018 financial year) @ 3,950,000.00 
2. Installation of a borehole pumping system and control unit – KShs. 2,000,000.00
3. Construction of 18Mtrs high steel tower to hold four 10,000 Ltrs Tanks &amp; Plumbing Works – KShs. 2,000,000.00
</t>
  </si>
  <si>
    <t>Nairobi West Prison</t>
  </si>
  <si>
    <t>1. Rehabilitation of existing borehole; plumbing works and pumping system @ 1,600,000.00                                                                  2. Purchase and installation of additional two 10,000 Ltrs Storage tanks @ KShs. 400,000.00</t>
  </si>
  <si>
    <t>Lang'ata NG CDF Office</t>
  </si>
  <si>
    <r>
      <t>Renovation of the office (external and internal painting,  partitioning of the reception area and CCTv reinforcement)</t>
    </r>
    <r>
      <rPr>
        <sz val="12"/>
        <color indexed="8"/>
        <rFont val="Footlight MT Light"/>
        <family val="1"/>
      </rPr>
      <t xml:space="preserve">    </t>
    </r>
  </si>
  <si>
    <t>PROJECT GFS CODELIST FOR BURA NATIONAL GOVERNMENT CONSTITUENCY DEVELOPMENT FUND</t>
  </si>
  <si>
    <t xml:space="preserve">Employees salary </t>
  </si>
  <si>
    <t>Payments of NSSF deductions</t>
  </si>
  <si>
    <t xml:space="preserve">NHIF </t>
  </si>
  <si>
    <t xml:space="preserve">Payments of NHIF deductions </t>
  </si>
  <si>
    <t>MORNITORING,EVALUATION &amp; CAPACITY BUILDING</t>
  </si>
  <si>
    <t>4-020-102-2210802-111-2018/19-002</t>
  </si>
  <si>
    <t>4-020-102-2210700-111-2018/19-003</t>
  </si>
  <si>
    <t>Undertaking training of the PMCs/NG-CDFCs on NG-CDF related issues.</t>
  </si>
  <si>
    <t>4-020-102-2640200-101-2018/19-001</t>
  </si>
  <si>
    <t>4-020-102-2640509-112-2018/19-001</t>
  </si>
  <si>
    <t xml:space="preserve">Carry out Constituency Sports tournament and the winning teams/schools to be awarded with balls and games kits. </t>
  </si>
  <si>
    <t>Singwaya Secondary School</t>
  </si>
  <si>
    <t>4-020-102-2640510-110-2018/19-001</t>
  </si>
  <si>
    <t>Purchase and installation of 1 no.10,000 litres water tank and guttering only</t>
  </si>
  <si>
    <t>Madogo Secondary School</t>
  </si>
  <si>
    <t>4-020-102-2640510-110-2018/19-002</t>
  </si>
  <si>
    <t xml:space="preserve">Purchase and installation of 1 no.10,000 litres water tank </t>
  </si>
  <si>
    <t>Kamaguru Chief's Office</t>
  </si>
  <si>
    <t>4-020-102-2640510-110-2018/19-003</t>
  </si>
  <si>
    <t>Construction of 1 no. double door pit latrine to completion</t>
  </si>
  <si>
    <t>Hosingo Chief's Office</t>
  </si>
  <si>
    <t>4-020-102-2640510-110-2018/19-004</t>
  </si>
  <si>
    <t>Bura Chief's Office</t>
  </si>
  <si>
    <t>4-020-102-2640510-110-2018/19-005</t>
  </si>
  <si>
    <t>4-020-102-2630205-103-2018/19-001</t>
  </si>
  <si>
    <t xml:space="preserve">Payment of bursary to bright and  needy students from Bura Constituency </t>
  </si>
  <si>
    <t xml:space="preserve">Bursary Tertiary Schools </t>
  </si>
  <si>
    <t>4-020-102-2630206-103-2018/19-002</t>
  </si>
  <si>
    <t xml:space="preserve">Payment of bursary to needy students </t>
  </si>
  <si>
    <t>Bursary Tertiary</t>
  </si>
  <si>
    <t>4-020-102-2630206-103-2018/19-003</t>
  </si>
  <si>
    <t xml:space="preserve">Payment of bursary to plant operators students </t>
  </si>
  <si>
    <t>Special Security Progamme(NHIF)</t>
  </si>
  <si>
    <t>4-020-102-2630206-103-2018/19-004</t>
  </si>
  <si>
    <t>Payment for social protection for 908 families at Ksh.6000 per family</t>
  </si>
  <si>
    <t>Dukanotu Primary School</t>
  </si>
  <si>
    <t>4-020-102-2630204-104-2018/19-001</t>
  </si>
  <si>
    <t>Construction of 2 No. classrooms to completion</t>
  </si>
  <si>
    <t>Koti Primary School</t>
  </si>
  <si>
    <t>4-020-102-2630204-104-2018/19-002</t>
  </si>
  <si>
    <t>Boji Primary School</t>
  </si>
  <si>
    <t>4-020-102-2630204-104-2018/19-003</t>
  </si>
  <si>
    <t>Amani Primary School</t>
  </si>
  <si>
    <t>4-020-102-2630204-104-2018/19-004</t>
  </si>
  <si>
    <t>Bula Rig Primary School</t>
  </si>
  <si>
    <t>4-020-102-2630204-104-2018/19-005</t>
  </si>
  <si>
    <t>Shora Gafo Primary School</t>
  </si>
  <si>
    <t>4-020-102-2630204-104-2018/19-006</t>
  </si>
  <si>
    <t>Bulto Banta Primary School</t>
  </si>
  <si>
    <t>4-020-102-2630204-104-2018/19-007</t>
  </si>
  <si>
    <t xml:space="preserve">Purchase of primary School desks-100  Desks                                                 </t>
  </si>
  <si>
    <t>Bula Sukele primary School</t>
  </si>
  <si>
    <t>Mororo primary School</t>
  </si>
  <si>
    <t xml:space="preserve">Purchase of primary School desks-113 Desks                                                 </t>
  </si>
  <si>
    <t>Walesonrea Primary School</t>
  </si>
  <si>
    <t>4-020-102-2630204-104-2018/19-008</t>
  </si>
  <si>
    <t>Fayya girls Secondary School</t>
  </si>
  <si>
    <t>Construction of a girls dormitory and ablution block Kshs 7,000,000.00, dining hall with kitchen and store Kshs 7,000,000.00, principal’s Staff house 3,600,000.00 and 4 door pit latrine Kshs 1,200,000</t>
  </si>
  <si>
    <t xml:space="preserve">Kora Secondary school </t>
  </si>
  <si>
    <t>4-020-102-2630205-104-2018/19-002</t>
  </si>
  <si>
    <t>Construction of 2no. Classrooms to completion</t>
  </si>
  <si>
    <t xml:space="preserve">Singwaya mixed day  Secondary school </t>
  </si>
  <si>
    <t>4-020-102-2630205-104-2018/19-003</t>
  </si>
  <si>
    <t>Madogo Police Station</t>
  </si>
  <si>
    <t>4-020-102-2640507-113-2018/19-001</t>
  </si>
  <si>
    <t>Construction of septic tank, sock pit and drainage system</t>
  </si>
  <si>
    <t xml:space="preserve">Hosingo Chiefs Office </t>
  </si>
  <si>
    <t>4-020-102-2640507-113-2018/19-002</t>
  </si>
  <si>
    <t>Construction of chief’s office.</t>
  </si>
  <si>
    <t>4-020-102-2640507-113-2018/19-003</t>
  </si>
  <si>
    <t xml:space="preserve">BuraChiefs Office </t>
  </si>
  <si>
    <t>4-020-102-2640507-113-2018/19-004</t>
  </si>
  <si>
    <r>
      <t>T</t>
    </r>
    <r>
      <rPr>
        <b/>
        <sz val="12"/>
        <color indexed="8"/>
        <rFont val="Footlight MT Light"/>
        <family val="1"/>
      </rPr>
      <t>OTAL</t>
    </r>
  </si>
  <si>
    <t>PROJECT GFS CODELIST FOR KEIYO SOUTH NATIONAL GOVERNMENT CONSTITUENCY DEVELOPMENT FUND</t>
  </si>
  <si>
    <t>4-028-150-2110000-100-2018/19-001</t>
  </si>
  <si>
    <t>Goods and  Services</t>
  </si>
  <si>
    <t>4-028-150-2210000-100-2018/19-002</t>
  </si>
  <si>
    <t xml:space="preserve">Purchase of fuel, repairs and maintenance of  motor vehicle and office buildings, Purchase of stationeries, telephone, travel and subsistence, office tea, and other office expenditure  </t>
  </si>
  <si>
    <t>4-028-150-2120101-100-2018/19-003</t>
  </si>
  <si>
    <t>4-028-150-2120201-100-2018/19-004</t>
  </si>
  <si>
    <t xml:space="preserve">Purchase of Printer </t>
  </si>
  <si>
    <t>4-028-150-3111000-100-2018/19-005</t>
  </si>
  <si>
    <t xml:space="preserve">Purchase of one office printer  </t>
  </si>
  <si>
    <t>4-028-150-2210802-100-2018/19-006</t>
  </si>
  <si>
    <t>4-028-150-2210000-111-2018/19-001</t>
  </si>
  <si>
    <t>4-028-150-2210802-111-2018/19-002</t>
  </si>
  <si>
    <t>4-028-150-2210700-111-2018/19-003</t>
  </si>
  <si>
    <t>4-028-150-2640101-103-2018/19-003</t>
  </si>
  <si>
    <t>Payment of bursary to needy students in Secondary schools</t>
  </si>
  <si>
    <t>Bursary Colleges and university</t>
  </si>
  <si>
    <t>4-022-119-2640102-103-2018/19-002</t>
  </si>
  <si>
    <t>Special Schools</t>
  </si>
  <si>
    <t>4-022-119-2640105-103-2018/19-003</t>
  </si>
  <si>
    <t>Payment of bursary to needy students with special schools</t>
  </si>
  <si>
    <t>4-028-150-2640200-101-2018/19-001</t>
  </si>
  <si>
    <t>ENVIRONMNT</t>
  </si>
  <si>
    <t xml:space="preserve">Environment </t>
  </si>
  <si>
    <t>4-028-150-2640510-110-2018/19-001</t>
  </si>
  <si>
    <t xml:space="preserve"> Constituency Sports </t>
  </si>
  <si>
    <t>4-028-150-2640509-112-2018/19-001</t>
  </si>
  <si>
    <t>PRIMARY SCHOOL PROJECT'S</t>
  </si>
  <si>
    <t>Chepsirei Primary school</t>
  </si>
  <si>
    <t>4-028-150-2630204-104-2018/19-001</t>
  </si>
  <si>
    <t>Ngobisi Primary school</t>
  </si>
  <si>
    <t>4-028-150-2630204-104-2018/19-002</t>
  </si>
  <si>
    <t>Construction of two classrooms to completion.</t>
  </si>
  <si>
    <t>Chebulbul Primary school</t>
  </si>
  <si>
    <t>4-028-150-2630204-104-2018/19-003</t>
  </si>
  <si>
    <t>Kapkenda Primary school</t>
  </si>
  <si>
    <t>4-028-150-2630204-104-2018/19-004</t>
  </si>
  <si>
    <t>Construction of Bio digester  Toilet to completion.</t>
  </si>
  <si>
    <t>Chepsamo Primary school</t>
  </si>
  <si>
    <t>4-028-150-2630204-104-2018/19-005</t>
  </si>
  <si>
    <t>Kiptulos Primary school</t>
  </si>
  <si>
    <t>4-028-150-2630204-104-2018/19-006</t>
  </si>
  <si>
    <t>Kipchiloi Primary school</t>
  </si>
  <si>
    <t>4-028-150-2630204-104-2018/19-007</t>
  </si>
  <si>
    <t>Kipsanai Primary school</t>
  </si>
  <si>
    <t>4-028-150-2630204-104-2018/19-008</t>
  </si>
  <si>
    <t>Rehabilitation of nine classrooms(construction of varandeh,floor repair, painting and replacementof windows and doors)</t>
  </si>
  <si>
    <t>Chepkorio Primary school</t>
  </si>
  <si>
    <t>4-028-150-2630204-104-2018/19-009</t>
  </si>
  <si>
    <t>Construction of four doors pit latrines to completion</t>
  </si>
  <si>
    <t>Kiptengwer Primary school</t>
  </si>
  <si>
    <t>4-028-150-2630204-104-2018/19-010</t>
  </si>
  <si>
    <t>Construction of two classrooms to completion..</t>
  </si>
  <si>
    <t>Kapsergong Primary school</t>
  </si>
  <si>
    <t>4-028-150-2630204-104-2018/19-011</t>
  </si>
  <si>
    <t>construction of one classrooms to completion.</t>
  </si>
  <si>
    <t>Kaptere Primary  school</t>
  </si>
  <si>
    <t>4-028-150-2630204-104-2018/19-012</t>
  </si>
  <si>
    <t>Construction and wiring of administration block to completion</t>
  </si>
  <si>
    <t>Kaptubei Primary School</t>
  </si>
  <si>
    <t>4-028-150-2630204-104-2018/19-013</t>
  </si>
  <si>
    <t>Construction of girls dormitoryto completion</t>
  </si>
  <si>
    <t>Poywech Primary School</t>
  </si>
  <si>
    <t>4-028-150-2630204-104-2018/19-014</t>
  </si>
  <si>
    <t>Kapkitony Primary School</t>
  </si>
  <si>
    <t>4-028-150-2630204-104-2018/19-015</t>
  </si>
  <si>
    <t>Construction of a dormitory to completion</t>
  </si>
  <si>
    <t>4-028-150-2630204-104-2018/19-016</t>
  </si>
  <si>
    <t xml:space="preserve">completion  of one classroom (walling, roofing, Plastering, painting and finishes) </t>
  </si>
  <si>
    <t>Walbei primary  school</t>
  </si>
  <si>
    <t>4-028-150-2630204-104-2018/19-017</t>
  </si>
  <si>
    <t xml:space="preserve">completion  of Administration Block(ceiling works, wiring, painting and general finishes)  </t>
  </si>
  <si>
    <t>Kipsaina integrated primary  school</t>
  </si>
  <si>
    <t>4-028-150-2630204-104-2018/19-018</t>
  </si>
  <si>
    <t>completion of Dormitory (Plastering, door &amp; windows ceiling works, wiring, painting and finishes)</t>
  </si>
  <si>
    <t>SECONDARY SCHOOL'S PROJECT</t>
  </si>
  <si>
    <t>Kocholwo Secondary school</t>
  </si>
  <si>
    <t>4-028-150-2630205-104-2018/19-001</t>
  </si>
  <si>
    <t xml:space="preserve"> completion of Dormitory Plastering, door &amp; windows, ceilling works, wiring, painting and finishes </t>
  </si>
  <si>
    <t>Kaptilol Day Secondary school</t>
  </si>
  <si>
    <t>4-028-150-2630205-104-2018/19-002</t>
  </si>
  <si>
    <t>Biwott Mixed Day secondary school</t>
  </si>
  <si>
    <t>4-028-150-2630205-104-2018/19-003</t>
  </si>
  <si>
    <t>St. Patricks' Mixed Day Secondary school</t>
  </si>
  <si>
    <t>4-028-150-2630205-104-2018/19-004</t>
  </si>
  <si>
    <t>Kimwogo Secondary  School</t>
  </si>
  <si>
    <t>4-028-150-2630205-104-2018/19-005</t>
  </si>
  <si>
    <t>Construction of science laboratory 1st phase (Foundation, walling, roofing and plastering)</t>
  </si>
  <si>
    <t>Kipyator simit Secondary School</t>
  </si>
  <si>
    <t>4-028-150-2630205-104-2018/19-006</t>
  </si>
  <si>
    <t xml:space="preserve">completion  two classrooms (walling, roofing, Plastering, painting and finishes) </t>
  </si>
  <si>
    <t>Changach barak Secondary School</t>
  </si>
  <si>
    <t>4-028-150-2630205-104-2018/19-007</t>
  </si>
  <si>
    <t xml:space="preserve">completion of science laboratory( walling, roofing, Plastering, painting and finishes) </t>
  </si>
  <si>
    <t>Kipyator Simit Secondary school</t>
  </si>
  <si>
    <t>4-028-150-2630205-104-2018/19-008</t>
  </si>
  <si>
    <t xml:space="preserve">completion of science laboratory (walling, roofing, Plastering, painting and finishes) </t>
  </si>
  <si>
    <t xml:space="preserve">Kimwarer Seconary School </t>
  </si>
  <si>
    <t>4-028-150-2630205-104-2018/19-009</t>
  </si>
  <si>
    <t xml:space="preserve">Kimwarer Secondary School </t>
  </si>
  <si>
    <t>4-028-150-2630205-104-2018/19-010</t>
  </si>
  <si>
    <t>TERTIARY</t>
  </si>
  <si>
    <t>Chepsirie TTI</t>
  </si>
  <si>
    <t>4-028-150-2630206-104-2018/19-001</t>
  </si>
  <si>
    <t xml:space="preserve">Chemoibon Chief's Office  </t>
  </si>
  <si>
    <t>4-028-150-2640507-113-2018/19-001</t>
  </si>
  <si>
    <t xml:space="preserve">Wiring of Chief's Office  </t>
  </si>
  <si>
    <t>Marichor Chief's Office</t>
  </si>
  <si>
    <t>4-028-150-2640507-113-2018/19-002</t>
  </si>
  <si>
    <t>Construction of chiefs office,equipping and construction of 2 door toilet to completion.</t>
  </si>
  <si>
    <t>Lelboinet chief’s office</t>
  </si>
  <si>
    <t>4-028-150-2640507-113-2018/19-003</t>
  </si>
  <si>
    <t xml:space="preserve">TOTALS </t>
  </si>
  <si>
    <t>PROJECT GFS CODELIST FOR KALOLENI NATIONAL GOVERNMENT CONSTITUENCY DEVELOPMENT FUND</t>
  </si>
  <si>
    <t>4-003-013-2110000-100-2018/19-001</t>
  </si>
  <si>
    <t xml:space="preserve">Payment of staff  salaries and service gratuity </t>
  </si>
  <si>
    <t>4-003-013-2210000-100-2018/19-002</t>
  </si>
  <si>
    <t>Purchase of fuel, office desktop, printer, repairs and maintenance, printing, stationery, telephone, travel and subsistence, office tea</t>
  </si>
  <si>
    <t>4-003-013-2120101-100-2018/19-003</t>
  </si>
  <si>
    <t>4-003-013-2120201-100-2018/19-004</t>
  </si>
  <si>
    <t>4-003-013-2210000-111-2018/19-001</t>
  </si>
  <si>
    <t>4-003-013-2210802-111-2018/19-002</t>
  </si>
  <si>
    <t>4-003-013-2210700-111-2018/19-003</t>
  </si>
  <si>
    <t>4-003-013-2640200-101-2018/19-001</t>
  </si>
  <si>
    <t>Kaloleni constituency Sports project</t>
  </si>
  <si>
    <t>4-003-013-2640509-112-2018/19-001</t>
  </si>
  <si>
    <t>Mariakani Secondary School</t>
  </si>
  <si>
    <t>4-003-013-2640510-110-2018/19-001</t>
  </si>
  <si>
    <t>Shangia Primary School</t>
  </si>
  <si>
    <t>4-003-013-2640510-110-2018/19-002</t>
  </si>
  <si>
    <t>Mwareni Secondary School.</t>
  </si>
  <si>
    <t>4-003-013-2640510-110-2018/19-003</t>
  </si>
  <si>
    <t>Purchase and planting of certified tree seedling at Mwareni Secondary  School.</t>
  </si>
  <si>
    <t>Kavuka Primary School</t>
  </si>
  <si>
    <t>4-003-013-2640510-110-2018/19-004</t>
  </si>
  <si>
    <t>Purchase and planting of certified tree seedling at Kavuka Primary School</t>
  </si>
  <si>
    <t>Makomboani Primary School</t>
  </si>
  <si>
    <t>4-003-013-2640510-110-2018/19-005</t>
  </si>
  <si>
    <t xml:space="preserve">Purchase and planting of certified tree seedling at Makomboani primary school </t>
  </si>
  <si>
    <t>Kinagoni Primary School</t>
  </si>
  <si>
    <t>4-003-013-2640510-110-2018/19-006</t>
  </si>
  <si>
    <t xml:space="preserve">Purchase and planting of certified tree seedling at Kinagoni PrimarySchool </t>
  </si>
  <si>
    <t>Uhuru Primary School</t>
  </si>
  <si>
    <t>4-003-013-2640510-110-2018/19-007</t>
  </si>
  <si>
    <t>Purchase and planting of certified tree seedling at Uhuru Primary School</t>
  </si>
  <si>
    <t>Kibaokiche Primary School</t>
  </si>
  <si>
    <t>4-003-013-2640510-110-2018/19-008</t>
  </si>
  <si>
    <t>Purchase and planting of certified tree seedling at Kibaokiche Primary School</t>
  </si>
  <si>
    <t>Kabatheni Primary School</t>
  </si>
  <si>
    <t>4-003-013-2640510-110-2018/19-009</t>
  </si>
  <si>
    <t>Purchase and planting of certified tree seedling at Kabatheni Primary School</t>
  </si>
  <si>
    <t>Hademu Primary School</t>
  </si>
  <si>
    <t>4-003-013-2640510-110-2018/19-010</t>
  </si>
  <si>
    <t>Purchase and planting of certified tree seedling at  Hademu Primary School</t>
  </si>
  <si>
    <t>Kinarani  Primary School</t>
  </si>
  <si>
    <t>4-003-013-2640510-110-2018/19-011</t>
  </si>
  <si>
    <t>Purchase and planting of certified tree seedling at Kinarani Primary School</t>
  </si>
  <si>
    <t>Mutulu Primary School</t>
  </si>
  <si>
    <t>4-003-013-2640510-110-2018/19-012</t>
  </si>
  <si>
    <t>Purchase and planting of certified tree seedling at Mutulu Primary School</t>
  </si>
  <si>
    <t>Kizurini Primary School</t>
  </si>
  <si>
    <t>4-003-013-2640510-110-2018/19-013</t>
  </si>
  <si>
    <t xml:space="preserve">Purchase and planting of certified tree seedling at Kizurini Primary School </t>
  </si>
  <si>
    <t>Kidzini Primary School</t>
  </si>
  <si>
    <t>4-003-013-2640510-110-2018/19-014</t>
  </si>
  <si>
    <t xml:space="preserve">Purchase and planting of certified tree seedling at Kidzini Primary School </t>
  </si>
  <si>
    <t>Mahenzo Primary School</t>
  </si>
  <si>
    <t>4-003-013-2640510-110-2018/19-015</t>
  </si>
  <si>
    <t xml:space="preserve">Purchase and planting of certified tree seedling at Mahenzo Primary School </t>
  </si>
  <si>
    <t>Mihingoni Primary School</t>
  </si>
  <si>
    <t>4-003-013-2640510-110-2018/19-016</t>
  </si>
  <si>
    <t xml:space="preserve">Purchase and planting of certified tree seedling at Mihingoni Primary School </t>
  </si>
  <si>
    <t>Imani Primary School</t>
  </si>
  <si>
    <t>4-003-013-2640510-110-2018/19-018</t>
  </si>
  <si>
    <t xml:space="preserve">Purchase and planting of certified tree seedling at Imani Primary School </t>
  </si>
  <si>
    <t>Ikanga Primary School</t>
  </si>
  <si>
    <t>4-003-013-2640510-110-2018/19-019</t>
  </si>
  <si>
    <t xml:space="preserve">Purchase and planting of certified tree seedling at Ikanga Primary School </t>
  </si>
  <si>
    <t>Misufini Primary School</t>
  </si>
  <si>
    <t>4-003-013-2640510-110-2018/19-020</t>
  </si>
  <si>
    <t xml:space="preserve">Purchase and planting of certified tree seedling at  Misufini Primary School </t>
  </si>
  <si>
    <t>Mitsikitsini Primary School</t>
  </si>
  <si>
    <t>4-003-013-2640510-110-2018/19-021</t>
  </si>
  <si>
    <t xml:space="preserve">Purchase and planting of certified tree seedling at   Mitsikitsini Primary School </t>
  </si>
  <si>
    <t>Migundini Primary School</t>
  </si>
  <si>
    <t>4-003-013-2640510-110-2018/19-022</t>
  </si>
  <si>
    <t xml:space="preserve">Purchase and planting of certified tree seedling at   Migundini Primary School </t>
  </si>
  <si>
    <t>Mwambani Primary School</t>
  </si>
  <si>
    <t>4-003-013-2640510-110-2018/19-023</t>
  </si>
  <si>
    <t>4-003-013-2640101-103-2018/19-001</t>
  </si>
  <si>
    <t>4-003-013-2640102-103-2018/19-002</t>
  </si>
  <si>
    <t xml:space="preserve">PRIMARY SCHOOL </t>
  </si>
  <si>
    <t>Baraka Primary school</t>
  </si>
  <si>
    <t>4-003-013-2630204-104-2018/19-001</t>
  </si>
  <si>
    <t>Construction of administration block, Library and 4no. classrooms to completion.</t>
  </si>
  <si>
    <t>Migwaleni Primary School</t>
  </si>
  <si>
    <t>4-003-013-2630204-104-2018/19-002</t>
  </si>
  <si>
    <t>Construction of administration block, Library and 4no. Classrooms to completion.</t>
  </si>
  <si>
    <t>Mwanawiji Primary School</t>
  </si>
  <si>
    <t>4-003-013-2630204-104-2018/19-003</t>
  </si>
  <si>
    <t>St Michael’s Primary school</t>
  </si>
  <si>
    <t>4-003-013-2630204-104-2018/19-004</t>
  </si>
  <si>
    <t>Construction of Septic tank,Soak pit and Drainage system.</t>
  </si>
  <si>
    <t>Mwijo Secondary school School</t>
  </si>
  <si>
    <t>Purchase of 85 no. desks</t>
  </si>
  <si>
    <t>Chalani Primary School</t>
  </si>
  <si>
    <t>4-003-013-2630204-104-2018/19-006</t>
  </si>
  <si>
    <t>Bikidzaya Primary school</t>
  </si>
  <si>
    <t>4-003-013-2630204-104-2018/19-007</t>
  </si>
  <si>
    <t>Pangayambo  Primary School</t>
  </si>
  <si>
    <t>4-003-013-2630204-104-2018/19-008</t>
  </si>
  <si>
    <t>4-003-013-2630204-104-2018/19-009</t>
  </si>
  <si>
    <t>4-003-013-2630204-104-2018/19-010</t>
  </si>
  <si>
    <t>Kinani Primary School</t>
  </si>
  <si>
    <t>4-003-013-2630204-104-2018/19-011</t>
  </si>
  <si>
    <t>4-003-013-2630204-104-2018/19-012</t>
  </si>
  <si>
    <t>Kinarani Primary School</t>
  </si>
  <si>
    <t>4-003-013-2630204-104-2018/19-013</t>
  </si>
  <si>
    <t>Mnazim’mwenga Primary School</t>
  </si>
  <si>
    <t>4-003-013-2630204-104-2018/19-014</t>
  </si>
  <si>
    <t>Miyani Primary School</t>
  </si>
  <si>
    <t>4-003-013-2630204-104-2018/19-015</t>
  </si>
  <si>
    <t>Kadzandani Primary School</t>
  </si>
  <si>
    <t>4-003-013-2630204-104-2018/19-016</t>
  </si>
  <si>
    <t>Mnyenzeni Primary School</t>
  </si>
  <si>
    <t>4-003-013-2630204-104-2018/19-017</t>
  </si>
  <si>
    <t>Tsagwa Primary School</t>
  </si>
  <si>
    <t>4-003-013-2630204-104-2018/19-018</t>
  </si>
  <si>
    <t>Tsunguni Primary School</t>
  </si>
  <si>
    <t>4-003-013-2630204-104-2018/19-019</t>
  </si>
  <si>
    <t>Maandani Primary School</t>
  </si>
  <si>
    <t>4-003-013-2630204-104-2018/19-020</t>
  </si>
  <si>
    <t>PROJECT GFS CODELIST FOR GARISSA TOWNSHIP NATIONAL GOVERNMENT CONSTITUENCY DEVELOPMENT FUND</t>
  </si>
  <si>
    <t>4-007-027-2110000-100-2018/19-001</t>
  </si>
  <si>
    <t>Payment of staff salaries and allowances</t>
  </si>
  <si>
    <t>4-007-027-2210000-100-2018/19-002</t>
  </si>
  <si>
    <t>4-007-027-2120101-100-2018/19-004</t>
  </si>
  <si>
    <t>4-007-027-2120201-100-2018/19-003</t>
  </si>
  <si>
    <t>4-007-027-2210802-111-2018/19-002</t>
  </si>
  <si>
    <t>4-007-027-2210700-111-2018/19-003</t>
  </si>
  <si>
    <t>4-007-027-2640200-101-2018/19-001</t>
  </si>
  <si>
    <t>4-007-027-2640101-103-2018/19-001</t>
  </si>
  <si>
    <t>4-007-027-2640102-103-2018/19-002</t>
  </si>
  <si>
    <t>4-007-027-2630204-104-2018/19-001</t>
  </si>
  <si>
    <t>4-007-027-2630204-104-2018/19-002</t>
  </si>
  <si>
    <t>Hyuga Girls Primary School</t>
  </si>
  <si>
    <t>4-007-027-2630204-104-2018/19-003</t>
  </si>
  <si>
    <t>Renovation of 6NO. Classrooms through( plastering, roofing, fixing of windows, doors and painting) at the school</t>
  </si>
  <si>
    <t>4-007-027-2630204-104-2018/19-004</t>
  </si>
  <si>
    <t>Jarirot primary School</t>
  </si>
  <si>
    <t>4-007-027-2630204-104-2018/19-005</t>
  </si>
  <si>
    <t>Bulla College Primary School</t>
  </si>
  <si>
    <t>4-007-027-2630204-104-2018/19-006</t>
  </si>
  <si>
    <t>4-007-027-2630205-104-2018/19-001</t>
  </si>
  <si>
    <t>4-007-027-2630205-104-2018/19-002</t>
  </si>
  <si>
    <t>Tumaini Boys Secondary</t>
  </si>
  <si>
    <t>4-007-027-2630205-104-2018/19-003</t>
  </si>
  <si>
    <t>Umusalama Girls Secondary School</t>
  </si>
  <si>
    <t>4-007-027-2630205-104-2018/19-004</t>
  </si>
  <si>
    <t>Garissa Special Secondary School for the Deaf</t>
  </si>
  <si>
    <t>Purchase and Supply of Revision Books for Secondary School</t>
  </si>
  <si>
    <t>DCIO Residence</t>
  </si>
  <si>
    <t>4-007-027-2640508-104-2018/19-001</t>
  </si>
  <si>
    <t>Assistant County Commissioner’s Office</t>
  </si>
  <si>
    <t>4-007-027-2640508-104-2018/19-002</t>
  </si>
  <si>
    <t>Renovation of the office through( Plastering, roofing, ceiling, fixing of windows, Doors, Painting and Tiling of the Floors)</t>
  </si>
  <si>
    <t>Garissa Police Camp</t>
  </si>
  <si>
    <t>4-007-027-2640508-104-2018/19-003</t>
  </si>
  <si>
    <t>Construction of 4Units staff houses</t>
  </si>
  <si>
    <t>Korakora Police Camp</t>
  </si>
  <si>
    <t>4-007-027-2640508-104-2018/19-004</t>
  </si>
  <si>
    <t>Construction of 4Units staff houses and 1 Twin Toilet</t>
  </si>
  <si>
    <t>PROJECT GFS CODELIST FOR IGEMBE NORTH NATIONAL GOVERNMENT CONSTITUENCY DEVELOPMENT FUND</t>
  </si>
  <si>
    <t>4-012-053-2110000-100-2018/19-001</t>
  </si>
  <si>
    <t>4-012-053-2110000-100-2018/19-002</t>
  </si>
  <si>
    <t>4-012-053-2120201-100-2018/19-003</t>
  </si>
  <si>
    <t>4-012-053-2120101-100-2018/19-004</t>
  </si>
  <si>
    <t>4-012-053-2210000-100-2018/19-005</t>
  </si>
  <si>
    <t>4-012-053-2210802-100-2018/19-006</t>
  </si>
  <si>
    <t>4-012-053-2210802-111-2018/19-001</t>
  </si>
  <si>
    <t>4-012-053-2210000-111-2018/19-002</t>
  </si>
  <si>
    <t>4-012-053-2210700-111-2018/19-003</t>
  </si>
  <si>
    <t>Undertake training of the pmcs/NG-CDFCs on NG-CDFC related issues</t>
  </si>
  <si>
    <t>4-012-053-2640101-103-2018/19-001</t>
  </si>
  <si>
    <t>4-012-053-2640102-103-2018/19-002</t>
  </si>
  <si>
    <t>4-012-053-2640200-101-2018/19-001</t>
  </si>
  <si>
    <t>Kiolo Primary School</t>
  </si>
  <si>
    <t>4-012-053-2630204-104-2018/19-001</t>
  </si>
  <si>
    <t>Meria Primary School</t>
  </si>
  <si>
    <t>4-012-053-2630204-104-2018/19-002</t>
  </si>
  <si>
    <t>Ithata Primary School</t>
  </si>
  <si>
    <t>4-012-053-2630204-104-2018/19-003</t>
  </si>
  <si>
    <t>Kachiuru Primary School</t>
  </si>
  <si>
    <t>4-012-053-2630204-104-2018/19-004</t>
  </si>
  <si>
    <t>Mburanjiru Primary School</t>
  </si>
  <si>
    <t>4-012-053-2630204-104-2018/19-005</t>
  </si>
  <si>
    <t>Construction of 8 toilets to completion</t>
  </si>
  <si>
    <t>Nginyo Primary School</t>
  </si>
  <si>
    <t>4-012-053-2630204-104-2018/19-006</t>
  </si>
  <si>
    <t>Murweti Primary School</t>
  </si>
  <si>
    <t>4-012-053-2630204-104-2018/19-007</t>
  </si>
  <si>
    <t>Kathanga Primary</t>
  </si>
  <si>
    <t>4-012-053-2630204-104-2018/19-008</t>
  </si>
  <si>
    <t>Construction of an administration block: phase 1</t>
  </si>
  <si>
    <t>4-012-053-2630204-104-2018/19-009</t>
  </si>
  <si>
    <t>Construction of 6 toilets to completion</t>
  </si>
  <si>
    <t>Ngitana Primary School</t>
  </si>
  <si>
    <t>4-012-053-2630204-104-2018/19-010</t>
  </si>
  <si>
    <t>Murara Primary School</t>
  </si>
  <si>
    <t>4-012-053-2630204-104-2018/19-011</t>
  </si>
  <si>
    <t>Nkamathi Special School</t>
  </si>
  <si>
    <t>4-012-053-2630204-104-2018/19-012</t>
  </si>
  <si>
    <t>Construction of 1 dining hall :phase 1</t>
  </si>
  <si>
    <t>Nkamathi Primary School</t>
  </si>
  <si>
    <t>4-012-053-2630204-104-2018/19-013</t>
  </si>
  <si>
    <t>Aithu Primary School</t>
  </si>
  <si>
    <t>4-012-053-2630204-104-2018/19-014</t>
  </si>
  <si>
    <t>Mbiriata Primary School</t>
  </si>
  <si>
    <t>4-012-053-2630204-104-2018/19-015</t>
  </si>
  <si>
    <t>Leeta Primary  School</t>
  </si>
  <si>
    <t>4-012-053-2630204-104-2018/19-016</t>
  </si>
  <si>
    <t>Nac Kaumone Primary School</t>
  </si>
  <si>
    <t>4-012-053-2630204-104-2018/19-017</t>
  </si>
  <si>
    <t>Murungene Primary School</t>
  </si>
  <si>
    <t>4-012-053-2630204-104-2018/19-018</t>
  </si>
  <si>
    <t>4-012-053-2630204-104-2018/19-019</t>
  </si>
  <si>
    <t>Renovation of 5 classrooms to completion: floor, walls, windows and doors</t>
  </si>
  <si>
    <t>Kilera Primary School</t>
  </si>
  <si>
    <t>4-012-053-2630204-104-2018/19-020</t>
  </si>
  <si>
    <t>Linjoka   Primary School</t>
  </si>
  <si>
    <t>4-012-053-2630204-104-2018/19-021</t>
  </si>
  <si>
    <t>K.K Etama Primary School</t>
  </si>
  <si>
    <t>4-012-053-2630204-104-2018/19-022</t>
  </si>
  <si>
    <t>K.K Baitwiri Primary School</t>
  </si>
  <si>
    <t>4-012-053-2630204-104-2018/19-023</t>
  </si>
  <si>
    <t>Purchase of land 0.5 acre</t>
  </si>
  <si>
    <t>Lukununu Primary School</t>
  </si>
  <si>
    <t>4-012-053-2630204-104-2018/19-024</t>
  </si>
  <si>
    <t>St. Martin Primary School</t>
  </si>
  <si>
    <t>4-012-053-2630204-104-2018/19-025</t>
  </si>
  <si>
    <t>K.K Kiula Primary School</t>
  </si>
  <si>
    <t>4-012-053-2630204-104-2018/19-026</t>
  </si>
  <si>
    <t>Mwangathia Primary School</t>
  </si>
  <si>
    <t>4-012-053-2630204-104-2018/19-027</t>
  </si>
  <si>
    <t>Kibutu Primary School</t>
  </si>
  <si>
    <t>4-012-053-2630204-104-2018/19-028</t>
  </si>
  <si>
    <t>Kiani Primary School</t>
  </si>
  <si>
    <t>4-012-053-2630204-104-2018/19-029</t>
  </si>
  <si>
    <t>Theera Primary School</t>
  </si>
  <si>
    <t>4-012-053-2630204-104-2018/19-030</t>
  </si>
  <si>
    <t>Miriki Primary School</t>
  </si>
  <si>
    <t>4-012-053-2630204-104-2018/19-031</t>
  </si>
  <si>
    <t>St. John'S Malaene Primary School</t>
  </si>
  <si>
    <t>4-012-053-2630204-104-2018/19-032</t>
  </si>
  <si>
    <t>Naikuriu Primary School</t>
  </si>
  <si>
    <t>4-012-053-2630204-104-2018/19-033</t>
  </si>
  <si>
    <t>Kariati Primary School</t>
  </si>
  <si>
    <t>4-012-053-2630204-104-2018/19-034</t>
  </si>
  <si>
    <t>Nac Inono Primary  School</t>
  </si>
  <si>
    <t>4-012-053-2630204-104-2018/19-035</t>
  </si>
  <si>
    <t xml:space="preserve">Kambia Sda Primary School </t>
  </si>
  <si>
    <t>4-012-053-2630204-104-2018/19-036</t>
  </si>
  <si>
    <t>Nac Nkandone Primary School</t>
  </si>
  <si>
    <t>4-012-053-2630204-104-2018/19-037</t>
  </si>
  <si>
    <t>Mck Naathu Juniour Primary School</t>
  </si>
  <si>
    <t>4-012-053-2630204-104-2018/19-038</t>
  </si>
  <si>
    <t>Thirua Primary School</t>
  </si>
  <si>
    <t>4-012-053-2630204-104-2018/19-039</t>
  </si>
  <si>
    <t>Mutuati Primary School</t>
  </si>
  <si>
    <t>4-012-053-2630204-104-2018/19-040</t>
  </si>
  <si>
    <t>Liundu Primary School</t>
  </si>
  <si>
    <t>4-012-053-2630204-104-2018/19-041</t>
  </si>
  <si>
    <t>Naathu Primary School</t>
  </si>
  <si>
    <t>4-012-053-2630204-104-2018/19-042</t>
  </si>
  <si>
    <t>Mweromutua Primary School</t>
  </si>
  <si>
    <t>4-012-053-2630204-104-2018/19-043</t>
  </si>
  <si>
    <t xml:space="preserve">SECONDARY SCHOOL PROJECTS </t>
  </si>
  <si>
    <t>Ambaru Secondary School</t>
  </si>
  <si>
    <t>4-012-053-2630205-104-2018/19-001</t>
  </si>
  <si>
    <t>Leeta Secondary School</t>
  </si>
  <si>
    <t>4-012-053-2630205-104-2018/19-002</t>
  </si>
  <si>
    <t>Purchase of school land: 2 acres</t>
  </si>
  <si>
    <t>Ngukuine Secondary School</t>
  </si>
  <si>
    <t>4-012-053-2630205-104-2018/19-003</t>
  </si>
  <si>
    <t>Construction of laboratory: phase 1</t>
  </si>
  <si>
    <t>Kamboo Secondary School</t>
  </si>
  <si>
    <t>4-012-053-2630205-104-2018/19-004</t>
  </si>
  <si>
    <t>Construction of laboratory:phase 1</t>
  </si>
  <si>
    <t>Ntunene Secondary School</t>
  </si>
  <si>
    <t>4-012-053-2630205-104-2018/19-005</t>
  </si>
  <si>
    <t>Construction of septic tank,toilets/bathrooms</t>
  </si>
  <si>
    <t>Kirindara Secondary School</t>
  </si>
  <si>
    <t>4-012-053-2630205-104-2018/19-006</t>
  </si>
  <si>
    <t>Lukununu Secondary School</t>
  </si>
  <si>
    <t>4-012-053-2630205-104-2018/19-007</t>
  </si>
  <si>
    <t>Construction of 4 toilets to completion</t>
  </si>
  <si>
    <t>Mwerongundu Day Secondary</t>
  </si>
  <si>
    <t>4-012-053-2630205-104-2018/19-008</t>
  </si>
  <si>
    <t>A/Kiongo Secondary School</t>
  </si>
  <si>
    <t>4-012-053-2630205-104-2018/19-009</t>
  </si>
  <si>
    <t>Nairuru Secondary School</t>
  </si>
  <si>
    <t>4-012-053-2630205-104-2018/19-010</t>
  </si>
  <si>
    <t>Karichu Secondary School</t>
  </si>
  <si>
    <t>4-012-053-2630205-104-2018/19-011</t>
  </si>
  <si>
    <t xml:space="preserve">Kathatene Secondary School </t>
  </si>
  <si>
    <t>4-012-053-2630205-104-2018/19-012</t>
  </si>
  <si>
    <t>Ndoleli Secondary School</t>
  </si>
  <si>
    <t>4-012-053-2630205-104-2018/19-013</t>
  </si>
  <si>
    <t>Anjalu Secondary School</t>
  </si>
  <si>
    <t>4-012-053-2630205-104-2018/19-014</t>
  </si>
  <si>
    <t>Antuambui Secondary School</t>
  </si>
  <si>
    <t>4-012-053-2630205-104-2018/19-015</t>
  </si>
  <si>
    <t>Construction of 1 dormitory: phase 1</t>
  </si>
  <si>
    <t>Naikuriu Secondary School</t>
  </si>
  <si>
    <t>4-012-053-2630205-104-2018/19-016</t>
  </si>
  <si>
    <t>Construction of a laboratory: phase 1</t>
  </si>
  <si>
    <t>K.K Baithai Secondary School</t>
  </si>
  <si>
    <t>4-012-053-2630205-104-2018/19-017</t>
  </si>
  <si>
    <t>Kithetu Secondary  School</t>
  </si>
  <si>
    <t>4-012-053-2630205-104-2018/19-018</t>
  </si>
  <si>
    <t>Construction of 2 classrooms to completion.</t>
  </si>
  <si>
    <t xml:space="preserve">SECURITY PROJECT </t>
  </si>
  <si>
    <t>Kabachi Chief'S Office</t>
  </si>
  <si>
    <t>4-012-053-2640507-113-2018/19-001</t>
  </si>
  <si>
    <t>Kabachi Police Post</t>
  </si>
  <si>
    <t>4-012-053-2640507-113-2018/19-002</t>
  </si>
  <si>
    <t>Completion of police post: plastering, doors, windows and painting.</t>
  </si>
  <si>
    <t>Kinisa General Service Unit(Gsu)</t>
  </si>
  <si>
    <t>4-012-053-2640507-113-2018/19-003</t>
  </si>
  <si>
    <t>Construction of 4 toilets and 3 bathrooms.</t>
  </si>
  <si>
    <t>Laare Chiefs Office</t>
  </si>
  <si>
    <t>4-012-053-2640507-113-2018/19-004</t>
  </si>
  <si>
    <t>Laare Administration Police</t>
  </si>
  <si>
    <t>4-012-053-3111000-113-2018/19-005</t>
  </si>
  <si>
    <t>Malaene Administration Police Camp</t>
  </si>
  <si>
    <t>4-012-053-2640507-113-2018/19-006</t>
  </si>
  <si>
    <t>Construction of 2 toilets and 2 bathrooms</t>
  </si>
  <si>
    <t>Area Education Office Mutuati Office</t>
  </si>
  <si>
    <t>4-012-053-3111000-104-2018/19-001</t>
  </si>
  <si>
    <t>Purchase of furnitures:  executive chair,table and office chairs</t>
  </si>
  <si>
    <t>PROJECT GFS CODELIST FOR KABETE NATIONAL GOVERNMENT CONSTITUENCY DEVELOPMENT FUND</t>
  </si>
  <si>
    <t>4-022-119-2110000-100-2018/19-001</t>
  </si>
  <si>
    <t>NG-CDFC office staff salaries and Gratuity</t>
  </si>
  <si>
    <t>4-022-119-2210000-100-2018/19-002</t>
  </si>
  <si>
    <t>Purchase of office equipment, Repairs and maintenance, printing, stationery, telephone, travel and subsistence, office tea</t>
  </si>
  <si>
    <t>4-022-119-2120101-100-2018/19-003</t>
  </si>
  <si>
    <t>4-022-119-2120201-100-2018/19-004</t>
  </si>
  <si>
    <t>On Going</t>
  </si>
  <si>
    <t>4-022-119-210802-100-2018/19-005</t>
  </si>
  <si>
    <t>Payment of Committee sitting allowances, transport,conferences</t>
  </si>
  <si>
    <t>4-022-119-2210000-111-2018/19-001</t>
  </si>
  <si>
    <t xml:space="preserve"> repairs and maintenance, printing, stationery, Airtime, travel and subsistence</t>
  </si>
  <si>
    <t>4-022-119-2210802-111-2018/19-002</t>
  </si>
  <si>
    <t>NG-CDFC/ PMC/Staff capacity building</t>
  </si>
  <si>
    <t>4-022-119-2210700-111-2018/19-003</t>
  </si>
  <si>
    <t>Undertake training of the PMC’s/NG-CDFC on NG-CDF related issues</t>
  </si>
  <si>
    <t>Bursary –Secondary schools</t>
  </si>
  <si>
    <t>4-022-120-2640101-103-2018/19-001</t>
  </si>
  <si>
    <t>Bursary -Tertiary Institution</t>
  </si>
  <si>
    <t>Payment of Bursary to needy student in Universities and colleges</t>
  </si>
  <si>
    <t>Payment of bursary to needy students in special schools</t>
  </si>
  <si>
    <t>4-022-119-2640200-101-2018/19-001</t>
  </si>
  <si>
    <t>To cater for any unforeseen occurrences in the constituency during the financial year.</t>
  </si>
  <si>
    <t>4-022-120-2640509-112-2018/19-001</t>
  </si>
  <si>
    <t xml:space="preserve">Carry out constituency sports tournaments and the winning teams be awarded with trophies and games kits </t>
  </si>
  <si>
    <t>4-022-120-2640510-110-2018/19-001</t>
  </si>
  <si>
    <t>Kabete NG-CDF Office</t>
  </si>
  <si>
    <t>4-022-120-3110104-110-2018/19-001</t>
  </si>
  <si>
    <t>Construction of NG-CDF office i.e foundation, walling, roofing, plastering and internal &amp; external finishes</t>
  </si>
  <si>
    <t>Rukubi  Primary School</t>
  </si>
  <si>
    <t>4-022-119-2630204-104-2018/19-001</t>
  </si>
  <si>
    <t>Refurbishment 16 classrooms  ( Tiling, ceiling, plastering of inside &amp; outside, electrification)  and making pathways</t>
  </si>
  <si>
    <t>Nyathuna Primary School</t>
  </si>
  <si>
    <t>4-022-119-2630204-104-2018/19-002</t>
  </si>
  <si>
    <t>Refurbishment 7 classrooms  ( Tiling, ceiling, plastering of inside &amp; outside)  and making pathways</t>
  </si>
  <si>
    <t>Kibiku Primary School</t>
  </si>
  <si>
    <t>4-022-119-2630204-104-2018/19-003</t>
  </si>
  <si>
    <t>Kanjeru Primary School</t>
  </si>
  <si>
    <t>4-022-119-2630204-104-2018/19-004</t>
  </si>
  <si>
    <t>Refurbishment 18 classrooms  ( Tiling, ceiling, plastering of inside &amp; outside)  and making pathways</t>
  </si>
  <si>
    <t>Kamuguga  Primary School</t>
  </si>
  <si>
    <t>4-022-119-2630204-104-2018/19-005</t>
  </si>
  <si>
    <t>Kahuho  Primary School</t>
  </si>
  <si>
    <t>4-022-119-2630204-104-2018/19-006</t>
  </si>
  <si>
    <t>Refurbishment 20 classrooms  ( Tiling, ceiling, plastering of inside &amp; outside, electrification)  and making pathways</t>
  </si>
  <si>
    <t>Muguga Model Primary School</t>
  </si>
  <si>
    <t>4-022-119-2630204-104-2018/19-007</t>
  </si>
  <si>
    <t>Construction of 4 classrooms( laying foudation, walling, roofing , plastering and internal &amp; external finishes)</t>
  </si>
  <si>
    <t>Gataara Primary School</t>
  </si>
  <si>
    <t>4-022-119-2630204-104-2018/19-008</t>
  </si>
  <si>
    <t>Construction of an  adminstration block (laying foundation, walling, roofing and internal &amp;external finishes )</t>
  </si>
  <si>
    <t>Gathiga  Primary School</t>
  </si>
  <si>
    <t>4-022-119-2630204-104-2018/19-009</t>
  </si>
  <si>
    <t>Refurbishment 14 classrooms  ( Tiling, ceiling, plastering of inside &amp; outside, electrification)  and making pathways</t>
  </si>
  <si>
    <t>Ndurarua Primary School</t>
  </si>
  <si>
    <t>4-022-119-2630204-104-2018/19-10</t>
  </si>
  <si>
    <t>Refurbishment 18 classrooms  ( Tiling, ceiling, plastering of inside &amp; outside, electrification)  and making pathways</t>
  </si>
  <si>
    <t xml:space="preserve">Kibichiku Primary School </t>
  </si>
  <si>
    <t>4-022-119-2630204-104-2018/19-11</t>
  </si>
  <si>
    <t>4-022-119-2630205-104-2018/19-001</t>
  </si>
  <si>
    <t>Completion of dining hall -plastering , flooring, painting, electrification and plumbing works.</t>
  </si>
  <si>
    <t>4-022-119-2630205-104-2018/19-002</t>
  </si>
  <si>
    <t>Completion of dormitory-plastering, flooring, electrification &amp; plumbing works</t>
  </si>
  <si>
    <t>Uthiru Secondary School</t>
  </si>
  <si>
    <t>4-022-119-2630205-104-2018/19-003</t>
  </si>
  <si>
    <t>Construction of 6 classrooms and 4 offices (administration block)  foundation, walling, roofing and internal &amp; external finishes</t>
  </si>
  <si>
    <t>Maryleakey Girls High School</t>
  </si>
  <si>
    <t>4-022-119-2630205-104-2018/19-004</t>
  </si>
  <si>
    <t>Construction of a perimeter wall in the school compound of 5 acres</t>
  </si>
  <si>
    <t>Kingeero Police Division</t>
  </si>
  <si>
    <t>4-022-119-2640507-113-2018/19-001</t>
  </si>
  <si>
    <t>Construction of a canteen- shs. 1,000,000.00 and an armory for the police division- shs. 1,000,000.00 ie foundation, walling , roofing, plastring, internal &amp; external finishes</t>
  </si>
  <si>
    <t>PROJECT GFS CODELIST FOR EMBAKASI EAST NATIONAL GOVERNMENT CONSTITUENCIES DEVELOPMENT FUND</t>
  </si>
  <si>
    <t>4-047-285-2110000-100-2018/19-001</t>
  </si>
  <si>
    <t>4-047-285-2210000-100-2018/19-002</t>
  </si>
  <si>
    <t>4-047-285-2120101-100-2018/19-003</t>
  </si>
  <si>
    <t>4-047-285-2120201-100-2018/19-004</t>
  </si>
  <si>
    <t>4-047-285-2210000-100-2018/19-005</t>
  </si>
  <si>
    <t>4-047-285-2210000-111-2018/19-001</t>
  </si>
  <si>
    <t>4-047-285-2210802-111-2018/19-002</t>
  </si>
  <si>
    <t>4-047-11-2210700-111-2018/19-003</t>
  </si>
  <si>
    <t>Undertake Training of the PMCs/NG-CDFCs onNG- CDF Related issues</t>
  </si>
  <si>
    <t>4-047-285-2640101-103- 2018/19-001</t>
  </si>
  <si>
    <t>4-047-285-2640102-103-2018/19-002</t>
  </si>
  <si>
    <t>4-047-285-2640200-101-2018/19-001</t>
  </si>
  <si>
    <t>Environmental projects</t>
  </si>
  <si>
    <t>4-047-285-2640510-110- 2018/19-001</t>
  </si>
  <si>
    <t>Installation of 1 No, 20 meters high solar masts in Embakasi Primary  school</t>
  </si>
  <si>
    <t>4-047-285-2640509-112-2018/19-001</t>
  </si>
  <si>
    <t>Maua primary school</t>
  </si>
  <si>
    <t>4-047-285-2630204-104-2018/19-001</t>
  </si>
  <si>
    <t>Construction of 5No. New classrooms at kshs 1,500,000.00 per classroom</t>
  </si>
  <si>
    <t>Mihango primary school.</t>
  </si>
  <si>
    <t>4-047-285-2630204-104-2018/19-002</t>
  </si>
  <si>
    <t>Construction of 8No. New classrooms at kshs 1,500,000.00 per classroom</t>
  </si>
  <si>
    <t>Donholm secondary school</t>
  </si>
  <si>
    <t>4-047-285-2630205-104-2018/19-001</t>
  </si>
  <si>
    <t>Construction of a new tuition block with 8 classrooms, administration block, toilet and a laboratory phase 1 of the ground floor.</t>
  </si>
  <si>
    <t>Embakasi police station</t>
  </si>
  <si>
    <t>4-047-285-2640507-113-2018/19-001</t>
  </si>
  <si>
    <t>Construction of DCI new office block</t>
  </si>
  <si>
    <t>4-047-285-2640508-107-2018/19-001</t>
  </si>
  <si>
    <t>TOTAL Amount Kshs</t>
  </si>
  <si>
    <t>PROJECT GFS CODELIST FOR AWENDO NATIONAL GOVERNMENT CONSTITUENCIES DEVELOPMENT FUND</t>
  </si>
  <si>
    <t>4-044-254-21100000-100-2018/19-001</t>
  </si>
  <si>
    <t>4-044-254-2210000-100-2018/19-002</t>
  </si>
  <si>
    <t>Office Rent, Purchase of fuel, repairs and maintenance, printing, stationery, telephone, travel and subsistence, office tea</t>
  </si>
  <si>
    <t>4-044-254-2120101-100-2018/19-003</t>
  </si>
  <si>
    <t>4-044-254-2120201-100-2018/19-004</t>
  </si>
  <si>
    <t>4-044-254-2210802-100-2018/19-005</t>
  </si>
  <si>
    <t>4-044-254-2210000-111-2018/19-001</t>
  </si>
  <si>
    <t>4-044-254-2210802-111-2018/19-002</t>
  </si>
  <si>
    <t>4-044-254-2210700-111-2018/19-003</t>
  </si>
  <si>
    <t>4-044-254-2640101-103-2018/19-001</t>
  </si>
  <si>
    <t>4-044-254-2640102-103-2018/19-002</t>
  </si>
  <si>
    <t>4-044-254-2640200-101-2018/19-001</t>
  </si>
  <si>
    <t xml:space="preserve">SPORTS  </t>
  </si>
  <si>
    <t>Sports Tournament</t>
  </si>
  <si>
    <t>Organize constituency sports tonourment whereby the winning teams will be awarded with balls, uniforms and trophies.</t>
  </si>
  <si>
    <t>Otacho primary school</t>
  </si>
  <si>
    <t>4-044-254-2630204-104-2018/19-001</t>
  </si>
  <si>
    <t>Renovation (plastering, painting and roofing of 5 classrooms)</t>
  </si>
  <si>
    <t>Siruti primary school</t>
  </si>
  <si>
    <t>4-044-254-2630204-104-2018/19-002</t>
  </si>
  <si>
    <t>Fencing of school compound 389 m using barbed wire and cider post</t>
  </si>
  <si>
    <t>Anindo primary school</t>
  </si>
  <si>
    <t>4-044-254-2630204-104-2018/19-003</t>
  </si>
  <si>
    <t>Fencing of school compound 340m using barbed wire and cider post</t>
  </si>
  <si>
    <t>Lianda primary school</t>
  </si>
  <si>
    <t>4-044-254-2630204-104-2018/19-004</t>
  </si>
  <si>
    <t>Obama primary school</t>
  </si>
  <si>
    <t>4-044-254-2630204-104-2018/19-005</t>
  </si>
  <si>
    <t>Fencing of school compound of 412m using cider post and barbed wire</t>
  </si>
  <si>
    <t>Ogwamrondo primary school</t>
  </si>
  <si>
    <t>4-044-254-2630204-104-2018/19-006</t>
  </si>
  <si>
    <t>Renovation (plastering, Flooring, painting and roofing of 5 classrooms)</t>
  </si>
  <si>
    <t>Kokuro primary school</t>
  </si>
  <si>
    <t>4-044-254-2630204-104-2018/19-007</t>
  </si>
  <si>
    <t>Shuttering, Plastering and painting of 2 classrooms.</t>
  </si>
  <si>
    <t>Manyatta primary school</t>
  </si>
  <si>
    <t>4-044-254-2630204-104-2018/19-008</t>
  </si>
  <si>
    <t>Fencing of school compound of 359m using cider post and barbed wire</t>
  </si>
  <si>
    <t>Mahena primary school</t>
  </si>
  <si>
    <t>4-044-254-2630204-104-2018/19-009</t>
  </si>
  <si>
    <t>Completion  of 5 classrooms by plastering, flooring and painting</t>
  </si>
  <si>
    <t>Sangla kagak primary school</t>
  </si>
  <si>
    <t>4-044-254-2630204-104-2018/19-010</t>
  </si>
  <si>
    <t>Renovation (Flooring and painting of four classrooms)</t>
  </si>
  <si>
    <t>Utoma primary school</t>
  </si>
  <si>
    <t>4-044-254-2630204-104-2018/19-011</t>
  </si>
  <si>
    <t>Nyasore primary school</t>
  </si>
  <si>
    <t>4-044-254-2630204-104-2018/19-012</t>
  </si>
  <si>
    <t>Wawaga primary school</t>
  </si>
  <si>
    <t>4-044-254-2630204-104-2018/19-013</t>
  </si>
  <si>
    <t xml:space="preserve"> Plastering, painting, and glazing of 1 classroom.</t>
  </si>
  <si>
    <t>Nyambija primary school</t>
  </si>
  <si>
    <t>4-044-254-2630204-104-2018/19-014</t>
  </si>
  <si>
    <t>Shuttering, plastering, flooring and painting of 1 classroom</t>
  </si>
  <si>
    <t>Ranen primary school</t>
  </si>
  <si>
    <t>4-044-254-2630204-104-2018/19-015</t>
  </si>
  <si>
    <t>Shuttering, plastering, flooring and painting of one classroom</t>
  </si>
  <si>
    <t>Oboke primary school</t>
  </si>
  <si>
    <t>4-044-254-2630204-104-2018/19-016</t>
  </si>
  <si>
    <t>Fencing of school compound measured 459m using barbed wire cider post</t>
  </si>
  <si>
    <t>Agongo primary school</t>
  </si>
  <si>
    <t>4-044-254-2630204-104-2018/19-017</t>
  </si>
  <si>
    <t>Plastering of walls and floor and painting of the 5 classrooms and administration block</t>
  </si>
  <si>
    <t>Alara dago primary school</t>
  </si>
  <si>
    <t>4-044-254-2630204-104-2018/19-018</t>
  </si>
  <si>
    <t>Plastering, glasses and painting of two classrooms</t>
  </si>
  <si>
    <t>Gada primary school</t>
  </si>
  <si>
    <t>4-044-254-2630204-104-2018/19-019</t>
  </si>
  <si>
    <t>Kachangwe primary school</t>
  </si>
  <si>
    <t>4-044-254-2630204-104-2018/19-020</t>
  </si>
  <si>
    <t>Kindu primary school</t>
  </si>
  <si>
    <t>4-044-2630204-104-2018/19-021</t>
  </si>
  <si>
    <t>Kwoyo primary</t>
  </si>
  <si>
    <t>4-044-2630204-104-2018/19-022</t>
  </si>
  <si>
    <t>Renovation (plastering, painting and roofing of 2 classrooms)</t>
  </si>
  <si>
    <t>Gamba Secondary school</t>
  </si>
  <si>
    <t>4-044-254-2630205-104-2018/19-001</t>
  </si>
  <si>
    <t>Awendo Secondary school-Mulo</t>
  </si>
  <si>
    <t>4-044-254-2630205-104-2017/18-002</t>
  </si>
  <si>
    <t>St Joseph Bongu mixed sec sch</t>
  </si>
  <si>
    <t>4-044-254-2630205-104-2017/18-003</t>
  </si>
  <si>
    <t>Construction of administration block.</t>
  </si>
  <si>
    <t>Kwe mixed secondary school</t>
  </si>
  <si>
    <t>4-044-254-2630205-104-2018/19-004</t>
  </si>
  <si>
    <t xml:space="preserve">Construction of 1 classroom school </t>
  </si>
  <si>
    <t>Owiro Akoko secondary school</t>
  </si>
  <si>
    <t>4-044-254-2630205-104-2018/19-005</t>
  </si>
  <si>
    <t>4-044-254-2630205-104-2018/19-006</t>
  </si>
  <si>
    <t>Plastering and painting of 1 classroom</t>
  </si>
  <si>
    <t>Mitchele Obama sec school</t>
  </si>
  <si>
    <t>4-044-254-2630205-104-2018/19-007</t>
  </si>
  <si>
    <t>St peters Kodeny mixed sec school</t>
  </si>
  <si>
    <t>4-044-254-2630205-104-2018/19-008</t>
  </si>
  <si>
    <t>4-044-254-2630205-104-2018/19-009</t>
  </si>
  <si>
    <t>4-044-254-2630205-104-2018/19-010</t>
  </si>
  <si>
    <t>Completion of 1 classroom, plastering painting and flooring</t>
  </si>
  <si>
    <t>4-044-254-2630205-104-2018/19-011</t>
  </si>
  <si>
    <t>4-044-254-2630205-104-2018/19-012</t>
  </si>
  <si>
    <t xml:space="preserve">Completion of 1 classroom, painting flooring and plastering </t>
  </si>
  <si>
    <t>St Nicholas Koyier mixed sec school</t>
  </si>
  <si>
    <t>4-044-254-2630205-104-2018/19-013</t>
  </si>
  <si>
    <t>Kanyasrega secondary school</t>
  </si>
  <si>
    <t>4-044-254-2630205-104-2018/19-014</t>
  </si>
  <si>
    <t>Construction of Dormitory</t>
  </si>
  <si>
    <t>4-044-254-2630205-104-2018/19-015</t>
  </si>
  <si>
    <t>Plastering , painting and shuttering of modern science laboratory</t>
  </si>
  <si>
    <t>Yago secondary school</t>
  </si>
  <si>
    <t>4-044-254-2630205-104-2018/19-016</t>
  </si>
  <si>
    <t>4-044-254-2630205-104-2018/19-017</t>
  </si>
  <si>
    <t>Pee hill high school</t>
  </si>
  <si>
    <t>4-044-254-2630205-104-2018/19-018</t>
  </si>
  <si>
    <t>Pheres Oluoch Anindo sec school</t>
  </si>
  <si>
    <t>4-044-254-2630205-104-2018/19-019</t>
  </si>
  <si>
    <t>4-044-254-2630205-104-2018/19-020</t>
  </si>
  <si>
    <t>TERTIARY INSTITUITIONS</t>
  </si>
  <si>
    <t>Awendo KMTC</t>
  </si>
  <si>
    <t>4-044-254-2630206-104-2018/19-02</t>
  </si>
  <si>
    <t>Construction of administration block and 5 classrooms-1 phase</t>
  </si>
  <si>
    <t>Awendo DEO's Office.</t>
  </si>
  <si>
    <t>4-044-254-2630206-104-2017/18-01</t>
  </si>
  <si>
    <t>Completion of administration block (painting, ceiling, tiling)</t>
  </si>
  <si>
    <t>Kenya National Library Awendo.</t>
  </si>
  <si>
    <t>4-044-254-2630206-104-2018/19-03</t>
  </si>
  <si>
    <t>Roofing and plastering of ongoing library.</t>
  </si>
  <si>
    <t>Dede Divisional Headquarters</t>
  </si>
  <si>
    <t>4-044-254-2640507-113-2018/19-002</t>
  </si>
  <si>
    <t>4-044-254-2640507-113-2018/19-003</t>
  </si>
  <si>
    <t>Awendo chiefs camp</t>
  </si>
  <si>
    <t>4-044-254-2640507-113-2018/19-005</t>
  </si>
  <si>
    <t>Walling, Roofing, Plastering and painting</t>
  </si>
  <si>
    <t>4-044-254-2640507-113-2018/19-006</t>
  </si>
  <si>
    <t>Kwoyo Chiefs Office</t>
  </si>
  <si>
    <t>4-044-254-2640507-113-2018/19-007</t>
  </si>
  <si>
    <t>Awendo District Treasury</t>
  </si>
  <si>
    <t>4-044-254-2640507-113-2018/19-008</t>
  </si>
  <si>
    <t>Construction and welding of still cabinets for NG-CDF files</t>
  </si>
  <si>
    <t>4-044-254-2211310-108-2018/19-001</t>
  </si>
  <si>
    <t>Additional funds to carry out the development of strategic plan for the next five years-public participation publications, binding and printing, bench marking and launching of the developed strategic plan</t>
  </si>
  <si>
    <t>Awendo NG-CDF Office</t>
  </si>
  <si>
    <t>4-044-254-3110202-108-2018/19-001</t>
  </si>
  <si>
    <t>Developing of Awendo NG-CDFC website Kshs.300,000.00 and plastering, shuttering and painting of 6 door pit latrine kshs.348,081.74</t>
  </si>
  <si>
    <t>4-030-159-2110000-100-2018/19-001</t>
  </si>
  <si>
    <t>4-030-159-2210000-100-2018/19-002</t>
  </si>
  <si>
    <t>NSSF Employer</t>
  </si>
  <si>
    <t>4-030-159-2120101-100-2018/19-003</t>
  </si>
  <si>
    <t>4-030-159-2120201-100-2018/19-004</t>
  </si>
  <si>
    <t>4-030-159-2210802-100-2018/19-005</t>
  </si>
  <si>
    <t>4-030-159-2210000-111-2018/19-001</t>
  </si>
  <si>
    <t>4-030-159-2210802-111-2018/19-002</t>
  </si>
  <si>
    <t>4-030-159-2210700-111-2018/19-003</t>
  </si>
  <si>
    <t>4-030-159-2640200-101-2018/19-001</t>
  </si>
  <si>
    <t>BURSARY SECONDARY SCHOOL'S</t>
  </si>
  <si>
    <t>4-030-159-2640101-103-2018/19-001</t>
  </si>
  <si>
    <t>4-030-159-2640102-103-2018/19-002</t>
  </si>
  <si>
    <t>NG-CDF Office Construction</t>
  </si>
  <si>
    <t>4-030-159-3110104-108-2018/19-001</t>
  </si>
  <si>
    <t>4-030-159-3111504-108-2018/19-001</t>
  </si>
  <si>
    <t>Completion of development of strategic plan</t>
  </si>
  <si>
    <t>Kapkelelwa Primary School</t>
  </si>
  <si>
    <t>4-030-159-2630204-104-2018/19-001</t>
  </si>
  <si>
    <t>Completion of Dinning Hall(plastering,painting,keying and flooring)</t>
  </si>
  <si>
    <t>Kituro Primary School</t>
  </si>
  <si>
    <t>4-030-159-2630204-104-2018/19-002</t>
  </si>
  <si>
    <t>Kiptilit Primary School</t>
  </si>
  <si>
    <t>4-030-159-2630204-104-2018/19-003</t>
  </si>
  <si>
    <t>Completion of dinning hall(Painting, fixing of windows and doors,tables 30 pieces and forms 60 pieces)</t>
  </si>
  <si>
    <t>Kapchomuso Primary School</t>
  </si>
  <si>
    <t>4-030-159-2630204-104-2018/19-004</t>
  </si>
  <si>
    <t>Bosin Primary School</t>
  </si>
  <si>
    <t>4-030-159-2630204-104-2018/19-005</t>
  </si>
  <si>
    <t>Tandui Primary School</t>
  </si>
  <si>
    <t>4-030-159-2630204-104-2018/19-006</t>
  </si>
  <si>
    <t>Katunoi Primary School</t>
  </si>
  <si>
    <t>4-030-159-2630204-104-2018/19-007</t>
  </si>
  <si>
    <t>Kaplop Primary School</t>
  </si>
  <si>
    <t>4-030-159-2630204-104-2018/19-008</t>
  </si>
  <si>
    <t>Kaplel Primary School</t>
  </si>
  <si>
    <t>4-030-159-2630204-104-2018/19-009</t>
  </si>
  <si>
    <t>Seretunin Primary School</t>
  </si>
  <si>
    <t>4-030-159-2630204-104-2018/19-010</t>
  </si>
  <si>
    <t>Renovation of 10 Classrooms(flooring fixing of windows &amp; doors and verandah)</t>
  </si>
  <si>
    <t>Kapkoimet Primary School</t>
  </si>
  <si>
    <t>4-030-159-2630204-104-2018/19-011</t>
  </si>
  <si>
    <t>Manach Primary School</t>
  </si>
  <si>
    <t>4-030-159-2630204-104-2018/19-012</t>
  </si>
  <si>
    <t>Kapcherebet Primary School</t>
  </si>
  <si>
    <t>4-030-159-2630204-104-2018/19-013</t>
  </si>
  <si>
    <t>Kapsogo Primary School</t>
  </si>
  <si>
    <t>4-030-159-2630204-104-2018/19-014</t>
  </si>
  <si>
    <t>Borowonin Primary School</t>
  </si>
  <si>
    <t>4-030-159-2630204-104-2018/19-015</t>
  </si>
  <si>
    <t>Kisok Primary School</t>
  </si>
  <si>
    <t>4-030-159-2630204-104-2018/19-016</t>
  </si>
  <si>
    <t>Kurumbopsoo Primary School</t>
  </si>
  <si>
    <t>4-030-159-2630204-104-2018/19-017</t>
  </si>
  <si>
    <t>Bokorin Primary School</t>
  </si>
  <si>
    <t>4-030-159-2630204-104-2018/19-018</t>
  </si>
  <si>
    <t>Yemo Primary School</t>
  </si>
  <si>
    <t>4-030-159-2630204-104-2018/19-019</t>
  </si>
  <si>
    <t>Kaptien Primary School</t>
  </si>
  <si>
    <t>4-030-159-2630204-104-2018/19-020</t>
  </si>
  <si>
    <t>Tilelon Primary School</t>
  </si>
  <si>
    <t>4-030-159-2630204-104-2018/19-021</t>
  </si>
  <si>
    <t>Renovation of 6 classrooms(painting,flooring and verandah)</t>
  </si>
  <si>
    <t>Chesongo Primary School</t>
  </si>
  <si>
    <t>4-030-159-2630204-104-2018/19-022</t>
  </si>
  <si>
    <t>Orokwo Primary School</t>
  </si>
  <si>
    <t>4-030-159-2630204-104-2018/19-023</t>
  </si>
  <si>
    <t>Kapyemit Primary School</t>
  </si>
  <si>
    <t>4-030-159-2630204-104-2018/19-024</t>
  </si>
  <si>
    <t>Kapchemon Primary School</t>
  </si>
  <si>
    <t>4-030-159-2630204-104-2018/19-025</t>
  </si>
  <si>
    <t>Kimoso Primary School</t>
  </si>
  <si>
    <t>4-030-159-2630204-104-2018/19-026</t>
  </si>
  <si>
    <t>Construction of  Administration  block to completion</t>
  </si>
  <si>
    <t>Kakwane Primary School</t>
  </si>
  <si>
    <t>4-030-159-2630204-104-2018/19-027</t>
  </si>
  <si>
    <t>Completion of 3 Classrooms(fixing doors&amp;windows ,plastering and painting)</t>
  </si>
  <si>
    <t>Lelgut primary School</t>
  </si>
  <si>
    <t>4-030-159-2630204-104-2018/19-028</t>
  </si>
  <si>
    <t>Mogorwa Primary School</t>
  </si>
  <si>
    <t>4-030-159-2630204-104-2018/19-029</t>
  </si>
  <si>
    <t>Purchase of 40 double decker beds</t>
  </si>
  <si>
    <t>Eitui Primary School</t>
  </si>
  <si>
    <t>4-030-159-2630204-104-2018/19-030</t>
  </si>
  <si>
    <t>Constuction of 1 classroom to completion</t>
  </si>
  <si>
    <t>Kamuma Primary School</t>
  </si>
  <si>
    <t>4-030-159-2630204-104-2018/19-031</t>
  </si>
  <si>
    <t>Tenges Primary School</t>
  </si>
  <si>
    <t>4-030-159-2630204-104-2018/19-032</t>
  </si>
  <si>
    <t>Moswo Primary School</t>
  </si>
  <si>
    <t>4-030-159-2630204-104-2018/19-033</t>
  </si>
  <si>
    <t>Purchase of land 10 Acres</t>
  </si>
  <si>
    <t>Tabarin Primary School</t>
  </si>
  <si>
    <t>4-030-159-2630204-104-2018/19-034</t>
  </si>
  <si>
    <t>Ochii Primary School</t>
  </si>
  <si>
    <t>4-030-159-2630204-104-2018/19-035</t>
  </si>
  <si>
    <t>Construction of a toilet(6 door toilet) to completion</t>
  </si>
  <si>
    <t>Cheplongon Primary School</t>
  </si>
  <si>
    <t>4-030-159-2630204-104-2018/19-036</t>
  </si>
  <si>
    <t>Bakwanin Primary School</t>
  </si>
  <si>
    <t>4-030-159-2630204-104-2018/19-037</t>
  </si>
  <si>
    <t>Moi Timowo primary school</t>
  </si>
  <si>
    <t>4-030-159-2630204-104-2018/19-038</t>
  </si>
  <si>
    <t>Kabasis Primary School</t>
  </si>
  <si>
    <t>4-030-159-2630204-104-2018/19-039</t>
  </si>
  <si>
    <t>Being the final payment for Completion of drilling of Borehole</t>
  </si>
  <si>
    <t>Sosion Primary School</t>
  </si>
  <si>
    <t>4-030-159-2630204-104-2018/19-040</t>
  </si>
  <si>
    <t>Field levelling</t>
  </si>
  <si>
    <t>Kesetan Primary School</t>
  </si>
  <si>
    <t>4-030-159-2630204-104-2018/19-041</t>
  </si>
  <si>
    <t>Field Levelling</t>
  </si>
  <si>
    <t>Tartar Primary School</t>
  </si>
  <si>
    <t>4-030-159-2630204-104-2018/19-042</t>
  </si>
  <si>
    <t>Kimotony Primary School</t>
  </si>
  <si>
    <t>4-030-159-2630204-104-2018/19-043</t>
  </si>
  <si>
    <t>Kasore Primary School</t>
  </si>
  <si>
    <t>4-030-159-2630204-104-2018/19-044</t>
  </si>
  <si>
    <t>Kaptallam Primary School</t>
  </si>
  <si>
    <t>4-030-159-2630204-104-2018/19-045</t>
  </si>
  <si>
    <t>Kapkiai Primary School</t>
  </si>
  <si>
    <t>4-030-159-2630204-104-2018/19-046</t>
  </si>
  <si>
    <t>Sesya Primary School</t>
  </si>
  <si>
    <t>4-030-159-2630204-104-2018/19-047</t>
  </si>
  <si>
    <t>Kapkut Primary School</t>
  </si>
  <si>
    <t>4-030-159-2630204-104-2018/19-048</t>
  </si>
  <si>
    <t>Kiboi Primary School</t>
  </si>
  <si>
    <t>4-030-159-2630204-104-2018/19-049</t>
  </si>
  <si>
    <t>Kamgoin Primary School</t>
  </si>
  <si>
    <t>4-030-159-2630204-104-2018/19-050</t>
  </si>
  <si>
    <t>Kapsigorian Primary School</t>
  </si>
  <si>
    <t>4-030-159-2630204-104-2018/19-051</t>
  </si>
  <si>
    <t>Kamwen Primary School</t>
  </si>
  <si>
    <t>4-030-159-2630204-104-2018/19-052</t>
  </si>
  <si>
    <t>AIC Visa Oshwal Primary School</t>
  </si>
  <si>
    <t>4-030-159-2630204-104-2018/19-053</t>
  </si>
  <si>
    <t>Seguton Primary School</t>
  </si>
  <si>
    <t>4-030-159-2630204-104-2018/19-054</t>
  </si>
  <si>
    <t>Kaiso Primary School</t>
  </si>
  <si>
    <t>4-030-159-2630204-104-2018/19-055</t>
  </si>
  <si>
    <t>Lelbatai Primary School</t>
  </si>
  <si>
    <t>4-030-159-2630204-104-2018/19-056</t>
  </si>
  <si>
    <t>Kisonei primary school</t>
  </si>
  <si>
    <t>4-030-159-2630204-104-2018/19-057</t>
  </si>
  <si>
    <t>Kapkelelwa Day Secondary School</t>
  </si>
  <si>
    <t>4-030-159-2630205-104-2018/19-001</t>
  </si>
  <si>
    <t>AIC Philemon Chelagat Secondary School</t>
  </si>
  <si>
    <t>4-030-159-2630205-104-2018/19-002</t>
  </si>
  <si>
    <t>Construction of 1 Classroom to completion</t>
  </si>
  <si>
    <t>Talai High Secondary School</t>
  </si>
  <si>
    <t>4-030-159-2630205-104-2018/19-003</t>
  </si>
  <si>
    <t>Kapkawa Boys Secondary School</t>
  </si>
  <si>
    <t>4-030-159-2630205-104-2018/19-004</t>
  </si>
  <si>
    <t>Completion of Dormitory (plastering painting and roofing)</t>
  </si>
  <si>
    <t>Kipkaech Day Secondary School</t>
  </si>
  <si>
    <t>4-030-159-2630205-104-2018/19-005</t>
  </si>
  <si>
    <t>Kabarbarma Day Secondary School</t>
  </si>
  <si>
    <t>4-030-159-2630205-104-2018/19-006</t>
  </si>
  <si>
    <t>Kabarnet Hurth Day Secondary School</t>
  </si>
  <si>
    <t>4-030-159-263025-104-2018/19-007</t>
  </si>
  <si>
    <t>St.Marys Tenges Day Secondary School</t>
  </si>
  <si>
    <t>4-030-159-2630205-104-2018/19-008</t>
  </si>
  <si>
    <t xml:space="preserve">Sironoi  Chief’s Office </t>
  </si>
  <si>
    <t>4-030-159-2640507-113-2018/19-001</t>
  </si>
  <si>
    <t>Completion of Chiefs Office(plastering and painting)</t>
  </si>
  <si>
    <t>Kapkelelwa Chiefs Office</t>
  </si>
  <si>
    <t>4-030-159-2640507-113-2018/19-003</t>
  </si>
  <si>
    <t>Kapropita Chiefs Office</t>
  </si>
  <si>
    <t>4-030-159-2640507-113-2018/19-004</t>
  </si>
  <si>
    <t>Kapropita Soi Chiefs Office</t>
  </si>
  <si>
    <t>4-030-159-2640507-113-2018/19-005</t>
  </si>
  <si>
    <t>Completion of Office(plastering,painting,roofing,Wiring)</t>
  </si>
  <si>
    <t>Sorok Assistant Chiefs Office</t>
  </si>
  <si>
    <t>4-030-159-2640507-113-2018/19-006</t>
  </si>
  <si>
    <t>Purchase of Land (2 Acres)</t>
  </si>
  <si>
    <t>Koibarak Assistant Chiefs Office</t>
  </si>
  <si>
    <t>4-030-159-2640507-113-2018/19-007</t>
  </si>
  <si>
    <t>Completion of Chiefs Office[plastering,painting,fixing of windows and doors]</t>
  </si>
  <si>
    <t>County commissioners office</t>
  </si>
  <si>
    <t>4-030-159-2640507-113-2018/19-008</t>
  </si>
  <si>
    <t xml:space="preserve">Furnishing(2 tables,30 chairs and  2 executive chairs ) and purchase of 10 curtains for boardroom.  </t>
  </si>
  <si>
    <t>Kabarnet Ward</t>
  </si>
  <si>
    <t>4-030-159-2640510-110-2018/19-001</t>
  </si>
  <si>
    <t>Sacho  Ward</t>
  </si>
  <si>
    <t>4-030-159-2640510-110-2017/2018-002</t>
  </si>
  <si>
    <t>Kapropita Ward</t>
  </si>
  <si>
    <t>4-030-159-2640510-110-2018/19-003</t>
  </si>
  <si>
    <t>Tenges Ward</t>
  </si>
  <si>
    <t>4-030-159-2640510-110-2018/19-004</t>
  </si>
  <si>
    <t>Ewalel Chapchap Ward</t>
  </si>
  <si>
    <t>4-030-159-2640510-110-2018/19-005</t>
  </si>
  <si>
    <t xml:space="preserve">Sports Activities </t>
  </si>
  <si>
    <t>4-030-159-2640509-112-2018/19-001</t>
  </si>
  <si>
    <t>Carry out constituency sports tournament and winning teams/schools to be awarded tropies,balls and games kits</t>
  </si>
  <si>
    <t>PROJECT GFS CODELIST FOR BARINGO CENTRAL NATIONAL GOVERNMENT CONSTITUENCY DEVELOPMENT FUND</t>
  </si>
  <si>
    <t>PROJECT GFS CODELIST FOR TINDERET NATIONAL GOVERNMENT CONSTITUENCY DEVELOPMENT FUND</t>
  </si>
  <si>
    <t>4-029-151-2110000-100-2018/19-001</t>
  </si>
  <si>
    <t>4-029-151-2210000-100-2018/19-002</t>
  </si>
  <si>
    <t>4-029-151-2120101-100-2018/19-003</t>
  </si>
  <si>
    <t>4-029-151-2120201-100-2018/19-004</t>
  </si>
  <si>
    <t>4-029-151-2210802-100-2018/19-005</t>
  </si>
  <si>
    <t>4-029-151-2210000-111-2018/19-001</t>
  </si>
  <si>
    <t>4-029-151-2210802-111-2018/19-002</t>
  </si>
  <si>
    <t>4-029-151-2210700-111-2018/19-003</t>
  </si>
  <si>
    <t>Bursary</t>
  </si>
  <si>
    <t>4-029-151-2640101-103-2018/19-001</t>
  </si>
  <si>
    <t>4-029-151-2640102-103-2018/19-002</t>
  </si>
  <si>
    <t>Primary School School Projects</t>
  </si>
  <si>
    <t>AIC Tuiyobei Primary School</t>
  </si>
  <si>
    <t>4-029-151-2630204-104-2018/19-001</t>
  </si>
  <si>
    <t xml:space="preserve"> Plastering, fitting doors and windows  and painting of  4 classrooms  </t>
  </si>
  <si>
    <t xml:space="preserve">Kalyet Potopoto Primary School </t>
  </si>
  <si>
    <t>4-029-151-2630204-104-2018/19-002</t>
  </si>
  <si>
    <t xml:space="preserve">Completion of 1 classroom - Plastering and painting </t>
  </si>
  <si>
    <t>4-029-151-2630204-104-2018/19-003</t>
  </si>
  <si>
    <t>Renovation of 3 classrooms- Plastering, fitting windows and doors and Painting</t>
  </si>
  <si>
    <t>4-029-151-2630204-104-2018/19-004</t>
  </si>
  <si>
    <t>Foundation, walling, roofing, plastering and painting of 1 classroom</t>
  </si>
  <si>
    <t>Bugon Primary School</t>
  </si>
  <si>
    <t>4-029-151-2630204-104-2018/19-005</t>
  </si>
  <si>
    <t xml:space="preserve"> Plastering, fitting doors and windows  and painting of  2 classrooms  </t>
  </si>
  <si>
    <t>Tambul Primary School</t>
  </si>
  <si>
    <t>4-029-151-2630204-104-2018/19-006</t>
  </si>
  <si>
    <t>4-029-151-2630204-104-2018/19-007</t>
  </si>
  <si>
    <t>Renovation of 2 classrooms- Plastering, fitting windows and doors and Painting</t>
  </si>
  <si>
    <t>Emit Primary School</t>
  </si>
  <si>
    <t>4-029-151-2630204-104-2018/19-008</t>
  </si>
  <si>
    <t>4-029-151-2630204-104-2018/19-009</t>
  </si>
  <si>
    <t>Renovation of 4 classrooms- Plastering, fitting windows and doors and Painting</t>
  </si>
  <si>
    <t>Kapcheplanget Primary School</t>
  </si>
  <si>
    <t>4-029-151-2630204-104-2018/19-010</t>
  </si>
  <si>
    <t xml:space="preserve"> Plastering, fitting doors and windows  and painting of  8 classrooms  </t>
  </si>
  <si>
    <t>Chepketile Primary School</t>
  </si>
  <si>
    <t>4-029-151-2630204-104-2018/19-011</t>
  </si>
  <si>
    <t>4-029-151-2630204-104-2018/19-012</t>
  </si>
  <si>
    <t>4-029-151-2630204-104-2018/19-013</t>
  </si>
  <si>
    <t>Complete purchase of 4 acres</t>
  </si>
  <si>
    <t>Kapsasur community Primary School</t>
  </si>
  <si>
    <t>4-029-151-2630204-104-2018/19-014</t>
  </si>
  <si>
    <t>4-029-151-2630204-104-2018/19-015</t>
  </si>
  <si>
    <t>Magoi Primary School</t>
  </si>
  <si>
    <t>4-029-151-2630204-104-2018/19-016</t>
  </si>
  <si>
    <t>4-029-151-2630204-104-2018/19-017</t>
  </si>
  <si>
    <t>Chemase Boarding Primary School</t>
  </si>
  <si>
    <t>4-029-151-2630204-104-2018/19-018</t>
  </si>
  <si>
    <t xml:space="preserve"> Roofing,Plastering, fitting doors and windows  and painting of  Administration block </t>
  </si>
  <si>
    <t>St Paul kibisem Primary School</t>
  </si>
  <si>
    <t>4-029-151-2630204-104-2018/19-019</t>
  </si>
  <si>
    <t>St Peters chemamul Primary School</t>
  </si>
  <si>
    <t>4-029-151-2630204-104-2018/19-020</t>
  </si>
  <si>
    <t>Foundation, walling, roofing, plastering and painting of 2 classrooms</t>
  </si>
  <si>
    <t>Kaptebengwo Primary School</t>
  </si>
  <si>
    <t>4-029-151-2630204-104-2018/19-021</t>
  </si>
  <si>
    <t>4-029-151-2630204-104-2018/19-022</t>
  </si>
  <si>
    <t>Soba Primary School</t>
  </si>
  <si>
    <t>4-029-151-2630204-104-2018/19-023</t>
  </si>
  <si>
    <t>Kapinderem Primary School</t>
  </si>
  <si>
    <t>4-029-151-2630204-104-2018/19-024</t>
  </si>
  <si>
    <t>Mombwo Primary School</t>
  </si>
  <si>
    <t>4-029-151-2630204-104-2018/19-025</t>
  </si>
  <si>
    <t>Kiguskong Primary School</t>
  </si>
  <si>
    <t>4-029-151-2630204-104-2018/19-026</t>
  </si>
  <si>
    <t>Koiyet Primary School</t>
  </si>
  <si>
    <t>4-029-151-2630204-104-2018/19-027</t>
  </si>
  <si>
    <t>4-029-151-2630204-104-2018/19-028</t>
  </si>
  <si>
    <t>Renovation of  classroom- Plastering, fitting windows and doors and Painting</t>
  </si>
  <si>
    <t>Sigoria Primary School</t>
  </si>
  <si>
    <t>4-029-151-2630204-104-2018/19-029</t>
  </si>
  <si>
    <t>4-029-151-2630204-104-2018/19-030</t>
  </si>
  <si>
    <t xml:space="preserve">Foundation, walling, roofing, plastering and painting of 1 classrooms </t>
  </si>
  <si>
    <t>Kiplelgut Primary School</t>
  </si>
  <si>
    <t>4-029-151-2630204-104-2018/19-031</t>
  </si>
  <si>
    <t>Korosiot Primary School</t>
  </si>
  <si>
    <t>4-029-151-2630204-104-2018/19-032</t>
  </si>
  <si>
    <t>4-029-151-2630204-104-2018/19-033</t>
  </si>
  <si>
    <t>Kapteldon Primary School</t>
  </si>
  <si>
    <t>4-029-151-2630204-104-2018/19-034</t>
  </si>
  <si>
    <t>4-029-151-2630204-104-2018/19-035</t>
  </si>
  <si>
    <t>Renovation of 1 classroom- Plastering  and Painting</t>
  </si>
  <si>
    <t>Kaplelach Primary School</t>
  </si>
  <si>
    <t>4-029-151-2630204-104-2018/19-036</t>
  </si>
  <si>
    <t>4-029-151-2630204-104-2018/19-037</t>
  </si>
  <si>
    <t>AIC Senetwo Primary School</t>
  </si>
  <si>
    <t>4-029-151-2630204-104-2018/19-038</t>
  </si>
  <si>
    <t>purchase of 2 acres of land</t>
  </si>
  <si>
    <t>Kabolebo Primary School</t>
  </si>
  <si>
    <t>4-029-151-2630204-104-2018/19-039</t>
  </si>
  <si>
    <t>Got Ne Lel Primary School</t>
  </si>
  <si>
    <t>4-029-151-2630204-104-2018/19-040</t>
  </si>
  <si>
    <t>4-029-151-2630204-104-2018/19-041</t>
  </si>
  <si>
    <t>Kitoroch Primary School</t>
  </si>
  <si>
    <t>4-029-151-2630204-104-2018/19-042</t>
  </si>
  <si>
    <t xml:space="preserve"> Plastering, fitting doors and windows  and painting of  3 classrooms  </t>
  </si>
  <si>
    <t>Chebangu Primary School</t>
  </si>
  <si>
    <t>4-029-151-2630204-104-2018/19-043</t>
  </si>
  <si>
    <t>4-029-151-2630204-104-2018/19-044</t>
  </si>
  <si>
    <t>4-029-151-2630204-104-2018/19-045</t>
  </si>
  <si>
    <t xml:space="preserve"> Foundation, walling, roofing, plastering and painting of 1 classrooms </t>
  </si>
  <si>
    <t>SDA Iboi Primary School</t>
  </si>
  <si>
    <t>4-029-151-2630204-104-2018/19-046</t>
  </si>
  <si>
    <t>4-029-151-2630204-104-2018/19-047</t>
  </si>
  <si>
    <t>Temso Primary School</t>
  </si>
  <si>
    <t>4-029-151-2630204-104-2018/19-048</t>
  </si>
  <si>
    <t>Kimaran Primary School</t>
  </si>
  <si>
    <t>4-029-151-2630204-104-2018/19-049</t>
  </si>
  <si>
    <t xml:space="preserve"> Plastering, fitting doors and windows  and painting of  7 classrooms  </t>
  </si>
  <si>
    <t>Chepsire Primary School</t>
  </si>
  <si>
    <t>4-029-151-2630204-104-2018/19-050</t>
  </si>
  <si>
    <t>Completion of renovation of 5 classrooms- Plastering and Painting</t>
  </si>
  <si>
    <t>Barasendu Primary School</t>
  </si>
  <si>
    <t>4-029-151-2630204-104-2018/19-051</t>
  </si>
  <si>
    <t>Kibwareng Primary School</t>
  </si>
  <si>
    <t>4-029-151-2630204-104-2018/19-052</t>
  </si>
  <si>
    <t>Underit Primary School</t>
  </si>
  <si>
    <t>4-029-151-2630204-104-2018/19-053</t>
  </si>
  <si>
    <t>4-029-151-2630204-104-2018/19-054</t>
  </si>
  <si>
    <t>Chepkoiyo Primary School</t>
  </si>
  <si>
    <t>4-029-151-2630204-104-2018/19-055</t>
  </si>
  <si>
    <t>Chepsangor Primary School</t>
  </si>
  <si>
    <t>4-029-151-2630204-104-2018/19-056</t>
  </si>
  <si>
    <t>4-029-151-2630204-104-2018/19-057</t>
  </si>
  <si>
    <t>Kapsoito Primary School</t>
  </si>
  <si>
    <t>4-029-151-2630204-104-2018/19-058</t>
  </si>
  <si>
    <t xml:space="preserve"> Plastering, fitting doors and windows  and painting of  5 classrooms  </t>
  </si>
  <si>
    <t>Kiptebes Primary School</t>
  </si>
  <si>
    <t>4-029-151-2630204-104-2018/19-059</t>
  </si>
  <si>
    <t>Matambach Primary School</t>
  </si>
  <si>
    <t>4-029-151-2630204-104-2018/19-060</t>
  </si>
  <si>
    <t>4-029-151-2630204-104-2018/19-061</t>
  </si>
  <si>
    <t>Kaplolon Primary School</t>
  </si>
  <si>
    <t>4-029-151-2630204-104-2018/19-062</t>
  </si>
  <si>
    <t>4-029-151-2630204-104-2018/19-063</t>
  </si>
  <si>
    <t>Renovation of 7 classrooms- Plastering, fitting windows and doors and Painting</t>
  </si>
  <si>
    <t>Kolelach Primary School</t>
  </si>
  <si>
    <t>4-029-151-2630204-104-2018/19-064</t>
  </si>
  <si>
    <t xml:space="preserve"> Completion of 1 classroom - Plastering  and painting </t>
  </si>
  <si>
    <t>4-029-151-2630204-104-2018/19-065</t>
  </si>
  <si>
    <t>Renovation of 1 classrooms- Plastering and  Painting</t>
  </si>
  <si>
    <t>Lutter King Kapewa Primary School</t>
  </si>
  <si>
    <t>4-029-151-2630204-104-2018/19-066</t>
  </si>
  <si>
    <t>4-029-151-2630204-104-2018/19-067</t>
  </si>
  <si>
    <t>Taunet Primary School</t>
  </si>
  <si>
    <t>4-029-151-2630204-104-2018/19-068</t>
  </si>
  <si>
    <t>Kipsisin Primary School</t>
  </si>
  <si>
    <t>4-029-151-2630204-104-2018/19-069</t>
  </si>
  <si>
    <t>4-029-151-2630204-104-2018/19-070</t>
  </si>
  <si>
    <t>Renovation of 2 classrooms- Plastering and  Painting</t>
  </si>
  <si>
    <t>SoySitet Primary School</t>
  </si>
  <si>
    <t>4-029-151-2630204-104-2018/19-071</t>
  </si>
  <si>
    <t>Refurbish 6 classrooms</t>
  </si>
  <si>
    <t>Kabunyeria Primary School</t>
  </si>
  <si>
    <t>4-029-151-2630204-104-2018/19-072</t>
  </si>
  <si>
    <t>4-029-151-2630204-104-2018/19-073</t>
  </si>
  <si>
    <t>Foundation, walling, roofing, plastering and painting of 1 classrooms</t>
  </si>
  <si>
    <t>Kibukwo Primary School</t>
  </si>
  <si>
    <t>4-029-151-2630204-104-2018/19-074</t>
  </si>
  <si>
    <t>Kipsielei Primary School</t>
  </si>
  <si>
    <t>4-029-151-2630204-104-2018/19-075</t>
  </si>
  <si>
    <t xml:space="preserve">Completion of 3 classrooms - Plastering and painting </t>
  </si>
  <si>
    <t>Uson Primary School</t>
  </si>
  <si>
    <t>4-029-151-2630204-104-2018/19-076</t>
  </si>
  <si>
    <t>4-029-151-2630204-104-2018/19-077</t>
  </si>
  <si>
    <t>Renovation of 5 classrooms- Plastering and  Painting</t>
  </si>
  <si>
    <t>Uswet Primary School</t>
  </si>
  <si>
    <t>4-029-151-2630204-104-2018/19-078</t>
  </si>
  <si>
    <t>4-029-151-2630204-104-2018/19-079</t>
  </si>
  <si>
    <t>4-029-151-2630204-104-2018/19-080</t>
  </si>
  <si>
    <t>Purchase of 2 acres of land</t>
  </si>
  <si>
    <t>St Victoria Kibingei Primary School</t>
  </si>
  <si>
    <t>4-029-151-2630204-104-2018/19-081</t>
  </si>
  <si>
    <t>4-029-151-2630204-104-2018/19-082</t>
  </si>
  <si>
    <t>Sokosik Primary School</t>
  </si>
  <si>
    <t>4-029-151-2630204-104-2018/19-083</t>
  </si>
  <si>
    <t>4-029-151-2630204-104-2018/19-084</t>
  </si>
  <si>
    <t>Renovation of 3 classrooms- Plastering and  Painting</t>
  </si>
  <si>
    <t>Setek Primary School</t>
  </si>
  <si>
    <t>4-029-151-2630204-104-2018/19-085</t>
  </si>
  <si>
    <t>Kipkures Primary School</t>
  </si>
  <si>
    <t>4-029-151-2630204-104-2018/19-086</t>
  </si>
  <si>
    <t>Kamenjeiwa Primary School</t>
  </si>
  <si>
    <t>4-029-151-2630204-104-2018/19-087</t>
  </si>
  <si>
    <t>Simotwet Primary School</t>
  </si>
  <si>
    <t>4-029-151-2630204-104-2018/19-088</t>
  </si>
  <si>
    <t xml:space="preserve"> Plastering, fitting doors and windows  and painting of  5 classrooms  -500,000  Purchase of  1 acre of land-500,000</t>
  </si>
  <si>
    <t>Ongoing/New</t>
  </si>
  <si>
    <t>Chepkechir Primary School</t>
  </si>
  <si>
    <t>4-029-151-2630204-104-2018/19-089</t>
  </si>
  <si>
    <t>Sarwat Primary School</t>
  </si>
  <si>
    <t>4-029-151-2630204-104-2018/19-090</t>
  </si>
  <si>
    <t>4-029-151-2630204-104-2018/19-091</t>
  </si>
  <si>
    <t>AIC Chepkemel Primary School</t>
  </si>
  <si>
    <t>4-029-151-2630204-104-2018/19-092</t>
  </si>
  <si>
    <t>ST Martin Chepkemel Primary School</t>
  </si>
  <si>
    <t>4-029-151-2630204-104-2018/19-093</t>
  </si>
  <si>
    <t xml:space="preserve"> Plastering, fitting doors and windows  and painting of  3 classrooms-300,000 Foundation, walling, roofing, plastering and painting of 1 classrooms -500,000</t>
  </si>
  <si>
    <t>Chelambut Primary School</t>
  </si>
  <si>
    <t>4-029-151-2630204-104-2018/19-094</t>
  </si>
  <si>
    <t xml:space="preserve"> Completion of 1 classrooms-Plastering and painting</t>
  </si>
  <si>
    <t>4-029-151-2630204-104-2018/19-095</t>
  </si>
  <si>
    <t>Kipyaor Primary School</t>
  </si>
  <si>
    <t>4-029-151-2630204-104-2018/19-096</t>
  </si>
  <si>
    <t xml:space="preserve"> Completion of 1 classroomsPlastering and painting</t>
  </si>
  <si>
    <t>4-029-151-2630204-104-2018/19-097</t>
  </si>
  <si>
    <t>Tulwomoi Primary School</t>
  </si>
  <si>
    <t>4-029-151-2630204-104-2018/19-098</t>
  </si>
  <si>
    <t>Mutumon Primary School</t>
  </si>
  <si>
    <t>4-029-151-2630204-104-2018/19-099</t>
  </si>
  <si>
    <t xml:space="preserve"> Completion of 4 classrooms-Plastering and painting</t>
  </si>
  <si>
    <t>Kibugat Primary School</t>
  </si>
  <si>
    <t>4-029-151-2630204-104-2018/19-100</t>
  </si>
  <si>
    <t>4-029-151-2630204-104-2018/19-101</t>
  </si>
  <si>
    <t>Mbogo vale Primary School</t>
  </si>
  <si>
    <t>4-029-151-2630204-104-2018/19-102</t>
  </si>
  <si>
    <t xml:space="preserve"> Completion of 3 classroomsPlastering and painting</t>
  </si>
  <si>
    <t>4-029-151-2630204-104-2018/19-103</t>
  </si>
  <si>
    <t>Kosabei Primary School</t>
  </si>
  <si>
    <t>4-029-151-2630204-104-2018/19-104</t>
  </si>
  <si>
    <t>4-029-151-2630204-104-2018/19-105</t>
  </si>
  <si>
    <t>4-029-151-2630204-104-2018/19-106</t>
  </si>
  <si>
    <t>Koimoi Primary School</t>
  </si>
  <si>
    <t>4-029-151-2630204-104-2018/19-107</t>
  </si>
  <si>
    <t>4-029-151-2630204-104-2018/19-108</t>
  </si>
  <si>
    <t>Construction of one classroom to comletion.</t>
  </si>
  <si>
    <t>Kamelil Primary School</t>
  </si>
  <si>
    <t>4-029-151-2630204-104-2018/19-109</t>
  </si>
  <si>
    <t>4-029-151-2630204-104-2018/19-110</t>
  </si>
  <si>
    <t>Chepkuchuru Primary School</t>
  </si>
  <si>
    <t>4-029-151-2630204-104-2018/19-111</t>
  </si>
  <si>
    <t xml:space="preserve"> Completion of 1 classrooms Plastering and painting</t>
  </si>
  <si>
    <t>4-029-151-2630204-104-2018/19-112</t>
  </si>
  <si>
    <t>SDA Revival Kapsoen Primary School</t>
  </si>
  <si>
    <t>4-029-151-2630204-104-2018/19-113</t>
  </si>
  <si>
    <t>Kapsoen Primary School</t>
  </si>
  <si>
    <t>4-029-151-2630204-104-2018/19-114</t>
  </si>
  <si>
    <t>Koisegem Primary School</t>
  </si>
  <si>
    <t>4-029-151-2630204-104-2018/19-115</t>
  </si>
  <si>
    <t>4-029-151-2630204-104-2018/19-116</t>
  </si>
  <si>
    <t>Neew</t>
  </si>
  <si>
    <t>Aic Tinderet Academy Primary School</t>
  </si>
  <si>
    <t>4-029-151-2630204-104-2018/19-117</t>
  </si>
  <si>
    <t>Foundation, walling, roofing, plastering and painting of Dining Hall</t>
  </si>
  <si>
    <t>Setek Gaa Primary School</t>
  </si>
  <si>
    <t>4-029-151-2630204-104-2018/19-118</t>
  </si>
  <si>
    <t>ST. Barnabas Sosiot</t>
  </si>
  <si>
    <t>4-029-151-2630204-104-2018/19-119</t>
  </si>
  <si>
    <t xml:space="preserve"> Plastering, fitting doors and windows  and painting of  1 classroom-100,000 Foundation, walling, roofing, plastering and painting of 1 classrooms -500,000</t>
  </si>
  <si>
    <t>Meteitei Adventist Primary School</t>
  </si>
  <si>
    <t>4-029-151-2630204-104-2018/19-120</t>
  </si>
  <si>
    <t>4-029-151-2630204-104-2018/19-121</t>
  </si>
  <si>
    <t>Olomotit Primary School</t>
  </si>
  <si>
    <t>4-029-151-2630204-104-2018/19-122</t>
  </si>
  <si>
    <t>Plastering, fitting doors and windows  and painting of  1 classroom</t>
  </si>
  <si>
    <t xml:space="preserve">Kapkeri Primary School </t>
  </si>
  <si>
    <t>4-029-151-2630204-104-2018/19-123</t>
  </si>
  <si>
    <t>4-029-151-2630204-104-2018/19-124</t>
  </si>
  <si>
    <t>4-029-151-2630204-104-2018/19-125</t>
  </si>
  <si>
    <t>Tuiyobei Primary School</t>
  </si>
  <si>
    <t>4-029-151-2630204-104-2018/19-126</t>
  </si>
  <si>
    <t>Plastering, fitting doors and windows  and painting of  6 classrooms</t>
  </si>
  <si>
    <t>St Peters Kaplamaiywo Primary School</t>
  </si>
  <si>
    <t>4-029-151-2630204-104-2018/19-127</t>
  </si>
  <si>
    <t>SDA Labuiywo Primary School</t>
  </si>
  <si>
    <t>4-029-151-2630204-104-2018/19-128</t>
  </si>
  <si>
    <t>Plastering, fitting doors and windows  and painting of  Girls Dormitory</t>
  </si>
  <si>
    <t xml:space="preserve">Ngatipkong Primary School </t>
  </si>
  <si>
    <t>4-029-151-2630204-104-2018/19-129</t>
  </si>
  <si>
    <t>4-029-151-2630204-104-2018/19-130</t>
  </si>
  <si>
    <t>4-029-151-2630204-104-2018/19-131</t>
  </si>
  <si>
    <t>Cherungut Primary School</t>
  </si>
  <si>
    <t>4-029-151-2630204-104-2018/19-132</t>
  </si>
  <si>
    <t>4-029-151-2630204-104-2018/19-133</t>
  </si>
  <si>
    <t>4-029-151-2630204-104-2018/19-134</t>
  </si>
  <si>
    <t>Samutet Primary School</t>
  </si>
  <si>
    <t>4-029-151-2630204-104-2018/19-135</t>
  </si>
  <si>
    <t>Kapruret Primary School</t>
  </si>
  <si>
    <t>4-029-151-2630204-104-2018/19-136</t>
  </si>
  <si>
    <t>Chepswerta Primary School</t>
  </si>
  <si>
    <t>4-029-151-2630204-104-2018/19-137</t>
  </si>
  <si>
    <t>Cherondo Primary School</t>
  </si>
  <si>
    <t>4-029-151-2630204-104-2018/19-138</t>
  </si>
  <si>
    <t>Kabirer Primary School</t>
  </si>
  <si>
    <t>4-029-151-2630204-104-2018/19-139</t>
  </si>
  <si>
    <t>Seiyot Primary School</t>
  </si>
  <si>
    <t>4-029-151-2630204-104-2018/19-140</t>
  </si>
  <si>
    <t>Secondary School Projects</t>
  </si>
  <si>
    <t>Chemutia Secondary</t>
  </si>
  <si>
    <t>4-029-151-2630205-104-2018/19-001</t>
  </si>
  <si>
    <t xml:space="preserve">Completion of laboratory-Plastering and painting </t>
  </si>
  <si>
    <t>Kapsigilai Girls Secondary</t>
  </si>
  <si>
    <t>4-029-151-2630205-104-2018/19-002</t>
  </si>
  <si>
    <t>Roofing,Plastering, fitting doors and windows  and painting of  Dormitory</t>
  </si>
  <si>
    <t>Kimwani Secondary</t>
  </si>
  <si>
    <t>4-029-151-2630205-104-2018/19-003</t>
  </si>
  <si>
    <t>Plastering, fitting doors and windows  and painting of  laboratory</t>
  </si>
  <si>
    <t>St Paul Chemalal Secondary</t>
  </si>
  <si>
    <t>4-029-151-2630205-104-2018/19-004</t>
  </si>
  <si>
    <t xml:space="preserve">Completion of laboratory-Plastering and windows  and painting </t>
  </si>
  <si>
    <t>Kibongwa secondary</t>
  </si>
  <si>
    <t>4-029-151-2630205-104-2018/19-005</t>
  </si>
  <si>
    <t xml:space="preserve">Purchase of 3.6 acres of land-250,000/Foundation, walling, roofing, plastering and painting of 1 classroom-500,000 </t>
  </si>
  <si>
    <t>St Peters soba secondary</t>
  </si>
  <si>
    <t>4-029-151-2630205-104-2018/19-006</t>
  </si>
  <si>
    <t>Cheptonon secondary</t>
  </si>
  <si>
    <t>4-029-151-2630205-104-2018/19-007</t>
  </si>
  <si>
    <t>Purchase of 51 seater School Bus</t>
  </si>
  <si>
    <t>St. Andrews Senetwo secondary</t>
  </si>
  <si>
    <t>4-029-151-2630205-104-2018/19-008</t>
  </si>
  <si>
    <t>Walling,Plastering, fitting doors and windows  and painting of  1 classroom</t>
  </si>
  <si>
    <t>FR. Boyle Secondary Kabolebo</t>
  </si>
  <si>
    <t>4-029-151-2630205-104-2018/19-009</t>
  </si>
  <si>
    <t>Barasendu Secondary</t>
  </si>
  <si>
    <t>4-029-151-2630205-104-2018/19-010</t>
  </si>
  <si>
    <t>Plastering, fitting doors and windows  and painting of  2 classrooms</t>
  </si>
  <si>
    <t>All Saints Kapkeno girls</t>
  </si>
  <si>
    <t>4-029-151-2630205-104-2018/19-011</t>
  </si>
  <si>
    <t>Henry Kosgei Kibukwo Secondary</t>
  </si>
  <si>
    <t>4-029-151-2630205-104-2018/19-012</t>
  </si>
  <si>
    <t>Plastering, fitting doors and windows  and painting of  Dining Hall</t>
  </si>
  <si>
    <t>Sokosik Secondary</t>
  </si>
  <si>
    <t>4-029-151-2630205-104-2018/19-013</t>
  </si>
  <si>
    <t>Chemamul Secondary</t>
  </si>
  <si>
    <t>4-029-151-2630205-104-2018/19-014</t>
  </si>
  <si>
    <t>Kipyaor Secondary</t>
  </si>
  <si>
    <t>4-029-151-2630205-104-2018/19-015</t>
  </si>
  <si>
    <t xml:space="preserve"> Plastering, fitting doors and windows  and painting of  2 classrooms-200,000 Foundation, walling, roofing, plastering and painting of laboratory -500,000</t>
  </si>
  <si>
    <t>Tinderet Secondary</t>
  </si>
  <si>
    <t>4-029-151-2630205-104-2018/19-016</t>
  </si>
  <si>
    <t>Fr Martin Boyle Secondary</t>
  </si>
  <si>
    <t>4-029-151-2630205-104-2018/19-017</t>
  </si>
  <si>
    <t>Tertiary Instiitution Project</t>
  </si>
  <si>
    <t>Tinderet Technical Teachers Training College</t>
  </si>
  <si>
    <t>4-029-151-2630206-108-2018/19-001</t>
  </si>
  <si>
    <t>Purchase of 4 acres of Land</t>
  </si>
  <si>
    <r>
      <t>E</t>
    </r>
    <r>
      <rPr>
        <sz val="12"/>
        <color indexed="8"/>
        <rFont val="Footlight MT Light"/>
        <family val="1"/>
      </rPr>
      <t xml:space="preserve">mergency </t>
    </r>
  </si>
  <si>
    <t>4-029-151-2640509-112-2018/19-001</t>
  </si>
  <si>
    <r>
      <t xml:space="preserve">Carry out Constituency Sports </t>
    </r>
    <r>
      <rPr>
        <sz val="12"/>
        <color indexed="8"/>
        <rFont val="Footlight MT Light"/>
        <family val="1"/>
      </rPr>
      <t>and Support sporting activities. Pay participation fee, Daily Subsistence and transport to athletes during Kass International Marathon</t>
    </r>
  </si>
  <si>
    <t>Meteitei Primary School</t>
  </si>
  <si>
    <t>4-029-151-2640509-112-2018/19-002</t>
  </si>
  <si>
    <t xml:space="preserve">Install metallic goal posts for football, volleyball and net ball fields and murraming and compressing running track </t>
  </si>
  <si>
    <t>Soba River Primary School</t>
  </si>
  <si>
    <t>4-029-151-2640509-112-2018/19-003</t>
  </si>
  <si>
    <t>4-029-151-2640509-112-2018/19-004</t>
  </si>
  <si>
    <t>Kimatgei Primary School</t>
  </si>
  <si>
    <t>4-029-151-2640509-112-2018/19-005</t>
  </si>
  <si>
    <t>Kapsigilai Primary School</t>
  </si>
  <si>
    <t>4-029-151-2640509-112-2018/19-006</t>
  </si>
  <si>
    <t>Chebarus Primary School</t>
  </si>
  <si>
    <t>4-029-151-2640509-112-2018/19-007</t>
  </si>
  <si>
    <t>4-029-151-2640509-112-2018/19-008</t>
  </si>
  <si>
    <t>Chemase Chiefs office</t>
  </si>
  <si>
    <t>4-029-151-2640510-112-2018/19-001</t>
  </si>
  <si>
    <t>Planting and completion of Trees</t>
  </si>
  <si>
    <t>Chemelil Chiefs Offic</t>
  </si>
  <si>
    <t>4-029-151-2640510-112-2018/19-002</t>
  </si>
  <si>
    <t>Kapsimatwo chief office</t>
  </si>
  <si>
    <t>4-029-151-2640510-112-2018/19-003</t>
  </si>
  <si>
    <t>Soba Chiefs Office</t>
  </si>
  <si>
    <t>4-029-151-2640510-112-2018/19-004</t>
  </si>
  <si>
    <t>Kabirer Chiefs office</t>
  </si>
  <si>
    <t>4-029-151-2640510-112-2018/19-005</t>
  </si>
  <si>
    <t>Meteitei Chiefs Office</t>
  </si>
  <si>
    <t>4-029-151-2640510-112-2018/19-006</t>
  </si>
  <si>
    <t>Kabutiei Chiefs Office</t>
  </si>
  <si>
    <t>4-029-151-2640510-112-2018/19-007</t>
  </si>
  <si>
    <t>Chekemel Chief Office</t>
  </si>
  <si>
    <t>4-029-151-2640510-112-2018/19-008</t>
  </si>
  <si>
    <t>Chepsangor Chiefs office</t>
  </si>
  <si>
    <t>4-029-151-2640510-112-2018/19-009</t>
  </si>
  <si>
    <t>Kamelilo Chief Office</t>
  </si>
  <si>
    <t>4-029-151-2640510-112-2018/19-010</t>
  </si>
  <si>
    <t>Chemamul Chiefs Office</t>
  </si>
  <si>
    <t>4-029-151-2640510-112-2018/19-011</t>
  </si>
  <si>
    <t>Chepsire Chiefs Office</t>
  </si>
  <si>
    <t>4-029-151-2640510-112-2018/19-012</t>
  </si>
  <si>
    <t>Kabolebo Chiefs Office</t>
  </si>
  <si>
    <t>4-029-151-2640510-112-2018/19-013</t>
  </si>
  <si>
    <t>Kamelil  Chiefs office</t>
  </si>
  <si>
    <t>4-029-151-2640510-112-2018/19-014</t>
  </si>
  <si>
    <t>Kapkitony Chiefs Office</t>
  </si>
  <si>
    <t>4-029-151-2640510-112-2018/19-015</t>
  </si>
  <si>
    <t>Tinderet Chiefs Office</t>
  </si>
  <si>
    <t>4-029-151-2640510-112-2018/19-016</t>
  </si>
  <si>
    <t>Songhor Chiefs Office</t>
  </si>
  <si>
    <t>4-029-151-2640510-112-2018/19-017</t>
  </si>
  <si>
    <t>Temso Chiefs Office</t>
  </si>
  <si>
    <t>4-029-151-2640510-112-2018/19-018</t>
  </si>
  <si>
    <t>Kibisem Chiefs Office</t>
  </si>
  <si>
    <t>4-029-151-2640510-112-2018/19-019</t>
  </si>
  <si>
    <t>Sokosik Chiefs Office</t>
  </si>
  <si>
    <t>4-029-151-2640510-112-2018/19-020</t>
  </si>
  <si>
    <t>Tambul Chiefs Office</t>
  </si>
  <si>
    <t>4-029-151-2640510-112-2018/19-021</t>
  </si>
  <si>
    <t>Tachasis Chiefs Office</t>
  </si>
  <si>
    <t>4-029-151-2640510-112-2018/19-022</t>
  </si>
  <si>
    <t>Sub County Headquaters-Maraba</t>
  </si>
  <si>
    <t>4-029-151-2640510-112-2018/19-023</t>
  </si>
  <si>
    <t>Planting of trees-50,000and purchase and installation of water tank  of 5,000 litres 84,817.50</t>
  </si>
  <si>
    <t>Kapsimatwo chief’s office</t>
  </si>
  <si>
    <t>4-029-151-2640507-113-2018/19-001</t>
  </si>
  <si>
    <t>Completion of Chiefs Office-Plastering and Painting</t>
  </si>
  <si>
    <t>Soba chief’s office</t>
  </si>
  <si>
    <t>4-029-151-2640507-113-2018/19-002</t>
  </si>
  <si>
    <t>Kabirer chief’s office</t>
  </si>
  <si>
    <t>4-029-151-2640507-113-2018/19-005</t>
  </si>
  <si>
    <t>Meteitei chief’s office</t>
  </si>
  <si>
    <t>Songhor Police Station</t>
  </si>
  <si>
    <t>Refurbishment of police station</t>
  </si>
  <si>
    <t>Potopoto Police Station</t>
  </si>
  <si>
    <t>Refurbishment of police station Plastering, replace doors, windows and paintin</t>
  </si>
  <si>
    <t>PROJECT GFS CODELIST FOR ALDAI NATIONAL GOVERNMENT CONSTITUENCY DEVELOPMENT FUND</t>
  </si>
  <si>
    <t>4-029-152-2110000-100-2018/19-001</t>
  </si>
  <si>
    <t>4-029-152-2210000-100-2018/19-002</t>
  </si>
  <si>
    <t>4-029-152-3110000-100-2018/19-003</t>
  </si>
  <si>
    <t>Purchase of File Cabinets, Office equipment and Computers</t>
  </si>
  <si>
    <t>4-029-152-2120101-100-2018/19-004</t>
  </si>
  <si>
    <t>4-029-152-2120802-100-2018/19-005</t>
  </si>
  <si>
    <t>4-029-152-2210000-111-2018/19-001</t>
  </si>
  <si>
    <t>4-029-152-2210802-111-2018/19-002</t>
  </si>
  <si>
    <t>4-029-152-2210700-111-2018/19-003</t>
  </si>
  <si>
    <t>4-029-152-2640200-101-2018/19-001</t>
  </si>
  <si>
    <t>4-029-152-2640509-112-2018/19-001</t>
  </si>
  <si>
    <t>4-029-152-2640101-103-2018/19-001</t>
  </si>
  <si>
    <t>4-029-152-2640102-103-2018/19-002</t>
  </si>
  <si>
    <t>4-029-152-2640510-110-2018/19-001</t>
  </si>
  <si>
    <t>4-029-152-2630204-104-2018/19-001</t>
  </si>
  <si>
    <t>4-029-152-2630204-104-2018/19-002</t>
  </si>
  <si>
    <t>4-029-152-2630204-104-2018/19-003</t>
  </si>
  <si>
    <t>4-029-152-2630204-104-2018/19-004</t>
  </si>
  <si>
    <t>4-029-152-2630204-104-2018/19-005</t>
  </si>
  <si>
    <t>4-029-152-2630204-104-2018/19-006</t>
  </si>
  <si>
    <t>4-029-152-2630204-104-2018/19-007</t>
  </si>
  <si>
    <t>4-029-152-2630204-104-2018/19-008</t>
  </si>
  <si>
    <t>4-029-152-2630204-104-2018/19-009</t>
  </si>
  <si>
    <t>4-029-152-2630204-104-2018/19-010</t>
  </si>
  <si>
    <t>4-029-152-2630204-104-2018/19-011</t>
  </si>
  <si>
    <t>4-029-152-2630204-104-2018/19-012</t>
  </si>
  <si>
    <t>4-029-152-2630204-104-2018/19-013</t>
  </si>
  <si>
    <t>4-029-152-2630204-104-2018/19-014</t>
  </si>
  <si>
    <t>Renovation of 4 Classroom (Flooring and Painting)</t>
  </si>
  <si>
    <t>4-029-152-2630204-104-2018/19-015</t>
  </si>
  <si>
    <t xml:space="preserve">Construction of  1 classroom to completion   </t>
  </si>
  <si>
    <t>4-029-152-2630204-104-2018/19-016</t>
  </si>
  <si>
    <t>4-029-152-2630204-104-2018/19-017</t>
  </si>
  <si>
    <t>4-029-152-2630204-104-2018/19-018</t>
  </si>
  <si>
    <t>4-029-152-2630204-104-2018/19-019</t>
  </si>
  <si>
    <t>Renovation of 5 classrooms(Flooring, Plastering and Painting)</t>
  </si>
  <si>
    <t>4-029-152-2630204-104-2018/19-020</t>
  </si>
  <si>
    <t>4-029-152-2630204-104-2018/19-021</t>
  </si>
  <si>
    <t>4-029-152-2630204-104-2018/19-022</t>
  </si>
  <si>
    <t>4-029-152-2630204-104-2018/19-023</t>
  </si>
  <si>
    <t>4-029-152-2630204-104-2018/19-024</t>
  </si>
  <si>
    <t>4-029-152-2630204-104-2018/19-025</t>
  </si>
  <si>
    <t>4-029-152-2630204-104-2018/19-026</t>
  </si>
  <si>
    <t>4-029-152-2630204-104-2018/19-027</t>
  </si>
  <si>
    <t>4-029-152-2630204-104-2018/19-028</t>
  </si>
  <si>
    <t>4-029-152-2630204-104-2018/19-029</t>
  </si>
  <si>
    <t>4-029-152-2630204-104-2018/19-030</t>
  </si>
  <si>
    <t>4-029-152-2630204-104-2018/19-031</t>
  </si>
  <si>
    <t>4-029-152-2630204-104-2018/19-032</t>
  </si>
  <si>
    <t>4-029-152-2630204-104-2018/19-033</t>
  </si>
  <si>
    <t>4-029-152-2630204-104-2018/19-034</t>
  </si>
  <si>
    <t>4-029-152-2630204-104-2018/19-035</t>
  </si>
  <si>
    <t>4-029-152-2630204-104-2018/19-036</t>
  </si>
  <si>
    <t>Construction of 1 classrooms to completion</t>
  </si>
  <si>
    <t>4-029-152-2630204-104-2018/19-037</t>
  </si>
  <si>
    <t>Renovation of 4 Classrooms (Flooring and Painting)</t>
  </si>
  <si>
    <t>4-029-152-2630204-104-2018/19-038</t>
  </si>
  <si>
    <t>4-029-152-2630204-104-2018/19-039</t>
  </si>
  <si>
    <t>4-029-152-2630204-104-2018/19-040</t>
  </si>
  <si>
    <t>4-029-152-2630204-104-2018/19-041</t>
  </si>
  <si>
    <t>4-029-152-2630204-104-2018/19-042</t>
  </si>
  <si>
    <t>4-029-152-2630204-104-2018/19-043</t>
  </si>
  <si>
    <t>4-029-152-2630204-104-2018/19-044</t>
  </si>
  <si>
    <t>4-029-152-2630204-104-2018/19-045</t>
  </si>
  <si>
    <t>Aldai Boys High School</t>
  </si>
  <si>
    <t>4-029-152-2630205-104-2018/19-001</t>
  </si>
  <si>
    <t xml:space="preserve">Construction of Dining Hall to completion </t>
  </si>
  <si>
    <t>Dr. Sally Kosgei Secondary School</t>
  </si>
  <si>
    <t>4-029-152-2630205-104-2018/19-002</t>
  </si>
  <si>
    <t>Kapkeben Mixed Day Secondary School</t>
  </si>
  <si>
    <t>4-029-152-2630205-104-2018/19-003</t>
  </si>
  <si>
    <t>Completion 2 of classrooms (Painting, Plastering, wiring)</t>
  </si>
  <si>
    <t>Kapkenduywo Secondary School</t>
  </si>
  <si>
    <t>4-029-152-2630205-104-2018/19-004</t>
  </si>
  <si>
    <t>Kapkeruge Secondary School</t>
  </si>
  <si>
    <t>4-029-152-2630205-104-2018/19-005</t>
  </si>
  <si>
    <t>Kapkures Secondary  School</t>
  </si>
  <si>
    <t>4-029-152-2630205-104-2018/19-006</t>
  </si>
  <si>
    <t>Kapsaos Secondary School</t>
  </si>
  <si>
    <t>4-029-152-2630205-104-2018/19-007</t>
  </si>
  <si>
    <t>Purchase of a school bus (Capacity 54-Seater)</t>
  </si>
  <si>
    <t>Keburo Secondary School</t>
  </si>
  <si>
    <t>4-029-152-2630205-104-2018/19-008</t>
  </si>
  <si>
    <t>Kimaren Girls Secondary School</t>
  </si>
  <si>
    <t>4-029-152-2630205-104-2018/19-009</t>
  </si>
  <si>
    <t>Koitabut Secondary School</t>
  </si>
  <si>
    <t>4-029-152-2630205-104-2018/19-010</t>
  </si>
  <si>
    <t>Manman Secondary School</t>
  </si>
  <si>
    <t>4-029-152-2630205-104-2018/19-011</t>
  </si>
  <si>
    <t>Ndurio Secondary School</t>
  </si>
  <si>
    <t>4-029-152-2630205-104-2018/19-012</t>
  </si>
  <si>
    <t>Construction of a dining hall to completion</t>
  </si>
  <si>
    <t>Serem Secondary School</t>
  </si>
  <si>
    <t>4-029-152-2630205-104-2018/19-013</t>
  </si>
  <si>
    <t>Teldet Secondary  School</t>
  </si>
  <si>
    <t>4-029-152-2630205-104-2018/19-014</t>
  </si>
  <si>
    <t>Kesengei TTI</t>
  </si>
  <si>
    <t>4-029-152-2630206-104-2018/19-001</t>
  </si>
  <si>
    <t>Police Post- Kaptumo</t>
  </si>
  <si>
    <t>4-029-152-2640507-113-2018/19-001</t>
  </si>
  <si>
    <t>PROJECT GFS CODELIST FOR GILGIL NATIONAL GOVERNMENT CONSTITUENCY DEVELOPMENT FUND</t>
  </si>
  <si>
    <t>4-034-169-2110000-100-2018/19-001</t>
  </si>
  <si>
    <t>4-034-169-2110000-100-2018/19-002</t>
  </si>
  <si>
    <t>4-034-169-2110000-100-2018/19-003</t>
  </si>
  <si>
    <t>4-034-169-2110000-100-2018/19-004</t>
  </si>
  <si>
    <t>4-034-169-2210802-111-2018/19-001</t>
  </si>
  <si>
    <t>4-034-169-2210802-111-2018/19-002</t>
  </si>
  <si>
    <t>4-034-169-2210802-111-2018/19-003</t>
  </si>
  <si>
    <t>Constituency Sports/Tornament</t>
  </si>
  <si>
    <t>4-034-169-2640508-112-2018/19-004</t>
  </si>
  <si>
    <t>4-034-169-2640200-101-2018/19-001</t>
  </si>
  <si>
    <t>BursarySecondary School</t>
  </si>
  <si>
    <t>4-034-169-2640101-103-2018/19-001</t>
  </si>
  <si>
    <t>Bursary Tertiary School</t>
  </si>
  <si>
    <t>4-034-169-2640102-103-2018/19-002</t>
  </si>
  <si>
    <t>4-034-169-2640508-112-2018/19-001</t>
  </si>
  <si>
    <t>Mwega Primary School</t>
  </si>
  <si>
    <t>4-034-169-2640508-112-2018/19-002</t>
  </si>
  <si>
    <t>Oldubei Primary School</t>
  </si>
  <si>
    <t>4-034-169-2640508-112-2018/19-003</t>
  </si>
  <si>
    <t>Cedar Primary School</t>
  </si>
  <si>
    <t>4-034-169-2640508-112-2018/19-005</t>
  </si>
  <si>
    <t>Thome Primary School</t>
  </si>
  <si>
    <t>4-034-169-2640508-112-2018/19-006</t>
  </si>
  <si>
    <t>Makongo Primary School</t>
  </si>
  <si>
    <t>4-034-169-2640508-112-2018/19-007</t>
  </si>
  <si>
    <t>Purchase of a 10,000 ltrs plastic water tank for water harvesting, construction of tank stand &amp; guttering</t>
  </si>
  <si>
    <t>Mbegi Primary School</t>
  </si>
  <si>
    <t>4-034-169-2640508-112-2018/19-008</t>
  </si>
  <si>
    <t>Songoloi Primary School</t>
  </si>
  <si>
    <t>4-034-169-2640508-112-2018/19-009</t>
  </si>
  <si>
    <t>Kagumu Primary School</t>
  </si>
  <si>
    <t>4-034-169-2640508-112-2018/19-010</t>
  </si>
  <si>
    <t>Kolifar Primary School</t>
  </si>
  <si>
    <t>4-034-169-2640508-112-2018/19-011</t>
  </si>
  <si>
    <t>Kiungururia  Primary School</t>
  </si>
  <si>
    <t>4-034-169-2640508-112-2018/19-012</t>
  </si>
  <si>
    <t>Kikopey Primary  School</t>
  </si>
  <si>
    <t>4-034-169-2640508-112-2018/19-013</t>
  </si>
  <si>
    <t xml:space="preserve">Purchase of a 10,000 ltrs plastic water tank for water harvesting &amp; Construction of tank stand </t>
  </si>
  <si>
    <t>Loldia Primary  School</t>
  </si>
  <si>
    <t>4-034-169-2640508-112-2018/19-014</t>
  </si>
  <si>
    <t>Thugunui Primary  School</t>
  </si>
  <si>
    <t>4-034-169-2640508-112-2018/19-015</t>
  </si>
  <si>
    <t>Thugunui Secondary  School</t>
  </si>
  <si>
    <t>4-034-169-2630205-104-2018/19-002</t>
  </si>
  <si>
    <t xml:space="preserve">Karunga Secondary School </t>
  </si>
  <si>
    <t>4-034-169-2630205-104-2018/19-005</t>
  </si>
  <si>
    <t>Ngumo Secondary School</t>
  </si>
  <si>
    <t>4-034-169-2630205-104-2018/19-003</t>
  </si>
  <si>
    <t>4-034-169-2630205-104-2018/19-004</t>
  </si>
  <si>
    <t>Kiptanguanyi Administration Police</t>
  </si>
  <si>
    <t>4-034-169-2640508-112-2018/19-08</t>
  </si>
  <si>
    <t>Muthaiti Primary School</t>
  </si>
  <si>
    <t>4-034-169-2640508-112-2018/19-016</t>
  </si>
  <si>
    <t>Completion of 4 classrooms (roofing, Plastering, flooring,windows &amp; window panes, doors, branding, ceiling, electrical works &amp; painting)</t>
  </si>
  <si>
    <t>Olesirwa Primary School</t>
  </si>
  <si>
    <t>4-034-169-2640508-112-2018/19-017</t>
  </si>
  <si>
    <t xml:space="preserve"> Completion of two classrooms (Internal &amp; External finishes, fixing of doors and windows, window panes, branding &amp; ceiling , electrical work, ceiling and painting).</t>
  </si>
  <si>
    <t>Kanorero Primary School</t>
  </si>
  <si>
    <t>4-034-169-2640508-112-2018/19-018</t>
  </si>
  <si>
    <t>Completion of two classrooms (Plinth, foundation, walling, backfilling of hardcore &amp; backfilling of murram)</t>
  </si>
  <si>
    <t>4-034-169-2640508-112-2018/19-019</t>
  </si>
  <si>
    <t>Completion of two classrooms (Internal &amp; External finishes, fixing of window panes, branding, electrical work and painting).</t>
  </si>
  <si>
    <t>St. Patricks Primary School</t>
  </si>
  <si>
    <t>4-034-169-2640508-112-2018/19-020</t>
  </si>
  <si>
    <t>Construction of two classrooms (Foundation,walling,roofing,plastering,painting, windows, window panes and doors, branding, electical works, ceiling &amp; external finishes)@ Ksh 1,900,000 and Piping of water from KDF camp to st. Patricks Primary School @ 1,600,000</t>
  </si>
  <si>
    <t>Teachers Primary  School</t>
  </si>
  <si>
    <t>4-034-169-2640508-112-2018/19-021</t>
  </si>
  <si>
    <t>Construction of two classrooms (Foundation,walling,roofing,plastering,painting, windows, window panes and doors, branding, electical works, ceiling &amp; external finishes)</t>
  </si>
  <si>
    <t>4-034-169-2640508-112-2018/19-022</t>
  </si>
  <si>
    <t>Kangari Primary School</t>
  </si>
  <si>
    <t>4-034-169-2640508-112-2018/19-023</t>
  </si>
  <si>
    <t>Kigogo Primary School</t>
  </si>
  <si>
    <t>4-034-169-2640508-112-2018/19-024</t>
  </si>
  <si>
    <t>North Karati Primary School</t>
  </si>
  <si>
    <t>4-034-169-2640508-112-2018/19-025</t>
  </si>
  <si>
    <t xml:space="preserve">Renovation of two classrooms (flooring, plastering, painting and change roofing) </t>
  </si>
  <si>
    <t>Marula Primary School</t>
  </si>
  <si>
    <t>4-034-169-2640508-112-2018/19-026</t>
  </si>
  <si>
    <t>Construction of one classroom (Foundation,walling,roofing,plastering,painting, windows, window panes and doors, branding, electical works, ceiling &amp; external finishes)</t>
  </si>
  <si>
    <t>Kiungururia Primary School</t>
  </si>
  <si>
    <t>4-034-169-2640508-112-2018/19-027</t>
  </si>
  <si>
    <t>Tangi sita Primary School</t>
  </si>
  <si>
    <t>4-034-169-2640508-112-2018/19-028</t>
  </si>
  <si>
    <t>Construction of one classroom (Foundation,walling,roofing,plastering,painting, windows, ceiling, window panes and doors)</t>
  </si>
  <si>
    <t xml:space="preserve">Kongasis Primary School </t>
  </si>
  <si>
    <t>4-034-169-2640508-112-2018/19-029</t>
  </si>
  <si>
    <t>Purchase of 50 desks</t>
  </si>
  <si>
    <t>DEB Primary School</t>
  </si>
  <si>
    <t>4-034-169-2640508-112-2018/19-030</t>
  </si>
  <si>
    <t>Renovation of three classrooms (flooring, plastering, painting and change roofing)</t>
  </si>
  <si>
    <t>Echariria Primary School</t>
  </si>
  <si>
    <t>4-034-169-2640508-112-2018/19-031</t>
  </si>
  <si>
    <t>Munanda Primary School</t>
  </si>
  <si>
    <t>4-034-169-2640508-112-2018/19-032</t>
  </si>
  <si>
    <t>Renovation of two classrooms (flooring, plastering, painting and change roofing)</t>
  </si>
  <si>
    <t>4-034-169-2640508-112-2018/19-033</t>
  </si>
  <si>
    <t>Tangitano Primary School</t>
  </si>
  <si>
    <t>4-034-169-2640508-112-2018/19-034</t>
  </si>
  <si>
    <t>Meli Primary School</t>
  </si>
  <si>
    <t>4-034-169-2640508-112-2018/19-035</t>
  </si>
  <si>
    <t>Gwashati Primary School</t>
  </si>
  <si>
    <t>4-034-169-2640508-112-2018/19-036</t>
  </si>
  <si>
    <t xml:space="preserve">Construction of one classroom (Foundation,walling,roofing,plastering,painting, windows, ceiling, window panes and doors) </t>
  </si>
  <si>
    <t>Elementaita Primary School</t>
  </si>
  <si>
    <t>4-034-169-2640508-112-2018/19-037</t>
  </si>
  <si>
    <t>Renovation of one classroom (flooring, plastering, painting and change roofing)</t>
  </si>
  <si>
    <t>Ngumo Primary School</t>
  </si>
  <si>
    <t>4-034-169-2640508-112-2018/19-038</t>
  </si>
  <si>
    <t xml:space="preserve"> Purchase of 60 desks @ 300,000</t>
  </si>
  <si>
    <t>Nuthu Primary School</t>
  </si>
  <si>
    <t>4-034-169-2640508-112-2018/19-039</t>
  </si>
  <si>
    <t>Twendane Primary School</t>
  </si>
  <si>
    <t>4-034-169-2640508-112-2018/19-040</t>
  </si>
  <si>
    <t xml:space="preserve">Consruction of a staff house (Foundation,walling,roofing,plastering,painting, windows, ceiling, window panes and doors) </t>
  </si>
  <si>
    <t>Gitare Primary School</t>
  </si>
  <si>
    <t>4-034-169-2640508-112-2018/19-041</t>
  </si>
  <si>
    <t>Purchase of 100 hall plastic chairs</t>
  </si>
  <si>
    <t>Morop Primary School</t>
  </si>
  <si>
    <t>4-034-169-2640508-112-2018/19-042</t>
  </si>
  <si>
    <t>Oljorai Primary School</t>
  </si>
  <si>
    <t>4-034-169-2640508-112-2018/19-043</t>
  </si>
  <si>
    <t>Purchase of 30 desks</t>
  </si>
  <si>
    <t>Kariandusi Secondary School</t>
  </si>
  <si>
    <t>4-034-169-2630205-104-2018/19-001</t>
  </si>
  <si>
    <t>Completion of two classrooms (plastering, flooring, window panes, grill &amp; painting</t>
  </si>
  <si>
    <t>Mugaa Secondary School</t>
  </si>
  <si>
    <t>4-034-169-2630205-104-2018/19-006</t>
  </si>
  <si>
    <t>Garrison Secondary School</t>
  </si>
  <si>
    <t>4-034-169-2630205-104-2018/19-007</t>
  </si>
  <si>
    <t xml:space="preserve">Construction of two classroom/hall (Foundation,walling,roofing,plastering,painting, windows, ceiling, window panes and doors) </t>
  </si>
  <si>
    <t>Gilgil Girls Secondary School</t>
  </si>
  <si>
    <t>4-034-169-2630205-104-2018/19-008</t>
  </si>
  <si>
    <t>Completion of a dining hall (roofing, plastering, ceiling, windows, window panes, doors electrical works&amp; painting</t>
  </si>
  <si>
    <t>Kikopey Secondary School</t>
  </si>
  <si>
    <t>4-034-169-2630205-104-2018/19-009</t>
  </si>
  <si>
    <t>Construction of one classroom (Foundation,walling,roofing,plastering,painting, windows, ceiling, window panes, electrical works and doors)</t>
  </si>
  <si>
    <t>Mitimingi Secondary School</t>
  </si>
  <si>
    <t>4-034-169-2630205-104-2018/19-010</t>
  </si>
  <si>
    <t>Completion of a laboratory ( Benches, Sinks, Gas piping, Wiring &amp; Painting)</t>
  </si>
  <si>
    <t>St. Andrews Secondary School</t>
  </si>
  <si>
    <t>4-034-169-2630205-104-2018/19-011</t>
  </si>
  <si>
    <t>Purchase of a Schoolool bus 52 seater &amp; insurance</t>
  </si>
  <si>
    <t>LadyAnn Secondary School</t>
  </si>
  <si>
    <t>4-034-169-2630205-104-2018/19-012</t>
  </si>
  <si>
    <t>Completion of a Dormitory (Drainage system, extension of power, beds, ceiling of the Matrons wing, painting works &amp; wiring)</t>
  </si>
  <si>
    <t>Arthur Magugu Secondary School</t>
  </si>
  <si>
    <t>4-034-169-2630205-104-2018/19-013</t>
  </si>
  <si>
    <t>Completion of two classrooms (plastering, flooring, window panes, ceiling, gutters, &amp; painting</t>
  </si>
  <si>
    <t>Echariria Secondary School</t>
  </si>
  <si>
    <t>4-034-169-2630205-104-2018/19-014</t>
  </si>
  <si>
    <t>Construction of two classrooms (Foundation,walling,roofing,plastering,painting, windows, ceiling, window panes, electrical works and doors)</t>
  </si>
  <si>
    <t>Kongasis Secondary School</t>
  </si>
  <si>
    <t>4-034-169-2630205-104-2018/19-015</t>
  </si>
  <si>
    <t>Completion of two classrooms (plastering, flooring, window panes, ceiling, gutters, &amp; painting)</t>
  </si>
  <si>
    <t>Tangitano Secondary School</t>
  </si>
  <si>
    <t>4-034-169-2630205-104-2018/19-016</t>
  </si>
  <si>
    <t>Coulson Girls Secondary School</t>
  </si>
  <si>
    <t>4-034-169-2630205-104-2018/19-017</t>
  </si>
  <si>
    <t>Construction of first floor pillars (36) for the storey building &amp; roofing.</t>
  </si>
  <si>
    <t>Ndibai Secondary School</t>
  </si>
  <si>
    <t>4-034-169-2630205-104-2018/19-018</t>
  </si>
  <si>
    <t>Tarambete Chiefs Office</t>
  </si>
  <si>
    <t>4-032-169-2640507-113-2018/19-001</t>
  </si>
  <si>
    <t>Completion of chief's office (window panes, ceiling, electrical works, branding and painting.</t>
  </si>
  <si>
    <t>Kasambara chiefs Offices</t>
  </si>
  <si>
    <t>4-032-169-2640507-113-2018/19-002</t>
  </si>
  <si>
    <t>4-032-169-2640507-113-2018/19-003</t>
  </si>
  <si>
    <t>Kikopey Chiefs Office</t>
  </si>
  <si>
    <t>4-032-169-2640507-113-2018/19-004</t>
  </si>
  <si>
    <t>Construction of Chief's office 2 units (Foundation, walling, roofing, Platering, flooring, Windows and window panes, doors, electrical works, ceiling, branding and painting)</t>
  </si>
  <si>
    <t>Elementaita DO's office</t>
  </si>
  <si>
    <t>4-032-169-2640507-113-2018/19-005</t>
  </si>
  <si>
    <t>Completion of 4 doors pit latrine (plastering, tiles, roofing, branding &amp; painting</t>
  </si>
  <si>
    <t>Langa langa police post</t>
  </si>
  <si>
    <t>4-032-169-2640507-113-2018/19-006</t>
  </si>
  <si>
    <t>Construction of 3 kitchens for the completed police houses 3 units (Foundation, walling, roofing, Platering, flooring, Windows and window panes, doors and painting)</t>
  </si>
  <si>
    <t>Elementaita police post</t>
  </si>
  <si>
    <t>4-032-169-2640507-113-2018/19-007</t>
  </si>
  <si>
    <t xml:space="preserve">Construction of four units police post with armoury </t>
  </si>
  <si>
    <t>Mitimingi chiefs office</t>
  </si>
  <si>
    <t>4-032-169-2640507-113-2018/19-009</t>
  </si>
  <si>
    <t>Gitare Chiefs office</t>
  </si>
  <si>
    <t>4-032-169-2640507-113-2018/19-010</t>
  </si>
  <si>
    <t xml:space="preserve">Total </t>
  </si>
  <si>
    <t>PROJECT GFS CODELIST FOR ROYSAMBU NATIONAL GOVERNMENT CONSTITUENCY DEVELOPMENT FUND</t>
  </si>
  <si>
    <t>4-047-279-2110000-100-2018/19-001</t>
  </si>
  <si>
    <t>4-047-279-2210000-100-2018/19-002</t>
  </si>
  <si>
    <t>4-047-279-2120101-100-2018/19-003</t>
  </si>
  <si>
    <t>4-047-279-2120201-100-2018/19-004</t>
  </si>
  <si>
    <t>4-047-279-2210802-100-2018/19-005</t>
  </si>
  <si>
    <t xml:space="preserve">MONITORING AND EVALUATION </t>
  </si>
  <si>
    <t>4-047-279-2210000-111-2018/19-001</t>
  </si>
  <si>
    <t>4-047-279-2210802-111-2018/19-002</t>
  </si>
  <si>
    <t>4-047-279-2210700-111-2018/19-003</t>
  </si>
  <si>
    <t>4-047-279-2640508-112-2018/19-001</t>
  </si>
  <si>
    <t xml:space="preserve">Organize Constituency Tournament for Volley-Ball, Foot-Ball and Boxing and the winning teams be awarded with sports kits, balls and trophies. </t>
  </si>
  <si>
    <t>Construction of Incinerators in 8 public Primary Schools namely: Roysambu, Githurai, Njathaini, Kiwanja, Garden Estate, Mahiga, Muthaiga, Thika Road  @Kshs.272,602.20</t>
  </si>
  <si>
    <t>Emergency Projects</t>
  </si>
  <si>
    <t>To cater for any unforeseen occurrences in the constituency during the F/Y</t>
  </si>
  <si>
    <t>Roysambu NGCDF</t>
  </si>
  <si>
    <t>4-047-279-2211311-108-2018/19-001</t>
  </si>
  <si>
    <t>4-047-279-2640506-108-2018/19-001</t>
  </si>
  <si>
    <t>4-047-279-2640506-108-2018/19-002</t>
  </si>
  <si>
    <t>Kiwanja Primary School</t>
  </si>
  <si>
    <t>4-047-279-2630204-104-2018/19-001</t>
  </si>
  <si>
    <t>Njathaini Primary School</t>
  </si>
  <si>
    <t>4-047-279-2630204-104-2018/19-002</t>
  </si>
  <si>
    <t>Mahiga Primary School</t>
  </si>
  <si>
    <t>4-047-279-2630204-104-2018/19-003</t>
  </si>
  <si>
    <t>Kahawa Primary School</t>
  </si>
  <si>
    <t>4-047-279-2630204-104-2018/19-004</t>
  </si>
  <si>
    <t xml:space="preserve">Githurai Primary School </t>
  </si>
  <si>
    <t>4-047-279-2630204-104-2018/19-005</t>
  </si>
  <si>
    <t>Additional funds for the Construction of a resource center.</t>
  </si>
  <si>
    <t>Garden Estate Primary School</t>
  </si>
  <si>
    <t>4-047-279-2630204-104-2018/19-006</t>
  </si>
  <si>
    <t>Renovation of 10NO.Classrooms (Roof replacement, windows and doors, Terrazzo flooring and painting)</t>
  </si>
  <si>
    <t>Kamiti Primary School</t>
  </si>
  <si>
    <t>4-047-279-2630204-104-2018/19-007</t>
  </si>
  <si>
    <t>Garden Estate Secondary School</t>
  </si>
  <si>
    <t>4-047-279-2630205-104-2018/19-001</t>
  </si>
  <si>
    <t>Kahawa Garrison Secondary School</t>
  </si>
  <si>
    <t>4-047-279-2630205-104-2018/19-002</t>
  </si>
  <si>
    <t>Githurai Secondary School</t>
  </si>
  <si>
    <t>4-047-279-2630205-104-2018/19-003</t>
  </si>
  <si>
    <t>Additional funds for Construction of 8NO. Classrooms in a 3-Storey building.</t>
  </si>
  <si>
    <t>Kiwanja Secondary School</t>
  </si>
  <si>
    <t>4-047-279-2630205-104-2018/19-004</t>
  </si>
  <si>
    <t xml:space="preserve">Additional funds for Construction of a modern twin laboratory as per the Ministry of education guidelines </t>
  </si>
  <si>
    <t>Bursary to Secondary School</t>
  </si>
  <si>
    <t>4-047-279-2640101-103-2018/19-001</t>
  </si>
  <si>
    <t>Payment of bursary to the bright and needy students within the Constituency</t>
  </si>
  <si>
    <t>Bursary to the Tertiary Students</t>
  </si>
  <si>
    <t>4-047-279-2640101-103-2018/19-002</t>
  </si>
  <si>
    <t>NHIF, Social Security Programme</t>
  </si>
  <si>
    <t>4-047-279-2120201-103-2018/19-003</t>
  </si>
  <si>
    <t>PROJECT GFS CODELIST FOR KISAUNI NATIONAL GOVERNMENT CONSTITUENCY DEVELOPMENT FUND</t>
  </si>
  <si>
    <t>Payment of staff salaries and gratuity, medical</t>
  </si>
  <si>
    <t xml:space="preserve">Purchase of fuel, repairs and maintenance, printing, stationery, telephone, travel and subsistence, office tea, newspapers, rent ,alarm. </t>
  </si>
  <si>
    <t>NSSF(Staff &amp;Employer)</t>
  </si>
  <si>
    <t>Payment of Committee sitting allowances.</t>
  </si>
  <si>
    <t>Emergency Reserve Fund (5%)</t>
  </si>
  <si>
    <t>4-001-003-2640509-112-2018/19 -001</t>
  </si>
  <si>
    <t xml:space="preserve">Bursary -Secondary Schools &amp; Scholarship </t>
  </si>
  <si>
    <t>Concordia  Primary School</t>
  </si>
  <si>
    <t>Construction of 2no. Classrooms</t>
  </si>
  <si>
    <t>Mwakirunge Primary School</t>
  </si>
  <si>
    <t>Kiembeni Estate Primary School</t>
  </si>
  <si>
    <t>Construction of 2No. Classrooms (a storey building).</t>
  </si>
  <si>
    <t>Mdengerekeni  Primary School</t>
  </si>
  <si>
    <t xml:space="preserve">Finishing of 1 Classroom – flooring, roofing, plastering, fixing windows, door and painting </t>
  </si>
  <si>
    <t>Maunguja Primary School</t>
  </si>
  <si>
    <t xml:space="preserve">Baraka Voroni Primary School </t>
  </si>
  <si>
    <t>Concordia  Secondary  School</t>
  </si>
  <si>
    <t>Construction of 4No. Classrooms (a storey building).</t>
  </si>
  <si>
    <t>Hassan Joho Girls  Secondary School</t>
  </si>
  <si>
    <t xml:space="preserve">Kashani Secondary </t>
  </si>
  <si>
    <t>Reviving existing school Borehole (re-drilling and fixing a pump)</t>
  </si>
  <si>
    <t>Baraka Voroni  Primary School</t>
  </si>
  <si>
    <t>Marimani Secondary School</t>
  </si>
  <si>
    <t>Kisauni Baptist Primary School</t>
  </si>
  <si>
    <t>Concordia Secondary School</t>
  </si>
  <si>
    <t>Construction of open drains and walk ways</t>
  </si>
  <si>
    <t xml:space="preserve">NG-CDF OFFICE </t>
  </si>
  <si>
    <t>Construction of  NG-CDF receptionist’s office secretaries office, FAMs office, MP’s office, Board room, staff offices and  toilets</t>
  </si>
  <si>
    <t>Assistant County Commissioner’s  Office</t>
  </si>
  <si>
    <t>Construction of Administration block for the ACC.</t>
  </si>
  <si>
    <t>PROJECT GFS CODELIST FOR DADAAB NATIONAL GOVERNMENT CONSTITUENCY DEVELOPMENT FUND</t>
  </si>
  <si>
    <t>4-007-030-2110000-100-2018/19-001</t>
  </si>
  <si>
    <t>4-007-030-2210000-100-2018/19-002</t>
  </si>
  <si>
    <t>4-007-030-2120101-100-2018/19-003</t>
  </si>
  <si>
    <t>4-007-030-2120201-100-2018/19-004</t>
  </si>
  <si>
    <t>4-007-030-2210802-100-2018/19-005</t>
  </si>
  <si>
    <t>4-007-030-2210000-111-2018/19-001</t>
  </si>
  <si>
    <t>4-007-030-2210802-111-2018/19-002</t>
  </si>
  <si>
    <t>4-007-030-2210700-111-2018/19-003</t>
  </si>
  <si>
    <t>4-007-030-2640101-103-2018/19-001</t>
  </si>
  <si>
    <t>4-007-030-2640102-103-2018/19-002</t>
  </si>
  <si>
    <t>4-007-030-2640200-101-2018/19-001</t>
  </si>
  <si>
    <t>4-007-030-2640509-112-2018/19-001</t>
  </si>
  <si>
    <t>Dertu Primary School</t>
  </si>
  <si>
    <t xml:space="preserve">4-007-030-2640510-110-2018/19-001 </t>
  </si>
  <si>
    <t xml:space="preserve">4-007-030-2640510-110-2018/19-002 </t>
  </si>
  <si>
    <t>Marothiley Primary School</t>
  </si>
  <si>
    <t xml:space="preserve">4-007-030-2640510-110-2018/19-003 </t>
  </si>
  <si>
    <t>Kiwanja yarey Primary School</t>
  </si>
  <si>
    <t xml:space="preserve">4-007-030-2640510-110-2018/19-004 </t>
  </si>
  <si>
    <t>Dertu primary school</t>
  </si>
  <si>
    <t>4-007-030-2630204-104-2018/19-001</t>
  </si>
  <si>
    <t>Alango arba primary school</t>
  </si>
  <si>
    <t>4-007-030-2630204-104-2018/19-002</t>
  </si>
  <si>
    <t>Saretho primary school</t>
  </si>
  <si>
    <t>4-007-030-2630204-104-2018/19-003</t>
  </si>
  <si>
    <t>4-007-030-2630204-104-2018/19-004</t>
  </si>
  <si>
    <t>Abakaile primary school</t>
  </si>
  <si>
    <t>4-007-030-2630204-104-2018/19-005</t>
  </si>
  <si>
    <t>Alikune primary school</t>
  </si>
  <si>
    <t>4-007-030-2630204-104-2018/19-006</t>
  </si>
  <si>
    <t>Kumahumato primary school</t>
  </si>
  <si>
    <t>4-007-030-2630204-104-2018/19-007</t>
  </si>
  <si>
    <t>4-007-030-2630204-104-2018/19-008</t>
  </si>
  <si>
    <t>4-007-030-2630204-104-2018/19-009</t>
  </si>
  <si>
    <t>Maleley 1 primary school</t>
  </si>
  <si>
    <t>4-007-030-2630204-104-2018/19-010</t>
  </si>
  <si>
    <t>Qoqar primary school</t>
  </si>
  <si>
    <t>4-007-030-2630204-104-2018/19-011</t>
  </si>
  <si>
    <t>Labasigale Primary School</t>
  </si>
  <si>
    <t>4-007-030-2630204-104-2018/19-012</t>
  </si>
  <si>
    <t>4-007-030-2630204-104-2018/19-013</t>
  </si>
  <si>
    <t>Construction of 6 No twin pit latrine.</t>
  </si>
  <si>
    <t>4-007-030-2630204-104-2018/19-014</t>
  </si>
  <si>
    <t>Supply of office furniture’s &amp; Equipment</t>
  </si>
  <si>
    <t>4-007-030-2630204-104-2018/19-015</t>
  </si>
  <si>
    <t>Supply of school desks</t>
  </si>
  <si>
    <t>4-007-030-2630204-104-2018/19-016</t>
  </si>
  <si>
    <t>4-007-030-2630204-104-2018/19-017</t>
  </si>
  <si>
    <t>Renovation of 2 classroom- Replacing of entire floor, worn out roofing, renovate cracked walls, replacing damaged windows &amp; doors, plastering, painting and fixing of goose wire.</t>
  </si>
  <si>
    <t>Haji Idris  secondary school</t>
  </si>
  <si>
    <t>4-007-030-2630205-104-2018/19-001</t>
  </si>
  <si>
    <t>Damajaley secondary school</t>
  </si>
  <si>
    <t>4-007-030-2630205-104-2018/19-002</t>
  </si>
  <si>
    <t>4-007-030-2630205-104-2018/19-003</t>
  </si>
  <si>
    <t>Construction of 2 NO classroom twin pit latrine  and purchase of water tank 10,000 liters capacity</t>
  </si>
  <si>
    <t>Dadaab Secondary school</t>
  </si>
  <si>
    <t>4-007-030-2630205-104-2018/19-004</t>
  </si>
  <si>
    <t xml:space="preserve">Fencing of the school compound- chain link, concrete poles and fixing of main gate. </t>
  </si>
  <si>
    <t>Damajaley GSU Camp</t>
  </si>
  <si>
    <t>Purchase of water tank and installation of solar system.</t>
  </si>
  <si>
    <t>Damajaley Divisional office (ACC)</t>
  </si>
  <si>
    <t>4-007-030/2640507-113-2018/19-003</t>
  </si>
  <si>
    <t>Security trench alongside the entire GSU fence 1.7m deep by 1.5m length for protecting vehicles loaded with IED penetrating security camp.</t>
  </si>
  <si>
    <t>ACC LIBOI</t>
  </si>
  <si>
    <t>Construction of resting place, fencing, water systems, plumbing works</t>
  </si>
  <si>
    <t>ACC SARETHO</t>
  </si>
  <si>
    <t>Construction of Administration block for Assistant county commissioner for Abakaile Division</t>
  </si>
  <si>
    <t>DCC LIBOI</t>
  </si>
  <si>
    <t>Construction of Administration block for Deputy county commissioner</t>
  </si>
  <si>
    <t>Registration of Persons/ Social service/Children’s department</t>
  </si>
  <si>
    <t>DCC Dadaab</t>
  </si>
  <si>
    <t>Renovation of deputy county commissioners’ office – replacing worn out floor, damaged doors &amp; windows and Painting</t>
  </si>
  <si>
    <t>Tertiary Projects</t>
  </si>
  <si>
    <t>Dadaab Technical Trainning Institute</t>
  </si>
  <si>
    <t>4-007-030/2630206-108-2018/19-001</t>
  </si>
  <si>
    <t xml:space="preserve">Construction of Technical institution in Dadaab. </t>
  </si>
  <si>
    <t>DEO Dadaab</t>
  </si>
  <si>
    <t>4-007-030/2630206-108-2018/19-002</t>
  </si>
  <si>
    <t>PROJECT GFS CODELIST FOR KEIYO NORTH NATIONAL GOVERNMENT CONSTITUENCY DEVELOPMENT FUND</t>
  </si>
  <si>
    <t>4-028-149-2110000-100-2018/19-001</t>
  </si>
  <si>
    <t>Payment of salaries and gratuity</t>
  </si>
  <si>
    <t xml:space="preserve">Payment of Committee sitting allowances and subsistence </t>
  </si>
  <si>
    <t xml:space="preserve">Fuel,repairs,Stationery, printing,servicing of computers </t>
  </si>
  <si>
    <t>4-028-149-2210700-111-2018/19-001</t>
  </si>
  <si>
    <t xml:space="preserve">Purchase of fuel ,travel, printing </t>
  </si>
  <si>
    <t>4-028-149-2210802-111-2018/19-003</t>
  </si>
  <si>
    <t>Committee expenses and allowances</t>
  </si>
  <si>
    <t>Bursary funds   for Secondary schools</t>
  </si>
  <si>
    <t>4-028-149-2640101-103-2018/19-001</t>
  </si>
  <si>
    <t>Bursary for Secondary schools needy students</t>
  </si>
  <si>
    <t>Bursary for Universities and tertiary institutions,</t>
  </si>
  <si>
    <t>4-028-149-2640102-103-2018/19-002</t>
  </si>
  <si>
    <t xml:space="preserve">Bursary for students in universities, colleges and  Tertiary Institutions </t>
  </si>
  <si>
    <t>4-028-149-2640200-101-2018/19-001</t>
  </si>
  <si>
    <t>4-028-149-2640509-112-2018/19-001</t>
  </si>
  <si>
    <t>Kapkerembe Primary School</t>
  </si>
  <si>
    <t>Planting and Protection of trees</t>
  </si>
  <si>
    <t>Kolol Primary School</t>
  </si>
  <si>
    <t>Emkong Primary School</t>
  </si>
  <si>
    <t>Berese Primary School</t>
  </si>
  <si>
    <t>Matany Primary School</t>
  </si>
  <si>
    <t>Nyalil Primary School</t>
  </si>
  <si>
    <t>Kokwao Primary School</t>
  </si>
  <si>
    <t>Kiptoit Primary School</t>
  </si>
  <si>
    <t>Lamaon Primary School</t>
  </si>
  <si>
    <t>Bugar Primary School</t>
  </si>
  <si>
    <t>Kameza Primary School</t>
  </si>
  <si>
    <t>Muno Secondary School</t>
  </si>
  <si>
    <t>Kokwao Secondary School</t>
  </si>
  <si>
    <t>Primary Schools</t>
  </si>
  <si>
    <t>Anin Primary school</t>
  </si>
  <si>
    <t>4-028-149-2630204-104-2018/19-001</t>
  </si>
  <si>
    <t>Reflooring and repainting  of  5 classrooms</t>
  </si>
  <si>
    <t>Berese Primary school</t>
  </si>
  <si>
    <t>4-028-149-2630204-104-2018/19-002</t>
  </si>
  <si>
    <t>Construction of one classroom upto completion</t>
  </si>
  <si>
    <t>4-028-149-2630204-104-2018/19-003</t>
  </si>
  <si>
    <t>Re flooring and repainting of 4 classrooms</t>
  </si>
  <si>
    <t>Chebokokwo Primary School</t>
  </si>
  <si>
    <t>4-028-149-2630204-104-2018/19-004</t>
  </si>
  <si>
    <t>Chebonet Primary School</t>
  </si>
  <si>
    <t>4-028-149-2630204-104-2018/19-005</t>
  </si>
  <si>
    <t>Re flooring and repainting of 5 classrooms</t>
  </si>
  <si>
    <t>Chegilet Primary School</t>
  </si>
  <si>
    <t>4-028-149-2630204-104-2018/19-006</t>
  </si>
  <si>
    <t>Chelingwa Primary School</t>
  </si>
  <si>
    <t>4-028-149-2630204-104-2018/19-007</t>
  </si>
  <si>
    <t>Chepkogin Primary School</t>
  </si>
  <si>
    <t>4-028-149-2630204-104-2018/19-008</t>
  </si>
  <si>
    <t>Cheptarit primary School</t>
  </si>
  <si>
    <t>4-028-149-2630204-104-2018/19-009</t>
  </si>
  <si>
    <t>Flooring,painting of administration block</t>
  </si>
  <si>
    <t>Chesitek Primary School</t>
  </si>
  <si>
    <t>4-028-149-2630204-104-2018/19-010</t>
  </si>
  <si>
    <t>4-028-149-2630204-104-2018/19-011</t>
  </si>
  <si>
    <t xml:space="preserve">Construction of one classroom upto completion </t>
  </si>
  <si>
    <t>Iten Primary School</t>
  </si>
  <si>
    <t>4-028-149-2630204-104-2018/19-012</t>
  </si>
  <si>
    <t>Reflooring and repainting of 4 classrooms</t>
  </si>
  <si>
    <t>Iten Special School</t>
  </si>
  <si>
    <t>4-028-149-2630204-104-2018/19-013</t>
  </si>
  <si>
    <t>Kabore Primary School</t>
  </si>
  <si>
    <t>4-028-149-2630204-104-2018/19-014</t>
  </si>
  <si>
    <t>Kamariny Primary School</t>
  </si>
  <si>
    <t>4-028-149-2630204-104-2018/19-015</t>
  </si>
  <si>
    <t>Construction of 6 door toilets to completion.</t>
  </si>
  <si>
    <t>4-028-149-2630204-104-2018/19-016</t>
  </si>
  <si>
    <t>Kapchelal Primary School</t>
  </si>
  <si>
    <t>4-028-149-2630204-104-2018/19-017</t>
  </si>
  <si>
    <t>Kapkerembe Primary school</t>
  </si>
  <si>
    <t>4-028-149-2630204-104-2018/19-018</t>
  </si>
  <si>
    <t>Kapkessum Primary School</t>
  </si>
  <si>
    <t>4-028-149-2630204-104-2018/19-019</t>
  </si>
  <si>
    <t>Kaplamai Primary school</t>
  </si>
  <si>
    <t>4-028-149-2630204-104-2018/19-020</t>
  </si>
  <si>
    <t>Kapsinende Primary School</t>
  </si>
  <si>
    <t>4-028-149-2630204-104-2018/19-021</t>
  </si>
  <si>
    <t>Kapsio Primary School</t>
  </si>
  <si>
    <t>4-028-149-2630204-104-2018/19-022</t>
  </si>
  <si>
    <t xml:space="preserve">Kapsisi Primary School </t>
  </si>
  <si>
    <t>4-028-149-2630204-104-2018/19-023</t>
  </si>
  <si>
    <t>Kapteren Primary School</t>
  </si>
  <si>
    <t>4-028-149-2630204-104-2018/19-024</t>
  </si>
  <si>
    <t>Kaptum Primary School</t>
  </si>
  <si>
    <t>4-028-149-2630204-104-2018/19-025</t>
  </si>
  <si>
    <t>Katalel Primary School</t>
  </si>
  <si>
    <t>4-028-149-2630204-104-2018/19-026</t>
  </si>
  <si>
    <t>Kayoi Primary School</t>
  </si>
  <si>
    <t>4-028-149-2630204-104-2018/19-027</t>
  </si>
  <si>
    <t>Construction of 6 toilets</t>
  </si>
  <si>
    <t>Kendur Primary School</t>
  </si>
  <si>
    <t>4-028-149-2630204-104-2018/19-028</t>
  </si>
  <si>
    <t>Kermuk Primary school</t>
  </si>
  <si>
    <t>4-028-149-2630204-104-2018/19-029</t>
  </si>
  <si>
    <t>Kewapsos Primary School</t>
  </si>
  <si>
    <t>4-028-149-2630204-104-2018/19-030</t>
  </si>
  <si>
    <t>Kibargoiyet Primary School</t>
  </si>
  <si>
    <t>4-028-149-2630204-104-2018/19-031</t>
  </si>
  <si>
    <t>Kibendo Primary School</t>
  </si>
  <si>
    <t>4-028-149-2630204-104-2018/19-032</t>
  </si>
  <si>
    <t>4-028-149-2630204-104-2018/19-033</t>
  </si>
  <si>
    <t>Kipchawat Primary School</t>
  </si>
  <si>
    <t>4-028-149-2630204-104-2018/19-034</t>
  </si>
  <si>
    <t>Purchase of 50 lockers</t>
  </si>
  <si>
    <t>Kipkulot Primary School</t>
  </si>
  <si>
    <t>4-028-149-2630204-104-2018/19-035</t>
  </si>
  <si>
    <t>Kipsabu Primary School</t>
  </si>
  <si>
    <t>4-028-149-2630204-104-2018/19-036</t>
  </si>
  <si>
    <t>Kiptabus Primary School</t>
  </si>
  <si>
    <t>4-028-149-2630204-104-2018/19-037</t>
  </si>
  <si>
    <t>Kiptingo Primary School</t>
  </si>
  <si>
    <t>4-028-149-2630204-104-2018/19-038</t>
  </si>
  <si>
    <t>Construction  of staff toilets to completion.</t>
  </si>
  <si>
    <t>4-028-149-2630204-104-2018/19-039</t>
  </si>
  <si>
    <t>Kipyeigor Primary School</t>
  </si>
  <si>
    <t>4-028-149-2630204-104-2018/19-040</t>
  </si>
  <si>
    <t>Kobil Primary School</t>
  </si>
  <si>
    <t>4-028-149-2630204-104-2018/19-041</t>
  </si>
  <si>
    <t>Reflooring and repainting of 6 classrooms</t>
  </si>
  <si>
    <t>4-028-149-2630204-104-2018/19-042</t>
  </si>
  <si>
    <t>Reflooring and repainting of 5 classrooms.</t>
  </si>
  <si>
    <t>Komotony Primary School</t>
  </si>
  <si>
    <t>4-028-149-2630204-104-2018/19-043</t>
  </si>
  <si>
    <t>Korkitony Primary School</t>
  </si>
  <si>
    <t>4-028-149-2630204-104-2018/19-044</t>
  </si>
  <si>
    <t>Reroofing and repainting of the administration block</t>
  </si>
  <si>
    <t>4-028-149-2630204-104-2018/19-045</t>
  </si>
  <si>
    <t>4-028-149-2630204-104-2018/19-046</t>
  </si>
  <si>
    <t>Mindililwo Primary School</t>
  </si>
  <si>
    <t>4-028-149-2630204-104-2018/19-047</t>
  </si>
  <si>
    <t>Mindililwo Special school</t>
  </si>
  <si>
    <t>4-028-149-2630204-104-2018/19-048</t>
  </si>
  <si>
    <t>Walling,roofing,plastering and flooring of administration block</t>
  </si>
  <si>
    <t>Moi Tambach Primary School</t>
  </si>
  <si>
    <t>4-028-149-2630204-104-2018/19-049</t>
  </si>
  <si>
    <t>Msekekwa Primary School</t>
  </si>
  <si>
    <t>4-028-149-2630204-104-2018/19-050</t>
  </si>
  <si>
    <t>4-028-149-2630204-104-2018/19-051</t>
  </si>
  <si>
    <t>Nyawa Primary School</t>
  </si>
  <si>
    <t>4-028-149-2630204-104-2018/19-052</t>
  </si>
  <si>
    <t>Rimoi Primary School</t>
  </si>
  <si>
    <t>4-028-149-2630204-104-2018/19-053</t>
  </si>
  <si>
    <t>Salaba Primary School</t>
  </si>
  <si>
    <t>4-028-149-2630204-104-2018/19-054</t>
  </si>
  <si>
    <t>Sergoit Primary School</t>
  </si>
  <si>
    <t>4-028-149-2630204-104-2018/19-055</t>
  </si>
  <si>
    <t>Construction of 6 door flash toilets</t>
  </si>
  <si>
    <t>Singore Primary School</t>
  </si>
  <si>
    <t>4-028-149-2630204-104-2018/19-056</t>
  </si>
  <si>
    <t>Siroch Primary School</t>
  </si>
  <si>
    <t>4-028-149-2630204-104-2018/19-057</t>
  </si>
  <si>
    <t>Songeto Primary School</t>
  </si>
  <si>
    <t>4-028-149-2630204-104-2018/19-058</t>
  </si>
  <si>
    <t>Yokot Primary School</t>
  </si>
  <si>
    <t>4-028-149-2630204-104-2018/19-059</t>
  </si>
  <si>
    <t>Reflooring and repainting of 5 classrooms</t>
  </si>
  <si>
    <t>William Murgor Primary School</t>
  </si>
  <si>
    <t>4-028-149-2630204-104-2018/19-060</t>
  </si>
  <si>
    <t>Chepkitony Primary School</t>
  </si>
  <si>
    <t>4-028-149-2630204-104-2018/19-061</t>
  </si>
  <si>
    <t>Painting and glazing of one classroom</t>
  </si>
  <si>
    <t>Secondary School</t>
  </si>
  <si>
    <t>Anin Girls Secondary School</t>
  </si>
  <si>
    <t>4-028-149-2630205-104-2018/19-001</t>
  </si>
  <si>
    <t>Foundation,slab and walling of the dormitory</t>
  </si>
  <si>
    <t>Bugar Secondary School</t>
  </si>
  <si>
    <t>Chebonet Secondary School</t>
  </si>
  <si>
    <t>4-028-149-2630205-104-2018/19-002</t>
  </si>
  <si>
    <t>Foundation,slab and walling of the library</t>
  </si>
  <si>
    <t>Chegilet Secondary School</t>
  </si>
  <si>
    <t>4-028-149-2630205-104-2018/19-003</t>
  </si>
  <si>
    <t>Fittings,installation,and plumbing works of the laboratory</t>
  </si>
  <si>
    <t>Chelingwa Secondary School</t>
  </si>
  <si>
    <t>4-028-149-2630205-104-2018/19-004</t>
  </si>
  <si>
    <t>Iten Day Secondary School</t>
  </si>
  <si>
    <t>4-028-149-2630205-104-2018/19-005</t>
  </si>
  <si>
    <t>Plastering and flooring of the ground floor and first floor of the tuition block.</t>
  </si>
  <si>
    <t>Kabore Day Secondary school</t>
  </si>
  <si>
    <t>4-028-149-2630205-104-2018/19-006</t>
  </si>
  <si>
    <t>Kabulwo Secondary school</t>
  </si>
  <si>
    <t>4-028-149-2630205-104-2018/19-007</t>
  </si>
  <si>
    <t>Kamariny Secondary School</t>
  </si>
  <si>
    <t>4-028-149-2630205-104-2018/19-008</t>
  </si>
  <si>
    <t>Installation of lab gas and water systems.</t>
  </si>
  <si>
    <t>Kapchelal Secondary School</t>
  </si>
  <si>
    <t>4-028-149-2630205-104-2018/19-009</t>
  </si>
  <si>
    <t>Plastering and flooring of the dining hall</t>
  </si>
  <si>
    <t>Kapkessum Secondary School</t>
  </si>
  <si>
    <t>4-028-149-2630205-104-2018/19-010</t>
  </si>
  <si>
    <t>Foundation,slab and walling of the dining hall</t>
  </si>
  <si>
    <t>Kaptum Secondary School</t>
  </si>
  <si>
    <t>4-028-149-2630205-104-2018/19-011</t>
  </si>
  <si>
    <t>Kapkong'a Day Secondary School</t>
  </si>
  <si>
    <t>4-028-149-2630205-104-2018/19-012</t>
  </si>
  <si>
    <t>Construction  of one classroom to completion</t>
  </si>
  <si>
    <t>Kessup Day Secondary School</t>
  </si>
  <si>
    <t>4-028-149-2630205-104-2018/19-013</t>
  </si>
  <si>
    <t>Flooring,painting and glazing of the administration block.</t>
  </si>
  <si>
    <t>Kibendo Secondary school</t>
  </si>
  <si>
    <t>4-028-149-2630205-104-2018/19-014</t>
  </si>
  <si>
    <t>4-028-149-2630205-104-2018/19-015</t>
  </si>
  <si>
    <t>4-028-149-2630205-104-2018/19-016</t>
  </si>
  <si>
    <t>Sergoit Secondary School</t>
  </si>
  <si>
    <t>4-028-149-2630205-104-2018/19-017</t>
  </si>
  <si>
    <t>Construction of 6 door flash toilets including septic excavation</t>
  </si>
  <si>
    <t>St.Alphonsus Mutei Girls Secondary School</t>
  </si>
  <si>
    <t>4-028-149-2630205-104-2018/19-018</t>
  </si>
  <si>
    <t>Security</t>
  </si>
  <si>
    <t>Bugar Administration Police Camp</t>
  </si>
  <si>
    <t>4-028-149-2640507-113-2018/19-001</t>
  </si>
  <si>
    <t>Construction of 2 Administration Police Houses</t>
  </si>
  <si>
    <t>Chebaror Chief's Office</t>
  </si>
  <si>
    <t>4-028-149-2640507-113-2018/19-002</t>
  </si>
  <si>
    <t>Re roofing and re flooring of the office</t>
  </si>
  <si>
    <t xml:space="preserve">Kapteren chiefs office </t>
  </si>
  <si>
    <t>4-028-149-2640507-113-2018/19-003</t>
  </si>
  <si>
    <t>Kermuk Administration Police Camp</t>
  </si>
  <si>
    <t>4-028-149-2640507-113-2018/19-004</t>
  </si>
  <si>
    <t>Sergoit Chief's office</t>
  </si>
  <si>
    <t>4-028-149-2640507-113-2018/19-005</t>
  </si>
  <si>
    <t>Songeto Chief's office</t>
  </si>
  <si>
    <t>4-028-149-2640507-113-2018/19-006</t>
  </si>
  <si>
    <t>Kapchemutwa DO's office</t>
  </si>
  <si>
    <t>4-028-149-2640507-113-2018/19-007</t>
  </si>
  <si>
    <t>Tambach Police station</t>
  </si>
  <si>
    <t>4-028-149-2640507-113-2018/19-008</t>
  </si>
  <si>
    <t xml:space="preserve">Construction of OCS's office </t>
  </si>
  <si>
    <t>4-028-149-3110202-108-2018/19-001</t>
  </si>
  <si>
    <t xml:space="preserve">Flooring and walling of the workshop </t>
  </si>
  <si>
    <t>NG-CDFC/PMCs Capacity Building</t>
  </si>
  <si>
    <t>PRMARY SCHOOL'S PROJECTS</t>
  </si>
  <si>
    <t>4-037-208-2630204-104-2018/19-044</t>
  </si>
  <si>
    <t>4-037-208-2630204-104-2018/19-037</t>
  </si>
  <si>
    <t>4-037-208-2630204-104-2018/19-038</t>
  </si>
  <si>
    <t>4-037-208-2630204-104-2018/19-041</t>
  </si>
  <si>
    <t>Completion of twin Laboratory - Working tables tiles,water tank,gas/ water system,electricity, plaster &amp; painting</t>
  </si>
  <si>
    <t>4-037-208-2630205-104-2018/19-020</t>
  </si>
  <si>
    <t>Construction of 2 no. Dormitories - Roofing, Steel doors and Windows, panes,  plumbing works &amp; electricity and painting.</t>
  </si>
  <si>
    <t>4-037-208-2630205-104-2018/19-019</t>
  </si>
  <si>
    <t>4-037-208-2630205-104-2018/19-017</t>
  </si>
  <si>
    <t>4-037-208-2630205-104-2018/19-018</t>
  </si>
  <si>
    <t>4-037-208-2640507-108-2018/19-001</t>
  </si>
  <si>
    <t>4-037-208-2640507-108-2018/19-002</t>
  </si>
  <si>
    <t>4-037-208-2640507-108-2018/19-006</t>
  </si>
  <si>
    <t>Completion of Ablusion Block - Water tank, stand,plumbing works</t>
  </si>
  <si>
    <t>4-037-208-2640507-108-2018/19-004</t>
  </si>
  <si>
    <t>4-037-208-2640507-108-2018/19-005</t>
  </si>
  <si>
    <t>PROJECT GFS CODELIST FOR UGENYA NATIONAL GOVERNMENT CONSTITUENCIES DEVELOPMENT FUND</t>
  </si>
  <si>
    <t xml:space="preserve">Employee Salaries </t>
  </si>
  <si>
    <t>4-041-232-2110000-100-2018/19-001</t>
  </si>
  <si>
    <t>Payment of Staff Salaries</t>
  </si>
  <si>
    <t>Goods &amp; Services</t>
  </si>
  <si>
    <t>4-041-232-2210000-100-2018/19-002</t>
  </si>
  <si>
    <t>Purchase of fuel, repairs &amp; maintenance, printing, stationery, telephone, travel &amp; subsistence, office tea.</t>
  </si>
  <si>
    <t>4-041-232-2120101-100-2018/19-003</t>
  </si>
  <si>
    <t>4-041-232-2120201-100-2018/19-004</t>
  </si>
  <si>
    <t>4-041-232-2210802-100-2018/19-005</t>
  </si>
  <si>
    <t>4-041-232-2210000-111-2018/19-001</t>
  </si>
  <si>
    <t xml:space="preserve">Capacity Building </t>
  </si>
  <si>
    <t>4-041-232-2210700-111-2018/19-002</t>
  </si>
  <si>
    <t xml:space="preserve">Undertake the training of NG-CDFC's and PMC's on NG-CDF related issues. </t>
  </si>
  <si>
    <t>4-041-232-2210802-111-2018/19-003</t>
  </si>
  <si>
    <t>4-041-232-2640101-103-2018/19-001</t>
  </si>
  <si>
    <t>4-041-232-2640102-103-2018/19-002</t>
  </si>
  <si>
    <t>4-041-232-2640105-103-2018/19-003</t>
  </si>
  <si>
    <t>4-041-232-2640200-101-2018/19-001</t>
  </si>
  <si>
    <t xml:space="preserve">Ugenya Teachers College </t>
  </si>
  <si>
    <t>4-041-232-2640510-110-2018/19-001</t>
  </si>
  <si>
    <t>installation of gutters, construction of base &amp; installation of One (1) 10,000 litre tank</t>
  </si>
  <si>
    <t xml:space="preserve">Ugenya Technical Institute </t>
  </si>
  <si>
    <t>4-041-232-2640510-110-2018/19-002</t>
  </si>
  <si>
    <t>Ugenya Medical Training College</t>
  </si>
  <si>
    <t>4-041-232-2640510-110-2018/19-003</t>
  </si>
  <si>
    <t>Chief's Office North West Ugenya</t>
  </si>
  <si>
    <t>4-041-232-2640510-110-2018/19-004</t>
  </si>
  <si>
    <t>Installation of a 5,000 litre tank with gutters (Kshs. 60,000.00) &amp; Establishment of a tree nursery (Kshs. 40,000.00)</t>
  </si>
  <si>
    <t>Chief's Office West Ugenya</t>
  </si>
  <si>
    <t>4-041-232-2640510-110-2018/19-005</t>
  </si>
  <si>
    <t>Installation of a 5,000 litre tank with gutters (Kshs. 60,000.00) &amp; Establishment of a tree nursery (Kshs. 30,000.00)</t>
  </si>
  <si>
    <t>Chief's Office Ukwala</t>
  </si>
  <si>
    <t>4-041-232-2640510-110-2018/19-006</t>
  </si>
  <si>
    <t>Installation of a 5,000 litre tank with gutters (Kshs.60,000.00) &amp; Establishment of a tree nursery (Kshs.30,000.00)</t>
  </si>
  <si>
    <t>Chief's Office East Ugenya</t>
  </si>
  <si>
    <t>4-041-232-2640510-110-2018/19-007</t>
  </si>
  <si>
    <t>Chief's Office North East Ugenya</t>
  </si>
  <si>
    <t>4-041-232-2640510-110-2018/19-008</t>
  </si>
  <si>
    <t>Chief's Office North Ugenya</t>
  </si>
  <si>
    <t>4-041-232-2640510-110-2018/19-009</t>
  </si>
  <si>
    <t>4-041-232-2640510-110-2018/19-010</t>
  </si>
  <si>
    <t xml:space="preserve">Installation of Two (2) 5,000 litre tanks with gutters. </t>
  </si>
  <si>
    <t>4-041-232-2640510-110-2018/19-011</t>
  </si>
  <si>
    <t>4-041-232-2640510-110-2017/18-012</t>
  </si>
  <si>
    <t>Kenya National Library Service - Ukwala</t>
  </si>
  <si>
    <t>4-041-232-3110202-108-2018/19-001</t>
  </si>
  <si>
    <t>4-041-232-2640509-112-2018/19-001</t>
  </si>
  <si>
    <t>Orgainzation of a Constituency wide sports tournament in all four Wards between April &amp; December, 2019 where wining teams will be awarded with trophies.</t>
  </si>
  <si>
    <t>4-041-232-2630204-104-2018/19-001</t>
  </si>
  <si>
    <t>4-041-232-2630204-104-2018/19-002</t>
  </si>
  <si>
    <t>Completion of Renovation of Three (3) Classrooms - Installation of Windows, plastering &amp; painting.</t>
  </si>
  <si>
    <t>4-041-232-2630204-104-2018/19-003</t>
  </si>
  <si>
    <t xml:space="preserve">Renovation of Four (4) Classrooms - Replacement of Roof, replacement of windows, plastering &amp; painting. </t>
  </si>
  <si>
    <t>4-041-232-2630204-104-2018/19-004</t>
  </si>
  <si>
    <t xml:space="preserve">Construction of One (1) Classroom to completion </t>
  </si>
  <si>
    <t>4-041-232-2630204-104-2018/19-005</t>
  </si>
  <si>
    <t xml:space="preserve">Renovation of Five (5) Classrooms - Replacement of roof, installation of fittings, plastering &amp; painting. </t>
  </si>
  <si>
    <t>4-041-232-2630204-104-2018/19-006</t>
  </si>
  <si>
    <t xml:space="preserve">Renovation of Four (4)Classrooms - Installation of fittings, re-screeding of floors, plastering &amp; painting. </t>
  </si>
  <si>
    <t>4-041-232-2630204-104-2018/19-007</t>
  </si>
  <si>
    <t>4-041-232-2630204-104-2018/19-008</t>
  </si>
  <si>
    <t>4-041-232-2630204-104-2018/19-009</t>
  </si>
  <si>
    <t>4-041-232-2630204-104-2018/19-010</t>
  </si>
  <si>
    <t>Construction of One (1) Classroom to completion (Kshs. 950,000.00) &amp; Construction of One (1) Block of Three Door latrines to completion (Kshs. 350,000.00)</t>
  </si>
  <si>
    <t>4-041-232-2630204-104-2018/19-011</t>
  </si>
  <si>
    <t xml:space="preserve">Completion of Administration Block - Installation of fittings, plastering &amp; painting. </t>
  </si>
  <si>
    <t>4-041-232-2630204-104-2018/19-012</t>
  </si>
  <si>
    <t xml:space="preserve">Painting of Four (4) Classrooms. </t>
  </si>
  <si>
    <t>4-041-232-2630204-104-2018/19-013</t>
  </si>
  <si>
    <t xml:space="preserve">Renovation of Four (4) Classrooms - Replacement of Roof, replacement of windows, re-screeding of floors, plastering &amp; painting. </t>
  </si>
  <si>
    <t>4-041-232-2630204-104-2018/19-014</t>
  </si>
  <si>
    <t xml:space="preserve">Renovation of Three (3) Classrooms - Installation of fittings, re-screeding of floors, plastering &amp; painting. </t>
  </si>
  <si>
    <t>4-041-232-2630204-104-2018/19-015</t>
  </si>
  <si>
    <t xml:space="preserve">Construction of Two (2) Classrooms to completion. </t>
  </si>
  <si>
    <t>4-041-232-2630204-104-2018/19-016</t>
  </si>
  <si>
    <t xml:space="preserve">Renovation of Four (4) Classrooms - Replacement of roof, installation of fittings, plastering &amp; painting. </t>
  </si>
  <si>
    <t>4-041-232-2630204-104-2018/19-017</t>
  </si>
  <si>
    <t>4-041-232-2630204-104-2018/19-018</t>
  </si>
  <si>
    <t>4-041-232-2630204-104-2018/19-019</t>
  </si>
  <si>
    <t xml:space="preserve">Renovation of Two (2) Classrooms - Installation of fittings, re-screeding of floors, plastering &amp; painting. </t>
  </si>
  <si>
    <t>4-041-232-2630204-104-2018/19-020</t>
  </si>
  <si>
    <t>4-041-232-2630204-104-2018/19-021</t>
  </si>
  <si>
    <t>4-041-232-2630204-104-2018/19-022</t>
  </si>
  <si>
    <r>
      <t xml:space="preserve">Fencing of Two (2) acres of land </t>
    </r>
    <r>
      <rPr>
        <sz val="12"/>
        <color indexed="10"/>
        <rFont val="Footlight MT Light"/>
        <family val="1"/>
      </rPr>
      <t>with cedar poles</t>
    </r>
    <r>
      <rPr>
        <sz val="12"/>
        <color indexed="8"/>
        <rFont val="Footlight MT Light"/>
        <family val="1"/>
      </rPr>
      <t xml:space="preserve"> &amp; barbed wire &amp; the construction of a gate. </t>
    </r>
  </si>
  <si>
    <t>4-041-232-2630204-104-2018/19-023</t>
  </si>
  <si>
    <t xml:space="preserve">Renovation of Six (6) Classrooms - Replacement of Roof, installation of fittings, re-screeding of floors, -plastering &amp; painting. </t>
  </si>
  <si>
    <t>4-041-232-2630204-104-2018/19-024</t>
  </si>
  <si>
    <t>4-041-232-2630204-104-2018/19-025</t>
  </si>
  <si>
    <t xml:space="preserve">Completion of Three (3) Classrooms - Installation of fittings, screeding of floors, plastering &amp; painting. </t>
  </si>
  <si>
    <t>4-041-232-2630204-104-2018/19-026</t>
  </si>
  <si>
    <t xml:space="preserve">Renovation of Six (6) Classrooms installation of fittings, re-screeding of floors, -plastering &amp; painting. </t>
  </si>
  <si>
    <t>4-041-232-2630204-104-2018/19-027</t>
  </si>
  <si>
    <t xml:space="preserve">Construction of Two (2) Blocks of Three (3) Door latrines to completion. </t>
  </si>
  <si>
    <t>4-041-232-2630204-104-2018/19-028</t>
  </si>
  <si>
    <t>4-041-232-2630204-104-2018/19-029</t>
  </si>
  <si>
    <t xml:space="preserve">Construction of Two (2) Blocks of Three (3) Door latrines to completion (Kshs. 600,000)&amp; Purchase of Twenty Five (25) Desks (Kshs. 102,000.00)  </t>
  </si>
  <si>
    <t>4-041-232-2630204-104-2018/19-030</t>
  </si>
  <si>
    <t xml:space="preserve">Construction of Front perimeter wall 40 meters in length. </t>
  </si>
  <si>
    <t>4-041-232-2630204-104-2018/19-031</t>
  </si>
  <si>
    <t>Construction of One (1) Block of Three (3) Door latrine to completion (Kshs. 300,000.00) and purchase of Twenty Five (25) Desks (Kshs. 102,000.00)</t>
  </si>
  <si>
    <t>4-041-232-2630204-104-2018/19-032</t>
  </si>
  <si>
    <t xml:space="preserve">Construction of Two (2) Blocks of Three (3) Door latrines to completion (Kshs. 600,000.00) &amp; purchase of Twenty Five (25) Desks. (Kshs. 102,000.00) </t>
  </si>
  <si>
    <t>4-041-232-2630204-104-2018/19-033</t>
  </si>
  <si>
    <t xml:space="preserve">Renovation of Three (3) Classrooms - Installation of fittings, re-screeding of floors, plastering &amp; painting. (Kshs. 1,000,000.00) &amp; purchase of Twenty Five (25) Desks. (Kshs. 102,000.00) </t>
  </si>
  <si>
    <t>4-041-232-2630204-104-2018/19-034</t>
  </si>
  <si>
    <t>4-041-232-2630204-104-2018/19-035</t>
  </si>
  <si>
    <t>4-041-232-2630204-104-2018/19-036</t>
  </si>
  <si>
    <t>4-041-232-2630204-104-2018/19-037</t>
  </si>
  <si>
    <t>4-041-232-2630204-104-2018/19-038</t>
  </si>
  <si>
    <t>4-041-232-2630204-104-2018/19-039</t>
  </si>
  <si>
    <t xml:space="preserve">Renovation of Two (2) Classrooms - Installation of fittings, re-screeding of floors, installation of veranda for Seven (7) Classroons, plastering &amp; painting. </t>
  </si>
  <si>
    <t>4-041-232-2630204-104-2018/19-040</t>
  </si>
  <si>
    <t>Repair of Shallow well hand pump</t>
  </si>
  <si>
    <t>4-041-232-2630204-104-2018/19-041</t>
  </si>
  <si>
    <t>4-041-232-2630204-104-2018/19-042</t>
  </si>
  <si>
    <t xml:space="preserve">Renovation of Four (4) Classrooms - installation of fittings, plastering &amp; painting. </t>
  </si>
  <si>
    <t>4-041-232-2630204-104-2018/19-043</t>
  </si>
  <si>
    <t>4-041-232-2630204-104-2018/19-044</t>
  </si>
  <si>
    <t>Completion of Renovation of Four (4) Classrooms - Installation of Windows, plastering &amp; painting.</t>
  </si>
  <si>
    <t>4-041-232-2630204-104-2018/19-045</t>
  </si>
  <si>
    <t xml:space="preserve">Completion of Renovation of Six (6) Classrooms - Installation of fittings, plastering &amp; painting. </t>
  </si>
  <si>
    <t>4-041-232-2630205-104-2018/19-001</t>
  </si>
  <si>
    <t>4-041-232-2630205-104-2018/19-002</t>
  </si>
  <si>
    <t>4-041-232-2630205-104-2018/19-003</t>
  </si>
  <si>
    <t xml:space="preserve">Furnishing of Dining hall with Ten (10) tables &amp; 100 plastic chairs. </t>
  </si>
  <si>
    <t>4-041-232-2630205-104-2018/19-004</t>
  </si>
  <si>
    <t>4-041-232-2630205-104-2018/19-005</t>
  </si>
  <si>
    <t>4-041-232-2630205-104-2018/19-006</t>
  </si>
  <si>
    <t xml:space="preserve">Completion of Two (2) Classrooms - Installation of fittings, plastering &amp; painting. </t>
  </si>
  <si>
    <t>4-041-232-2630205-104-2018/19-007</t>
  </si>
  <si>
    <t xml:space="preserve">Construction of One (1) Block of Three (3) Door latrines to completion. </t>
  </si>
  <si>
    <t>4-041-232-2630205-104-2018/19-008</t>
  </si>
  <si>
    <t>4-041-232-2630205-104-2018/19-009</t>
  </si>
  <si>
    <t>4-041-232-2630205-104-2018/19-010</t>
  </si>
  <si>
    <t xml:space="preserve">Construction of a Laboratory to Completion. </t>
  </si>
  <si>
    <t>4-041-232-2630205-104-2018/19-011</t>
  </si>
  <si>
    <t>TERTIARY INSTITUITION PROJECTS</t>
  </si>
  <si>
    <t>4-041-232-2630206-104-2018/19-001</t>
  </si>
  <si>
    <t>Ugenya Technical Training Institute</t>
  </si>
  <si>
    <t>4-041-232-2630206-104-2018/19-002</t>
  </si>
  <si>
    <t>Construction of parking bay for tractors (Kshs.1,200,000) &amp; Completion of fencing with barbed wire &amp; treated fence posts 500 meter length (Kshs.400,000)</t>
  </si>
  <si>
    <t>4-041-232-2640507-113-2018/19-001</t>
  </si>
  <si>
    <t>4-041-232-2640507-113-2018/19-002</t>
  </si>
  <si>
    <t>Deputy County Commissioner Ugenya</t>
  </si>
  <si>
    <t>4-041-232-2640507-113-2018/19-003</t>
  </si>
  <si>
    <t xml:space="preserve">Completion of Office Block. - Partitioning of the office block with plywood &amp; Wood frame, installation of doors and painting. </t>
  </si>
  <si>
    <t xml:space="preserve">Deputy County Commissioner Ugenya. </t>
  </si>
  <si>
    <t>4-041-232-2640507-113-2018/19-004</t>
  </si>
  <si>
    <t xml:space="preserve">Renovation of Official Residence - Repair of roof, installation of fittings, plastering &amp; painting. </t>
  </si>
  <si>
    <t>Assistant Chief's Office - Nyayombe</t>
  </si>
  <si>
    <t>4-041-232-2640507-113-2018/19-005</t>
  </si>
  <si>
    <t>Completion of Fencing of Half an acre of land with treated poles &amp; barbed wire.</t>
  </si>
  <si>
    <t xml:space="preserve">North West Ugenya Chief's Office </t>
  </si>
  <si>
    <t>4-041-232-2640507-113-2018/19-006</t>
  </si>
  <si>
    <t xml:space="preserve">Renovation of Office Block. Repair of Roof, plastering &amp; painting. </t>
  </si>
  <si>
    <t>Assistant County Commissioner - Ukwala Office</t>
  </si>
  <si>
    <t>4-041-232-2640507-113-2018/19-007</t>
  </si>
  <si>
    <t xml:space="preserve">Assistant Chief's Office - Karadolo East Sub-Location. </t>
  </si>
  <si>
    <t>4-041-232-2640507-113-2018/19-008</t>
  </si>
  <si>
    <t xml:space="preserve">Fencing of One (1) acre of land with treated poles and barbed wire. </t>
  </si>
  <si>
    <t>PROJECT GFS CODELIST FOR MAKADARA NATIONAL GOVERNMENT CONSTITUENCY DEVELOPMENT FUND</t>
  </si>
  <si>
    <t>Purchase of fuel, repairs and maintenance, printing, photocopies, internet services stationery, travel and subsistence, office tea.</t>
  </si>
  <si>
    <t>4-047-287-2210802-111-2018/19-002</t>
  </si>
  <si>
    <t>4-047-287-2210700-111-2018/19-003</t>
  </si>
  <si>
    <t>4-047-287-2640101-103-2018/19-001</t>
  </si>
  <si>
    <t>4-047-287-2640102-103-2018/19-001</t>
  </si>
  <si>
    <t>4-047-287-2640200-101-2018/19-001</t>
  </si>
  <si>
    <t>4-047-287-2640510-110-2018/19-001</t>
  </si>
  <si>
    <t>Installation of 3no 11 meters solar mast at 1000 street</t>
  </si>
  <si>
    <t>4-047-287-2640509-112-2018/19-001</t>
  </si>
  <si>
    <t>Carry out constituency sports tournament and the winning teams/schools to be awarded with trophies, balls, and games kits</t>
  </si>
  <si>
    <t>Star of hope primary school</t>
  </si>
  <si>
    <t>4-047-287-2630204-104-2018/19-001</t>
  </si>
  <si>
    <t>Additional funds for construction of 3 storey building consisting of 32 classrooms</t>
  </si>
  <si>
    <t>Joseph apundo primary school</t>
  </si>
  <si>
    <t>4-047-287-2630204-104-2018/19-002</t>
  </si>
  <si>
    <t>St Paul Primary school</t>
  </si>
  <si>
    <t>4-047-287-2630204-104-2018/19-003</t>
  </si>
  <si>
    <t>Baraka primary school</t>
  </si>
  <si>
    <t>4-047-287-2630204-104-2018/19-004</t>
  </si>
  <si>
    <t>4-047-287-2630204-104-2018/19-005</t>
  </si>
  <si>
    <t>4-047-287-2630204-104-2018/19-006</t>
  </si>
  <si>
    <t>4-047-287-2630204-104-2018/19-007</t>
  </si>
  <si>
    <t>Painting of entire school 20 classrooms</t>
  </si>
  <si>
    <t>4-047-287-2630204-104-2018/19-008</t>
  </si>
  <si>
    <t>St. Elizabeth Lungalunga</t>
  </si>
  <si>
    <t>4-047-287-2630204-104-2018/19-009</t>
  </si>
  <si>
    <t>Various primary schools( list attached)</t>
  </si>
  <si>
    <t>4-047-287-2630204-104-2018/19-010</t>
  </si>
  <si>
    <t>Purchase of  Desks</t>
  </si>
  <si>
    <t>Buruburu girls secondary school</t>
  </si>
  <si>
    <t>4-047-287-2630205-104-2018/19-001</t>
  </si>
  <si>
    <t>Construction of perimeter wall 700 metres</t>
  </si>
  <si>
    <t>Nile Road secondary School</t>
  </si>
  <si>
    <t>4-047-287-2630205-104-2018/19-002</t>
  </si>
  <si>
    <t>Purchase of a 52 seater bus</t>
  </si>
  <si>
    <t>Makongeni Secondary School</t>
  </si>
  <si>
    <t>4-047-287-2630205-104-2018/19-003</t>
  </si>
  <si>
    <t xml:space="preserve">Ofafa Jericho secondary  school </t>
  </si>
  <si>
    <t>4-047-287-2630205-104-2018/19-004</t>
  </si>
  <si>
    <t>Construction of perimeter wall 600 meters</t>
  </si>
  <si>
    <t>Sub County Headquarters</t>
  </si>
  <si>
    <t>4-047-287-2640506-113 -2018/19-001</t>
  </si>
  <si>
    <t>Construction of a perimeter fence 50 metres and gate</t>
  </si>
  <si>
    <t>PROJECT GFS CODELIST FOR NYATIKE NATIONAL GOVERNMENT CONSTITUENCIES DEVELOPMENT FUND</t>
  </si>
  <si>
    <t>4-044-258-2110000-100-2018/19-001</t>
  </si>
  <si>
    <t>4-044-258-2210000-100-2018/19-002</t>
  </si>
  <si>
    <t>purchase of fuel, repairs and maintenance, printing, stationery, airtime, travel and subsistence</t>
  </si>
  <si>
    <t>4-044-258-2120201-100-2018/19-003</t>
  </si>
  <si>
    <t>payment of NHIF employee contributions</t>
  </si>
  <si>
    <t>4-044-258-2120101-100-2018/19-004</t>
  </si>
  <si>
    <t>Payment of NSSF employer contributions</t>
  </si>
  <si>
    <t>4-044-258-2210802-100-2018/19-005</t>
  </si>
  <si>
    <t>4-044-258-2210000-111-2018/19-001</t>
  </si>
  <si>
    <t>purchase of fuel, repairs, travel and subsistence, stationery, airtime</t>
  </si>
  <si>
    <t>Statutory</t>
  </si>
  <si>
    <t>4-044-258-2210802-111-2018/19-002</t>
  </si>
  <si>
    <t>4-044-258-2210700-111-2018/19-003</t>
  </si>
  <si>
    <t>Capacity building for NG-CDFC/PMC and other stakeholders</t>
  </si>
  <si>
    <t>4-044-258-2640101-103-2018/19-001</t>
  </si>
  <si>
    <t>Bursary Special Needs</t>
  </si>
  <si>
    <t>4-044-258-2640105-103-2018/19-002</t>
  </si>
  <si>
    <t>4-044-258-2640102-103-2018/19-003</t>
  </si>
  <si>
    <t>4-044-258-2640200-101-2018/19-001</t>
  </si>
  <si>
    <t>Nyatike DCC office</t>
  </si>
  <si>
    <t>4-044-258-2640510-110-2018/19-001</t>
  </si>
  <si>
    <t xml:space="preserve">Muhuru ACC office </t>
  </si>
  <si>
    <t>4-044-258-2640510-110-2018/19-002</t>
  </si>
  <si>
    <t>Agenga ACC office</t>
  </si>
  <si>
    <t>4-044-258-2640510-110-2018/19-003</t>
  </si>
  <si>
    <t>Olasi primary school</t>
  </si>
  <si>
    <t>4-044-258-2640510-110-2018/19-004</t>
  </si>
  <si>
    <t>Obolo Primary School</t>
  </si>
  <si>
    <t>4-044-258-2640510-110-2018/19-005</t>
  </si>
  <si>
    <t>Kanyandiko Primary School</t>
  </si>
  <si>
    <t>4-044-258-2640510-110-2018/19-006</t>
  </si>
  <si>
    <t>Kurukongo Primary School</t>
  </si>
  <si>
    <t>4-044-258-2640510-110-2018/19-007</t>
  </si>
  <si>
    <t>Othoo Primary School</t>
  </si>
  <si>
    <t>4-044-258-2640510-110-2018/19-008</t>
  </si>
  <si>
    <t>Ongoche Primary School</t>
  </si>
  <si>
    <t>4-044-258-2640510-110-2018/19-009</t>
  </si>
  <si>
    <t>Radienya Secondary School</t>
  </si>
  <si>
    <t>4-044-258-2640510-110-2018/19-010</t>
  </si>
  <si>
    <t>4-044-258-2640510-110-2018/19-011</t>
  </si>
  <si>
    <t>Kituka Primary School</t>
  </si>
  <si>
    <t>4-044-258-2640510-110-2018/19-012</t>
  </si>
  <si>
    <t>Kikongo Primary School</t>
  </si>
  <si>
    <t>4-044-258-2640510-110-2018/19-013</t>
  </si>
  <si>
    <t>Ndiwa Primary School</t>
  </si>
  <si>
    <t>4-044-258-2640510-110-2018/19-014</t>
  </si>
  <si>
    <t>Okayo Primary School</t>
  </si>
  <si>
    <t>4-044-258-2640510-110-2018/19-015</t>
  </si>
  <si>
    <t>Aringo Primary School</t>
  </si>
  <si>
    <t>4-044-258-2640510-110-2018/19-016</t>
  </si>
  <si>
    <t>Kaduro Primary School</t>
  </si>
  <si>
    <t>4-044-258-2640510-110-2018/19-017</t>
  </si>
  <si>
    <t>Sidika Primary School</t>
  </si>
  <si>
    <t>4-044-258-2640510-110-2018/19-018</t>
  </si>
  <si>
    <t>St. Gabriel Primary School</t>
  </si>
  <si>
    <t>4-044-258-2640510-110-2018/19-019</t>
  </si>
  <si>
    <t>4-044-258-2640510-110-2018/19-020</t>
  </si>
  <si>
    <t xml:space="preserve">Constituency Sports Tournament </t>
  </si>
  <si>
    <t>4-044-258-2640509-112-2018/19-001</t>
  </si>
  <si>
    <t>Carry out Constituency Sports tournament and the winning teams to be awarded with trophies, balls, and games kits</t>
  </si>
  <si>
    <t xml:space="preserve">PRIMARY SCHOOL PROJECTS </t>
  </si>
  <si>
    <t>Kiasa Primary School</t>
  </si>
  <si>
    <t>4-044-258-2630204-104-2018/19-001</t>
  </si>
  <si>
    <t>Owiro Primary School</t>
  </si>
  <si>
    <t>4-044-258-2630204-104-2018/19-002</t>
  </si>
  <si>
    <t>Nyabomo Primary School</t>
  </si>
  <si>
    <t>4-044-258-2630204-104-2018/19-003</t>
  </si>
  <si>
    <t>4-044-258-2630204-104-2018/19-004</t>
  </si>
  <si>
    <t>Nyora Primary School</t>
  </si>
  <si>
    <t>4-044-258-2630204-104-2018/19-005</t>
  </si>
  <si>
    <t>Ojawa Primary School</t>
  </si>
  <si>
    <t>4-044-258-2630204-104-2018/19-006</t>
  </si>
  <si>
    <t>Tulu Primary School</t>
  </si>
  <si>
    <t>4-044-258-2630204-104-2018/19-007</t>
  </si>
  <si>
    <t>Nyakurungoto Primary School</t>
  </si>
  <si>
    <t>4-044-258-2630204-104-2018/19-008</t>
  </si>
  <si>
    <t>Sota SDA  primary School</t>
  </si>
  <si>
    <t>4-044-258-2630204-104-2018/19-009</t>
  </si>
  <si>
    <t>Nyamanga Disi Primary School</t>
  </si>
  <si>
    <t>4-044-258-2630204-104-2018/19-010</t>
  </si>
  <si>
    <t>Not Primary School</t>
  </si>
  <si>
    <t>4-044-258-2630204-104-2018/19-011</t>
  </si>
  <si>
    <t>4-044-258-2630204-104-2018/19-012</t>
  </si>
  <si>
    <t>Sangenya Primary School</t>
  </si>
  <si>
    <t>4-044-258-2630204-104-2018/19-013</t>
  </si>
  <si>
    <t>Ndemra Primary School</t>
  </si>
  <si>
    <t>4-044-258-2630204-104-2018/19-014</t>
  </si>
  <si>
    <t>Sori Primary School</t>
  </si>
  <si>
    <t>4-044-258-2630204-104-2018/19-015</t>
  </si>
  <si>
    <t>Nyakwere Primary School</t>
  </si>
  <si>
    <t>4-044-258-2630204-104-2018/19-016</t>
  </si>
  <si>
    <t>4-044-258-2630204-104-2018/19-017</t>
  </si>
  <si>
    <t>Bande Girls Secondary School</t>
  </si>
  <si>
    <t>4-044-258-2630205-104-2018/19-001</t>
  </si>
  <si>
    <t>4-044-258-2630205-104-2018/19-002</t>
  </si>
  <si>
    <t>Lwanda Magwar Secondary School</t>
  </si>
  <si>
    <t>4-044-258-2630205-104-2018/19-003</t>
  </si>
  <si>
    <t>St. Josephs’ Alendo Girls Secondary School</t>
  </si>
  <si>
    <t>4-044-258-2630205-104-2018/19-004</t>
  </si>
  <si>
    <t>Kopala Secondary School</t>
  </si>
  <si>
    <t>4-044-258-2630205-104-2018/19-005</t>
  </si>
  <si>
    <t>4-044-258-2630205-104-2018/19-006</t>
  </si>
  <si>
    <t>4-044-258-2630205-104-2018/19-007</t>
  </si>
  <si>
    <t>Gunga Secondary School</t>
  </si>
  <si>
    <t>4-044-258-2630205-104-2018/19-008</t>
  </si>
  <si>
    <t>Miriwi Secondary School</t>
  </si>
  <si>
    <t>4-044-258-2630205-104-2018/19-009</t>
  </si>
  <si>
    <t>Olando Secondary School</t>
  </si>
  <si>
    <t>4-044-258-2630205-104-2018/19-010</t>
  </si>
  <si>
    <t>Aneko Secondary School</t>
  </si>
  <si>
    <t>4-044-258-2630205-104-2018/19-011</t>
  </si>
  <si>
    <t>Okenge secondary School</t>
  </si>
  <si>
    <t>4-044-258-2630205-104-2018/19-012</t>
  </si>
  <si>
    <t>Nyandema Secondary School</t>
  </si>
  <si>
    <t>4-044-258-2630205-104-2018/19-013</t>
  </si>
  <si>
    <t>Obware Secondary School</t>
  </si>
  <si>
    <t>4-044-258-2630205-104-2018/19-014</t>
  </si>
  <si>
    <t>Kea Secondary School</t>
  </si>
  <si>
    <t>4-044-258-2630205-104-2018/19-015</t>
  </si>
  <si>
    <t>Got Orango Secondary School</t>
  </si>
  <si>
    <t>4-044-258-2630205-104-2018/19-016</t>
  </si>
  <si>
    <t>4-044-258-2630205-104-2018/19-017</t>
  </si>
  <si>
    <t>Winjo Secondary School</t>
  </si>
  <si>
    <t>4-044-258-2630205-104-2018/19-018</t>
  </si>
  <si>
    <t>Got Kachola Secondary School</t>
  </si>
  <si>
    <t>4-044-258-2630205-104-2018/19-019</t>
  </si>
  <si>
    <t>Sota SDA Secondary School</t>
  </si>
  <si>
    <t>4-044-258-2630205-104-2018/19-020</t>
  </si>
  <si>
    <t>Mikei Mixed Secondary School</t>
  </si>
  <si>
    <t>4-044-258-2630205-104-2018/19-021</t>
  </si>
  <si>
    <t>Paulo Odendo Secondary School</t>
  </si>
  <si>
    <t>4-044-258-2630205-104-2018/19-022</t>
  </si>
  <si>
    <t xml:space="preserve">Kimai Secondary School </t>
  </si>
  <si>
    <t>4-044-258-2630205-104-2018/19-023</t>
  </si>
  <si>
    <t>Drilling and equipping of water borehole.</t>
  </si>
  <si>
    <t>Akala Secondary School</t>
  </si>
  <si>
    <t>4-044-258-2630205-104-2018/19-024</t>
  </si>
  <si>
    <t>Nyandago Secondary School</t>
  </si>
  <si>
    <t>4-044-258-2630205-104-2018/19-025</t>
  </si>
  <si>
    <t>Rongo University Macalder Learning Centre</t>
  </si>
  <si>
    <t>4-044-258-2630206-104-2018/19-001</t>
  </si>
  <si>
    <t>Construction of 8 No. Lecture halls:foundation slab, walling, roofing, fittings, plastering and painting</t>
  </si>
  <si>
    <t>Karungu Police Station</t>
  </si>
  <si>
    <t>4-044-258-2640507-113-2018/19-001</t>
  </si>
  <si>
    <t>4-044-258-2640507-113-2018/19-002</t>
  </si>
  <si>
    <t>Macalder Police Station</t>
  </si>
  <si>
    <t>4-044-258-2640507-113-2018/19-003</t>
  </si>
  <si>
    <t>Muhuru Chiefs office</t>
  </si>
  <si>
    <t>4-044-258-2640507-113-2018/19-004</t>
  </si>
  <si>
    <t>Agenga Chiefs Office</t>
  </si>
  <si>
    <t>4-044-258-2640507-113-2018/19-005</t>
  </si>
  <si>
    <t>Agenga DO's Office</t>
  </si>
  <si>
    <t>4-044-258-2640507-113-2018/19-006</t>
  </si>
  <si>
    <t>Kaler Dos office</t>
  </si>
  <si>
    <t>4-044-258-2640507-113-2018/19-007</t>
  </si>
  <si>
    <t>NG-CDF OFFFICE</t>
  </si>
  <si>
    <t>NG-CDF  Office</t>
  </si>
  <si>
    <t>4-044-258-3110202-108-2018/19-001</t>
  </si>
  <si>
    <t>Drilling and equipping of water borehole</t>
  </si>
  <si>
    <t>NG-CDFC /PMC Capacity Building</t>
  </si>
  <si>
    <t>Completion of 2  classrooms (fixing of roof Plastering ,flooring, painting ,fixing of doors and windows fixing of ramp &amp; general finishing)</t>
  </si>
  <si>
    <t>Purchase of furniture(33 desks)</t>
  </si>
  <si>
    <t>Construction of Classroom Kshs  1,500,000                  Purchase of furniture Kshs 500,000.00             (80 desks)</t>
  </si>
  <si>
    <t>Mwambirwa           A.C.C Office</t>
  </si>
  <si>
    <t>4-001-003-2210000-100-2018/19-002</t>
  </si>
  <si>
    <t>4-001-003-2120101-100-2018/19-003</t>
  </si>
  <si>
    <t>4-001-003-2120201-100-2018/19-004</t>
  </si>
  <si>
    <t>4-001-003-2210802-100-2018/19-005</t>
  </si>
  <si>
    <t>4-001-003-2210802-111-2018/19-001</t>
  </si>
  <si>
    <t>4-001-003-2210700-111-2018/19-002</t>
  </si>
  <si>
    <t>4-001-003-2640200-101-2018/19-001</t>
  </si>
  <si>
    <t>4-001-003-2640101-103-2018/19-001</t>
  </si>
  <si>
    <t>4-001-003-2640102-103-2018/19-002</t>
  </si>
  <si>
    <t>4-001-003-2630204-104-2018/19-003</t>
  </si>
  <si>
    <t>Undertake Training of the PMCs/NG-CDFCs on NG-CDF Related issues and inter-constituency visit for NG-CDFC and staff</t>
  </si>
  <si>
    <t>Payment for Bursary for needy Students</t>
  </si>
  <si>
    <t>Payment for Bursary for needy Students University,Colleges Driving</t>
  </si>
  <si>
    <t>Construction of 8 door pit Latrine Kshs 1,000,000.00 and Re-roofing (replacing of Asbestos) of 3No. Classrooms Kshs  1,000,000.00</t>
  </si>
  <si>
    <t>Construction of 2No. Classrooms Kshs  3,000,000.00 and 8 door pit latrine Kshs  1,000,000.00</t>
  </si>
  <si>
    <t>Construction of 2No. Classrooms Kshs 3,000,000.00 and 8 door pit latrine  Kshs 1,000,000.00</t>
  </si>
  <si>
    <t>Construction of 2no. storey  Classrooms in a storey building  Kshs 5,000,000.00 and purchase of 51 seater School Bus Kshs  6,400,000.00</t>
  </si>
  <si>
    <t>4-001-003-2640510-110-2018/19-002</t>
  </si>
  <si>
    <t>4-001-003-2630204-104-2018/19-001</t>
  </si>
  <si>
    <t>4-001-003-2630204-104-2018/19-002</t>
  </si>
  <si>
    <t>4-001-003-2630204-104-2018/19-004</t>
  </si>
  <si>
    <t>4-001-003-2630204-104-2018/19-005</t>
  </si>
  <si>
    <t>4-001-003-2630204-104-2018/19-006</t>
  </si>
  <si>
    <t>4-001-003-2630205-104-2018/19-001</t>
  </si>
  <si>
    <t>4-001-003-2630205-104-2018/19-002</t>
  </si>
  <si>
    <t>4-001-003-2630205-104-2018/19-003</t>
  </si>
  <si>
    <t>4-001-003-2640510-110-2018/19-001</t>
  </si>
  <si>
    <t>4-001-003-2640510-110-2018/19-003</t>
  </si>
  <si>
    <t>4-001-003-2640510-110-2018/19-004</t>
  </si>
  <si>
    <t>4-001-003-2640510-110-2018/19-005</t>
  </si>
  <si>
    <t>Purchasing 10,000 litres water tank and fixing of gutters for water catchment</t>
  </si>
  <si>
    <t>Purchasing, Delivery &amp; Planting of 330 seedlings @ 300/=</t>
  </si>
  <si>
    <t>4-001-003-2640507-113-2018/19-001</t>
  </si>
  <si>
    <t>4-001-003-3110104-108-2018/19-001</t>
  </si>
  <si>
    <t>4-001-003-2110000-100-2018/19-001</t>
  </si>
  <si>
    <t>4-001-003-2640103-103-2018/19-003</t>
  </si>
  <si>
    <t>4-001-003-2120201-103-2018/19-001</t>
  </si>
  <si>
    <t>4-047-287-2110000-100-2018/19-001</t>
  </si>
  <si>
    <t>4-047-287-2210000-100-2018/19-002</t>
  </si>
  <si>
    <t>4-047-287-2120101-100-2018/19-003</t>
  </si>
  <si>
    <t>4-047-287-2120201-100-2018/19-004</t>
  </si>
  <si>
    <t>4-047-287-2210802-100-2018/19-005</t>
  </si>
  <si>
    <t>4-047-287-2210000-111-2018/19-001</t>
  </si>
  <si>
    <t xml:space="preserve">Borehole pump replacement and piping Kshs 1,000,000, Contruction of 100 metres perimeter wall Kshs 1,500,000 </t>
  </si>
  <si>
    <t>Renovation of school Replacement of ceiling of 8 classrooms Kshs 2,000,000, replacement of wooden doors and windows, Flooring , electrical works, painting Kshs 5,000,000</t>
  </si>
  <si>
    <t xml:space="preserve">Completion of 4 new classrooms. doors and windows,Roofing and ceiling </t>
  </si>
  <si>
    <t>Dr. Kraft primary School</t>
  </si>
  <si>
    <t>Painting of entire school 20 classrooms Kshs 1,300,000 electrical fittings Kshs 350,000</t>
  </si>
  <si>
    <t>Martin luther Primary School</t>
  </si>
  <si>
    <t>Painting of entire school 20 classrooms Kshs 1,300,000 electrical fittings Kshs 350,001</t>
  </si>
  <si>
    <t xml:space="preserve">Bahati Primary School </t>
  </si>
  <si>
    <t>St. Michael Primary School</t>
  </si>
  <si>
    <t>Painting of entire school 20 classrooms Kshs 1,300,000 electrical fittings Kshs 400,000</t>
  </si>
  <si>
    <t xml:space="preserve">Uyundo Primary School </t>
  </si>
  <si>
    <t xml:space="preserve">Kanyaudo Primary School </t>
  </si>
  <si>
    <t xml:space="preserve">Nganga Primary School </t>
  </si>
  <si>
    <t xml:space="preserve">Uriya Primary School </t>
  </si>
  <si>
    <t xml:space="preserve">Sifuyo Primary School </t>
  </si>
  <si>
    <t xml:space="preserve">Got Odima Primary School </t>
  </si>
  <si>
    <t xml:space="preserve">Harungu Primary School </t>
  </si>
  <si>
    <t xml:space="preserve">St. Joseph's Ochiel Primary School </t>
  </si>
  <si>
    <t xml:space="preserve">Ogeya Primary School </t>
  </si>
  <si>
    <t xml:space="preserve">Bar Anyanga Primary School </t>
  </si>
  <si>
    <t xml:space="preserve">Bar Ndege Primary School </t>
  </si>
  <si>
    <t xml:space="preserve">Komoro Primary School </t>
  </si>
  <si>
    <t xml:space="preserve">Luanda Primary School </t>
  </si>
  <si>
    <t xml:space="preserve">Muhwayo Primary School </t>
  </si>
  <si>
    <t xml:space="preserve">Uring Primary School </t>
  </si>
  <si>
    <t xml:space="preserve">Usinda Primary School </t>
  </si>
  <si>
    <t xml:space="preserve">Sihayi Primary School </t>
  </si>
  <si>
    <t xml:space="preserve">Ramunde Primary School </t>
  </si>
  <si>
    <t xml:space="preserve">Buranga Primary School </t>
  </si>
  <si>
    <t xml:space="preserve">Sigweng Karuoth Primary School </t>
  </si>
  <si>
    <t xml:space="preserve">Doho Primary School </t>
  </si>
  <si>
    <t xml:space="preserve">Ukwala Boys Primary School </t>
  </si>
  <si>
    <t xml:space="preserve">Yenga Primary School </t>
  </si>
  <si>
    <t xml:space="preserve">Nzoia Primary School </t>
  </si>
  <si>
    <t xml:space="preserve">Got Omalo Primary School </t>
  </si>
  <si>
    <t xml:space="preserve">Ukwala Girls Primary School </t>
  </si>
  <si>
    <t xml:space="preserve">Diraho Primary School </t>
  </si>
  <si>
    <t xml:space="preserve">Kamrembo Siwanthe Primary School </t>
  </si>
  <si>
    <t xml:space="preserve">Lwero Primary School </t>
  </si>
  <si>
    <t xml:space="preserve">Simur Primary School </t>
  </si>
  <si>
    <t xml:space="preserve">Siranga Primary School </t>
  </si>
  <si>
    <t xml:space="preserve">Siwar Primary School </t>
  </si>
  <si>
    <t xml:space="preserve">Undhine Primary School </t>
  </si>
  <si>
    <t xml:space="preserve">Ligose Primary School </t>
  </si>
  <si>
    <t xml:space="preserve">Ligala Primary School </t>
  </si>
  <si>
    <t xml:space="preserve">Sega Township Primary School </t>
  </si>
  <si>
    <t xml:space="preserve">Nyambiro Primary School </t>
  </si>
  <si>
    <t xml:space="preserve">Got Nanga Primary School </t>
  </si>
  <si>
    <t xml:space="preserve">Kagonya Primary School </t>
  </si>
  <si>
    <t xml:space="preserve">Bar Odar Primary School </t>
  </si>
  <si>
    <t xml:space="preserve">Udira Primary School </t>
  </si>
  <si>
    <t xml:space="preserve">Mathiwa Primary School </t>
  </si>
  <si>
    <t xml:space="preserve">Humwend Primary School </t>
  </si>
  <si>
    <t xml:space="preserve">Nyaharwa Primary School </t>
  </si>
  <si>
    <t>Kagonya Secondary School</t>
  </si>
  <si>
    <t>Uyundo Secondary School</t>
  </si>
  <si>
    <t>Ndenga Secondary School</t>
  </si>
  <si>
    <t>Konya Secondary School</t>
  </si>
  <si>
    <t>Inungo Secondary School</t>
  </si>
  <si>
    <t>Usinda Secondary School</t>
  </si>
  <si>
    <t>Yenga Secondary School</t>
  </si>
  <si>
    <t>Ralak Secondary School</t>
  </si>
  <si>
    <t>Ugambe Secondary School</t>
  </si>
  <si>
    <t>Siranga Secondary School</t>
  </si>
  <si>
    <t>Kogere Secondary School</t>
  </si>
  <si>
    <t xml:space="preserve">Payment for bursary to needy students in Secondary Schools </t>
  </si>
  <si>
    <t>Payment for bursary to needy students in Universities and middle level colleges.</t>
  </si>
  <si>
    <t>Payment for bursary to needy students to Disabled students in Primary, Secondary &amp; Tertiary Institutions.</t>
  </si>
  <si>
    <t>Completion of Administration Block - completion of Plastering &amp; Painting (Kshs. 500,000.00) &amp; Purchase of Twenty Five (25) Desks (Kshs. 102,000.00)</t>
  </si>
  <si>
    <t>Completion of Administration Block - completion of Plastering &amp; Painting</t>
  </si>
  <si>
    <t xml:space="preserve">Sirisia Primary School </t>
  </si>
  <si>
    <t xml:space="preserve">Renovation of Administration Block - Replacement of Roof, installation of fittings, plastering &amp; painting </t>
  </si>
  <si>
    <t xml:space="preserve">Purchase of Twenty Five (25) Desks. </t>
  </si>
  <si>
    <t xml:space="preserve">Completion of Administration Block - Installation of fittings, plastering, installation of ceiling &amp; painting. </t>
  </si>
  <si>
    <t xml:space="preserve">Construction of Administration Block to completion. </t>
  </si>
  <si>
    <t>Construction of Two (2) Classrooms to completion. (Kshs. 1,900,000.00) &amp; Construction of Two (2) Blocks of Three (3) Door latrines to completion Kshs 600,000.00)`</t>
  </si>
  <si>
    <t xml:space="preserve">Completion of Administration Block - Installation of ceiling, installation of bathroom fittings &amp; Doors &amp; painting </t>
  </si>
  <si>
    <t xml:space="preserve">Konyango Administration Police Post </t>
  </si>
  <si>
    <t>Bar Achuth Administration Police Post</t>
  </si>
  <si>
    <t xml:space="preserve">Anyiko Special School </t>
  </si>
  <si>
    <t>Sega Special School</t>
  </si>
  <si>
    <t xml:space="preserve">Ukwala Special School </t>
  </si>
  <si>
    <r>
      <t xml:space="preserve">Drilling &amp; Equipping of Borehole (Kshs. 2,000,000.00) &amp; Fencing of half acre library land with </t>
    </r>
    <r>
      <rPr>
        <sz val="12"/>
        <rFont val="Footlight MT Light"/>
        <family val="1"/>
      </rPr>
      <t>treated posts</t>
    </r>
    <r>
      <rPr>
        <sz val="12"/>
        <color indexed="8"/>
        <rFont val="Footlight MT Light"/>
        <family val="1"/>
      </rPr>
      <t xml:space="preserve"> and barbed wire . (Kshs. 100,000.00)</t>
    </r>
  </si>
  <si>
    <r>
      <t xml:space="preserve">Fencing of an eighth of acre of land with </t>
    </r>
    <r>
      <rPr>
        <sz val="12"/>
        <color indexed="10"/>
        <rFont val="Footlight MT Light"/>
        <family val="1"/>
      </rPr>
      <t>cedar posts</t>
    </r>
    <r>
      <rPr>
        <sz val="12"/>
        <color indexed="8"/>
        <rFont val="Footlight MT Light"/>
        <family val="1"/>
      </rPr>
      <t xml:space="preserve"> and barbed wire, installation of gate, repair of toilet block, electrification of housing block Kshs. 350,000.00 </t>
    </r>
  </si>
  <si>
    <t>Installation 5,000 litre tank Kshs.50,000.00</t>
  </si>
  <si>
    <t xml:space="preserve">Installation 5,000 litre tank </t>
  </si>
  <si>
    <r>
      <t xml:space="preserve">Fencing of a quarter of acre of land with </t>
    </r>
    <r>
      <rPr>
        <sz val="12"/>
        <color indexed="10"/>
        <rFont val="Footlight MT Light"/>
        <family val="1"/>
      </rPr>
      <t>cedar posts</t>
    </r>
    <r>
      <rPr>
        <sz val="12"/>
        <color indexed="8"/>
        <rFont val="Footlight MT Light"/>
        <family val="1"/>
      </rPr>
      <t xml:space="preserve"> and barbed wire, installation of gate, electrification of housing block Kshs.350,000.00 </t>
    </r>
  </si>
  <si>
    <t>MONITORING,EVALUATION &amp; CAPAPCITY BUILDING</t>
  </si>
  <si>
    <t>MONITORING, EVALUATION AND BUILDING CAPACITY BUILDING</t>
  </si>
  <si>
    <t xml:space="preserve">Bursary Tertiary/ universities </t>
  </si>
  <si>
    <t xml:space="preserve">Payment of committee allowances, transport, conferences </t>
  </si>
  <si>
    <t>Prof Anyang Nyongo Secondary School</t>
  </si>
  <si>
    <t>Rapogi Girls Secondary. School</t>
  </si>
  <si>
    <t>Construction of a 200 capacity dormitory</t>
  </si>
  <si>
    <t>Kinunguna/ Forodhani Assistant chiefs office</t>
  </si>
  <si>
    <t>Bursary Tertiary/ University Schools</t>
  </si>
  <si>
    <t>ADMINISTRTION AND RECURRENT EXPENDITURE</t>
  </si>
  <si>
    <t>Administration And Recurrent Expenditure</t>
  </si>
  <si>
    <t>Monitoring,Evaluation And Capacity Building</t>
  </si>
  <si>
    <t>4-029-151-2640200-101-2018/19-001</t>
  </si>
  <si>
    <t>Purchase of Furniture/ equipment</t>
  </si>
  <si>
    <t>4-028-149-2120201-100-2018/19-002</t>
  </si>
  <si>
    <t>4-028-149-2120101-100-2018/19-003</t>
  </si>
  <si>
    <t>4-028-149-2210802-100-2018/19-004</t>
  </si>
  <si>
    <t>4-028-149-2210000-100-2018/19-005</t>
  </si>
  <si>
    <t>4-028-149-2210000-111-2018/19-002</t>
  </si>
  <si>
    <t>Training of NG-CDFC /PMC</t>
  </si>
  <si>
    <t>PROJECT GFS CODELIST FOR MWINGI WEST NATIONAL GOVERNMENT CONSTITUENCY DEVELOPMENT FUND</t>
  </si>
  <si>
    <t>Additional funds for Strategic plan</t>
  </si>
  <si>
    <t xml:space="preserve">NATIONAL GOVERNMENT CONSTITUENCIES DEVELOPMENT FUND BOARD </t>
  </si>
  <si>
    <t>…………………………………….                                                                                                                                                                                                     Verified By: Elizabeth Kitundu                                                                                                                                                                                                                                                                                                                                                                                                                                                                                                                                                                                                                                                                                                                                        Ag. Chief Manager Programmes &amp; Field Services Coordination                                                                     Date………………………………..</t>
  </si>
  <si>
    <t>…………………………………….                                                                                                                                                                                                     Verified By: Elizabeth Kitundu                                                                                                                                                                                                    Ag.Chief Manager Programmes &amp; Field Services Coordination                                                                                                                                                                                                   Date………………………………..</t>
  </si>
  <si>
    <t>…………………………………….                                                                                                   Verified By: Christine Mwangolo                                                                                                                                                                                                  Ag.Chief Manager Programmes &amp; Field Services Coordination                                                                                                                                                                                                 Date………………………………..</t>
  </si>
  <si>
    <r>
      <t xml:space="preserve">Completion of the remain  work:  Plastering , Painting, Gas installation, plumbing works, construction of worktops, cabinets and electrical works </t>
    </r>
    <r>
      <rPr>
        <sz val="12"/>
        <rFont val="Footlight MT Light"/>
        <family val="1"/>
      </rPr>
      <t>for the twin science laboratory</t>
    </r>
  </si>
  <si>
    <r>
      <t xml:space="preserve">Completion of the ongoing project:  Plastering , Painting, Gas installation, plumbing works, construction of worktops, cabinets and electrical works </t>
    </r>
    <r>
      <rPr>
        <b/>
        <sz val="12"/>
        <color indexed="10"/>
        <rFont val="Footlight MT Light"/>
        <family val="1"/>
      </rPr>
      <t xml:space="preserve"> </t>
    </r>
    <r>
      <rPr>
        <sz val="12"/>
        <rFont val="Footlight MT Light"/>
        <family val="1"/>
      </rPr>
      <t>for the twin science laboratory</t>
    </r>
  </si>
  <si>
    <t>ADMINSTRATION AND RECURRENT EXPENDITURE</t>
  </si>
  <si>
    <t>Construction of DCCs House. Two bedroom</t>
  </si>
  <si>
    <r>
      <t>Purchase of office furniture and equipment</t>
    </r>
    <r>
      <rPr>
        <sz val="12"/>
        <color indexed="10"/>
        <rFont val="Footlight MT Light"/>
        <family val="1"/>
      </rPr>
      <t>(specify furniture)</t>
    </r>
  </si>
  <si>
    <t>4-030-012-2640510-110-2018/19-001</t>
  </si>
  <si>
    <r>
      <t xml:space="preserve">Planting of trees in schools i.e. Chasimba Primary Kshs,100,000, Mitulani Primary Kshs.100,000, Mwazangombe primary Kshs100,000,          Kaole primary Kshs 100,000, Ziani Primary Kshs 100,000, Karimboni primary Kshs 100,000, Mtundani Primary Kshs 100,000, Bungu Primary Kshs 100,000, M”bomboni primary Kshs 100,000, Sirini Primary Kshs 100,000,Junju primary Kshs 100,000, Muhomukulu Primary Kshs100,000, Shariani Primary Kshs 100,000, Bodoi primary Kshs 100,000,Junju Secondary Kshs 100,000, Kolewa primary Kshs 100,000, Kapecha primary Kshs 100,000, Mtomondoni Secondary Kshs 100,000, Barani Primary Kshs100,000, Kikambala Primary Kshs 100,000, Mapawa Primary Kshs 80,817.51 </t>
    </r>
    <r>
      <rPr>
        <b/>
        <sz val="12"/>
        <color indexed="10"/>
        <rFont val="Footlight MT Light"/>
        <family val="1"/>
      </rPr>
      <t>Less by 100,000</t>
    </r>
  </si>
  <si>
    <t>Amount Kshs</t>
  </si>
  <si>
    <t>Renovation of 1 classroom; painting of fisher boards, replacement of old fisher boards, tiling, electrification, roofing, replacement of doors, windows-glazing, replacement of windows handles, Painting of external and internal walls, tiling staircase area and walk way.</t>
  </si>
  <si>
    <t>Bishop Abiero Mixed Day Secondary School</t>
  </si>
  <si>
    <t>St. Peters Nanga Secondary School</t>
  </si>
  <si>
    <t>Road opening, Grading and gravelling; 900 Mtrs</t>
  </si>
  <si>
    <t>4-042-240-3110202-108-2018/19-001</t>
  </si>
  <si>
    <t>4-042-240-2210802 -111-2018/19-003</t>
  </si>
  <si>
    <t>4-042-240-2640509-112-2018/19-001</t>
  </si>
  <si>
    <t>4-042-240-2640510-110-2018/19-001</t>
  </si>
  <si>
    <r>
      <t xml:space="preserve">…………………………………….                                                                                                                                                                                                     Verified By: Elizabeth Kitundu                                                                                                                                                                                                                                                                                                                                                                                                                                                                                                                                                                                                                                                                                                                                      </t>
    </r>
    <r>
      <rPr>
        <b/>
        <sz val="11"/>
        <color indexed="8"/>
        <rFont val="Footlight MT Light"/>
        <family val="1"/>
      </rPr>
      <t>Ag.Chief Manager Programmes &amp; Field Services Coordination</t>
    </r>
    <r>
      <rPr>
        <b/>
        <sz val="12"/>
        <color indexed="8"/>
        <rFont val="Footlight MT Light"/>
        <family val="1"/>
      </rPr>
      <t xml:space="preserve">                                                                   Date………………………………..</t>
    </r>
  </si>
  <si>
    <t>4-047-277-2630205-104-2018/19-002</t>
  </si>
  <si>
    <t>4-047-277-2630205-104-2018/19-003</t>
  </si>
  <si>
    <t>4-047-277-2640507-113-2018/19-001</t>
  </si>
  <si>
    <t>4-047-277-2640507-113-2018/19-004</t>
  </si>
  <si>
    <t>4-047-277-3110202-108-2018/19-001</t>
  </si>
  <si>
    <t>4-047-277-2640200-101-2018/19-001</t>
  </si>
  <si>
    <t>4-047-277-2640510-110-2018/19-001</t>
  </si>
  <si>
    <t>4-047-277-2640509-112-2018/19-001</t>
  </si>
  <si>
    <t>4-047-277-2630205-104-2018/19-001</t>
  </si>
  <si>
    <t xml:space="preserve">1. Renovation of four classrooms (Replacement of the ceiling, painting of the interior and exterior, floor tiling, broken windows repair and fixing of steel doors) @ 500,000 – KShs. 2,000,000.00.
2. Purchase of 100 lockers and chairs @ 5,000; -Kshs 500,000.00                                                                  3. Erection of a modern school gate and a gate security house @ 580,817.51
</t>
  </si>
  <si>
    <t>Karen C Secondary School</t>
  </si>
  <si>
    <r>
      <t xml:space="preserve">
</t>
    </r>
    <r>
      <rPr>
        <sz val="12"/>
        <color indexed="10"/>
        <rFont val="Footlight MT Light"/>
        <family val="1"/>
      </rPr>
      <t>3. Purchase of 25 Hp desktop pentium 4, 1bg RAM, 30 gb hard disk, 15" TFT computers @ 40,000 - KShs. 1,000,000</t>
    </r>
    <r>
      <rPr>
        <sz val="12"/>
        <color indexed="8"/>
        <rFont val="Footlight MT Light"/>
        <family val="1"/>
      </rPr>
      <t xml:space="preserve">
</t>
    </r>
  </si>
  <si>
    <r>
      <t xml:space="preserve">
3.</t>
    </r>
    <r>
      <rPr>
        <sz val="12"/>
        <color indexed="10"/>
        <rFont val="Footlight MT Light"/>
        <family val="1"/>
      </rPr>
      <t xml:space="preserve"> Purchase of 25 Hp desktop pentium 4, 1gb RAM, 80 gb hard disk, 15" TFT computers @ 40,000; KShs. 1,000,000
</t>
    </r>
  </si>
  <si>
    <r>
      <rPr>
        <sz val="12"/>
        <color indexed="10"/>
        <rFont val="Footlight MT Light"/>
        <family val="1"/>
      </rPr>
      <t>1. Purchase of 10 Hp desktop pentium 4, 1gb RAM, 80 gb hard disk, 15" TFT computers @ 40,000; - KShs. 400,000</t>
    </r>
    <r>
      <rPr>
        <sz val="12"/>
        <color indexed="8"/>
        <rFont val="Footlight MT Light"/>
        <family val="1"/>
      </rPr>
      <t xml:space="preserve">
</t>
    </r>
  </si>
  <si>
    <t xml:space="preserve">1. Renovation of two classrooms (Repair of chipped off ceiling, cracked walls, chipped off floors, broken windows and fixing of steel doors)@ 500,000 – KShs. 1,000,000
2. Purchase of 100 desks and lockers @ 5,000 -Kshs 500,000
3. Additional funds for completion of a  perimeter wall-additional 21 mtrs length by 2.4mtrs height wall (100 mtrs completed in 2017-2018 financial year) – KShs. 400,000
</t>
  </si>
  <si>
    <r>
      <t xml:space="preserve">1. Renovation of seven classrooms (Tiling of chipped off floors, repair of cracked walls, repair of chipped off ceiling, painting of the interior and fixing of steel doors)@500,000 – KShs. 3,500,000
2. Purchase of 100 desks and lockers@ 5,000-Kshs 500,000
</t>
    </r>
    <r>
      <rPr>
        <sz val="12"/>
        <color indexed="10"/>
        <rFont val="Footlight MT Light"/>
        <family val="1"/>
      </rPr>
      <t xml:space="preserve">
</t>
    </r>
  </si>
  <si>
    <t xml:space="preserve">Purchase of 100 lockers and chairs @ 5,000;  -Kshs 500,000
</t>
  </si>
  <si>
    <r>
      <rPr>
        <sz val="12"/>
        <color indexed="10"/>
        <rFont val="Footlight MT Light"/>
        <family val="1"/>
      </rPr>
      <t>Purchase of 25 Hp desktop pentium 4, 1gb RAM, 80 gb hard disk, 15" TFT computers @ 40,000; KShs. 1,000,000</t>
    </r>
    <r>
      <rPr>
        <sz val="12"/>
        <color indexed="8"/>
        <rFont val="Footlight MT Light"/>
        <family val="1"/>
      </rPr>
      <t xml:space="preserve">
                                                                                                                                                 </t>
    </r>
  </si>
  <si>
    <r>
      <t xml:space="preserve">1. Construction of an 18 No. door ablution block to completion (foundation, walling, roofing, tiling, painting &amp; plumbing works)  - Ksh. 3,850,000.00
2. Purchase of 100 lockers and chairs @ 5,000; -Kshs. 500,000.00 
</t>
    </r>
    <r>
      <rPr>
        <sz val="12"/>
        <color indexed="8"/>
        <rFont val="Footlight MT Light"/>
        <family val="1"/>
      </rPr>
      <t xml:space="preserve">
</t>
    </r>
  </si>
  <si>
    <r>
      <t xml:space="preserve">1. Renovation of seven classrooms (Painting of both interior and exterior, tiling of chipped off floors, cracked walls repairs, chipped off ceiling repair, repair of broken windows and steel doors fixing)@ 500,000 – KShs. 3,500,000
2.  Purchase of 100 lockers and chairs @ 5,000; - KShs. 500,000
3. Computer laboratory infrastructure; Partitioning, fitting of shelves, purchase of furniture and fixing of power/electricity points - kshs. 650,000
</t>
    </r>
    <r>
      <rPr>
        <sz val="12"/>
        <color indexed="8"/>
        <rFont val="Footlight MT Light"/>
        <family val="1"/>
      </rPr>
      <t xml:space="preserve">
                                                                                                                                                 </t>
    </r>
  </si>
  <si>
    <t xml:space="preserve">Purchase of 25 Hp desktop Pentium 4,1 gb RAM,30 gb hard disk,15TFT computers @ Kshs 40,000 
</t>
  </si>
  <si>
    <t xml:space="preserve">NG-CDFC/PMC capacity building </t>
  </si>
  <si>
    <t>Construction of 3 no. double door pit latrine to completion</t>
  </si>
  <si>
    <t>Adele Primary School</t>
  </si>
  <si>
    <t>4-020-102-2110000-100-2018/19-001</t>
  </si>
  <si>
    <t>4-020-102-2210000-100-2018/19-002</t>
  </si>
  <si>
    <t>4-020-102-2120101-100-2018/19-003</t>
  </si>
  <si>
    <t>4-020-102-2120201-100-2018/19-004</t>
  </si>
  <si>
    <t>4-020-102-2210802-100-2018/19-005</t>
  </si>
  <si>
    <t>4-020-102-2630205-104-2018/19-001</t>
  </si>
  <si>
    <r>
      <t xml:space="preserve">…………………………………….                                                                                                                                                                                                     Verified By: Elizabeth Kitundu.                                                                                                                                                                                                                                                                                                                                                                                                                                                                                                                                                                                                                                                                                                                                         </t>
    </r>
    <r>
      <rPr>
        <b/>
        <sz val="11"/>
        <color indexed="8"/>
        <rFont val="Footlight MT Light"/>
        <family val="1"/>
      </rPr>
      <t xml:space="preserve">Ag. Chief Manager Programmes &amp; Field Services Coordination   </t>
    </r>
    <r>
      <rPr>
        <b/>
        <sz val="12"/>
        <color indexed="8"/>
        <rFont val="Footlight MT Light"/>
        <family val="1"/>
      </rPr>
      <t xml:space="preserve">                                                                  Date………………………………..</t>
    </r>
  </si>
  <si>
    <t xml:space="preserve">Kamaguru Chiefs Office  </t>
  </si>
  <si>
    <t>4-020-102-2210000-111-2018/19-001</t>
  </si>
  <si>
    <t xml:space="preserve"> NSSF monthly deductions.</t>
  </si>
  <si>
    <t xml:space="preserve"> NHIF monthly deductions.</t>
  </si>
  <si>
    <t>Undertake Training of the PMCs/NG-CDFCs staff on NG-CDF Related issues</t>
  </si>
  <si>
    <t>Organizing sports tournaments at constituency level by supporting twelve teams in each class/category of football and volleyball sports and also incorporating the disable group purchase of sports equipments and kits for 3 schools in each of the 4 wards i.e. 12 schools in the constituency  (Kayafungo, Mariakani, Mwanamwinga and Kaloleni)</t>
  </si>
  <si>
    <t>Purchase and planting of certified tree seedling at Mariakani Secondary School</t>
  </si>
  <si>
    <t>Purchase and planting of certified tree seedling at Shangia Primary School</t>
  </si>
  <si>
    <t>Construction of 100 student capacity dormitory with 6 modern washroom,6 bathrooms and 6 Outer sink facilities,a sewage drainage System,Septik tank and soak pit</t>
  </si>
  <si>
    <t>4-003-013-2210802-111-2018/19-005</t>
  </si>
  <si>
    <t>4-003-013-2630205-104-2018/19-005</t>
  </si>
  <si>
    <t>Kanyariri Secondary School</t>
  </si>
  <si>
    <t>Kabete High School</t>
  </si>
  <si>
    <t xml:space="preserve">Planting of flowers &amp; trees and purchase of a water tank to the primary schools refurbished within the financial year.                        Kibichiku Primary school-Kshs. 137,691.00                                                               Ndurarua Primary school-Kshs. 137,691.00                                                                                                Gathiga Primary school-Kshs. 137,691.00                                                                      Kahuho Primary school-Kshs. 137,691.00                                                                        Kamuguga Primary school-Kshs. 137,691.00                                                      Gataara Primary school-Kshs. 137,692.00                                                    Muguga Model Primary school-Kshs. 137,692.00                                                   Kanjeru Primary school-Kshs. 137,692.00                                                                    Nyathuna Primary school-Kshs. 137,692.00                                                                                                                                                                                                                                                                                                                                      Rukubi  Primary school-Kshs. 137,692.00                                                        Kibiku Primary school-Kshs. 137,692.00                                            </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</si>
  <si>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</si>
  <si>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t>Undertake Training of the PMCs/NG-CDFCs  &amp; staff on NG-CDF Related issues</t>
  </si>
  <si>
    <t xml:space="preserve">NG-CDFC,PMC and  Staff Capacity  Building </t>
  </si>
  <si>
    <t>Supporting of  Schools,and youth groups sports and tournaments and championships, Purchase of sports equipments,uniforms and trophies for the winning teams</t>
  </si>
  <si>
    <t>Construction of 4 doors pit latrines to completion</t>
  </si>
  <si>
    <t>Toror primary school</t>
  </si>
  <si>
    <t>completion  one classroom (ceiling works and wiring)</t>
  </si>
  <si>
    <t xml:space="preserve">purchase of Thirty (5000 litre) PVC  water tanks  schools          Chepkorio primary school, Kamwago primary school, Mosorto primary school,                  Chebirei secondary school, Kapchebelel primary school, Ketigoi primary school,                 Kibonge prmary school, Kimwogo primary school, Loboen primary school, Lolgarini primary school, Samabul primary school, Tinone primary school, Tulwobei primary school, Biwott secondary school,  Kapchebelel secondary school,Kaptilol primary school, Mokwo secondary school
St. Mary's boys', kitany boys' School, Biwott mixed day secondary school, Kapsiekwa primary school, Kewane primary school,Simit primary school, Enego primary school, Kibigor primary school, Kocholwo primary school, Koimur primary school, Munyek primary school, Teber mixed day secondary school, Kipsaos secondary School.
 </t>
  </si>
  <si>
    <t>Rehabilitation  of two hostels(floor,ceiling,painting replacement of windows and doors)  This was the existing polytechnic that was taken over by the TTI.</t>
  </si>
  <si>
    <t>Purschase of 52 seater school bus</t>
  </si>
  <si>
    <t>4-022-150-2640102-103-2018/19-002</t>
  </si>
  <si>
    <t>4-022-150-2640105-103-2018/19-003</t>
  </si>
  <si>
    <t>completion  of  chief’s office block (ceiling works, painting and general finishes</t>
  </si>
  <si>
    <t>Carry out Constituency Sports tournament and the winning teams/Schools to be awarded with trophies, balls, and games kits</t>
  </si>
  <si>
    <t>Tree planting  Kshs 40,000&amp; fencing (barbed wire&amp; treated poles) Kshs 60,000</t>
  </si>
  <si>
    <t>Tree planting &amp; fencing (barbed wire) Tree planting Kshs 40,000&amp; fencing (barbed wire&amp; treated poles) Kshs 60,000</t>
  </si>
  <si>
    <t>Tree planting Kshs 40,817.51&amp; fencing (barbed wire&amp; treated poles) Kshs 80,000</t>
  </si>
  <si>
    <t>Tree planting Kshs 40,000&amp; fencing (barbed wire&amp; treated poles) Kshs 60,000</t>
  </si>
  <si>
    <t>Renovation of three classrooms (flooring, plastering, painting and change roofing) Kshs 1,000,000 &amp; purchase of 40 desks Kshs 200,000</t>
  </si>
  <si>
    <t>Construction of Administration block (Foundation, walling &amp; roofing)          phase 1</t>
  </si>
  <si>
    <t>Construction of one classroom (Foundation,walling,roofing,plastering,painting, windows, ceiling, window panes and doors) Kshs 950,000 &amp; purchase of 40 desks Kshs  200,000</t>
  </si>
  <si>
    <t>Construction of a slab for an ongoing twin laboratory one storey building laboratory (90ft x 41ft) seven small pillars for the veranda</t>
  </si>
  <si>
    <t>Kiungururia Administration Police Post</t>
  </si>
  <si>
    <t>Construction of Administration Police Post 2 units (Foundation, walling, roofing, Platering, flooring, Windows and window panes, doors, electrical works, branding and painting)</t>
  </si>
  <si>
    <r>
      <t>Purchase of a borehole pump Kshs  1,500,000 &amp;</t>
    </r>
    <r>
      <rPr>
        <sz val="12"/>
        <rFont val="Footlight MT Light"/>
        <family val="1"/>
      </rPr>
      <t xml:space="preserve"> Completion of a water kiosk Kshs 250,000</t>
    </r>
  </si>
  <si>
    <t>Construction of four doors latrine with urinal (Foundation,walling, roofing, plastering, painting, branding &amp; doors)</t>
  </si>
  <si>
    <t>Construction of two classrooms (Foundation, walling,roofing,plastering,painting, windows, ceiling, window panes, electrical works and doors)</t>
  </si>
  <si>
    <t>Undertake training of the PMCs/NG-CDFCs on NG-CDF related issues</t>
  </si>
  <si>
    <r>
      <t>Supply of 220 Desks at a cost of Kshs. 6,600.275(</t>
    </r>
    <r>
      <rPr>
        <sz val="12"/>
        <color indexed="10"/>
        <rFont val="Footlight MT Light"/>
        <family val="1"/>
      </rPr>
      <t>ITS LESS)</t>
    </r>
  </si>
  <si>
    <t>Additional for the construction of 2 no. classrooms and renovations of 14 no. classrooms: removing of existing asbestos roof and replacing with iron sheets, flooring, removal of existing windows and doors to allow for fixing a fresh and painting</t>
  </si>
  <si>
    <t>Additional funds for the Construction of 16NO. classrooms in a 3-storey building.The activities include superstructure walling,fixing of windows and doors,internal and external finishes.electrification,terrazzo flooring,painting and roofing</t>
  </si>
  <si>
    <t>Construction of 2NO. Classrooms with a slab roofing that involves laying foundation,superstructure walling,slab roof with a staircase,fixing of windows and doors,electrification and flooring</t>
  </si>
  <si>
    <t>Githurai Chiefs &amp; AP Houses Camp</t>
  </si>
  <si>
    <t>Additional funds for the construction of 6AP houses (3 no.-One bedroom house) and (3 no.-Bedsitter)ground floor with strong foundation that will support two other floors.</t>
  </si>
  <si>
    <t>Equipping the office (Purchase of 4 office cabinets, 1NO&gt; Desktop, with its CPU &amp; Printer, 6 executive office chairs, 5NO. movable chairs, mount a customer care desk at the Chiefs office, an executive lockable wall unit for storage of files.</t>
  </si>
  <si>
    <t>Equipping the office (Purchase of 4 office cabinets, 2NO.Secretarial Chair, 3NO. laptops, and 1NO. Multipurpose Printer (Printer &lt;black &amp; white and Color&gt;, Photocopier and Scanner, 3NO. movable chairs, an executive lockable wall unit for storage of files at NGCDF offices</t>
  </si>
  <si>
    <t>4-047-279-2640510-110-2018/19-001</t>
  </si>
  <si>
    <t>4-047-279-2640510-101-2018/19-001</t>
  </si>
  <si>
    <t>Payment/ remittances to NHIF</t>
  </si>
  <si>
    <t>Payment/ remittances to NSSF</t>
  </si>
  <si>
    <t>Hamey Primary school</t>
  </si>
  <si>
    <t xml:space="preserve">Completion activities -Completion of Administration block- Installation of electrical fittings (wiring systems, sockets to all rooms, double switch &amp; bulbs) and gutter </t>
  </si>
  <si>
    <r>
      <t>Construction of</t>
    </r>
    <r>
      <rPr>
        <sz val="12"/>
        <color indexed="8"/>
        <rFont val="Footlight MT Light"/>
        <family val="1"/>
      </rPr>
      <t xml:space="preserve"> VIP 2 door latrine.</t>
    </r>
  </si>
  <si>
    <t xml:space="preserve">Completion activities -Completion of Administration block- fixing of curtain box, electrical fittings (sockets to all rooms, double switch &amp; bulbs)  </t>
  </si>
  <si>
    <t xml:space="preserve">Completion activities -Completion of Administration block- fixing of curtain box to all rooms and installation of electrical wiring, sockets and bulbs </t>
  </si>
  <si>
    <t xml:space="preserve">Renovation of Dormitory - replacing of entire floor, worn out roofing, renovate cracked walls, replacing damaged windows and doors, plastering, Painting, fixing of goose wire, fitting of ceiling board and construction slab, purchase of water tank and fixing of gutters </t>
  </si>
  <si>
    <t xml:space="preserve">Completion activities -Completion of Administrattion block- fixing of curtain box to all rooms and installation of electrical system  </t>
  </si>
  <si>
    <t xml:space="preserve">Completion activities -Completion of Administration block- fixing of curtain box to all rooms and installation of electrical system   </t>
  </si>
  <si>
    <t xml:space="preserve">Completion activities -Completion of 2NO staff house- fitting of ceiling board, curtain box and installation of power control </t>
  </si>
  <si>
    <t xml:space="preserve">Renovation activities - Renovation of Dining Hall-   replacement of ceiling board and goose wire. </t>
  </si>
  <si>
    <t>Renovation activities - Renovation of 3 No classroom-  replacement of goose wire, door frames and blackboards</t>
  </si>
  <si>
    <t xml:space="preserve">Completion activities -Completion of Administration block- fixing of circuit braker, wiring, power control and   fitting of curtain box to all rooms   </t>
  </si>
  <si>
    <t xml:space="preserve">Completion activities Completion of 2NO classroom- fixing of goose wire, construction of a wheelchair ramp for the 2 classrooms and twin pit latrine </t>
  </si>
  <si>
    <t>Construction of Administration block  Kshs 3,550,000  and twin pit latrine Kshs 350,000</t>
  </si>
  <si>
    <t xml:space="preserve">Completion activities -Completion of Administration block- fixing of curtain box to all rooms and installation of electrical fittings (wiring, circuit braker, double switch sockets &amp; bulbs) installation of fans to all rooms  Kshs 500,000), construction of septic tank, manholes and fixing of plumbing systems Kshs 1,300,000), purchase of water tank 10,000 liters, construction of 2 slabs and construction of 2 NO toilets for public use at the office  Kshs 900,000. </t>
  </si>
  <si>
    <t>Liboi Administration Police Camp</t>
  </si>
  <si>
    <r>
      <t>Completion Activities-</t>
    </r>
    <r>
      <rPr>
        <b/>
        <sz val="12"/>
        <color indexed="8"/>
        <rFont val="Footlight MT Light"/>
        <family val="1"/>
      </rPr>
      <t xml:space="preserve"> </t>
    </r>
    <r>
      <rPr>
        <sz val="12"/>
        <color indexed="8"/>
        <rFont val="Footlight MT Light"/>
        <family val="1"/>
      </rPr>
      <t>Completion of one pit latrine - roofing, plastering, fixing windows Kshs 302,700) and doors and construction of new twin pit latrine Kshs 401,350)</t>
    </r>
  </si>
  <si>
    <t xml:space="preserve">Completion activities -Completion of Administration block- fixing of curtain box to all rooms and installation of electrical fittings (wiring, circuit braker, double switch sockets &amp; bulbs) installation of fans to all rooms Kshs 500,000), construction of septic tank, manholes and fixing of plumbing systems Kshs 1,100,000), purchase of water tank 10,000 liters, construction of 2 slabs and construction of 2 NO toilets for public use at the office Kshs 900,000).  </t>
  </si>
  <si>
    <t>4-007-027-2210802-100-2018/19-002</t>
  </si>
  <si>
    <t>Payment of bursary to needy and poor student within the constituency</t>
  </si>
  <si>
    <t>Payment of bursary to needy and poor student from the constituency</t>
  </si>
  <si>
    <t>Nasib Primary School</t>
  </si>
  <si>
    <t>Construction of  5 no twin toilets at the school to the completion</t>
  </si>
  <si>
    <t>Garrisa Primary School</t>
  </si>
  <si>
    <t>Jaribu Primary School</t>
  </si>
  <si>
    <t>Construction of  5 unit twin toilets at the school to the completion</t>
  </si>
  <si>
    <t>Alfatah Primary School</t>
  </si>
  <si>
    <t>Hyuga girls Primary School</t>
  </si>
  <si>
    <t>4-007-027-2630204-104-2018/19-007</t>
  </si>
  <si>
    <t xml:space="preserve">Bulla College Primary School, </t>
  </si>
  <si>
    <t>4-007-027-2630204-104-2018/19-008</t>
  </si>
  <si>
    <t>Purchase and Supply of 200 Desks each Kshs 2,000</t>
  </si>
  <si>
    <t>4-007-027-2630204-104-2018/19-009</t>
  </si>
  <si>
    <t>Purchase and Supply of 300 Desks each Kshs 2,000</t>
  </si>
  <si>
    <t>Hyuga Primary School</t>
  </si>
  <si>
    <t>4-007-027-2630204-104-2018/19-010</t>
  </si>
  <si>
    <t>Garissa Primary School</t>
  </si>
  <si>
    <t>4-007-027-2630204-104-2018/19-011</t>
  </si>
  <si>
    <t>Al-Fatah Primary School</t>
  </si>
  <si>
    <t>4-007-027-2630204-104-2018/19-012</t>
  </si>
  <si>
    <t>4-007-027-2630204-104-2018/19-013</t>
  </si>
  <si>
    <t>4-007-027-2630204-104-2018/19-014</t>
  </si>
  <si>
    <t xml:space="preserve"> Iftin Primary School</t>
  </si>
  <si>
    <t>4-007-027-2630204-104-2018/19-015</t>
  </si>
  <si>
    <t xml:space="preserve">Tetu Primary School </t>
  </si>
  <si>
    <t>4-007-027-2630204-104-2018/19-016</t>
  </si>
  <si>
    <t>Yathrib Primary School</t>
  </si>
  <si>
    <t>4-007-027-2630204-104-2018/19-017</t>
  </si>
  <si>
    <t>ADC Primary School</t>
  </si>
  <si>
    <t>4-007-027-2630204-104-2018/19-018</t>
  </si>
  <si>
    <t>4-007-027-2630204-104-2018/19-019</t>
  </si>
  <si>
    <t>4-007-027-2630204-104-2018/19-020</t>
  </si>
  <si>
    <t>4-007-027-2630204-104-2018/19-021</t>
  </si>
  <si>
    <t>Construction of 3 units staff house and twin toilets at the school to completion</t>
  </si>
  <si>
    <t>Al- Fatah Primary school</t>
  </si>
  <si>
    <t>4-007-027-2630204-104-2018/19-022</t>
  </si>
  <si>
    <t>Construction of Administration Block at the school to completion</t>
  </si>
  <si>
    <t>4-007-027-2630204-104-2018/19-023</t>
  </si>
  <si>
    <t>Boystown Secondary School</t>
  </si>
  <si>
    <t>Construction of Modern Science Laboratory to completion</t>
  </si>
  <si>
    <t xml:space="preserve">Yathrib Girls Secondary School </t>
  </si>
  <si>
    <t>Construction of 2 no. classrooms to completion</t>
  </si>
  <si>
    <t>Construction of Modern Science Laboratory at the school to completion</t>
  </si>
  <si>
    <t>4-007-027-2630205-104-2018/19-005</t>
  </si>
  <si>
    <t>Construction of 80 Bed Capacity Dormitory with Ablution Block at the school to completion</t>
  </si>
  <si>
    <t>4-007-027-2630205-104-2018/19-006</t>
  </si>
  <si>
    <t>Purchase and Supply of Revision Books for 4  Secondary Schools: yathrib secondary School, Iftin Girls  Tetu and County High Seconadary school</t>
  </si>
  <si>
    <t>Renovation of the house through roofing, plastering, ceiling, fixing of windows, door floor tiles and painting to the completion</t>
  </si>
  <si>
    <t>Bulla Argy Primary school</t>
  </si>
  <si>
    <t>Bulla college Primary School</t>
  </si>
  <si>
    <t>Lureko Primary School</t>
  </si>
  <si>
    <r>
      <t>Supply of 300 desks to Primary Schools as follows: Gandini primary school(50desks), Kaole primary School (50desks), Mafisini primary(50Desks), Sirini primary(50desks),Junju primary (50desks)Mtomondoni primary(50 desks)</t>
    </r>
    <r>
      <rPr>
        <b/>
        <sz val="12"/>
        <color indexed="10"/>
        <rFont val="Footlight MT Light"/>
        <family val="1"/>
      </rPr>
      <t>(amount for each school)</t>
    </r>
  </si>
  <si>
    <t>Provision of (100) Desks - Kes. 500,000. Purchase Of Land - 0.5 Acre - Kshs 500,000</t>
  </si>
  <si>
    <t xml:space="preserve">Provision of (50) Desks </t>
  </si>
  <si>
    <t>Nyalenya Administration Police Camp</t>
  </si>
  <si>
    <t>PROJECT GFS CODELIST FOR MOIBEN NATIONAL GOVERNMENT CONSTITUENCY DEVELOPMENT FUND</t>
  </si>
  <si>
    <t>Ainaptich Primary School</t>
  </si>
  <si>
    <t>Bidii Primary School</t>
  </si>
  <si>
    <t>Charar Primary School</t>
  </si>
  <si>
    <t>Construction of 6 door toilets to completion</t>
  </si>
  <si>
    <t>Elgeyo Sawmill Primary School</t>
  </si>
  <si>
    <t>Kabatu Primary School</t>
  </si>
  <si>
    <t>Kapkei Primary School</t>
  </si>
  <si>
    <t>Kapkoros Primary School</t>
  </si>
  <si>
    <t>Kaprobu Primary School</t>
  </si>
  <si>
    <t>Kapsubere Primary School</t>
  </si>
  <si>
    <t>Dining Hall Construction to Completion</t>
  </si>
  <si>
    <t>Kimoning Primary School</t>
  </si>
  <si>
    <t>Kiriswo Primary School</t>
  </si>
  <si>
    <t>Komba-Emit Primary School</t>
  </si>
  <si>
    <t>Kongnyalil Primary School</t>
  </si>
  <si>
    <t>Administration Block Construction to Completion</t>
  </si>
  <si>
    <t>Kuryot Primary School</t>
  </si>
  <si>
    <t>Lelaibei Primary School</t>
  </si>
  <si>
    <t>Meibeki Primary School</t>
  </si>
  <si>
    <t>Ngoisa Primary School</t>
  </si>
  <si>
    <t>Ngomongo Primary School</t>
  </si>
  <si>
    <t>Ruiyobei Primary School</t>
  </si>
  <si>
    <t>Sosiyo Primary School</t>
  </si>
  <si>
    <t>St. Marys Kimogoch Primary School</t>
  </si>
  <si>
    <t>Toloita Primary School</t>
  </si>
  <si>
    <t>Torochmoi Primary School</t>
  </si>
  <si>
    <t>Tugen Estate Primary School</t>
  </si>
  <si>
    <t>University Of Eldoret Primary School</t>
  </si>
  <si>
    <t>Construction of Dining Hall  To Completion</t>
  </si>
  <si>
    <t>Chelalang Secondary School</t>
  </si>
  <si>
    <t>Chepkosom Secondary School</t>
  </si>
  <si>
    <t>Construction of Administration Block  To Completion</t>
  </si>
  <si>
    <t>Christ The King Kemeliet Secondary School</t>
  </si>
  <si>
    <t>Construction  of Laboratory To Completion</t>
  </si>
  <si>
    <t>Eldoret Central Secondary School</t>
  </si>
  <si>
    <t>Kapnasu Secondary School</t>
  </si>
  <si>
    <t>Koitoror Secondary School</t>
  </si>
  <si>
    <t>Construction of Adminstration Block  To Completion</t>
  </si>
  <si>
    <t>Livingstone Secondary School</t>
  </si>
  <si>
    <t>Mumetet Secondary School</t>
  </si>
  <si>
    <t>Seko Girls High School</t>
  </si>
  <si>
    <t>Sosiot Secondary School</t>
  </si>
  <si>
    <t>St. Anthony Moiben  High School</t>
  </si>
  <si>
    <t>Laboratory Completion-Gas And Water Piping,Tables And Benches Installaton</t>
  </si>
  <si>
    <t>Tachasis Secondary School</t>
  </si>
  <si>
    <t>University Of Eldoret High School</t>
  </si>
  <si>
    <t>Uswo Secondary School</t>
  </si>
  <si>
    <t>Construction of Kitchen To Completion</t>
  </si>
  <si>
    <t>Moiben Technical Training Institute</t>
  </si>
  <si>
    <t>Construction of Staff Quarters  To Completion</t>
  </si>
  <si>
    <t>Moiben Chiefs Office</t>
  </si>
  <si>
    <t>Moiben Police Station</t>
  </si>
  <si>
    <t>PROJECT GFS CODELIST FOR MUHORONI NATIONAL GOVERNMENT CONSTITUENCIES DEVELOPMENT FUND</t>
  </si>
  <si>
    <t>4-042-243-2110000-100-2018/19-001</t>
  </si>
  <si>
    <t>4-042-243-2120101-100-2018/19-002</t>
  </si>
  <si>
    <t>4-042-243-2210802-100-2018/19-004</t>
  </si>
  <si>
    <t>4-042-243-2210700 -111-2018/19-002</t>
  </si>
  <si>
    <t>4-042-243-2210802 -111-2018/19-003</t>
  </si>
  <si>
    <t>4-042-243-2640101-103-2018/19-001</t>
  </si>
  <si>
    <t>4-042-243-2640102-103-2018/19-002</t>
  </si>
  <si>
    <t>4-042-243-2640200-101-2018/19-001</t>
  </si>
  <si>
    <t>Sauset Primary School</t>
  </si>
  <si>
    <t>4-042-243-2630204-104-2018/19-001</t>
  </si>
  <si>
    <t>Kipturi primary School</t>
  </si>
  <si>
    <t>4-042-243-2630204-104-2018/19-002</t>
  </si>
  <si>
    <t>Ramula primary school</t>
  </si>
  <si>
    <t>4-042-243-2630204-104-2018/19-003</t>
  </si>
  <si>
    <t>Bacho Primary School</t>
  </si>
  <si>
    <t>4-042-243-2630204-104-2018/19-004</t>
  </si>
  <si>
    <t>Nyakoko Primary School</t>
  </si>
  <si>
    <t>4-042-243-2630204-104-2018/19-005</t>
  </si>
  <si>
    <t>Pawteng Primary School</t>
  </si>
  <si>
    <t>4-042-243-2630204-104-2018/19-006</t>
  </si>
  <si>
    <t>Nyakunguru Primary School</t>
  </si>
  <si>
    <t>4-042-243-2630204-104-2018/19-007</t>
  </si>
  <si>
    <t>Nyang’ Primary School</t>
  </si>
  <si>
    <t>4-042-243-2630204-104-2018/19-008</t>
  </si>
  <si>
    <t>Tamu Primary School</t>
  </si>
  <si>
    <t>4-042-243-2630204-104-2018/19-009</t>
  </si>
  <si>
    <t>Kibigori Railway Primary</t>
  </si>
  <si>
    <t>4-042-243-2630204-104-2018/19-010</t>
  </si>
  <si>
    <t>Karunga Primary</t>
  </si>
  <si>
    <t>4-042-243-2630204-104-2018/19-011</t>
  </si>
  <si>
    <t>4-042-243-2630204-104-2018/19-012</t>
  </si>
  <si>
    <t>Cheptuiyet Primary School</t>
  </si>
  <si>
    <t>4-042-243-2630204-104-2018/19-013</t>
  </si>
  <si>
    <t>Kigoche Primary School</t>
  </si>
  <si>
    <t>4-042-243-2630204-104-2018/19-014</t>
  </si>
  <si>
    <t>Muhoroni Factory Primary School</t>
  </si>
  <si>
    <t>4-042-243-2630204-104-2018/19-015</t>
  </si>
  <si>
    <t>Waware Primary School</t>
  </si>
  <si>
    <t>4-042-243-2630204-104-2018/19-016</t>
  </si>
  <si>
    <t>Rang’ombe Primary School</t>
  </si>
  <si>
    <t>4-042-243-2630204-104-2018/19-017</t>
  </si>
  <si>
    <t>Kiliti Primary School School</t>
  </si>
  <si>
    <t>4-042-243-2630204-104-2018/19-018</t>
  </si>
  <si>
    <t>Yago Primary  School</t>
  </si>
  <si>
    <t>4-042-243-2630204-104-2018/19-019</t>
  </si>
  <si>
    <t>Nyalenya Primary School School</t>
  </si>
  <si>
    <t>4-042-243-2630204-104-2018/19-020</t>
  </si>
  <si>
    <t>Our Lady of Peace Secondary School</t>
  </si>
  <si>
    <t>4-042-243-2630205-104-2018/19-001</t>
  </si>
  <si>
    <t>Construction of 3 Classrooms</t>
  </si>
  <si>
    <t>4-042-243-2630205-104-2018/19-002</t>
  </si>
  <si>
    <t>Ngere Kagoro Secondary School</t>
  </si>
  <si>
    <t>4-042-243-2630205-104-2018/19-003</t>
  </si>
  <si>
    <t>Construction of Laboratory (single)</t>
  </si>
  <si>
    <t>Kibigori Secondary School</t>
  </si>
  <si>
    <t>4-042-243-2630205-104-2018/19-004</t>
  </si>
  <si>
    <t>Ng’eny Secondary School</t>
  </si>
  <si>
    <t>4-042-243-2630205-104-2018/19-005</t>
  </si>
  <si>
    <t>Construction of 2 Classrooms</t>
  </si>
  <si>
    <t>Bishop Okoth Ochoria Secondary</t>
  </si>
  <si>
    <t>4-042-243-2630205-104-2018/19-006</t>
  </si>
  <si>
    <t>Completion of a laboratory (Roofing, Plastering, Painting and fittings)</t>
  </si>
  <si>
    <t>St. Stephen’s Menara Secondary school</t>
  </si>
  <si>
    <t>4-042-243-2630205-104-2018/19-007</t>
  </si>
  <si>
    <t>Completion of Dormitory (Plastering, fittings, Painting and tiles)</t>
  </si>
  <si>
    <t>Miwani Secondary school</t>
  </si>
  <si>
    <t>4-042-243-2630205-104-2018/19-008</t>
  </si>
  <si>
    <t xml:space="preserve">Construction of Single Laboratory </t>
  </si>
  <si>
    <t>4-042-243-3110202-108-2018/19-001</t>
  </si>
  <si>
    <t>Office extension (construction of three offices with utilities for CACC, Uwezo and a store.</t>
  </si>
  <si>
    <t>PROJECT GFS CODELIST FOR MARAGUA NATIONAL GOVERNMENT CONSTITUENCY DEVELOPMENT FUND</t>
  </si>
  <si>
    <t>4-021-108-2110000-100-2018/19-001</t>
  </si>
  <si>
    <t>4-021-108-2210000-100-2018/19-002</t>
  </si>
  <si>
    <t>4-021-108-2120101-100-2018/19-003</t>
  </si>
  <si>
    <t>4-021-108-2120201-100-2018/19-004</t>
  </si>
  <si>
    <t>4-021-108-2210802-100-2018/19-005</t>
  </si>
  <si>
    <t>4-021-108-2210000-111-2018/19-001</t>
  </si>
  <si>
    <t>4-021-108-2210802-111-2018/19-002</t>
  </si>
  <si>
    <t>4-021-108-2210700-111-2018/19-003</t>
  </si>
  <si>
    <t>4-021-108-2640200-101-2018/19-001</t>
  </si>
  <si>
    <t>SPORTS PROJECT</t>
  </si>
  <si>
    <t>4-021-108-2640509-112-2018/19-001</t>
  </si>
  <si>
    <t>Officiating Constituency Sports tournament and the winning teams/schools to be awarded with trophies, balls, and games kits</t>
  </si>
  <si>
    <t>4-021-108-2640510-110-2018/19-001</t>
  </si>
  <si>
    <t>Planting trees in Nginda primary school, karurumo primary school, ichagaki primary school, kamahuha primary school, sabasaba primary school, Kambiti primary school, Matanya primary school, wempa primary school, kimorori primary school and makuyu primary school @ Kshs.218,081.75( 5400 seedling @ksh 25, manure and fertilizer @ksh 50,000,transport @ ksh 15,000 and labour @ ksh 18,081.75 each)</t>
  </si>
  <si>
    <t>NG-CDFC OFFICE</t>
  </si>
  <si>
    <t>Maragua Ng-Cdf Office</t>
  </si>
  <si>
    <t>4-021-108-3111000-108-2018/19-001</t>
  </si>
  <si>
    <t>Partitioning of the office to create room for secretarial office, client waiting bay ksh 716,349.37and construction of staff toilet (disability friendly)  3 cubicle and connection to septic tank ksh 600,000</t>
  </si>
  <si>
    <t>Maragua national library</t>
  </si>
  <si>
    <t>4-021-108-2640510-108-2018/19-001</t>
  </si>
  <si>
    <t>Phase 2 construction by walling, roofing and installing windows and doors.</t>
  </si>
  <si>
    <t>Nginda education zone office</t>
  </si>
  <si>
    <t>4-021-108-2640510-104-2018/19-002</t>
  </si>
  <si>
    <t>Renovation of zonal education office by plaster, floor, glazing, painting to completion.</t>
  </si>
  <si>
    <t>4-021-108-2640101-103-2018/19-001</t>
  </si>
  <si>
    <t>4-021-108-2640102-103-2018/19-002</t>
  </si>
  <si>
    <t>Ihumbu primary school</t>
  </si>
  <si>
    <t>4-021-108-2630204-104-2018/19-001</t>
  </si>
  <si>
    <t>Completion of the retention wall phase 2 by installing gabions 800 metres and retaining wall (kshs.3,000,000) and school gate reconstruction and reinforcement (kshs.400,000).</t>
  </si>
  <si>
    <t>Gikomora primary school</t>
  </si>
  <si>
    <t>4-021-108-2630204-104-2018/19-002</t>
  </si>
  <si>
    <t>construction of  2  no. 8 cubicle toilet block each (kshs,500,000)</t>
  </si>
  <si>
    <t>Kinoo primary school</t>
  </si>
  <si>
    <t>4-021-108-2630204-104-2018/19-003</t>
  </si>
  <si>
    <t>Wairuri primary school</t>
  </si>
  <si>
    <t>4-021-108-2630204-104-2018/19-004</t>
  </si>
  <si>
    <t>Completion of classroom by plastering, flooring, glazing and painting to completion (ksh 350,000) and construction of 8 cubicle toilet (ksh 500,000).</t>
  </si>
  <si>
    <t>Athaara primary school</t>
  </si>
  <si>
    <t>4-021-108-2630204-104-2018/19-005</t>
  </si>
  <si>
    <t>Kangangu primary school</t>
  </si>
  <si>
    <t>4-021-108-2630204-104-2018/19-006</t>
  </si>
  <si>
    <t>Githanji primary school</t>
  </si>
  <si>
    <t>4-021-108-2630204-104-2018/19-007</t>
  </si>
  <si>
    <t>Construction of 10,000 litre water tank base, purchase of 10,000 litre tank, pump installation and water piping to the school.</t>
  </si>
  <si>
    <t>Maranjau primary school</t>
  </si>
  <si>
    <t>4-021-108-2630204-104-2018/19-008</t>
  </si>
  <si>
    <t>construction of  2 no.8 cubicle toilet block to completion</t>
  </si>
  <si>
    <t>Matanya primary school</t>
  </si>
  <si>
    <t>4-021-108-2630204-104-2018/19-009</t>
  </si>
  <si>
    <t>Kitune primary school</t>
  </si>
  <si>
    <t>4-021-108-2630204-104-2018/19-010</t>
  </si>
  <si>
    <t xml:space="preserve">Irembu primary school </t>
  </si>
  <si>
    <t>4-021-108-2630204-104-2018/19-011</t>
  </si>
  <si>
    <t>Mutithi primary school</t>
  </si>
  <si>
    <t>4-021-108-2630204-104-2018/19-012</t>
  </si>
  <si>
    <t>Completion of a classroom by walling, roofing, plastering, flooring, glazing and painting to completion.</t>
  </si>
  <si>
    <t>Mithini primary/Mithini secondary</t>
  </si>
  <si>
    <t>4-021-108-2630204-104-2018/19-013</t>
  </si>
  <si>
    <t>Phase 2 water piping, pump installation, purchase of 2 no. 10,000 elevated water tanks and construction of water point.</t>
  </si>
  <si>
    <t>Gathanga primary school</t>
  </si>
  <si>
    <t>4-021-108-2630204-104-2018/19-014</t>
  </si>
  <si>
    <t>Maranjau secondary school</t>
  </si>
  <si>
    <t>4-021-108-2630205-104-2018/19-001</t>
  </si>
  <si>
    <t>construction of 3 no. storey classrooms (ksh 2,400,000) and electricity connection at( ksh 100,000)</t>
  </si>
  <si>
    <t>Snr. Gichohi secondary school</t>
  </si>
  <si>
    <t>4-021-108-2630205-104-2018/19-002</t>
  </si>
  <si>
    <t>construction of admin block( ksh 2,000,000) and construction of girls toilet block 8 cubicle (ksh 500,000)</t>
  </si>
  <si>
    <t>Nginda mixed secondary school</t>
  </si>
  <si>
    <t>4-021-108-2630205-104-2018/19-003</t>
  </si>
  <si>
    <t xml:space="preserve"> Phase 3 of administration block by walling and roofing.</t>
  </si>
  <si>
    <t>Gathera secondary school</t>
  </si>
  <si>
    <t>4-021-108-2630205-104-2018/19-004</t>
  </si>
  <si>
    <t>Completion of dining hall by roofing, plaster, floor, glazing, painting to completion.</t>
  </si>
  <si>
    <t>Maganjo Secondary school</t>
  </si>
  <si>
    <t>4-021-108-2630205-104-2018/19-005</t>
  </si>
  <si>
    <t>Ikundu secondary school</t>
  </si>
  <si>
    <t>4-021-108-2630205-104-2018/19-006</t>
  </si>
  <si>
    <t>construction of a science laboratory to completion</t>
  </si>
  <si>
    <t xml:space="preserve">Irembu Secondary school </t>
  </si>
  <si>
    <t>4-021-108-2630205-104-2018/19-007</t>
  </si>
  <si>
    <t>construction of 8 cubicle toilet block to completion</t>
  </si>
  <si>
    <t>Kangangu secondary school</t>
  </si>
  <si>
    <t>4-021-108-2630205-104-2018/19-008</t>
  </si>
  <si>
    <t>renovation of a classroom by plaster, flooring, glazing and  painting at (ksh 350,000) and completion of a  class room ( ksh 500,000) by walling, roofing, plaster, glazing and painting to completion and phase 2 completion of science laboratory  by installing working benches ,gas piping and water connection and painting at ksh 900,000</t>
  </si>
  <si>
    <t>Kamahuha girls secondary school</t>
  </si>
  <si>
    <t>4-021-108-2630205-104-2018/19-009</t>
  </si>
  <si>
    <t>Karungangi secondary school</t>
  </si>
  <si>
    <t>4-021-108-2630205-104-2018/19-010</t>
  </si>
  <si>
    <t>Phase 2 completion of science laboratory by plastering and flooring, installing working benches, gas piping and water connection, painting.</t>
  </si>
  <si>
    <t>Kaharo secondary school</t>
  </si>
  <si>
    <t>4-021-108-2630205-104-2018/19-011</t>
  </si>
  <si>
    <t>Phase 2 completion of science laboratory by installing working benches, gas piping and water connection, painting.</t>
  </si>
  <si>
    <t>Maragua A.C.C hall</t>
  </si>
  <si>
    <t>4-021-108-2640507-113-2018/19-001</t>
  </si>
  <si>
    <t>Phase1 construction of security hall by substructure, walling and roofing, fixing of doors and windows.</t>
  </si>
  <si>
    <t>4-021-108-2640507-113-2018/19-002</t>
  </si>
  <si>
    <t>Construction of 2 no.toilet block and 2 no.bathroom( ksh 500,000) and electricity connection(ksh 100,000)</t>
  </si>
  <si>
    <t>Maragua police station</t>
  </si>
  <si>
    <t>4-021-108-2640507-113-2018/19-003</t>
  </si>
  <si>
    <t xml:space="preserve"> Renovation by wiring, water connection and grill installation of the police station.</t>
  </si>
  <si>
    <t>4-021-108-2640507-113-2018/19-004</t>
  </si>
  <si>
    <t>Muranga south sub-county office.</t>
  </si>
  <si>
    <t>4-021-108-2640507-113-2018/19-005</t>
  </si>
  <si>
    <t>Makuyu  police station</t>
  </si>
  <si>
    <t>4-021-108-2640507-113-2018/19-006</t>
  </si>
  <si>
    <t xml:space="preserve"> Renovation of police houses 3.no. by roof repairs, painting, glazing, water connection of the offices at ksh 600,000 and construction of a septic tank 1000 capacity at ksh 1,800,000</t>
  </si>
  <si>
    <t>4-021-108-2640507-113-2018/19-007</t>
  </si>
  <si>
    <t>4-021-108-2640507-113-2018/19-008</t>
  </si>
  <si>
    <t xml:space="preserve">Saba saba police post  </t>
  </si>
  <si>
    <t>4-021-108-2640507-113-2018/19-009</t>
  </si>
  <si>
    <t xml:space="preserve">Drilling borehole ,installation of water pump, purchase of two 10,000 litre tanks and piping within the post to completion </t>
  </si>
  <si>
    <t>Nginda chiefs office</t>
  </si>
  <si>
    <t>4-021-108-2640507-113-2018/19-010</t>
  </si>
  <si>
    <t>Construction of 3 cubicle public toilet (ksh 230,000) and purchase of office furniture (ksh 70,000) tables, chairs and visitors seats, cabinet.</t>
  </si>
  <si>
    <t>Karurumo Administration Police houses</t>
  </si>
  <si>
    <t>4-021-108-2640507-113-2018/19-011</t>
  </si>
  <si>
    <t>Saba saba chiefs office</t>
  </si>
  <si>
    <t>4-021-108-2640507-113-2018/19-012</t>
  </si>
  <si>
    <t>Makuyu security light</t>
  </si>
  <si>
    <t>4-021-108-2640507-113-2018/19-013</t>
  </si>
  <si>
    <t xml:space="preserve">Installation of  solar security light </t>
  </si>
  <si>
    <t xml:space="preserve"> Gakoigo security light</t>
  </si>
  <si>
    <t>4-021-108-2640507-113-2018/19-014</t>
  </si>
  <si>
    <t xml:space="preserve"> NATIONAL GOVERNMENT CONSTITUENCIES DEVELOPMENT FUND BOARD</t>
  </si>
  <si>
    <t>PROJECT CODELIST FOR KWANZA NATIONAL GOVERNMENT CONSTITUENCY DEVELOPMENT FUND</t>
  </si>
  <si>
    <t xml:space="preserve">Amount (Kshs)  </t>
  </si>
  <si>
    <t>4-026-136-2110000-100-2018/19-001</t>
  </si>
  <si>
    <t>Purchase of fuel, repairs and Maintainance,Printing and Stationery</t>
  </si>
  <si>
    <t>Payment of NSSFdeductions</t>
  </si>
  <si>
    <t>Committee Allowance</t>
  </si>
  <si>
    <t>Payment of Committee sittting allowances.</t>
  </si>
  <si>
    <t>4-026-136-2210000-111-2018/19-001</t>
  </si>
  <si>
    <t>Purchase of fuel, repairs and maintainance, Printing, Stationery, Airtime, Travel and Subsistance.</t>
  </si>
  <si>
    <t>4-026-136-2210802-111-2018/19-002</t>
  </si>
  <si>
    <t>Payment of Committee sitting allowances, Transport, Conferences.</t>
  </si>
  <si>
    <t>NG-CDFC/PMC  Capacity Building</t>
  </si>
  <si>
    <t>4-026-136-2210700-111-2018/19-003</t>
  </si>
  <si>
    <t>Undertaking training of the PMC/ NG-CDFC on NG-CDFC Related issues</t>
  </si>
  <si>
    <t>4-026-136-2640200-101-2018/19-001</t>
  </si>
  <si>
    <t>To cater for unforeseen occurences in the Constituency during the financial year</t>
  </si>
  <si>
    <t>4-026-001-2640509-112-2018/19-001</t>
  </si>
  <si>
    <t>Carry out Constituency Sports Tournment and the winning teams/Schools to be awarded with trophies, balls and games kits</t>
  </si>
  <si>
    <t>4-026-136-2640101-103-2018/19-001</t>
  </si>
  <si>
    <t>4-026-136-2640102-103-2018/19-002</t>
  </si>
  <si>
    <t>Payment of bursary to needy Students</t>
  </si>
  <si>
    <t>Kwanusu Primary School</t>
  </si>
  <si>
    <t>4-026-136-2630204-104-2018/19-001</t>
  </si>
  <si>
    <t>Construction of Two Classrooms to completion</t>
  </si>
  <si>
    <t>Water Supply Primary School</t>
  </si>
  <si>
    <t>4-026-136-2630204-104-2018/19-002</t>
  </si>
  <si>
    <t>4-026-136-2630204-104-2018/19-003</t>
  </si>
  <si>
    <t>Mirembe Primary School</t>
  </si>
  <si>
    <t>4-026-136-2630204-104-2018/19-004</t>
  </si>
  <si>
    <t>Milima A Primary School</t>
  </si>
  <si>
    <t>4-026-136-2630204-104-2018/19-005</t>
  </si>
  <si>
    <t>Sande Primary School</t>
  </si>
  <si>
    <t>4-026-136-2630204-104-2018/19-006</t>
  </si>
  <si>
    <t>4-026-136-2630204-104-2018/19-007</t>
  </si>
  <si>
    <t>Lunyu Primary school</t>
  </si>
  <si>
    <t>4-026-136-2630204-104-2018/19-008</t>
  </si>
  <si>
    <t>Ukingoni Primary School</t>
  </si>
  <si>
    <t>4-026-136-2630204-104-2018/19-009</t>
  </si>
  <si>
    <t>Milimani Junior Primary School</t>
  </si>
  <si>
    <t>4-026-136-2630204-104-2018/19-010</t>
  </si>
  <si>
    <t>4-026-136-2630204-104-2018/19-011</t>
  </si>
  <si>
    <t>Kapkoi Central Primary School</t>
  </si>
  <si>
    <t>4-026-136-2630204-104-2018/19-012</t>
  </si>
  <si>
    <t>Dr. Noah Wekesa Primary School</t>
  </si>
  <si>
    <t>4-026-136-2630204-104-2018/19-013</t>
  </si>
  <si>
    <t>Geserate Primary School</t>
  </si>
  <si>
    <t>4-026-136-2630204-104-2018/19-014</t>
  </si>
  <si>
    <t>Koros Primary School</t>
  </si>
  <si>
    <t>4-026-136-2630204-104-2018/19-015</t>
  </si>
  <si>
    <t>St Lwanga Cyprus Primary School</t>
  </si>
  <si>
    <t>4-026-136-2630204-104-2018/19-016</t>
  </si>
  <si>
    <t>FKI Mandarara Primary School</t>
  </si>
  <si>
    <t>4-026-136-2630204-104-2018/19-017</t>
  </si>
  <si>
    <t>Kambi Ndege Primary School</t>
  </si>
  <si>
    <t>4-026-136-2630204-104-2018/19-018</t>
  </si>
  <si>
    <t>Chief Mtende Primary School</t>
  </si>
  <si>
    <t>4-026-136-2630204-104-2018/19-019</t>
  </si>
  <si>
    <t>Mugeiyot Primary School</t>
  </si>
  <si>
    <t>4-026-136-2630204-104-2018/19-020</t>
  </si>
  <si>
    <t>Mwangaza Primary School</t>
  </si>
  <si>
    <t>4-026-136-2630204-104-2018/19-021</t>
  </si>
  <si>
    <t>Ndalala Primary School</t>
  </si>
  <si>
    <t>4-026-136-2630204-104-2018/19-022</t>
  </si>
  <si>
    <t>Misanga Primary School</t>
  </si>
  <si>
    <t>4-026-136-2630204-104-2018/19-023</t>
  </si>
  <si>
    <t>Webuye Primary School</t>
  </si>
  <si>
    <t>4-026-136-2630204-104-2018/19-024</t>
  </si>
  <si>
    <t>Bondeni Primary School</t>
  </si>
  <si>
    <t>4-026-136-2630204-104-2018/19-025</t>
  </si>
  <si>
    <t>Renovation of  3 classrooms (flooring, Plastering, roofing &amp; painting)</t>
  </si>
  <si>
    <t>Liyavo Primary  School</t>
  </si>
  <si>
    <t>4-026-136-2630204-104-2018/19-026</t>
  </si>
  <si>
    <t>Section Six Primary School</t>
  </si>
  <si>
    <t>4-026-136-2630204-104-2018/19-027</t>
  </si>
  <si>
    <t>Renovation of  2 classrooms (flooring, Plastering, roofing &amp; painting)</t>
  </si>
  <si>
    <t>Lessos Primary School</t>
  </si>
  <si>
    <t>4-026-136-2630204-104-2018/19-028</t>
  </si>
  <si>
    <t>4-026-136-2630204-104-2018/19-029</t>
  </si>
  <si>
    <t>Maridadi Primary School</t>
  </si>
  <si>
    <t>4-026-136-2630204-104-2018/19-030</t>
  </si>
  <si>
    <t>Tembelela Primary School</t>
  </si>
  <si>
    <t>4-026-136-2630204-104-2018/19-031</t>
  </si>
  <si>
    <t>Completion of  2 classrooms (flooring, Plastering &amp; painting)</t>
  </si>
  <si>
    <t>Keese Primary School</t>
  </si>
  <si>
    <t>4-026-136-2630204-104-2018/19-032</t>
  </si>
  <si>
    <t>Goseta Primary School</t>
  </si>
  <si>
    <t>4-026-136-2630204-104-2018/19-033</t>
  </si>
  <si>
    <t>Bwayi Primary School</t>
  </si>
  <si>
    <t>4-026-136-2630204-104-2018/19-034</t>
  </si>
  <si>
    <t>Soymining Primary School</t>
  </si>
  <si>
    <t>4-026-136-2630204-104-2018/19-035</t>
  </si>
  <si>
    <t>Completion of One Classroom (Plastering,flooring,fixing of shutters and painting)</t>
  </si>
  <si>
    <t>4-026-136-2630204-104-2018/19-036</t>
  </si>
  <si>
    <t>AIC lessos Secondary</t>
  </si>
  <si>
    <t>4-026-136-2630205-104-2018/19-001</t>
  </si>
  <si>
    <t>Construction of Library ( Flooring, Plastering, Painting, Wiring &amp; piping)</t>
  </si>
  <si>
    <t>Namanjalala Secondary</t>
  </si>
  <si>
    <t>4-026-136-2630205-104-2018/19-002</t>
  </si>
  <si>
    <t>Construction of Multipurpose Hall ( walling completion, Flooring, Fitting of Shutters and roof cover)</t>
  </si>
  <si>
    <t>Kwanza Girls Secondary school</t>
  </si>
  <si>
    <t>4-026-136-2630205-104-2018/19-003</t>
  </si>
  <si>
    <t>Construction of Modern Kitchen ( Plastering, Flooring, Ceiling, Wiring &amp; Plumbing)</t>
  </si>
  <si>
    <t>Biketi Friends Secondary school</t>
  </si>
  <si>
    <t>4-026-136-2630205-104-2018/19-004</t>
  </si>
  <si>
    <t>Construction of Twin Laboratory ( Installation of Gas &amp; water systems, side benches &amp; work tops, &amp; wiring/piping)</t>
  </si>
  <si>
    <t>St Anne's Umoja Girls Secondary</t>
  </si>
  <si>
    <t>4-026-136-2630205-104-2018/19-005</t>
  </si>
  <si>
    <t>St Pauls Bwayi Secondary School</t>
  </si>
  <si>
    <t>4-026-136-2630205-104-2018/19-006</t>
  </si>
  <si>
    <t>Luuya Secondary School</t>
  </si>
  <si>
    <t>4-026-136-2630205-104-2018/19-007</t>
  </si>
  <si>
    <t>Construction of Twin Laboratory ( Installation of Gas &amp; water systems, Floor Terrazo &amp; work tops, &amp; wiring/piping)</t>
  </si>
  <si>
    <t>St Michael Liyavo Girls Secondary School</t>
  </si>
  <si>
    <t>4-026-136-2630205-104-2018/19-008</t>
  </si>
  <si>
    <t>Construction of Twin Laboratory (walling, roofing, flooring, plastering and fixing of shutters for the 2nd wing)</t>
  </si>
  <si>
    <t>St Cecilia Marinda Secondary School</t>
  </si>
  <si>
    <t>4-026-136-2630205-104-2018/19-009</t>
  </si>
  <si>
    <t>Korosiot Secondary School</t>
  </si>
  <si>
    <t>4-026-136-2630205-104-2018/19-010</t>
  </si>
  <si>
    <t>St Monica Girls Secondary School</t>
  </si>
  <si>
    <t>4-026-136-2630205-104-2018/19-011</t>
  </si>
  <si>
    <t>St Francis Kolongolo  Boys Secondary School</t>
  </si>
  <si>
    <t>4-026-136-2630205-104-2018/19-012</t>
  </si>
  <si>
    <t>Construction of Multipurpose Hall ( Plastering, Flooring, Wiring/Piping and fixing of Shutters)</t>
  </si>
  <si>
    <t>Kwanza Friends Secondary School</t>
  </si>
  <si>
    <t>4-026-136-2630205-104-2018/19-013</t>
  </si>
  <si>
    <t>Construction of Storey Dormitory ( wiring/piping, Plastering, Flooring, Fitting of Shutters, Ceilling board, &amp; Painting)</t>
  </si>
  <si>
    <t>4-026-136-2630205-104-2018/19-014</t>
  </si>
  <si>
    <t>St Francis Kolongolo Girls Secondary School</t>
  </si>
  <si>
    <t>4-026-136-2630205-104-2018/19-015</t>
  </si>
  <si>
    <t>Construction of Twin Laboratory (Roofing, flooring, plastering Installation of Gas &amp; water systems, side benches &amp; work tops, &amp; wiring/piping)</t>
  </si>
  <si>
    <t>St Martin Makhonge Secondary School</t>
  </si>
  <si>
    <t>4-026-136-2630205-104-2018/19-016</t>
  </si>
  <si>
    <t>Aic kobos girls secondary school</t>
  </si>
  <si>
    <t>4-026-136-2630205-104-2018/19-017</t>
  </si>
  <si>
    <t>Aic Kobos Boys Secondary School</t>
  </si>
  <si>
    <t>4-026-136-2630205-104-2018/19-018</t>
  </si>
  <si>
    <t>Construction of Dinning/Kitchen ( Plumbing works, Plastering of Dinning Hall and construction of Kitchen section)</t>
  </si>
  <si>
    <t>Namanjalala Secondary school</t>
  </si>
  <si>
    <t>4-026-136-2630205-104-2018/19-019</t>
  </si>
  <si>
    <t>Purchase of 51 Seater Bus ( Payment of second / Last installments)</t>
  </si>
  <si>
    <t>Gidea Girls Secondary School</t>
  </si>
  <si>
    <t>4-026-136-2630205-104-2018/19-020</t>
  </si>
  <si>
    <t>Maridadi Secondary School</t>
  </si>
  <si>
    <t>4-026-136-2630205-104-2018/19-021</t>
  </si>
  <si>
    <t>Completion of Laboratory (water &amp; Gas systems)</t>
  </si>
  <si>
    <t>Mukuyuni Secondary school</t>
  </si>
  <si>
    <t>4-026-136-2630205-104-2018/19-022</t>
  </si>
  <si>
    <t>Aic Mwangaza Secondary school</t>
  </si>
  <si>
    <t>4-026-136-2630205-104-2018/19-023</t>
  </si>
  <si>
    <t>Mutua Secondary School</t>
  </si>
  <si>
    <t>4-026-136-2630205-104-2018/19-024</t>
  </si>
  <si>
    <t>Kapkai Secondary School</t>
  </si>
  <si>
    <t>4-026-136-2630205-104-2018/19-025</t>
  </si>
  <si>
    <t>Gidea Boys Secondary school</t>
  </si>
  <si>
    <t>4-026-136-2630205-104-2018/19-026</t>
  </si>
  <si>
    <t>Soyming Secondary School</t>
  </si>
  <si>
    <t>4-026-136-2630205-104-2018/19-027</t>
  </si>
  <si>
    <t>Misanga SA Secondary school</t>
  </si>
  <si>
    <t>4-026-136-2630205-104-2018/19-028</t>
  </si>
  <si>
    <t>Bishop Alexander Muge Secondary School</t>
  </si>
  <si>
    <t>4-026-136-2630205-104-2018/19-029</t>
  </si>
  <si>
    <t>Construction of Twin Laboratory( installation of Gas and Water system, wiring, piping and painting)</t>
  </si>
  <si>
    <t>St. Augustine Maziwa Secondary School</t>
  </si>
  <si>
    <t>4-026-136-2630205-104-2018/19-030</t>
  </si>
  <si>
    <t>Construction of Modern Ablution Block</t>
  </si>
  <si>
    <t>St.Maurice Lunyu Girls High School</t>
  </si>
  <si>
    <t>4-026-136-2630205-104-2018/19-031</t>
  </si>
  <si>
    <t>Keese Secondary School</t>
  </si>
  <si>
    <t>4-026-136-2630205-104-2018/19-032</t>
  </si>
  <si>
    <t>St.Peters Kapomboi Secondary School</t>
  </si>
  <si>
    <t>4-026-136-2630205-104-2018/19-033</t>
  </si>
  <si>
    <t>St. Maurice Lunyu Boys High School</t>
  </si>
  <si>
    <t>4-026-136-2630205-104-2018/19-034</t>
  </si>
  <si>
    <t>Kapkoi Girls Secondary School</t>
  </si>
  <si>
    <t>4-026-136-2630205-104-2018/19-035</t>
  </si>
  <si>
    <t>Construction of Twin Labaratory to roofing</t>
  </si>
  <si>
    <t>Kapsitwet Assistant Chiefs Office</t>
  </si>
  <si>
    <t>4-026-136-2640507-113-2018/19-001</t>
  </si>
  <si>
    <t>Construction of Assistant Chiefs Office to Completion</t>
  </si>
  <si>
    <t>Kaisagat Assistant Chiefs Office</t>
  </si>
  <si>
    <t>4-026-136-2640507-113-2018/19-002</t>
  </si>
  <si>
    <t>Kwanza OCPD Office</t>
  </si>
  <si>
    <t>4-026-136-2640507-113-2018/19-003</t>
  </si>
  <si>
    <t>Fixing of Ceramic Tiles and Construction of Septic Tank</t>
  </si>
  <si>
    <t>4-026-136-2640507-113-2018/19-004</t>
  </si>
  <si>
    <t>Purchase of Office Furniture</t>
  </si>
  <si>
    <t>St Patrick Makunga Secondary School</t>
  </si>
  <si>
    <t>4-026-136-2640510-110-2018/19-001</t>
  </si>
  <si>
    <t>Tree Planting ( 800 Seedlings)</t>
  </si>
  <si>
    <t>Makunga Primary School</t>
  </si>
  <si>
    <t>4-026-136-2640510-110-2018/19-002</t>
  </si>
  <si>
    <t>4-026-136-2640510-110-2018/19-003</t>
  </si>
  <si>
    <t>St Augustine Maziwa Secondary School</t>
  </si>
  <si>
    <t>4-026-136-2640510-110-2018/19-004</t>
  </si>
  <si>
    <t>Maziwa Primary School</t>
  </si>
  <si>
    <t>4-026-136-2640510-110-2018/19-005</t>
  </si>
  <si>
    <t>Pombo Primary School</t>
  </si>
  <si>
    <t>4-026-136-2640510-110-2018/19-006</t>
  </si>
  <si>
    <t>4-026-136-2640510-110-2018/19-007</t>
  </si>
  <si>
    <t>Lessos Secondary School</t>
  </si>
  <si>
    <t>4-026-136-2640510-110-2018/19-008</t>
  </si>
  <si>
    <t>Aic lessos Secondary School</t>
  </si>
  <si>
    <t>4-026-136-2640510-110-2018/19-009</t>
  </si>
  <si>
    <t>Lessos Shiefs Office</t>
  </si>
  <si>
    <t>4-026-136-2640510-110-2018/19-010</t>
  </si>
  <si>
    <t>4-026-136-2640510-110-2018/19-011</t>
  </si>
  <si>
    <t>Meteitei Secondary school</t>
  </si>
  <si>
    <t>4-026-136-2640510-110-2018/19-012</t>
  </si>
  <si>
    <t>4-026-136-2640510-110-2018/19-013</t>
  </si>
  <si>
    <t>Mukuyuni Primary School</t>
  </si>
  <si>
    <t>4-026-136-2640510-110-2018/19-014</t>
  </si>
  <si>
    <t>4-026-136-2640510-110-2018/19-015</t>
  </si>
  <si>
    <t xml:space="preserve">St Maurice Lunyu Girls </t>
  </si>
  <si>
    <t>4-026-136-2640510-110-2018/19-016</t>
  </si>
  <si>
    <t>St Philips Kipsoen Secondary</t>
  </si>
  <si>
    <t>4-026-136-2640510-110-2018/19-017</t>
  </si>
  <si>
    <t>St anne's Umoja Girls Secondary</t>
  </si>
  <si>
    <t>4-026-136-2640510-110-2018/19-018</t>
  </si>
  <si>
    <t>4-026-136-2640510-110-2018/19-019</t>
  </si>
  <si>
    <t>Bishop Muge Secondary School</t>
  </si>
  <si>
    <t>4-026-136-2640510-110-2018/19-020</t>
  </si>
  <si>
    <t>Amuka Primary School</t>
  </si>
  <si>
    <t>4-026-136-2640510-110-2018/19-021</t>
  </si>
  <si>
    <t>St ThomasAamuka Secondary School</t>
  </si>
  <si>
    <t>4-026-136-2640510-110-2018/19-022</t>
  </si>
  <si>
    <t>4-026-136-2640510-110-2018/19-023</t>
  </si>
  <si>
    <t>St lwanga Cyprus Primary School</t>
  </si>
  <si>
    <t>4-026-136-2640510-110-2018/19-024</t>
  </si>
  <si>
    <t>Kambi Nairobi Primary School</t>
  </si>
  <si>
    <t>4-026-136-2640510-110-2018/19-025</t>
  </si>
  <si>
    <t>Fk i Mandarara Primary School</t>
  </si>
  <si>
    <t>4-026-136-2640510-110-2018/19-026</t>
  </si>
  <si>
    <t>Kitubo Primary School</t>
  </si>
  <si>
    <t>4-026-136-2640510-110-2018/19-027</t>
  </si>
  <si>
    <t>Kapsitwet Primary School</t>
  </si>
  <si>
    <t>4-026-136-2640510-110-2018/19-028</t>
  </si>
  <si>
    <t>St Emmanuel Primary School</t>
  </si>
  <si>
    <t>4-026-136-2640510-110-2018/19-029</t>
  </si>
  <si>
    <t>4-026-136-2640510-110-2018/19-030</t>
  </si>
  <si>
    <t>4-026-136-2640510-110-2018/19-031</t>
  </si>
  <si>
    <t>4-026-136-2640510-110-2018/19-032</t>
  </si>
  <si>
    <t>Section Six Special Unit</t>
  </si>
  <si>
    <t>4-026-136-2640510-110-2018/19-033</t>
  </si>
  <si>
    <t>4-026-136-2640510-110-2018/19-034</t>
  </si>
  <si>
    <t>4-026-136-2640510-110-2018/19-035</t>
  </si>
  <si>
    <t>4-026-136-2640510-110-2018/19-036</t>
  </si>
  <si>
    <t>4-026-136-2640510-110-2018/19-037</t>
  </si>
  <si>
    <t>4-026-136-2640510-110-2018/19-038</t>
  </si>
  <si>
    <t>4-026-136-2640510-110-2018/19-039</t>
  </si>
  <si>
    <t>4-026-136-2640510-110-2018/19-040</t>
  </si>
  <si>
    <t>4-026-136-2640510-110-2018/19-041</t>
  </si>
  <si>
    <t>Kolongolo Primary School</t>
  </si>
  <si>
    <t>4-026-136-2640510-110-2018/19-042</t>
  </si>
  <si>
    <t>Kolongolo Girls Secondary School</t>
  </si>
  <si>
    <t>4-026-136-2640510-110-2018/19-043</t>
  </si>
  <si>
    <t>Kapkoi RC Primary School</t>
  </si>
  <si>
    <t>4-026-136-2640510-110-2018/19-044</t>
  </si>
  <si>
    <t>Mtua Secondary School</t>
  </si>
  <si>
    <t>4-026-136-2640510-110-2018/19-045</t>
  </si>
  <si>
    <t>Mutua Primary School</t>
  </si>
  <si>
    <t>4-026-136-2640510-110-2018/19-046</t>
  </si>
  <si>
    <t>Siambe Primary</t>
  </si>
  <si>
    <t>4-026-136-2640510-110-2018/19-047</t>
  </si>
  <si>
    <t>Kwanza Administration Police Camp</t>
  </si>
  <si>
    <t>4-026-136-2640510-110-2018/19-048</t>
  </si>
  <si>
    <t>Kwanza Police Post</t>
  </si>
  <si>
    <t>4-026-136-2640510-110-2018/19-049</t>
  </si>
  <si>
    <t>St Maurice Lunyu Boys</t>
  </si>
  <si>
    <t>4-026-136-2640510-110-2018/19-050</t>
  </si>
  <si>
    <t>PROJECT GFS CODELIST FOR GATUNDU SOUTH NATIONAL GOVERNMENT CONSTITUENCY DEVELOPMENT FUND</t>
  </si>
  <si>
    <t>Gakunju Memorial  Primary school</t>
  </si>
  <si>
    <t xml:space="preserve">Purchase of 160 Pupils desks for 8 classrooms. </t>
  </si>
  <si>
    <t>Kimunyu  Primary school</t>
  </si>
  <si>
    <t>Construction of One new classroom</t>
  </si>
  <si>
    <t>Gatundu  Primary school</t>
  </si>
  <si>
    <t>Kiamoria Primary school</t>
  </si>
  <si>
    <t>General Renovation of 16 classrooms, New Roof, wall plaster, painting, doors and windows and Tiles</t>
  </si>
  <si>
    <t>Githuya  Secondary School</t>
  </si>
  <si>
    <t>Completion of 2 Classrooms at ground floor with tiles Kshs. 800,000, Construction of 2 new classrooms from slab Ksh. 3,000,000, with staircase and Staff office Kshs. 1,200,000.</t>
  </si>
  <si>
    <t>Gathage  Secondary School</t>
  </si>
  <si>
    <t>Construction of boys Dormitory dorm 200  Pax</t>
  </si>
  <si>
    <t xml:space="preserve">Construction of Boys Dormitory up to first floor slab 150 Pax.  </t>
  </si>
  <si>
    <t>kibiru Secondary School</t>
  </si>
  <si>
    <t xml:space="preserve">Construction of 2  classroom new Kshs. 2,400,000and Construction of Dormitory dorm with Bathrooms Kshs. 6,512,052 ( 300 Pax) and Septik tank Kshs. 800,000 </t>
  </si>
  <si>
    <t>Kiamwangi Secondary School</t>
  </si>
  <si>
    <t>Gatundu Kenya Medical training College</t>
  </si>
  <si>
    <t>Construction of 8 Door Ladies Toilets.</t>
  </si>
  <si>
    <t>KMTC Gatundu – Mutunguru Training Site</t>
  </si>
  <si>
    <t xml:space="preserve">Construction of story Building Dorm Ground Floor, First Floor, with Ramp and staircase, Toilet and Bathrooms, Septic Tank.  (See attached letter from the ministry). </t>
  </si>
  <si>
    <t>Construction of Resource Centre for the Telkom ICT Hub (See attached letter from the ministry).</t>
  </si>
  <si>
    <t>Gatundu Technical Training Institute</t>
  </si>
  <si>
    <t>Kang’eng’a  Administration Police Post</t>
  </si>
  <si>
    <t>Construction of the new Police post, (Office with , Holding Room’Cell’Ladies and gents- Kshs. 2,000,000, 3Unit House –Kshs. 1,800,000, 2 Door Public toilet with Urinal-Kshs. 400,000, &amp; Fencing Kshs. 800,000</t>
  </si>
  <si>
    <t>Leveling and landscaping of the TTI Field. (half Acre size)</t>
  </si>
  <si>
    <t>Ndundu Secondary school</t>
  </si>
  <si>
    <t xml:space="preserve">Leveling and landscaping of Ndundu secondary school Field. (Quarter Acre size) </t>
  </si>
  <si>
    <t>PROJECT GFS CODELIST FOR NAROK WEST NATIONAL GOVERNMENT CONSTITUENCY DEVELOPMENT FUND</t>
  </si>
  <si>
    <t>Employees Salaries and gratuity</t>
  </si>
  <si>
    <t>4-033-182-2110000-100-2018/19-001</t>
  </si>
  <si>
    <t>NG-CDFC OfficeFurniture/ Equipments</t>
  </si>
  <si>
    <t>Purchase of one camera and one scanner</t>
  </si>
  <si>
    <t>4-033-182-2210000-111-2018/19-001</t>
  </si>
  <si>
    <t>Emergency reserve</t>
  </si>
  <si>
    <r>
      <t>4-033-182-2640200-101-2018/19-0</t>
    </r>
    <r>
      <rPr>
        <sz val="12"/>
        <rFont val="Footlight MT Light"/>
        <family val="1"/>
      </rPr>
      <t>01</t>
    </r>
  </si>
  <si>
    <t>The allocation is to cater for any unforeseen occurrences in the constituency during the financial</t>
  </si>
  <si>
    <t>4-033-182-2640509-112-2018/19-001</t>
  </si>
  <si>
    <t>To cater for sports activities within the constituency and the winning team to be rewarded with balls, trophies and uniforms</t>
  </si>
  <si>
    <t>4-033-182-2640510-110-2018/19-001</t>
  </si>
  <si>
    <t>Purchase , installation of 10,000 litre water tanks and installation of water harvesting equipment’s to five schools (Moi Naikarra secondary school, Sintin primary school, Mwangaza primary school, Sirinik primary school and  Esoit primary school) at ksh 200,000 each</t>
  </si>
  <si>
    <t>4-033-182-2640101-103-2018/19-001</t>
  </si>
  <si>
    <t>4-033-182-2640102-103-2018/19-002</t>
  </si>
  <si>
    <t>Social security</t>
  </si>
  <si>
    <t>4-033-182-2120201-103-2018/19-003</t>
  </si>
  <si>
    <r>
      <t>To cater for NHIF Services for the</t>
    </r>
    <r>
      <rPr>
        <sz val="12"/>
        <rFont val="Footlight MT Light"/>
        <family val="1"/>
      </rPr>
      <t xml:space="preserve"> elderly</t>
    </r>
  </si>
  <si>
    <t>4-033-182-2640507-113-2018/19-001</t>
  </si>
  <si>
    <t>Enelerai chiefs office</t>
  </si>
  <si>
    <t>4-033-182-2640507-113-2018/19-002</t>
  </si>
  <si>
    <t>Mulot ACC Office</t>
  </si>
  <si>
    <t>4-033-182-2640507-113-2018/19-003</t>
  </si>
  <si>
    <t>Construction of a 2 door toilet to completion</t>
  </si>
  <si>
    <t>Nkorinkori primary school – olkinyie primary school road</t>
  </si>
  <si>
    <r>
      <t>4-033-182-</t>
    </r>
    <r>
      <rPr>
        <sz val="12"/>
        <rFont val="Footlight MT Light"/>
        <family val="1"/>
      </rPr>
      <t>2640508-107-2018</t>
    </r>
    <r>
      <rPr>
        <sz val="12"/>
        <color indexed="8"/>
        <rFont val="Footlight MT Light"/>
        <family val="1"/>
      </rPr>
      <t>/19-001</t>
    </r>
  </si>
  <si>
    <t>Maintenance of nkorinkori olkinyie primary school Road (Grading,gravel patching and murramming of 7km road)</t>
  </si>
  <si>
    <t>Nkorinkori primary sch –olenkoirien primary school road</t>
  </si>
  <si>
    <t>Maintenance of nkorinkori olenkoirien primary school Road (Grading,gravel patching and murramming of 9km road)</t>
  </si>
  <si>
    <t xml:space="preserve">Leshuta Primary School </t>
  </si>
  <si>
    <t>4-033-182-2630204-104-2018/19-001</t>
  </si>
  <si>
    <t xml:space="preserve">Purchase of 51 seater school bus </t>
  </si>
  <si>
    <t xml:space="preserve">Sekenani primary school </t>
  </si>
  <si>
    <t>4-033-182-2630204-104-2018/19-002</t>
  </si>
  <si>
    <t>Purchase of a 51 seater school bus</t>
  </si>
  <si>
    <t xml:space="preserve">Kishemoruak primary school </t>
  </si>
  <si>
    <t>4-033-182-2630204-104-2018/19-003</t>
  </si>
  <si>
    <t>Construction of a dinning hall to completion</t>
  </si>
  <si>
    <t>Enkorika primary school</t>
  </si>
  <si>
    <t>4-033-182-2630204-104-2018/19-004</t>
  </si>
  <si>
    <t>Ositeti primary school</t>
  </si>
  <si>
    <t>4-033-182-2630204-104-2018/19-005</t>
  </si>
  <si>
    <t>Osarara primary school</t>
  </si>
  <si>
    <t>4-033-182-2630204-104-2018/19-006</t>
  </si>
  <si>
    <t>Olmusereji primary school</t>
  </si>
  <si>
    <t>4-033-182-2630204-104-2018/19-007</t>
  </si>
  <si>
    <t>Construction of teacher's house to completion</t>
  </si>
  <si>
    <t>Keneti primary school</t>
  </si>
  <si>
    <t>4-033-182-2630204-104-2018/19-008</t>
  </si>
  <si>
    <t>Mbitin primary school</t>
  </si>
  <si>
    <t>4-033-182-2630204-104-2018/19-009</t>
  </si>
  <si>
    <t>Ole Moncho primary school</t>
  </si>
  <si>
    <t>4-033-182-2630204-104-2018/19-010</t>
  </si>
  <si>
    <t>Enoosoitok primary school</t>
  </si>
  <si>
    <t>4-033-182-2630204-104-2018/19-012</t>
  </si>
  <si>
    <t>Motonyi primary school</t>
  </si>
  <si>
    <t>4-033-182-2630204-104-2018/19-013</t>
  </si>
  <si>
    <t>Illmotiok primary school</t>
  </si>
  <si>
    <t>4-033-182-2630204-104-2018/19-014</t>
  </si>
  <si>
    <t>Kaproret primary school</t>
  </si>
  <si>
    <t>4-033-182-2630204-104-2018/19-015</t>
  </si>
  <si>
    <t>Naikara boarding primary school</t>
  </si>
  <si>
    <t>4-033-182-2630204-104-2018/19-016</t>
  </si>
  <si>
    <r>
      <t xml:space="preserve">Purchase of </t>
    </r>
    <r>
      <rPr>
        <b/>
        <sz val="12"/>
        <color indexed="8"/>
        <rFont val="Footlight MT Light"/>
        <family val="1"/>
      </rPr>
      <t>650</t>
    </r>
    <r>
      <rPr>
        <sz val="12"/>
        <color indexed="8"/>
        <rFont val="Footlight MT Light"/>
        <family val="1"/>
      </rPr>
      <t xml:space="preserve"> lockers and chairs at ksh </t>
    </r>
    <r>
      <rPr>
        <b/>
        <sz val="12"/>
        <color indexed="8"/>
        <rFont val="Footlight MT Light"/>
        <family val="1"/>
      </rPr>
      <t>2000</t>
    </r>
    <r>
      <rPr>
        <sz val="12"/>
        <color indexed="8"/>
        <rFont val="Footlight MT Light"/>
        <family val="1"/>
      </rPr>
      <t xml:space="preserve"> each</t>
    </r>
  </si>
  <si>
    <t>Nkineji primary school</t>
  </si>
  <si>
    <t>4-033-182-2630204-104-2018/19-017</t>
  </si>
  <si>
    <t>Completion of a dormitory(flooring .windows, doors and painting)</t>
  </si>
  <si>
    <t>Empopongi primary school</t>
  </si>
  <si>
    <t>4-033-182-2630204-104-2018/19-018</t>
  </si>
  <si>
    <t>Renovation of 2 dormitories (flooring, painting and window) for each dormitory</t>
  </si>
  <si>
    <t>Olkinyei primary school</t>
  </si>
  <si>
    <t>Drilling and equiping of a borehole</t>
  </si>
  <si>
    <t>Mararianta primary school</t>
  </si>
  <si>
    <t>4-033-182-2630204-104-2018/19-019</t>
  </si>
  <si>
    <t>Kutete primary school</t>
  </si>
  <si>
    <t>4-033-182-2630204-104-2018/19-020</t>
  </si>
  <si>
    <t>Embiti primary school</t>
  </si>
  <si>
    <t>4-033-182-2630204-104-2018/19-021</t>
  </si>
  <si>
    <t>Ilpoori primary school</t>
  </si>
  <si>
    <t>4-033-182-2630204-104-2018/19-022</t>
  </si>
  <si>
    <t>Construction of a new teachers house to completion</t>
  </si>
  <si>
    <t>Nkoilale primary school</t>
  </si>
  <si>
    <t>4-033-182-2630204-104-2018/19-023</t>
  </si>
  <si>
    <t>Construction of a new administration block to completion</t>
  </si>
  <si>
    <t>Emarti primary school</t>
  </si>
  <si>
    <t>4-033-182-2630204-104-2018/19-024</t>
  </si>
  <si>
    <t>Construction of a new classroom to completion</t>
  </si>
  <si>
    <t>Olomonira primary school</t>
  </si>
  <si>
    <t>4-033-182-2630204-104-2018/19-025</t>
  </si>
  <si>
    <t>Construction of teachers house to completion</t>
  </si>
  <si>
    <t>Olkinyie secondary school</t>
  </si>
  <si>
    <t>4-033-182-2630205-104-2018/19-001</t>
  </si>
  <si>
    <t>Chemwokter secondary school</t>
  </si>
  <si>
    <t>4-033-182-2630205-104-2018/19-003</t>
  </si>
  <si>
    <t>Oloomiraani girls sec school</t>
  </si>
  <si>
    <t>4-033-182-2630205-104-2018/19-004</t>
  </si>
  <si>
    <t>Ngiito secondary school</t>
  </si>
  <si>
    <t>4-033-182-2630205-104-2018/19-005</t>
  </si>
  <si>
    <t>PROJECT GFS CODELIST FOR LAIKIPIA WEST NATIONAL GOVERNMENT CONSTITUENCY DEVELOPMENT FUND</t>
  </si>
  <si>
    <t>4-031-163-2110000-100-2018/19-001</t>
  </si>
  <si>
    <t xml:space="preserve">Payment of staff salaries, NHIF and gratuity </t>
  </si>
  <si>
    <t>4-031-163-2210000-100-2018/19-002</t>
  </si>
  <si>
    <t xml:space="preserve">Purchase of fuel, repairs and maintenance, printing, office equipment, computers, furniture, stationery, telephone, travel and subsistence, office tea. </t>
  </si>
  <si>
    <t>Mocks &amp;CATs</t>
  </si>
  <si>
    <t>Payment for mocks/CATs/Materials within the constituency</t>
  </si>
  <si>
    <t>Marura primary school</t>
  </si>
  <si>
    <t>Completion of one classroom (plastering, flooring, doors, windows)</t>
  </si>
  <si>
    <t>Machunguru primary school</t>
  </si>
  <si>
    <t>Kiriko primary school</t>
  </si>
  <si>
    <t>91 municipality Primary school</t>
  </si>
  <si>
    <t>Shamanei Primary school</t>
  </si>
  <si>
    <t>Construction to completion of one number five unit pit latrines</t>
  </si>
  <si>
    <t>Munanda primary school</t>
  </si>
  <si>
    <t>Thama Primary school</t>
  </si>
  <si>
    <t>Maina primary school</t>
  </si>
  <si>
    <t>Cconstruction to completion of one number five unit pit latrines</t>
  </si>
  <si>
    <t>Mt.Angels Primary school</t>
  </si>
  <si>
    <t>Losogwa Primary school</t>
  </si>
  <si>
    <t>Gatero primary school</t>
  </si>
  <si>
    <t>Renovation of three number classrooms (roofing, wall plastering)</t>
  </si>
  <si>
    <t>Kigumo primary school</t>
  </si>
  <si>
    <t>Kwa wanjiku primary school</t>
  </si>
  <si>
    <t>Thiru primary school</t>
  </si>
  <si>
    <t>Chereta Primary school</t>
  </si>
  <si>
    <t>Ngarachi primary school</t>
  </si>
  <si>
    <t>Muguongo primary school</t>
  </si>
  <si>
    <t>Kabage primary</t>
  </si>
  <si>
    <t>Gituamba primary school</t>
  </si>
  <si>
    <t>Kaharati Primary school</t>
  </si>
  <si>
    <t>Bondeni Primary school</t>
  </si>
  <si>
    <t>Mahiga primary</t>
  </si>
  <si>
    <t>Miteta Primary school</t>
  </si>
  <si>
    <t>Njorua Primary school</t>
  </si>
  <si>
    <t>Ndindika Primary school</t>
  </si>
  <si>
    <t>Ol Alabel Primary school</t>
  </si>
  <si>
    <t>Lobere primary school</t>
  </si>
  <si>
    <t>GG Kinamba Primary school</t>
  </si>
  <si>
    <t>Kagaa primary school</t>
  </si>
  <si>
    <t>Construction to completion of one number classroom</t>
  </si>
  <si>
    <t>Omc primary school</t>
  </si>
  <si>
    <t>Rumuruti deb primary school</t>
  </si>
  <si>
    <t>Emgwen primary school</t>
  </si>
  <si>
    <t>Ainapmoi Primary school</t>
  </si>
  <si>
    <t>Ndurumo Primary school</t>
  </si>
  <si>
    <t xml:space="preserve">Ol ari-nyiro primary </t>
  </si>
  <si>
    <t>Muruai Primary school</t>
  </si>
  <si>
    <t>Raya Primary school</t>
  </si>
  <si>
    <t>Mathira Primary school</t>
  </si>
  <si>
    <t>Salama Primary school</t>
  </si>
  <si>
    <t>Construction to completion of one number four unit pit latrines</t>
  </si>
  <si>
    <t>Dr Wachira secondary school</t>
  </si>
  <si>
    <t>First floor walling columns, suspended beams , suspended slab, fixing openings, plastering to walls internally, rendering to external surfaces, flooring and painting to two classrooms and the administration block  to completion</t>
  </si>
  <si>
    <t>Kiandege Secondary school</t>
  </si>
  <si>
    <t>Gatero day secondary</t>
  </si>
  <si>
    <t>Naigera day school</t>
  </si>
  <si>
    <t>Kiriti Secondary school</t>
  </si>
  <si>
    <t>Ngarachi day school</t>
  </si>
  <si>
    <t>Construction to completion of one number five unit pit latrines and purchase of 66 lockers</t>
  </si>
  <si>
    <t>Marmanet secondary school</t>
  </si>
  <si>
    <t>Karandi day school</t>
  </si>
  <si>
    <t>Thigio secondary school</t>
  </si>
  <si>
    <t>Completion of office block (roofing phase)</t>
  </si>
  <si>
    <t>Kabati Day  school</t>
  </si>
  <si>
    <t>Kio secondary school</t>
  </si>
  <si>
    <t>Matuiku Day secondary school</t>
  </si>
  <si>
    <t>Rumuruti Day school</t>
  </si>
  <si>
    <t>Njorua high school</t>
  </si>
  <si>
    <t>GG Rumuruti secondary school</t>
  </si>
  <si>
    <t>Muruku Secondary school</t>
  </si>
  <si>
    <t>Construction of multipurpose hall (30m x12m)</t>
  </si>
  <si>
    <t>Pesi Day Secondary  school</t>
  </si>
  <si>
    <t>Thome day secondary school</t>
  </si>
  <si>
    <t>Ndururumo secondary school</t>
  </si>
  <si>
    <t>Drilling of borehole within the school for the school use</t>
  </si>
  <si>
    <t>KMTC Nyahururu</t>
  </si>
  <si>
    <t>Carry out sports tournament within the constituency  and the winning teams/ schools to be awarded trophies, balls and games kits</t>
  </si>
  <si>
    <t>Construction to completion of chief office</t>
  </si>
  <si>
    <t>Maina Chief’s Camp</t>
  </si>
  <si>
    <t>4-031-163-2640507-113-2018/2018-002</t>
  </si>
  <si>
    <t>Construction of the chief office to completion.</t>
  </si>
  <si>
    <t>Karaba chiefs office</t>
  </si>
  <si>
    <t>ASTU wangwachi police</t>
  </si>
  <si>
    <t>Construction of 6 number police houses to completion</t>
  </si>
  <si>
    <t>18 Police Post</t>
  </si>
  <si>
    <t>Construction of 6 number police houses, armery, battle front and one number 2 door toilets.</t>
  </si>
  <si>
    <t>Miteta police post</t>
  </si>
  <si>
    <t>Construction of the police office to completion.</t>
  </si>
  <si>
    <t>Kamwenje police post</t>
  </si>
  <si>
    <t>PROJECT GFS CODELIST FOR STAREHE NATIONAL GOVERNMENT CONSTITUENCIES DEVELOPMENT FUND</t>
  </si>
  <si>
    <t>4-047-289-2110000-100-2018/19-001</t>
  </si>
  <si>
    <t>Payment of staff salaries, NHIF and gratuity.</t>
  </si>
  <si>
    <t>4-047-289-2210000-100-2018/19-002</t>
  </si>
  <si>
    <t>Purchase of Fuel, Repairs and Maintenance, Printing, Stationery, Telephone, Travel, Subsistence and Office tea.</t>
  </si>
  <si>
    <t>4-047-289-2120101-100-2018/19-003</t>
  </si>
  <si>
    <t>4-047-289-2210802-100-2018/19-004</t>
  </si>
  <si>
    <t>Payment of Committee Sitting allowances, Transport and Conferences</t>
  </si>
  <si>
    <t>4-047-289-2210000-111-2018/19-001</t>
  </si>
  <si>
    <t>Purchase of Fuel, Repairs and Maintenance, Printing, Stationery, Airtime, Travel and Subsistence</t>
  </si>
  <si>
    <t>4-047-289-2210802-111-2018/19-002</t>
  </si>
  <si>
    <t>4-047-289-2210700-111-2018/19-003</t>
  </si>
  <si>
    <t>4-047-289-2640200-101-2018/19-001</t>
  </si>
  <si>
    <t xml:space="preserve">To cater for any unforeseen occurrences in the Constituency during the Financial Year </t>
  </si>
  <si>
    <t>4-047-289-2640509-112-2018/19-001</t>
  </si>
  <si>
    <t>Carry out Constituency Sports Tournament and the winning teams/schools to be awarded with trophies, balls, and games Kits equipment.</t>
  </si>
  <si>
    <t>Pangani Girls High school</t>
  </si>
  <si>
    <t>4-047-289-2640510-110-2018/19-001</t>
  </si>
  <si>
    <t>Purchase and installation of 10,000ltr Tank at Pangani Girls High school</t>
  </si>
  <si>
    <t>City Primary School</t>
  </si>
  <si>
    <t>4-047-289-2640510-110-2018/19-002</t>
  </si>
  <si>
    <t>Purchase and installation of waste Bins in City Primary School</t>
  </si>
  <si>
    <t>Mukuru Primary School</t>
  </si>
  <si>
    <t>4-047-289-2640510-110-2018/19-003</t>
  </si>
  <si>
    <t>Purchase and installation of Metallic waste Bins in Mukuru Primary</t>
  </si>
  <si>
    <t>Kariokor ECD School</t>
  </si>
  <si>
    <t>4-047-289-2640510-110-2018/19-004</t>
  </si>
  <si>
    <t>Purchase and installation of  Metallic waste Bins in Kariokor ECD</t>
  </si>
  <si>
    <t>Race course Primary School</t>
  </si>
  <si>
    <t>4-047-289-2640510-110-2018/19-005</t>
  </si>
  <si>
    <t>Purchase and installation of Metallic waste Bins in Race course Primary School</t>
  </si>
  <si>
    <t>4-047-289-2640101-103-2018/19-001</t>
  </si>
  <si>
    <t>Payment of Bursary to Needy Students.</t>
  </si>
  <si>
    <t>4-047-289-2640102-103-2018/19-002</t>
  </si>
  <si>
    <t>Mukuru Primary School School</t>
  </si>
  <si>
    <t>4-047-289-2630204-104-2018/19-001</t>
  </si>
  <si>
    <t>Additional funds for completion of 8 door Toilet; roofing and finishing</t>
  </si>
  <si>
    <t>Mariakani Primary School</t>
  </si>
  <si>
    <t>4-047-289-2630204-104-2018/19-002</t>
  </si>
  <si>
    <t>Re-roofing and Painting of 8No. Classrooms</t>
  </si>
  <si>
    <t>Nairobi South Primary School</t>
  </si>
  <si>
    <t>4-047-289-2630204-104-2018/19-003</t>
  </si>
  <si>
    <t>Re-roofing and Painting of 8No.classrooms</t>
  </si>
  <si>
    <t>4-047-289-2630204-104-2018/19-004</t>
  </si>
  <si>
    <t>Purchase of 200 desks</t>
  </si>
  <si>
    <t>4-047-289-2630204-104-2018/19-005</t>
  </si>
  <si>
    <t>Juja Road Primary School</t>
  </si>
  <si>
    <t>4-047-289-2630204-104-2018/19-006</t>
  </si>
  <si>
    <t>4-047-289-2630204-104-2018/19-007</t>
  </si>
  <si>
    <t>Construction of 8 door toilet</t>
  </si>
  <si>
    <t>Dr. Aggrey Primary School</t>
  </si>
  <si>
    <t>4-047-289-2630204-104-2018/19-008</t>
  </si>
  <si>
    <t>Removal of Asbestos for 5  classrooms and a hall and reroofing</t>
  </si>
  <si>
    <t>4-047-289-2630204-104-2018/19-009</t>
  </si>
  <si>
    <t>Dr. Ribeiro Primary School</t>
  </si>
  <si>
    <t>4-047-289-2630204-104-2018/19-010</t>
  </si>
  <si>
    <t>Construction of 2 No. Classrooms</t>
  </si>
  <si>
    <t>Moi Avenue Primary School</t>
  </si>
  <si>
    <t>4-047-289-2630204-104-2018/19-011</t>
  </si>
  <si>
    <t>Purchase of 125 Lockers</t>
  </si>
  <si>
    <t>CGHU Primary School</t>
  </si>
  <si>
    <t>4-047-289-2630204-104-2018/19-012</t>
  </si>
  <si>
    <t>Renovation of 6 No. Classrooms; flooring, painting</t>
  </si>
  <si>
    <t>4-047-289-2630205-104-2018/19-001</t>
  </si>
  <si>
    <t>Additional funds for construction of 8 door Toilet; roofing, flooring and finishing</t>
  </si>
  <si>
    <t>Ngara Girls High School</t>
  </si>
  <si>
    <t>4-047-289-2630205-104-2018/19-002</t>
  </si>
  <si>
    <t>Additional funds for construction of Dining Hall; walling, windows and finishing</t>
  </si>
  <si>
    <t>Pumwani Girls High School</t>
  </si>
  <si>
    <t>4-047-289-2630205-104-2018/19-003</t>
  </si>
  <si>
    <t>Additional funds for construction of home science laboratory</t>
  </si>
  <si>
    <t>Dr. Ribeiro Complex High School</t>
  </si>
  <si>
    <t>4-047-289-2630205-104-2018/19-004</t>
  </si>
  <si>
    <t>Additional funds for construction of additional 300m to completion (phase 2)</t>
  </si>
  <si>
    <t>CGHU Secondary School</t>
  </si>
  <si>
    <t>4-047-289-2630205-104-2018/19-005</t>
  </si>
  <si>
    <t>Purchase of 150 Lockers</t>
  </si>
  <si>
    <t>4-047-289-2640507-113-2018/19-001</t>
  </si>
  <si>
    <t>4-047-289-2640507-113-2018/19-002</t>
  </si>
  <si>
    <t>Additional funds for construction of 24 door ablution block to completion</t>
  </si>
  <si>
    <t>Hazina Chiefs Camp</t>
  </si>
  <si>
    <t>4-047-289-2640507-113-2018/19-003</t>
  </si>
  <si>
    <t>Additional funds for construction of Hazina Chiefs Camp to completion</t>
  </si>
  <si>
    <t>Kamukunji Police Station</t>
  </si>
  <si>
    <t>4-047-289-2640507-113-2018/19-004</t>
  </si>
  <si>
    <t>Renovation of Administration block; wall repairs, painting and flooring Kshs. 2,500,000.00 Purchase of Office Furniture; cabinets, shelves, tables and chairs Kshs.500,000</t>
  </si>
  <si>
    <t>Central Police Station</t>
  </si>
  <si>
    <t>4-047-289-2640507-113-2018/19-005</t>
  </si>
  <si>
    <t>Renovation of Office Block; wall repairs, painting and flooring Kshs.2,200,000.00 grading and construction of Parking Shed(Kshs. 800,000.00)</t>
  </si>
  <si>
    <t>PROJECT GFS CODELIST FOR RONGO NATIONAL GOVERNMENT CONSTITUENCIES DEVELOPMENT FUND</t>
  </si>
  <si>
    <t xml:space="preserve">Employee's Salaries </t>
  </si>
  <si>
    <t>4-044-253-2110000-100-2018/19-001</t>
  </si>
  <si>
    <t xml:space="preserve">Payment Of Staff Salaries, Gratuity And Allowances </t>
  </si>
  <si>
    <t>4-044-253-2210000-100-2018/19-002</t>
  </si>
  <si>
    <t>Purchase Of Fuel, Repairs and Maintenance, Printing, Stationery, Telephone, Travel And Subsistence, Office Tea ,Unanticipated Expenses and related expenses</t>
  </si>
  <si>
    <t>Office Equipment</t>
  </si>
  <si>
    <t>4-044-253-3111000-100-2018/19-003</t>
  </si>
  <si>
    <t>Purchase of 2 No. television sets, external hard disk (two terabyte), 2 Water Dispensers  &amp; 1 UPS</t>
  </si>
  <si>
    <t>4-044-253-2120101-100-2018/19-004</t>
  </si>
  <si>
    <t>Payment Of NSSF deductions</t>
  </si>
  <si>
    <t>4-044-253-2120201-100-2018/19-005</t>
  </si>
  <si>
    <t>Payment Of NHIF deductions</t>
  </si>
  <si>
    <t>4-044-253-2210802-100-2018/19-006</t>
  </si>
  <si>
    <t>Payment of committee Sitting allowances, conferences and related expenses</t>
  </si>
  <si>
    <t>4-044-253-2210000-111-2018/19-001</t>
  </si>
  <si>
    <t>Purchase Of Fuel, Repairs and Maintenance, Printing, Stationery, Airtime, and related expenses</t>
  </si>
  <si>
    <t>4-044-253-2210802-111-2018/19-002</t>
  </si>
  <si>
    <t>Payment Of Committee Sitting Allowances, Conferences, Transport, Travel and Subsistence and related expenses</t>
  </si>
  <si>
    <t>4-044-253-2210700-111-2018/19-003</t>
  </si>
  <si>
    <t>Undertake training of the NG-CDFC/PMCs on NG-CDF related issues</t>
  </si>
  <si>
    <t>4-044-253-2640101-103-2018/19-001</t>
  </si>
  <si>
    <t>Payment of bursary To Needy Students</t>
  </si>
  <si>
    <t>Bursary Tertiary institutions (Universities  and Colleges)</t>
  </si>
  <si>
    <t>4-044-253-2640102-103-2018/19-002</t>
  </si>
  <si>
    <t>4-044-253-2640200-101-2018/19-001</t>
  </si>
  <si>
    <t>To anticipate emergencies that may occur within the constituency in future</t>
  </si>
  <si>
    <t>Tree Planting</t>
  </si>
  <si>
    <t>4-044-253-2640510-110-2018/19-001</t>
  </si>
  <si>
    <r>
      <t xml:space="preserve">Supply and planting 20,000 mature tree seedlings in the following Schools-                               </t>
    </r>
    <r>
      <rPr>
        <b/>
        <sz val="12"/>
        <color indexed="8"/>
        <rFont val="Footlight MT Light"/>
        <family val="1"/>
      </rPr>
      <t>North Kamagambo</t>
    </r>
    <r>
      <rPr>
        <sz val="12"/>
        <color indexed="8"/>
        <rFont val="Footlight MT Light"/>
        <family val="1"/>
      </rPr>
      <t xml:space="preserve">- Miyare Mixed Secondary School, Kameji Secondary School, Komito Primary School, Andingo Kokebe Primary School                                  </t>
    </r>
    <r>
      <rPr>
        <b/>
        <sz val="12"/>
        <color indexed="8"/>
        <rFont val="Footlight MT Light"/>
        <family val="1"/>
      </rPr>
      <t>Central Kamagambo</t>
    </r>
    <r>
      <rPr>
        <sz val="12"/>
        <color indexed="8"/>
        <rFont val="Footlight MT Light"/>
        <family val="1"/>
      </rPr>
      <t xml:space="preserve">-            Nyakwere Primary School, Marera Primary School, Matagaro Primary School, Siala Primary School, Kodero Bara Primary School                              </t>
    </r>
    <r>
      <rPr>
        <b/>
        <sz val="12"/>
        <color indexed="8"/>
        <rFont val="Footlight MT Light"/>
        <family val="1"/>
      </rPr>
      <t>East Kamagambo</t>
    </r>
    <r>
      <rPr>
        <sz val="12"/>
        <color indexed="8"/>
        <rFont val="Footlight MT Light"/>
        <family val="1"/>
      </rPr>
      <t xml:space="preserve">- Pundo Kawiti Primary School, Rare Primary School, Nyamuga Primary School, Aila Primary School, Ngere Primary School                                       </t>
    </r>
    <r>
      <rPr>
        <b/>
        <sz val="12"/>
        <color indexed="8"/>
        <rFont val="Footlight MT Light"/>
        <family val="1"/>
      </rPr>
      <t>South Kamagambo</t>
    </r>
    <r>
      <rPr>
        <sz val="12"/>
        <color indexed="8"/>
        <rFont val="Footlight MT Light"/>
        <family val="1"/>
      </rPr>
      <t>- Kitere Primary School, Koyar Primary School, Kamgundho Primary School, Dago Kodero Primary School, Kanga Primary School, Kitunja Primary School</t>
    </r>
  </si>
  <si>
    <t>Rain Water Goods</t>
  </si>
  <si>
    <t>4-044-253-2640510-110-2018/19-002</t>
  </si>
  <si>
    <t>4-044-253-2640509-112-2018/19-001</t>
  </si>
  <si>
    <t>Conduct the Constituency sports tournament and purchase sports gears to be distributed to the participating teams and clubs registered in the Constituency.</t>
  </si>
  <si>
    <t>4-044-253-2630204-104-2018/19-001</t>
  </si>
  <si>
    <t>Erecting 1000 meters perimeter fence made of barbed wire, seven strands of  heavy gauge chain link, cedar posts mortised in mass concrete and installation of vehicular school gate</t>
  </si>
  <si>
    <t>Kadianga Primary School</t>
  </si>
  <si>
    <t>4-044-253-2630204-104-2018/19-002</t>
  </si>
  <si>
    <t>Renovation of 6 No. Classrooms-Floor Screed, Plastering and Rendering, Fixing Doors and Windows , attending to Gables &amp; Painting and decoration</t>
  </si>
  <si>
    <t>Kamagambo Primary School</t>
  </si>
  <si>
    <t>4-044-253-2630204-104-2018/19-003</t>
  </si>
  <si>
    <t>Renovation of 5 No. Classrooms -Floor Screed, Plastering and Rendering, Fixing Doors and Windows , attending to Gables &amp; Painting and Decoration</t>
  </si>
  <si>
    <t>Kamondi Primary School</t>
  </si>
  <si>
    <t>4-044-253-2630204-104-2018/19-004</t>
  </si>
  <si>
    <t>Completion of 1No. Classroom: Painting and decoration</t>
  </si>
  <si>
    <t>Kamgundho Primary School</t>
  </si>
  <si>
    <t>4-044-253-2630204-104-2018/19-005</t>
  </si>
  <si>
    <t>Construction of 1 No. Standard Classroom</t>
  </si>
  <si>
    <t>4-044-253-2630204-104-2018/19-006</t>
  </si>
  <si>
    <t>Renovation of 5 No. Classrooms-Floor Screed, Plastering and Rendering, Fixing Doors and Windows , attending to Gables &amp; Painting and decoration</t>
  </si>
  <si>
    <t>Kondoro Primary School</t>
  </si>
  <si>
    <t>4-044-253-2630204-104-2018/19-007</t>
  </si>
  <si>
    <t>Mitwe Primary School</t>
  </si>
  <si>
    <t>4-044-253-2630204-104-2018/19-008</t>
  </si>
  <si>
    <t>Nyitienge Primary School</t>
  </si>
  <si>
    <t>4-044-253-2630204-104-2018/19-009</t>
  </si>
  <si>
    <t>Completion of Administration Block-Roofing, Fixing doors and Windows, Plastering and Rendering, Painting and Decoration</t>
  </si>
  <si>
    <t>Omware Primary School</t>
  </si>
  <si>
    <t>4-044-253-2630204-104-2018/19-010</t>
  </si>
  <si>
    <t>Rairi Primary School</t>
  </si>
  <si>
    <t>4-044-253-2630204-104-2018/19-011</t>
  </si>
  <si>
    <t>Renovation of 5 No. Classrooms-Floor Screed, Plastering and Rendering, Fixing Doors and Windows , attending to Gables &amp; Painting and Decoration</t>
  </si>
  <si>
    <t>Rongo  Primary School</t>
  </si>
  <si>
    <t>4-044-253-2630204-104-2018/19-012</t>
  </si>
  <si>
    <t>Completion of 2no. Classrooms: Painting and Decoration</t>
  </si>
  <si>
    <t>4-044-253-2630204-104-2018/19-013</t>
  </si>
  <si>
    <t>Kanga High School</t>
  </si>
  <si>
    <t>4-044-253-2630205-104-2018/19-001</t>
  </si>
  <si>
    <t xml:space="preserve">Completion of Dormitory Block-Fixing doors and windows,Plastering and Rendering ,Painting and Decoration </t>
  </si>
  <si>
    <t>Kosodo Mixed Secondary School</t>
  </si>
  <si>
    <t>4-044-253-2630205-104-2018/19-002</t>
  </si>
  <si>
    <t>Construction of Storey Building Comprising-8No. Classrooms and Administration Office(Sub structure works)</t>
  </si>
  <si>
    <t>Kuna Secondary School</t>
  </si>
  <si>
    <t>4-044-253-2630205-104-2018/19-003</t>
  </si>
  <si>
    <t>Completion of 2 No. Standard Classrooms-Painting and decoration</t>
  </si>
  <si>
    <t>Matagaro Mixed Secondary School</t>
  </si>
  <si>
    <t>4-044-253-2630205-104-2018/19-004</t>
  </si>
  <si>
    <t>Construction of Administration block Measuring 360sqmtrs in floor area</t>
  </si>
  <si>
    <t>Miyare Mixed Secondary School</t>
  </si>
  <si>
    <t>4-044-253-2630205-104-2018/19-005</t>
  </si>
  <si>
    <t>Construction of 2 No. Standard Classrooms</t>
  </si>
  <si>
    <t xml:space="preserve">Ngodhe Mixed Secondary School </t>
  </si>
  <si>
    <t>4-044-253-2630205-104-2018/19-006</t>
  </si>
  <si>
    <t>Nyamuga Mixed Secondary School</t>
  </si>
  <si>
    <t>4-044-253-2630205-104-2018/19-007</t>
  </si>
  <si>
    <t>Oyugi Ogango Girls Secondary School</t>
  </si>
  <si>
    <t>4-044-253-2630205-104-2018/19-008</t>
  </si>
  <si>
    <t>Sango Mixed Secondary School</t>
  </si>
  <si>
    <t>4-044-253-2630205-104-2018/19-009</t>
  </si>
  <si>
    <t xml:space="preserve">St Joseph’s Tuk Jowi Girls Secondary School-    </t>
  </si>
  <si>
    <t>4-044-253-2630205-104-2018/19-010</t>
  </si>
  <si>
    <t>Completion of twin Science Laboratory-Roofing, Floor screed, Doors and Windows, Painting and decoration</t>
  </si>
  <si>
    <t>St. Augustine Arundo Mixed Secondary School</t>
  </si>
  <si>
    <t>4-044-253-2630205-104-2018/19-011</t>
  </si>
  <si>
    <t xml:space="preserve">Rongo Mixed Day Secondary School  </t>
  </si>
  <si>
    <t>4-044-253-2630205-104-2018/19-012</t>
  </si>
  <si>
    <t>Construction of Storey Building Comprising of  8 No.Classrooms, Administration Office and 3 No. Laboratories</t>
  </si>
  <si>
    <t>Minyenya Mixed Secondary School</t>
  </si>
  <si>
    <t>4-044-253-2630205-104-2018/19-013</t>
  </si>
  <si>
    <t>Purchase School Bus: 52 Seater</t>
  </si>
  <si>
    <t>Sigiria Mixed Secondary School</t>
  </si>
  <si>
    <t>4-044-253-2630205-104-2018/19-014</t>
  </si>
  <si>
    <t>4-044-253-2640507-113-2018/19-001</t>
  </si>
  <si>
    <t>Kobado Chief's Camp</t>
  </si>
  <si>
    <t>4-044-253-2640507-113-2018/19-002</t>
  </si>
  <si>
    <t>4-044-253-2640507-113-2018/19-003</t>
  </si>
  <si>
    <t>Kuja Mkt. Solar Lamp</t>
  </si>
  <si>
    <t>4-044-253-2640507-113-2018/19-004</t>
  </si>
  <si>
    <t>Erection of 1 No. High Mast Solar Lamp at Kuja Mkt -East Kamagambo Ward</t>
  </si>
  <si>
    <t>Rongo-NG CDFC Office Building</t>
  </si>
  <si>
    <t>4-044-253-3110202-108-2018/19-001</t>
  </si>
  <si>
    <t>Renovation of NG CDFC Office building i.e renovation of leaking roof &amp; filling of gables, floor tiles ,doors ,painting, attending to electricity wiring, Fixing of Grills on the main doors &amp; Windows, toilet flashing systems</t>
  </si>
  <si>
    <t>ICT HUBS</t>
  </si>
  <si>
    <t>East Kamagambo Ward ICT Hub Centre located at Opapo Market</t>
  </si>
  <si>
    <t>4-044-253-2211310-108-2018/19-001</t>
  </si>
  <si>
    <t>Completion of building to house ICT Equipment-Fixing doors and windows, painting and decoration</t>
  </si>
  <si>
    <t xml:space="preserve">North Kamagambo Ward ICT Hub Centre located at Kobado Chiefs Camp </t>
  </si>
  <si>
    <t>4-044-253-2211310-108-2018/19-002</t>
  </si>
  <si>
    <t xml:space="preserve">South Kamagambo Ward ICT Hub Centre located at Cham gi wadu DOs office Compound </t>
  </si>
  <si>
    <t>4-044-253-2211310-108-2018/19-003</t>
  </si>
  <si>
    <t>NG CDFC Office Furniture</t>
  </si>
  <si>
    <t>4-044-253-3111001-108-2018/19-001</t>
  </si>
  <si>
    <t>Purchase of NG-CDFC office furniture-2 No. office desks, 30 No. conference room chairs, 10 No. Executive office chairs and 2No. Meshed Executive Office Chairs</t>
  </si>
  <si>
    <t>PROJECT GFS CODELIST FOR KURESOI NORTH NATIONAL GOVERNMENT CONSTITUENCY DEVELOPMENT FUND</t>
  </si>
  <si>
    <t>4-032-171-2110000-100-2018/19-001</t>
  </si>
  <si>
    <t>4-032-171-2210000-111-2018/19-001</t>
  </si>
  <si>
    <t>4-032-171-2210802-111-2018/19-002</t>
  </si>
  <si>
    <t>4-032-171-2210700-111-2018/19-003</t>
  </si>
  <si>
    <t>4-032-171-2640101-103-2018/19-001</t>
  </si>
  <si>
    <t>4-032-171-2640102-103-2018/19-002</t>
  </si>
  <si>
    <t>4-032-171-2640105-103-2018/19-003</t>
  </si>
  <si>
    <t>4-032-171-2640200-101-2018/19-001</t>
  </si>
  <si>
    <t>Kuresoi North Football Tournament</t>
  </si>
  <si>
    <t>4-032-171-2640509-112-2018/19-001</t>
  </si>
  <si>
    <t>Carry out Constituency footbal competition Tournament and the winning teams to be awarded with trophies, balls, and games kits</t>
  </si>
  <si>
    <t>Environment(2%)</t>
  </si>
  <si>
    <t>4-032-171-2640510-113-2018/19-001</t>
  </si>
  <si>
    <t>Mororbei Primary School</t>
  </si>
  <si>
    <t>4-032-171-2630204-104-2018/19-001</t>
  </si>
  <si>
    <t>Internal plastering of  classrooms;floor concreting and painting of 2 classrooms and offices</t>
  </si>
  <si>
    <t>Korabariet Primary School</t>
  </si>
  <si>
    <t>4-032-171-2630204-104-2018/19-002</t>
  </si>
  <si>
    <t>Cheptemonok Primary School</t>
  </si>
  <si>
    <t>4-032-171-2630204-104-2018/19-003</t>
  </si>
  <si>
    <t>Kapsongop Primary School</t>
  </si>
  <si>
    <t>4-032-171-2630204-104-2018/19-004</t>
  </si>
  <si>
    <t>Kures  Primary School</t>
  </si>
  <si>
    <t>4-032-171-2630204-104-2018/19-005</t>
  </si>
  <si>
    <t>Arorwet Primary School</t>
  </si>
  <si>
    <t>4-032-171-2630204-104-2018/19-006</t>
  </si>
  <si>
    <t>Kipkoris Primary School</t>
  </si>
  <si>
    <t>4-032-171-2630204-104-2018/19-007</t>
  </si>
  <si>
    <t>Reroofing,floor concreting and painting of  3 classrooms</t>
  </si>
  <si>
    <t>Kiptororo Primary School</t>
  </si>
  <si>
    <t>4-032-171-2630204-104-2018/19-008</t>
  </si>
  <si>
    <t>Tiloa Primary School</t>
  </si>
  <si>
    <t>4-032-171-2630204-104-2018/19-009</t>
  </si>
  <si>
    <t>Construction of dormitory @1,000,000 and internal plastering and painting of administration block@200,000</t>
  </si>
  <si>
    <t>Kio Primary School</t>
  </si>
  <si>
    <t>4-032-171-2630204-104-2018/19-010</t>
  </si>
  <si>
    <t>Internal plastering and paintinting of  administration block</t>
  </si>
  <si>
    <t>Araret Primary School</t>
  </si>
  <si>
    <t>4-032-171-2630204-104-2018/19-011</t>
  </si>
  <si>
    <t>Internal plastering and paintinting of  2 classrooms</t>
  </si>
  <si>
    <t>Ndoinet Primary School</t>
  </si>
  <si>
    <t>4-032-171-2630204-104-2018/19-012</t>
  </si>
  <si>
    <t>Kipsapta Primary School</t>
  </si>
  <si>
    <t>4-032-171-2630204-104-2018/19-013</t>
  </si>
  <si>
    <t>Tegunot Haraka B Primary School</t>
  </si>
  <si>
    <t>4-032-171-2630204-104-2018/19-014</t>
  </si>
  <si>
    <t>Chepkoburot Primary School</t>
  </si>
  <si>
    <t>4-032-171-2630204-104-2018/19-015</t>
  </si>
  <si>
    <t>Kiplongony Primary School</t>
  </si>
  <si>
    <t>4-032-171-2630204-104-2018/19-016</t>
  </si>
  <si>
    <t>Lemechonik Primary School</t>
  </si>
  <si>
    <t>4-032-171-2630204-104-2018/19-017</t>
  </si>
  <si>
    <t>Chepuiyet Primary  School</t>
  </si>
  <si>
    <t>4-032-171-2630204-104-2018/19-018</t>
  </si>
  <si>
    <t>Segutioi Ngariet Primary  School</t>
  </si>
  <si>
    <t>4-032-171-2630204-104-2018/19-019</t>
  </si>
  <si>
    <t>Roret Primary  School</t>
  </si>
  <si>
    <t>4-032-171-2630204-104-2018/19-020</t>
  </si>
  <si>
    <t>Nyota Primary School</t>
  </si>
  <si>
    <t>4-032-171-2630204-104-2018/19-021</t>
  </si>
  <si>
    <t>Silibonik Primary School</t>
  </si>
  <si>
    <t>4-032-171-2630204-104-2018/19-022</t>
  </si>
  <si>
    <t>4-032-171-2630204-104-2018/19-023</t>
  </si>
  <si>
    <t>Ndege Primary School</t>
  </si>
  <si>
    <t>4-032-171-2630204-104-2018/19-024</t>
  </si>
  <si>
    <t>Temoyetta Primary School</t>
  </si>
  <si>
    <t>4-032-171-2630204-104-2018/19-025</t>
  </si>
  <si>
    <t>Internal plastering and paintinting of administration block</t>
  </si>
  <si>
    <t>4-032-171-2630204-104-2018/19-026</t>
  </si>
  <si>
    <t>Kamungei Primary School</t>
  </si>
  <si>
    <t>4-032-171-2630204-104-2018/19-027</t>
  </si>
  <si>
    <t>Chesirikwa Primary School</t>
  </si>
  <si>
    <t>4-032-171-2630204-104-2018/19-028</t>
  </si>
  <si>
    <t>Mawingu Primary School</t>
  </si>
  <si>
    <t>4-032-171-2630204-104-2018/19-029</t>
  </si>
  <si>
    <t>Construction of 2 classrooms@1,000,000 and internal plastering and painting of administration block@200,000</t>
  </si>
  <si>
    <t>Langwenda Primary School</t>
  </si>
  <si>
    <t>4-032-171-2630204-104-2018/19-030</t>
  </si>
  <si>
    <t>Mwahe Primary School</t>
  </si>
  <si>
    <t>4-032-171-2630204-104-2018/19-031</t>
  </si>
  <si>
    <t>Nyongores Primary School</t>
  </si>
  <si>
    <t>4-032-171-2630204-104-2018/19-032</t>
  </si>
  <si>
    <t>Mutukanio Primary School</t>
  </si>
  <si>
    <t>4-032-171-2630204-104-2018/19-033</t>
  </si>
  <si>
    <t>Construction of pupils's toilets</t>
  </si>
  <si>
    <t>Umoja Tulwet  Primary School</t>
  </si>
  <si>
    <t>4-032-171-2630204-104-2018/19-034</t>
  </si>
  <si>
    <t>Tonongoi Primary School</t>
  </si>
  <si>
    <t>4-032-171-2630204-104-2018/19-035</t>
  </si>
  <si>
    <t>Construction of one  classroom</t>
  </si>
  <si>
    <t>Cheptagum Primary School</t>
  </si>
  <si>
    <t>4-032-171-2630204-104-2018/19-036</t>
  </si>
  <si>
    <t>Plastering,fixing windows,doors and painting 1 classroom</t>
  </si>
  <si>
    <t>Mukeu Primary School</t>
  </si>
  <si>
    <t>4-032-171-2630204-104-2018/19-037</t>
  </si>
  <si>
    <t>Internal plastering and paintinting  of administration block</t>
  </si>
  <si>
    <t>Amani Asanyo Primary School</t>
  </si>
  <si>
    <t>4-032-171-2630204-104-2018/19-038</t>
  </si>
  <si>
    <t>Fencing of  7 acres school land using barbed wire and construction of main gate</t>
  </si>
  <si>
    <t>Githiriga Primary School</t>
  </si>
  <si>
    <t>4-032-171-2630204-104-2018/19-039</t>
  </si>
  <si>
    <t>Mau Summit Primary School</t>
  </si>
  <si>
    <t>4-032-171-2630204-104-2018/19-040</t>
  </si>
  <si>
    <t>Pele Primary School</t>
  </si>
  <si>
    <t>4-032-171-2630204-104-2018/19-041</t>
  </si>
  <si>
    <t>Kiplelechon Primary School</t>
  </si>
  <si>
    <t>4-032-171-2630204-104-2018/19-042</t>
  </si>
  <si>
    <t>Chesubeno Primary School</t>
  </si>
  <si>
    <t>4-032-171-2630204-104-2018/19-043</t>
  </si>
  <si>
    <t>Tabora Primary School</t>
  </si>
  <si>
    <t>4-032-171-2630204-104-2018/19-044</t>
  </si>
  <si>
    <t>Construction of 2 classrooms@1,000,000 and floor concreting, fixing doors, windows and painting of  2 classrooms@200,000</t>
  </si>
  <si>
    <t>Bureti Primary Schol</t>
  </si>
  <si>
    <t>4-032-171-2630204-104-2018/19-045</t>
  </si>
  <si>
    <t>Kamara Primary School</t>
  </si>
  <si>
    <t>4-032-171-2630204-104-2018/19-046</t>
  </si>
  <si>
    <t>Reroofing ,floor concreting and painting of 4 classrooms</t>
  </si>
  <si>
    <t>Muchorwe Primary School</t>
  </si>
  <si>
    <t>4-032-171-2630204-104-2018/19-047</t>
  </si>
  <si>
    <t>Choronok Primary School</t>
  </si>
  <si>
    <t>4-032-171-2630204-104-2018/19-048</t>
  </si>
  <si>
    <t>Tabain Primary School</t>
  </si>
  <si>
    <t>4-032-171-2630204-104-2018/19-049</t>
  </si>
  <si>
    <t>Kapsimotwo Primary School</t>
  </si>
  <si>
    <t>4-032-171-2630204-104-2018/19-050</t>
  </si>
  <si>
    <t>Construction of  one  classroom</t>
  </si>
  <si>
    <t>Kipsinendet Primary School</t>
  </si>
  <si>
    <t>4-032-171-2630204-104-2018/19-051</t>
  </si>
  <si>
    <t>Maraba Primary School</t>
  </si>
  <si>
    <t>4-032-171-2630204-104-2018/19-052</t>
  </si>
  <si>
    <t>4-032-171-2630204-104-2018/19-053</t>
  </si>
  <si>
    <t>Mau Primary School</t>
  </si>
  <si>
    <t>4-032-171-2630204-104-2018/19-054</t>
  </si>
  <si>
    <t>Bygum Primary School</t>
  </si>
  <si>
    <t>4-032-171-2630204-104-2018/19-055</t>
  </si>
  <si>
    <t>Kiletien Primary School</t>
  </si>
  <si>
    <t>4-032-171-2630204-104-2018/19-056</t>
  </si>
  <si>
    <t>Sirikwa Primary School</t>
  </si>
  <si>
    <t>4-032-171-2630204-104-2018/19-057</t>
  </si>
  <si>
    <t>Muthenji Primary School</t>
  </si>
  <si>
    <t>4-032-171-2630204-104-2018/19-058</t>
  </si>
  <si>
    <t>Kandenye Primary School</t>
  </si>
  <si>
    <t>4-032-171-2630204-104-2018/19-059</t>
  </si>
  <si>
    <t>Dagoretti Nyakinyua Primary School</t>
  </si>
  <si>
    <t>4-032-171-2630204-104-2018/19-060</t>
  </si>
  <si>
    <t>Set Kotes Primary School</t>
  </si>
  <si>
    <t>4-032-171-2630204-104-2018/19-061</t>
  </si>
  <si>
    <t>Upendo Primary School</t>
  </si>
  <si>
    <t>4-032-171-2630204-104-2018/19-062</t>
  </si>
  <si>
    <t>4-032-171-2630204-104-2018/19-063</t>
  </si>
  <si>
    <t>Silibwet  Gaa Primary School</t>
  </si>
  <si>
    <t>4-032-171-2630204-104-2018/19-064</t>
  </si>
  <si>
    <t>Moto Primary School</t>
  </si>
  <si>
    <t>4-032-171-2630204-104-2018/19-065</t>
  </si>
  <si>
    <t>Kibaraa Secondary School</t>
  </si>
  <si>
    <t>4-032-171-2630205-104-2018/19-001</t>
  </si>
  <si>
    <t>Kipkewa Secondary School</t>
  </si>
  <si>
    <t>4-032-171-2630205-104-2018/19-002</t>
  </si>
  <si>
    <t>Sachangwan Secondary School</t>
  </si>
  <si>
    <t>4-032-171-2630205-104-2018/19-003</t>
  </si>
  <si>
    <t>Reroofing,floor concreting and painting of 3 classrooms</t>
  </si>
  <si>
    <t>Kio Secondary School</t>
  </si>
  <si>
    <t>4-032-171-2630205-104-2018/19-004</t>
  </si>
  <si>
    <t>internal plastering and paintinting of  dormitory</t>
  </si>
  <si>
    <t>Elck Kongoi Girls Secondary School</t>
  </si>
  <si>
    <t>4-032-171-2630205-104-2018/19-005</t>
  </si>
  <si>
    <t>Boron Secondary School</t>
  </si>
  <si>
    <t>4-032-171-2630205-104-2018/19-006</t>
  </si>
  <si>
    <t>Internal plastering and paintinting of 4 classrooms and administration</t>
  </si>
  <si>
    <t>Tarakwa Secondary School</t>
  </si>
  <si>
    <t>4-032-171-2630205-104-2018/19-007</t>
  </si>
  <si>
    <t>Bondet Secondary School</t>
  </si>
  <si>
    <t>4-032-171-2630205-104-2018/19-008</t>
  </si>
  <si>
    <t>Mkulima Secondary School</t>
  </si>
  <si>
    <t>4-032-171-2630205-104-2018/19-009</t>
  </si>
  <si>
    <t>Reroofing,floor concreting and painting of 4 classrooms</t>
  </si>
  <si>
    <t>Mawingu Secondary School</t>
  </si>
  <si>
    <t>4-032-171-2630205-104-2018/19-010</t>
  </si>
  <si>
    <t>Chesirikwa Secondary School</t>
  </si>
  <si>
    <t>4-032-171-2630205-104-2018/19-011</t>
  </si>
  <si>
    <t>Floor concreting, plastering, and painting of  administration offices</t>
  </si>
  <si>
    <t>Umoja Tulwet  Secondary School</t>
  </si>
  <si>
    <t>4-032-171-2630205-104-2018/19-012</t>
  </si>
  <si>
    <t>4-032-171-2630205-104-2018/19-013</t>
  </si>
  <si>
    <t>Sundu River Secondary  School</t>
  </si>
  <si>
    <t>Construction of administration block@800,000 and construction of 2 classrooms@1,200,000</t>
  </si>
  <si>
    <t>Karirikania Secondary School</t>
  </si>
  <si>
    <t>4-032-171-2630205-104-2018/19-015</t>
  </si>
  <si>
    <t>Kamara Secondary School</t>
  </si>
  <si>
    <t>4-032-171-2630205-104-2018/19-016</t>
  </si>
  <si>
    <t>Sirikwa  Secondary School</t>
  </si>
  <si>
    <t>4-032-171-2630205-104-2018/19-017</t>
  </si>
  <si>
    <t>Baringo Secondary School</t>
  </si>
  <si>
    <t>4-032-171-2630205-104-2018/19-018</t>
  </si>
  <si>
    <t>Construction  of  laboratory@1,200,000 and construction of 2 classrooms@1,000,000</t>
  </si>
  <si>
    <t>Kuresoi  Division Do's office</t>
  </si>
  <si>
    <t>4-032-171-2640507-113-2018/19-001</t>
  </si>
  <si>
    <t>Construction of DO's office</t>
  </si>
  <si>
    <t>Nyota Chief's Office</t>
  </si>
  <si>
    <t>4-032-171-2640507-113-2018/19-002</t>
  </si>
  <si>
    <t>Construction of  chief's office</t>
  </si>
  <si>
    <t>Kamara Chiefs Office</t>
  </si>
  <si>
    <t>4-032-171-2640507-113-2018/19-003</t>
  </si>
  <si>
    <t>Construction of chief's office</t>
  </si>
  <si>
    <t>Mau Summit Police Station</t>
  </si>
  <si>
    <t>4-032-171-2640507-113-2018/19-004</t>
  </si>
  <si>
    <t>TSC Sub County Office</t>
  </si>
  <si>
    <t>4-032-171-3110202-108-2018/19-001</t>
  </si>
  <si>
    <t>Construction of TSC sub county offices</t>
  </si>
  <si>
    <t>PROJECT GFS CODELIST FOR KURESOI SOUTH NATIONAL GOVERNMENT CONSTITUENCY DEVELOPMENT FUND</t>
  </si>
  <si>
    <t>4-014-170-2110000-100-2018/19-001</t>
  </si>
  <si>
    <t>Employees gratuity</t>
  </si>
  <si>
    <t>4-014-170-2110000-100-2018/19-002</t>
  </si>
  <si>
    <t>Payment of employees gratuity</t>
  </si>
  <si>
    <t>4-014-170-2210000-100-2018/19-003</t>
  </si>
  <si>
    <t>4-014-170-2210000-111-2018/19-001</t>
  </si>
  <si>
    <t>Purchase of fuel, repairs and maintenance, printing, stationery, Airtime, travel and subsistence among others</t>
  </si>
  <si>
    <t>4-014-170-2210802-111-2018/19-002</t>
  </si>
  <si>
    <t>4-014-170-2210700 -111-2018/19-003</t>
  </si>
  <si>
    <t>4-014-170-2640200-101-2018/19-001</t>
  </si>
  <si>
    <t>4-014-170-2640101-103-2018/19-001</t>
  </si>
  <si>
    <t>Bursary Tertiary  Institutions (Colleges and Universities)</t>
  </si>
  <si>
    <t>4-014-170-2640102-103-2018/19-002</t>
  </si>
  <si>
    <t>DO’s office Kiptagich</t>
  </si>
  <si>
    <t>4-014-170-2640507-113-2018/19-001</t>
  </si>
  <si>
    <t>Completion of DO’s office(walling, floor, plastering, roofing, doors, windows, glazing, ceiling, painting)</t>
  </si>
  <si>
    <t>Keringet police station</t>
  </si>
  <si>
    <t>4-014-170-2640507-113-2018/19-002</t>
  </si>
  <si>
    <t>Completion of police divisional headquarters(walling, floor, plastering, roofing, doors, windows, glazing, ceiling, painting)</t>
  </si>
  <si>
    <t xml:space="preserve">Keringet CDF Social Hall </t>
  </si>
  <si>
    <t>4-014-170-2640507-113-2018/19-003</t>
  </si>
  <si>
    <t xml:space="preserve">DCC Residence </t>
  </si>
  <si>
    <t>4-014-170-2640507-113-2018/19-004</t>
  </si>
  <si>
    <t>Completion of DCC Residence(walling, floor, plastering, roofing, doors, windows, glazing, ceiling, painting)</t>
  </si>
  <si>
    <t>Silibwet Chiefs Office</t>
  </si>
  <si>
    <t>4-014-170-2640507-113-2018/19-005</t>
  </si>
  <si>
    <t>Emitik chiefs office</t>
  </si>
  <si>
    <t>4-014-170-2640507-113-2018/19-006</t>
  </si>
  <si>
    <t>Completion of chiefs office(plastering, walling, ceiling, painting, fixing of window panes)</t>
  </si>
  <si>
    <t>Tinet Chiefs Hall</t>
  </si>
  <si>
    <t>4-014-170-2640507-113-2018/19-007</t>
  </si>
  <si>
    <t>Construction of chiefs hall</t>
  </si>
  <si>
    <t>DO’s Residence Olenguruone</t>
  </si>
  <si>
    <t>4-014-170-2640507-113-2018/19-008</t>
  </si>
  <si>
    <t>Kiptaragon TTI</t>
  </si>
  <si>
    <t>Construction of chainlink wall of concrete poles (120M by 160M), landscaping and construction of a main gate</t>
  </si>
  <si>
    <t>Kipleljin Primary School</t>
  </si>
  <si>
    <t>4-014-170-2630204-104-2018/19-001</t>
  </si>
  <si>
    <t>Kimugul Primary School</t>
  </si>
  <si>
    <t>4-014-170-2630204-104-2018/19-002</t>
  </si>
  <si>
    <t>Leltany Primary School</t>
  </si>
  <si>
    <t>4-014-170-2630204-104-2018/19-003</t>
  </si>
  <si>
    <t>ChenuguPrimary School</t>
  </si>
  <si>
    <t>4-014-170-2630204-104-2018/19-004</t>
  </si>
  <si>
    <t>Busiengiruk Primary School</t>
  </si>
  <si>
    <t>4-014-170-2630204-104-2018/19-005</t>
  </si>
  <si>
    <t>Kipkoibet Primary School</t>
  </si>
  <si>
    <t>4-014-170-2630204-104-2018/19-006</t>
  </si>
  <si>
    <t>Aoon Primary School</t>
  </si>
  <si>
    <t>4-014-170-2630204-104-2018/19-007</t>
  </si>
  <si>
    <t>Sangawet Primary School</t>
  </si>
  <si>
    <t>4-014-170-2630204-104-2018/19-008</t>
  </si>
  <si>
    <t>Ogiek Primary School</t>
  </si>
  <si>
    <t>4-014-170-2630204-104-2018/19-009</t>
  </si>
  <si>
    <t>Completion of two classrooms (plastering, windows, doors, ceiling, painting &amp; electrical works)</t>
  </si>
  <si>
    <t>Chepnyalilo Primary School</t>
  </si>
  <si>
    <t>4-014-170-2630204-104-2018/19-010</t>
  </si>
  <si>
    <t>KoitabTinet Primary School</t>
  </si>
  <si>
    <t>4-014-170-2630204-104-2018/19-011</t>
  </si>
  <si>
    <t>Ngenda Primary School</t>
  </si>
  <si>
    <t>4-014-170-2630204-104-2018/19-012</t>
  </si>
  <si>
    <t>Kaplamai Primary School</t>
  </si>
  <si>
    <t>4-014-170-2630204-104-2018/19-013</t>
  </si>
  <si>
    <t>Ndabibit Primary School</t>
  </si>
  <si>
    <t>4-014-170-2630204-104-2018/19-014</t>
  </si>
  <si>
    <t>Chebirwobei Primary School</t>
  </si>
  <si>
    <t>4-014-170-2630204-104-2018/19-015</t>
  </si>
  <si>
    <t>Barao Primary School</t>
  </si>
  <si>
    <t>4-014-170-2630204-104-2018/19-016</t>
  </si>
  <si>
    <t>4-014-170-2630204-104-2018/19-017</t>
  </si>
  <si>
    <t>Ketitui Central Primary School</t>
  </si>
  <si>
    <t>4-014-170-2630204-104-2018/19-018</t>
  </si>
  <si>
    <t>Completion of one storey (five classrooms), block (walling, plastering, roofing, doors, windows, ceiling, painting &amp; electrical works)</t>
  </si>
  <si>
    <t>Kirandich Primary School</t>
  </si>
  <si>
    <t>4-014-170-2630204-104-2018/19-019</t>
  </si>
  <si>
    <t>Tendwet Primary School</t>
  </si>
  <si>
    <t>4-014-170-2630204-104-2018/19-020</t>
  </si>
  <si>
    <t>Chigamba Primary School</t>
  </si>
  <si>
    <t>4-014-170-2630204-104-2018/19-021</t>
  </si>
  <si>
    <t>Sotiki Primary School</t>
  </si>
  <si>
    <t>4-014-170-2630204-104-2018/19-022</t>
  </si>
  <si>
    <t>Emitik G Primary School</t>
  </si>
  <si>
    <t>4-014-170-2630204-104-2018/19-023</t>
  </si>
  <si>
    <t>Construction of a 30 bed dormitory to completion</t>
  </si>
  <si>
    <t>Saptet Primary School</t>
  </si>
  <si>
    <t>4-014-170-2630204-104-2018/19-024</t>
  </si>
  <si>
    <t>Keringet Boarding Primary School</t>
  </si>
  <si>
    <t>4-014-170-2630204-104-2018/19-025</t>
  </si>
  <si>
    <t>Construction of 80 bed dormitory to completion</t>
  </si>
  <si>
    <t>Kapkwen Primary School</t>
  </si>
  <si>
    <t>4-014-170-2630204-104-2018/19-026</t>
  </si>
  <si>
    <t>Completion of 3 classrooms (plastering, floor finishes, walling windows, doors, ceiling, painting)</t>
  </si>
  <si>
    <t>Olenguruone DEB Boarding Primary school</t>
  </si>
  <si>
    <t>4-014-170-2630204-104-2018/19-027</t>
  </si>
  <si>
    <t>Ole Tachasis Primary School</t>
  </si>
  <si>
    <t>4-014-170-2630204-104-2018/19-028</t>
  </si>
  <si>
    <t>Kapno Primary School</t>
  </si>
  <si>
    <t>4-014-170-2630204-104-2018/19-030</t>
  </si>
  <si>
    <t>Keringet Estate Primary School</t>
  </si>
  <si>
    <t>4-014-170-2630204-104-2018/19-031</t>
  </si>
  <si>
    <t>Renovation of Administration block(Floor, plastering, painting, roofing)</t>
  </si>
  <si>
    <t>Kapkoi Primary School</t>
  </si>
  <si>
    <t>4-014-170-2630204-104-2018/19-032</t>
  </si>
  <si>
    <t>Tuiyobei  K Primary School</t>
  </si>
  <si>
    <t>4-014-170-2630204-104-2018/19-033</t>
  </si>
  <si>
    <t>Purchase of  ½ acre piece of land as per the land valuation report</t>
  </si>
  <si>
    <t>Seanin Primary School</t>
  </si>
  <si>
    <t>4-014-170-2630204-104-2018/19-035</t>
  </si>
  <si>
    <t>Purchase of 1 acre piece of land as per the land valuation report</t>
  </si>
  <si>
    <t>Bararget Primary School</t>
  </si>
  <si>
    <t>4-014-170-2630204-104-2018/19-036</t>
  </si>
  <si>
    <t>Silibwet Primary School</t>
  </si>
  <si>
    <t>4-014-170-2630204-104-2018/19-037</t>
  </si>
  <si>
    <t>Kiptenden Primary School</t>
  </si>
  <si>
    <t>4-014-170-2630204-104-2018/19-038</t>
  </si>
  <si>
    <t>Kiptagich Secondary School</t>
  </si>
  <si>
    <t>4-014-170-2630205-104-2018/19-001</t>
  </si>
  <si>
    <t>Construction of a dining hall from slab level</t>
  </si>
  <si>
    <t>TinetKapkoi Secondary School</t>
  </si>
  <si>
    <t>4-014-170-2630205-104-2018/19-002</t>
  </si>
  <si>
    <t>Completion of Administration block (plastering, floor finishes, walling, windows, doors, roofing, ceiling, painting &amp; external finishes)</t>
  </si>
  <si>
    <t>OgiekSotiki Secondary School</t>
  </si>
  <si>
    <t>4-014-170-2630205-104-2018/19-003</t>
  </si>
  <si>
    <t>Completion  of Administration block (plastering, flooring, ceiling, doors, windows, roofing, fascia board and painting)</t>
  </si>
  <si>
    <t>Kapngorot Secondary School</t>
  </si>
  <si>
    <t>4-014-170-2630205-104-2018/19-004</t>
  </si>
  <si>
    <t>Completion of laboratory(plastering, painting, Benches, pipework, gas fixing, sinks and taps)</t>
  </si>
  <si>
    <t>Siwot Girls Secondary School</t>
  </si>
  <si>
    <t>4-014-170-2630205-104-2018/19-005</t>
  </si>
  <si>
    <t>Completion of one storey dormitory(walling, roofing, doors, windows, ceiling, plastering, painting, glazing, cubicles)</t>
  </si>
  <si>
    <t>Chigamba Secondary School</t>
  </si>
  <si>
    <t>4-014-170-2630205-104-2018/19-006</t>
  </si>
  <si>
    <t>Completion of Laboratory(plastering, paitning, benches, piping, sinks, taps &amp; gas fixing)</t>
  </si>
  <si>
    <t>Tulwet Secondary Secondary School</t>
  </si>
  <si>
    <t>4-014-170-2630205-104-2018/19-007</t>
  </si>
  <si>
    <t>Olenguruone Township Secondary School</t>
  </si>
  <si>
    <t>4-014-170-2630205-104-2018/19-008</t>
  </si>
  <si>
    <t>Completion of two classrooms(floor, ceiling, plastering, glazing, doors &amp; painting)</t>
  </si>
  <si>
    <t>Kamwaura Secondary School</t>
  </si>
  <si>
    <t>4-014-170-2630205-104-2018/19-009</t>
  </si>
  <si>
    <t>Completion of dining hall(plastering, floor finishes, walling windows, doors, roofing, painting &amp; external finishes)</t>
  </si>
  <si>
    <t>Tinet Mixed Secondary School</t>
  </si>
  <si>
    <t>4-014-170-2630205-104-2018/19-010</t>
  </si>
  <si>
    <t>Kapkeet Secondary School</t>
  </si>
  <si>
    <t>4-014-170-2630205-104-2018/19-011</t>
  </si>
  <si>
    <t>Completion of two classrooms (plastering, glazing &amp; roofing) (Kshs.200,000) and construction of a laboratory (Kshs.1,300,000)</t>
  </si>
  <si>
    <t>Kiptaragon Secondary School</t>
  </si>
  <si>
    <t>Completion of a laboratory (plastering, floor, windows, glazing, painting, benches, piping, sinks, gas fixing &amp; taps,)</t>
  </si>
  <si>
    <t>Ngorofa Secondary School</t>
  </si>
  <si>
    <t>4-014-170-2630205-104-2018/19-012</t>
  </si>
  <si>
    <t>Construction of dining hall</t>
  </si>
  <si>
    <t>Kapsimbeiywo Secondary School</t>
  </si>
  <si>
    <t>4-014-170-2630205-104-2018/19-013</t>
  </si>
  <si>
    <t>Completion of a dining hall (floor finishes, plastering, painting, doors, windows, glazing )</t>
  </si>
  <si>
    <t>Kiplemeiywo Secondary School</t>
  </si>
  <si>
    <t>4-014-170-2630205-104-2018/19-014</t>
  </si>
  <si>
    <t>Construction of two classrooms to completion (Kshs.1,500,000) and construction of boys &amp; girls 12 door toilets (Kshs.600,000)</t>
  </si>
  <si>
    <t>Kaplamboi Secondary School</t>
  </si>
  <si>
    <t>4-014-170-2630205-104-2018/19-015</t>
  </si>
  <si>
    <t>Construction of boys and girls 12 door toilets</t>
  </si>
  <si>
    <t>Chemaner Secondary School</t>
  </si>
  <si>
    <t>4-014-170-2630205-104-2018/19-016</t>
  </si>
  <si>
    <t>Completion of  a Dormitory (floor finishes, plastering, painting, doors, windows, glazing &amp; ceiling) (Kshs.500,000) and construction of administration block (Kshs.1,000,000)</t>
  </si>
  <si>
    <t>Chebaraa Secondary School</t>
  </si>
  <si>
    <t>4-014-170-2630205-104-2018/19-017</t>
  </si>
  <si>
    <t>Construction of a dining hall</t>
  </si>
  <si>
    <t>Bararget Secondary School</t>
  </si>
  <si>
    <t>4-014-170-2630205-104-2018/19-018</t>
  </si>
  <si>
    <t>4-014-170-2640510-110-2018/19-001</t>
  </si>
  <si>
    <t>Purchase of tree seedlings, and planting in the following institutions: Wamkong primary, Tembwo Primary, Lelechwet Primary, Aoon Primary, Kabongoi Primary, Lelaitich Primary, Barao Primary, Kiplemeiywo Primary,Korao Primary,  Sigowet Primary, Cheptuech Primary, Kapkeet Primary, Teta Primary, Arorwet Primary,Kirandich Primary, Kiptenden Primary, Kaplamai Primary, Kimororoch Primary, Sugutek Primary,Kamwaura Primary, Baraget Primary, Ogiek Primary, Olenguruone DEB Day, Ambusket primary each ksh 90,867.40</t>
  </si>
  <si>
    <t>Constituency sports tournaments</t>
  </si>
  <si>
    <t>4-014-170-2640509-112-2018/19-001</t>
  </si>
  <si>
    <t xml:space="preserve">Carry out constituency sports tournament and the winning teams / schools to be awarded with trophy ,balls and game kits </t>
  </si>
  <si>
    <t>N.H.I. F</t>
  </si>
  <si>
    <t>payment of NHIF</t>
  </si>
  <si>
    <t>N.S.S. F</t>
  </si>
  <si>
    <t>payment of NSSF</t>
  </si>
  <si>
    <t>Purchase of fuel, repairs and maintenance, printing, photocopies, stationery, Airtime, travel and subsistence</t>
  </si>
  <si>
    <t>To cater for any unforeseen occurrences in the constituency during the financial year ( floods, fire incidences, collapse of structures etc)</t>
  </si>
  <si>
    <t>Dagoretti North NGCDF Office</t>
  </si>
  <si>
    <t>Addtitional funds for Construction of NG CDF Dagoretti North Office( clearing the bush, removing cotton soil, excavation of trenches, walling, keying, painting and roofing)</t>
  </si>
  <si>
    <t>Dagoretti North NGCDF Constituency Environment activities</t>
  </si>
  <si>
    <t>Installation of modern Energy Saving Jikos (@ kshs 200,000.00.)
Kawangware primary-3 modern energy saving jikos ksh 600,000.00, HGM Primary -3 modern energy saving jikos ksh 600,000.00, Muslim primary-2 modern energy saving jikos ksh 400,000.00 and Muthangari primary 2 modern energy saving jikos 400,000.00
Purchase and Installation of Roto water tanks 10,000Litres @ 90,408.76 one at Muslim and Kawangware primary schools.</t>
  </si>
  <si>
    <t>Riruta HGM Primary School</t>
  </si>
  <si>
    <t>1. Rehabilitation of 6 classrooms-
(Replace old iron sheets, ceiling, windows, doors, painting, tiling of floors, electrical repairs)
 (Ksh. 5,766,349.37)
2. Purchase of 100 desks- (Ksh. 500,000.00</t>
  </si>
  <si>
    <t>St. Georges Primary School</t>
  </si>
  <si>
    <t>Kawangware Primary. School</t>
  </si>
  <si>
    <t>1. Purchase of 100 Desks (Ksh. 500,000.00)
2. Renovation of 4 Classrooms
(Replace old iron sheets, ceiling, windows, doors, painting, tiling of floors, electrical repairs)(Ksh. 3,000,000.00)</t>
  </si>
  <si>
    <t>Kilimani Primary school</t>
  </si>
  <si>
    <t xml:space="preserve">Purchase of 100 Desks </t>
  </si>
  <si>
    <t>Gatina Primary School</t>
  </si>
  <si>
    <t>Muthangari Primary school</t>
  </si>
  <si>
    <t xml:space="preserve">Lavington Primary school </t>
  </si>
  <si>
    <t>Kileleshwa Primary School</t>
  </si>
  <si>
    <t>Playground leveling (remove cotton soil, compact ground, apply and level red soil, plant grass.</t>
  </si>
  <si>
    <t>Nairobi Primary School</t>
  </si>
  <si>
    <t>Construction of Perimeter Wall 250M (Clearing bushes, excavation of trenches, walling, keying and capping, plastering- (ksh. 5,000,000.00)                            Purchase of 100 Desks. - Ksh 500,000.00</t>
  </si>
  <si>
    <t>Jacaranda Special School</t>
  </si>
  <si>
    <t>Construction of Perimeter Wall 50M (Clearing bushes, excavation of trenches, walling, keying and capping)</t>
  </si>
  <si>
    <t xml:space="preserve">Additional funds for Construction of a storey Administration Block
(walling, slabbing, plastering, windows, doors, painting, electrical &amp; plumbing works)
</t>
  </si>
  <si>
    <t>Kileleshwa Police Station</t>
  </si>
  <si>
    <t xml:space="preserve">Completion of a storey building made up of 4 Staff Houses
(walling, roofing, plastering, windows, doors, painting, electrical &amp; plumbing works)
</t>
  </si>
  <si>
    <t>Muslim Chiefs Office</t>
  </si>
  <si>
    <t>Muthangari Police Station</t>
  </si>
  <si>
    <t>Construction of 250M Perimeter wall (Clearing bushes, excavation of trenches, walling, keying and capping, plastering)</t>
  </si>
  <si>
    <t>kawangware Acc Office</t>
  </si>
  <si>
    <t>Renovation of office (Replace worn out iron sheets on roof, electrical repairs, tiling of floors, painting)</t>
  </si>
  <si>
    <t>Dagoretti North NGCDF Website</t>
  </si>
  <si>
    <t>Developing Dagoretti North NG-CDF website (Designing, purchase of domain and accessories.)</t>
  </si>
  <si>
    <t xml:space="preserve">     PROJECT GFS CODELIST FOR DAGORETTI NORTH NATIONAL GOVERNMENT CONSTITUENCY DEVELOPMENT FUND</t>
  </si>
  <si>
    <t>PROJECT GFS CODELIST FOR KAPSERET NATIONAL GOVERNMENT CONSTITUENCY DEVELOPMENT FUND</t>
  </si>
  <si>
    <t>4-027-145-2110000-100-2018/19-001</t>
  </si>
  <si>
    <t xml:space="preserve">Payment of Staff Salaries and Gratuity </t>
  </si>
  <si>
    <t>4-027-145-2110000-100-2018/19-002</t>
  </si>
  <si>
    <t>4-027-145-2110000-100-2018/19-003</t>
  </si>
  <si>
    <t>4-027-145-2110000-100-2018/19-004</t>
  </si>
  <si>
    <t>4-027-145-2110000-100-2018/19-005</t>
  </si>
  <si>
    <t>Payment of Committee Sitting Allowances.</t>
  </si>
  <si>
    <t/>
  </si>
  <si>
    <t>4-027-145-2210802-111-2018/19-001</t>
  </si>
  <si>
    <t>Payment Of Committee Sitting Allowances, Transport, Conferences And Field Bursary Vetting And Per Diem Allowances,Hod Allowances.</t>
  </si>
  <si>
    <t>4-027-145-2210503-111-2018/19-002</t>
  </si>
  <si>
    <t>PMC , NG-CDFC AND STAFF</t>
  </si>
  <si>
    <t>4-027-145-2210604-111-2018/19-003</t>
  </si>
  <si>
    <t>4-027-145-2640200-101-2018/19-001</t>
  </si>
  <si>
    <t>To Cater For Unforeseen Occurrence In The Constituency During The Financial Year.</t>
  </si>
  <si>
    <t>4-027-145-2640101-103-2018/19-001</t>
  </si>
  <si>
    <t>Payment Of Bursary To Needy Students</t>
  </si>
  <si>
    <t>4-027-145-2640102-103-2018/19-002</t>
  </si>
  <si>
    <t>Special Bursary</t>
  </si>
  <si>
    <t>4-027-145-2640105-103-2018/19-003</t>
  </si>
  <si>
    <t>Payment Of Bursary To Needy And Special Students.</t>
  </si>
  <si>
    <t>Sports Activity</t>
  </si>
  <si>
    <t>4-027-145-2640508-112-2018/19-001</t>
  </si>
  <si>
    <t>4-027-145-2640510-110-2018/19-001</t>
  </si>
  <si>
    <t>Nganiat Primary School</t>
  </si>
  <si>
    <t xml:space="preserve">4-027-145-2630204-104-2018/19-001   </t>
  </si>
  <si>
    <t>Kipsamoo Primary School</t>
  </si>
  <si>
    <t xml:space="preserve">4-027-145-2630204-104-2018/19-002   </t>
  </si>
  <si>
    <t>Construction Of One Classroom To Completion.</t>
  </si>
  <si>
    <t xml:space="preserve">4-027-145-2630204-104-2018/19-003   </t>
  </si>
  <si>
    <t>Barnotik Primary School</t>
  </si>
  <si>
    <t xml:space="preserve">4-027-145-2630204-104-2018/19-004  </t>
  </si>
  <si>
    <t>Construction Of Three Door Boys Pit Latrine  To Completion.</t>
  </si>
  <si>
    <t>Ngeria Primary</t>
  </si>
  <si>
    <t xml:space="preserve">4-027-145-2630204-104-2018/19-005   </t>
  </si>
  <si>
    <t>Renovation Of Four Classrooms Flooring,Plastering Painting And Labelling.</t>
  </si>
  <si>
    <t xml:space="preserve">Aturei Adventist  Day &amp; Boarding </t>
  </si>
  <si>
    <t xml:space="preserve">4-027-145-2630204-104-2018/19-006  </t>
  </si>
  <si>
    <t>Completion Of Dining Hall (Roofing ,Plastering And Painting).</t>
  </si>
  <si>
    <t>Gitwe Primary</t>
  </si>
  <si>
    <t xml:space="preserve">4-027-145-2630204-104-2018/19-007 </t>
  </si>
  <si>
    <t>Leveling Of School Field.</t>
  </si>
  <si>
    <t>Kapkenduiywo  Primary</t>
  </si>
  <si>
    <t xml:space="preserve">4-027-145-2630204-104-2018/19-008   </t>
  </si>
  <si>
    <t>Construction Of Lined Drainage System To Completion.</t>
  </si>
  <si>
    <t>Koysin Primary School</t>
  </si>
  <si>
    <t xml:space="preserve">4-027-145-2630204-104-2018/19-009   </t>
  </si>
  <si>
    <t>Tuiyo Primary School</t>
  </si>
  <si>
    <t xml:space="preserve">4-027-145-2630204-104-2018/19-010   </t>
  </si>
  <si>
    <t>Constrution Of One Classroom And Renovation (Painting,Flooring)And Partitioning Of Four Classrooms.</t>
  </si>
  <si>
    <t>Kermetio Primary School</t>
  </si>
  <si>
    <t xml:space="preserve">4-027-145-2630204-104-2018/19-011 </t>
  </si>
  <si>
    <t>Construction Of One Classroom To Completion(Kshs.650,000) And Purchase Of 25Desks(Kshs. 62,500)</t>
  </si>
  <si>
    <t>Nandi Gaa Primary School</t>
  </si>
  <si>
    <t xml:space="preserve">4-027-145-2630204-104-2018/19-012   </t>
  </si>
  <si>
    <t>Ngarafalls Primary School</t>
  </si>
  <si>
    <t xml:space="preserve">4-027-145-2630204-104-2018/19-013   </t>
  </si>
  <si>
    <t>Construction Of Three Classrooms To Completion</t>
  </si>
  <si>
    <t>Koibasui Primary School</t>
  </si>
  <si>
    <t xml:space="preserve">4-027-145-2630204-104-2018/19-014   </t>
  </si>
  <si>
    <t>Construction Of Adminstration Block To Completion.</t>
  </si>
  <si>
    <t>Kingwal Primary School</t>
  </si>
  <si>
    <t xml:space="preserve">4-027-145-2630204-104-2018/19-015  </t>
  </si>
  <si>
    <t>Construction Of Administration Block To Completion.</t>
  </si>
  <si>
    <t>Ochemina Primary School</t>
  </si>
  <si>
    <t xml:space="preserve">4-027-145-2630204-104-2018/19-016   </t>
  </si>
  <si>
    <t>Construction Of Adminstration Block  To Completion.</t>
  </si>
  <si>
    <t>Kipkaren Primary School</t>
  </si>
  <si>
    <t xml:space="preserve">4-027-145-2630204-104-2018/19-019 </t>
  </si>
  <si>
    <t>Kipkenyo Primary School</t>
  </si>
  <si>
    <t xml:space="preserve">4-027-145-2630204-104-2018/19-020  </t>
  </si>
  <si>
    <t>Kamuzee Primary School</t>
  </si>
  <si>
    <t xml:space="preserve">4-027-145-2630204-104-2018/19-021  </t>
  </si>
  <si>
    <t>Kaptinga Primary School</t>
  </si>
  <si>
    <t xml:space="preserve">4-027-145-2630204-104-2018/19-022   </t>
  </si>
  <si>
    <t>Belekenya Primary School</t>
  </si>
  <si>
    <t xml:space="preserve">4-027-145-2630204-104-2018/19-023  </t>
  </si>
  <si>
    <t>Legetet Primary School</t>
  </si>
  <si>
    <t>4-027-145-2630204-104-2018/19-024</t>
  </si>
  <si>
    <t>Completion Of Administration Block (Plastering ,Doors And Window Fixing).</t>
  </si>
  <si>
    <t>St.Ann Primary School</t>
  </si>
  <si>
    <t xml:space="preserve">4-027-145-2630204-104-2018/19-025  </t>
  </si>
  <si>
    <t>Chepkongi Primary School</t>
  </si>
  <si>
    <t xml:space="preserve">4-027-145-2630204-104-2018/19-026  </t>
  </si>
  <si>
    <t>Payment Of Balance For Purchase Of Land</t>
  </si>
  <si>
    <t>Nairiri Primary School</t>
  </si>
  <si>
    <t xml:space="preserve">4-027-145-2630204-104-2018/19-027 </t>
  </si>
  <si>
    <t>St.John Kabongo Primary School</t>
  </si>
  <si>
    <t xml:space="preserve">4-027-145-2630204-104-2018/19-028   </t>
  </si>
  <si>
    <t>Completion Of Classroom (Roofing  And Plastering) .</t>
  </si>
  <si>
    <t>St.Mary Chelabal Primary School</t>
  </si>
  <si>
    <t xml:space="preserve">4-027-145-2630204-104-2018/19-029   </t>
  </si>
  <si>
    <t>Kanetik  Primary School</t>
  </si>
  <si>
    <t xml:space="preserve">4-027-145-2630204-104-2018/19-030 </t>
  </si>
  <si>
    <t>Simat Primary School</t>
  </si>
  <si>
    <t>4-027-145-2630204-104-2018/19-031</t>
  </si>
  <si>
    <t xml:space="preserve">Completion Of Administration Block; ,Ceiling,Painting Wiring </t>
  </si>
  <si>
    <t>Langas Primary School</t>
  </si>
  <si>
    <t>4-027-145-2630204-104-2018/19-032</t>
  </si>
  <si>
    <t>Purchase Of 360 Desks</t>
  </si>
  <si>
    <t>Inder Primary School</t>
  </si>
  <si>
    <t>4-027-145-2630204-104-2018/19-033</t>
  </si>
  <si>
    <t>Purchase Of 25 Desks</t>
  </si>
  <si>
    <t>Kibabet Primary School</t>
  </si>
  <si>
    <t>4-027-145-2630204-104-2018/19-034</t>
  </si>
  <si>
    <t>Purchase Of 20 Desks</t>
  </si>
  <si>
    <t>St.Marys Chebarus Primary School</t>
  </si>
  <si>
    <t>4-027-145-2630204-104-2018/19-035</t>
  </si>
  <si>
    <t>St. James Leberio Primary School</t>
  </si>
  <si>
    <t>4-027-145-2630204-104-2018/19-036</t>
  </si>
  <si>
    <t>Construction Of One Classroom</t>
  </si>
  <si>
    <t>Konyit Primary School</t>
  </si>
  <si>
    <t>Kiambaa Secondary School</t>
  </si>
  <si>
    <t xml:space="preserve">4-027-145-2630205-104-2018/19-003   </t>
  </si>
  <si>
    <t xml:space="preserve">Construction Of One Classroom To Completion </t>
  </si>
  <si>
    <t>Tuiyo Secondary School</t>
  </si>
  <si>
    <t>4-027-145-2630205-104-2018/19-001</t>
  </si>
  <si>
    <t>Construction Of Dormitory To Completion.</t>
  </si>
  <si>
    <t>Davies Secondary School</t>
  </si>
  <si>
    <t>4-027-145-2630205-104-2018/19-003</t>
  </si>
  <si>
    <t>Construction Of Laboratory To Completion.</t>
  </si>
  <si>
    <t>Ngarafalls Secondary School</t>
  </si>
  <si>
    <t>4-027-145-2630205-104-2018/19-004</t>
  </si>
  <si>
    <t>Aturei Secondary School</t>
  </si>
  <si>
    <t>4-027-145-2630205-104-2018/19-005</t>
  </si>
  <si>
    <t>Ngeria Girls Secondary School</t>
  </si>
  <si>
    <t>4-027-145-2630205-104-2018/19-006</t>
  </si>
  <si>
    <t>Purchase Of 62Seater School Bus.(Isuzu Model)</t>
  </si>
  <si>
    <t>4-027-145-2630205-104-2018/19-007</t>
  </si>
  <si>
    <t>Completion Of Multipurpose Hall,Roofing And Painting</t>
  </si>
  <si>
    <t>Songoliet Secondary School</t>
  </si>
  <si>
    <t>4-027-145-2630205-104-2018/19-008</t>
  </si>
  <si>
    <t xml:space="preserve">Completion Of Administration Block; ,Ceiling,Painting, Plastering </t>
  </si>
  <si>
    <t>Lemook Secondary School</t>
  </si>
  <si>
    <t>4-027-145-2630205-104-2018/19-009</t>
  </si>
  <si>
    <t>Construction Of Dormitory(Co-Funding)</t>
  </si>
  <si>
    <t>4-027-145-2630205-104-2018/19-010</t>
  </si>
  <si>
    <t>Chepyakwai Secondary School</t>
  </si>
  <si>
    <t>4-027-145-2630205-104-2018/19-011</t>
  </si>
  <si>
    <t>Completion Of Laboratory (Walling,Roofing,Plastering,Painting ,Doors And Windows And Labelling)</t>
  </si>
  <si>
    <t>4-027-145-2630205-104-2018/19-012</t>
  </si>
  <si>
    <t>Completion Of Administration Block; Plastering ,Doors And Window Fixing.</t>
  </si>
  <si>
    <t>Langas Police Station</t>
  </si>
  <si>
    <t>4-027-145-2640507-108-2018/19-001</t>
  </si>
  <si>
    <t>Completion Of Ablution Block (Plastering ,Painting ,Connection To Sewer Line.)</t>
  </si>
  <si>
    <t>Megun Chiefs Office</t>
  </si>
  <si>
    <t>4-027-145-2640507-108-2018/19-002</t>
  </si>
  <si>
    <t>Ngeria Chiefs Office</t>
  </si>
  <si>
    <t>4-027-145-2640507-108-2018/19-003</t>
  </si>
  <si>
    <t>PROJECT GFS CODELIST FOR KASARANI NATIONAL GOVERNMENT CONSTITUENCIES DEVELOPMENT FUND</t>
  </si>
  <si>
    <t>4-047-280-2110000-100-2018/19-001</t>
  </si>
  <si>
    <t>4-047-280-2210000-100-2018/19-002</t>
  </si>
  <si>
    <t xml:space="preserve">Purchase of fuel, repairs and maintenance, printing, stationeries, telephone, travel and subsistence, office tea </t>
  </si>
  <si>
    <t>4-047-280-2120201-100-2018/19-004</t>
  </si>
  <si>
    <t>4-047-280-2210802-100-2018/19-005</t>
  </si>
  <si>
    <t>Payment of committee allowances, transport &amp; conferences expenses</t>
  </si>
  <si>
    <t>MONITORING ,EVALUATION AND CAPACITY BUILDING</t>
  </si>
  <si>
    <t>4-047-280-2210802-111-2018/19-001</t>
  </si>
  <si>
    <t>4-047-280-2210700-111-2018/19-002</t>
  </si>
  <si>
    <t xml:space="preserve">Undertake training of the PMC,NG-CDFC and other relevant stake holders </t>
  </si>
  <si>
    <t>4-047-280-2640101-103-2018/19-001</t>
  </si>
  <si>
    <t>Issuance of bursaries to needy secondary school students</t>
  </si>
  <si>
    <t>4-047-280-2640102-103-2018/19-002</t>
  </si>
  <si>
    <t>Issuance of bursaries to needy tertiary instituition students</t>
  </si>
  <si>
    <t>4-047-280-2640200-101-2018/19-001</t>
  </si>
  <si>
    <t xml:space="preserve">To cater for any unforeseen occurrances in the constituency during the financial year </t>
  </si>
  <si>
    <t>4-047-280-2640510-110-2018/19-001</t>
  </si>
  <si>
    <t>Purchase and installation of 42 metallic garbage disposal bins for 21 schools, each benefitting with 2 bins. The 21 schools include: Clay City Secondary, Hon John Njoroge Secondary, Mwiki Secondary, St Dominic Secondary, Jehova Jireh Secondary, Ruai Boys Secondary, Drumvale Secondary, St George Athi Secondary, Muhuri Muchiri Secondary, Kasarani Primary, Murema Primary, St Dominic Primary, Ruai Primary,Jehova Jirre Primary, Gituamba Primary, Ng’undu Primary, Athi Primary, Drumvale Primary, High Manyatta Primary, Njiru Primary @51,523.60/=per bin</t>
  </si>
  <si>
    <t>4-047-280-2640509-112-2018/19-001</t>
  </si>
  <si>
    <t>Carry out constituency sports tournament and purchase of trophies, balls and games kit to the participating teams</t>
  </si>
  <si>
    <t>Mwiki Primary School (New School)</t>
  </si>
  <si>
    <t>4-047-280-2630204-104-2018/19-001</t>
  </si>
  <si>
    <t>8 classrooms construction with slab</t>
  </si>
  <si>
    <t>Chieko Primary School (New School)</t>
  </si>
  <si>
    <t>4-047-280-2630204-104-2018/19-002</t>
  </si>
  <si>
    <t>4-047-280-2630204-104-2018/19-003</t>
  </si>
  <si>
    <t>Painting &amp; flooring  of 8 no. classrooms</t>
  </si>
  <si>
    <t>Kasarani Primary</t>
  </si>
  <si>
    <t>4-047-280-2630204-104-2018/19-004</t>
  </si>
  <si>
    <t>Painting &amp; flooring  of 6 no. classrooms</t>
  </si>
  <si>
    <t xml:space="preserve">Athi Primary School </t>
  </si>
  <si>
    <t>4-047-280-2630204-104-2018/19-005</t>
  </si>
  <si>
    <t xml:space="preserve">Purchase of teachers furniture- 8 tables and 33 chairs </t>
  </si>
  <si>
    <t>Ruai Primary School</t>
  </si>
  <si>
    <t>4-047-280-2630204-104-2018/19-006</t>
  </si>
  <si>
    <t>Purchase of 67 seater bus</t>
  </si>
  <si>
    <t>Murema Primary School</t>
  </si>
  <si>
    <t>4-047-280-2630204-104-2018/19-007</t>
  </si>
  <si>
    <t xml:space="preserve">Purchase of 52 seater bus </t>
  </si>
  <si>
    <t>Kasarani NG-CDF office Motor Vehicle</t>
  </si>
  <si>
    <t>4-047-280-3110701-108-2018/19-001</t>
  </si>
  <si>
    <t>Purchase-Toyota Hilux- Double cabin pickup</t>
  </si>
  <si>
    <t>PROJECT GFS CODELIST FOR KIBRA NATIONAL GOVERNMENT CONSTITUENCIES DEVELOPMENT FUND</t>
  </si>
  <si>
    <t xml:space="preserve">Purchase of fuel, repairs and maintenance, printing, stationery, telephone, travel and subsistence, office tea, furniture, photocopier </t>
  </si>
  <si>
    <t>4-047-278-2120101-100-2018/19-003</t>
  </si>
  <si>
    <t>4-047-278-2120201-100-2018/19-004</t>
  </si>
  <si>
    <t>4-047-278-2210802-100-2018/19-005</t>
  </si>
  <si>
    <t>4-047-278-2210000-111- 2018/19-001</t>
  </si>
  <si>
    <t>4-047-278-2210802-111-2018/19-002</t>
  </si>
  <si>
    <t>4-047-278-2210700-111-2018/19-003</t>
  </si>
  <si>
    <t>Undertake Training of the PMCs/NG-CDFC and Staffs on NG-CDF Related issues</t>
  </si>
  <si>
    <t>4-047-278-2640101-103-2018/19-001</t>
  </si>
  <si>
    <t>4-047-278-2640102-103-2018/19-002</t>
  </si>
  <si>
    <t>4-047-278-2640200-101-2018/19-001</t>
  </si>
  <si>
    <t>4-047-278-2640510-110-2018/19-001</t>
  </si>
  <si>
    <t>Carry out tree planting exercise in Mbagathi secondary school, Kibera Secondary School, Olympic primary School, Toi Primary School,  and Jamhuri Primary school at a cost of Kshs 436,163.50 per school</t>
  </si>
  <si>
    <t>Raila Educational Centre Primary School</t>
  </si>
  <si>
    <t>4-047-278-2630204-104-2018/19-001</t>
  </si>
  <si>
    <t>First phase funding for construction of lavatory block that will contain eight modern toilets.</t>
  </si>
  <si>
    <t>Toi Primary School</t>
  </si>
  <si>
    <t>4-047-278-2630204-104-2018/19-002</t>
  </si>
  <si>
    <t>First phase funding for the renovation works for the twenty four classrooms.It will be utilised in flooring,plaster works,installing ceiling, paint works and installing window panes</t>
  </si>
  <si>
    <t>Primary School Desks</t>
  </si>
  <si>
    <t>4-047-278-2630204-104-2018/19-003</t>
  </si>
  <si>
    <t xml:space="preserve">Purchase of 400 Primary school desks for primary  schools as follows: Olympic Primary school 100 desks, Jamhuri Primary School 50 desks, Toi Primary School 50 desks,Raila Educational Centre Primary School 50 desks, Joseph Kang'ethe Primary school 50 desks, Mbagatthi Primary School 50 desks,Shardrack Kimalel Primary School 50 desks.  </t>
  </si>
  <si>
    <t>Moi Girls School</t>
  </si>
  <si>
    <t>4-047-278-2630205-104-2018/19-001</t>
  </si>
  <si>
    <t>Kibera Secondary School</t>
  </si>
  <si>
    <t>4-047-278-2630205-104-2018/19-002</t>
  </si>
  <si>
    <t>Secondary School Desks</t>
  </si>
  <si>
    <t>4-047-278-2630205-104-2018/19-003</t>
  </si>
  <si>
    <t>Purchase of 300 secondary school Lockers and chairs for the secondary schools as follows:  Mbagathi Secondary School 45 desks,Kibera Secondary School 150desks,Shadrack Kimalel Secondary school 60desks and Olympic Secondary School 45desks.</t>
  </si>
  <si>
    <t>4-047-278-2640509-112-2018/19-001</t>
  </si>
  <si>
    <t>Kibra Sub-County Administration Police Station</t>
  </si>
  <si>
    <t>4-047-278-2640507-113-2018/19-001</t>
  </si>
  <si>
    <r>
      <t>First phase funding for the construction of 12 rooms. This will be utilised in roofing, plaster works, Electrical works, fixing doors and windows and painting works</t>
    </r>
    <r>
      <rPr>
        <sz val="12"/>
        <color indexed="8"/>
        <rFont val="Footlight MT Light"/>
        <family val="1"/>
      </rPr>
      <t>. This is one storied building</t>
    </r>
  </si>
  <si>
    <t>PROJECT GFS CODELIST FOR KISUMU WEST NATIONAL GOVERNMENT CONSTITUENCIES DEVELOPMENT FUND</t>
  </si>
  <si>
    <t>4-042-239-2110000-100-2018/19-001</t>
  </si>
  <si>
    <t>4-042-239-2210000-100-2018/19-002</t>
  </si>
  <si>
    <t>Purchase of Fuel, Repairs and Maintenance, Printing, Stationery, Telephone, Travel and Subsistence, Office Tea</t>
  </si>
  <si>
    <t>4-042-239-2120101-100-2018/19-003</t>
  </si>
  <si>
    <t>4-042-239-2120201-100-2018/19-004</t>
  </si>
  <si>
    <t>4-042-239-2210802-100-2018/19-005</t>
  </si>
  <si>
    <t>Payment of Committee Sitting Allowances, Transport, Conferences</t>
  </si>
  <si>
    <t>4-042-239-2210000-111-2018/19-001</t>
  </si>
  <si>
    <t>4-042-239-2210802-111-2018/19-002</t>
  </si>
  <si>
    <t>4-042-239-2210700-111-2018/19-003</t>
  </si>
  <si>
    <t>4-042-239-2640101-103-2018/19-001</t>
  </si>
  <si>
    <t>Payment of Bursary to Needy Students</t>
  </si>
  <si>
    <t>4-042-239-2640102-103-2018/19-002</t>
  </si>
  <si>
    <t>4-042-239-2640200-101-2018/19-001</t>
  </si>
  <si>
    <t>4-042-239-2640509-112-2018/19-001</t>
  </si>
  <si>
    <t>Dago Kokore Primary School</t>
  </si>
  <si>
    <t>4-042-239-2630204-104-2018/19-001</t>
  </si>
  <si>
    <t xml:space="preserve">Grading of Football Pitch </t>
  </si>
  <si>
    <t>Bar Ogwal Primary</t>
  </si>
  <si>
    <t>4-042-239-2630204-104-2018/19-002</t>
  </si>
  <si>
    <t>Renovation of 8 Classrooms (Roof, finishes, plastering, floor terrazzo/tiles, Painting, decorations), Electrical works-wiring and Electrical Fittings</t>
  </si>
  <si>
    <t>Mkendwa Primary School</t>
  </si>
  <si>
    <t>4-042-239-2630204-104-2018/19-003</t>
  </si>
  <si>
    <t>Renovation of 8 classrooms (Roof, finishes, plastering, floor terrazzo/tiles, Painting, decorations), Electrical works-wiring and Electrical Fittings</t>
  </si>
  <si>
    <t>Kisian Primary School</t>
  </si>
  <si>
    <t>4-042-239-2630204-104-2018/19-004</t>
  </si>
  <si>
    <t>Kotetni Primary School</t>
  </si>
  <si>
    <t>4-042-239-2630204-104-2018/19-005</t>
  </si>
  <si>
    <t xml:space="preserve">Purchase of  80 desks </t>
  </si>
  <si>
    <t>Kuoyo Primary School</t>
  </si>
  <si>
    <t>4-042-239-2630204-104-2018/19-006</t>
  </si>
  <si>
    <t xml:space="preserve">Construction of 2 new classrooms </t>
  </si>
  <si>
    <t xml:space="preserve">Purchase of  80desks </t>
  </si>
  <si>
    <t>Sanganyinya Primary School</t>
  </si>
  <si>
    <t>4-042-239-2630204-104-2018/19-007</t>
  </si>
  <si>
    <t>Mboto Sunrise Primary School</t>
  </si>
  <si>
    <t>4-042-239-2630204-104-2018/19-008</t>
  </si>
  <si>
    <t>Construction of 1new Classroom</t>
  </si>
  <si>
    <t xml:space="preserve">Purchase of  40desks </t>
  </si>
  <si>
    <t>Ongalo Primary School</t>
  </si>
  <si>
    <t>4-042-239-2630204-104-2018/19-009</t>
  </si>
  <si>
    <t>Sianda Primary School</t>
  </si>
  <si>
    <t>4-042-239-2630204-104-2018/19-010</t>
  </si>
  <si>
    <t>Renovation of 8 classrooms (Roof, finishes, plastering, floor terrazzo/tiles,Painting, decorations), Electrical works-wiring and Electrical Fittings</t>
  </si>
  <si>
    <t>Tiengre Primary School</t>
  </si>
  <si>
    <t>4-042-239-2630204-104-2018/19-011</t>
  </si>
  <si>
    <t>Purchase of Furniture for newly constructed administration  block- office chairs(18), Office tables(9), Staff room chairs( 20)</t>
  </si>
  <si>
    <t>Oyiengo Primary School</t>
  </si>
  <si>
    <t>4-042-239-2630204-104-2018/19-012</t>
  </si>
  <si>
    <t xml:space="preserve">Installation and Erection of chain-link fence (1,300M) on cedar poles and construction of gate </t>
  </si>
  <si>
    <t>Eshivalu Primary School</t>
  </si>
  <si>
    <t>4-042-239-2630204-104-2018/19-013</t>
  </si>
  <si>
    <t xml:space="preserve">Installation and erection of chain-link fence ( 1,160M) on cedar poles and construction of gate </t>
  </si>
  <si>
    <t>Dwele Primary School</t>
  </si>
  <si>
    <t>4-042-239-2630204-104-2018/19-014</t>
  </si>
  <si>
    <t xml:space="preserve">Installation and erection of chain-link fence (850M) on cedar poles and construction of gate </t>
  </si>
  <si>
    <t>Nawa Primary School</t>
  </si>
  <si>
    <t>4-042-239-2630204-104-2018/19-015</t>
  </si>
  <si>
    <t xml:space="preserve">Installation and erection of chain-link fence(950M) on cedar poles and construction of gate </t>
  </si>
  <si>
    <t>Usare Primary School</t>
  </si>
  <si>
    <t>Bar Korumba Secondary School</t>
  </si>
  <si>
    <t>4-042-239-2630205-104-2018/19-001</t>
  </si>
  <si>
    <t>Purchase of Furniture for newly constructed administration block- office tables(2), Office chairs(8), Teachers desks( 6), Pigeon hole shelves(2), Cupboard for utensils(2), Secretary desk (1), Office shelves(5)</t>
  </si>
  <si>
    <t>Bar Union Secondary  School</t>
  </si>
  <si>
    <t>4-042-239-2630205-104-2018/19-002</t>
  </si>
  <si>
    <t>Co- funding toward purchase of 50 seater School bus</t>
  </si>
  <si>
    <t>Bishop Okoth Ojolla Secondary School</t>
  </si>
  <si>
    <t>4-042-239-2630205-104-2018/19-003</t>
  </si>
  <si>
    <r>
      <t>Additional funds for Completion of 1</t>
    </r>
    <r>
      <rPr>
        <vertAlign val="superscript"/>
        <sz val="12"/>
        <color indexed="8"/>
        <rFont val="Footlight MT Light"/>
        <family val="1"/>
      </rPr>
      <t>st</t>
    </r>
    <r>
      <rPr>
        <sz val="12"/>
        <color indexed="8"/>
        <rFont val="Footlight MT Light"/>
        <family val="1"/>
      </rPr>
      <t xml:space="preserve"> floor of Science complex ( painting, worktops, mechanical works, general finishes )</t>
    </r>
  </si>
  <si>
    <t>Chulaimbo Secondary School</t>
  </si>
  <si>
    <t>4-042-239-2630205-104-2018/19-004</t>
  </si>
  <si>
    <t xml:space="preserve">Additional funds for Construction of storey  dormitory ( Painting and decoration, electrical works, and fire escape route) </t>
  </si>
  <si>
    <t>Dago Kokore Secondary School</t>
  </si>
  <si>
    <t>4-042-239-2630205-104-2018/19-005</t>
  </si>
  <si>
    <t>Renovation of 8 classrooms (roof, finishes, plastering, floor terrazzo/tiles,), painting, decorations), Electrical works-wiring and Electrical fittings</t>
  </si>
  <si>
    <t>Dago Thim Secondary School</t>
  </si>
  <si>
    <t>4-042-239-2630205-104-2018/19-006</t>
  </si>
  <si>
    <t>Additional funds for Completion of library cum administration block ( Painting and decorations, ceiling, plumbing works, electrical works and general finishes and purchase of furniture)</t>
  </si>
  <si>
    <t>Obambo Secondary School</t>
  </si>
  <si>
    <t>4-042-239-2630205-104-2018/19-007</t>
  </si>
  <si>
    <t>Additional funds for completion of laboratory( plumbing works, electrical works, painting and decorations, benches, fume chamber, cabinets, water tanks and drainage works)</t>
  </si>
  <si>
    <t>Obede Secondary School</t>
  </si>
  <si>
    <t>4-042-239-2630205-104-2018/19-008</t>
  </si>
  <si>
    <t>Additional funds for completion of storey multi- purpose hall (Staircase, walling, doors and windows, roofing, painting and decoration)</t>
  </si>
  <si>
    <t>Ogada Secondary School</t>
  </si>
  <si>
    <t>4-042-239-2630205-104-2018/19-009</t>
  </si>
  <si>
    <t>Additional funds for Completion of dining hall ( finishes, painting and decoration, pavement slab, and drainage works)</t>
  </si>
  <si>
    <t>Sunga Secondary School</t>
  </si>
  <si>
    <t>4-042-239-2630205-104-2018/19-010</t>
  </si>
  <si>
    <t>Usare Secondary School</t>
  </si>
  <si>
    <t>4-042-239-2630205-104-2018/19-011</t>
  </si>
  <si>
    <t>Purchase of furniture for newly constructed administration block- office cabinets (2), Office cupboard( 1), Conference tables (2), Office chairs (30), Executive seats (8), Metallic drawers (2)</t>
  </si>
  <si>
    <t>Nyanginja Secondary School</t>
  </si>
  <si>
    <t>4-042-239-2630205-104-2018/19-012</t>
  </si>
  <si>
    <t>Dago Police Station</t>
  </si>
  <si>
    <t>4-042-239-2640507-113-2018/19-001</t>
  </si>
  <si>
    <t>Additional funds for Completion 10 door staff houses ( painting and decoration, floor tiling, electrical works and plumbing works, fencing and gate)</t>
  </si>
  <si>
    <t>4-042-239-2640507-113-2018/19-002</t>
  </si>
  <si>
    <t>Additional funds for Completion of 10  door staff  houses block; kitchen works tops, water tank, pavement slab and ceiling, 5 door latrine)</t>
  </si>
  <si>
    <t>Korando A/B Assistant Chief Offices</t>
  </si>
  <si>
    <t>4-042-239-2640507-113-2018/19-003</t>
  </si>
  <si>
    <t xml:space="preserve">Additional funds for Completion of Assistant Chief's office (painting and decoration, electrical works, ceiling and general finishes </t>
  </si>
  <si>
    <t>4-042-239-2640507-113-2018/19-004</t>
  </si>
  <si>
    <t>Additional funds for Completion of 5 door administration police staff house; finishing, painting and decoration, Water tanks, Worktops, Pavement Slab, Septic tank, -Soak pit, drainage</t>
  </si>
  <si>
    <t>PROJECT GFS CODELIST FOR TURBO NATIONAL GOVERNMENT CONSTITUENCY DEVELOPMENT FUND</t>
  </si>
  <si>
    <t xml:space="preserve">Employees Salaries and gratuity </t>
  </si>
  <si>
    <t xml:space="preserve">payment of staff salaries and gratiuty and payment of statutory deductions </t>
  </si>
  <si>
    <t>Purchase of fuel, repairs and maintenance, printing, stationeries, Airtime travel and subsistence. Payment of office rent and motor vehicle parking,purchase of a printer and a computer</t>
  </si>
  <si>
    <t>committee expenses</t>
  </si>
  <si>
    <t>payment of committee sitting allowances, transport and conferences</t>
  </si>
  <si>
    <t>4-027-142-2210000-111-2018/19-001</t>
  </si>
  <si>
    <t>4-027-142-2210000-111-2018/19-002</t>
  </si>
  <si>
    <t>NGCDFC /PMC Capacity Building</t>
  </si>
  <si>
    <t>4-027-142-2210000-111-2018/19-003</t>
  </si>
  <si>
    <t>for undertaking of training of PMCs /NGCDFCs on NGCDF related issues</t>
  </si>
  <si>
    <t>4-027-142-2640200-101-2018/19-001</t>
  </si>
  <si>
    <t xml:space="preserve">Funding Emergency Events That Occur During The Financial Year  </t>
  </si>
  <si>
    <t>4-027-142-2640101-103-2018/19-001</t>
  </si>
  <si>
    <t>payment of bursary to needy students in high schools</t>
  </si>
  <si>
    <t>Bursary Tertiary Institutions (colleges and Universities)</t>
  </si>
  <si>
    <t>4-027-142-2640101-103-2018/19-002</t>
  </si>
  <si>
    <t>payment of bursary to needy students in colleges and universities  and training of drivers from the constituency</t>
  </si>
  <si>
    <t>Atnas Kandie Primary School</t>
  </si>
  <si>
    <t>4-027-142-2640510-110-2018/19-001</t>
  </si>
  <si>
    <t xml:space="preserve">Purchase of water tank for 3,000 litres and gutters and other fittings </t>
  </si>
  <si>
    <t>Uasin Gishu Primary School</t>
  </si>
  <si>
    <t>4-027-142-2640510-110-2018/19-002</t>
  </si>
  <si>
    <t>Eldoret Kandie Secondary School</t>
  </si>
  <si>
    <t>4-027-142-2640510-110-2018/19-003</t>
  </si>
  <si>
    <t xml:space="preserve">Purchase of two (2)water tanks for 3,000 litres and gutters and other fittings </t>
  </si>
  <si>
    <t>Kapsaos Primary School</t>
  </si>
  <si>
    <t>4-027-142-2640510-110-2018/19-004</t>
  </si>
  <si>
    <t>4-027-142-2640510-110-2018/19-005</t>
  </si>
  <si>
    <t>Teldet Primary School</t>
  </si>
  <si>
    <t>4-027-142-2640510-110-2018/19-006</t>
  </si>
  <si>
    <t>Kapkoros Secondary School</t>
  </si>
  <si>
    <t>4-027-142-2640510-110-2018/19-007</t>
  </si>
  <si>
    <t>Sambut Primary School</t>
  </si>
  <si>
    <t>4-027-142-2640510-110-2018/19-008</t>
  </si>
  <si>
    <t>Leseru Primary School</t>
  </si>
  <si>
    <t>4-027-142-2640510-110-2018/19-009</t>
  </si>
  <si>
    <t>Kamagut Primary School</t>
  </si>
  <si>
    <t>4-027-142-2640510-110-2018/19-010</t>
  </si>
  <si>
    <t>Christ The King Sambut Secondary School</t>
  </si>
  <si>
    <t>4-027-142-2640510-110-2018/19-011</t>
  </si>
  <si>
    <t>Ainapngetik Primary School</t>
  </si>
  <si>
    <t>4-027-142-2640510-110-2018/19-012</t>
  </si>
  <si>
    <t>Kamoret Secondary School</t>
  </si>
  <si>
    <t>4-027-142-2640510-110-2018/19-013</t>
  </si>
  <si>
    <t>Moi Baracks Primary School</t>
  </si>
  <si>
    <t>4-027-142-2640510-110-2018/19-014</t>
  </si>
  <si>
    <t>Lower Sosiani Primary School</t>
  </si>
  <si>
    <t>4-027-142-2640510-110-2018/19-015</t>
  </si>
  <si>
    <t>Kapkures Hill Primary School</t>
  </si>
  <si>
    <t>4-027-142-2640510-110-2018/19-016</t>
  </si>
  <si>
    <t>Chepsaita Primary School</t>
  </si>
  <si>
    <t>4-027-142-2640510-110-2018/19-017</t>
  </si>
  <si>
    <t>Kapkechui Primary School</t>
  </si>
  <si>
    <t>4-027-142-2640510-110-2018/19-018</t>
  </si>
  <si>
    <t>Ngenyilel Primary School</t>
  </si>
  <si>
    <t>4-027-142-2640510-110-2018/19-019</t>
  </si>
  <si>
    <t>Tuigoi Primary School</t>
  </si>
  <si>
    <t>4-027-142-2640510-110-2018/19-020</t>
  </si>
  <si>
    <t>4-027-142-2640510-110-2018/19-021</t>
  </si>
  <si>
    <t>4-027-142-2640510-110-2018/19-022</t>
  </si>
  <si>
    <t>St Marys  Secondary  School</t>
  </si>
  <si>
    <t>4-027-142-2640510-110-2018/19-023</t>
  </si>
  <si>
    <t>Ainapmoi Primary School</t>
  </si>
  <si>
    <t>4-027-142-2640510-110-2018/19-024</t>
  </si>
  <si>
    <t>Kiplombe Primary School</t>
  </si>
  <si>
    <t>4-027-142-2640510-110-2018/19-025</t>
  </si>
  <si>
    <t>Kaaboi Primary School</t>
  </si>
  <si>
    <t>4-027-142-2640510-110-2018/19-026</t>
  </si>
  <si>
    <t>4-027-142-2640510-110-2018/19-027</t>
  </si>
  <si>
    <t>Chebarus Secondary School</t>
  </si>
  <si>
    <t>4-027-142-2640510-110-2018/19-028</t>
  </si>
  <si>
    <t>Kapkeben Secondary School</t>
  </si>
  <si>
    <t>4-027-142-2640510-110-2018/19-029</t>
  </si>
  <si>
    <t>Township Primary School</t>
  </si>
  <si>
    <t>4-027-142-2640510-110-2018/19-030</t>
  </si>
  <si>
    <t>Kolongei Primary School</t>
  </si>
  <si>
    <t>4-027-142-2640510-110-2018/19-031</t>
  </si>
  <si>
    <t>St Patricks Primary School</t>
  </si>
  <si>
    <t>4-027-142-2640510-110-2018/19-032</t>
  </si>
  <si>
    <t>Umoja Secondary School</t>
  </si>
  <si>
    <t>4-027-142-2640510-110-2018/19-033</t>
  </si>
  <si>
    <t>Kaptebee Secondary School</t>
  </si>
  <si>
    <t>4-027-142-2640510-110-2018/19-034</t>
  </si>
  <si>
    <t>Kapkong Primary School</t>
  </si>
  <si>
    <t>4-027-142-2640510-110-2018/19-035</t>
  </si>
  <si>
    <t>4-027-142-2640510-110-2018/19-036</t>
  </si>
  <si>
    <t>4-027-142-2640510-110-2018/19-037</t>
  </si>
  <si>
    <t>Kosachei Primary School</t>
  </si>
  <si>
    <t>4-027-142-2640510-110-2018/19-038</t>
  </si>
  <si>
    <t>Aic Tarus Primary  School</t>
  </si>
  <si>
    <t>4-027-142-2640510-110-2018/19-039</t>
  </si>
  <si>
    <t>4-027-142-2640510-110-2018/19-040</t>
  </si>
  <si>
    <t>Sugoi Girls Secondary School</t>
  </si>
  <si>
    <t>4-027-142-2640510-110-2018/19-041</t>
  </si>
  <si>
    <t>Chepkemel Primary School</t>
  </si>
  <si>
    <t>4-027-142-2640510-110-2018/19-042</t>
  </si>
  <si>
    <t>4-027-142-2640510-110-2018/19-043</t>
  </si>
  <si>
    <t xml:space="preserve">Sports Activities Within The Constituency </t>
  </si>
  <si>
    <t>4-027-142-2640509-104-2018/19-001</t>
  </si>
  <si>
    <t>facilitating sports activities within the constituency  by purchasing uniforms, balls,and trophies for teams partcipating in the constituency sports activities</t>
  </si>
  <si>
    <t>Kapyemit Chiefs Camp</t>
  </si>
  <si>
    <t>4-027-142-2640507-104-2018/19-001</t>
  </si>
  <si>
    <t>4-027-142-2640507-104-2018/19-002</t>
  </si>
  <si>
    <t xml:space="preserve">Tapsagoi Chiefs' Office </t>
  </si>
  <si>
    <t>4-027-142-2640507-104-2018/19-003</t>
  </si>
  <si>
    <t>Construction Of A Chiefs Office To Completion</t>
  </si>
  <si>
    <t>Ngenyilel Chief'S Office</t>
  </si>
  <si>
    <t>4-027-142-2640507-104-2018/19-004</t>
  </si>
  <si>
    <t>Construction Of A Chiefs Office Upto Installation Of Doors And Windows Level</t>
  </si>
  <si>
    <t xml:space="preserve">Chepsaita Chiefs' Office </t>
  </si>
  <si>
    <t>4-027-142-2640507-104-2018/19-005</t>
  </si>
  <si>
    <t>Construction Of A Chiefs' Office To Completion</t>
  </si>
  <si>
    <t xml:space="preserve">Atnas Kandie Primary School </t>
  </si>
  <si>
    <t>4-027-142-2630204-104-2018/19-001</t>
  </si>
  <si>
    <t>Purchase Of Two Water Tanks And Its Fittings For Installation In The School Capacity Of 3000 Litres Each</t>
  </si>
  <si>
    <t>Huruma Primary School</t>
  </si>
  <si>
    <t>4-027-142-2630204-104-2018/19-002</t>
  </si>
  <si>
    <t>Welding  Of Water Tank Stands In  The School</t>
  </si>
  <si>
    <t>4-027-142-2630204-104-2018/19-003</t>
  </si>
  <si>
    <t>Construction Of Two New Classrooms To Completion</t>
  </si>
  <si>
    <t>Emkoin Primary School</t>
  </si>
  <si>
    <t>4-027-142-2630204-104-2018/19-004</t>
  </si>
  <si>
    <t>Kapkeben Primary School</t>
  </si>
  <si>
    <t>4-027-142-2630204-104-2018/19-005</t>
  </si>
  <si>
    <t>4-027-142-2630204-104-2018/19-006</t>
  </si>
  <si>
    <t>Construction Of One Classroom For Children With Special Needs To Completion</t>
  </si>
  <si>
    <t>4-027-142-2630204-104-2018/19-007</t>
  </si>
  <si>
    <t>Renovation Of Five Classrooms By Plastering, Flooring And Installation Of Windows And Doors</t>
  </si>
  <si>
    <t>Kaplelach North Primary</t>
  </si>
  <si>
    <t>4-027-142-2630204-104-2018/19-008</t>
  </si>
  <si>
    <t>Construction Of One Dormitory To Completion</t>
  </si>
  <si>
    <t>4-027-142-2630204-104-2018/19-009</t>
  </si>
  <si>
    <t xml:space="preserve">Construction Of One Teachers' Quarters To Completion </t>
  </si>
  <si>
    <t>4-027-142-2630204-104-2018/19-010</t>
  </si>
  <si>
    <t>Installation Of 40 Beds In Dormitory In The School</t>
  </si>
  <si>
    <t>4-027-142-2630204-104-2018/19-011</t>
  </si>
  <si>
    <t>Contruction Of Three New Classrroms In The School To Completion</t>
  </si>
  <si>
    <t>Kapleketet Primary School</t>
  </si>
  <si>
    <t>4-027-142-2630204-104-2018/19-012</t>
  </si>
  <si>
    <t>Renovation Of Three Classrooms By Plastering, Flooring And Installation Of Windows And Doors</t>
  </si>
  <si>
    <t>4-027-142-2630204-104-2018/19-013</t>
  </si>
  <si>
    <t>4-027-142-2630204-104-2018/19-014</t>
  </si>
  <si>
    <t>Renovation Of Six Classrooms By Plastering, Flooring And Installation Of Windows And Doors</t>
  </si>
  <si>
    <t>4-027-142-2630204-104-2018/19-015</t>
  </si>
  <si>
    <t>Completion Of Two Classrooms By Plastering And Installation Of Windows And Doors</t>
  </si>
  <si>
    <t>Boinet Primary School</t>
  </si>
  <si>
    <t>4-027-142-2630204-104-2018/19-016</t>
  </si>
  <si>
    <t>Completion Of Boys Dormitory By Plastering And Installation Of Windows And Doors</t>
  </si>
  <si>
    <t>4-027-142-2630204-104-2018/19-017</t>
  </si>
  <si>
    <t>Constrution Of 4 Door Latrines For Boys</t>
  </si>
  <si>
    <t>4-027-142-2630204-104-2018/19-018</t>
  </si>
  <si>
    <t>Completion Of A Dormitory By Plastering And Installation Of Windows And Doors</t>
  </si>
  <si>
    <t>4-027-142-2630204-104-2018/19-019</t>
  </si>
  <si>
    <t>Electification And Wiring Of A Dormitory And Classrooms</t>
  </si>
  <si>
    <t>Sugoi Gaa Primary School</t>
  </si>
  <si>
    <t>4-027-142-2630204-104-2018/19-020</t>
  </si>
  <si>
    <t>4-027-142-2630204-104-2018/19-021</t>
  </si>
  <si>
    <t xml:space="preserve">Construction Of Two Classrooms To Completion </t>
  </si>
  <si>
    <t>Cheptabach North Primary School</t>
  </si>
  <si>
    <t>4-027-142-2630204-104-2018/19-022</t>
  </si>
  <si>
    <t>Construction Of One Classroom To Completion</t>
  </si>
  <si>
    <t xml:space="preserve">Kamagut Primary School </t>
  </si>
  <si>
    <t>4-027-142-2630204-104-2018/19-023</t>
  </si>
  <si>
    <t>Consturction Of A Teachers' Quarter To Completion</t>
  </si>
  <si>
    <t>4-027-142-2630204-104-2018/19-024</t>
  </si>
  <si>
    <t>Installation Of 40 Beds In The Dormitory</t>
  </si>
  <si>
    <t>Moi Barracks Primary School</t>
  </si>
  <si>
    <t>4-027-142-2630204-104-2018/19-025</t>
  </si>
  <si>
    <t>4-027-142-2630204-104-2018/19-026</t>
  </si>
  <si>
    <t>4-027-142-2630204-104-2018/19-027</t>
  </si>
  <si>
    <t>Construction Of One Dormitory To Roofing Level</t>
  </si>
  <si>
    <t>Aic Chepkongi Primary School</t>
  </si>
  <si>
    <t>4-027-142-2630204-104-2018/19-028</t>
  </si>
  <si>
    <t xml:space="preserve">Mogoiywo Primary School </t>
  </si>
  <si>
    <t>4-027-142-2630204-104-2018/19-029</t>
  </si>
  <si>
    <t>Chemalal Primary School</t>
  </si>
  <si>
    <t>4-027-142-2630204-104-2018/19-030</t>
  </si>
  <si>
    <t xml:space="preserve">Construction Of Four Door Teachers' Latrines </t>
  </si>
  <si>
    <t>4-027-142-2630204-104-2018/19-031</t>
  </si>
  <si>
    <t>Installation Of 20 Beds In The Dormitory</t>
  </si>
  <si>
    <t>Holly Rosary Primary School</t>
  </si>
  <si>
    <t>4-027-142-2630204-104-2018/19-032</t>
  </si>
  <si>
    <t xml:space="preserve">Besiebor Primary School </t>
  </si>
  <si>
    <t>4-027-142-2630204-104-2018/19-033</t>
  </si>
  <si>
    <t xml:space="preserve">Construction Of One Multipurpose Hall To Completion </t>
  </si>
  <si>
    <t xml:space="preserve">Moro Primary School </t>
  </si>
  <si>
    <t>4-027-142-2630204-104-2018/19-034</t>
  </si>
  <si>
    <t xml:space="preserve">Electrification Of The School </t>
  </si>
  <si>
    <t xml:space="preserve">Kombaeren Primary School </t>
  </si>
  <si>
    <t>4-027-142-2630204-104-2018/19-035</t>
  </si>
  <si>
    <t xml:space="preserve">Labuiywet Primary School </t>
  </si>
  <si>
    <t>4-027-142-2630204-104-2018/19-036</t>
  </si>
  <si>
    <t xml:space="preserve">Renovation Of 5 Classrooms By Plastering, Flooring, Instalation Of Window Panes And Painting </t>
  </si>
  <si>
    <t xml:space="preserve">Kapkong Primary School </t>
  </si>
  <si>
    <t>4-027-142-2630204-104-2018/19-037</t>
  </si>
  <si>
    <t>Construction Of A School Kitchen To Completion</t>
  </si>
  <si>
    <t>4-027-142-2630204-104-2018/19-038</t>
  </si>
  <si>
    <t xml:space="preserve">New And Ongoing </t>
  </si>
  <si>
    <t>4-027-142-2630204-104-2018/19-039</t>
  </si>
  <si>
    <t xml:space="preserve">Renovation Of 6 Classrooms By Plastering, Flooring, Instalation Of Window Panes And Painting </t>
  </si>
  <si>
    <t xml:space="preserve">Manzini Primary School </t>
  </si>
  <si>
    <t>4-027-142-2630204-104-2018/19-040</t>
  </si>
  <si>
    <t>Sugoi Primary School</t>
  </si>
  <si>
    <t>4-027-142-2630204-104-2018/19-041</t>
  </si>
  <si>
    <t>Construction Of A Kitchen In The School</t>
  </si>
  <si>
    <t>St. Paul Kenduywo Primary School</t>
  </si>
  <si>
    <t>4-027-142-2630204-104-2018/19-042</t>
  </si>
  <si>
    <t xml:space="preserve">Completion Of 10 Classrooms By Plastering, Flooring, Instalation Of Window Panes And Painting </t>
  </si>
  <si>
    <t xml:space="preserve">Sokyot Primary School </t>
  </si>
  <si>
    <t>4-027-142-2630204-104-2018/19-043</t>
  </si>
  <si>
    <t xml:space="preserve">Renovation Of 4 Classrooms By Plastering, Flooring, Instalation Of Window Panes And Painting </t>
  </si>
  <si>
    <t xml:space="preserve">Murgor Hills Primary School </t>
  </si>
  <si>
    <t>4-027-142-2630204-104-2018/19-044</t>
  </si>
  <si>
    <t xml:space="preserve">Construction Of A Special Needs Classroom In The School </t>
  </si>
  <si>
    <t>4-027-142-2630204-104-2018/19-045</t>
  </si>
  <si>
    <t>Electirfication Of The Teachers' Quarters'</t>
  </si>
  <si>
    <t xml:space="preserve">St. Columbans Primary School </t>
  </si>
  <si>
    <t>4-027-142-2630204-104-2018/19-046</t>
  </si>
  <si>
    <t xml:space="preserve">Renovation Of 12 Classrooms By Plastering, Flooring, Instalation Of Window Panes And Painting </t>
  </si>
  <si>
    <t xml:space="preserve">Elgon Estate Primary School </t>
  </si>
  <si>
    <t>4-027-142-2630204-104-2018/19-047</t>
  </si>
  <si>
    <t xml:space="preserve">Completion Of Two  Classrooms By Plastering, Flooring, Instalation Of Window Panes And Painting </t>
  </si>
  <si>
    <t xml:space="preserve">Lower Kipkaren Primary School </t>
  </si>
  <si>
    <t>4-027-142-2630204-104-2018/19-048</t>
  </si>
  <si>
    <t>Kapkures Primary School</t>
  </si>
  <si>
    <t>4-027-142-2630204-104-2018/19-049</t>
  </si>
  <si>
    <t>Construction Of An Administration Block To Completion</t>
  </si>
  <si>
    <t>Milimani Tuiyobei Primary School</t>
  </si>
  <si>
    <t>4-027-142-2630204-104-2018/19-050</t>
  </si>
  <si>
    <t xml:space="preserve">Renovation Of 2 Classrooms By Plastering, Flooring, Instalation Of Window Panes And Painting </t>
  </si>
  <si>
    <t>4-027-142-2630204-104-2018/19-051</t>
  </si>
  <si>
    <t>4-027-142-2630204-104-2018/19-052</t>
  </si>
  <si>
    <t xml:space="preserve">Construction Of A Teachers' Quarters To Completion </t>
  </si>
  <si>
    <t>4-027-142-2630204-104-2018/19-053</t>
  </si>
  <si>
    <t>Constructiono Of One Classroom To Completion</t>
  </si>
  <si>
    <t>4-027-142-2630204-104-2018/19-054</t>
  </si>
  <si>
    <t>4-027-142-2630204-104-2018/19-055</t>
  </si>
  <si>
    <t>Construction Of One Dormitory Upto Roofing Level</t>
  </si>
  <si>
    <t>Kipyonget Hiills Primary School</t>
  </si>
  <si>
    <t>4-027-142-2630204-104-2018/19-056</t>
  </si>
  <si>
    <t xml:space="preserve">Kimolwet Primary School </t>
  </si>
  <si>
    <t>4-027-142-2630204-104-2018/19-057</t>
  </si>
  <si>
    <t>4-027-142-2630204-104-2018/19-058</t>
  </si>
  <si>
    <t>St. Marys Mogoon Primary School</t>
  </si>
  <si>
    <t>4-027-142-2630204-104-2018/19-059</t>
  </si>
  <si>
    <t>Completion Of Three Classrooms By Plastering, Installation Of Windows And Doors</t>
  </si>
  <si>
    <t>4-027-142-2630204-104-2018/19-060</t>
  </si>
  <si>
    <t>Bukwo Primary School</t>
  </si>
  <si>
    <t>4-027-142-2630204-104-2018/19-061</t>
  </si>
  <si>
    <t>Completion Of Four Classrooms By Plastering, Installation Of Windows And Doors</t>
  </si>
  <si>
    <t xml:space="preserve">Tuigoi Primary School </t>
  </si>
  <si>
    <t>4-027-142-2630204-104-2018/19-062</t>
  </si>
  <si>
    <t>Completion Of Administration Block By Plastering, Installation Of Windows And Doors</t>
  </si>
  <si>
    <t>Labuywet Primary School</t>
  </si>
  <si>
    <t>4-027-142-2630204-104-2018/19-063</t>
  </si>
  <si>
    <t xml:space="preserve">Construction Of Five Door Latrines </t>
  </si>
  <si>
    <t xml:space="preserve">Kaptendon Primary School </t>
  </si>
  <si>
    <t>4-027-142-2630204-104-2018/19-064</t>
  </si>
  <si>
    <t>4-027-142-2630205-104-2018/19-001</t>
  </si>
  <si>
    <t xml:space="preserve">Construction Of A Science Laboratory Upto Roofing Level </t>
  </si>
  <si>
    <t xml:space="preserve">Eldoret Township Secondary School </t>
  </si>
  <si>
    <t>4-027-142-2630205-104-2018/19-002</t>
  </si>
  <si>
    <t>4-027-142-2630205-104-2018/19-003</t>
  </si>
  <si>
    <t>Purchase Of Land One (1)Acre</t>
  </si>
  <si>
    <t>Uasin Gishu High School</t>
  </si>
  <si>
    <t>4-027-142-2630205-104-2018/19-004</t>
  </si>
  <si>
    <t>Painting, Flooring, Wiring And Windows Of A Multipurpose Hall</t>
  </si>
  <si>
    <t xml:space="preserve">Kapkoros Secondary School </t>
  </si>
  <si>
    <t>4-027-142-2630205-104-2018/19-005</t>
  </si>
  <si>
    <t xml:space="preserve">Renovation Of Five Classrooms By Plastering, Flooring, Installation Of Window Panes  And Painting </t>
  </si>
  <si>
    <t>Ack St. John Sigowet Secondary School</t>
  </si>
  <si>
    <t>4-027-142-2630205-104-2018/19-006</t>
  </si>
  <si>
    <t>Construction Of One New Dormitory To Plastering Level</t>
  </si>
  <si>
    <t xml:space="preserve">Leseru Boys High School </t>
  </si>
  <si>
    <t>4-027-142-2630205-104-2018/19-007</t>
  </si>
  <si>
    <t>Roofing, Plastering, Painting, Doors And Windows Of Administration Block</t>
  </si>
  <si>
    <t xml:space="preserve">Ack Kamagut High School </t>
  </si>
  <si>
    <t>4-027-142-2630205-104-2018/19-008</t>
  </si>
  <si>
    <t xml:space="preserve">Aic Seiyot Secondary School </t>
  </si>
  <si>
    <t>4-027-142-2630205-104-2018/19-009</t>
  </si>
  <si>
    <t>Consruction Of Two New Classrooms To Completion</t>
  </si>
  <si>
    <t>Moi Barracks High School</t>
  </si>
  <si>
    <t>4-027-142-2630205-104-2018/19-010</t>
  </si>
  <si>
    <t>Painting, Floor, Wiring, Doors And Windows Of  1 Classroom</t>
  </si>
  <si>
    <t>Christ The King Sambut High School</t>
  </si>
  <si>
    <t>4-027-142-2630205-104-2018/19-011</t>
  </si>
  <si>
    <t xml:space="preserve">Sugoi Girls Secondary School </t>
  </si>
  <si>
    <t>4-027-142-2630205-104-2018/19-012</t>
  </si>
  <si>
    <t xml:space="preserve">Tapsagoi Secondary School </t>
  </si>
  <si>
    <t>4-027-142-2630205-104-2018/19-013</t>
  </si>
  <si>
    <t>Plastering,  Painting, Doors And Windows Of Administration Block</t>
  </si>
  <si>
    <t>4-027-142-2630205-104-2018/19-014</t>
  </si>
  <si>
    <t>Construction Of A Multipurpose Hall To Completion</t>
  </si>
  <si>
    <t>St. Peters' Soin Secondary School</t>
  </si>
  <si>
    <t>4-027-142-2630205-104-2018/19-015</t>
  </si>
  <si>
    <t>Construction Of Two New Classrooms To Copmletion</t>
  </si>
  <si>
    <t>Ngenyilel Secondary School</t>
  </si>
  <si>
    <t>4-027-142-2630205-104-2018/19-016</t>
  </si>
  <si>
    <t xml:space="preserve">Completion Of Dormitory By Roofing, Plastering, Istallation Of Wondows And Doors Upto Painiting </t>
  </si>
  <si>
    <t xml:space="preserve"> Employees’ Salaries </t>
  </si>
  <si>
    <t xml:space="preserve"> 4-046-270-2110000-100-2018/19-001 </t>
  </si>
  <si>
    <t xml:space="preserve"> Goods and Services </t>
  </si>
  <si>
    <t xml:space="preserve"> 4-046-270-2210000-100-2018/19-002 </t>
  </si>
  <si>
    <t xml:space="preserve"> Purchase of fuel, repairs and maintenance, printing, stationery, telephone, travel and subsistence, office tea </t>
  </si>
  <si>
    <t xml:space="preserve"> NSSF </t>
  </si>
  <si>
    <t xml:space="preserve"> 4-046-270-2120101-100-2018/19-003</t>
  </si>
  <si>
    <t xml:space="preserve"> NHIF </t>
  </si>
  <si>
    <t xml:space="preserve"> 4-046-270-2120201-100-2018/19-004</t>
  </si>
  <si>
    <t xml:space="preserve"> Committee Expenses </t>
  </si>
  <si>
    <t xml:space="preserve"> 4-046-270-2210802-100-2018/19-005</t>
  </si>
  <si>
    <t xml:space="preserve"> 4-046-270-2210000-111-2018/19-001 </t>
  </si>
  <si>
    <t xml:space="preserve"> Purchase of fuel, repairs and maintenance, printing, stationery, Airtime, travel and subsistence </t>
  </si>
  <si>
    <t xml:space="preserve"> 4-046-270-2210802-111-2018/19-002 </t>
  </si>
  <si>
    <t xml:space="preserve"> NGCDFC/PMC Capacity Building </t>
  </si>
  <si>
    <t xml:space="preserve"> 4-046-270-2210700-111-2018/19-003 </t>
  </si>
  <si>
    <t xml:space="preserve"> Undertake Training of the PMCs/NGCDFCs on NGCDF Related issues </t>
  </si>
  <si>
    <t xml:space="preserve"> Emergency  </t>
  </si>
  <si>
    <t xml:space="preserve"> 4-046-270-2640200-101-2018/19-001 </t>
  </si>
  <si>
    <t xml:space="preserve"> To cater for any Urgent unforeseen occurrences in the constituency during the financial year  </t>
  </si>
  <si>
    <t xml:space="preserve"> Sports </t>
  </si>
  <si>
    <t xml:space="preserve"> 4-046-270-2640509-112-2018/19-001 </t>
  </si>
  <si>
    <t xml:space="preserve"> 4-046-270-2640510-110-2018/19-001 </t>
  </si>
  <si>
    <t>Purchase and planting of tree seedlings in the following 23 schools: Omogwa Primary, Omogomba Primary, Riaranga Primary, Ikobe primary, Kiogutwa primary, Nyambaria primary, Nyamwanga primary, Ekerubo primary, Kiomakondo primary, Kerora primary, Nyaisa primary, Gekano primary, Rigoma primary,  Riyabe primary, Biticha primary, Gesima primary, Esani primary, Mokomoni primary, Kenani primary, Bonyunyu primary Miriri Primary, Mokwerero Primary and Kiamwarimu Primary Each @ Kshs.  94,818.15</t>
  </si>
  <si>
    <t xml:space="preserve"> Bursary Secondary Schools </t>
  </si>
  <si>
    <t xml:space="preserve"> 4-046-270-2640101-103-2018/19-001 </t>
  </si>
  <si>
    <t xml:space="preserve"> Payment of bursary to needy students </t>
  </si>
  <si>
    <t xml:space="preserve"> Bursary Tertiary (Colleges and Universities) </t>
  </si>
  <si>
    <t xml:space="preserve"> 4-046-270-2640102-103-2018/19-002 </t>
  </si>
  <si>
    <t xml:space="preserve"> Payment of bursary to needy students</t>
  </si>
  <si>
    <t>Nyasumi Primary School</t>
  </si>
  <si>
    <t xml:space="preserve"> 4-046-270-2630204-104-2018/19-135 </t>
  </si>
  <si>
    <t>Kiamogiti Primary School</t>
  </si>
  <si>
    <t xml:space="preserve"> 4-046-270-2630204-104-2018/19-184 </t>
  </si>
  <si>
    <t>Completion of 5 classrooms i.e roofing, plastering, windows, doors and painting.</t>
  </si>
  <si>
    <t>Nyabogoye primary School</t>
  </si>
  <si>
    <t xml:space="preserve"> 4-046-270-3110202-104-2018/19-067</t>
  </si>
  <si>
    <t>Drilling and equipping of school borehole i.e drilling, pipping, pump and connection of electricity.</t>
  </si>
  <si>
    <t>Nyambaria DEB primary school</t>
  </si>
  <si>
    <t xml:space="preserve"> 4-046-270-2630204-104-2018/19-049</t>
  </si>
  <si>
    <t>Nyambaso Primary school</t>
  </si>
  <si>
    <t xml:space="preserve"> 4-046-270-2630204-104-2018/19-093</t>
  </si>
  <si>
    <t>Renovations of 3 classrooms  roofing, plastering, windows, doors and painting.</t>
  </si>
  <si>
    <t>Nyamachemange Primary school</t>
  </si>
  <si>
    <t xml:space="preserve"> 4-046-270-2630204-104-2018/19-022</t>
  </si>
  <si>
    <t>Renovations of 2 classrooms i.e roof replacement flooring and painting</t>
  </si>
  <si>
    <t>Ritibo Primary school</t>
  </si>
  <si>
    <t xml:space="preserve"> 4-046-270-2630204-104-2018/19-043</t>
  </si>
  <si>
    <t>Renovations of 8 classrooms i.e plastering, windows, doors, veranda and painting</t>
  </si>
  <si>
    <t>Itongo Sengera Primary school</t>
  </si>
  <si>
    <t xml:space="preserve"> 4-046-270-2630204-104-2018/19-103</t>
  </si>
  <si>
    <t>Nyagancha Primary school</t>
  </si>
  <si>
    <t xml:space="preserve"> 4-046-270-2630204-104-2018/19-125</t>
  </si>
  <si>
    <t>Esani DEB Primary School</t>
  </si>
  <si>
    <t xml:space="preserve"> 4-046-270-2630204-104-2018/19-117</t>
  </si>
  <si>
    <t>Renovations of 2 classrooms i.e plastering, windows, doors and painting.</t>
  </si>
  <si>
    <t>Nyatieko DOK primary School</t>
  </si>
  <si>
    <t xml:space="preserve"> 4-046-270-2630204-104-2018/19-170</t>
  </si>
  <si>
    <t>Chitago Primary school</t>
  </si>
  <si>
    <t xml:space="preserve"> 4-046-270-2630204-104-2018/19-162</t>
  </si>
  <si>
    <t>Nyasimwamu Primary School</t>
  </si>
  <si>
    <t xml:space="preserve"> 4-046-270-2630204-104-2018/19-068</t>
  </si>
  <si>
    <t>Renovations of 6 classrooms i.e plastering, windows, doors, veranda and painting.</t>
  </si>
  <si>
    <t>Enchoro Primary school</t>
  </si>
  <si>
    <t xml:space="preserve"> 4-046-270-2630204-104-2018/19-163</t>
  </si>
  <si>
    <t>Renovations of 8 classrooms i.e roofing and plastering, windows, doors, veranda and painting.</t>
  </si>
  <si>
    <t>Bigogo DOK primary School</t>
  </si>
  <si>
    <t xml:space="preserve"> 4-046-270-2630204-104-2018/19-032</t>
  </si>
  <si>
    <t>Completion of 5 classrooms i.e roofing plastering, doors, windows, flooring and painting.</t>
  </si>
  <si>
    <t>Nyaikuro Primary school</t>
  </si>
  <si>
    <t xml:space="preserve"> 4-046-270-2630204-104-2018/19-149</t>
  </si>
  <si>
    <t>Bigogo DEB primary school</t>
  </si>
  <si>
    <t xml:space="preserve"> 4-046-270-2630204-104-2018/19-036</t>
  </si>
  <si>
    <t>Completion of 10 door toilets for boys and girls, 4 doors teachers’ toilets to completion</t>
  </si>
  <si>
    <t>Riomoro DOK primary School</t>
  </si>
  <si>
    <t xml:space="preserve"> 4-046-270-2630204-104-2018/19-035</t>
  </si>
  <si>
    <t>Nyamare SDA Primary School</t>
  </si>
  <si>
    <t xml:space="preserve"> 4-046-270-2630204-104-2018/19-094</t>
  </si>
  <si>
    <t>Renovations of 7 classrooms i.e  plastering, windows, doors, veranda and painting.</t>
  </si>
  <si>
    <t>Nyamanagu Girls Boarding Primary school</t>
  </si>
  <si>
    <t xml:space="preserve"> 4-046-270-2630204-104-2018/19-095</t>
  </si>
  <si>
    <t>Mokorongosi Primary School</t>
  </si>
  <si>
    <t>4-046-270-2630204-104-2018/19-110</t>
  </si>
  <si>
    <t>Riong’uti Primary School</t>
  </si>
  <si>
    <t>4-046-270-2630204-104-2018/19-017</t>
  </si>
  <si>
    <t>Renovation of  3 classrooms i.e roof replacement, plastering, windows and doors</t>
  </si>
  <si>
    <t>Bogwendo PAG Primary School</t>
  </si>
  <si>
    <t>4-046-270-2630204-104-2018/19-018</t>
  </si>
  <si>
    <t>Completion of library i.e plastering, flooring, doors, windows and painting</t>
  </si>
  <si>
    <t>Mochenwa Secondary School</t>
  </si>
  <si>
    <t xml:space="preserve"> 4-046-270-2630205-104-2018/19-003 </t>
  </si>
  <si>
    <t>Finishing of Tuition block i.e plastering, walling, windows, doors and painting</t>
  </si>
  <si>
    <t>Omoyo Secondary school</t>
  </si>
  <si>
    <t xml:space="preserve"> 4-046-270-2630205-104-2018/19-010</t>
  </si>
  <si>
    <t>St. Alexander Kiomakondo Secondary School</t>
  </si>
  <si>
    <t xml:space="preserve"> 4-046-270-2630205-104-2018/19-128</t>
  </si>
  <si>
    <t>Completion of 2 classrooms i.e plastering, windows, doors, veranda and painting</t>
  </si>
  <si>
    <t>Nyachichi Secondary School</t>
  </si>
  <si>
    <t xml:space="preserve"> 4-046-270-2630205-104-2018/19-012</t>
  </si>
  <si>
    <t>Irianyi secondary School</t>
  </si>
  <si>
    <t xml:space="preserve"> 4-046-270-2630205-104-2018/19-111</t>
  </si>
  <si>
    <t>Construction of Dinning Hall to completion</t>
  </si>
  <si>
    <t>Sungututa Secondary School</t>
  </si>
  <si>
    <t xml:space="preserve"> 4-046-270-2630205-104-2018/19-148 </t>
  </si>
  <si>
    <t>Renovations of 2 classrooms i.e roofing and plastering, windows, doors, veranda and painting.</t>
  </si>
  <si>
    <t>Riooga Secondary School</t>
  </si>
  <si>
    <t xml:space="preserve"> 4-046-270-3110202-104-2018/19-168 </t>
  </si>
  <si>
    <t>Construction of dormitory  to completion</t>
  </si>
  <si>
    <t>St. Thomas Gekano Secondary School</t>
  </si>
  <si>
    <t xml:space="preserve"> 4-046-270-3110202-104-2018/19-112</t>
  </si>
  <si>
    <t>Renovations of 6 classrooms i.e roof replacement, doors, windows, plastering and painting</t>
  </si>
  <si>
    <t>St. Theresa's Gekano girls Secondary school</t>
  </si>
  <si>
    <t xml:space="preserve"> 4-046-270-3110202-104-2018/19-115</t>
  </si>
  <si>
    <t>Completion of Laboratory i.e plastering, flooring, windows, doors and painting</t>
  </si>
  <si>
    <t>Tombe Girls Secondary School</t>
  </si>
  <si>
    <t xml:space="preserve"> 4-046-270-3110202-104-2018/19-180</t>
  </si>
  <si>
    <t>Completion of Storey tuition block i.e roofing, plastering, doors, windows and painting</t>
  </si>
  <si>
    <t>St. Anatole Nyanchonori Secondary School</t>
  </si>
  <si>
    <t xml:space="preserve"> 4-046-270-3110202-104-2018/19-100</t>
  </si>
  <si>
    <t>Nyaisa Manga secondary school</t>
  </si>
  <si>
    <t xml:space="preserve"> 4-046-270-3110202-104-2018/19-172</t>
  </si>
  <si>
    <t>Purchase of school bus FRR 51 seater, 8226cc engine capacity.</t>
  </si>
  <si>
    <t>Riyabe secondary school</t>
  </si>
  <si>
    <t xml:space="preserve"> 4-046-270-3110202-104-2018/19-001</t>
  </si>
  <si>
    <t>Kiabiraa Secondary School</t>
  </si>
  <si>
    <t xml:space="preserve"> 4-046-270-3110202-104-2018/19-198</t>
  </si>
  <si>
    <t>Sungututa Secondary School Road</t>
  </si>
  <si>
    <t xml:space="preserve">Opening up of feeder road linking Sungututa Secondary and Sungututa Primary schools 1.35 kilometers i.e heavy bush clearing, grading, stamp removal, murraming and trenching </t>
  </si>
  <si>
    <t xml:space="preserve"> 4-046-270-2211310-108-2018/19-001</t>
  </si>
  <si>
    <t>NGCDF Motorcycles</t>
  </si>
  <si>
    <t xml:space="preserve">4-046-270-3110704-108-2018/19-001 </t>
  </si>
  <si>
    <t>Purchase of 2 Office Motorbikes for NGCDFC operations. i.e for effective implementation of NGCDF projects through continuous M&amp;E.</t>
  </si>
  <si>
    <t>PROJECT GFS CODELIST FOR KITUTU MASABA NATIONAL GOVERNMENT CONSTITUENCIES DEVELOPMENT FUND</t>
  </si>
  <si>
    <t>4-032-171-2120101-100-2018/19-002</t>
  </si>
  <si>
    <t>4-032-171-2210000-100-2018/19-003</t>
  </si>
  <si>
    <t>4-032-171-2210802-100-2018/19-004</t>
  </si>
  <si>
    <r>
      <t xml:space="preserve">…………………………………….                                                                                                                                                                                                     Verified By: Elizabeth Kitundu                                                                                                                                                                                                                                                                                                                                                                                                                                                                                                                                                                                                                                                                                                                                     </t>
    </r>
    <r>
      <rPr>
        <b/>
        <sz val="11"/>
        <color indexed="8"/>
        <rFont val="Footlight MT Light"/>
        <family val="1"/>
      </rPr>
      <t xml:space="preserve">Ag.Chief Manager Programmes and Field Services Coordination  </t>
    </r>
    <r>
      <rPr>
        <b/>
        <sz val="12"/>
        <color indexed="8"/>
        <rFont val="Footlight MT Light"/>
        <family val="1"/>
      </rPr>
      <t xml:space="preserve">                                                              Date………………………………..</t>
    </r>
  </si>
  <si>
    <t>Completion of 1no. classroom - Fascia board, conduiting, Floor, panes and painting</t>
  </si>
  <si>
    <t>Renovation of 3no. classrooms - Wall plaster,flooring, window panes, Plaster.</t>
  </si>
  <si>
    <t>Completion of Dining Hall - Roofing, Plaster, shutters, fascia board and painting.</t>
  </si>
  <si>
    <t>Completion of single Laboratory -Water/Gas system, Electricity connection.</t>
  </si>
  <si>
    <t>Construction of ground floor of the 2 storey offices block (Ksh.10,000,000)and Land Survey, title deed processing and 3 phase electricity connection (Ksh.350,000) and Concrete/ Chainlink fencing (Ksh.1,200,000).</t>
  </si>
  <si>
    <t>Completion of  5no. Staff units -Plaster, doors,Ceiling,Painting</t>
  </si>
  <si>
    <t>Kariokor Administration Police Camp</t>
  </si>
  <si>
    <t>Ngara Administration Police Camp</t>
  </si>
  <si>
    <t>Additional funds for construction of 10 Administration Police Houses and Ablution Block to completion; finishing and suspended slab</t>
  </si>
  <si>
    <t>god Abuoro Primary School</t>
  </si>
  <si>
    <t>god Abuoro Secondary. School</t>
  </si>
  <si>
    <t>4-042-243-2210000-100-2018/19-003</t>
  </si>
  <si>
    <t>4-042-243-2210000-111-2018/19-001</t>
  </si>
  <si>
    <t xml:space="preserve">SECONDARY SCHOOL </t>
  </si>
  <si>
    <t>4-042-243-2640509-112-2017/18-001</t>
  </si>
  <si>
    <t>PROJECT GFS CODELIST FOR SOUTH IMENTI NATIONAL GOVERNMENT CONSTITUENCY DEVELOPMENT FUND</t>
  </si>
  <si>
    <t>Payment of staff salaries and gratuities</t>
  </si>
  <si>
    <t>Purchase of Equipments</t>
  </si>
  <si>
    <t>Procure 1no. HP Photocopier</t>
  </si>
  <si>
    <t xml:space="preserve">MONITORING EVALUATION AND CAPACITY BUILDING </t>
  </si>
  <si>
    <t xml:space="preserve"> NG-CDFC/PMC capacity building </t>
  </si>
  <si>
    <t>Undertake Training of the PMCs/NG-CDFCs/Staff  on NG-CDF Related issues</t>
  </si>
  <si>
    <t>4-012-059-2640101-103-2018/19-001</t>
  </si>
  <si>
    <t>4-012-059-2640102-103-2018/19-002</t>
  </si>
  <si>
    <t>4-012-059-2120201-103-2018/19-005</t>
  </si>
  <si>
    <t>To cater for bursary to orphans and vulnerable children and NHIF to deserving cases both elderly and OVC’s</t>
  </si>
  <si>
    <t>4-012-059-2640200-101-2018/19-001</t>
  </si>
  <si>
    <t>Constituency Sports activities</t>
  </si>
  <si>
    <t>4-012-059-2640509-112-2018/19-001</t>
  </si>
  <si>
    <t>Carry out Annual  Constituency Sports tournament in all wards Abogeta East, Abogeta West, Igoji East, Igoji West, Nkuene and Mitunguu Wards, buy uniform and sports equipments to all teams in the constituency, the winning teams to be awarded with trophies</t>
  </si>
  <si>
    <t xml:space="preserve">ENVIRONMENTAL ACTIVITIES </t>
  </si>
  <si>
    <t xml:space="preserve"> Primary Schools Revision Text  Books</t>
  </si>
  <si>
    <t>4-012-059-2640101-103-2018/19-003</t>
  </si>
  <si>
    <t>To buy K.C.P.E  revision books and story books for 122 public primary schools (Annex 1)</t>
  </si>
  <si>
    <t>Libraries and Resource Centres Text Books</t>
  </si>
  <si>
    <t>4-012-059-2640101-103-2018/19-004</t>
  </si>
  <si>
    <t>To buy text books for Mikumbune Library, Uruku Library, Nkumbo Resource Centre,Upper Kithangari Resource centre and Kinoro Resource Centre</t>
  </si>
  <si>
    <t>4-012-059-2640510-110-2018/19-001</t>
  </si>
  <si>
    <t>Planting bamboo trees along Kithino, Mutonga and Thingithu rivers</t>
  </si>
  <si>
    <t>Baitigitu Primary School</t>
  </si>
  <si>
    <t>4-012-059-2630204-104-2018/19-001</t>
  </si>
  <si>
    <t xml:space="preserve"> Construction of a sanitation block: superstructure walling, roofing and fixing of the fittings. </t>
  </si>
  <si>
    <t>Gakiiri Primary School</t>
  </si>
  <si>
    <t>4-012-059-2630204-104-2018/19-002</t>
  </si>
  <si>
    <t xml:space="preserve"> Construction of one  classroom. Foundation, superstructure walling, roofing,fixing of fittings, walls plastering and flooring.</t>
  </si>
  <si>
    <t>Gatakene Primary School</t>
  </si>
  <si>
    <t>4-012-059-2630204-104-2018/19-003</t>
  </si>
  <si>
    <t>Construction of a sanitation block; fittings, doors and windows, walls, plastering, floor screeding, painting and construction of water tank tower.</t>
  </si>
  <si>
    <t>Gatuntunte Primary School</t>
  </si>
  <si>
    <t>4-012-059-2630204-104-2018/19-004</t>
  </si>
  <si>
    <t> Renovations of 3 classrooms wall plastering, window fittings and door fitting</t>
  </si>
  <si>
    <t>Gaukune Primary School</t>
  </si>
  <si>
    <t>4-012-059-2630204-104-2018/19-005</t>
  </si>
  <si>
    <t>Geeto Primary School</t>
  </si>
  <si>
    <t>4-012-059-2630204-104-2018/19-006</t>
  </si>
  <si>
    <t xml:space="preserve"> Completion of classroom for special children; fixing of Windows and door, wall plastering, floor screeding, verandah and external key pointing. </t>
  </si>
  <si>
    <t>Gicici Primary School</t>
  </si>
  <si>
    <t>4-012-059-2630204-104-2018/19-007</t>
  </si>
  <si>
    <t>Gikurune Primary School</t>
  </si>
  <si>
    <t>4-012-059-2630204-104-2018/19-008</t>
  </si>
  <si>
    <t xml:space="preserve">Construction of a sanitation block 5 units: Laying foundation , walling, roofing and internal finishes </t>
  </si>
  <si>
    <t>Gitara primary school</t>
  </si>
  <si>
    <t>4-012-059-2630204-104-2018/19-009</t>
  </si>
  <si>
    <t xml:space="preserve"> Construction of one  classroom for special children. Foundation, superstructure walling, roofing and fixing of fittings.</t>
  </si>
  <si>
    <t>Iriene Primary School</t>
  </si>
  <si>
    <t>4-012-059-2630204-104-2018/19-010</t>
  </si>
  <si>
    <t xml:space="preserve"> Grading,leveling and planting  grass of the play field </t>
  </si>
  <si>
    <t>Ithitwe Primary School</t>
  </si>
  <si>
    <t>4-012-059-2630204-104-2018/19-011</t>
  </si>
  <si>
    <t xml:space="preserve"> Construction of sanitation block 10 units; sinking of pit, casting slab, walling and finishes.</t>
  </si>
  <si>
    <t>Kagaru Primary School</t>
  </si>
  <si>
    <t>4-012-059-2630204-104-2018/19-012</t>
  </si>
  <si>
    <t xml:space="preserve"> Construction of one classroom. From Foundation, superstructure walling, roofing, fixing of fittings, walls plastering and flooring.</t>
  </si>
  <si>
    <t>Kairaa Primary School</t>
  </si>
  <si>
    <t>4-012-059-2630204-104-2018/19-013</t>
  </si>
  <si>
    <t>Kathanthatu Primary School</t>
  </si>
  <si>
    <t>4-012-059-2630204-104-2018/19-014</t>
  </si>
  <si>
    <t xml:space="preserve"> Construction of an ablution block: Plastering, water connection, construction of water tower, water tank windows and doors fitting and painting </t>
  </si>
  <si>
    <t>Karegi Primary School</t>
  </si>
  <si>
    <t>4-012-059-2630204-104-2018/19-015</t>
  </si>
  <si>
    <t xml:space="preserve"> Construction of one classroom. Foundation, superstructure walling, roofing,fixing of fittings, walls plastering and flooring.</t>
  </si>
  <si>
    <t>Kathera Primary School</t>
  </si>
  <si>
    <t>4-012-059-2630204-104-2018/19-016</t>
  </si>
  <si>
    <t xml:space="preserve">Construction of a sanitation block: Plastering, construction of water tank tower , water tank and painting </t>
  </si>
  <si>
    <t>Kaura Primary School</t>
  </si>
  <si>
    <t>4-012-059-2630204-104-2018/19-017</t>
  </si>
  <si>
    <t xml:space="preserve"> Construction of one  classroom. Foundation, superstructure walling, roofing,fixing of fittings, walls plastering  flooring and painting.</t>
  </si>
  <si>
    <t>Kigane Primary School</t>
  </si>
  <si>
    <t>4-012-059-2630204-104-2018/19-018</t>
  </si>
  <si>
    <t xml:space="preserve"> Construction of an ablution block: Roofing, fixing of doors and windows, plumbing works, water tank  </t>
  </si>
  <si>
    <t>Kiithe Public Boarding Primary School</t>
  </si>
  <si>
    <t>4-012-059-2630204-104-2018/19-019</t>
  </si>
  <si>
    <t xml:space="preserve"> Construction of one classroom. Foundation, superstructure walling, roofing and fixing of fitting.</t>
  </si>
  <si>
    <t>Kionyo Primary School</t>
  </si>
  <si>
    <t>4-012-059-2630204-104-2018/19-020</t>
  </si>
  <si>
    <t xml:space="preserve"> Completion of one classroom; Wall plastering, fixing of windows and door, key pointing and painting. </t>
  </si>
  <si>
    <t>Kireru Primary School</t>
  </si>
  <si>
    <t>4-012-059-2630204-104-2018/19-021</t>
  </si>
  <si>
    <t xml:space="preserve"> Construction of a staffroom; foundation, superstructure walling, roofing, fixing of fittings, wall plastering and flooring.</t>
  </si>
  <si>
    <t>Kiringa Primary School</t>
  </si>
  <si>
    <t>4-012-059-2630204-104-2018/19-022</t>
  </si>
  <si>
    <t>Kithatu Primary School</t>
  </si>
  <si>
    <t>4-012-059-2630204-104-2018/19-023</t>
  </si>
  <si>
    <t>Machegene Primary School</t>
  </si>
  <si>
    <t>4-012-059-2630204-104-2018/19-024</t>
  </si>
  <si>
    <t xml:space="preserve"> Construction of the kitchen Superstructure walling, roofing and fixing of fitting.</t>
  </si>
  <si>
    <t>Mamuru Primary School</t>
  </si>
  <si>
    <t>4-012-059-2630204-104-2018/19-025</t>
  </si>
  <si>
    <t>Maraa Primary School</t>
  </si>
  <si>
    <t>4-012-059-2630204-104-2018/19-026</t>
  </si>
  <si>
    <t>Mitunguu primary school</t>
  </si>
  <si>
    <t>4-012-059-2630204-104-2018/19-027</t>
  </si>
  <si>
    <t>Muriru Primary School</t>
  </si>
  <si>
    <t>4-012-059-2630204-104-2018/19-028</t>
  </si>
  <si>
    <t>Mutunguru Primary School</t>
  </si>
  <si>
    <t>4-012-059-2630204-104-2018/19-029</t>
  </si>
  <si>
    <t>Mworoga primary School</t>
  </si>
  <si>
    <t>4-012-059-2630204-104-2018/19-030</t>
  </si>
  <si>
    <t>Ndamene primary school</t>
  </si>
  <si>
    <t>4-012-059-2630204-104-2018/19-031</t>
  </si>
  <si>
    <t>Njerune Primary School</t>
  </si>
  <si>
    <t>4-012-059-2630204-104-2018/19-032</t>
  </si>
  <si>
    <t>Njogune Boarding Primary School</t>
  </si>
  <si>
    <t>4-012-059-2630204-104-2018/19-033</t>
  </si>
  <si>
    <t xml:space="preserve"> Construction of a dormitory: Roofing , fixing of the fittings and wall plastering  </t>
  </si>
  <si>
    <t>Nkugwe Primary School</t>
  </si>
  <si>
    <t>4-012-059-2630204-104-2018/19-034</t>
  </si>
  <si>
    <t>Nkuriga Primary School</t>
  </si>
  <si>
    <t>4-012-059-2630204-104-2018/19-035</t>
  </si>
  <si>
    <t xml:space="preserve">Construction of an administration block: Finishing of the roof, fixing of fittings; doors and windows and wall plastering. </t>
  </si>
  <si>
    <t>Ithimbari Primary School</t>
  </si>
  <si>
    <t>4-012-059-2630204-104-2018/19-036</t>
  </si>
  <si>
    <t xml:space="preserve">Construction of 10 units modern toilets: fittings, plumbing works and painting </t>
  </si>
  <si>
    <t>St. Marks Primary School</t>
  </si>
  <si>
    <t>4-012-059-2630204-104-2018/19-037</t>
  </si>
  <si>
    <t>Ucima Primary School</t>
  </si>
  <si>
    <t>4-012-059-2630204-104-2018/19-038</t>
  </si>
  <si>
    <t>Yururu Girls Boarding Primary School</t>
  </si>
  <si>
    <t>4-012-059-2630204-104-2018/19-039</t>
  </si>
  <si>
    <t xml:space="preserve"> Fencing around of a quarter acre of  the school compound  using mesh wire and steel post</t>
  </si>
  <si>
    <t>Gakuuni girls' Secondary school</t>
  </si>
  <si>
    <t>4-012-059-2630205-104-2018/19-001</t>
  </si>
  <si>
    <t xml:space="preserve"> Construction of a dormitory: Laying of  foundation and superstructure walling  </t>
  </si>
  <si>
    <t>Gankodi Day Secondary School</t>
  </si>
  <si>
    <t>4-012-059-2630205-104-2018/19-002</t>
  </si>
  <si>
    <t>Geeto Day Secondary School</t>
  </si>
  <si>
    <t>4-012-059-2630205-104-2018/19-003</t>
  </si>
  <si>
    <t>Gikurune Boys Secondary School</t>
  </si>
  <si>
    <t>4-012-059-2630205-104-2018/19-004</t>
  </si>
  <si>
    <t>Igandene Secondary School</t>
  </si>
  <si>
    <t>4-012-059-2630205-104-2018/19-005</t>
  </si>
  <si>
    <t>Kathanthatu Day Secondary School</t>
  </si>
  <si>
    <t>4-012-059-2630205-104-2018/19-006</t>
  </si>
  <si>
    <t>Kathera Boys Secondary School</t>
  </si>
  <si>
    <t>4-012-059-2630205-104-2018/19-007</t>
  </si>
  <si>
    <t>Kathera Girls Secondary School</t>
  </si>
  <si>
    <t>4-012-059-2630205-104-2018/19-008</t>
  </si>
  <si>
    <t>Kianjogu Day Secondary School</t>
  </si>
  <si>
    <t>4-012-059-2630205-104-2018/19-009</t>
  </si>
  <si>
    <t>Kigarine Day Secondary School</t>
  </si>
  <si>
    <t>4-012-059-2630205-104-2018/19-010</t>
  </si>
  <si>
    <t xml:space="preserve"> Construction of an administration block: Internal Finishes for ground floor and walling for first floor  </t>
  </si>
  <si>
    <t>Kithakanaro Day Secondary School</t>
  </si>
  <si>
    <t>4-012-059-2630205-104-2018/19-011</t>
  </si>
  <si>
    <t>Kithangari Boys Secondary School</t>
  </si>
  <si>
    <t>4-012-059-2630205-104-2018/19-012</t>
  </si>
  <si>
    <t xml:space="preserve"> Laying foundation of a dining hall, walling, plastering, painting and fittings </t>
  </si>
  <si>
    <t>Kithangari Girls Secondary School</t>
  </si>
  <si>
    <t>4-012-059-2630205-104-2018/19-013</t>
  </si>
  <si>
    <t xml:space="preserve"> Laying foundation of a laboratory and superstructure walling </t>
  </si>
  <si>
    <t>Kithunguri Day Secondary School</t>
  </si>
  <si>
    <t>4-012-059-2630205-104-2018/19-014</t>
  </si>
  <si>
    <t xml:space="preserve"> Construction of a multipurpose hall: Floor tiling, glazing to window and doors and painting. </t>
  </si>
  <si>
    <t>Kiune Day Secondary school</t>
  </si>
  <si>
    <t>4-012-059-2630205-104-2018/19-015</t>
  </si>
  <si>
    <t>Kothine Day Secondary School</t>
  </si>
  <si>
    <t>4-012-059-2630205-104-2018/19-016</t>
  </si>
  <si>
    <t xml:space="preserve"> Erection of columns and ring beam to the first floor and roofing of the storied laboratory. </t>
  </si>
  <si>
    <t>Machikine Girls Secondary School</t>
  </si>
  <si>
    <t>4-012-059-2630205-104-2018/19-017</t>
  </si>
  <si>
    <t xml:space="preserve"> Construction of staff house; foundation, superstructure walling and roofing.</t>
  </si>
  <si>
    <t>Maraa Girls Secondary School</t>
  </si>
  <si>
    <t>4-012-059-2630205-104-2018/19-018</t>
  </si>
  <si>
    <t>Mbaine Secondary School</t>
  </si>
  <si>
    <t>4-012-059-2630205-104-2018/19`-019</t>
  </si>
  <si>
    <t xml:space="preserve"> Construction of a dining hall: Foundation and superstructure walling.</t>
  </si>
  <si>
    <t>Menwe Day Secondary School</t>
  </si>
  <si>
    <t>4-012-059-2630205-104-2018/19-020</t>
  </si>
  <si>
    <t xml:space="preserve"> Construction of an administration block: Walling of the first floor , plastering,  electrical works and painting </t>
  </si>
  <si>
    <t>Mikumbune Boys Secondary School</t>
  </si>
  <si>
    <t>4-012-059-2630205-104-2018/19-021</t>
  </si>
  <si>
    <t xml:space="preserve"> Construction of a dormitory: Walling, roofing, plastering, windows and door fittings </t>
  </si>
  <si>
    <t>Upper Mikumbune Day Secondary School</t>
  </si>
  <si>
    <t>4-012-059-2630205-104-2018/19-022</t>
  </si>
  <si>
    <t xml:space="preserve"> Construction of a dining hall: Plastering, flooring, external finishes and painting </t>
  </si>
  <si>
    <t>Mugae Hill Day Secondary School</t>
  </si>
  <si>
    <t>4-012-059-2630205-104-2018/1-023</t>
  </si>
  <si>
    <t xml:space="preserve"> Laying foundation of a septic tank of an administration block , walling, plastering, painting and fittings </t>
  </si>
  <si>
    <t>Mukaragatine Day School</t>
  </si>
  <si>
    <t>4-012-059-2630205-104-2018/19-024</t>
  </si>
  <si>
    <t>Murembu Day Secondary School</t>
  </si>
  <si>
    <t>4-012-059-2630205-104-2018/19-025</t>
  </si>
  <si>
    <t>Ndagene Boys High School</t>
  </si>
  <si>
    <t>4-012-059-2630205-104-2018/19-026</t>
  </si>
  <si>
    <t>Nkubu Day Secondary School</t>
  </si>
  <si>
    <t>4-012-059-2630205-104-2018/19-027</t>
  </si>
  <si>
    <t>Nkubu High school</t>
  </si>
  <si>
    <t>4-012-059-2630205-104-2018/19-028</t>
  </si>
  <si>
    <t xml:space="preserve"> Roofing of the dormitory </t>
  </si>
  <si>
    <t>Nkumari Day Secondary school</t>
  </si>
  <si>
    <t>4-012-059-2630205-104-2018/19-029</t>
  </si>
  <si>
    <t>Nyagene Girls Secondary School</t>
  </si>
  <si>
    <t>4-012-059-2630205-104-2018/19-030</t>
  </si>
  <si>
    <t>Rurama Day Secondary School</t>
  </si>
  <si>
    <t>4-012-059-2630205-104-2018/19-031</t>
  </si>
  <si>
    <t xml:space="preserve"> Construction of a staffroom: Fixing of fittings; Door and windows, walls Plastering, flooring, external pointing and painting </t>
  </si>
  <si>
    <t>Rwompo Day Secondary School</t>
  </si>
  <si>
    <t>4-012-059-2630205-104-2018/19-032</t>
  </si>
  <si>
    <t xml:space="preserve"> Construction of a laboratory: Ceiling, painting water  and gas installation </t>
  </si>
  <si>
    <t>Uruku Girls Secondary School</t>
  </si>
  <si>
    <t>4-012-059-2630205-104-2018/19-033</t>
  </si>
  <si>
    <t xml:space="preserve"> Construction of a dining hall: Wall plastering, fixing of the fittings doors and windows, flooring and key pointing. </t>
  </si>
  <si>
    <t>Yururu Day Secondary  School</t>
  </si>
  <si>
    <t>4-012-059-2630205-104-2018/19-034</t>
  </si>
  <si>
    <t xml:space="preserve"> Construction of a classroom: Windows, door fittings ,floor, wiring, plastering and painting </t>
  </si>
  <si>
    <t>Baitigitu AP Line</t>
  </si>
  <si>
    <t>4-012-059-2640507-113-2018/19-001</t>
  </si>
  <si>
    <t>Imenti South DC's Residence</t>
  </si>
  <si>
    <t>4-012-059-2640507-113-2018/19-002</t>
  </si>
  <si>
    <t>Igandene Assistants  Chiefs Office</t>
  </si>
  <si>
    <t>4-012-059-2640507-113-2018/19-003</t>
  </si>
  <si>
    <t xml:space="preserve"> Construction of a chief’s office: Completion  of the boardroom; superstructure walling, roofing, fixing of fittings, wall plastering and floor screening.</t>
  </si>
  <si>
    <t>Igoji Chiefs Office</t>
  </si>
  <si>
    <t>4-012-059-2640507-113-2018/19-004</t>
  </si>
  <si>
    <t xml:space="preserve"> Construction of a chief’s office: Roofing, fixing of doors and windows, wall plastering, flooring and external finishes.  </t>
  </si>
  <si>
    <t>Igoji Departmental Office</t>
  </si>
  <si>
    <t>4-012-059-2640507-113-2018/19-005</t>
  </si>
  <si>
    <t>Igoji Police station</t>
  </si>
  <si>
    <t>4-012-059-2640507-113-2018/19-006</t>
  </si>
  <si>
    <t>Igoji West DO's Office</t>
  </si>
  <si>
    <t>4-012-059-2640507-113-2018/19-007</t>
  </si>
  <si>
    <t xml:space="preserve"> Fencing of an Assistant County Commissioners Office </t>
  </si>
  <si>
    <t>Iriene AP Line</t>
  </si>
  <si>
    <t>4-012-059-2640507-113-2018/19-008</t>
  </si>
  <si>
    <t xml:space="preserve"> Internal Finishes to Administration Police offices:- painting, plumbing and electrical works </t>
  </si>
  <si>
    <t>Kariene Asst. Chiefs Office</t>
  </si>
  <si>
    <t>4-012-059-2640507-113-2018/19-009</t>
  </si>
  <si>
    <t>Kathigu Asst. Chiefs Office</t>
  </si>
  <si>
    <t>4-012-059-2640507-113-2018/19-010</t>
  </si>
  <si>
    <t xml:space="preserve"> Roofing, fixing of doors and windows, walls plastering and flooring of an Assistant chiefs office. </t>
  </si>
  <si>
    <t>Keria Police Post</t>
  </si>
  <si>
    <t>4-012-059-2640507-113-2018/19-011</t>
  </si>
  <si>
    <t xml:space="preserve"> Constructing of 2no. Residential units from foundation, walling, roofing and internal finishes </t>
  </si>
  <si>
    <t>Kinoro Police Post</t>
  </si>
  <si>
    <t>4-012-059-2640507-113-2018/19-012</t>
  </si>
  <si>
    <t xml:space="preserve"> Electrical, plumbing works and septic tank of police offices </t>
  </si>
  <si>
    <t>Kirendene Chiefs Office</t>
  </si>
  <si>
    <t>4-012-059-2640507-113-2018/19-013</t>
  </si>
  <si>
    <t xml:space="preserve"> Construction of a chiefs office: fixing of fittings, ceiling wall plastering, key pointing and painting </t>
  </si>
  <si>
    <t>Kiroone Chiefs Office</t>
  </si>
  <si>
    <t>4-012-059-2640507-113-2018/19-014</t>
  </si>
  <si>
    <t>Kothine Chiefs Office</t>
  </si>
  <si>
    <t>4-012-059-2640507-113-2018/19-015</t>
  </si>
  <si>
    <t xml:space="preserve"> Construction of a chiefs office: Roofing, fixing of the fittings; doors and windows, wall plastering, ceiling and floor screeding  </t>
  </si>
  <si>
    <t>Maraa police station</t>
  </si>
  <si>
    <t>4-012-059-2640507-113-2018/19-016</t>
  </si>
  <si>
    <t>Marimba Police Post</t>
  </si>
  <si>
    <t>4-012-059-2640507-113-2018/19-017</t>
  </si>
  <si>
    <t>Mbeti Police Post</t>
  </si>
  <si>
    <t>4-012-059-2640507-113-2018/19-018</t>
  </si>
  <si>
    <t xml:space="preserve"> Painting and ceiling of  the five units staff houses and construction of bathrooms and toilets.  </t>
  </si>
  <si>
    <t>Mitunguu Police Station</t>
  </si>
  <si>
    <t>4-012-059-2640507-113-2018/19-019</t>
  </si>
  <si>
    <t>Muchogomo Asst. Chiefs Office</t>
  </si>
  <si>
    <t>4-012-059-2640507-113-2018/19-020</t>
  </si>
  <si>
    <t xml:space="preserve"> Flooring , fixing of fittings, wall plastering, floor screeding and painting of chief's office. </t>
  </si>
  <si>
    <t>Muguru Asst. Chiefs Office</t>
  </si>
  <si>
    <t>4-012-059-2640507-113-2018/19-021</t>
  </si>
  <si>
    <t xml:space="preserve"> Roofing, fixing of the fittings; doors and windows, wall plastering, floor screeding, key points and ceiling of an Assistants Chief's office. </t>
  </si>
  <si>
    <t>Ntemwene Chiefs Office</t>
  </si>
  <si>
    <t>4-012-059-2640507-113-2018/19-022</t>
  </si>
  <si>
    <t xml:space="preserve"> Construction of  a chiefs office; foundation and superstructure walling</t>
  </si>
  <si>
    <t>Ukuu Chiefs Office</t>
  </si>
  <si>
    <t>4-012-059-2640507-113-2018/19-023</t>
  </si>
  <si>
    <t xml:space="preserve"> Roofing , wall plastering, flooring , electrification, plumbing works and painting </t>
  </si>
  <si>
    <t>OTHER PROJECTS</t>
  </si>
  <si>
    <t>Chure Social Hall</t>
  </si>
  <si>
    <t>4-012-059-2640511-108-2018/19-001</t>
  </si>
  <si>
    <t xml:space="preserve"> Completion of a social hall: External key pointing, glazing to windows, gutter electrification and painting. </t>
  </si>
  <si>
    <t>Kinoro Resource centre</t>
  </si>
  <si>
    <t>4-012-059-2640511-108-2018/19-002</t>
  </si>
  <si>
    <t xml:space="preserve"> Completion of a resource centre : Internal finishes-plastering, painting, electrical works and plumbing works </t>
  </si>
  <si>
    <t>Nkumbo Resource Centre</t>
  </si>
  <si>
    <t>4-012-059-2640511-108-2018/19-003</t>
  </si>
  <si>
    <t xml:space="preserve"> Completion of a resource centre: Glazing to windows, ceiling board, floor tilling, mechanical work, wiring and painting  </t>
  </si>
  <si>
    <t>South Imenti Destitute Education Centre</t>
  </si>
  <si>
    <t>4-012-059-2640511-108-2018/19-004</t>
  </si>
  <si>
    <t xml:space="preserve"> Construction of an education centre for destitute children: foundation, superstructure walling and roofing for the dormitory and a dining hall </t>
  </si>
  <si>
    <t xml:space="preserve"> Amount </t>
  </si>
  <si>
    <t>4-012-059-2110000-100-2018/19-001</t>
  </si>
  <si>
    <t>4-012-059-2210000-100-2018/19-002</t>
  </si>
  <si>
    <t>4-012-059-3111000-100-2018/19-003</t>
  </si>
  <si>
    <t>4-012-059-2120101-100-2018/19-004</t>
  </si>
  <si>
    <t>4-012-059-2120201-100-2018/19-005</t>
  </si>
  <si>
    <t>4-012-059-2210802-100-2018/19-006</t>
  </si>
  <si>
    <t>4-012-059-2210000-111-2018/19-001</t>
  </si>
  <si>
    <t>4-012-059-2210802-111-2018/19-002</t>
  </si>
  <si>
    <t>4-012-059-2210700-111-2018/19-003</t>
  </si>
  <si>
    <t>Nd’und’u  Secondary School</t>
  </si>
  <si>
    <t>Completion of storey Building Administration Block from Ground Floor ( Plaster, Flooring, Painting, Electrification ,fixing of windows and doors )Kshs. 1,000,000, Construction of First floor (Walling, Plastering, Slab , Plumbing, Doors and window &amp; Gutter) Kshs. 2,500,000, and Construction of more office on second Floor Kshs. 1,500,000.</t>
  </si>
  <si>
    <t xml:space="preserve">Construction of school Gate Ksh.1,000,000, </t>
  </si>
  <si>
    <t xml:space="preserve">Construction of perimeter wall Kshs. 1,400,000 with 4Door Toilets Kshs. 600,000 </t>
  </si>
  <si>
    <t>4-022-111-2110000-100-2018/19-001</t>
  </si>
  <si>
    <t>4-022-111-2210000-100-2018/19-002</t>
  </si>
  <si>
    <t>4-022-111-2120101-100-2018/19-004</t>
  </si>
  <si>
    <t>4-022-111-2120201-100-2018/19-005</t>
  </si>
  <si>
    <t>4-022-111-2210802-100-2018/19-006</t>
  </si>
  <si>
    <t>4-022-111-2210000-111-2018/19-001</t>
  </si>
  <si>
    <t>4-022-111-2210802-111-2018/19-002</t>
  </si>
  <si>
    <t>4-022-111-2210700-111-2018/19-003</t>
  </si>
  <si>
    <t>4-022-111-2640101-103- 2018/19-001</t>
  </si>
  <si>
    <t>4-022-111-2640102-103-2018/19-002</t>
  </si>
  <si>
    <t>4-022-111-2640105-103-2018/19-003</t>
  </si>
  <si>
    <t>4-022-111-2640200-101-2018/19-001</t>
  </si>
  <si>
    <t>4-022-111-2630204-104-2018/19-001</t>
  </si>
  <si>
    <t>4-022-111-2630204-104-2018/19-002</t>
  </si>
  <si>
    <t>4-022-111-2630204-104-2018/19-003</t>
  </si>
  <si>
    <t>4-022-111-2630204-104-2018/19-004</t>
  </si>
  <si>
    <t>4-022-111-2630205-104-2018/19-001</t>
  </si>
  <si>
    <t>4-022-111-2630205-104-2018/19-002</t>
  </si>
  <si>
    <t>4-022-111-2630205-104-2018/19-003</t>
  </si>
  <si>
    <t>4-022-111-2630205-104-2018/19-005</t>
  </si>
  <si>
    <t>4-022-111-2630205-104-2018/19-006</t>
  </si>
  <si>
    <t>4-022-111-2630206-104-2018/19-001</t>
  </si>
  <si>
    <t>4-022-111-2630206-104-2018/19-002</t>
  </si>
  <si>
    <t>4-022-111-2630206-104-2018/19-003</t>
  </si>
  <si>
    <t>4-022-111-2630206-104-2018/19-004</t>
  </si>
  <si>
    <t>4-022-111-2640509-111-2018/19-001</t>
  </si>
  <si>
    <t>4-022-111-2640510-110- 2018/19-001</t>
  </si>
  <si>
    <t>4-022-111-2640510-110- 2018/19-002</t>
  </si>
  <si>
    <t>4-022-111-2640506-108-2018/19-001</t>
  </si>
  <si>
    <t>Completion of six unit pit latrine( plastering, roofing, doors, flooring)</t>
  </si>
  <si>
    <t xml:space="preserve">Completion of six unit pit latrine ( plastering, roofing, doors, flooring) </t>
  </si>
  <si>
    <t>Muthengera day secondary</t>
  </si>
  <si>
    <t>Constituency tournarment</t>
  </si>
  <si>
    <t>Site Administration Police Post</t>
  </si>
  <si>
    <t>4-031-163-2120101-100-2018/19-003</t>
  </si>
  <si>
    <t>4-031-163-2210802-100-2018/19-004</t>
  </si>
  <si>
    <t>4-031-163-2210000-111-2018/19-001</t>
  </si>
  <si>
    <t>4-031-163-2210802-111-2018/19-002</t>
  </si>
  <si>
    <t>4-031-163-2210700-111-2018/19-003</t>
  </si>
  <si>
    <t>4-031-163-2640200-101-2018/19-001</t>
  </si>
  <si>
    <t>4-031-163-2640101-103-2018/19-001</t>
  </si>
  <si>
    <t>4-031-163-2640102-103-2018/19-002</t>
  </si>
  <si>
    <t>4-031-163-2630204-104-2018/19-001</t>
  </si>
  <si>
    <t>4-031-163-2630204-104-2018/19-002</t>
  </si>
  <si>
    <t>4-031-163-2630204-104-2018/19-003</t>
  </si>
  <si>
    <t>4-031-163-2630204-104-2018/19-004</t>
  </si>
  <si>
    <t>4-031-163-2630204-104-2018/19-005</t>
  </si>
  <si>
    <t>4-031-163-2630204-104-2018/19-006</t>
  </si>
  <si>
    <t>4-031-163-2630204-104-2018/19-007</t>
  </si>
  <si>
    <t>4-031-163-2630204-104-2018/19-008</t>
  </si>
  <si>
    <t>4-031-163-2630204-104-2018/19-009</t>
  </si>
  <si>
    <t>4-031-163-2630204-104-2018/19-010</t>
  </si>
  <si>
    <t>4-031-163-2630204-104-2018/19-011</t>
  </si>
  <si>
    <t>4-031-163-2630204-104-2018/19-012</t>
  </si>
  <si>
    <t>4-031-163-2630204-104-2018/19-013</t>
  </si>
  <si>
    <t>4-031-163-2630204-104-2018/19-014</t>
  </si>
  <si>
    <t>4-031-163-2630204-104-2018/19-015</t>
  </si>
  <si>
    <t>4-031-163-2630204-104-2018/19-016</t>
  </si>
  <si>
    <t>4-031-163-2630204-104-2018/19-017</t>
  </si>
  <si>
    <t>4-031-163-2630204-104-2018/19-018</t>
  </si>
  <si>
    <t>4-031-163-2630204-104-2018/19-019</t>
  </si>
  <si>
    <t>4-031-163-2630204-104-2018/19-020</t>
  </si>
  <si>
    <t>4-031-163-2630204-104-2018/19-021</t>
  </si>
  <si>
    <t>4-031-163-2630204-104-2018/19-022</t>
  </si>
  <si>
    <t>4-031-163-2630204-104-2018/19-023</t>
  </si>
  <si>
    <t>4-031-163-2630204-104-2018/19-024</t>
  </si>
  <si>
    <t>4-031-163-2630204-104-2018/19-025</t>
  </si>
  <si>
    <t>4-031-163-2630204-104-2018/19-026</t>
  </si>
  <si>
    <t>4-031-163-2630204-104-2018/19-027</t>
  </si>
  <si>
    <t>4-031-163-2630204-104-2018/19-028</t>
  </si>
  <si>
    <t>4-031-163-2630204-104-2018/19-029</t>
  </si>
  <si>
    <t>4-031-163-2630204-104-2018/19-030</t>
  </si>
  <si>
    <t>4-031-163-2630204-104-2018/19-031</t>
  </si>
  <si>
    <t>4-031-163-2630204-104-2018/19-032</t>
  </si>
  <si>
    <t>4-031-163-2630204-104-2018/19-033</t>
  </si>
  <si>
    <t>4-031-163-2630204-104-2018/19-034</t>
  </si>
  <si>
    <t>4-031-163-2630204-104-2018/19-035</t>
  </si>
  <si>
    <t>4-031-163-2630204-104-2018/19-036</t>
  </si>
  <si>
    <t>4-031-163-2630204-104-2018/19-037</t>
  </si>
  <si>
    <t>4-031-163-2630204-104-2018/19-038</t>
  </si>
  <si>
    <t>4-031-163-2630204-104-2018/19-039</t>
  </si>
  <si>
    <t>4-031-163-2630205-104-2018/19-001</t>
  </si>
  <si>
    <t>4-031-163-2630205-104-2018/19-002</t>
  </si>
  <si>
    <t>4-031-163-2630205-104-2018/19-003</t>
  </si>
  <si>
    <t>4-031-163-2630205-104-2018/19-004</t>
  </si>
  <si>
    <t>4-031-163-2630205-104-2018/19-005</t>
  </si>
  <si>
    <t>4-031-163-2630205-104-2018/19-006</t>
  </si>
  <si>
    <t>4-031-163-2630205-104-2018/19-007</t>
  </si>
  <si>
    <t>4-031-163-2630205-104-2018/19-008</t>
  </si>
  <si>
    <t>4-031-163-2630205-104-2018/19-009</t>
  </si>
  <si>
    <t>4-031-163-2630205-104-2018/19-010</t>
  </si>
  <si>
    <t>4-031-163-2630205-104-2018/19-011</t>
  </si>
  <si>
    <t>4-031-163-2630205-104-2018/19-012</t>
  </si>
  <si>
    <t>4-031-163-2630205-104-2018/19-013</t>
  </si>
  <si>
    <t>4-031-163-2630205-104-2018/19-014</t>
  </si>
  <si>
    <t>4-031-163-2630205-104-2018/19-015</t>
  </si>
  <si>
    <t>4-031-163-2630205-104-2018/19-016</t>
  </si>
  <si>
    <t>4-031-163-2630205-104-2018/19-017</t>
  </si>
  <si>
    <t>4-031-163-2630205-104-2018/19-018</t>
  </si>
  <si>
    <t>4-031-163-2630205-104-2018/19-019</t>
  </si>
  <si>
    <t>4-031-163-2630205-104-2018/19-020</t>
  </si>
  <si>
    <t>4-031-163-2630206-104-2018/19-001</t>
  </si>
  <si>
    <t>4-031-163-2640509-112-2018/19-001</t>
  </si>
  <si>
    <t>4-031-163-2640507-113-2018/19-001</t>
  </si>
  <si>
    <t>4-031-163-2640507-113-2018/19-003</t>
  </si>
  <si>
    <t>4-031-163-2640507-113-2018/19-006</t>
  </si>
  <si>
    <t>4-031-163-2640507-113-2018/19-007</t>
  </si>
  <si>
    <t>4-031-163-2640102-103-2018/19-003</t>
  </si>
  <si>
    <t>4-031-163-2640507-113-2018/19-004</t>
  </si>
  <si>
    <t>4-031-163-2640507-113-2018/19-005</t>
  </si>
  <si>
    <r>
      <t xml:space="preserve">…………………………………….                                                                                                                                                                                                     Verified By: Elizabeth Kitundu                                                                                                                                                                                                                                                                                                                                                                                                                                                                                                                                                                                                                                                                                                                                     </t>
    </r>
    <r>
      <rPr>
        <b/>
        <sz val="11"/>
        <color indexed="8"/>
        <rFont val="Footlight MT Light"/>
        <family val="1"/>
      </rPr>
      <t xml:space="preserve">Ag.Chief Manager Programmes and Field Services Coordination </t>
    </r>
    <r>
      <rPr>
        <b/>
        <sz val="12"/>
        <color indexed="8"/>
        <rFont val="Footlight MT Light"/>
        <family val="1"/>
      </rPr>
      <t xml:space="preserve">                                                               Date………………………………..</t>
    </r>
  </si>
  <si>
    <t>Completion of Labaratory (Installation of Gas and water system, Wiring/ Piping)</t>
  </si>
  <si>
    <t>4-026-136-2210000-100-2018/19-002</t>
  </si>
  <si>
    <t>4-026-136-2120101-100-2018/19-003</t>
  </si>
  <si>
    <t>4-026-136-2120201-100-2018/19-004</t>
  </si>
  <si>
    <t>4-026-136-2210802-100-2018/19-005</t>
  </si>
  <si>
    <r>
      <t xml:space="preserve">Renovation of </t>
    </r>
    <r>
      <rPr>
        <sz val="12"/>
        <color indexed="10"/>
        <rFont val="Footlight MT Light"/>
        <family val="1"/>
      </rPr>
      <t>4 No.</t>
    </r>
    <r>
      <rPr>
        <sz val="12"/>
        <color indexed="8"/>
        <rFont val="Footlight MT Light"/>
        <family val="1"/>
      </rPr>
      <t xml:space="preserve"> Classrooms-Floor Screed, Plastering and Rendering, Fixing Doors and Windows , attending to Gables &amp; Painting and Decoration(</t>
    </r>
    <r>
      <rPr>
        <b/>
        <sz val="12"/>
        <color indexed="10"/>
        <rFont val="Footlight MT Light"/>
        <family val="1"/>
      </rPr>
      <t>Minutes not tallying with 4th schedules</t>
    </r>
    <r>
      <rPr>
        <sz val="12"/>
        <color indexed="8"/>
        <rFont val="Footlight MT Light"/>
        <family val="1"/>
      </rPr>
      <t>)</t>
    </r>
  </si>
  <si>
    <t>Construction of 2 No. Standard Classrooms Kshs 1,900,000-New) and completion of 1 No. classroom as follows Walling, Superstructure, Fitting of Doors and Windows, Painting and decoration Kshs 687,500-Ongoing )</t>
  </si>
  <si>
    <r>
      <t xml:space="preserve">Construction of Administration block Measuring </t>
    </r>
    <r>
      <rPr>
        <sz val="12"/>
        <color indexed="10"/>
        <rFont val="Footlight MT Light"/>
        <family val="1"/>
      </rPr>
      <t>148sqmtrs</t>
    </r>
    <r>
      <rPr>
        <sz val="12"/>
        <color indexed="8"/>
        <rFont val="Footlight MT Light"/>
        <family val="1"/>
      </rPr>
      <t xml:space="preserve"> in floor area (</t>
    </r>
    <r>
      <rPr>
        <sz val="12"/>
        <color indexed="10"/>
        <rFont val="Footlight MT Light"/>
        <family val="1"/>
      </rPr>
      <t>metrs not tallying in minutes and 4th schedules)</t>
    </r>
  </si>
  <si>
    <t>Rongo University Administration Police Post</t>
  </si>
  <si>
    <t>Completion of Administration Police Post: Painting and decoration</t>
  </si>
  <si>
    <t>Completion of Chief's office and Administration Police Post-Roofing, Fixing of Doors and Windows, Plastering and Rendering ,Painting and Decoration</t>
  </si>
  <si>
    <t>Opapo Administration Police Post</t>
  </si>
  <si>
    <t>Completion of Administration Police Post-Roofing, Fixing of Doors and Windows, Plastering and Rendering, Painting and Decoration</t>
  </si>
  <si>
    <t>PROJECT GFS CODELIST FOR WESTLANDS NATIONAL GOVERNMENT CONSTITUENCY DEVELOPMENT FUND</t>
  </si>
  <si>
    <t>4-047-274-2210000-111-2018/19-001</t>
  </si>
  <si>
    <t>4-047-274-2210802-111-2018/19-002</t>
  </si>
  <si>
    <t>NGCDFC/PMC Capacity Building</t>
  </si>
  <si>
    <t>4-047-274-2210700-111-2018/19-003</t>
  </si>
  <si>
    <t>4-047-274-2640200-101-2018/19-001</t>
  </si>
  <si>
    <t>SPORTS ACTIVITY</t>
  </si>
  <si>
    <t>4-047-274-2640509-112-2018/19-001</t>
  </si>
  <si>
    <t>Carry out Constituency Sports tournament and the winning teams/schools to be awarded with trophies, balls, and games kits and talents search .</t>
  </si>
  <si>
    <t>4-047-274-2640101-103-2018/19-001</t>
  </si>
  <si>
    <t>4-047-274-2640102-103-2018/19-002</t>
  </si>
  <si>
    <t>NHIF Social security funds</t>
  </si>
  <si>
    <t>4-047-274-2640103-103-2018/19-003</t>
  </si>
  <si>
    <t>To cater for health care services to the vulnerable groups in the society</t>
  </si>
  <si>
    <t>Primary School EDUCATION PROJECTS</t>
  </si>
  <si>
    <t>Visa Oshwal prim sch</t>
  </si>
  <si>
    <t>4-047-274-2630204-104-2018/19-001</t>
  </si>
  <si>
    <t>Westlands Primary School school</t>
  </si>
  <si>
    <t>4-047-274-2630204-104-2018/19-002</t>
  </si>
  <si>
    <t xml:space="preserve">Rehabilitation of 19 classrooms ( painting, floor repairs, windows and doors repairs, electricity wiring repairs.)-. </t>
  </si>
  <si>
    <t xml:space="preserve">Kihumbuini Primary School School </t>
  </si>
  <si>
    <t>4-047-274-2630204-104-2018/19-003</t>
  </si>
  <si>
    <t>Construction of 2 classrooms with a slab to completion</t>
  </si>
  <si>
    <t>Karura Primary School school</t>
  </si>
  <si>
    <t>4-047-274-2630204-104-2018/19-004</t>
  </si>
  <si>
    <t xml:space="preserve">Rehabilitation of 5 classrooms (painting, floor repairs, windows and doors repairs, electricity wiring repairs.)-. </t>
  </si>
  <si>
    <t>Lower Kabete Primary School School</t>
  </si>
  <si>
    <t>4-047-274-2630204-104-2018/19-005</t>
  </si>
  <si>
    <t>Purchase of 100 desks and chairs</t>
  </si>
  <si>
    <t>Vet Lab Primary School school</t>
  </si>
  <si>
    <t>4-047-274-2630204-104-2018/19-006</t>
  </si>
  <si>
    <t>Loresho Secondary school</t>
  </si>
  <si>
    <t>4-047-274-2630205-104-2018/19-001</t>
  </si>
  <si>
    <t xml:space="preserve">Construction of 5 classrooms with a slab to completion </t>
  </si>
  <si>
    <t>Vet lab  Secondary school</t>
  </si>
  <si>
    <t>4-047-274-2630205-104-2018/19-002</t>
  </si>
  <si>
    <t>Farasi Secondary School</t>
  </si>
  <si>
    <t xml:space="preserve">Construction of 5classrooms with a slab to completion </t>
  </si>
  <si>
    <t>Kangemi high School</t>
  </si>
  <si>
    <t>North Highridge Secondary School</t>
  </si>
  <si>
    <t>Parklands  Police Station</t>
  </si>
  <si>
    <t>4-047-274-2640507-108-2018/19-001</t>
  </si>
  <si>
    <t>Construction of a perimeter wall (kshs.3,000,000.00), rehabilitation of front offices- painting, floor tiling, door repairs and roof repairs (kshs2,000,000)</t>
  </si>
  <si>
    <r>
      <t xml:space="preserve">Supply and installation of (1)10,000ltrs water tank, 12 gutters, tank base at Kshs.180,000 per school@10 schools </t>
    </r>
    <r>
      <rPr>
        <b/>
        <sz val="12"/>
        <color indexed="8"/>
        <rFont val="Footlight MT Light"/>
        <family val="1"/>
      </rPr>
      <t>North Kamagambo</t>
    </r>
    <r>
      <rPr>
        <sz val="12"/>
        <color indexed="8"/>
        <rFont val="Footlight MT Light"/>
        <family val="1"/>
      </rPr>
      <t xml:space="preserve">-St Peters of Wanga Secondary School, Kameji Secondary School,                                         </t>
    </r>
    <r>
      <rPr>
        <b/>
        <sz val="12"/>
        <color indexed="8"/>
        <rFont val="Footlight MT Light"/>
        <family val="1"/>
      </rPr>
      <t>Central Kamagambo</t>
    </r>
    <r>
      <rPr>
        <sz val="12"/>
        <color indexed="8"/>
        <rFont val="Footlight MT Light"/>
        <family val="1"/>
      </rPr>
      <t xml:space="preserve">- Nyarach Primary School, Nyarach Secondary School, Kosodo Secondary,                            </t>
    </r>
    <r>
      <rPr>
        <b/>
        <sz val="12"/>
        <color indexed="8"/>
        <rFont val="Footlight MT Light"/>
        <family val="1"/>
      </rPr>
      <t>East Kamagambo</t>
    </r>
    <r>
      <rPr>
        <sz val="12"/>
        <color indexed="8"/>
        <rFont val="Footlight MT Light"/>
        <family val="1"/>
      </rPr>
      <t xml:space="preserve">- Ngodhe  Mixed Secondary School, Sango Mixed Secondary School, Rare Primary School,                              </t>
    </r>
    <r>
      <rPr>
        <b/>
        <sz val="12"/>
        <color indexed="8"/>
        <rFont val="Footlight MT Light"/>
        <family val="1"/>
      </rPr>
      <t>South Kamagambo</t>
    </r>
    <r>
      <rPr>
        <sz val="12"/>
        <color indexed="8"/>
        <rFont val="Footlight MT Light"/>
        <family val="1"/>
      </rPr>
      <t>-Arundo Primary School, Nyaoke Primary School</t>
    </r>
  </si>
  <si>
    <t>renovations of three classrooms (ksh 1,050,000) by plaster, floor, glazing, painting to completion and rehabilitation of borehole by pump installation, water piping to school and tanks for the school.(ksh 950,000)</t>
  </si>
  <si>
    <t xml:space="preserve">Renovation of 3. no classrooms (ksh 1,000 000)by plaster, floor, glazing, painting to completion  and construction of 8 cubicle toilet block (ksh 500,000) </t>
  </si>
  <si>
    <t xml:space="preserve">Construction of 4. no  classrooms to completion </t>
  </si>
  <si>
    <t>Renovation of 3 classrooms by roof repair plaster, flooring, glazing and painting.</t>
  </si>
  <si>
    <t>Renovation of 3 classrooms by plaster, flooring, glazing and painting (ksh 1,000,000) and construction of staff toilets (ksh 250,000) to completion.</t>
  </si>
  <si>
    <t>Renovation of 5 classrooms by roof repair plaster, flooring, glazing and painting.</t>
  </si>
  <si>
    <t>construction of 2 no. classrooms to completion</t>
  </si>
  <si>
    <t>Purchase of land one acre ksh (1,950,000), construction of one classroom (ksh 750,000) and construction of staff toilets at (ksh 300,000) to completion.</t>
  </si>
  <si>
    <t>Fencing of the School compound with barbed wire and wooden posts(treated blue gum)-3acres</t>
  </si>
  <si>
    <t>…………………………………….                                                                                                   Verified By: Elizabeth Kitundu                                                                                                                                                                                                    Ag.Chief Manager Programmes &amp; Field Services Coordination                                                                                                                                                                                                   Date………………………………..</t>
  </si>
  <si>
    <t xml:space="preserve">construction of administration block to completion </t>
  </si>
  <si>
    <t>Kimorori Administration Police line</t>
  </si>
  <si>
    <t>Muranga south sub-county Administration Police houses</t>
  </si>
  <si>
    <t xml:space="preserve">Construction of 10 double rooms Administration Police houses to completion </t>
  </si>
  <si>
    <t>Fencing of Maragua sub-county headquarters by concrete poles and chain link (5 acres at ksh 2,200,000) and renovation of the sentry box, Gate by plaster, and painting, glazing at ksh 300,000.</t>
  </si>
  <si>
    <t>Gikomora  Administration Police houses</t>
  </si>
  <si>
    <t>Completion of Administration Police houses by glazing, cell reinforcement, ceiling, wiring, electricity connection (ksh 300,000) and toilets and bathrooms 2 cubicle each construction to completion (ksh 500,000)</t>
  </si>
  <si>
    <t>Githanji Administration Police post</t>
  </si>
  <si>
    <t>Construction of Administration Police house ksh 500,000 and fencing by chain link at(ksh 100,000 ) solar Security light installation (ksh 200,000)</t>
  </si>
  <si>
    <t>Completion of Administration Police houses by fencing of Administration Police houses at ksh 250,000, water connection and tank 10,000 litres, gutter installation ksh 250,000 and electricity connections, wiring  ksh 100,000.</t>
  </si>
  <si>
    <t>Purchase of land quarter acre ksh (1,200,000), construction of Administration Police house (ksh 500,000) to completion.</t>
  </si>
  <si>
    <t>Water projects</t>
  </si>
  <si>
    <t>The Fund Account Manager should ensure involvement of relevant Government Department as per NG-CDF(Amendment) Act 2016 section 46(1). Further, the fund Account Manager Should obtain technical specifications, drawings, and Bill of Quantities from relevant Government Department to support expenditure.</t>
  </si>
  <si>
    <t>Construction of 2 door toilet at Kshs.300,000 and fencing of one acre coumpound with treated poles and barbed wires Kshs.200,000</t>
  </si>
  <si>
    <t>Lemek Administration Police Offices</t>
  </si>
  <si>
    <t>Construction of  new Administration Police  office block to completion</t>
  </si>
  <si>
    <t>4-033-182-2120000-100-2018/19-002</t>
  </si>
  <si>
    <t>4-033-182-2210802-100-2018/19-003</t>
  </si>
  <si>
    <t>4-033-182-3110000-100-2018/19-004</t>
  </si>
  <si>
    <r>
      <t>4-033-182-2210802</t>
    </r>
    <r>
      <rPr>
        <sz val="12"/>
        <rFont val="Footlight MT Light"/>
        <family val="1"/>
      </rPr>
      <t>-111</t>
    </r>
    <r>
      <rPr>
        <sz val="12"/>
        <color indexed="8"/>
        <rFont val="Footlight MT Light"/>
        <family val="1"/>
      </rPr>
      <t>-2018/19-002</t>
    </r>
  </si>
  <si>
    <t>4-033-182-2210700-111-2018/19-003</t>
  </si>
  <si>
    <t xml:space="preserve">Payment of staff NSSF contribution  </t>
  </si>
  <si>
    <t>Siana girls secondary school</t>
  </si>
  <si>
    <t>Completion of a dormitory (flooring ,painting,windows,doors and roofing)</t>
  </si>
  <si>
    <t>Completion of a dormitory (flooring windows, doors and painting)</t>
  </si>
  <si>
    <t>Construction of a perimeter wall (kshs 3,000,000.00), lay paving blocks at the  school entry access path(kshs. 2,000,000.00)</t>
  </si>
  <si>
    <t>4-047-274-2110000-100-2018/19-001</t>
  </si>
  <si>
    <t>4-047-274-2210000-100-2018/19-002</t>
  </si>
  <si>
    <t>4-047-274-2120101-100-2018/19-003</t>
  </si>
  <si>
    <t>4-047-274-2210802-100-2018/19-004</t>
  </si>
  <si>
    <t>4-047-275-2110000-100-2018/19-001</t>
  </si>
  <si>
    <t>4-047-275-2120201-100-2018/19-002</t>
  </si>
  <si>
    <t>4-047-275-2120101-100-2018/19-003</t>
  </si>
  <si>
    <t>4-047-275-2210000-100-2018/19-004</t>
  </si>
  <si>
    <t>4-047-275-2110000-100-2018/19-005</t>
  </si>
  <si>
    <t>4-047-275-2110000-111-2018/19-001</t>
  </si>
  <si>
    <t>4-047-275-2210802-111-2018/19-002</t>
  </si>
  <si>
    <t>4-047-275-2210700-111-2018/19-003</t>
  </si>
  <si>
    <t>4-047-275-2640101-103-2018/19-001</t>
  </si>
  <si>
    <t>4-047-275-2640102-103-2018/19-002</t>
  </si>
  <si>
    <t>4-047-275-2640200-101-2018/19-001</t>
  </si>
  <si>
    <t>4-047-275-3110202-102-2018/19-001</t>
  </si>
  <si>
    <t>4-047-275-2630204-104-2018/19-001</t>
  </si>
  <si>
    <t>4-047-275-2630204-104-2018/19-002</t>
  </si>
  <si>
    <t>4-047-275-2630204-104-2018/19-003</t>
  </si>
  <si>
    <t>4-047-275-2630204-104-2018/19-004</t>
  </si>
  <si>
    <t>4-047-275-2630204-104-2018/19-005</t>
  </si>
  <si>
    <t>4-047-275-2630204-104-2018/19-006</t>
  </si>
  <si>
    <t>4-047-275-2630204-104-2018/19-007</t>
  </si>
  <si>
    <t>4-047-275-2630204-104-2018/19-008</t>
  </si>
  <si>
    <t>4-047-275-2630204-104-2018/19-009</t>
  </si>
  <si>
    <t>4-047-275-2630204-104-2018/19-010</t>
  </si>
  <si>
    <t>4-047-275-2630205-104-2018/19-001</t>
  </si>
  <si>
    <t>4-047-275-2630205-104-2018/19-002</t>
  </si>
  <si>
    <t>4-047-275-2640507-113-2018/19-001</t>
  </si>
  <si>
    <t>4-047-275-2640507-113-2018/19-003</t>
  </si>
  <si>
    <t>4-047-275-2640507-113-2018/19-004</t>
  </si>
  <si>
    <t>4-047-275-2211311-108-2018/19-001</t>
  </si>
  <si>
    <t>4-047-275-2640507-113-2018/19-002</t>
  </si>
  <si>
    <t xml:space="preserve">1. Construction of a kitchen (Clear bush, excavation and trenching, walling, flooring, plastering, windows &amp; doors and painting)-(Ksh. 2,500,000.00)
2. Rehabilitation of classrooms (4 no). (Replace iron sheets on roof, electrical repairs, tiling of floors)
(Kshs 2,500,000.00)
</t>
  </si>
  <si>
    <t>Undertake Training of the PMCs/G-CDFCs on NG-CDF Related issues</t>
  </si>
  <si>
    <t>Nairobi Milimani Secondary School.</t>
  </si>
  <si>
    <t>Additional funds for the Construction of a storey Dormitory (walling, slabbing,   plastering, windows, doors, painting, electrical &amp; plumbing works)</t>
  </si>
  <si>
    <t>Lavington Secondary School.</t>
  </si>
  <si>
    <t xml:space="preserve">1. Construction of 50M Perimeter wall (Clearing bushes, excavation of trenches, walling, keying and capping, plastering (kshs 1,000,000.00)
2.   Purchase of office furniture (4 tables @25,000, 8 chairs @10,000, 20 plastic chairs @1,000 - Kshs 200,000
</t>
  </si>
  <si>
    <t xml:space="preserve"> Organize Constituency sports tournament and award of balls and games kits to the participating teams in all Wards. </t>
  </si>
  <si>
    <t>Additional funds for Completion of 5 years constituency Strategic Plan</t>
  </si>
  <si>
    <t>Renovations of 4 classrooms i.e Plastering, Flooring, windows and painting</t>
  </si>
  <si>
    <t>Renovation of 8 classrooms i.e roofing and plastering, windows, doors, veranda and painting.</t>
  </si>
  <si>
    <t>Renovation of 2 classrooms i.e roof replacement and painting</t>
  </si>
  <si>
    <t>Renovations of 4 classrooms and  Administration Block i.e plastering, flooring and painting</t>
  </si>
  <si>
    <t xml:space="preserve"> Environment Projects </t>
  </si>
  <si>
    <t>Completion of Keringet CDF Social Hall (plastering, floor slab,  ceiling, painting, glazing, electrical works, Water harvesting tank,septic tank, plumbing, pavement slab, facia board)</t>
  </si>
  <si>
    <t xml:space="preserve">Construction of Chiefs office (Kshs.510,000) and Construction of Two door Toilets with urinal (Kshs.200,000) </t>
  </si>
  <si>
    <t>Renovation of DO’s residence in olenguruone (plastering, ceiling, replacing floor tiles, electrical works, renovating external toilet, painting and glazing)</t>
  </si>
  <si>
    <t>Completion of two classrooms (plastering, floor finishes, walling windows, doors, ceiling, painting &amp; electrical works)</t>
  </si>
  <si>
    <t>Completion of four classrooms (plastering, floor finishes, walling windows, doors, ceiling, painting)</t>
  </si>
  <si>
    <t>Completion of two classroom (plastering, floor finishes, walling windows, doors, ceiling, painting)</t>
  </si>
  <si>
    <t>Completion of two classrooms (plastering, floor finishes, walling windows, doors, roofing, painting &amp; external finishes)</t>
  </si>
  <si>
    <t>Completion of Laboratory (plastering, painting, benches, piping, sinks, taps &amp; gas fixing) (Kshs.600,000) and construction of six door Toilets (Kshs.300,000)</t>
  </si>
  <si>
    <t>4-014-170-2120101-100-2018/19-004</t>
  </si>
  <si>
    <t>4-014-170-2120201-100-2018/19-005</t>
  </si>
  <si>
    <t>4-014-170-2210802-100-2018/19-006</t>
  </si>
  <si>
    <t>4-014-170-2630206-113-2018/19-001</t>
  </si>
  <si>
    <t>4-042-239-2640510-110-2018/19-001</t>
  </si>
  <si>
    <t>Planting of assorted trees and Kay Apple around the fence in the following schools: Mkendwa Primary School (Kshs 55,800), Geta Primary School(Kshs 55,800), Akingli Primary School(Kshs 55,800), Mawembe Kodero Primary school (Kshs 55,800, Lisuka Primary School (Kshs 55,800), Sabembe Primary School(Kshs 55,800), St. Alloys Ojolla Primary School(Kshs 55,800), Kibwayi Primary School (Kshs 55,800), Obambo Primary School(Kshs 55,800), Okore Ogonda Primary School (Kshs 55,800), Kanyamony Primary School (Kshs 55,800), Kodiaga Prison Primary School (Kshs 55,800) ,Maseno Mixed Primary School (Kshs 55,800), Marera  Primary School (Kshs 55,800), Nyakongo Primary School (Kshs 56,731)</t>
  </si>
  <si>
    <t xml:space="preserve">Construction of 2 new Classrooms </t>
  </si>
  <si>
    <t> Ojolla Administration police Houses</t>
  </si>
  <si>
    <t>Ogal Administration police Police Post</t>
  </si>
  <si>
    <t>S/no</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</si>
  <si>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</si>
  <si>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r>
      <t xml:space="preserve">Purchase of desks, teachers table and chair – Kshs 200,000 water harvesting and </t>
    </r>
    <r>
      <rPr>
        <sz val="12"/>
        <rFont val="Footlight MT Light"/>
        <family val="1"/>
      </rPr>
      <t>purchase of 10,000 litrs water tank – Kshs 300,000</t>
    </r>
  </si>
  <si>
    <t>Construction of two door girl’s toilet – 500,000, Purchase of 80 desks - Kshs 400,000 and staffroom furniture (worktop,4 chairs and table - Kshs 100,000 , Electrical works – 200,000</t>
  </si>
  <si>
    <t>Renovation of OCPD resident(roofing,windows and doors,finishes and fixtures)</t>
  </si>
  <si>
    <t>4-027-142-2110000-100-2018/19-001</t>
  </si>
  <si>
    <t>4-027-142-2110000-100-2018/19-002</t>
  </si>
  <si>
    <t>4-027-142-2110000-100-2018/19-003</t>
  </si>
  <si>
    <r>
      <t xml:space="preserve">Carry out Constituency Sports tournament and payment of Affiliation fees to FKF of teams in the Constituency </t>
    </r>
    <r>
      <rPr>
        <b/>
        <sz val="12"/>
        <color indexed="10"/>
        <rFont val="Footlight MT Light"/>
        <family val="1"/>
      </rPr>
      <t>(the payment of FKF fee is of recurrent in nature since its paid annually)</t>
    </r>
  </si>
  <si>
    <t>Construction Of 10 Doors New Latrines to Completion</t>
  </si>
  <si>
    <t xml:space="preserve">Renovation Of 14 Classrooms By Plastering, Flooring, Installation Of Window Panes And Painting </t>
  </si>
  <si>
    <t xml:space="preserve">Renovation Of 3 Classrooms By Plastering, Flooring, Installation Of Window Panes And Painting </t>
  </si>
  <si>
    <t xml:space="preserve">AIC Chepkumia Primary School </t>
  </si>
  <si>
    <t xml:space="preserve">Construction Of One Classroom To Completion  And Completion Of One Which Is At Lintel Level </t>
  </si>
  <si>
    <t>AIC Chepkoiyo Primary School</t>
  </si>
  <si>
    <t>AIC Kipyonget Primary School</t>
  </si>
  <si>
    <t>Completion Of A Multi Purpose Hall By Screeding The Floor And Erection Of Walls Wich Had Only Pillarrs Erected</t>
  </si>
  <si>
    <t>Painting, Flooring, Wiring And Windows Of Dormitory</t>
  </si>
  <si>
    <t xml:space="preserve">Construction Of  2 Administration police Tiolets And Bathrooms </t>
  </si>
  <si>
    <t>Kapkoros Administration police Camp</t>
  </si>
  <si>
    <t>2 Administration police Houses To Be Constructed To Completion</t>
  </si>
  <si>
    <t>AIC Tapsagoi Secondary School</t>
  </si>
  <si>
    <t xml:space="preserve">Purchase of fuel, repairs and maintenance, printing, stationeries, Airtime travel and subsistence </t>
  </si>
  <si>
    <t>Butobe Secondary Sch</t>
  </si>
  <si>
    <t>Construction of (1) classroom to completion Kshs. 1,000,000. Provision of (25) Desks - Kshs. 200,000</t>
  </si>
  <si>
    <t>ACTIVITY</t>
  </si>
  <si>
    <t>4-009-043-2110000-100-2018/19-001</t>
  </si>
  <si>
    <t>4-009-043-2120201-100-2018/19-004</t>
  </si>
  <si>
    <t>4-009-043-2210802-111-2018/19-005</t>
  </si>
  <si>
    <t>4-009-043-2210000-111-2018/19-001</t>
  </si>
  <si>
    <t>4-009-043-2210802-111-2018/19-002</t>
  </si>
  <si>
    <t>4-009-043-2210700-111-2018/19-003</t>
  </si>
  <si>
    <t>4-009-043-2640101-103-2018/19-001</t>
  </si>
  <si>
    <t>4-009-043-2640102-103-2018/19-002</t>
  </si>
  <si>
    <r>
      <t>4-009-043-2640200-101-</t>
    </r>
    <r>
      <rPr>
        <sz val="12"/>
        <color indexed="8"/>
        <rFont val="Footlight MT Light"/>
        <family val="1"/>
      </rPr>
      <t>2018/19</t>
    </r>
    <r>
      <rPr>
        <sz val="12"/>
        <color indexed="8"/>
        <rFont val="Footlight MT Light"/>
        <family val="1"/>
      </rPr>
      <t>-001</t>
    </r>
  </si>
  <si>
    <t>Kamor Elle Primary school</t>
  </si>
  <si>
    <t>Construction of 1no. Classroom</t>
  </si>
  <si>
    <t>Bur-Abor Primary school</t>
  </si>
  <si>
    <t>Construction of 2 no. classroom</t>
  </si>
  <si>
    <t xml:space="preserve">Garboqoley Primary School </t>
  </si>
  <si>
    <t>Construction of 2 no. classrooms</t>
  </si>
  <si>
    <t>Odha primary school</t>
  </si>
  <si>
    <t>Hegalow Primary school</t>
  </si>
  <si>
    <t xml:space="preserve">Construction of School food store  </t>
  </si>
  <si>
    <t xml:space="preserve">Dawa intergrated Primary School </t>
  </si>
  <si>
    <t>Construction of 1 no. classroom</t>
  </si>
  <si>
    <t>Purchase and supply of 300 desks</t>
  </si>
  <si>
    <t>Nurul islam primary school</t>
  </si>
  <si>
    <t>BP1  primary school</t>
  </si>
  <si>
    <t>Sunnah intergrated primary school</t>
  </si>
  <si>
    <t>purchase and supply of 100 desk</t>
  </si>
  <si>
    <t>Shafshafey primary school</t>
  </si>
  <si>
    <t>Construction of 1 no classroom</t>
  </si>
  <si>
    <t>Boystown primary school</t>
  </si>
  <si>
    <t>Mandera DEB Primary School</t>
  </si>
  <si>
    <t>Qurac deer primary</t>
  </si>
  <si>
    <t>Construction of 2no classroom</t>
  </si>
  <si>
    <t>Construction of 2 door toilets</t>
  </si>
  <si>
    <t>Qumbiso primary school</t>
  </si>
  <si>
    <t xml:space="preserve"> Construction of 2 bedroom staff house</t>
  </si>
  <si>
    <t>Purchase and supply of 100 desk</t>
  </si>
  <si>
    <t>Arabia Secondary</t>
  </si>
  <si>
    <t>Construction of 1 bedroom staff house</t>
  </si>
  <si>
    <t>Barwaqo secondary school</t>
  </si>
  <si>
    <t>Construction of staffroom</t>
  </si>
  <si>
    <t>Renovation of 3 classrooms(floor repairs, doors and window repairs and painting)</t>
  </si>
  <si>
    <t>Moi Girls secondary school</t>
  </si>
  <si>
    <t>Purchase and supply of Library furnitures(70 table and 100 chairs</t>
  </si>
  <si>
    <t>Construction of 2 no classroom</t>
  </si>
  <si>
    <t>Construction of 2 door Toilet</t>
  </si>
  <si>
    <t>Construction of a Dinning hall</t>
  </si>
  <si>
    <t>Construction of Dormitories</t>
  </si>
  <si>
    <t>Construction of Multipurpose hall phase 1</t>
  </si>
  <si>
    <t>Purchase and supply of 250 chambers (chairs and lockers)</t>
  </si>
  <si>
    <t>Khalalo Location chiefs office</t>
  </si>
  <si>
    <t>Bella Location Chiefs Office</t>
  </si>
  <si>
    <t>Arabia DCs office</t>
  </si>
  <si>
    <t>Mandera Central Police Station</t>
  </si>
  <si>
    <t>Completion of Women and Juvenile cells(wall plastering,double wall,doors and windows,painting and labour cost)</t>
  </si>
  <si>
    <t>Central Location Chiefs’ office</t>
  </si>
  <si>
    <t>Kamor Elle and Hareri primary Environmental programe</t>
  </si>
  <si>
    <t>water harvesting through purchase of water tanks and gutters for kamor Elle(500 Ltrs tank@75,000) and gutters@65,000) and Hareri hosle primary schools(5000 water tank@75,000 and gutters@65,000)</t>
  </si>
  <si>
    <t>Dariqa-Dawa river access road</t>
  </si>
  <si>
    <t>Gravelling of 2km road</t>
  </si>
  <si>
    <t>NG-CDFC/PMC/staffs Capacity Building</t>
  </si>
  <si>
    <t>Renovation of 2 classrooms(floor repairs,doors and window repairs and painting)</t>
  </si>
  <si>
    <t>Khalalio Boys Secondary</t>
  </si>
  <si>
    <t xml:space="preserve">Purchase of fuel, Repairs and maintenance, printing, stationery, telephone, travel and subsistence, tonners and office tea,  </t>
  </si>
  <si>
    <t>Training of the NG-CDFCs , Ng-cdfc’s staff amd PMC onNG- CDF Related matters and capacity building</t>
  </si>
  <si>
    <t>4-016-080-2640200-101-2018/19</t>
  </si>
  <si>
    <t>SPORTSACTIVITIES</t>
  </si>
  <si>
    <t>4-016-080-2640509-112-2018/19</t>
  </si>
  <si>
    <t>Organize and sponsor teams, purchase of sports gear, Facilitate teams to attend leagues/tournaments. Organize for primary and secondary schools tournament.</t>
  </si>
  <si>
    <t>Mavoko Primary School</t>
  </si>
  <si>
    <t xml:space="preserve">Fencing school compound with concrete poles, chain link and construction of gate </t>
  </si>
  <si>
    <t>Kwa Mboo Primary School</t>
  </si>
  <si>
    <t>Mitatini Primary School</t>
  </si>
  <si>
    <t>Bursary For Special Schools</t>
  </si>
  <si>
    <t>4-016-080-2640103-103-2018/19-003</t>
  </si>
  <si>
    <t>NG-CDF OFFICE  FURNITURE &amp; EQUIPMENT</t>
  </si>
  <si>
    <t xml:space="preserve">Office Furniture and Equipment </t>
  </si>
  <si>
    <t>Githuguri Jet View Primary School</t>
  </si>
  <si>
    <t>Kwa Mangeli Primary</t>
  </si>
  <si>
    <t>Daystar Mulandi Primary School</t>
  </si>
  <si>
    <t>Kiasa Primary</t>
  </si>
  <si>
    <t xml:space="preserve">Ivalini Primary School </t>
  </si>
  <si>
    <t>St. Pauls Primary</t>
  </si>
  <si>
    <t>Kasuitu Primary</t>
  </si>
  <si>
    <t>Kanaani Primary</t>
  </si>
  <si>
    <t>Mavoko Primary</t>
  </si>
  <si>
    <t>Mitatini Primary</t>
  </si>
  <si>
    <t>Kamulu Primary</t>
  </si>
  <si>
    <t>St. Francis Of Asis Primary</t>
  </si>
  <si>
    <t>Ngelani Primary</t>
  </si>
  <si>
    <t>Ivovoani Primary</t>
  </si>
  <si>
    <t>Ngwata Primary</t>
  </si>
  <si>
    <t>Githunguri Primary</t>
  </si>
  <si>
    <t>Kyumbi Primary</t>
  </si>
  <si>
    <t xml:space="preserve">Oloshaiki Primary School </t>
  </si>
  <si>
    <t>Ndovoini Primary School</t>
  </si>
  <si>
    <t>Kinane Secondary School</t>
  </si>
  <si>
    <t>Kanaani Secondary</t>
  </si>
  <si>
    <t>Muthwani Secondary</t>
  </si>
  <si>
    <t>Katani Secondary School</t>
  </si>
  <si>
    <t>Kinane Police Post</t>
  </si>
  <si>
    <t>Lukenya Police Post</t>
  </si>
  <si>
    <t>Githunguri Airways Police Post</t>
  </si>
  <si>
    <t>Kyumbi Police Station</t>
  </si>
  <si>
    <t>Syokimau Police Post</t>
  </si>
  <si>
    <t>Mlolongo AP Post</t>
  </si>
  <si>
    <t>Duse Secondary school</t>
  </si>
  <si>
    <t>Purchase and supply of sports equipments for Arabia and libahiya youth clubs through tournaments and purchase of uniforms and boots</t>
  </si>
  <si>
    <t>PROJECT GFS CODELIST FOR MANDERA EAST NATIONAL GOVERNMENT CONSTITUENCY DEVELOPMENT FUND</t>
  </si>
  <si>
    <t>Completion of DCs offices(floor finishes, tiles, plastering, painting and labour cost)</t>
  </si>
  <si>
    <t>4-009-043-2630204-104-2018/19-001</t>
  </si>
  <si>
    <t>4-009-043-2630204-104-2018/19-002</t>
  </si>
  <si>
    <t>4-009-043-2630204-104-2018/19-003</t>
  </si>
  <si>
    <t>4-009-043-2630204-104-2018/19-004</t>
  </si>
  <si>
    <t>4-009-043-2630204-104-2018/19-005</t>
  </si>
  <si>
    <t>4-009-043-2630204-104-2018/19-006</t>
  </si>
  <si>
    <t>4-009-043-2630204-104-2018/19-007</t>
  </si>
  <si>
    <t>4-009-043-2630204-104-2018/19-008</t>
  </si>
  <si>
    <t>4-009-043-2630204-104-2018/19-009</t>
  </si>
  <si>
    <t>4-009-043-2630204-104-2018/19-010</t>
  </si>
  <si>
    <t>4-009-043-2630204-104-2018/19-011</t>
  </si>
  <si>
    <t>4-009-043-2630204-104-2018/19-012</t>
  </si>
  <si>
    <t>4-009-043-2630204-104-2018/19-013</t>
  </si>
  <si>
    <t>4-009-043-2630204-104-2018/19-014</t>
  </si>
  <si>
    <t>4-009-043-2630204-104-2018/19-015</t>
  </si>
  <si>
    <t>4-009-043-2630204-104-2018/19-016</t>
  </si>
  <si>
    <t>4-009-043-2630204-104-2018/19-017</t>
  </si>
  <si>
    <t>4-009-043-2630204-104-2018/19-018</t>
  </si>
  <si>
    <t>4-009-043-2630205-104-2018/19-001</t>
  </si>
  <si>
    <t>4-009-043-2630205-104-2018/19-003</t>
  </si>
  <si>
    <t>4-009-043-2630205-104-2018/19-004</t>
  </si>
  <si>
    <t>4-009-043-2630205-104-2018/19-005</t>
  </si>
  <si>
    <t>4-009-043-2630205-104-2018/19-006</t>
  </si>
  <si>
    <t>4-009-043-2630205-104-2018/19-007</t>
  </si>
  <si>
    <t>4-009-043-2630205-104-2018/19-009</t>
  </si>
  <si>
    <t>4-009-043-2630205-104-2018/19-011</t>
  </si>
  <si>
    <t>4-009-043-2630205-104-2018/19-002</t>
  </si>
  <si>
    <t>4-009-043-2630205-104-2018/19-008</t>
  </si>
  <si>
    <t>4-009-043-2630205-104-2018/19-010</t>
  </si>
  <si>
    <t>Hareri secondary School</t>
  </si>
  <si>
    <t>Aresa Girls Secondary</t>
  </si>
  <si>
    <t>4-009-043-2640507-113-2018/19-001</t>
  </si>
  <si>
    <t>4-009-043-2640507-113-2018/19-002</t>
  </si>
  <si>
    <t>4-009-043-2640507-113-2018/19-003</t>
  </si>
  <si>
    <t>4-009-043-2640507-113-2018/19-004</t>
  </si>
  <si>
    <t>4-009-043-2640507-113-2018/19-005</t>
  </si>
  <si>
    <t>4-009-043-2640509-112-2018/19-001</t>
  </si>
  <si>
    <t>4-009-043-2640510-110-2018/19-001</t>
  </si>
  <si>
    <t>4-009-043-2640510-110-2018/19-002</t>
  </si>
  <si>
    <t>Road project</t>
  </si>
  <si>
    <t>4-009-043-2120101-100-2018/19-003</t>
  </si>
  <si>
    <t>Construction Of Four Classrooms To Completion(Kshs 2,600,000)And Purchase Of 200 Desks( Kshs 500,000)</t>
  </si>
  <si>
    <t>Renovation Of Ten Classrooms (Flooring,Walling,Roofing,Doors,Window Panes,Painting And Labelling)</t>
  </si>
  <si>
    <t>Construction Of One Classroom (Kshs 650,000)And Pit Latrines( Kshs 400,000); Completion Of Classroom (Roofing And Plastering) At Kshs150,000 And Purchase Of 50 Desks (Kshs.125,000)</t>
  </si>
  <si>
    <t>Construction Of One Classroom (Kshs 650,000)And Three Door Boys   Pit Latrine(Kshs 400,000) And Purchase Of 30Desks(Kshs 75,000)</t>
  </si>
  <si>
    <t>Construction Of Four Classrooms To Completion(Kshs 1,950,000) And Completion Of Abulution Block(Roofing,Plastering,Flooring,Painting And Labelling)(Kshs 600,000)</t>
  </si>
  <si>
    <t>Renovation Of Fifteen Classrooms (Flooring,Glazing,Painting,Labelling And Installation Of Pillars Kshs 1,000,000)And Three Door Boys Pit Latrines.Kshs 400,000</t>
  </si>
  <si>
    <t>Completion Of Classroom (Glazing,Ceiling,Painting And Labelling(Kshs 200,000)Purchase Of 25 Desks(Kshs 62,500)</t>
  </si>
  <si>
    <t>Completion Of Classroom (Glazing,Painting And Labelling, (Kshs 158,000) And Purchase Of 25Desks(Kshs 62,500)</t>
  </si>
  <si>
    <t>Completion Of Classroom( Roofing  And Plastering (Kshs 250,000) And Purchase Of 25Desks(Kshs 62,500)</t>
  </si>
  <si>
    <t>Completion Of Classroom Roofing  And Plastering (Kshs 1,000,000).Purchase Of 100Desks(Kshs 250,000)</t>
  </si>
  <si>
    <t>Renovation Of Four Classrooms (Flooring,Painting,Labelling And External Finishes)</t>
  </si>
  <si>
    <t>Construction Of Four Classrooms (Kshs 2,600,000)And 2 Door Teachers Pit Latrine.(Kshs 300,000)To Completion.</t>
  </si>
  <si>
    <t>Completion Of Classroom, Roofing,Wiring And Painting</t>
  </si>
  <si>
    <t>DEB Mutwot Secondary School</t>
  </si>
  <si>
    <t>Completion Of Chiefs Office. (Flooringtiles,Windows Glasses, Painting,Wiring.)</t>
  </si>
  <si>
    <t>Tree Planting In The Following Institutions: Kingwal Primary, Ochemina Primary, St. Georges Sinendet Primary, Simat Primary, Deb Mutwot Primary, Kiambaa Primary, St.James Leberio Primary, St. Marys Chelabal Primary, Jasho Primary, Kimalel Primary, Tuiyobei Primary, Kanetik Primary, Nganiat Primary, Ngeria Girls Secondary, St. Joseph Secondary, Aic Kosirai Secondary, Deb Mutwot Secondary, Chepyakwai Secondary, Kiambaa Secondary And Kosyin Primary Each At Kshs.100,000; Langas Police Station At Kshs.90,000 And Pioneer Chiefs Office At Kshs.90,817.51</t>
  </si>
  <si>
    <t xml:space="preserve">Purchase Of Fuel,Repairs,And Maintenance Of Gk Vehicle,Survey Works,Valuation ,Nema </t>
  </si>
  <si>
    <t>Construction Of Three Door   Teachers  Pit Latrines To Completion (Kshs.400,000) ;Payment Of Balance For Purchase Of Land(Kshs.500,000); Purchase Of 75Desks(Kshs 187,500)</t>
  </si>
  <si>
    <t>Jehova Jireh Primary</t>
  </si>
  <si>
    <t>Payment of Committee allowances transport, conferences</t>
  </si>
  <si>
    <t>Payment of Committee allowances(M&amp;E), transport, conferences</t>
  </si>
  <si>
    <t>Purchase Of Balls ,Nets And Sports Wear And Trophies For schools within the constituency Kapseret Sub County Primary Schools: Nganiat,Kipsamoo, Kimuri, Barnotik,Ngeria,Aturei Adventist Day &amp; boarding, Gitwe,Kapkenduiywo,Koysin,Tuiyo,Kermetio,Nandi Gaa, Ngara falls, Koibasui, Kingwal,Ochemina,Kipkaren,Kipkenyo,Kamuzee,Kaptinga,Belekenya,Legetet,St.Ann, Chepkongi,Nairiri,St.John Kabongo,St.Mary Chelabal, Kanetik,Simat,Langas,Inder, Kibabet,St.Mary Chebarus, Konyit,St.James Leberio Secondary Schools: Kiambaa, Tuiyo,Davies,Ngarafalls,Aturei,Ngeria Girls, Songoliet, Lemook, Chepyakwai,DEB Mutwot</t>
  </si>
  <si>
    <t>Undertake Training Of Pmc/CDFC Related Issues As Per Pmc Contract,Staff Training And Bench Marking.</t>
  </si>
  <si>
    <t>Purchase of Stationery, Printing,Telephone,Travel And Subsistence, Office,Tea,Water,Internet, Electricity,Postal and Parcels,Bank Charges and Other Operating Expenses.</t>
  </si>
  <si>
    <t>Completion Of Five Staff Houses (Flooring, Plastering, Painting,Ceiling,Wiring)</t>
  </si>
  <si>
    <r>
      <t>Carry out Constituency Sports tournament and the winning teams/schools to be awarded with trophies, balls, at a cost of Kshs 900,000/= Purchase of the school games uniform for school in Kibra constituency Upper Hill Schools, Olympic Secondary School, Moi Girls School, Raila Education Centre, Olympic primary School, Mbagathi Secondary School at a cost of Kshs 363,469.58 per school</t>
    </r>
    <r>
      <rPr>
        <b/>
        <sz val="12"/>
        <color indexed="10"/>
        <rFont val="Footlight MT Light"/>
        <family val="1"/>
      </rPr>
      <t>(not adding up)</t>
    </r>
  </si>
  <si>
    <t>Payment of bursary to needy student(University &amp; Colleges)</t>
  </si>
  <si>
    <t>First phase funding for the construction of a domitory secondary school. This will be utilised in plumbing works,electrical works, plastering and laying of Terrazzo</t>
  </si>
  <si>
    <t>Third phase funding for the construction of new Secondary School in Kibera Primary School. The school will have 12 modern classrooms, 3 laboratories, administration office and ablution block. This amount will be utilized in construction of the structure of the first floor and walling of second floor. This is two storied building.</t>
  </si>
  <si>
    <t xml:space="preserve">4-045-265-2110000-100-2018/19-001  </t>
  </si>
  <si>
    <t>4-045-265-2210802-100-2018/19-002</t>
  </si>
  <si>
    <t>Payment of committee sitting allowances,transport,conferences</t>
  </si>
  <si>
    <t>4-045-265-2210000-100-2018/19-003</t>
  </si>
  <si>
    <t>Purchase of fuel, repairs and maintenance, printing, stationery, telephone, travel and subsisitence, office tea</t>
  </si>
  <si>
    <t>4-045-265-2120101-100-2018/19-004</t>
  </si>
  <si>
    <t>Payment to NSSF Deductions</t>
  </si>
  <si>
    <t>4-045-265-2120201-100-2018/19-005</t>
  </si>
  <si>
    <t>Payment to NHIF Deductions</t>
  </si>
  <si>
    <t>4-045-265-2210000-111-2018/19-001</t>
  </si>
  <si>
    <t>Purchase of fuel, repairs and maintenance, printing, stationery, airtime, travel and subsisitence.</t>
  </si>
  <si>
    <t>4-045-265-2210802-111-2018/19-002</t>
  </si>
  <si>
    <t>4-045-265-2210700-111-2018/19-003</t>
  </si>
  <si>
    <t>4-037-202-2640101-103-2018/19-001</t>
  </si>
  <si>
    <t>Bursary Tertiary Instituitions</t>
  </si>
  <si>
    <t>4-037-202-2640102-103-2018/19-002</t>
  </si>
  <si>
    <t>4-045-265-2640200-101-2018/19-001</t>
  </si>
  <si>
    <t>Constituency Sport Tournaments</t>
  </si>
  <si>
    <t>4-045-265-2640509-112-2018/19-001</t>
  </si>
  <si>
    <t>Riochari water spring</t>
  </si>
  <si>
    <t>4-045-265-2640510-110-2018/19-001</t>
  </si>
  <si>
    <t>Water protection through construction of a slab and piping</t>
  </si>
  <si>
    <t>4-045-265-2640510-110-2018/19-002</t>
  </si>
  <si>
    <t>Riamosoti water spring</t>
  </si>
  <si>
    <t>4-045-265-2640510-110-2018/19-003</t>
  </si>
  <si>
    <t>Riomongo water spring</t>
  </si>
  <si>
    <t>4-045-265-2640510-110-2018/19-004</t>
  </si>
  <si>
    <t>Matierio water spring</t>
  </si>
  <si>
    <t>4-045-265-2640510-110-2018/19-005</t>
  </si>
  <si>
    <t>Nyamatitira water spring</t>
  </si>
  <si>
    <t>4-045-265-2640510-110-2018/19-006</t>
  </si>
  <si>
    <t>Riokemwa water spring</t>
  </si>
  <si>
    <t>4-045-265-2640510-110-2018/19-007</t>
  </si>
  <si>
    <t>Mogambi water spring</t>
  </si>
  <si>
    <t>4-045-265-2640510-110-2018/19-008</t>
  </si>
  <si>
    <t>4-045-265-2640510-110-2018/19-009</t>
  </si>
  <si>
    <t>Riakenyanya/nyamiobo &amp; ibencho water spring</t>
  </si>
  <si>
    <t>4-045-265-2640510-110-2018/19-010</t>
  </si>
  <si>
    <t>Maroba Primary School</t>
  </si>
  <si>
    <t>4-045-265-2630204-104-2018/19-001</t>
  </si>
  <si>
    <t>Renovation of 7 classrooms- roofing</t>
  </si>
  <si>
    <t>Machongo PAG Primary School</t>
  </si>
  <si>
    <t>4-045-265-2630204-104-2018/19-002</t>
  </si>
  <si>
    <t>Renovation of 4 classrooms- roofing</t>
  </si>
  <si>
    <t>Egetuki DOK Primary School</t>
  </si>
  <si>
    <t>4-045-265-2630204-104-2018/19-003</t>
  </si>
  <si>
    <t>Gakero SDA Boarding Primary School</t>
  </si>
  <si>
    <t>4-045-265-2630204-104-2018/19-004</t>
  </si>
  <si>
    <t>Completion of 1 classroom- fixing windows and door, painting</t>
  </si>
  <si>
    <t>Nyamasebe Primary School</t>
  </si>
  <si>
    <t>4-045-265-2630204-104-2018/19-005</t>
  </si>
  <si>
    <t>Re-roofing of 5 no. classrooms</t>
  </si>
  <si>
    <t>4-045-265-2630204-104-2018/19-006</t>
  </si>
  <si>
    <t>Construction of 4 door pit latrine up to completion</t>
  </si>
  <si>
    <t>Nyamonyo SDA Primary School</t>
  </si>
  <si>
    <t>4-045-265-2630204-104-2018/19-007</t>
  </si>
  <si>
    <t>Construction of 1 classroom up to completion</t>
  </si>
  <si>
    <t>Ntamocha Primary School</t>
  </si>
  <si>
    <t>4-045-265-2630204-104-2018/19-008</t>
  </si>
  <si>
    <t>Construction of 2 classrooms up to completion</t>
  </si>
  <si>
    <t>Matagaro SDA boarding Primary School</t>
  </si>
  <si>
    <t>4-045-265-2630204-104-2018/19-009</t>
  </si>
  <si>
    <t>Renovation of 8 classrooms-roofimg</t>
  </si>
  <si>
    <t>4-045-265-2630204-104-2018/19-011</t>
  </si>
  <si>
    <t>4-045-265-2630204-104-2018/19-012</t>
  </si>
  <si>
    <t>Construction of 6 door pit latrine up to completion</t>
  </si>
  <si>
    <t>Mesabakwa Primary School</t>
  </si>
  <si>
    <t>4-045-265-2630204-104-2018/19-013</t>
  </si>
  <si>
    <t>Nyabioto mixed DOK Primary School</t>
  </si>
  <si>
    <t>4-045-265-2630204-104-2018/19-014</t>
  </si>
  <si>
    <t>Nyamiobo SDA Primary School</t>
  </si>
  <si>
    <t>4-045-265-2630204-104-2018/19-015</t>
  </si>
  <si>
    <t>Nyamiobo DEB primary school</t>
  </si>
  <si>
    <t>4-045-265-2630204-104-2018/19-016</t>
  </si>
  <si>
    <t>Construction of one classroom up to completion</t>
  </si>
  <si>
    <t>Nyagesa Primary school</t>
  </si>
  <si>
    <t>4-045-265-2630204-104-2018/19-017</t>
  </si>
  <si>
    <t>Reroofing of 7 classrooms</t>
  </si>
  <si>
    <t>Tunta Primary School</t>
  </si>
  <si>
    <t>4-045-265-2630204-104-2018/19-018</t>
  </si>
  <si>
    <t>Nyamoronga Primary School</t>
  </si>
  <si>
    <t>4-045-265-2630204-104-2018/19-019</t>
  </si>
  <si>
    <t>Construction of 12 door pit latrines up to completion</t>
  </si>
  <si>
    <t>4-045-265-2630204-104-2018/19-020</t>
  </si>
  <si>
    <t>Plastering and painting of 6 classrooms</t>
  </si>
  <si>
    <t>Moogi Primary School</t>
  </si>
  <si>
    <t>4-045-265-2630204-104-2018/19-021</t>
  </si>
  <si>
    <t>Mogambi Primary School</t>
  </si>
  <si>
    <t>4-045-265-2630204-104-2018/19-022</t>
  </si>
  <si>
    <t>4-045-265-2630204-104-2018/19-023</t>
  </si>
  <si>
    <t>Construction of 2 new classrooms up to completion</t>
  </si>
  <si>
    <t>Riteke DEB Primary School</t>
  </si>
  <si>
    <t>4-045-265-2630204-104-2018/19-024</t>
  </si>
  <si>
    <t>Completion of 3 classrooms- plastering,fixing doors and windows and painting</t>
  </si>
  <si>
    <t>Getuki Primary School</t>
  </si>
  <si>
    <t>4-045-265-2630204-104-2018/19-025</t>
  </si>
  <si>
    <t>Replacement of dilapidated roof for 5 classrooms</t>
  </si>
  <si>
    <t>4-045-265-2630204-104-2018/19-026</t>
  </si>
  <si>
    <t>4-045-265-2630204-104-2018/19-027</t>
  </si>
  <si>
    <t>Completion of two classrooms- flooring, plastering, fixing windows and doors and painting</t>
  </si>
  <si>
    <t>Itabago Primary School</t>
  </si>
  <si>
    <t>4-045-265-2630204-104-2018/19-028</t>
  </si>
  <si>
    <t>Construction of 8 door pit latrines up to completion</t>
  </si>
  <si>
    <t>Don Bosco Primary School</t>
  </si>
  <si>
    <t>4-045-265-2630204-104-2018/19-029</t>
  </si>
  <si>
    <t>Flooring, plastering and painting of hall and kitchen</t>
  </si>
  <si>
    <t>Riagongera Primary School</t>
  </si>
  <si>
    <t>4-045-265-2630204-104-2018/19-030</t>
  </si>
  <si>
    <t>Re-roofing 5 classrooms</t>
  </si>
  <si>
    <t>Kebere DEB Primary School</t>
  </si>
  <si>
    <t>4-045-265-2630204-104-2018/19-031</t>
  </si>
  <si>
    <t>Completion of administration block-fixing windows and doors, plastering, flooring and painting</t>
  </si>
  <si>
    <t>Riamo CCF Primary School</t>
  </si>
  <si>
    <t>4-045-265-2630204-104-2018/19-032</t>
  </si>
  <si>
    <t>Nyansara Primary School</t>
  </si>
  <si>
    <t>4-045-265-2630204-104-2018/19-033</t>
  </si>
  <si>
    <t>Getare Primary School</t>
  </si>
  <si>
    <t>4-045-265-2630204-104-2018/19-034</t>
  </si>
  <si>
    <t>Re-roofing of 7 classrooms</t>
  </si>
  <si>
    <t>4-045-265-2630204-104-2018/19-035</t>
  </si>
  <si>
    <t>Nyaburumbasi DOK Primary School</t>
  </si>
  <si>
    <t>4-045-265-2630204-104-2018/19-036</t>
  </si>
  <si>
    <t>Replacement of worn out roof for 7 classrooms</t>
  </si>
  <si>
    <t>4-045-265-2630204-104-2018/19-037</t>
  </si>
  <si>
    <t>Re-roofing of 6 no. classrooms</t>
  </si>
  <si>
    <t>Gitono Primary School</t>
  </si>
  <si>
    <t>4-045-265-2630204-104-2018/19-038</t>
  </si>
  <si>
    <t>Bombaba DOK Primary School</t>
  </si>
  <si>
    <t>4-045-265-2630204-104-2018/19-039</t>
  </si>
  <si>
    <t>Replacement of worn out roof for 5 classrooms</t>
  </si>
  <si>
    <t>Nyakoiba SDA Primary School</t>
  </si>
  <si>
    <t>4-045-265-2630204-104-2018/19-040</t>
  </si>
  <si>
    <t>Renovation  of 13 classrooms- roofing</t>
  </si>
  <si>
    <t>Rionchogu DEB Primary School</t>
  </si>
  <si>
    <t>4-045-265-2630204-104-2018/19-041</t>
  </si>
  <si>
    <t>construction of 1 new classroom up to completion</t>
  </si>
  <si>
    <t>Nyarenda Primary School</t>
  </si>
  <si>
    <t>4-045-265-2630204-104-2018/19-042</t>
  </si>
  <si>
    <t>Mangere Primary School</t>
  </si>
  <si>
    <t>4-045-265-2630204-104-2018/19-043</t>
  </si>
  <si>
    <t>4-045-265-2630204-104-2018/19-044</t>
  </si>
  <si>
    <t>construction of 12 door pit latrines up to completion</t>
  </si>
  <si>
    <t>Kebere Secondary School</t>
  </si>
  <si>
    <t>4-045-265-2630205-104-2018/19-001</t>
  </si>
  <si>
    <t>Getuki Secondary School</t>
  </si>
  <si>
    <t>4-045-265-2630205-104-2018/19-002</t>
  </si>
  <si>
    <t>Gakero SDA Secondary School</t>
  </si>
  <si>
    <t>4-045-265-2630205-104-2018/19-003</t>
  </si>
  <si>
    <t>purchase of 52 seater school bus</t>
  </si>
  <si>
    <t>Tendere Secondary School</t>
  </si>
  <si>
    <t>4-045-265-2630205-104-2018/19-004</t>
  </si>
  <si>
    <t>Bombaba Secondary School</t>
  </si>
  <si>
    <t>4-045-265-2630205-104-2018/19-005</t>
  </si>
  <si>
    <t>completion of science laboratory block- flooring, plastering, fixing of windows and doors</t>
  </si>
  <si>
    <t>Sengera Parish Girls` Secondary School</t>
  </si>
  <si>
    <t>4-045-265-2630205-104-2018/19-006</t>
  </si>
  <si>
    <t>4-045-265-2630205-104-2018/19-007</t>
  </si>
  <si>
    <t>construction of perimeter wall 5m high and 100m long</t>
  </si>
  <si>
    <t>KMTC Bomachonge Chache</t>
  </si>
  <si>
    <t>4-045-265-2630206-104-2018/19-001</t>
  </si>
  <si>
    <t>Ogembo police headquarters  - OCS</t>
  </si>
  <si>
    <t>4-045-265-2640507-113-2018/19-001</t>
  </si>
  <si>
    <t>construction of 2 door pit latrines and urinal up to completion</t>
  </si>
  <si>
    <t>Kebere Assistant chief`s office</t>
  </si>
  <si>
    <t>4-045-265-2640507-113-2018/19-002</t>
  </si>
  <si>
    <t>construction of the Assistant Chief`s office- substructure and walling</t>
  </si>
  <si>
    <t>Keragia Assistant Chief`s office</t>
  </si>
  <si>
    <t>4-045-265-2640507-113-2018/19-003</t>
  </si>
  <si>
    <t>Misesi Chief`s office</t>
  </si>
  <si>
    <t>4-045-265-2640507-113-2018/19-004</t>
  </si>
  <si>
    <t>construction of the Chief`s office- substructure and walling</t>
  </si>
  <si>
    <t>Ogembo police headquarters  - DCIO</t>
  </si>
  <si>
    <t>4-045-265-2640507-113-2018/19-005</t>
  </si>
  <si>
    <t>Ogembo police headquarters  - NSIS</t>
  </si>
  <si>
    <t>4-045-265-2640507-113-2018/19-006</t>
  </si>
  <si>
    <t>Deputy County Commissioner`s Office</t>
  </si>
  <si>
    <t>4-045-265-2640507-113-2018/19-007</t>
  </si>
  <si>
    <t>Kebere Chief`s office</t>
  </si>
  <si>
    <t>4-045-265-2640507-113-2018/19-008</t>
  </si>
  <si>
    <t>Completion of the chief`s office- flooring, plastering, painting, fixing doors and windows</t>
  </si>
  <si>
    <t>Administration office Ribwago</t>
  </si>
  <si>
    <t>4-045-265-2640507-113-2018/19-009</t>
  </si>
  <si>
    <t>Omosasa Trading centre</t>
  </si>
  <si>
    <t>4-045-265-2640507-113-2018/19-010</t>
  </si>
  <si>
    <t>Egetonto Trading centre</t>
  </si>
  <si>
    <t>4-045-265-2640507-113-2018/19-011</t>
  </si>
  <si>
    <t>Nyamasege trading centre</t>
  </si>
  <si>
    <t>4-045-265-2640507-113-2018/19-012</t>
  </si>
  <si>
    <t>PROJECT GFS CODELIST FOR NORTH HORR  NATIONAL GOVERNMENT CONSTITUENCY DEVELOPMENT FUND</t>
  </si>
  <si>
    <t>4-010-046-2110000-100-2018/19-001</t>
  </si>
  <si>
    <t>4-010-046-2210000-100-2018/19-002</t>
  </si>
  <si>
    <t>Purchase of fuel, repairs and maintenance, printing, stationery, telephone, travel and subsistence, office tea, Air time, electricity, rent, bank charges</t>
  </si>
  <si>
    <t>4-010-046-2120101-100-2018/19-003</t>
  </si>
  <si>
    <t>4-010-046-2120201-100-2018/19-004</t>
  </si>
  <si>
    <t>4-010-046-2210802-100-2018/19-005</t>
  </si>
  <si>
    <t xml:space="preserve">MONITORING EVALUATION AND CAPACITY BUILDNG </t>
  </si>
  <si>
    <t>4-010-046-2210000-111-2018/19-001</t>
  </si>
  <si>
    <t>Purchase of fuel, repairs and maintenance, printing, stationery, Airtime, travel and subsistence, etc.</t>
  </si>
  <si>
    <t>4-010-046-2210802-111-2018/19-001</t>
  </si>
  <si>
    <t>4-010-046-2210700-111-2018/19-001</t>
  </si>
  <si>
    <t>4-010-046-2640101-103-2018/19-001</t>
  </si>
  <si>
    <t>4-010-046-2640102-103-2018/19-002</t>
  </si>
  <si>
    <t>4-010-046-2640200-101-2018/19-001</t>
  </si>
  <si>
    <t>Segel Primary School</t>
  </si>
  <si>
    <t>4-010-046-2640510-104-2018/19-001</t>
  </si>
  <si>
    <t>Fencing using barbed wire, chain link and metallic posts to protect the school environment from livestock and protect trees 1500 meters</t>
  </si>
  <si>
    <t>Sports Projects</t>
  </si>
  <si>
    <t>4-010-046-2640509-112-2018/19-001</t>
  </si>
  <si>
    <t>Organize sports tournament in the Constituency: Five Wards  for Ksh 1,100,000 and Constituency Finals/trophies Ksh 1,080,817.90</t>
  </si>
  <si>
    <t xml:space="preserve">Baqaqa Primary School </t>
  </si>
  <si>
    <t>4-010-046-2630204-104-2018/19-001</t>
  </si>
  <si>
    <t>Construction of 2 no. Two door VIP latrines</t>
  </si>
  <si>
    <t xml:space="preserve">Barambate Primary School </t>
  </si>
  <si>
    <t>4-010-046-2630204-104-2018/19-002</t>
  </si>
  <si>
    <t>Construction of 1 no. classroom for Ksh 1,580,000 and supply of 20 desks for Ksh 120,000</t>
  </si>
  <si>
    <t>Barambate Primary School</t>
  </si>
  <si>
    <t>4-010-046-2630204-104-2018/19-003</t>
  </si>
  <si>
    <t>Completion of a classroom facial board and painting works</t>
  </si>
  <si>
    <t>Balesa-Saru Primary School</t>
  </si>
  <si>
    <t>4-010-046-2630204-104-2018/19-004</t>
  </si>
  <si>
    <t>Construction of 1 no. classroom for Ksh 1,580,000 and supply of 20 desks for 120,000</t>
  </si>
  <si>
    <t>Bubisa Primary School</t>
  </si>
  <si>
    <t>4-010-046-2630204-104-2018/19-005</t>
  </si>
  <si>
    <t>Electrical works/wiring and installation of solar system for five classrooms</t>
  </si>
  <si>
    <t>Gas  Primary School</t>
  </si>
  <si>
    <t>4-010-046-2630204-104-2018/19-006</t>
  </si>
  <si>
    <t>Solar information on four classrooms and administration block</t>
  </si>
  <si>
    <t>Malabot Primary School</t>
  </si>
  <si>
    <t>4-010-046-2630204-104-2018/19-007</t>
  </si>
  <si>
    <t>Construction of 3 no. Two door VIP latrines</t>
  </si>
  <si>
    <t>El-Isacko Mala Primary School</t>
  </si>
  <si>
    <t>4-010-046-2630204-104-2018/19-008</t>
  </si>
  <si>
    <t>Rehabilitation and Conversion of a  dormitory i.e flooring,plastering,wall repairs, doors and windows fixing into three unit staff house and a washroom</t>
  </si>
  <si>
    <t>Qorqa Primary School</t>
  </si>
  <si>
    <t>4-010-046-2630204-104-2018/19-009</t>
  </si>
  <si>
    <t>Turbi Nomadic Girls Primary School</t>
  </si>
  <si>
    <t>4-010-046-2630204-104-2018/19-010</t>
  </si>
  <si>
    <t>4-010-046-2630204-104-2018/19-011</t>
  </si>
  <si>
    <t>Fencing using metallic posts, barbed wire/chain links to protect the school environment from livestock and protect trees 1500 Metres</t>
  </si>
  <si>
    <t>Dukana Primary School</t>
  </si>
  <si>
    <t>4-010-046-2630204-104-2018/19-012</t>
  </si>
  <si>
    <t>Construction of administration block; Slabbing, Walling; Roofing; Plastering and finishes</t>
  </si>
  <si>
    <t>Balesa Primary School</t>
  </si>
  <si>
    <t>4-010-046-2630204-104-2018/19-013</t>
  </si>
  <si>
    <t>Renovation of 3 no. classrooms with tiling of the floors/corridor; Doors/Windows fixing, Plastering and wall repairs</t>
  </si>
  <si>
    <t>Illeret Primary School</t>
  </si>
  <si>
    <t>4-010-046-2630204-104-2018/19-014</t>
  </si>
  <si>
    <t>Fencing works with metallic posts, barbed wires and chain link for the school compound 750m long. </t>
  </si>
  <si>
    <t>Kalacha Girls High School</t>
  </si>
  <si>
    <t>4-010-046-2630205-104-2018/19-001</t>
  </si>
  <si>
    <t>Construction of 1 no. classroom at Ksh 1,580,000 and supply of 20 lockers for Ksh 120,000</t>
  </si>
  <si>
    <t>4-010-046-2630205-104-2018/19-002</t>
  </si>
  <si>
    <t>Construction of one Administration blocks for Ksh 4,802,000 and supply of office furniture; 12 Tables for 288,000, 15 Chairs for 90,000, Six Cabinet for 720,000.</t>
  </si>
  <si>
    <t>Chalbi High School</t>
  </si>
  <si>
    <t>4-010-046-2630205-104-2018/19-003</t>
  </si>
  <si>
    <t>Ruso Mixed Secondary School</t>
  </si>
  <si>
    <t>4-010-046-2630205-104-2018/19-004</t>
  </si>
  <si>
    <t>Fencing of the School compound  using barbed wires, Chain link and Metallic posts 1300 meters</t>
  </si>
  <si>
    <t>Turbi High School</t>
  </si>
  <si>
    <t>4-010-046-2630205-104-2018/19-005</t>
  </si>
  <si>
    <t>Construction of 1 no. classroom for Ksh 1,480,000 and supply of 20 lockers for Ksh 120,000, construction of 1 no. 2-bed room staff house for Ksh 280,000.00</t>
  </si>
  <si>
    <t xml:space="preserve">Chalbi High School </t>
  </si>
  <si>
    <t>4-010-046-2630205-104-2018/19-006</t>
  </si>
  <si>
    <t>Construction of 1 No. classroom for Ksh 1,480,000 and supply of 20 lockers for Ksh 120,000</t>
  </si>
  <si>
    <t>North Horr Technical Training Institute</t>
  </si>
  <si>
    <t>4-010-046-2640206-104-2018/19-001</t>
  </si>
  <si>
    <t>Construction of 1 no. Two-bed room staff house</t>
  </si>
  <si>
    <t>SECURUTY PROJECT</t>
  </si>
  <si>
    <t>4-010-046-2640507-108-2018/19-001</t>
  </si>
  <si>
    <t>PROJECT GFS CODELIST FOR EMBAKASI SOUTH NATIONAL GOVERNMENT CONSTITUENCY DEVELOPMENT FUND</t>
  </si>
  <si>
    <t>4-047-282-2110000-100-2018/19-001</t>
  </si>
  <si>
    <t>4-047-282-2120101-100-2018/19-002</t>
  </si>
  <si>
    <t>Payment of  NSSF Deductions</t>
  </si>
  <si>
    <t>4-047-282-2120201-100-2018/19-003</t>
  </si>
  <si>
    <t>Payment of NHIF Deductions..</t>
  </si>
  <si>
    <t>4-047-282-2210802-100-2018/19-004</t>
  </si>
  <si>
    <t>Payment of committee sitting allowance, transport and conferences</t>
  </si>
  <si>
    <t>4-047-282-2210000-100-2018/19-005</t>
  </si>
  <si>
    <t>Purchase of fuel, repairs, maintainance, printing, stationery, rent, telephone, travel and subsistence, office tea</t>
  </si>
  <si>
    <t>4-047-282-2110000-111-2018/19-001</t>
  </si>
  <si>
    <t xml:space="preserve">Hire of transport, repairs and maintenance, printing, stationery, airtime, travel and subsistence </t>
  </si>
  <si>
    <t>4-047-282-2210802-111-2018/19-002</t>
  </si>
  <si>
    <t>Payment of monitoring allowances, transport, conferences</t>
  </si>
  <si>
    <t>4-047-282-2210700-111-2018/19-003</t>
  </si>
  <si>
    <t>Payment of training  expenses for NG-CDFC training and PMC capacity building and allowances</t>
  </si>
  <si>
    <t>4-047-282-2640101-103-2018/19-001</t>
  </si>
  <si>
    <t xml:space="preserve">Payment bursary to needy  secondary students </t>
  </si>
  <si>
    <t>4-047-282-2640102-103-2018/19-002</t>
  </si>
  <si>
    <t>Payment bursary to needy tertiary  students</t>
  </si>
  <si>
    <t>Njenga Primary School</t>
  </si>
  <si>
    <t>4-047-282-2630204-104-2018/19-001</t>
  </si>
  <si>
    <t>Completion of 620m perimeter wall ksh10,400,000 and completion of field rehabilitation works by, filling with red soil, plant grass and install new 2 goal posts and mark the field  Kshs.7,000,000.00.</t>
  </si>
  <si>
    <t>Our lady of Nazareth Primary School</t>
  </si>
  <si>
    <t>4-047-282-2630204-104-2018/19-002</t>
  </si>
  <si>
    <t>Construction of 3 storey building made up of 4 classrooms block and administration offices</t>
  </si>
  <si>
    <t>Embakasi Girls Secondary School</t>
  </si>
  <si>
    <t>4-047-282-2630205-104-2018/19-001</t>
  </si>
  <si>
    <t>Completion of girls dormitory by construction of emergency exit wing and staircase</t>
  </si>
  <si>
    <t xml:space="preserve">Kwa Reuben Police Post </t>
  </si>
  <si>
    <t>4-047-282-2640507-113-2018/19-001</t>
  </si>
  <si>
    <t>Construction of 150m perimeter wall and installation of gate</t>
  </si>
  <si>
    <t>Imara Daima DO Office</t>
  </si>
  <si>
    <t>4-047-282-2640507-113-2018/19-002</t>
  </si>
  <si>
    <t>Embakasi South Football Tournament</t>
  </si>
  <si>
    <t>4-047-282-2640508-112-2018/19-001</t>
  </si>
  <si>
    <t>Carry out constituency  sports tournament and winning teams awarded with trophies sportswear and balls</t>
  </si>
  <si>
    <t>Embakasi South Environment  Programme</t>
  </si>
  <si>
    <t>4-047-282-2640510-110-2018/19-001</t>
  </si>
  <si>
    <t xml:space="preserve">Water harvesting though installation of gutters  and draw pipes  to all 24 classrooms and purchase of  2 pieces 10,000 litres water tanks at Kwa Njenga primary sch and our lady of Nazareth primary sch each sh1,090,000.00 </t>
  </si>
  <si>
    <t>4-047-282-2640101-023-2018/19-001</t>
  </si>
  <si>
    <t>To cater for any unforeseen occurrences in the constituency during the year</t>
  </si>
  <si>
    <t>PROJECT GFS CODELIST FOR KAMUKUNJI NATIONAL GOVERNMENT CONSTITUENCY DEVELOPMENT FUND</t>
  </si>
  <si>
    <t>4-047-288-2110000-100-2018/19-001</t>
  </si>
  <si>
    <t xml:space="preserve">Payment of staff salaries and gratuity and office rent </t>
  </si>
  <si>
    <t>4-047-288-2210000-100-2018/19-002</t>
  </si>
  <si>
    <t>Repairs and maintenance, printing, stationery, telephone, travel and subsistence, tonners and office tea</t>
  </si>
  <si>
    <t>4-047-288-2120101-100-2018/19-003</t>
  </si>
  <si>
    <t>4-047-288-2120201-100-2018/19-004</t>
  </si>
  <si>
    <t>4-047-288-2210802-100-2018/19-005</t>
  </si>
  <si>
    <t>MONITORING, EVALUATION AND CAPACITY BUILDING</t>
  </si>
  <si>
    <t>4-047-288-2210000-111-2018/19-001</t>
  </si>
  <si>
    <t>Printing, stationery, Airtime, travel and subsistence.</t>
  </si>
  <si>
    <t>4-047-288-2210802-111-2018/19-002</t>
  </si>
  <si>
    <t>4-047-288-2210700-111-2018/19-003</t>
  </si>
  <si>
    <t>4-047-288-2640200-101-2018/19-001</t>
  </si>
  <si>
    <t>Constituency sports</t>
  </si>
  <si>
    <t xml:space="preserve">4-047-288-2640509-112-2018/19-001 </t>
  </si>
  <si>
    <t xml:space="preserve">Environmental projects </t>
  </si>
  <si>
    <t>4-047-288-2640510-110-2018/19-001</t>
  </si>
  <si>
    <t>Purchase of 10,000 litres water tanks Construction of tank bases and installation of gutters for OLM Primary School, Muthurwa Primary School and Kamukunji Secondary School each Kshs330,000</t>
  </si>
  <si>
    <t>4-047-288-2640101-103-2018/19-001</t>
  </si>
  <si>
    <t>Payment of bursary to needy students in Secondary School</t>
  </si>
  <si>
    <t>4-047-288-2640102-103-2018/19-002</t>
  </si>
  <si>
    <t>Payment of bursary to needy students and tertiary institutions</t>
  </si>
  <si>
    <t>New Pumwani Primary school</t>
  </si>
  <si>
    <t>4-047-288-2630204-104-2018/19-001</t>
  </si>
  <si>
    <t>Additional funding for the construction of boundary wall, Construction of Gatehouse and Gate for the School</t>
  </si>
  <si>
    <t>Muthurwa Primary School</t>
  </si>
  <si>
    <t>4-047-288-2630204-104-2018/19-002</t>
  </si>
  <si>
    <t xml:space="preserve">ST. Theresas Primary School </t>
  </si>
  <si>
    <t>4-047-288-2630204-104-2018/19-003</t>
  </si>
  <si>
    <t>Renovations of 10 classrooms (Floor tiles, Windows, doors, ceiling and terrazzo on all corridors, two offices, paints and electrical works Ksh 4,700,000 Purchase of 400 desks @6400</t>
  </si>
  <si>
    <t>4-047-288-2630204-104-2018/19-004</t>
  </si>
  <si>
    <t xml:space="preserve">Moi Forces Academy-Primary </t>
  </si>
  <si>
    <t>4-047-288-2630204-104-2018/19-005</t>
  </si>
  <si>
    <t>4-047-288-2630204-104-2018/19-006</t>
  </si>
  <si>
    <t>4-047-288-2630205-104-2018/19-001</t>
  </si>
  <si>
    <t>Kamukunji Secondary School</t>
  </si>
  <si>
    <t>4-047-288-2630205-104-2018/19-002</t>
  </si>
  <si>
    <t>Tiling and painting  of 7 classrooms and school social hall</t>
  </si>
  <si>
    <t>TETIARY INSTITUTION</t>
  </si>
  <si>
    <t>Calfornia Resource Centre</t>
  </si>
  <si>
    <t>4-047-288-2630206-104-2018/19-006</t>
  </si>
  <si>
    <t>Installation of CCTV Cameras and installations of local area network for the facility</t>
  </si>
  <si>
    <t>California  police Post</t>
  </si>
  <si>
    <t>4-047-288-2640507-104-2018/19-001</t>
  </si>
  <si>
    <t>Construction of boundary wall and main gate</t>
  </si>
  <si>
    <t>YOUTH EMPOWERMENT</t>
  </si>
  <si>
    <t>California Desa Grounds</t>
  </si>
  <si>
    <t>4-047-288-2640511-108-2018/19-001</t>
  </si>
  <si>
    <t>Rehabilitation of existing terraces, Installation of artificial turf, Construction of changing rooms and boundary wall</t>
  </si>
  <si>
    <t>PROJECT GFS CODELIST FOR KIBWEZI WEST NATIONAL GOVERNMENT CONSTITUENCY DEVELOPMENT FUND</t>
  </si>
  <si>
    <t>4-017-087-2110000-100-2018/19-001</t>
  </si>
  <si>
    <t>4-017-087-2210000-100-2018/19-002</t>
  </si>
  <si>
    <t>4-017-087-3111000-100-2018/19-003</t>
  </si>
  <si>
    <t>Purchase of  1 set  computers i.e. 0ne desktop and 3. UPS, Canon Digital Camera .</t>
  </si>
  <si>
    <t>Purchase of Furniture/ equipment’s</t>
  </si>
  <si>
    <t>4-017-087-3111000-100-2018/19-004</t>
  </si>
  <si>
    <t>Installation of Permanent metallic shelves in the store and  construction office notice board.</t>
  </si>
  <si>
    <t>4-017-087-2120101-100-2018/19-005</t>
  </si>
  <si>
    <t>4-017-087-2120201-100-2018/19-006</t>
  </si>
  <si>
    <t>4-017-087-2210802-100-2018/19-007</t>
  </si>
  <si>
    <t>4-017-087-2210000-111-2018/19-001</t>
  </si>
  <si>
    <t>4-017-087-2210802-111-2018/19-002</t>
  </si>
  <si>
    <t>4-017-087-2210700-111-2018/19-003</t>
  </si>
  <si>
    <t>4-017-087-2640200-101-2018/19-001</t>
  </si>
  <si>
    <t>4-017-087-2640509-112-2018/19-001</t>
  </si>
  <si>
    <t>Provision of infrastructure i.e. goal posts both football and volleyball for 24 community clubs  each ward 4.Clubs.</t>
  </si>
  <si>
    <t>4-017-087-2640510-110-2018/19-001</t>
  </si>
  <si>
    <t>4-017-087-2640101-103-2018/19-001</t>
  </si>
  <si>
    <t>4-017-087-2640102-103-2018/19-002</t>
  </si>
  <si>
    <t>4-017-087-2640103-103-2018/19-003</t>
  </si>
  <si>
    <t>Payment of bursary to students special needs</t>
  </si>
  <si>
    <t>CONSTITUTION OFFICE</t>
  </si>
  <si>
    <t>Kibwezi West NG-CDF  Office</t>
  </si>
  <si>
    <t>Installation of lightening arrestor system in Kibwezi west NG-CDF Office block</t>
  </si>
  <si>
    <t>Installation of Intra -Com Services in the office Kshs. 202,073.27. Procurement of 3sets of TV  (2PC 40 Inches screen and 1PC 32 Inches screen) Kshs.140,000/=</t>
  </si>
  <si>
    <t>Mbukani Primary school</t>
  </si>
  <si>
    <t xml:space="preserve">4-017-087-2630204-104- 2018/19-001 </t>
  </si>
  <si>
    <t>Renovation of 4 Classrooms - roofing, plastering and flooring</t>
  </si>
  <si>
    <t>Itulu Primary School</t>
  </si>
  <si>
    <t>4-017-087-2630204-104- 2018/19-002</t>
  </si>
  <si>
    <t>Matinga Primary School</t>
  </si>
  <si>
    <t>4-017-087-2630204-104- 2018/19-003</t>
  </si>
  <si>
    <t xml:space="preserve"> Construction of administration block to completion</t>
  </si>
  <si>
    <t>Ithamba Aume Primary School</t>
  </si>
  <si>
    <t>4-017-087-2630204-104- 2018/19-004</t>
  </si>
  <si>
    <t>Mulala Primary School</t>
  </si>
  <si>
    <t>4-017-087-2630204-104- 2018/19-005</t>
  </si>
  <si>
    <t>Renovation of 5 Classrooms - new roof, plastering , flooring and painting</t>
  </si>
  <si>
    <t>Kwakaleli Primary school</t>
  </si>
  <si>
    <t>4-017-087-2630204-104- 2018/19-006</t>
  </si>
  <si>
    <t>Nguumo Primary school</t>
  </si>
  <si>
    <t>4-017-087-2630204-104- 2018/19-007</t>
  </si>
  <si>
    <t>Renovation of 3 Classrooms - new roof, plastering , flooring and painting</t>
  </si>
  <si>
    <t>Kawelu Primary School</t>
  </si>
  <si>
    <t>4-017-087-2630204-104- 2018/19-008</t>
  </si>
  <si>
    <t>Makusu Primary school</t>
  </si>
  <si>
    <t>4-017-087-2630204-104- 2018/19-009</t>
  </si>
  <si>
    <t>Ndeini Primary School</t>
  </si>
  <si>
    <t>4-017-087-2630204-104- 2018/19-010</t>
  </si>
  <si>
    <t>Wikiamba Primary School</t>
  </si>
  <si>
    <t>4-017-087-2630204-104- 2018/19-011</t>
  </si>
  <si>
    <t>Soto Primary school</t>
  </si>
  <si>
    <t>4-017-087-2630204-104- 2018/19-012</t>
  </si>
  <si>
    <t>Sekeleni  Primary School</t>
  </si>
  <si>
    <t>4-017-087-2630204-104- 2018/19-013</t>
  </si>
  <si>
    <t>Renovation of one classroom  and a store  - new roof, plastering , flooring and painting</t>
  </si>
  <si>
    <t>Kai Primary School</t>
  </si>
  <si>
    <t>4-017-087-2630204-104- 2018/19-014</t>
  </si>
  <si>
    <t>Renovation of 4 classroos - new roof, plastering , flooring and painting</t>
  </si>
  <si>
    <t>4-017-087-2630204-104- 2018/19-015</t>
  </si>
  <si>
    <t>Renovation of 3 classrooms - new roof, plastering , flooring and painting</t>
  </si>
  <si>
    <t>Itulani Primary School</t>
  </si>
  <si>
    <t>4-017-087-2630204-104- 2018/19-016</t>
  </si>
  <si>
    <t>Renovation of 2 classrooms - new roof, plastering , flooring and painting</t>
  </si>
  <si>
    <t>Mbondeni Primary School</t>
  </si>
  <si>
    <t>4-017-087-2630204-104- 2018/19-017</t>
  </si>
  <si>
    <t>Fencing of the school compound with concrete posts and chain link.</t>
  </si>
  <si>
    <t>Mukononi Primary school</t>
  </si>
  <si>
    <t>4-017-087-2630204-104- 2018/19-018</t>
  </si>
  <si>
    <t>Kiaoni Primary school</t>
  </si>
  <si>
    <t>4-017-087-2630204-104- 2018/19-019</t>
  </si>
  <si>
    <t>Renovation of 4 classrooms - roofing, plastering ,Painting and flooring</t>
  </si>
  <si>
    <t>Makaani Primary School</t>
  </si>
  <si>
    <t>4-017-087-2630204-104- 2018/19-020</t>
  </si>
  <si>
    <t>Renovation of 5 classrooms new roof, plastering , flooring and painting</t>
  </si>
  <si>
    <t>Muangeni  Secondary school</t>
  </si>
  <si>
    <t>4-017-087-2630205-104- 2018/19-001</t>
  </si>
  <si>
    <t xml:space="preserve"> Construction of  one clasroom to completion</t>
  </si>
  <si>
    <t>Ndatani Secondary School</t>
  </si>
  <si>
    <t>4-017-087-2630205-104- 2018/19-002</t>
  </si>
  <si>
    <t>Nguu Secondary School</t>
  </si>
  <si>
    <t>4-017-087-2630205-104- 2018/19-003</t>
  </si>
  <si>
    <t xml:space="preserve"> Fencing of the school compound with concrete posts and chain link.</t>
  </si>
  <si>
    <t>Kiliku Secondary school</t>
  </si>
  <si>
    <t>4-017-087-2630205-104- 2018/19-004</t>
  </si>
  <si>
    <t>Moi  Girls Secondary school</t>
  </si>
  <si>
    <t>4-017-087-2630205-104- 2018/19-005</t>
  </si>
  <si>
    <t>Roofing of a Mega dining hall/ Kitchen  with steel trusses.</t>
  </si>
  <si>
    <t>Mitendeu Secondary school</t>
  </si>
  <si>
    <t>4-017-087-2630205-104- 2018/19-006</t>
  </si>
  <si>
    <t>Nyayo Secondary school</t>
  </si>
  <si>
    <t>4-017-087-2630205-104- 2018/19-007</t>
  </si>
  <si>
    <t>St. Simon  Mbuinzau Secondary school</t>
  </si>
  <si>
    <t>4-017-087-2630205-104- 2018/19-008</t>
  </si>
  <si>
    <t>Masumba AP Post</t>
  </si>
  <si>
    <t>4-017-087-2640507-113-2018/19-001</t>
  </si>
  <si>
    <t>Construction of staff house 3 units and installation of power Kshs.1,300,000.00, Construction of 4 door pit latrine Kshs.300,000.00 and fencing of the compound Kshs.400,000.00</t>
  </si>
  <si>
    <t>Kyanginywa Assistant. Chiefs office</t>
  </si>
  <si>
    <t>4-017-087-2640507-113-2018/19-002</t>
  </si>
  <si>
    <t>Fencing of the compound  with concrete posts,  chain link and installation of gate Kshs.300,000.00, electrification of the office block, wiring and connection , repair of cracks on the walls and floor Kshs.200,000.00</t>
  </si>
  <si>
    <t>Kalungu Assistant. Chiefs office</t>
  </si>
  <si>
    <t>4-017-087-2640507-113-2018/19-003</t>
  </si>
  <si>
    <t>Fencing of the compound with concrete post, chain link and installation of gate Kshs. 300,000.00 and construction of 4 door pit  latrines and urainal  Kshss.250,000.</t>
  </si>
  <si>
    <t>Ngeetha Chiefs office</t>
  </si>
  <si>
    <t>4-017-087-2640507-113-2018/19-004</t>
  </si>
  <si>
    <t>Twaandu Chiefs camp</t>
  </si>
  <si>
    <t>4-017-087-2640507-113-2018/19-005</t>
  </si>
  <si>
    <t>Electrification of the, chiefs office block, wiring and connection</t>
  </si>
  <si>
    <t>4-017-087-2640507-113-2018/19-006</t>
  </si>
  <si>
    <t>Tutini Assistant. Chiefs office</t>
  </si>
  <si>
    <t>4-017-087-2640507-113-2018/19-007</t>
  </si>
  <si>
    <t>Makindu AP Post</t>
  </si>
  <si>
    <t>4-017-087-2640507-113-2018/19-008</t>
  </si>
  <si>
    <t>Kibwezi West ICT HUB</t>
  </si>
  <si>
    <t>4-017-087-2211311-108-2018/19-001</t>
  </si>
  <si>
    <t>Fabrication of 4 Containers of 40fts each to create working Centre’s for the users of the Wi-Fi at Makindu  and Kibwezi CIH sites, Installation of power, working tables and seats.</t>
  </si>
  <si>
    <t>4-017-087-2211311-108-2018/19-002</t>
  </si>
  <si>
    <t xml:space="preserve"> Kibwezi West ICT Hub installation of a satellite antenna, router, digital access kit and digital ruggedized tablets, wi-fi with outdoor wireless device complete with 12U cabinet with accessories at Kshs.1,169,256.80 per site. The 10 Site are Kibwezi police station, Kyanginywa chiefs office, Kiunduani Chiefs office, Twaandu Chiefs office, Kiboko AP Post, Masumba ACC Office, Vololo Assistant. Chiefs office, Ngeetha polytechnic  ,Kiaoni polytechnic and Tutini Assistant. Chiefs office.</t>
  </si>
  <si>
    <t>PROJECT GFS CODELIST FOR EMBAKASI WEST NATIONAL GOVERNMENT CONSTITUENCY DEVELOPMENT FUND</t>
  </si>
  <si>
    <t>4-047-286-2110000-100-2018/19-001</t>
  </si>
  <si>
    <t>Payment of staff salaries and salary gratuity</t>
  </si>
  <si>
    <t>4-047-286-2210000-100-2018/19-002</t>
  </si>
  <si>
    <t>Repairs and maintenance, telephone, travel &amp; subsistence, toners and office tea</t>
  </si>
  <si>
    <t>4-047-286-2120101-100-2018/19-003</t>
  </si>
  <si>
    <t>Payment of NSSf deductions</t>
  </si>
  <si>
    <t>4-047-286-2120201-100-2018/19-004</t>
  </si>
  <si>
    <t>4-047-286-2210802-100-2018/19-005</t>
  </si>
  <si>
    <t>4-047-286-2640200-101-2018/19-001</t>
  </si>
  <si>
    <t>4-047-286-2210000-111-2018/19-001</t>
  </si>
  <si>
    <t>Printing, Stationery, Airtime, Travel and Subsistence</t>
  </si>
  <si>
    <t>4-047-286-2210802-111-2018/19-002</t>
  </si>
  <si>
    <t>4-047-286-2210700-111-2018/19-003</t>
  </si>
  <si>
    <t>4-047-286-2640509-112-2018/19-001</t>
  </si>
  <si>
    <t>Sponsoring sports tournament and procuring games kits and uniforms for sports teams(boxing, football, netball and basketball)</t>
  </si>
  <si>
    <t>4-047-286-2640101-103-2018/19-001</t>
  </si>
  <si>
    <t>Bursary tertiary Schools</t>
  </si>
  <si>
    <t>4-047-286-2640102-103-2018/19-002</t>
  </si>
  <si>
    <t>Super loaf primary school</t>
  </si>
  <si>
    <t>4-047-286-2630204-104/2018/19-001</t>
  </si>
  <si>
    <t>Buruburu 1 primary School</t>
  </si>
  <si>
    <t>4-047-286-2630204-104/2018/19-002</t>
  </si>
  <si>
    <t>4-047-286-2630204-104/2018/19-003</t>
  </si>
  <si>
    <t>Equipping of autism block(Cabinets, trampoline, massage beds, therapy balls and mattresses, hammock, tables, rocking balls, whiteboards, chairs, sensory figet toys, trapeziums)</t>
  </si>
  <si>
    <t>4-047-286-2630204-104/2018/19-004</t>
  </si>
  <si>
    <t>Rehabilitation of School playing ground by upgrading to artificial turf (Phase 1)</t>
  </si>
  <si>
    <t>Peter Kibukosya Secondary School</t>
  </si>
  <si>
    <t>4-047-286-2630205-104-2018/19-001</t>
  </si>
  <si>
    <t>Umoja 1 Police Post</t>
  </si>
  <si>
    <t>4-047-286-2640507-113-2018/19-001</t>
  </si>
  <si>
    <t>Extension of the police post to include  construction of a child rescue center room, OCS offices, redesigning of O.B. office and construction of concrete walls in the cells and armory</t>
  </si>
  <si>
    <t>4-047-286-2640507-113-2018/19-002</t>
  </si>
  <si>
    <t>Tena Adiministration Police Post</t>
  </si>
  <si>
    <t>4-047-286-2640507-113-2018/19-003</t>
  </si>
  <si>
    <t>Umoja II Administration Police</t>
  </si>
  <si>
    <t>4-047-286-2640507-113-2018/19-004</t>
  </si>
  <si>
    <t>Buruburu O.C.P.D Station</t>
  </si>
  <si>
    <t>4-047-286-2640507-113-2018/19-005</t>
  </si>
  <si>
    <t>Buruburu D.C.I.O Station</t>
  </si>
  <si>
    <t>4-047-286-2640507-113-2018/19-006</t>
  </si>
  <si>
    <t>Kariobangi South Chiefs Camp</t>
  </si>
  <si>
    <t>4-047-286-2640507-113-2018/19-007</t>
  </si>
  <si>
    <t>Kariobangi South Assistant Chiefs Camp</t>
  </si>
  <si>
    <t>4-047-286-2640507-113-2018/19-008</t>
  </si>
  <si>
    <t>City Cotton Administration Police Post</t>
  </si>
  <si>
    <t>4-047-286-2640507-113-2018/19-009</t>
  </si>
  <si>
    <t>Mowlem Police Post</t>
  </si>
  <si>
    <t>4-047-286-2640507-113-2018/19-010</t>
  </si>
  <si>
    <t>Mowlem Chiefs Camp</t>
  </si>
  <si>
    <t>4-047-286-2640507-113-2018/19-011</t>
  </si>
  <si>
    <t>City Cotton Chiefs Camp</t>
  </si>
  <si>
    <t>4-047-286-2640507-113-2018/19-012</t>
  </si>
  <si>
    <t>Kwa Maji Police Post</t>
  </si>
  <si>
    <t>4-047-286-2640507-113-2018/19-013</t>
  </si>
  <si>
    <t>Umoja 1 Primary School</t>
  </si>
  <si>
    <t>4-047-286-2640510-110-2018/19-001</t>
  </si>
  <si>
    <t>Purchase and installation of 10,000 litre water tank</t>
  </si>
  <si>
    <t xml:space="preserve">Unity Primary School  </t>
  </si>
  <si>
    <t>4-047-286-2640510-110-2018/19-002</t>
  </si>
  <si>
    <t>Busara Primary School</t>
  </si>
  <si>
    <t>4-047-286-2640510-110-2018/19-003</t>
  </si>
  <si>
    <t>Peter Kibukosya Primary School</t>
  </si>
  <si>
    <t>4-047-286-2640510-110-2018/19-004</t>
  </si>
  <si>
    <t>Kifaru Primary School</t>
  </si>
  <si>
    <t>4-047-286-2640510-110-2018/19-005</t>
  </si>
  <si>
    <t>4-047-286-2640510-110-2018/19-006</t>
  </si>
  <si>
    <t>Supa loaf Primary School</t>
  </si>
  <si>
    <t>4-047-286-2640510-110-2018/19-007</t>
  </si>
  <si>
    <t>Purchase and installation of 10,000 litre water tank 120,000)</t>
  </si>
  <si>
    <t>Kariobangi South Primary School</t>
  </si>
  <si>
    <t>4-047-286-2640510-110-2018/19-008</t>
  </si>
  <si>
    <t>Nairobi River Primary School</t>
  </si>
  <si>
    <t>4-047-286-2640510-110-2018/19-009</t>
  </si>
  <si>
    <t>Buruburu 1 Primary School</t>
  </si>
  <si>
    <t>4-047-286-2640510-110-2018/19-010</t>
  </si>
  <si>
    <t>4-047-286-2640510-110-2018/19-011</t>
  </si>
  <si>
    <t>Peter Kubukosya Secondary School</t>
  </si>
  <si>
    <t>4-047-286-2640510-110-2018/19-012</t>
  </si>
  <si>
    <t>4-047-286-2640510-110-2018/19-013</t>
  </si>
  <si>
    <t>Uhuru Secondary School- Purchase and installation of 10,000 litre water tank</t>
  </si>
  <si>
    <t>Dr Mwenje Secondary School</t>
  </si>
  <si>
    <t>4-047-286-2640510-110-2018/19-014</t>
  </si>
  <si>
    <t>Dr Mwenje Secondary School-  Purchase and installation of 10,000 litre water tank</t>
  </si>
  <si>
    <t>PROJECT GFS CODELIST FOR ALEGO USONGA NATIONAL GOVERNMENT CONSTITUENCY DEVELOPMENT FUND</t>
  </si>
  <si>
    <t>4-041-234-2110000-100-2018/19-001</t>
  </si>
  <si>
    <t>4-041-234-2210000-100-2018/19-002</t>
  </si>
  <si>
    <t>4-041-234-2120101-100-2018/19-003</t>
  </si>
  <si>
    <t>4-041-234-2210802-100-2018/19-004</t>
  </si>
  <si>
    <t>Payment of committee sitting allowance,transport, conference  facilities</t>
  </si>
  <si>
    <t>4-041-234-2210000-111-2018/19-001</t>
  </si>
  <si>
    <t>4-041-234-2210802-111-2018/19-002</t>
  </si>
  <si>
    <t>Payment of committee sitting allowances,transport, conferences</t>
  </si>
  <si>
    <t>4-041-234-2210700-111-2018/19-003</t>
  </si>
  <si>
    <t>Undertake training of the PMCs &amp;CDFCs on NG-CDF related issues</t>
  </si>
  <si>
    <t>Bursary secondary school</t>
  </si>
  <si>
    <t>4-041-234-2640101-103-2018/19-001</t>
  </si>
  <si>
    <t>Provision of bursary awards to needy students in secondary education institutions</t>
  </si>
  <si>
    <t>Bursary Tertiary institutions</t>
  </si>
  <si>
    <t>4-041-234-2640102-103-2018/19-002</t>
  </si>
  <si>
    <t>Provision of bursary awards to needy students in tertiary institutions</t>
  </si>
  <si>
    <t>4-041-234-2640105-103-2018/19-003</t>
  </si>
  <si>
    <t>Provision of bursary awards to needy students in special schools.</t>
  </si>
  <si>
    <t>Mbaga mixed primary school</t>
  </si>
  <si>
    <t>4-041-234-2630204-104-2018/19-001</t>
  </si>
  <si>
    <t>Sidok primary school</t>
  </si>
  <si>
    <t>4-041-234-2630204-104-2018/19-002</t>
  </si>
  <si>
    <t>Kalkada primary school</t>
  </si>
  <si>
    <t>4-041-234-2630204-104-2018/19-003</t>
  </si>
  <si>
    <t>Renovation of 2 NO. classrooms(roof structure/cover replacement,floor repairs,fixing of steel doors/windows,walls preparations &amp; painting</t>
  </si>
  <si>
    <t>Sirongo oware primary school</t>
  </si>
  <si>
    <t>4-041-234-2630204-104-2018/19-004</t>
  </si>
  <si>
    <t>Construction of 1No. classroom to completion</t>
  </si>
  <si>
    <t>Bukhoba primary school</t>
  </si>
  <si>
    <t>4-041-234-2630204-104-2018/19-005</t>
  </si>
  <si>
    <t>Ndai primary school</t>
  </si>
  <si>
    <t>4-041-234-2630204-104-2018/19-006</t>
  </si>
  <si>
    <t>Gangu primary school</t>
  </si>
  <si>
    <t>4-041-234-2630204-104-2018/19-007</t>
  </si>
  <si>
    <t>Mahero primary school</t>
  </si>
  <si>
    <t>4-041-234-2630204-104-2018/19-008</t>
  </si>
  <si>
    <t>Renovation of 2No.classrooms(roof structure replacement,floor hacking and re-screeding,fixing of steel doors/windows, hackingof existing worn out wall plaster/render&amp; painting,verandah extension)</t>
  </si>
  <si>
    <t>Anduro primary school</t>
  </si>
  <si>
    <t>4-041-234-2630204-104-2018/19-009</t>
  </si>
  <si>
    <t>Construction of administration block to completion</t>
  </si>
  <si>
    <t>Sirinde primary school</t>
  </si>
  <si>
    <t>4-041-234-2630204-104-2018/19-010</t>
  </si>
  <si>
    <t>Additional funds for drilling and equipping of existing water bore hole,construction of water kiosk &amp; tank elevation</t>
  </si>
  <si>
    <t>Ngura primary school</t>
  </si>
  <si>
    <t>4-041-234-2630204-104-2018/19-011</t>
  </si>
  <si>
    <t>Construction of 600metres school perimeter wall using chain-link/fencing &amp; gate installation</t>
  </si>
  <si>
    <t>Hawinga primary school</t>
  </si>
  <si>
    <t>4-041-234-2630204-104-2018/19-012</t>
  </si>
  <si>
    <t>Renovation of 2No.classrooms(roof structure replacement,floor hacking and re-screeding,fixing of steel doors/windows, hacking and re-screeding ,fixing of steel doors/windows,walls preparations &amp;verandah extension)</t>
  </si>
  <si>
    <t>Pap olengo primary school</t>
  </si>
  <si>
    <t>4-041-234-2630204-104-2018/19-013</t>
  </si>
  <si>
    <t>Uyiko primary school</t>
  </si>
  <si>
    <t>4-041-234-2630204-104-2018/19-014</t>
  </si>
  <si>
    <t>Completion of 1No. classroom(plaster,floor screed,painting  glassing works)</t>
  </si>
  <si>
    <t>Pap kakan primary school</t>
  </si>
  <si>
    <t>4-041-234-2630204-104-2018/19-015</t>
  </si>
  <si>
    <t>Udaamayi primary school</t>
  </si>
  <si>
    <t>4-041-234-2630204-104-2018/19-016</t>
  </si>
  <si>
    <t>Bar agulu primary school</t>
  </si>
  <si>
    <t>4-041-234-2630204-104-2018/19-017</t>
  </si>
  <si>
    <t>Pap Kakan primary school</t>
  </si>
  <si>
    <t>4-041-234-2630204-104-2018/19-018</t>
  </si>
  <si>
    <t>Renovation of 2No.classrooms(roof structure replacement,floor hacking and re-screeding,fixing of steel doors/windows,walls preparation &amp; painting, verandah extension</t>
  </si>
  <si>
    <t>Kubar primary school</t>
  </si>
  <si>
    <t>4-041-234-2630204-104-2018/19-019</t>
  </si>
  <si>
    <t>Magungu primary school</t>
  </si>
  <si>
    <t>4-041-234-2630204-104-2018/19-020</t>
  </si>
  <si>
    <t>Karapul primary school</t>
  </si>
  <si>
    <t>4-041-234-2630204-104-2018/19-021</t>
  </si>
  <si>
    <t>Renovation of 2No.classrooms(roof structure replacement,floor hacking and re-screeding,fixing of steel doors/windows,walls preparations &amp; painting, verandah extension</t>
  </si>
  <si>
    <t>Nyalula primary school</t>
  </si>
  <si>
    <t>4-041-234-2630204-104-2018/19-022</t>
  </si>
  <si>
    <t>Renovation of 3No.classrooms(roof structure replacement ,hardcore and murram filling,floor re-screeding,fixing of steel doors/windows hacking of existing worn out wall plaster/render &amp; paintin,verandah extension)</t>
  </si>
  <si>
    <t>Nyanganga primary school</t>
  </si>
  <si>
    <t>4-041-234-2630204-104-2018/19-023</t>
  </si>
  <si>
    <t>Bar olengo primary school</t>
  </si>
  <si>
    <t>4-041-234-2630204-104-2018/19-024</t>
  </si>
  <si>
    <t>Construction of 2No. 3Doors pit latrines for Boys and Girls</t>
  </si>
  <si>
    <t>Pap oriang primary school</t>
  </si>
  <si>
    <t>4-041-234-2630204-104-2018/19-025</t>
  </si>
  <si>
    <t>Renovation of 2No.classrooms(veranda extension)</t>
  </si>
  <si>
    <t>Bar kodhiambo primary school</t>
  </si>
  <si>
    <t>4-041-234-2630204-104-2018/19-026</t>
  </si>
  <si>
    <t>4-041-234-2630204-104-2018/19-027</t>
  </si>
  <si>
    <t>Renovation of 2No.classrooms(roof structure replacement,floor hacking and re-screeding,fixing of steel doors/windows,walls preparations &amp; painting,veranda extension)</t>
  </si>
  <si>
    <t>Nyalgunga primary school</t>
  </si>
  <si>
    <t>4-041-234-2630204-104-2018/19-028</t>
  </si>
  <si>
    <t>Fencing of school compound(700metres)and construction of gate</t>
  </si>
  <si>
    <t>Barding primary school</t>
  </si>
  <si>
    <t>4-041-234-2630204-104-2018/19-029</t>
  </si>
  <si>
    <t>Renovation of 2No.classrooms cum office (roof structure /cover replacement ,floor hacking and re-screeding,fixing of steel doors/windows attending to wall cracks filling up wall openings, plastering &amp; painting, verandah extension</t>
  </si>
  <si>
    <t>Got oyenga secondary school</t>
  </si>
  <si>
    <t>4-041-234-2630205-104-2018/19-001</t>
  </si>
  <si>
    <t>Construction of office administration block to completion</t>
  </si>
  <si>
    <t>Ngiya mixed secondary school</t>
  </si>
  <si>
    <t>4-041-234-2630205-104-2018/19-002</t>
  </si>
  <si>
    <t>Mulaha secondary school</t>
  </si>
  <si>
    <t>4-041-234-2630205-104-2018/19-003</t>
  </si>
  <si>
    <t>Construction of office administration block</t>
  </si>
  <si>
    <t>St.peters upanda secondary school</t>
  </si>
  <si>
    <t>4-041-234-2630205-104-2018/19-004</t>
  </si>
  <si>
    <t>Nyajuok secondary school</t>
  </si>
  <si>
    <t>4-041-234-2630205-104-2018/19-005</t>
  </si>
  <si>
    <t>Mahero secondary school</t>
  </si>
  <si>
    <t>4-041-234-2630205-104-2018/19-006</t>
  </si>
  <si>
    <t>Ngiya girls high school</t>
  </si>
  <si>
    <t>4-041-234-2630205-104-2018/19-007</t>
  </si>
  <si>
    <t>Hono secondary school</t>
  </si>
  <si>
    <t>4-041-234-2630205-104-2018/19-008</t>
  </si>
  <si>
    <t>St.christopher pal pal sec.school</t>
  </si>
  <si>
    <t>4-041-234-2630205-104-2018/19-009</t>
  </si>
  <si>
    <t>4-041-234-2630205-104-2018/19-010</t>
  </si>
  <si>
    <t>Karapul secondary school</t>
  </si>
  <si>
    <t>4-041-234-2630205-104-2018/19-011</t>
  </si>
  <si>
    <t>Completion of laboratory(fittings plastering ,rendering, floor works, work tops/benches ,painting ,as well as electrification ,mechanicals, water reticulation &amp; gas works</t>
  </si>
  <si>
    <t>Uranga D.Os office</t>
  </si>
  <si>
    <t>4-041-234-2640507-113-2018/19-001</t>
  </si>
  <si>
    <t>Completion of D.Os office(fixtures ,plastering ,rendering ,floor screeding, glazing works, ceiling board and painting generally)</t>
  </si>
  <si>
    <t>Sports constituency tournament</t>
  </si>
  <si>
    <t>4-041-234-2640509-112-2018/19-001</t>
  </si>
  <si>
    <t>Constituency environmental activities</t>
  </si>
  <si>
    <t>4-041-234-2640510-110-2018/19-001</t>
  </si>
  <si>
    <t>4-041-234-2640200-101-2018/19-001</t>
  </si>
  <si>
    <t>4-047-283-2110000-100-2018/19-001</t>
  </si>
  <si>
    <t>4-047-283-2120101-100-2018/19-002</t>
  </si>
  <si>
    <t>4-047-283-2120201-100-2018/19-003</t>
  </si>
  <si>
    <t>Payment of NHIF Deductions.</t>
  </si>
  <si>
    <t>4-047-283-2210802-100-2018/19-004</t>
  </si>
  <si>
    <t>4-047-283-2110000-100-2018/19-005</t>
  </si>
  <si>
    <t>Purchase of fuel,repairs,maintainance,printing,stationery,rent,telephone,travel and subsistence, office tea</t>
  </si>
  <si>
    <t>4-047-283-2210000-111-2018/19-001</t>
  </si>
  <si>
    <t>Repairs and maintenance ,printing, stationery, airtime, travel and subsistence</t>
  </si>
  <si>
    <t>4-047-283-2210802-111-2018/19-002</t>
  </si>
  <si>
    <t>Payment of monitoring, allowances, transport, conferences</t>
  </si>
  <si>
    <t>NG-CDFC/PMC/ capacity building</t>
  </si>
  <si>
    <t>4-047-283-2210700-111-2018/19-003</t>
  </si>
  <si>
    <t>4-047-283-2640101-103-2018/19-001</t>
  </si>
  <si>
    <t>Bursary tertiary institutions</t>
  </si>
  <si>
    <t>4-047-283-2640102-103-2018/19-002</t>
  </si>
  <si>
    <t>Payment bursary to needy students</t>
  </si>
  <si>
    <t>Ushirika Primary School</t>
  </si>
  <si>
    <t>4-047-283-2630204-104-2018/19-001</t>
  </si>
  <si>
    <t>Construction Of  4 Storey Classroom Block</t>
  </si>
  <si>
    <t>Wangu Primary School</t>
  </si>
  <si>
    <t>4-047-283-2630204-104-2018/19-002</t>
  </si>
  <si>
    <t>Construction Of 4 Storey Classrooms Block Ksh 8,000,000 .00 And Construction Of A Perimeter  Wall 55meters Long Ksh.1,200,000.00</t>
  </si>
  <si>
    <t>James Gichuru Primary School</t>
  </si>
  <si>
    <t>4-047-283-2630204-104-2018/19-003</t>
  </si>
  <si>
    <t xml:space="preserve">Construction Of 4 Storey Classroom Block </t>
  </si>
  <si>
    <t>Ronald NgalaPrimary School</t>
  </si>
  <si>
    <t>4-047-283-2630204-104-2018/19-004</t>
  </si>
  <si>
    <t>Construction Of 4 Storey Classroom Block</t>
  </si>
  <si>
    <t>Kariobangi North Primary School</t>
  </si>
  <si>
    <t>4-047-283-2630204-104-2018/19-005</t>
  </si>
  <si>
    <t>Demolish And Reconstruction Of a condemned and partially collapsed 790 Meters Perimeter Wall Ksh.13,000,000 And Parade Ground Drainage Works And Installation Of Concrete slabs Ksh.2,000,000.00</t>
  </si>
  <si>
    <t>4-047-283-2630205-104-2018/19-001</t>
  </si>
  <si>
    <t xml:space="preserve">Final payment for purchase Of a 62 seater School Bus </t>
  </si>
  <si>
    <t>Kariobangi Police Station</t>
  </si>
  <si>
    <t>4-047-283-2640507-113-2018/19-001</t>
  </si>
  <si>
    <t>Kwa Mbao Administration Police Line</t>
  </si>
  <si>
    <t>4-047-283-2640507-113-2018/19-002</t>
  </si>
  <si>
    <t>Renovation by re-Roofing Of 5 room Police Houses Ksh.400,000.00 And Purchase And Installation Of 5000ltrs Water Tank Ksh100,000.00</t>
  </si>
  <si>
    <t>Canaan Administration police Line</t>
  </si>
  <si>
    <t>4-047-283-2640507-113-2018/19-003</t>
  </si>
  <si>
    <t>Construction Of Perimeter Wall 40M Ksh 1,500,000.00 And construction of 2 door Toilets Ksh.500,000</t>
  </si>
  <si>
    <t>Dandora Phase 3 Do Office</t>
  </si>
  <si>
    <t>4-047-283-2640507-113-2018/19-004</t>
  </si>
  <si>
    <t>Construction Of 55m Perimeter Wall Ksh. 1,500,000.00 And construction Of 4 door Toilets Ksh.1,000,000.00</t>
  </si>
  <si>
    <t>4-047-283-2640507-113-2018/19-005</t>
  </si>
  <si>
    <t>Embakasi North Sport Tournament</t>
  </si>
  <si>
    <t>4-047-283-2640509-112-2018/19-001</t>
  </si>
  <si>
    <t>Embakasi North Environment  Programme</t>
  </si>
  <si>
    <t>4-047-283-2640510-110-2018/19-001</t>
  </si>
  <si>
    <t>4-047-283-2640200-101-2018/19-001</t>
  </si>
  <si>
    <t>To cater for any unforeseen occurrences within the Constituency</t>
  </si>
  <si>
    <t>PROJECT GFS CODELIST FOR EMBAKASI NORTH NATIONAL GOVERNMENT CONSTITUENCY DEVELOPMENT FUND</t>
  </si>
  <si>
    <t>Kariobangi North Girls Secondary School</t>
  </si>
  <si>
    <t>Construction Of 310 Meter Perimeter Wall Fence</t>
  </si>
  <si>
    <t>Sharp Corner Administration police Line</t>
  </si>
  <si>
    <t>Renovation of  8 Administration police houses through painting, toilet system replacement electrical installation  and tiles installation</t>
  </si>
  <si>
    <t>Tree Planting In Tom Mboya, James Gichuru, Marura, Kariobangi North, Ushirika Primary, Dandora , Dandora Girls, Kariobangi North Girls, Our lady of fatima And Ushirika Secondary Schools, Dandora Police Station, canaan Ap line, kwambao Ap line And Kariobangi North Police Station AndDandora D.O Office , kariobangi chief’s office, dandora 1 and 2 chiefs offices Each Ksh.116,666.6</t>
  </si>
  <si>
    <t>Installation of solar systems; (Ksh.1.4 million)</t>
  </si>
  <si>
    <t xml:space="preserve">Construction of 1 no. 2-bed room staff house (Ksh. 2.8 million) </t>
  </si>
  <si>
    <t>Forty Solar Batteries for Ksh 1,200,000</t>
  </si>
  <si>
    <t>Renovation works and Supplies: Six metallic doors for Dormitory and Six Metallic doors for classrooms  Ksh 120,000.00; Five flush doors for Toilets for Ksh 90,000; Large Metallic Cupboard for computer Tablets Ksh 170,000; Five Wooden Cabinet Tables for Ksh 120,000;Ten Chairs for Ksh 60,000; Forty 3.6* medium size Mattresses for Ksh 240,000;</t>
  </si>
  <si>
    <t>PROJECT GFS CODELIST FOR BOMACHOGE CHACHE NATIONAL GOVERNMENT CONSTITUENCY DEVELOPMENT FUND</t>
  </si>
  <si>
    <t>Activity</t>
  </si>
  <si>
    <t>Undertake training of the PMCs/CDFCs on NG-CDF related issues</t>
  </si>
  <si>
    <t>NG-CDFC/ PMC/ Capacity Building</t>
  </si>
  <si>
    <r>
      <t>Completion of administration office block  1</t>
    </r>
    <r>
      <rPr>
        <vertAlign val="superscript"/>
        <sz val="12"/>
        <color indexed="8"/>
        <rFont val="Footlight MT Light"/>
        <family val="1"/>
      </rPr>
      <t>st</t>
    </r>
    <r>
      <rPr>
        <sz val="12"/>
        <color indexed="8"/>
        <rFont val="Footlight MT Light"/>
        <family val="1"/>
      </rPr>
      <t xml:space="preserve"> floor slab ,walling, roofing, internal and external finishing to completion</t>
    </r>
  </si>
  <si>
    <t>New Eastleigh  primary school</t>
  </si>
  <si>
    <t>Renovations of 18 classrooms (Floor repair, windows, doors, painting and electrical repairs) Kshs 4,720,000 and Purchase of 200 desks and chairs @ 6,400 Kshs 1,280,000</t>
  </si>
  <si>
    <t>St.Teresas Boys Secondary School</t>
  </si>
  <si>
    <t xml:space="preserve">Carry out Constituency Sports activities( purchase of games uniforms for various teams within the constituency and undertaking sport  tournament </t>
  </si>
  <si>
    <t>To cater for emergencies (unforeseen disasters within the financial year)</t>
  </si>
  <si>
    <t>Construction of  a storey building of four Classrooms, (Phase 1)</t>
  </si>
  <si>
    <t>Construction &amp; equipping (beds &amp; mattresses) of 200 student capacity on the first floor</t>
  </si>
  <si>
    <t>Additional funds for the Construction  of a Twin Labaratory including fittings</t>
  </si>
  <si>
    <t xml:space="preserve">Excutive tables and chairs, visitiors chairs, file cabinets desktop computers, TV set and printer  </t>
  </si>
  <si>
    <t xml:space="preserve">Excutive tables and chairs, visitiors chairs, file cabinets desktop computers, TV set and printer </t>
  </si>
  <si>
    <t>Excutive tables and chairs, visitiors chairs, file cabinets desktop computers, TV set and printer for the office Kshs 200,000 Desk and chairs for the multipurpose hall that will be used to house the ICT HUB Kshs 200,000</t>
  </si>
  <si>
    <t>Excutive tables and chairs, visitiors chairs, file cabinets desktop computers, TV set and printer for the office Kshs 200,000 Desk and chairs for extra office hall that will be used to house the ICT HUB Kshs 200,000</t>
  </si>
  <si>
    <t>Renovation of 2 No.classrooms(roof cover replacement,floor repairs, fixing of additional steel casement windows,walls preparations &amp; painting)</t>
  </si>
  <si>
    <t>Renovation of 2 No.classrooms(roof structure replacement, floor hacking and re-screeding, fixing of steel doors/ windows, walls preparations &amp; painting, veranda extention</t>
  </si>
  <si>
    <t>Construction of 1No. classroom to completion (unstable ground)</t>
  </si>
  <si>
    <t>Completion of administration block(floor tiling and ceiling fixing)</t>
  </si>
  <si>
    <t>Renovation of 2No.classrooms cum office (roof structure /cover replacement ,floor hacking and re-screeding,fixing of steel doors/ window, attending to wall cracks, filling up wall openings, plastering &amp; painting, verandah extension</t>
  </si>
  <si>
    <t>Construction of 1NO. laboratory block to completion( builders works,ceiling boards, worktops/benches,electrification,plumbing,drainage/water reticulation works,gas systems)</t>
  </si>
  <si>
    <t>Completion of existing administration block (plastering/rendering,fixtures, floor works,electrical installations and painting works</t>
  </si>
  <si>
    <t>Equipping of exsisting labotary block( plumbing, drainage,water reticulation and gas systems)</t>
  </si>
  <si>
    <t>Completion of the exsisting 4No. Storied classrooms(R.C columns &amp; beams, walling, roofing,fixtures,plastering,terazo flooring,electrical installation and painting works</t>
  </si>
  <si>
    <t>Construction of dormitory block phaseII(fixtures and glazing works, plastering, plumbing/sanitary fitting,soak pits &amp; connection to the existing septic tank,electrical installation works,floor screeding and painting works generally</t>
  </si>
  <si>
    <t>Completion of administration block(floor tiling,ceiling fixing and in built waterborne toilet/septic tank</t>
  </si>
  <si>
    <t>Uyoma kobare secondary school</t>
  </si>
  <si>
    <t>Organizing sports activities in the constituency (carrying out tournaments &amp; purchase of sports equipment and accessories)</t>
  </si>
  <si>
    <t>Purchase and planting of tree seedling in bar Ogong’o chief’s camp ,Upanda  secondary school ,Kowet primary school &amp; secondary school, Ojwando secondary school ,Sigana primary school, Agoro  Oyombe secondary school ,Pap oriang primary school, Usula secondary school, Uhembo primary school,Naaman akumu primary school,Awelo primary school,Holy cross secondary school,Nyasita secondary school,Uyoma kobare secondary school,Ting’ Wang’i police base,Siaya Township secondary school,Goro primary school,Uloma Kodero primary school,Nyanganga primary school@ksh.103,000</t>
  </si>
  <si>
    <t>Purchase of fuel,repairs and maintenance, printing stationery, airtime,travel and subsistence.</t>
  </si>
  <si>
    <t>Purchase of fuel,repairs and maintenance, printing, stationery, telephone,travel and subsistence,office tea.</t>
  </si>
  <si>
    <t>PROJECT GFS CODELIST FOR MANDERA NORTH NATIONAL GOVERNMENT CONSTITUENCY DEVELOPMENT FUND</t>
  </si>
  <si>
    <t>4-009-041-2110000-100-2018/19-001</t>
  </si>
  <si>
    <t>4-009-041-2210000-100-2018/19-002</t>
  </si>
  <si>
    <t>180,00.00</t>
  </si>
  <si>
    <t>4-009-041-2210802-100-2018/19-004</t>
  </si>
  <si>
    <t>4-009-041-2210000-111-2018/19-001</t>
  </si>
  <si>
    <t>4-009-041-2210802-111-2018/19-002</t>
  </si>
  <si>
    <t>4-009-041-2210700-111-2018/19-003</t>
  </si>
  <si>
    <t>4-009-041-2640200-101-2018/19-001</t>
  </si>
  <si>
    <t>4-009-041-2640101-103-2018/19-001</t>
  </si>
  <si>
    <t>4-009-041-2640102-103-2018/19-002</t>
  </si>
  <si>
    <t>Constituency Volley ball clubs</t>
  </si>
  <si>
    <t>4-009-041-2640509-112-2018/19-001</t>
  </si>
  <si>
    <t>Purchase of Volley ball kits, balls, nets and other sport accessories for two volley clubs in the constituency(Rhamu Police volleyball club and Rhamu Dimtu volleyball club)</t>
  </si>
  <si>
    <t>Constituency Sport Tournament</t>
  </si>
  <si>
    <t>4-009-041-2640509-112-2018/19-002</t>
  </si>
  <si>
    <t>Carry out constituency sport tournament and the winning team and second runner to be a warded with trophies, balls, Gold medal and Game kits</t>
  </si>
  <si>
    <t>Constituency Football clubs</t>
  </si>
  <si>
    <t>4-009-041-2640509-112-2018/19-003</t>
  </si>
  <si>
    <t>ENVIROMENTAL ACTIVITIES</t>
  </si>
  <si>
    <t>Rhamu DEB Primary School</t>
  </si>
  <si>
    <t>4-009-041-2640510-110-2018/19-001</t>
  </si>
  <si>
    <t>Construction of waste disposal site</t>
  </si>
  <si>
    <t>4-009-041-2640510-110-2018/19-002</t>
  </si>
  <si>
    <t>Ashabito Girls Secondary School</t>
  </si>
  <si>
    <t>4-009-041-2640510-110-2018/19-003</t>
  </si>
  <si>
    <t>Al-hidaya Primary School</t>
  </si>
  <si>
    <t>4-009-041-2630204-104-2018/19-001</t>
  </si>
  <si>
    <t>Completion of multi-purpose (Roofing, ceiling, windows, doors, plastering, wiring, paintings and project labelling.</t>
  </si>
  <si>
    <t>4-009-041-2630204-104-2018/19-002</t>
  </si>
  <si>
    <t>Construction of Ablution block</t>
  </si>
  <si>
    <t>Towfiq Primary School</t>
  </si>
  <si>
    <t>4-009-041-2630204-104-2018/19-003</t>
  </si>
  <si>
    <t>Constructions of 2no. classrooms</t>
  </si>
  <si>
    <t>Jabibar Primary School</t>
  </si>
  <si>
    <t>4-009-041-2630204-104-2018/19-004</t>
  </si>
  <si>
    <r>
      <t>Construction of Underground Water tank 50M</t>
    </r>
    <r>
      <rPr>
        <vertAlign val="superscript"/>
        <sz val="12"/>
        <color indexed="8"/>
        <rFont val="Footlight MT Light"/>
        <family val="1"/>
      </rPr>
      <t>3</t>
    </r>
  </si>
  <si>
    <t>4-009-041-2630204-104-2018/19-005</t>
  </si>
  <si>
    <t>Shangalla Primary School</t>
  </si>
  <si>
    <t>4-009-041-2630204-104-2018/19-006</t>
  </si>
  <si>
    <t>4-009-041-2630204-104-2018/19-007</t>
  </si>
  <si>
    <t>Construction of 3 door toilets</t>
  </si>
  <si>
    <t>Yabicho primary School</t>
  </si>
  <si>
    <t>4-009-041-2630204-104-2018/19-008</t>
  </si>
  <si>
    <t xml:space="preserve">Completion of administration block (Plastering, wiring, fitting of doors and windows, ceiling board painting and labelling) </t>
  </si>
  <si>
    <t>Libin Nomadic Girls Primary School</t>
  </si>
  <si>
    <t>4-009-041-2630204-104-2018/19-009</t>
  </si>
  <si>
    <t>Kalicha Primary School</t>
  </si>
  <si>
    <t>4-009-041-2630204-104-2018/19-010</t>
  </si>
  <si>
    <t>Renovation of 4no. Classrooms (Replacement of doors and windows, floor screening, plastering, painting, repair of black boards, fisher board and labelling)</t>
  </si>
  <si>
    <t>4-009-041-2630204-104-2018/19-011</t>
  </si>
  <si>
    <t>Construction of Administration block (Phase 1)</t>
  </si>
  <si>
    <t>Garse Primary School</t>
  </si>
  <si>
    <t>4-009-041-2630204-104-2018/19-012</t>
  </si>
  <si>
    <t>Burjohn Primary School</t>
  </si>
  <si>
    <t>4-009-041-2630204-104-2018/19-013</t>
  </si>
  <si>
    <t>Saqira Primary School</t>
  </si>
  <si>
    <t>4-009-041-2630204-104-2018/19-014</t>
  </si>
  <si>
    <t>Construction of 1no. Classrooms</t>
  </si>
  <si>
    <t>Jiko Primary School</t>
  </si>
  <si>
    <t>4-009-041-2630204-104-2018/19-015</t>
  </si>
  <si>
    <t>Qurdobo Primary School</t>
  </si>
  <si>
    <t>4-009-041-2630204-104-2018/19-016</t>
  </si>
  <si>
    <t>4-009-041-2630204-104-2018/19-017</t>
  </si>
  <si>
    <t>Construction of Ino. Dormitory (phase 1)</t>
  </si>
  <si>
    <t>4-009-041-2630204-104-2018/19-018</t>
  </si>
  <si>
    <t>4-009-041-2630204-104-2018/19-019</t>
  </si>
  <si>
    <t>Marothile Primary School</t>
  </si>
  <si>
    <t>4-009-041-2630204-104-2018/19-020</t>
  </si>
  <si>
    <t>Ogorwein Primary School</t>
  </si>
  <si>
    <t>4-009-041-2630204-104-2018/19-021</t>
  </si>
  <si>
    <t>Construction of Ino. Dormitory (Phase 1)</t>
  </si>
  <si>
    <t xml:space="preserve">ArdaHagarsu Primary </t>
  </si>
  <si>
    <t>4-009-041-2630204-104-2018/19-022</t>
  </si>
  <si>
    <t xml:space="preserve">Quramathow Primary </t>
  </si>
  <si>
    <t>4-009-041-2630204-104-2018/19-023</t>
  </si>
  <si>
    <t>4-009-041-2630204-104-2018/19-024</t>
  </si>
  <si>
    <t>Al-Hidaya Primary School</t>
  </si>
  <si>
    <t>4-009-041-2630204-104-2018/19-025</t>
  </si>
  <si>
    <t>Renovation of 3no. Classrooms (Replacement of doors and windows, Addition of Verandah, floor screening, plastering, painting, repair of black boards, fisher board and labelling)</t>
  </si>
  <si>
    <t>4-009-041-2630204-104-2018/19-026</t>
  </si>
  <si>
    <t>Purchases/Delivery of 75pcs 3 seater desks.</t>
  </si>
  <si>
    <t>Kubi Hills Primary School</t>
  </si>
  <si>
    <t>4-009-041-2630204-104-2018/19-027</t>
  </si>
  <si>
    <t>Purchases/Delivery of 35pcs 3 seater desks.</t>
  </si>
  <si>
    <t>4-009-041-2630204-104-2018/19-028</t>
  </si>
  <si>
    <t>Ashabito Boarding Primary School</t>
  </si>
  <si>
    <t>Purchases/Delivery of 50pcs 3 seater desks.</t>
  </si>
  <si>
    <t>Sarman Primary School</t>
  </si>
  <si>
    <t>4-009-041-2630204-104-2018/19-029</t>
  </si>
  <si>
    <t>Degmarer Primary School</t>
  </si>
  <si>
    <t>4-009-041-2630204-104-2018/19-030</t>
  </si>
  <si>
    <t>4-009-041-2630204-104-2018/19-031</t>
  </si>
  <si>
    <t>Korma- adow Primary School</t>
  </si>
  <si>
    <t>4-009-041-2630204-104-2018/19-032</t>
  </si>
  <si>
    <t>4-009-041-2630204-104-2018/19-033</t>
  </si>
  <si>
    <t>Purchases and Delivery of 60pcs Mattresses to Boarding wings</t>
  </si>
  <si>
    <t>4-009-041-2630204-104-2018/19-034</t>
  </si>
  <si>
    <t>4-009-041-2630204-104-2018/19-035</t>
  </si>
  <si>
    <t>Purchases and Delivery of 120pcs Mattresses to Boarding wings</t>
  </si>
  <si>
    <t>4-009-041-2630204-104-2018/19-036</t>
  </si>
  <si>
    <t>Purchases and Delivery of 30pcs Double Decker beds to the Boarding wing</t>
  </si>
  <si>
    <t>4-009-041-2630204-104-2018/19-037</t>
  </si>
  <si>
    <t>4-009-041-2630204-104-2018/19-038</t>
  </si>
  <si>
    <t>Purchases and Delivery of 20pcs Double Decker beds to the Boarding wing</t>
  </si>
  <si>
    <t>4-009-041-2630205-104-2018/19-001</t>
  </si>
  <si>
    <t>Construction of 1no. Laboratory block (Phase 1)</t>
  </si>
  <si>
    <t>4-009-041-2630205-104-2018/19-002</t>
  </si>
  <si>
    <t>Olla Boys Secondary School</t>
  </si>
  <si>
    <t>4-009-041-2630205-104-2018/19-003</t>
  </si>
  <si>
    <t>Completion of Ino. Dormitory (Window and Door fitting, Plastering, Partitioning  of cubes, Wiring, Painting, slab, Fisher Board and Labelling)</t>
  </si>
  <si>
    <t>4-009-041-2630205-104-2018/19-004</t>
  </si>
  <si>
    <t>Construction of 2no. single staff houses</t>
  </si>
  <si>
    <t>4-009-041-2630205-104-2018/19-005</t>
  </si>
  <si>
    <t>Completion of 400m chain link fencing</t>
  </si>
  <si>
    <t>Sheikh Ali High School</t>
  </si>
  <si>
    <t>4-009-041-2630205-104-2018/19-006</t>
  </si>
  <si>
    <t>Purchases and Delivery of 175pcs Chairs and Chambers.</t>
  </si>
  <si>
    <t>RhamuDimtu Boys Secondary School</t>
  </si>
  <si>
    <t>4-009-041-2630205-104-2018/19-007</t>
  </si>
  <si>
    <t>Purchases and Delivery of 40pcs Chairs and Chambers.</t>
  </si>
  <si>
    <t>4-009-041-2630205-104-2018/19-008</t>
  </si>
  <si>
    <t>Purchases and Delivery of 35pcs Chairs and Chambers.</t>
  </si>
  <si>
    <t>Gololbia Secondary School</t>
  </si>
  <si>
    <t>4-009-041-2630205-104-2018/19-009</t>
  </si>
  <si>
    <t>4-009-041-2630205-104-2018/19-010</t>
  </si>
  <si>
    <t>TERTIARY INSTITUTION PROJECTS</t>
  </si>
  <si>
    <t>Rhamu Vocational Training Centre</t>
  </si>
  <si>
    <t>4-009-041-2630206-104-2018/19-001</t>
  </si>
  <si>
    <t>Rhamu AP Camp</t>
  </si>
  <si>
    <t>4-009-041-2640507-113-2018/19-001</t>
  </si>
  <si>
    <r>
      <t>Construction of Underground Water tank 70M</t>
    </r>
    <r>
      <rPr>
        <vertAlign val="superscript"/>
        <sz val="12"/>
        <color indexed="8"/>
        <rFont val="Footlight MT Light"/>
        <family val="1"/>
      </rPr>
      <t>3</t>
    </r>
  </si>
  <si>
    <t>4-009-041-2120101-100-2018/19-003</t>
  </si>
  <si>
    <t>ADMINISTRATION &amp; RECURRENT EXPENDITURE</t>
  </si>
  <si>
    <t>Provision of sports kit, Uniforms and balls for the winning teams at inter ward level in the constituency.</t>
  </si>
  <si>
    <t>Tawakal Primary School</t>
  </si>
  <si>
    <t>Construction of 2no. Classrooms Kshs 950,000/= and 1no. door toilet at Kshs 150,000/=</t>
  </si>
  <si>
    <t>RhamuDimtu Primary School</t>
  </si>
  <si>
    <t>Drilling Borehole Kshs 2,900,000/=, installation of casing and Screens Kshs 1,400,000/=, Provision of Gravel Packing Kshs 350,000/=, Development of the Borehole |Kshs 500,000/= and Pump Testing for 24 Hours Kshs 350,000/=</t>
  </si>
  <si>
    <t>Completion of Borehole Drilling (Development of the Borehole Kshs 500,000/=, Gantry Kshs 450,000/=, Pump Testing for 24 Hours Kshs 350,000/= and Demobilization and supervision Kshs 200,000/=)</t>
  </si>
  <si>
    <t>Construction of 2no. Classrooms at Kshs 1,900,000 &amp;1 door toilets at Kshs 150,000</t>
  </si>
  <si>
    <t>Construction of 1no. Classrooms at Kshs 950,000 &amp; 1 door toilets at Kshs 150,000</t>
  </si>
  <si>
    <t>Lanqura Primary School</t>
  </si>
  <si>
    <t>Kobandaga Primary School</t>
  </si>
  <si>
    <t>Daidai Primary School</t>
  </si>
  <si>
    <t>Construction of 2no. staff house Kshs 1,500,000 and 1no. door toilets at Kshs 150,000</t>
  </si>
  <si>
    <t>Purchases and Delivery of Dinning hall furnitures (15 tables Kshs 20,000 and 160chairs @ 7,500</t>
  </si>
  <si>
    <t>Completion of Dinning hall/ Kitchen (Roofing, windows, doors, plastering, extention of kitchen wing, wiring, Painting, Slab,Fisher Board and labelling)</t>
  </si>
  <si>
    <t>Ashabito Boys Secondary School</t>
  </si>
  <si>
    <t>Libin Nomadic Girls Secondary School</t>
  </si>
  <si>
    <t xml:space="preserve">Purchase and supply of laboratory equipment’s (Burettes, pipettes, plastic beakers, mercury, thermometer, digital stop watches, volumetric flask, conical flask, test tubes, boiling tubes, metallic spatula, wash bottle, Droppers, Stopped container, Universal Indication chart, Clamps and studs, glass beakers, test tubes holders, Test tube racks, Measuring cylinder) </t>
  </si>
  <si>
    <t>4-009-041-2630205-104-2018/19-011</t>
  </si>
  <si>
    <r>
      <t xml:space="preserve">Renovation of 2 rooms office block - (new roof, plastering , flooring and painting) Kshs. 200,000.00, construction of 3 doors pit  latrine and urainal  Kshs. 200,00 </t>
    </r>
    <r>
      <rPr>
        <b/>
        <sz val="12"/>
        <color indexed="10"/>
        <rFont val="Footlight MT Light"/>
        <family val="1"/>
      </rPr>
      <t>(minute is different with the schedule)</t>
    </r>
  </si>
  <si>
    <t>Kiboko AdministrationPolice Post</t>
  </si>
  <si>
    <t>Electrification of the Assistant. chiefs office block ,fittings  and connection Kshs.50,000.00 and purchase of furniture’s Kshs.50,000.00</t>
  </si>
  <si>
    <t xml:space="preserve">Construction of staff house 3 units and installation of power Kshs. 1,300,000.00, Construction of 4 door pit latrine Kshs. 300,000.00 </t>
  </si>
  <si>
    <t xml:space="preserve">Construction of Assistant. Chiefs office   </t>
  </si>
  <si>
    <t xml:space="preserve">Construction of 2 units staff house, with 2rooms each and installation of power Kshs.1,400,000.00, Construction of 2doors pit latrine,  2doors bathrooms Kshs.300,000.00 , </t>
  </si>
  <si>
    <r>
      <t>Provision of water harvesting facilities to 12 primary  schools by installation of gutters, tank bases and Purchase of tanks 10,000 litres) each ward 2 schools(</t>
    </r>
    <r>
      <rPr>
        <b/>
        <sz val="12"/>
        <color indexed="10"/>
        <rFont val="Footlight MT Light"/>
        <family val="1"/>
      </rPr>
      <t>specify the schools</t>
    </r>
    <r>
      <rPr>
        <sz val="12"/>
        <color indexed="8"/>
        <rFont val="Footlight MT Light"/>
        <family val="1"/>
      </rPr>
      <t>)</t>
    </r>
  </si>
  <si>
    <t xml:space="preserve">Installation of the gate and gate house in the compound  hosting the NG-CDF Office and other sub-county offices </t>
  </si>
  <si>
    <t>4-017-087-3110202-108-2018/19-001</t>
  </si>
  <si>
    <t>4-017-087-3110202-108-2018/19-002</t>
  </si>
  <si>
    <t>PROJECT GFS CODELIST FOR MASINGA NATIONAL GOVERNMENT CONSTITUENCY DEVELOPMENT FUND</t>
  </si>
  <si>
    <t>Purchase of fuel, repairs and maintenance, printing, stationery, telephone, travel and subsistence, office tea, transport, conferences  </t>
  </si>
  <si>
    <t xml:space="preserve">Purchase of Photocopier </t>
  </si>
  <si>
    <t>Purchase of photocopier machine with color printer, scanner and duplex printing</t>
  </si>
  <si>
    <t xml:space="preserve"> New</t>
  </si>
  <si>
    <t>Purchase of fuel , repairs and Maintenance , printing,  stationary , Airtime , travel and subsistence</t>
  </si>
  <si>
    <t>Payment of Committee allowances , Transport , conferences</t>
  </si>
  <si>
    <t>NG-CDFC/Staff/ PMC Capacity Building</t>
  </si>
  <si>
    <t>4-016-075-2210700-111-2018/19-003</t>
  </si>
  <si>
    <t>Undertake Training  of PMCs/NG-CDFCs/staff on Related issues</t>
  </si>
  <si>
    <t>Environment  Appendix on list of beneficiaries attached)</t>
  </si>
  <si>
    <t xml:space="preserve"> Kathukini Primary School</t>
  </si>
  <si>
    <t>Kasuvilo  Primary School</t>
  </si>
  <si>
    <t>Mukengesya  Primary School</t>
  </si>
  <si>
    <t>Kivuthi  Primary School</t>
  </si>
  <si>
    <t xml:space="preserve">1)Construction of one Classroom to completion  @ 1,150,000        2) Equipping 20 wooden desks per class @50,000 </t>
  </si>
  <si>
    <t>Mukayauni  Primary School</t>
  </si>
  <si>
    <t>Renovation of  1 Classroom( Putting up of a new roof , flooring , windows , doors , plastering and painting)</t>
  </si>
  <si>
    <t>Isyukoni Primary School</t>
  </si>
  <si>
    <t>Kwambengei Primary School</t>
  </si>
  <si>
    <t>Kyaani Kivaa Primary School</t>
  </si>
  <si>
    <t xml:space="preserve">Kikomba Primary School </t>
  </si>
  <si>
    <t>Kwakalunde  Primary School</t>
  </si>
  <si>
    <t>Tulimyumbu Primary School</t>
  </si>
  <si>
    <t>Kwamulinga Primary School</t>
  </si>
  <si>
    <t>Nzukini Secondary School</t>
  </si>
  <si>
    <t xml:space="preserve"> Completion of staff quarters (2 units with two bedrooms each, project funded in collaboration with PTA of the school.</t>
  </si>
  <si>
    <t>Masinga Boys Secondary School</t>
  </si>
  <si>
    <t>Construction of a School Library to completion. Parents to equip the library with furniture and books.</t>
  </si>
  <si>
    <t>Kithoni Secondary School</t>
  </si>
  <si>
    <t>Completion of pending works on a classroom( fixing metallic windows and doors plastering,painting,floring and branding )</t>
  </si>
  <si>
    <t>Kakuku Secondary School</t>
  </si>
  <si>
    <t>Kyeeteni Secondary School</t>
  </si>
  <si>
    <t xml:space="preserve">Completion of Administration block(painting, tiles ,ceiling and branding) </t>
  </si>
  <si>
    <t>Mutwamwaki Secondary School</t>
  </si>
  <si>
    <t>Milaani Secondary School</t>
  </si>
  <si>
    <t xml:space="preserve">Renovation of burnt dormitory (Roofing, plastering and painting) </t>
  </si>
  <si>
    <t> 760,000.00</t>
  </si>
  <si>
    <t>St Johns Secondary School(Iiani)</t>
  </si>
  <si>
    <t>Kangonde Secondary School</t>
  </si>
  <si>
    <t>Kivaa Secondary School</t>
  </si>
  <si>
    <t>Construction of Dinning Hall(Concreting ground slab,walling,roofing,flooring,plastering,painting,ceiling,fixing doors and windows and branding)</t>
  </si>
  <si>
    <t>Kamunyu Secondary School</t>
  </si>
  <si>
    <t>Iuuma Secondary School</t>
  </si>
  <si>
    <t>Kaonyweni Secondary School</t>
  </si>
  <si>
    <t>Kyondoni Secondary School</t>
  </si>
  <si>
    <t>Kituneni Secondary School</t>
  </si>
  <si>
    <t>Kithyoko Police Post</t>
  </si>
  <si>
    <t>Construction of staff quarters ( a block of 3units each with two bedrooms) for the Kenya police at Kithyoko town to completion</t>
  </si>
  <si>
    <t>Kiatineni/Ndithini Ward- Administration Police Residence</t>
  </si>
  <si>
    <t>Construction of staff quarters ( a block of 3units each with two bedrooms) for the AP at Ndithini to completion</t>
  </si>
  <si>
    <t>Construction of New  Office to Completion</t>
  </si>
  <si>
    <t>District Commissioners Residence</t>
  </si>
  <si>
    <t>Renovation of District Commissioners residence,  soak pit, pit latrine and bathroom for security officer and car park</t>
  </si>
  <si>
    <t xml:space="preserve">Katulye chiefs office </t>
  </si>
  <si>
    <t xml:space="preserve">Renovation of four door toilet(cracked wall, flooring ,painting and branding) </t>
  </si>
  <si>
    <t>NG-CDF Masinga  Office Block</t>
  </si>
  <si>
    <t xml:space="preserve">Construction of a new office block for the Ng-CDF office </t>
  </si>
  <si>
    <t>1) To buy dust bins for the 54 secondary schools in the constituency.@250,000                2) Partner with 5 Primary schools per ward in tree planting @230,817.51</t>
  </si>
  <si>
    <t>(1)Construction of three Classrooms to completion  @ 1,150,000 per classroom                    (2) Equipping 20 wooden desks per class @50,000 per classroom.</t>
  </si>
  <si>
    <t>1}Renovation of the floor for 14 classrooms @Kshs 1,400,000  2)Renovation of 3 classrooms ,fitting windows and doors@450,000</t>
  </si>
  <si>
    <t>1)Construction of two Classrooms to completion  @ 1,150,000 per classroom                                             2) Equipping 20 wooden desks per class @50,000 per classroom.</t>
  </si>
  <si>
    <t xml:space="preserve">1)Construction of one Classroom to completion  @ Kshs 1,150,000       2) Equipping 20 wooden desks @ Kshs 50,000 </t>
  </si>
  <si>
    <t>Renovation of 6 classrooms (flooring, roof, plastering and painting</t>
  </si>
  <si>
    <t>Renovation of 3 classrooms (walling, flooring, roof, plastering and painting)</t>
  </si>
  <si>
    <t>Completion of 2 classrooms (plastering,flooring,painting and branding)</t>
  </si>
  <si>
    <t>Completion of pending works on a classroom( fixing metallic windows and doors plastering, painting,flooring and branding )</t>
  </si>
  <si>
    <t xml:space="preserve"> Completion of administration block (Roofing ,Plastering , putting up of doors , widows , flooring and painting)</t>
  </si>
  <si>
    <t>Completion of administration block (Roofing, Plastering,  putting up of doors,  widows,  flooring and painting)</t>
  </si>
  <si>
    <t>Construction ot Administration Block(plastering,painting,ceiling, fixing doors and windows and branding)</t>
  </si>
  <si>
    <t>Construction ot Administration Block  plastering, painting, ceiling, fixing doors and windows and branding</t>
  </si>
  <si>
    <t>Construction ot Administration Block- plastering, painting, ceiling, fixing doors and windows and branding</t>
  </si>
  <si>
    <t>Construction ot Administration Block- Plastering painting, ceiling, fixing doors and windows and branding</t>
  </si>
  <si>
    <t>Ekalakala ACC'S Office</t>
  </si>
  <si>
    <t>PROJECT GFS CODELIST FOR NYALI NATIONAL GOVERNMENT CONSTITUENCY DEVELOPMENT FUND</t>
  </si>
  <si>
    <t>Payment  of Committee sitting allowances, transport, conferences, and official assignments</t>
  </si>
  <si>
    <t>Payment  of committee  allowances while carrying out monitoring and evaluation exercises,ward clinics and awareness activities</t>
  </si>
  <si>
    <t>Undertake training of the NG-CDFC,PMCs and NG-CDFC Staff on NGCDF Related issues and carrying out a benchmarking visit</t>
  </si>
  <si>
    <t>Organizing a sports tournament for the constituency and the winning teams to be awarded with trophies,balls and games kits</t>
  </si>
  <si>
    <t>PRIMARY  SCHOOLS</t>
  </si>
  <si>
    <t>Kengeleni Primary School</t>
  </si>
  <si>
    <t>Purchase of 180 two seater desks each at Kshs.5500.00</t>
  </si>
  <si>
    <t>Kisauni Primary School</t>
  </si>
  <si>
    <t>Maweni Primary School</t>
  </si>
  <si>
    <t>Pentrose Community Primary School</t>
  </si>
  <si>
    <t>Kongowea Secondary School</t>
  </si>
  <si>
    <t>Mlaleo Secondary School</t>
  </si>
  <si>
    <t>Construction of 6 classrooms(storey building-three classrooms ground floor and three classrooms first floor at Kshs.16,256,250 and Construction of a 10 door pit latrine toilets @Kshs 1,400,000 and a sock pit @kshs.500,000</t>
  </si>
  <si>
    <t>Frere Town Secondary School</t>
  </si>
  <si>
    <t>Mbungoni Police Post</t>
  </si>
  <si>
    <t>Construction of a two door pit latrine at Kshs.500,000 and sinking of a borehole,setting up a pump,a tower and a tank at Kshs.600,000</t>
  </si>
  <si>
    <t>To carter for any unforeseen occurrences in the constituency during the financial year</t>
  </si>
  <si>
    <t>Kongowea Youth and Women Empowerement Resource Centre</t>
  </si>
  <si>
    <t>Being additional funds for an ongoing project to finish the construction of a hall, computer room, 3 offices and toilets in a storey building</t>
  </si>
  <si>
    <t>TOTAL AMOUNT</t>
  </si>
  <si>
    <t>Renovation of six classrooms (flooring,roofing,painting,fixing of doors and windows)</t>
  </si>
  <si>
    <t>Renovation of  six classrooms, flooring,roofing,painting,fixing of doors and windows</t>
  </si>
  <si>
    <t>Being additional funds for an ongoing project to complete construction of 6 classrooms,8 toilets and other civil works in a storey building</t>
  </si>
  <si>
    <t>Construction of two science laboratories and installation of gas and water system Kshs.6,500,000, Construction of three classrooms in an existing storey building Kshs.6,000,000,Purchase of 150 lockers and Chairs each at Kshs.6250 a total of Kshs.937,500 and Construction of a ten (10) door pit latrine at Ksh.1,400,000 and construction of a library  in a storey building Kshs.5,000,000</t>
  </si>
  <si>
    <t>Construction  of a science laboratory and installation of gas and water system in a storey building -  kshs.4,000,000 and construction of two classrooms on top of an existing storey building  at Kshs.5,000,000</t>
  </si>
  <si>
    <t>4-001-004-2110000-100-2018/19-001</t>
  </si>
  <si>
    <t>4-001-004-2110000-100-2018/19-002</t>
  </si>
  <si>
    <t>4-001-004-2120101-100-2018/19-003</t>
  </si>
  <si>
    <t>4-001-004-2110000-100-2018/19-005</t>
  </si>
  <si>
    <t>4-001-004-2210000-111-2018/19-001</t>
  </si>
  <si>
    <t>4-001-004-2210000-111-2018/19-002</t>
  </si>
  <si>
    <t>4-001-004-2210000-111-2018/19-003</t>
  </si>
  <si>
    <t>4-001-004-2120101-100-2018/19-004</t>
  </si>
  <si>
    <t>4-001-004-2640509-112-2018/19-001</t>
  </si>
  <si>
    <t>4-001-004-2640101-103-2018/19-001</t>
  </si>
  <si>
    <t>4-001-004-2630204-104-2018/19-001</t>
  </si>
  <si>
    <t>4-001-004-2630204-104-2018/19-002</t>
  </si>
  <si>
    <t>4-001-004-2630204-104-2018/19-003</t>
  </si>
  <si>
    <t>4-001-004-2630204-104-2018/19-004</t>
  </si>
  <si>
    <t>4-001-004-2630205-104-2018/19-001</t>
  </si>
  <si>
    <t>4-001-004-2630205-104-2018/19-002</t>
  </si>
  <si>
    <t>4-001-004-2630205-104-2018/19-003</t>
  </si>
  <si>
    <t>4-001-004-2640507-108-2018/19-001</t>
  </si>
  <si>
    <t>4-001-004-2640200-101-2018/19-001</t>
  </si>
  <si>
    <t>4-001-004-2640511-108-2018/19-001</t>
  </si>
  <si>
    <t xml:space="preserve">MONITORING,EVALUATION AND CAPACITY BUILDING </t>
  </si>
  <si>
    <r>
      <t xml:space="preserve">…………………………………….                                                                                                                                                                                                     Verified By: Elizabeth Kitundu                                                                                                                                                                                                                                                                                                                                                                                                                                                                                                                                                                                                                                                                                                                                     </t>
    </r>
    <r>
      <rPr>
        <b/>
        <sz val="11"/>
        <color indexed="8"/>
        <rFont val="Footlight MT Light"/>
        <family val="1"/>
      </rPr>
      <t>Ag.Chief Manager Programmes and Field Services Coordination</t>
    </r>
    <r>
      <rPr>
        <b/>
        <sz val="12"/>
        <color indexed="8"/>
        <rFont val="Footlight MT Light"/>
        <family val="1"/>
      </rPr>
      <t xml:space="preserve">                                                                Date………………………………..</t>
    </r>
  </si>
  <si>
    <t>1)Construction of two Classrooms to completion  @ 1,150,000 per classroom                                                2) Equipping 20 wooden desks per class @50,000 per classroom.  3)Construction of 4 door toilet to Completion @750,000</t>
  </si>
  <si>
    <t>1)Construction of two Classrooms to completion  @ 1,150,000 per classroom                                                   2) Equipping 20 wooden desks per class @50,000 per classroom.</t>
  </si>
  <si>
    <r>
      <t xml:space="preserve">1)Construction of two Classrooms to completion  @ 1,150,000 per classroom                                               2) Equipping 20 wooden desks per class @50,000 per classroom.    </t>
    </r>
    <r>
      <rPr>
        <sz val="12"/>
        <rFont val="Footlight MT Light"/>
        <family val="1"/>
      </rPr>
      <t xml:space="preserve">3)Renovation of 2 classroom: Changing the roof,fixing the floor and the windows,doors and painting of the walls  @990,000 </t>
    </r>
    <r>
      <rPr>
        <sz val="12"/>
        <color indexed="10"/>
        <rFont val="Footlight MT Light"/>
        <family val="1"/>
      </rPr>
      <t xml:space="preserve"> </t>
    </r>
    <r>
      <rPr>
        <sz val="12"/>
        <color indexed="8"/>
        <rFont val="Footlight MT Light"/>
        <family val="1"/>
      </rPr>
      <t xml:space="preserve">                       4)Construction of 4 door toilet for Boys @750,000</t>
    </r>
  </si>
  <si>
    <t>Installation of a 40Meters walkway grill on the upper floor of the classrooms to completion</t>
  </si>
  <si>
    <r>
      <t>Flooring, plastering, keying, ceiling , painting</t>
    </r>
    <r>
      <rPr>
        <sz val="12"/>
        <color indexed="10"/>
        <rFont val="Footlight MT Light"/>
        <family val="1"/>
      </rPr>
      <t>(repetition)</t>
    </r>
  </si>
  <si>
    <r>
      <t>Flooring, plastering, keying, ceiling, painting</t>
    </r>
    <r>
      <rPr>
        <sz val="12"/>
        <color indexed="10"/>
        <rFont val="Footlight MT Light"/>
        <family val="1"/>
      </rPr>
      <t>(repetition)</t>
    </r>
  </si>
  <si>
    <t>Construction of Administration Police Camp(Roofing,Walling, Windows,Doors,fixtures and finishes)</t>
  </si>
  <si>
    <t>Hosting of Various Tournaments to promote sports among the youth and prevent vices caused by idleness, to conduct Football Tournament, Boxing Tournament, Tong II Moo Do and Purchase of Sports Equipment’s for Good hope FC,Koriando FC,Manchester FC,Cross Kubwa,Junda stickers, Madzombani stars,Ticha Youth,Black stars, Kadzonzo FC,Barani FC,Annex 07,Fortune Boys, Mishomoroni United,Bilima united, Barsheba United, Kishada,Kisauni Youth, Shanzu United</t>
  </si>
  <si>
    <r>
      <t>Purchase of tree seedlings to plant trees  on world environment day 65,817.51.</t>
    </r>
    <r>
      <rPr>
        <b/>
        <sz val="12"/>
        <color indexed="10"/>
        <rFont val="Footlight MT Light"/>
        <family val="1"/>
      </rPr>
      <t>(specify the institution where it will be done)</t>
    </r>
  </si>
  <si>
    <t>Purchase of tree seedlings to plant trees at Ng cdf office &amp; County commissioners office</t>
  </si>
  <si>
    <r>
      <t>NG-CDF office (completion of sliding windows (2</t>
    </r>
    <r>
      <rPr>
        <vertAlign val="superscript"/>
        <sz val="12"/>
        <color indexed="8"/>
        <rFont val="Footlight MT Light"/>
        <family val="1"/>
      </rPr>
      <t>ND</t>
    </r>
    <r>
      <rPr>
        <sz val="12"/>
        <color indexed="8"/>
        <rFont val="Footlight MT Light"/>
        <family val="1"/>
      </rPr>
      <t xml:space="preserve"> &amp; 1</t>
    </r>
    <r>
      <rPr>
        <vertAlign val="superscript"/>
        <sz val="12"/>
        <color indexed="8"/>
        <rFont val="Footlight MT Light"/>
        <family val="1"/>
      </rPr>
      <t>ST</t>
    </r>
    <r>
      <rPr>
        <sz val="12"/>
        <color indexed="8"/>
        <rFont val="Footlight MT Light"/>
        <family val="1"/>
      </rPr>
      <t xml:space="preserve"> floor), ceiling (2</t>
    </r>
    <r>
      <rPr>
        <vertAlign val="superscript"/>
        <sz val="12"/>
        <color indexed="8"/>
        <rFont val="Footlight MT Light"/>
        <family val="1"/>
      </rPr>
      <t>nd</t>
    </r>
    <r>
      <rPr>
        <sz val="12"/>
        <color indexed="8"/>
        <rFont val="Footlight MT Light"/>
        <family val="1"/>
      </rPr>
      <t xml:space="preserve"> floor), tiling ground floor &amp; 2</t>
    </r>
    <r>
      <rPr>
        <vertAlign val="superscript"/>
        <sz val="12"/>
        <color indexed="8"/>
        <rFont val="Footlight MT Light"/>
        <family val="1"/>
      </rPr>
      <t>nd</t>
    </r>
    <r>
      <rPr>
        <sz val="12"/>
        <color indexed="8"/>
        <rFont val="Footlight MT Light"/>
        <family val="1"/>
      </rPr>
      <t xml:space="preserve"> floor and electrification (wiring and fitting</t>
    </r>
  </si>
  <si>
    <t>4-030-012-2630204-104-2018/19-010</t>
  </si>
  <si>
    <t>4-030-012-2630204-104-2018/19-011</t>
  </si>
  <si>
    <t>4-016-080-2210000-111-2018/19-001</t>
  </si>
  <si>
    <t>4-016-080-2210802-111-2018/19-002</t>
  </si>
  <si>
    <t>4-016-080-3111000-108-2018/19-001</t>
  </si>
  <si>
    <r>
      <t>Renovation of 2 Dormitories</t>
    </r>
    <r>
      <rPr>
        <sz val="12"/>
        <color indexed="10"/>
        <rFont val="Footlight MT Light"/>
        <family val="1"/>
      </rPr>
      <t>(specify renovation activities)</t>
    </r>
  </si>
  <si>
    <r>
      <t>Completion of multipurpose hall(</t>
    </r>
    <r>
      <rPr>
        <sz val="12"/>
        <color indexed="10"/>
        <rFont val="Footlight MT Light"/>
        <family val="1"/>
      </rPr>
      <t>specify completion activities)</t>
    </r>
  </si>
  <si>
    <r>
      <t>Purchase &amp; supply of  office furniture’s and equipment (Executive table, executive chair, office table, office chair, visitor chair, steel cabinet and notice board) to 6 Administration blocks for pry schools Kshs 600,000</t>
    </r>
    <r>
      <rPr>
        <sz val="12"/>
        <color indexed="13"/>
        <rFont val="Footlight MT Light"/>
        <family val="1"/>
      </rPr>
      <t>(specify the institutions)</t>
    </r>
  </si>
  <si>
    <r>
      <t>Purchase &amp; supply of 600  school desks to 20 pry schools @6,000.</t>
    </r>
    <r>
      <rPr>
        <sz val="12"/>
        <color indexed="13"/>
        <rFont val="Footlight MT Light"/>
        <family val="1"/>
      </rPr>
      <t>(Specify the Instituions)</t>
    </r>
  </si>
  <si>
    <t>Purchase and planting of seedlings Kshs 145,203.</t>
  </si>
  <si>
    <t>Purchase of water tank (10,000 ltrs), installation of gutters and construction of slab Kshs 400,000</t>
  </si>
  <si>
    <r>
      <t>Purchase of water tank (10,000 ltrs), installation of gutters and construction of slab Kshs 545,203.</t>
    </r>
    <r>
      <rPr>
        <b/>
        <sz val="12"/>
        <color indexed="10"/>
        <rFont val="Footlight MT Light"/>
        <family val="1"/>
      </rPr>
      <t>(justify breakdown of costs)</t>
    </r>
  </si>
  <si>
    <t xml:space="preserve">Purchase of water tank (10,000 ltrs), installation of gutters and construction of slab Kshs 400,000. </t>
  </si>
  <si>
    <t>Purchase and planting of seedlings Kshs 195,204.</t>
  </si>
  <si>
    <t xml:space="preserve">Purchase of water tank (10,000 ltrs), installation of gutters and construction of slab Kshs 350,000. </t>
  </si>
  <si>
    <t>Qoqar Primary school</t>
  </si>
  <si>
    <t>Degelema primary school</t>
  </si>
  <si>
    <t>4-007-030-2640507-113-2018/19-001</t>
  </si>
  <si>
    <t>4-007-030-2640507-113-2018/19-002</t>
  </si>
  <si>
    <t>4-007-030-2640507-113-2018/19-004</t>
  </si>
  <si>
    <t>4-007-030-2640507-113-2018/19-005</t>
  </si>
  <si>
    <t>4-007-030-2640507-113-2018/19-006</t>
  </si>
  <si>
    <t>4-007-030-2640507-113-2018/19-007</t>
  </si>
  <si>
    <t>4-007-030-2640507-113-2018/19-008</t>
  </si>
  <si>
    <t>4-007-030-2640507-113-2018/19-009</t>
  </si>
  <si>
    <r>
      <t>Construction of chain link fence</t>
    </r>
    <r>
      <rPr>
        <b/>
        <sz val="12"/>
        <color indexed="10"/>
        <rFont val="Footlight MT Light"/>
        <family val="1"/>
      </rPr>
      <t>(specify the type of fence post being used)</t>
    </r>
  </si>
  <si>
    <r>
      <t>Renovation of Three classrooms through flooring(tiles), replacement of windows, doors,refiling of cracks and painting</t>
    </r>
    <r>
      <rPr>
        <sz val="12"/>
        <color indexed="10"/>
        <rFont val="Footlight MT Light"/>
        <family val="1"/>
      </rPr>
      <t>(4 th schedule show 4 classrooms- minutes and 4th schedule differ)</t>
    </r>
  </si>
  <si>
    <r>
      <t>Supply of 60 chairs @ Kshs. 518,000                        Supply of 60 lockers @ Kshs. 570,000</t>
    </r>
    <r>
      <rPr>
        <b/>
        <sz val="12"/>
        <color indexed="10"/>
        <rFont val="Footlight MT Light"/>
        <family val="1"/>
      </rPr>
      <t>(justfiy costing why Kshs 17,000 goes to purchase 1 set of desk and chair)</t>
    </r>
  </si>
  <si>
    <t xml:space="preserve">Borehole five primary </t>
  </si>
  <si>
    <t>Construction of Model Three classrooms</t>
  </si>
  <si>
    <t>Completion of a storey Dormitory block involving walling, roofing, plastering, fittings,flooring and electrical and plumbing works</t>
  </si>
  <si>
    <t>Nyamunda Secondary School</t>
  </si>
  <si>
    <t>Completion of Office Block-Flooring &amp; Plastering</t>
  </si>
  <si>
    <t>4-047-278-2210000-100-2018/19-002</t>
  </si>
  <si>
    <t>4-047-278-2110000-100-2018/19 -001</t>
  </si>
  <si>
    <t xml:space="preserve">Renovations of 20 classrooms(Painting, Windows, floor repair, electrical and ceiling repair) Kshs 3,080,000 and Purchase of 300 desks and chairs @6,400 </t>
  </si>
  <si>
    <t xml:space="preserve">Renovations of 10 classrooms (Floor repair, windows, doors, painting and electrical repairs ) Kshs 2,420,000.00 and Purchase of 200 desks and chairs @ 6,400  </t>
  </si>
  <si>
    <t>Renovations of classrooms 20 classrooms (Floor tiles, Windows, doors, ceiling and terrazzo on corridors Purchase of 100 desks @6,400</t>
  </si>
  <si>
    <t>Purchase of 250 lockable desks and 250chairs each at Kshs 6400</t>
  </si>
  <si>
    <r>
      <t>1 classroom construction to completion(Kshs 1,000,000) fencing of the compound 800m with concrete poles and barbed wire and fencing around the school 800m with concrete poles and barbed wire</t>
    </r>
    <r>
      <rPr>
        <b/>
        <sz val="12"/>
        <color indexed="10"/>
        <rFont val="Footlight MT Light"/>
        <family val="1"/>
      </rPr>
      <t>(MINUTES DIFFER WITH SCHEDULES)</t>
    </r>
  </si>
  <si>
    <r>
      <t>Office Refurbishment, Renovation of the DCC’S wing  And Landscaping of the muddy compound</t>
    </r>
    <r>
      <rPr>
        <sz val="12"/>
        <color indexed="10"/>
        <rFont val="Footlight MT Light"/>
        <family val="1"/>
      </rPr>
      <t>(SPECIFY RENOVATION)</t>
    </r>
  </si>
  <si>
    <t>Rionenga/ keminini water spring</t>
  </si>
  <si>
    <t>Getono/ Genga water spring</t>
  </si>
  <si>
    <t>Renovation of 2 dormitories -roofing</t>
  </si>
  <si>
    <t>Completion of 1 classroom- Plastering, fixing of doors, windows, flooring and painting</t>
  </si>
  <si>
    <t>Reroofing of 10 classrooms</t>
  </si>
  <si>
    <t xml:space="preserve">completion of the adminstration block- fixing windows and doors, plastering and flooring </t>
  </si>
  <si>
    <t>Slope of work phase 1 Consultancy Fees for architectural design preparation, approvals include NEMA and NCA  ksh.1,833,518.00  and construction of structures to act as lecture halls, external washrooms, office, fencing, gates, water reticulations, drainag, paved areas land scaping and power connection amounting to ksh 8.2m</t>
  </si>
  <si>
    <t xml:space="preserve">Purchase of tree seedlings and planting in the following 8 public schools @ Kshs 37,500;Primary Schools: Haraka, Mlima, Pele,Ndege,Mwahe,Tiriyta and Kibaraa Primary School: Secondary School Baringo Secondary School,   </t>
  </si>
  <si>
    <t>Completing verandah, fixing doors, windows and painting 2 classrooms</t>
  </si>
  <si>
    <t>Internal plastering,fixing windows and painting of 2 classrooms  @200,000 and construction of one classroom@500,000</t>
  </si>
  <si>
    <t>Reroofing of 3 classrooms @ 500,000 and roofing, plastering,fixing windows, door and painting of  one classroom @ 400,000</t>
  </si>
  <si>
    <t>Construction of 2 classrooms@1,000,000 and  internal plastering and painting of administration block @200,000</t>
  </si>
  <si>
    <t>Internal plastering, fixing windows,doors and painting of 2 classrooms</t>
  </si>
  <si>
    <r>
      <t>Tree planting (Pitting – 20,000, purchase of seedlings – 50,000, planting – 30,000) (</t>
    </r>
    <r>
      <rPr>
        <sz val="12"/>
        <color indexed="10"/>
        <rFont val="Footlight MT Light"/>
        <family val="1"/>
      </rPr>
      <t>specify location and proper breakdown to be done)</t>
    </r>
  </si>
  <si>
    <t>4-006-024-2210802-100-2018/19-003</t>
  </si>
  <si>
    <t>Internal plastering and painting of  3 classrooms</t>
  </si>
  <si>
    <t>Internal plastering,floor concreting and painting of 2 classrooms</t>
  </si>
  <si>
    <t>Kimugul Gaa Primary School</t>
  </si>
  <si>
    <t>Reroofing and floor concreting of 4 classrooms @700,000 and internal plastering,fixing window panes,ceiling and painting of  dormitory@700,000</t>
  </si>
  <si>
    <t>Kiptenden Sirikwa Primary School</t>
  </si>
  <si>
    <t>Floor concreting,plastering, and painting of office and one classroom</t>
  </si>
  <si>
    <t>Mutukanio Secondary  School</t>
  </si>
  <si>
    <t>Internal plastering      and painting of   administration block @200,000 and fencing of 3 acres school land using barbed wire,construction of main gate and security guard house@300,000</t>
  </si>
  <si>
    <t>Completing verandah, fixing doors, windows and painting staff house</t>
  </si>
  <si>
    <t>Mululini Primary School</t>
  </si>
  <si>
    <t>ABC Katatha Maweu Primary School</t>
  </si>
  <si>
    <t>St. Michael Unywani Secondary School</t>
  </si>
  <si>
    <t>Kyevaluki Asst. Chief Office</t>
  </si>
  <si>
    <t>Repairs of Administration block, Storey Classrooms and Storey Hostel Top Floor Screed to prevent stagnant water from seeping, External painting and decorations, Repairs to doors, window/panes</t>
  </si>
  <si>
    <t>Completion of multipurpose hall: floor, plastering and painting</t>
  </si>
  <si>
    <t>Purchase of furniture: executive chair, tables, locable cabinets and office chairs</t>
  </si>
  <si>
    <t>Vumilia centre access Road (0.6km)</t>
  </si>
  <si>
    <t>Ongoing work to cut to spoil in soft material, heavy grading with watering and compaction, Hard core gravel patching, culvert installation 600m with surround and ditch excation ditch cleaning</t>
  </si>
  <si>
    <r>
      <t>Construction of two classrooms.</t>
    </r>
    <r>
      <rPr>
        <b/>
        <sz val="12"/>
        <color indexed="10"/>
        <rFont val="Footlight MT Light"/>
        <family val="1"/>
      </rPr>
      <t>(Allocate adequate funds for construction of classrooms)</t>
    </r>
  </si>
  <si>
    <r>
      <t>Construction of two classrooms</t>
    </r>
    <r>
      <rPr>
        <b/>
        <sz val="12"/>
        <color indexed="10"/>
        <rFont val="Footlight MT Light"/>
        <family val="1"/>
      </rPr>
      <t>(Allocate adequate funds for construction of classrooms)</t>
    </r>
  </si>
  <si>
    <t>Carry out Constituency Sports tournament and Winning teams to be awarded with trophies</t>
  </si>
  <si>
    <t>Renovation 2 classroom (Flooring, plastering, roofing and Painting)</t>
  </si>
  <si>
    <t>Completion of Dormitory (Walling, roofing and Plastering)</t>
  </si>
  <si>
    <t>Completion of 4 Classrooms (Plastering and Painting)</t>
  </si>
  <si>
    <t>Renovation of 5 classrooms (Flooring ,Plastering and Painting)</t>
  </si>
  <si>
    <t>Renovation 3 classroom (Flooring, plastering, roofing and Painting)</t>
  </si>
  <si>
    <t>Renovation of 5 classrooms (Flooring, plastering, roofing and Painting)</t>
  </si>
  <si>
    <t>Completion of Laboratory (Walling, Plastering, windows &amp; Doors, painting)</t>
  </si>
  <si>
    <t>Completion of Laboratory (Plastering, windows &amp; doors, painting)</t>
  </si>
  <si>
    <r>
      <t>Completion of NG-CDF Office( RAM for 3</t>
    </r>
    <r>
      <rPr>
        <vertAlign val="superscript"/>
        <sz val="12"/>
        <color indexed="8"/>
        <rFont val="Footlight MT Light"/>
        <family val="1"/>
      </rPr>
      <t>rd</t>
    </r>
    <r>
      <rPr>
        <sz val="12"/>
        <color indexed="8"/>
        <rFont val="Footlight MT Light"/>
        <family val="1"/>
      </rPr>
      <t xml:space="preserve"> floor  and steel roofing - Kshs 2,400,000 and equipping Kshs. 800,000 (Boardroom tables -6, Executive Chairs – 2, Waiting room chairs-6, Office tables- 8, Cabinet – 5, Office Chairs – 8, secretary tables – 1pcs, boardroom chairs -30)</t>
    </r>
  </si>
  <si>
    <t>Completion of dormitory (plastering,fixing of doors &amp; windows,keying and painting)</t>
  </si>
  <si>
    <t>Completion of administration block (roofing ,plastering, painting and keying)</t>
  </si>
  <si>
    <t>Completion of administration Block (plastering,painting and ceiling)</t>
  </si>
  <si>
    <t>Completion of 4 classrooms (flooring, plastering and painting)</t>
  </si>
  <si>
    <t>Completion of 2 classrooms(plastering, roofing,painting ,fixing of window panes and doors)</t>
  </si>
  <si>
    <t>Construction of 2 classrooms to completion- Kshs1,600,000 and Kshs 500,000 being the final payment for completion of  drilling of borehole.</t>
  </si>
  <si>
    <t>Completion of classroom (plastering,painting,fixing of doors and windows) -Kshs 300,000And field leveling-Kshs 250,000</t>
  </si>
  <si>
    <t>Completion of   Administration (plastering,painting,roofing and fixing of doors &amp; windows)</t>
  </si>
  <si>
    <t>Completion of administration block and classroom (plastering,painting and Flooring</t>
  </si>
  <si>
    <t>Renovation of 5 Classrooms and replacement of ironsheets-Kshs 400,000.00 Completion of 2 Classrooms (plastering. painting and flooring)-Kshs 250,000.00</t>
  </si>
  <si>
    <t>Construction of 1  classroom  to completion- Kshs 800,000 and completion of 1 classroom- Kshs 400,000.</t>
  </si>
  <si>
    <t>Construction of a toilet(6 door toilet)- Kshs 300,000.00 and field leveling-Kshs 250,000.00</t>
  </si>
  <si>
    <t>Completion of 4 classrooms (plastering, painting,keying)</t>
  </si>
  <si>
    <t>Completion of computer Lab (plastering, Painting, keying,fixing of windows&amp; doors)</t>
  </si>
  <si>
    <t>Completion of Laboratory (Walling  and Roofing)</t>
  </si>
  <si>
    <t>Purchase of Office Equipments(3tables and 15 chairs) -Kshs 200,000 and Completion of office(plastering and Painting)-Kshs 300,000</t>
  </si>
  <si>
    <t>Completion of Office(plastering, painting,roofing and wiring)</t>
  </si>
  <si>
    <t xml:space="preserve">Planting of trees and Mangoes to Primary schools and chiefs office(Kimoso primary school-50,000, Eron primary school 40,000, Kapteno primary school 40,000,Moi Timowo 30,000, Kapyemit primary school 50,000.Sironoi chiefs office 58,616.11. </t>
  </si>
  <si>
    <t>Planting mangoes and trees to primary schools(Bosin primary Kshs 50,000,Koyorus primary Kshs 50,000, Kapkelelwa primary Kshs 50,000,Kaplotin primary Kshs 53,000, Kaplel primary Kshs 65,616.11</t>
  </si>
  <si>
    <t>Planting trees to primary schools(Kapropita primary Kshs 50,000, Kimagok primary Kshs 50,000, Riwo primary Kshs 50,000, Kisok primary Kshs 55,000, Kapsergong primary Kshs 63,616.11</t>
  </si>
  <si>
    <t>Planting of trees to primary schools.(Emom primary Kshs 44,650, Kaiso primary Kshs 44,650,Kisonei primary Kshs 44,650, Cheplongon primary Kshs 44,650,Sorok primary Kshs 44,650, Chepkero chiefs office Kshs 45,366.11</t>
  </si>
  <si>
    <t>Planting trees to Primary schools(Talai primary school-Kshs 54,000 Rosobet primary school-Kshs 54,000,Kabochony primary Kshs 54,000, Ngetmoi primary Kshs 54,000, Kitumbei primary Kshs 52,616.11</t>
  </si>
  <si>
    <t xml:space="preserve">Buying of School Bus                           (52 Seater)-Kshs 4,000,000 </t>
  </si>
  <si>
    <t>Completion of drilling of borehole</t>
  </si>
  <si>
    <t>GodKwach Secondary School</t>
  </si>
  <si>
    <t>Senye Secondary School</t>
  </si>
  <si>
    <t>god Keyo Secondary School</t>
  </si>
  <si>
    <t>Muhuru Administration police Camp</t>
  </si>
  <si>
    <t>Sony mixed secondary school</t>
  </si>
  <si>
    <t>Kogelo Mixed secondary school</t>
  </si>
  <si>
    <t>Raywer mixed secondary school</t>
  </si>
  <si>
    <t>St Mary’s Ang'ogo  mixed secondary school</t>
  </si>
  <si>
    <t>Rinya mixed secondary school</t>
  </si>
  <si>
    <t>Kwoyo kodalo mixed Secondary school</t>
  </si>
  <si>
    <t>Ombasa mixed Secondary school</t>
  </si>
  <si>
    <t>St Gabriel siruti Secondary school</t>
  </si>
  <si>
    <t xml:space="preserve">Walling, roofing, plastering and painting of 5 Administration police units </t>
  </si>
  <si>
    <t>Awendo Administration police Headquarters</t>
  </si>
  <si>
    <t>4-044-254-2640509-112-2018/19-001</t>
  </si>
  <si>
    <t>4-016-075-2110000-100-2018/19-001</t>
  </si>
  <si>
    <t>4-016-075-2210000-100-2018/19-002</t>
  </si>
  <si>
    <t>4-016-075-3111000-100-2018/19-003</t>
  </si>
  <si>
    <t>4-016-075-2120101-100-2018/19-004</t>
  </si>
  <si>
    <t>4-016-075-2120201-100-2018/19-005</t>
  </si>
  <si>
    <t>4-016-075-2210802-100-2018/19-006</t>
  </si>
  <si>
    <t>4-016-075-2210000-111-2018/19-001</t>
  </si>
  <si>
    <t>4-016-075-2210802-111-2018/19-002</t>
  </si>
  <si>
    <t>4-016-075-2640200-101-2018/19-001</t>
  </si>
  <si>
    <t>4-016-075-2640509-112-2018/19-001</t>
  </si>
  <si>
    <t>4-016-075-2640510-101-2018/19-001</t>
  </si>
  <si>
    <t>4-016-075-2640101-103-2018/19-001</t>
  </si>
  <si>
    <t>4-016-075-2640102-103-2018/19-002</t>
  </si>
  <si>
    <t>4-016-075-2630204-104-2018/19-001</t>
  </si>
  <si>
    <t>4-016-075-2630204-104-2018/19-002</t>
  </si>
  <si>
    <t>4-016-075-2630204-104-2018/19-003</t>
  </si>
  <si>
    <t>4-016-075-2630204-104-2018/19-004</t>
  </si>
  <si>
    <t>4-016-075-2630204-104-2018/19-005</t>
  </si>
  <si>
    <t>4-016-075-2630204-104-2018/19-006</t>
  </si>
  <si>
    <t>4-016-075-2630204-104-2018/19-007</t>
  </si>
  <si>
    <t>4-016-075-2630204-104-2018/19-008</t>
  </si>
  <si>
    <t>4-016-075-2630204-104-2018/19-009</t>
  </si>
  <si>
    <t>4-016-075-2630204-104-2018/19-010</t>
  </si>
  <si>
    <t>4-016-075-2630204-104-2018/19-011</t>
  </si>
  <si>
    <t>4-016-075-2630204-104-2018/19-012</t>
  </si>
  <si>
    <t>4-016-075-2630205-104-2018/19-001</t>
  </si>
  <si>
    <t>4-016-075-2630205-104-2018/19-002</t>
  </si>
  <si>
    <t>4-016-075-2630205-104-2018/19-003</t>
  </si>
  <si>
    <t>4-016-075-2630205-104-2018/19-004</t>
  </si>
  <si>
    <t>4-016-075-2630205-104-2018/19-005</t>
  </si>
  <si>
    <t>4-016-075-2630205-104-2018/19-006</t>
  </si>
  <si>
    <t>4-016-075-2630205-104-2018/19-007</t>
  </si>
  <si>
    <t>4-016-075-2630205-104-2018/19-009</t>
  </si>
  <si>
    <t>4-016-075-2630205-104-2018/19-010</t>
  </si>
  <si>
    <t>4-016-075-2630205-104-2018/19-011</t>
  </si>
  <si>
    <t>4-016-075-2630205-104-2018/19-012</t>
  </si>
  <si>
    <t>4-016-075-2630205-104-2018/19-013</t>
  </si>
  <si>
    <t>4-016-075-2630205-104-2018/19-014</t>
  </si>
  <si>
    <t>4-016-075-2630205-104-2018/19-015</t>
  </si>
  <si>
    <t>4-016-075-2640507-113-2018/19-001</t>
  </si>
  <si>
    <t>4-016-075-2640507-113-2018/19-002</t>
  </si>
  <si>
    <t>4-016-075-2640507-113-2018/19-003</t>
  </si>
  <si>
    <t>4-016-075-2640507-113-2018/19-004</t>
  </si>
  <si>
    <t>4-016-075-3110202-108-2018/19-001</t>
  </si>
  <si>
    <t>Cheburbur Secondary School</t>
  </si>
  <si>
    <t>Chepkoilel Administration police Camp</t>
  </si>
  <si>
    <t>Construction Of police Station Offices To Completion</t>
  </si>
  <si>
    <t>Undertake training of the PMC's/NGCDFC's on NG-CDF related issues</t>
  </si>
  <si>
    <t>4-031-143-2110000-100-2018/19-001</t>
  </si>
  <si>
    <t>4-031-143-2210000-100-2018/19-002</t>
  </si>
  <si>
    <t>4-031-143-2120101-100-2018/19-003</t>
  </si>
  <si>
    <t>4-031-143-2120201-100-2018/19-004</t>
  </si>
  <si>
    <t>4-031-143-2210802-100-2018/19-005</t>
  </si>
  <si>
    <t>4-031-143-2210802-111-2018/19-001</t>
  </si>
  <si>
    <t>4-031-143-2210700-111-2018/19-002</t>
  </si>
  <si>
    <t>4-031-143-2640200-101-2018/19-001</t>
  </si>
  <si>
    <t>4-031-143-2640101-103-2018/19-001</t>
  </si>
  <si>
    <t>4-031-143-2640102-103-2018/19-002</t>
  </si>
  <si>
    <t>4-027-143-2630204-104-2018/19-001</t>
  </si>
  <si>
    <t>4-027-143-2630204-104-2018/19-002</t>
  </si>
  <si>
    <t>4-027-143-2630204-104-2018/19-003</t>
  </si>
  <si>
    <t>4-027-143-2630204-104-2018/19-004</t>
  </si>
  <si>
    <t>4-027-143-2630204-104-2018/19-005</t>
  </si>
  <si>
    <t>4-027-143-2630204-104-2018/19-006</t>
  </si>
  <si>
    <t>4-027-143-2630204-104-2018/19-007</t>
  </si>
  <si>
    <t>4-027-143-2630204-104-2018/19-008</t>
  </si>
  <si>
    <t>4-027-143-2630204-104-2018/19-009</t>
  </si>
  <si>
    <t>4-027-143-2630204-104-2018/19-010</t>
  </si>
  <si>
    <t>4-027-143-2630204-104-2018/19-011</t>
  </si>
  <si>
    <t>4-027-143-2630204-104-2018/19-012</t>
  </si>
  <si>
    <t>4-027-143-2630204-104-2018/19-013</t>
  </si>
  <si>
    <t>4-027-143-2630204-104-2018/19-014</t>
  </si>
  <si>
    <t>4-027-143-2630204-104-2018/19-015</t>
  </si>
  <si>
    <t>4-027-143-2630204-104-2018/19-016</t>
  </si>
  <si>
    <t>4-027-143-2630204-104-2018/19-017</t>
  </si>
  <si>
    <t>4-027-143-2630204-104-2018/19-018</t>
  </si>
  <si>
    <t>4-027-143-2630204-104-2018/19-019</t>
  </si>
  <si>
    <t>4-027-143-2630204-104-2018/19-020</t>
  </si>
  <si>
    <t>4-027-143-2630204-104-2018/19-021</t>
  </si>
  <si>
    <t>4-027-143-2630204-104-2018/19-022</t>
  </si>
  <si>
    <t>4-027-143-2630204-104-2018/19-023</t>
  </si>
  <si>
    <t>4-027-143-2630204-104-2018/19-024</t>
  </si>
  <si>
    <t>4-027-143-2630204-104-2018/19-025</t>
  </si>
  <si>
    <t>4-027-143-2630204-104-2018/19-026</t>
  </si>
  <si>
    <t>4-027-143-2630204-104-2018/19-027</t>
  </si>
  <si>
    <t>4-027-143-2630204-104-2018/19-028</t>
  </si>
  <si>
    <t>4-027-143-2630204-104-2018/19-029</t>
  </si>
  <si>
    <t>4-027-143-2630205-104-2018/19-001</t>
  </si>
  <si>
    <t>4-027-143-2630205-104-2018/19-002</t>
  </si>
  <si>
    <t>4-027-143-2630205-104-2018/19-003</t>
  </si>
  <si>
    <t>4-027-143-2630205-104-2018/19-004</t>
  </si>
  <si>
    <t>4-027-143-2630205-104-2018/19-005</t>
  </si>
  <si>
    <t>4-027-143-2630205-104-2018/19-006</t>
  </si>
  <si>
    <t>4-027-143-2630205-104-2018/19-007</t>
  </si>
  <si>
    <t>4-027-143-2630205-104-2018/19-008</t>
  </si>
  <si>
    <t>4-027-143-2630205-104-2018/19-009</t>
  </si>
  <si>
    <t>4-027-143-2630205-104-2018/19-010</t>
  </si>
  <si>
    <t>4-027-143-2630205-104-2018/19-011</t>
  </si>
  <si>
    <t>4-027-143-2630205-104-2018/19-012</t>
  </si>
  <si>
    <t>4-027-143-2630205-104-2018/19-013</t>
  </si>
  <si>
    <t>4-027-143-2630205-104-2018/19-014</t>
  </si>
  <si>
    <t>4-027-143-2630205-104-2018/19-015</t>
  </si>
  <si>
    <t>4-027-143-2630205-104-2018/19-016</t>
  </si>
  <si>
    <t>4-027-143-2630206-104-2018/19-001</t>
  </si>
  <si>
    <t>4-027-143-2640507-113-2018/19-001</t>
  </si>
  <si>
    <t>4-027-143-2640507-113-2018/19-002</t>
  </si>
  <si>
    <t>4-027-143-2640507-113-2018/19-003</t>
  </si>
  <si>
    <t>4-027-143-2640510-110-2018/19-001</t>
  </si>
  <si>
    <t>4-027-143-2640508-112-2018/19-001</t>
  </si>
  <si>
    <t>PROJECT GFS CODELIST FOR  SABATIA NATIONAL GOVERNMENT CONSTITUENCY DEVELOPMENT FUND</t>
  </si>
  <si>
    <t>Name of Project</t>
  </si>
  <si>
    <t xml:space="preserve"> Amount (Ksh) </t>
  </si>
  <si>
    <t>MONITORING &amp; EVALUATION/ CAPACITY BUILDING</t>
  </si>
  <si>
    <t>SPORTS &amp; CULTURE</t>
  </si>
  <si>
    <t>Sports and Cultural activities</t>
  </si>
  <si>
    <t xml:space="preserve">NGCDF OFFICE </t>
  </si>
  <si>
    <t xml:space="preserve">Motor vehicle </t>
  </si>
  <si>
    <r>
      <t>Final payment for the purchase of a motor vehicle for office use-</t>
    </r>
    <r>
      <rPr>
        <sz val="12"/>
        <color indexed="10"/>
        <rFont val="Footlight MT Light"/>
        <family val="1"/>
      </rPr>
      <t xml:space="preserve"> Toyota Landcruiser 7 seater</t>
    </r>
  </si>
  <si>
    <t xml:space="preserve">Strategic Plan </t>
  </si>
  <si>
    <t xml:space="preserve">Printing and launching of strategic plan for the constituency </t>
  </si>
  <si>
    <t>Construction of 4-door Modern latrine by laying foundation, walling, roofing, plastering, plumbing, tiling and painting to completion</t>
  </si>
  <si>
    <t>Purchase of 6 conference tables @ Ksh. 15,000, 40 conference chairs @ Ksh. 2,000, 15-executive office chairs @ Ksh. 7,950, 45 Visitors chairs 3500 and 4 steel filing cabinet @ Ksh. 12,450</t>
  </si>
  <si>
    <t>Cater for bursary for needy and bright students in secondary schools</t>
  </si>
  <si>
    <t>Cater for bursary for needy and bright students in tertiary schools</t>
  </si>
  <si>
    <t>Evojo Primary School</t>
  </si>
  <si>
    <t>Reroof, plaster, floor and paint 3No. Classrooms</t>
  </si>
  <si>
    <t>Halombove Primary School</t>
  </si>
  <si>
    <t>Wanondi Primary School</t>
  </si>
  <si>
    <t>Reroof, plaster, floor and paint 2No. Classrooms</t>
  </si>
  <si>
    <t>Wagevi Primary School</t>
  </si>
  <si>
    <t>Mambai Primary School</t>
  </si>
  <si>
    <t>Lososi Primary School</t>
  </si>
  <si>
    <t>Gahumbwa Primary School</t>
  </si>
  <si>
    <t>Nabwani Primary School</t>
  </si>
  <si>
    <t>Davanga Primary School</t>
  </si>
  <si>
    <t>Isitsi Primary School</t>
  </si>
  <si>
    <t>Lyaduywa Primary School</t>
  </si>
  <si>
    <t>Ondeyo Primary School</t>
  </si>
  <si>
    <t>Endeli Primary School</t>
  </si>
  <si>
    <t>Chamasilihi Primary School</t>
  </si>
  <si>
    <t>Kibaala Primary School</t>
  </si>
  <si>
    <t>BO Yusuf  Primary School</t>
  </si>
  <si>
    <t>Homunoywa Primary School</t>
  </si>
  <si>
    <t>Budaywa Primary School</t>
  </si>
  <si>
    <t>Wandega Primary School</t>
  </si>
  <si>
    <t>Kivuye Primary School</t>
  </si>
  <si>
    <t>Hakerongo Primary School</t>
  </si>
  <si>
    <t>Selelwa Primary School</t>
  </si>
  <si>
    <t>Hombala Primary School</t>
  </si>
  <si>
    <t>Madegwa Special School</t>
  </si>
  <si>
    <t>Vihindi Primary School</t>
  </si>
  <si>
    <t>Kigama Primary School</t>
  </si>
  <si>
    <t>Vohovole Primary School</t>
  </si>
  <si>
    <t>Igunga Primary School</t>
  </si>
  <si>
    <t>Reroof, plaster, floor and paint 4No. Classrooms</t>
  </si>
  <si>
    <t>Moi Girls High School - Vokoli</t>
  </si>
  <si>
    <r>
      <t>Completion of 3</t>
    </r>
    <r>
      <rPr>
        <vertAlign val="superscript"/>
        <sz val="12"/>
        <color indexed="8"/>
        <rFont val="Footlight MT Light"/>
        <family val="1"/>
      </rPr>
      <t>rd</t>
    </r>
    <r>
      <rPr>
        <sz val="12"/>
        <color indexed="8"/>
        <rFont val="Footlight MT Light"/>
        <family val="1"/>
      </rPr>
      <t xml:space="preserve"> floor by walling, roofing and painting</t>
    </r>
  </si>
  <si>
    <t>Purchase of 5 acres of land for school expansion</t>
  </si>
  <si>
    <t>Evojo PAG Secondary School</t>
  </si>
  <si>
    <t>Jemovo Secondary School</t>
  </si>
  <si>
    <t>Ongoing construction of an Administration block by laying of first floor slab</t>
  </si>
  <si>
    <t>Gahumbwa Secondary School</t>
  </si>
  <si>
    <t>Ongoing construction of a dormitory by second floor walling and roofing</t>
  </si>
  <si>
    <t>Gaigedi Secondary School</t>
  </si>
  <si>
    <t>Laying of foundation and walling of 1No. Classroom</t>
  </si>
  <si>
    <t>Mukingi Secondary School</t>
  </si>
  <si>
    <t>Ongoing construction of a administration block by walling and roofing</t>
  </si>
  <si>
    <t>Ellongo Secondary School</t>
  </si>
  <si>
    <t>Wiring of 7No. Classrooms and Administration block</t>
  </si>
  <si>
    <t>Chamakanga Secondary School</t>
  </si>
  <si>
    <t>Final installment for the purchase of a school bus</t>
  </si>
  <si>
    <t>Busali Union Secondary School</t>
  </si>
  <si>
    <t>Completion of laboratory by plastering, painting and piping.</t>
  </si>
  <si>
    <t>Ikobero Secondary School</t>
  </si>
  <si>
    <t>Completion of 2No. Classrooms by roofing, plastering and painting</t>
  </si>
  <si>
    <t>Wangulu Secondary  School</t>
  </si>
  <si>
    <t>Ongoing construction of a administration block by walling and roofing of the first floor</t>
  </si>
  <si>
    <t>Chandumba Secondary School</t>
  </si>
  <si>
    <t>Final installment for the purchase of school bus</t>
  </si>
  <si>
    <t>Digula Secondary School</t>
  </si>
  <si>
    <t>Kigama Secondary School</t>
  </si>
  <si>
    <t>Installment of purchase for 52 seater school bus</t>
  </si>
  <si>
    <t>Kisangula Secondary School</t>
  </si>
  <si>
    <t>Ongoing construction of library by walling, roofing, plastering, painting and, fitting doors and windows</t>
  </si>
  <si>
    <t>Kivagala Secondary School</t>
  </si>
  <si>
    <t>Renovation of Administration block by reroofing, plastering, flooring and painting</t>
  </si>
  <si>
    <t>Kegondi Secondary School</t>
  </si>
  <si>
    <t>Laying of foundation, walling and roofing of  a science laboratory</t>
  </si>
  <si>
    <t>Mudete Primary School</t>
  </si>
  <si>
    <t>Planting of 5,000 indigenous trees @ Ksh. 10 at the school compound</t>
  </si>
  <si>
    <t>Kivagala Primary School</t>
  </si>
  <si>
    <t>Sabatia  Primary School</t>
  </si>
  <si>
    <t>Kilagiru  Primary School</t>
  </si>
  <si>
    <t>Ongoing construction of an Administration Police line by painting and fitting of steel doors</t>
  </si>
  <si>
    <t>Chavakali Market High mast security lights</t>
  </si>
  <si>
    <t> Installation of High mast security lights at Chavakali Market</t>
  </si>
  <si>
    <t>Kivagala Ass. Chief's office</t>
  </si>
  <si>
    <t>Evojo Ass. Chief's office</t>
  </si>
  <si>
    <t>Lusengeli Ass. Chief's office</t>
  </si>
  <si>
    <t>Solongo Ass. Chief's office</t>
  </si>
  <si>
    <t>PROJECT GFS CODELIST FOR BUMULA NATIONAL GOVERNMENT CONSTITUENCY DEVELOPMENT FUND</t>
  </si>
  <si>
    <t xml:space="preserve">Project Number </t>
  </si>
  <si>
    <t>Project activity</t>
  </si>
  <si>
    <t xml:space="preserve">ADMNISTRATION &amp; RECURRENT </t>
  </si>
  <si>
    <t xml:space="preserve">Employees Salary </t>
  </si>
  <si>
    <t>4-039-219-2110000-100-2018/19-001</t>
  </si>
  <si>
    <t xml:space="preserve">Payment of NGCDFC staff salaries and gratuity </t>
  </si>
  <si>
    <t> statutory</t>
  </si>
  <si>
    <t>4-039-219-2210000-100-2018/19-002</t>
  </si>
  <si>
    <t xml:space="preserve">Purchase of fuel, repairs and maintenance, printing, stationery, telephone, travel and subsistence, office tea, office equipment and furniture  </t>
  </si>
  <si>
    <t>statutory</t>
  </si>
  <si>
    <t>4-039-219-2120101-100-2018/19-003</t>
  </si>
  <si>
    <t>4-039-219-2120201-100-2018/19-004</t>
  </si>
  <si>
    <t>4-039-219-2210802-100-2018/19-005</t>
  </si>
  <si>
    <t>Purchase of computers</t>
  </si>
  <si>
    <t>4-039-219-3111003-100-2018/19-005</t>
  </si>
  <si>
    <t xml:space="preserve">Purchase of 1 laptop at 55,000 and camera at 55,000 </t>
  </si>
  <si>
    <t>Purchase of furniture and equipment</t>
  </si>
  <si>
    <t>4-039-219-3111003-100-2018/19-006</t>
  </si>
  <si>
    <t>Purchase of four office steel cabinets of four drawers</t>
  </si>
  <si>
    <t xml:space="preserve">MONITORING &amp; EVALUATION </t>
  </si>
  <si>
    <t>4-039-219-2210000-111-2018/19-001</t>
  </si>
  <si>
    <t>Purchase of fuel, repairs and maintenance, printing, stationery, airtime, travel and subsistence, etc</t>
  </si>
  <si>
    <t>4-039-219-2210802-111-2018/19-002</t>
  </si>
  <si>
    <t>4-039-219-2210700-111-2018/19-003</t>
  </si>
  <si>
    <t>Emergency (5 % of the Fund)</t>
  </si>
  <si>
    <t>4-039-219-2640200-101-2018/19-001</t>
  </si>
  <si>
    <t xml:space="preserve">Unallocated amount meant for emergency that may occur within the Constituency </t>
  </si>
  <si>
    <t>4-039-219-2640509-112-2018/19-001</t>
  </si>
  <si>
    <t>Carry out Constituency Sports tournament  where preliminaries  starts right from  each of the seven wards and culminating to constituency finals where participating  and winning teams will be awarded with trophies, balls, and games kits</t>
  </si>
  <si>
    <t xml:space="preserve">Statutory  </t>
  </si>
  <si>
    <t xml:space="preserve">Environmental Projects </t>
  </si>
  <si>
    <t>4-039-219-2640510-110-2018/19-001</t>
  </si>
  <si>
    <t>Mundaa Primary School</t>
  </si>
  <si>
    <t>4-039-219-2630204-104-2018/19-001</t>
  </si>
  <si>
    <t>Lukusi Primary School</t>
  </si>
  <si>
    <t>4-039-219-2630204-104-2018/19-002</t>
  </si>
  <si>
    <t>Plastering, flooring, glazing, painting, wiring, construction of ramps for  3 classrooms</t>
  </si>
  <si>
    <t>Napara ACK  Primary School</t>
  </si>
  <si>
    <t>4-039-219-2630204-104-2018/19-003</t>
  </si>
  <si>
    <t>Plastering, flooring, glazing, painting, wiring, construction of ramps on  4 classrooms</t>
  </si>
  <si>
    <t>Mwiyenga Primary School</t>
  </si>
  <si>
    <t>4-039-219-2630204-104-2018/19-004</t>
  </si>
  <si>
    <t>Walling, roofing, Plastering,  of  4 classrooms</t>
  </si>
  <si>
    <t>4-039-219-2630204-104-2018/19-005</t>
  </si>
  <si>
    <t>Plastering, flooring, glazing, wiring , construction of ramps of  on three classrooms</t>
  </si>
  <si>
    <t>Kimaeti Primary School</t>
  </si>
  <si>
    <t>4-039-219-2630204-104-2018/19-006</t>
  </si>
  <si>
    <t>Plastering, flooring, painting of administration block</t>
  </si>
  <si>
    <t>Nakhwana Primary School</t>
  </si>
  <si>
    <t>4-039-219-2630204-104-2018/19-007</t>
  </si>
  <si>
    <t>Walling, roofing, Plastering, glazing,  flooring, painting, wiring of  3 classrooms and an office joined together.</t>
  </si>
  <si>
    <t>Tabala Primary School</t>
  </si>
  <si>
    <t>4-039-219-2630204-104-2018/19-008</t>
  </si>
  <si>
    <t>Plastering, flooring, glazing, wiring painting, and construct ramps on three classrooms</t>
  </si>
  <si>
    <t>Syombe Primary School</t>
  </si>
  <si>
    <t>4-039-219-2630204-104-2018/19-009</t>
  </si>
  <si>
    <t xml:space="preserve">Construction of 3 new classrooms from foundation, walling and casting of lintal. </t>
  </si>
  <si>
    <t>Mukhuma Primary School</t>
  </si>
  <si>
    <t>4-039-219-2630204-104-2018/19-010</t>
  </si>
  <si>
    <t xml:space="preserve">Walling, roofing, Plastering, glazing,  flooring, painting, wiring of  3 classrooms. </t>
  </si>
  <si>
    <t>Masuno Primary School</t>
  </si>
  <si>
    <t>4-039-219-2630204-104-2018/19-011</t>
  </si>
  <si>
    <t xml:space="preserve">Construction of 3 new classrooms from foundation, walling, and casting of  lintal. </t>
  </si>
  <si>
    <t>Khelela Primary School</t>
  </si>
  <si>
    <t>4-039-219-2630204-104-2018/19-012</t>
  </si>
  <si>
    <t>Siloba Shine Primary school</t>
  </si>
  <si>
    <t>4-039-219-2630204-104-2018/19-013</t>
  </si>
  <si>
    <t>Tabuti Sudi Primary School</t>
  </si>
  <si>
    <t>4-039-219-2630204-104-2018/19-014</t>
  </si>
  <si>
    <t>construction of 2 new classrooms foundation, walling and casting of lintal</t>
  </si>
  <si>
    <t>Bulosi Primary School</t>
  </si>
  <si>
    <t xml:space="preserve">Buy an acre of land and process title deed </t>
  </si>
  <si>
    <t>4-039-219-2630204-104-2018/19-015</t>
  </si>
  <si>
    <t>St Ann Mukwa Secondary</t>
  </si>
  <si>
    <t>4-039-219-2630205-104-2018/19-001</t>
  </si>
  <si>
    <t>Plastering, flooring and painting of classroom</t>
  </si>
  <si>
    <t>Mikokwe ACK Secondary School</t>
  </si>
  <si>
    <t>4-039-219-2630205-104-2018/19-002</t>
  </si>
  <si>
    <t>Walling, roofing and  plastering of 4 classrooms</t>
  </si>
  <si>
    <t>Myanga Secondary School</t>
  </si>
  <si>
    <t>4-039-219-2630205-104-2018/19-003</t>
  </si>
  <si>
    <t>Plastering, flooring of administration block</t>
  </si>
  <si>
    <t>Naburereya Secondary School</t>
  </si>
  <si>
    <t>4-039-219-2630205-104-2018/19-004</t>
  </si>
  <si>
    <t>Plastering, flooring, wiring  painting of administration block</t>
  </si>
  <si>
    <t>Syekumulo Secondary School</t>
  </si>
  <si>
    <t>4-039-219-2630205-104-2018/19-005</t>
  </si>
  <si>
    <t xml:space="preserve"> Flooring, plastering, shuttering, painting, wiring of a classroom</t>
  </si>
  <si>
    <t>Nangeni Girls secondary School</t>
  </si>
  <si>
    <t>4-039-219-2630205-104-2018/19-006</t>
  </si>
  <si>
    <t xml:space="preserve"> Flooring, and wiring of dormitory</t>
  </si>
  <si>
    <t>Chiliba secondary school</t>
  </si>
  <si>
    <t>4-039-219-2630205-104-2018/19-007</t>
  </si>
  <si>
    <t>Roofing of the library</t>
  </si>
  <si>
    <t>Bumula Boys Secondary school</t>
  </si>
  <si>
    <t>4-039-219-2630205-104-2018/19-008</t>
  </si>
  <si>
    <t>Casting  first floor slab of administration block</t>
  </si>
  <si>
    <t>Muanda Secondary School</t>
  </si>
  <si>
    <t>4-039-219-2630205-104-2018/19-009</t>
  </si>
  <si>
    <t>Walling of dining hall</t>
  </si>
  <si>
    <t>Ngoli Secondary Secondary</t>
  </si>
  <si>
    <t>4-039-219-2630205-104-2018/19-010</t>
  </si>
  <si>
    <t>Construction of foundation and walling  of 3  classrooms of storey building designed to accommodate ground and first floors.</t>
  </si>
  <si>
    <t>Bukirimo Secondary School</t>
  </si>
  <si>
    <t>4-039-219-2630205-104-2018/19-011</t>
  </si>
  <si>
    <t>Nandika Secondary School</t>
  </si>
  <si>
    <t>4-039-219-2630205-104-2018/19-012</t>
  </si>
  <si>
    <t>Syoya Secondary School</t>
  </si>
  <si>
    <t>4-039-219-2630205-104-2018/19-013</t>
  </si>
  <si>
    <t>Kabubero secondary School</t>
  </si>
  <si>
    <t>4-039-219-2630205-104-2018/19-014</t>
  </si>
  <si>
    <t>Construct 3 classrooms from foundation, walling up to lintal level.</t>
  </si>
  <si>
    <t>Mwiyenga Girls Secondary School</t>
  </si>
  <si>
    <t>4-039-219-2630205-104-2018/19-015</t>
  </si>
  <si>
    <t>Construction of 2new classrooms from foundation walling and roofing.</t>
  </si>
  <si>
    <t>Masielo Secondary School</t>
  </si>
  <si>
    <t>4-039-219-2630205-104-2018/19-016</t>
  </si>
  <si>
    <t>Construction of 2 new classrooms  foundation, walling and casting of lintal</t>
  </si>
  <si>
    <t>Kabula Secondary School</t>
  </si>
  <si>
    <t>4-039-219-2630205-104-2018/19-017</t>
  </si>
  <si>
    <t>Construction of foundation and walling of 3 classrooms of storey building designed to accommodate ground and first floors.</t>
  </si>
  <si>
    <t>Namanze secondary School</t>
  </si>
  <si>
    <t>4-039-219-2630205-104-2018/19-018</t>
  </si>
  <si>
    <t>Construct 3 new classrooms  from foundation, walling, and up to roofing</t>
  </si>
  <si>
    <t>Malinda Secondary school</t>
  </si>
  <si>
    <t>4-039-219-2630205-104-2018/19-019</t>
  </si>
  <si>
    <t xml:space="preserve">Kimaeti sub county head quarters  offices </t>
  </si>
  <si>
    <t>4-039-219-2640507-108-2018/19-001</t>
  </si>
  <si>
    <t>Purchase of half an acre land and process title for kshs 1,000,000 and Construction of Deputy County Commissioners office for the new sub county from foundation to roofing for kshs 6,000,000</t>
  </si>
  <si>
    <t xml:space="preserve">Kimaeti Location Chief's Office </t>
  </si>
  <si>
    <t>4-039-219-2640507-108-2018/19-002</t>
  </si>
  <si>
    <t>Construction of office for chief from foundation to roofing</t>
  </si>
  <si>
    <t xml:space="preserve">Kibuke Location Chief's office </t>
  </si>
  <si>
    <t>4-039-219-2640507-108-2018/19-003</t>
  </si>
  <si>
    <t>Mateka Ap Camp</t>
  </si>
  <si>
    <t>4-039-219-2640507-108-2018/19-004</t>
  </si>
  <si>
    <t xml:space="preserve">Roofing, and plastering of 5 police residential houses </t>
  </si>
  <si>
    <t>Myanga Police Post</t>
  </si>
  <si>
    <t>4-039-219-2640507-108-2018/19-005</t>
  </si>
  <si>
    <t xml:space="preserve">Roofing, and plastering of 6 police residential houses </t>
  </si>
  <si>
    <t>4-039-219-2640101-103-2018/19-001</t>
  </si>
  <si>
    <t>4-039-219-2640102-103-2018/19-002</t>
  </si>
  <si>
    <t>Pay bursaries for needy students in universities, and colleges.</t>
  </si>
  <si>
    <t>Bursary other institutions.</t>
  </si>
  <si>
    <t>4-039-219-2640102-103-2018/19-003</t>
  </si>
  <si>
    <t>Pay for training of drivers, boda boda riders, and machine operators.</t>
  </si>
  <si>
    <t>Bursary special School</t>
  </si>
  <si>
    <t>4-039-219-2640103-103-2018/19-004</t>
  </si>
  <si>
    <t>Payment of bursary to needy student with special needs</t>
  </si>
  <si>
    <t>4-039-219-2640104-103-2018/19-005</t>
  </si>
  <si>
    <t>Payment of NHIF medical cover for 100 vulnerable families</t>
  </si>
  <si>
    <t>PROJECT GFS CODELIST FOR  WEBUYE EAST NATIONAL GOVERNMENT CONSTITUENCY DEVELOPMENT FUND</t>
  </si>
  <si>
    <t>Project number</t>
  </si>
  <si>
    <t>4-039-221-2110000-100-2018/19-001</t>
  </si>
  <si>
    <t xml:space="preserve">Payment of NG-CDF staff salaries and gratuity </t>
  </si>
  <si>
    <t>4-039-221-2210000-100-2018/19-002</t>
  </si>
  <si>
    <t>NG Advertisements, publications, and public awareness, office utility bills, stationery and motor vehicle operating costs</t>
  </si>
  <si>
    <t>4-039-221-2120101-100-2018/19-003</t>
  </si>
  <si>
    <t>4-039-221-2120201-100-2018/19-004</t>
  </si>
  <si>
    <t>4-039-221-2210802-100-2018/19-005</t>
  </si>
  <si>
    <t>Payment of  sitting allowances, transport and conferences</t>
  </si>
  <si>
    <t>Monitoring and evaluation NG-CDFC/PMC capacity building</t>
  </si>
  <si>
    <t>4-039-221-2210700-111-2018/19-001</t>
  </si>
  <si>
    <t>Monitoring &amp; evaluation goods and services committee expenses NG-CDFC/PMC capacity building</t>
  </si>
  <si>
    <t>Payment committee sitting allowances, transport and conferences</t>
  </si>
  <si>
    <t>4-039-221-2210000-100-2018/19-003</t>
  </si>
  <si>
    <t>Purchase of fuel, repairs and maintenance, printing, stationery, telephone, travel and subsistence</t>
  </si>
  <si>
    <t>4-039-221-2640510-110-2018/19-001</t>
  </si>
  <si>
    <t xml:space="preserve">Planting of trees at Nzoia RC Primary school- 5,000 indigenous trees </t>
  </si>
  <si>
    <t xml:space="preserve">Secondary Bursaries </t>
  </si>
  <si>
    <t>4-039-221-2640102-103-2018/19-001</t>
  </si>
  <si>
    <t>To cater for education bursary for needy and deserving secondary school students in the constituency</t>
  </si>
  <si>
    <t xml:space="preserve">Tertiary Bursaries </t>
  </si>
  <si>
    <t>4-039-221-2640102-103-2018/19-002</t>
  </si>
  <si>
    <t>To cater for education bursary for needy  and deserving tertiary school students in the constituency</t>
  </si>
  <si>
    <t>4-039-221-2640200-101-2018/19-001</t>
  </si>
  <si>
    <t>4-039-221-2640509-112-2018/19-001</t>
  </si>
  <si>
    <t>Purchase of Equipments for winning teams in soccer tournaments Ndivisi Ward Team, Mihuu Ward Team, Maraka Team</t>
  </si>
  <si>
    <t>Mukhuyu Fym. Primary. School.</t>
  </si>
  <si>
    <t>4-039-221-2630204-104-2018/19-001</t>
  </si>
  <si>
    <t>Reinforcement of tuition Block-reinforced concrete frame</t>
  </si>
  <si>
    <t>Nabuyole Pefa Primary. School</t>
  </si>
  <si>
    <t>4-039-221-2630204-104-2018/19-002</t>
  </si>
  <si>
    <t>Completion of 6 Classrooms-glazing, finishes, painting , electrical installation ceiling and landscaping</t>
  </si>
  <si>
    <t>Sambu Central Primary School</t>
  </si>
  <si>
    <t>4-039-221-2630204-104-2018/19-003</t>
  </si>
  <si>
    <t>Completion of 6 Classrooms -roof covering</t>
  </si>
  <si>
    <t>Lufwindiri primary School</t>
  </si>
  <si>
    <t>4-039-221-2630204-104-2018/19-004</t>
  </si>
  <si>
    <t>Construction of 3 Classrooms-up to roof covering</t>
  </si>
  <si>
    <t>St . Josephs Primary. School</t>
  </si>
  <si>
    <t>4-039-221-2630204-104-2018/19-005</t>
  </si>
  <si>
    <t xml:space="preserve">Completion of six classrooms -wall and ceiling finishes </t>
  </si>
  <si>
    <t>Lumuli Primary School</t>
  </si>
  <si>
    <t>4-039-221-2630204-104-2018/19-007</t>
  </si>
  <si>
    <t>Lutacho Primary School</t>
  </si>
  <si>
    <t>4-039-221-2630204-104-2018/19-008</t>
  </si>
  <si>
    <t>Ondoti Primary School</t>
  </si>
  <si>
    <t>4-039-221-2630204-104-2018/19-009</t>
  </si>
  <si>
    <t>Completion of 3 Classroom-  Painting,  glazing.</t>
  </si>
  <si>
    <t>Sambu PAG Primary School</t>
  </si>
  <si>
    <t>4-039-221-2630204-104-2018/19-010</t>
  </si>
  <si>
    <t>Construction of 6 classrooms storey Block-upto 1st floor slab</t>
  </si>
  <si>
    <t>4-039-221-2630204-104-2018/19-011</t>
  </si>
  <si>
    <t>Completion of Ablution Block-walling, roofing doors, finishes</t>
  </si>
  <si>
    <t>4-039-221-2630204-104-2018/19-012</t>
  </si>
  <si>
    <t>4-039-221-2630204-104-2018/19-013</t>
  </si>
  <si>
    <t>4-039-221-2630204-104-2018/19-014</t>
  </si>
  <si>
    <t>Lutacho Secondary School</t>
  </si>
  <si>
    <t>4-039-221-2630205-104-2018/19-001</t>
  </si>
  <si>
    <t>Construction Of Dining Hall 0f 600 Pax up to roof covering and fittings</t>
  </si>
  <si>
    <t>Mitukuyu Friends Secondary School</t>
  </si>
  <si>
    <t>4-039-221-2630205-104-2018/19-002</t>
  </si>
  <si>
    <t>Mihuu Secondary School</t>
  </si>
  <si>
    <t>4-039-221-2630205-104-2018/19-003</t>
  </si>
  <si>
    <t>Construction of Sceptic Tank of 90 cubic metres capacity</t>
  </si>
  <si>
    <t>St. Johns Savanna Secondary School</t>
  </si>
  <si>
    <t>4-039-221-2630205-104-2018/19-004</t>
  </si>
  <si>
    <t>Magemo Friends Secondary School</t>
  </si>
  <si>
    <t>4-039-221-2630205-104-2018/19-005</t>
  </si>
  <si>
    <t>Construction of Library-roofing, internal doors, glazing, floor, wall  and ceiling finishes works</t>
  </si>
  <si>
    <t>Wabukhonyi Secondary School</t>
  </si>
  <si>
    <t>4-039-221-2630205-104-2018/19-006</t>
  </si>
  <si>
    <t>Silungai Secondary School</t>
  </si>
  <si>
    <t>4-039-221-2630205-104-2018/19-007</t>
  </si>
  <si>
    <t>Sinoko Secondary School</t>
  </si>
  <si>
    <t>4-039-221-2630205-104-2018/19-008</t>
  </si>
  <si>
    <t>Completion of Library Block-ceiling and shelf finishes</t>
  </si>
  <si>
    <t>Assistant Chiefs Office Lutacho</t>
  </si>
  <si>
    <t>4-039-221-2640507-113-2018/19-001</t>
  </si>
  <si>
    <t>Construction Chiefs Office-upto substructure, walling and roofing</t>
  </si>
  <si>
    <t>Chiefs Office Maraka</t>
  </si>
  <si>
    <t>4-039-221-2640507-113-2018/19-002</t>
  </si>
  <si>
    <t>Completion of chiefs office-walling,roof covering,rain water installation, windows doors, finishes, electrical instalation and mechanical works</t>
  </si>
  <si>
    <t>PROJECT GFS CODELIST FOR WEBUYE WEST NATIONAL GOVERNMENT CONSTITUENCY DEVELOPMENT FUND</t>
  </si>
  <si>
    <t>4-039-222-2110000-100-2018/19-001</t>
  </si>
  <si>
    <t xml:space="preserve">Payment of NG-CDF staff  salaries and gratuity </t>
  </si>
  <si>
    <t>Payment of sitting allowances, transport and conferences</t>
  </si>
  <si>
    <t>4-039-222-2210700-111-2018/19-001</t>
  </si>
  <si>
    <t>4-039-222-2210802-100-2018/19-002</t>
  </si>
  <si>
    <t>4-039-222-2210000-100-2018/19-002</t>
  </si>
  <si>
    <t>4-039-222-2640200-101-2018/19-001</t>
  </si>
  <si>
    <t>4-039-222-2640510-110-2018/19-001</t>
  </si>
  <si>
    <t>Planting of ssedlings at NG- CDF office compound 1.5 acres in Matisi 2,500 K-yaple seedlings</t>
  </si>
  <si>
    <t>4-039-222-2640509-112-2018/19-001</t>
  </si>
  <si>
    <t>Purchase of Equipments for winning teams in soccer tournaments Misikhu ward Team, Bokoli ward Team, Sitikho ward Team and Matulo ward Team</t>
  </si>
  <si>
    <t>4-039-222-2640101-103-2018/19-001</t>
  </si>
  <si>
    <t>4-039-222-2640102-103-2018/19-002</t>
  </si>
  <si>
    <t>Webuye Muslim Primary school</t>
  </si>
  <si>
    <t>4-039-222-2630204-104-2018/19-001</t>
  </si>
  <si>
    <t>Completion of 1 storey block of 6 classrooms plasterworks, glazing Painting and finishes.</t>
  </si>
  <si>
    <t>Bunang’eni Primary school</t>
  </si>
  <si>
    <t>4-039-222-2630204-104-2018/19-002</t>
  </si>
  <si>
    <t>Completion of 3 classrooms Painting and finishes</t>
  </si>
  <si>
    <t>Manani RC Primary school</t>
  </si>
  <si>
    <t>4-039-222-2630204-104-2018/19-003</t>
  </si>
  <si>
    <t>Completion of 1 storey block of 6 classrooms Walling, Roofing, plasterworks, glazing Painting and finishes.</t>
  </si>
  <si>
    <t>Yalusi primary school</t>
  </si>
  <si>
    <t>4-039-222-2630204-104-2018/19-004</t>
  </si>
  <si>
    <t>Completion of 3 classrooms Plasterworks, glazing Painting and finishes</t>
  </si>
  <si>
    <t>Chengoli PrimarySchool</t>
  </si>
  <si>
    <t>4-039-222-2630204-104-2018/19-005</t>
  </si>
  <si>
    <t>Construction of 3 Classrooms -up to roof covering</t>
  </si>
  <si>
    <t>Matulo RC Primary</t>
  </si>
  <si>
    <t>4-039-222-2630204-104-2018/19-006</t>
  </si>
  <si>
    <t>Ngachi SA Primary School</t>
  </si>
  <si>
    <t>4-039-222-2630204-104-2018/19-007</t>
  </si>
  <si>
    <t>Mahanga FYM Primary School</t>
  </si>
  <si>
    <t>4-039-222-2630204-104-2018/19-008</t>
  </si>
  <si>
    <t>Maloho RC Primary School</t>
  </si>
  <si>
    <t>4-039-222-2630204-104-2018/19-009</t>
  </si>
  <si>
    <t>Bukunjangabo Primary School</t>
  </si>
  <si>
    <t>4-039-222-2630204-104-2018/19-010</t>
  </si>
  <si>
    <t>Bunjosi FYM Primary School</t>
  </si>
  <si>
    <t>4-039-222-2630204-104-2018/19-011</t>
  </si>
  <si>
    <t>Sambu Pefa Lukuku PrimarySchool</t>
  </si>
  <si>
    <t>4-039-222-2630204-104-2018/19-012</t>
  </si>
  <si>
    <t xml:space="preserve">Completion of one classroom Plaster works and screed </t>
  </si>
  <si>
    <t>Misikhu Friends Boys High school</t>
  </si>
  <si>
    <t>4-039-222-2630205-104-2018/19-001</t>
  </si>
  <si>
    <t>Ngwelo Secondary School</t>
  </si>
  <si>
    <t>4-039-222-2630205-104-2018/19-003</t>
  </si>
  <si>
    <t>Completion of dining hall and kitchen Plasterworks, glazing Painting and finishes</t>
  </si>
  <si>
    <t>Chebosi Girls secondary School</t>
  </si>
  <si>
    <t>4-039-222-2630205-104-2018/19-004</t>
  </si>
  <si>
    <t xml:space="preserve">Completion of a 320-capacity dorm Walling first floor, Roofing, plasterworks, glazing </t>
  </si>
  <si>
    <t>Brenda Girls Secondary School Misikhu</t>
  </si>
  <si>
    <t>Purchase of Land 1 acre</t>
  </si>
  <si>
    <t>Bokoli  chiefs office</t>
  </si>
  <si>
    <t>4-039-222-2640507-104-2018/19-001</t>
  </si>
  <si>
    <t>Completion of chief’s office roofing plastering, Floor screed</t>
  </si>
  <si>
    <t xml:space="preserve">Township chief’s office Webuye </t>
  </si>
  <si>
    <t>4-039-222-2640507-104-2018/19-002</t>
  </si>
  <si>
    <t>Construction of sceptic 15 cubic meters at chief’s office</t>
  </si>
  <si>
    <t>PROJECT GFS CODELIST FOR IKOLOMANI  NATIONAL GOVERNMENT CONSTITUENCY DEVELOPMENT FUND</t>
  </si>
  <si>
    <t>4-037-210-2110000-100-2018/19-001</t>
  </si>
  <si>
    <t>Payment of salaries, Other allowances, NHIF, PAYE and gratuity to NG-CDFC Employees</t>
  </si>
  <si>
    <t>4-037-210-2210000-100-2018/19-002</t>
  </si>
  <si>
    <t>4-037-210-2210802-100-2018/19-003</t>
  </si>
  <si>
    <t xml:space="preserve"> Payment of sitting allowances and other allowances to NG-CDFC members </t>
  </si>
  <si>
    <t>Social Security Benefits</t>
  </si>
  <si>
    <t>4-037-210-2120500-100-2018/19-004</t>
  </si>
  <si>
    <t xml:space="preserve"> Payment of employer's contribution to NSSF </t>
  </si>
  <si>
    <t>4-037-210-2210700-111-2018/19-001</t>
  </si>
  <si>
    <t>4-037-210-2210000-111-2018/19-002</t>
  </si>
  <si>
    <t xml:space="preserve">Payment of fuel, stationery, refreshments, telephone expenses and vehicle hire for use in Monitoring and Evaluation. </t>
  </si>
  <si>
    <t>4-037-210-2210802-111-2018/19-003</t>
  </si>
  <si>
    <t xml:space="preserve"> Payment of sitting allowances and other allowances to NG-CDFC members while conducting monitoring and evaluation  </t>
  </si>
  <si>
    <t>4-037-210-2640101-103-2018/19-001</t>
  </si>
  <si>
    <t xml:space="preserve"> Payments of bursary to need students in secondary schools </t>
  </si>
  <si>
    <t>Bursary to universities and colleges</t>
  </si>
  <si>
    <t>4-037-210-2640102-103-2018/19-002</t>
  </si>
  <si>
    <t xml:space="preserve"> Payments of bursary to need students in universities and colleges </t>
  </si>
  <si>
    <t>4-037-210-2640105-103-2018/19-003</t>
  </si>
  <si>
    <t>4-037-210-2640200-101-2018/19-001</t>
  </si>
  <si>
    <t>4-037-210-2640510-110-2018/19-001</t>
  </si>
  <si>
    <t>Kakamega Forest Marathon</t>
  </si>
  <si>
    <t>4-037-210-2640510-110-2018/19-002</t>
  </si>
  <si>
    <t>To pay for corporate sponsorship of Kakamega Forest Marathon</t>
  </si>
  <si>
    <t>4-037-210-2640510-110-2018/19-003</t>
  </si>
  <si>
    <t xml:space="preserve">To finance environmental education day by paying for tents &amp; chairs, public address system, fare reimbursement ti facilitators and any other incidental cost </t>
  </si>
  <si>
    <t>4-037-210-2640509-112-2018/19-001</t>
  </si>
  <si>
    <t xml:space="preserve">OTHERS </t>
  </si>
  <si>
    <t>4-037-210-2211310-100-2018/19-001</t>
  </si>
  <si>
    <t>Bugute Primary School</t>
  </si>
  <si>
    <t>4-037-210-2630204-104-2018/19-001</t>
  </si>
  <si>
    <t>Busilwa Primary School</t>
  </si>
  <si>
    <t>4-037-210-2630204-104-2018/19-002</t>
  </si>
  <si>
    <t>Ibuka Primary School</t>
  </si>
  <si>
    <t>4-037-210-2630204-104-2018/19-003</t>
  </si>
  <si>
    <t>Iguhu Primary School</t>
  </si>
  <si>
    <t>4-037-210-2630204-104-2018/19-004</t>
  </si>
  <si>
    <t>Roofing, fixing of doors and windows to an administrative block</t>
  </si>
  <si>
    <t>Imalaba Primary School</t>
  </si>
  <si>
    <t>4-037-210-2630204-104-2018/19-005</t>
  </si>
  <si>
    <t>Imulama Primary School</t>
  </si>
  <si>
    <t>4-037-210-2630204-104-2018/19-006</t>
  </si>
  <si>
    <t>Imulembo Primary School</t>
  </si>
  <si>
    <t>4-037-210-2630204-104-2018/19-007</t>
  </si>
  <si>
    <t>Irechelo Primary School</t>
  </si>
  <si>
    <t>4-037-210-2630204-104-2018/19-008</t>
  </si>
  <si>
    <t>Ishianji Primary School</t>
  </si>
  <si>
    <t>4-037-210-2630204-104-2018/19-009</t>
  </si>
  <si>
    <t>Ishieywe Primary School</t>
  </si>
  <si>
    <t>4-037-210-2630204-104-2018/19-010</t>
  </si>
  <si>
    <t>Ivole Primary School</t>
  </si>
  <si>
    <t>4-037-210-2630204-104-2018/19-011</t>
  </si>
  <si>
    <t>Kasavai Primary School</t>
  </si>
  <si>
    <t>4-037-210-2630204-104-2018/19-012</t>
  </si>
  <si>
    <t>Lirhembe Primary School</t>
  </si>
  <si>
    <t>4-037-210-2630204-104-2018/19-013</t>
  </si>
  <si>
    <t>Lusiola Primary School</t>
  </si>
  <si>
    <t>4-037-210-2630204-104-2018/19-014</t>
  </si>
  <si>
    <t>Lusui Primary School</t>
  </si>
  <si>
    <t>4-037-210-2630204-104-2018/19-015</t>
  </si>
  <si>
    <t>Plastering, flooring and painting of an administration block</t>
  </si>
  <si>
    <t>Lwanaswa Primary School</t>
  </si>
  <si>
    <t>4-037-210-2630204-104-2018/19-016</t>
  </si>
  <si>
    <t>Madivini Primary School</t>
  </si>
  <si>
    <t>4-037-210-2630204-104-2018/19-017</t>
  </si>
  <si>
    <t>Matundu Primary School</t>
  </si>
  <si>
    <t>4-037-210-2630204-104-2018/19-018</t>
  </si>
  <si>
    <t>4-037-210-2630204-104-2018/19-019</t>
  </si>
  <si>
    <t>Mukango Primary School</t>
  </si>
  <si>
    <t>4-037-210-2630204-104-2018/19-020</t>
  </si>
  <si>
    <t>4-037-210-2630204-104-2018/19-021</t>
  </si>
  <si>
    <t>Musasa Primary School</t>
  </si>
  <si>
    <t>4-037-210-2630204-104-2018/19-022</t>
  </si>
  <si>
    <t>Naliava Primary School</t>
  </si>
  <si>
    <t>4-037-210-2630204-104-2018/19-023</t>
  </si>
  <si>
    <t>Shiamusinjiri Primary School</t>
  </si>
  <si>
    <t>4-037-210-2630204-104-2018/19-024</t>
  </si>
  <si>
    <t>Fixing doors &amp; windows, plastering, flooring and painting of an administration block</t>
  </si>
  <si>
    <t>Shiavihiga Primary School</t>
  </si>
  <si>
    <t>4-037-210-2630204-104-2018/19-025</t>
  </si>
  <si>
    <t>Shihalia Primary School</t>
  </si>
  <si>
    <t>4-037-210-2630204-104-2018/19-026</t>
  </si>
  <si>
    <t>Shijiko Primary School</t>
  </si>
  <si>
    <t>4-037-210-2630204-104-2018/19-027</t>
  </si>
  <si>
    <t>Shikhombelo Primary School</t>
  </si>
  <si>
    <t>4-037-210-2630204-104-2018/19-028</t>
  </si>
  <si>
    <t>Shikokho Primary School</t>
  </si>
  <si>
    <t>4-037-210-2630204-104-2018/19-029</t>
  </si>
  <si>
    <t>Shimanyiro Primary School</t>
  </si>
  <si>
    <t>4-037-210-2630204-104-2018/19-030</t>
  </si>
  <si>
    <t>Shiseno Primary School</t>
  </si>
  <si>
    <t>4-037-210-2630204-104-2018/19-031</t>
  </si>
  <si>
    <t>St. Claire’s Musoli Girls Boarding Primary School</t>
  </si>
  <si>
    <t>4-037-210-2630204-104-2018/19-032</t>
  </si>
  <si>
    <t>Imbale Secondary School</t>
  </si>
  <si>
    <t>4-037-210-2630205-104-2018/19-001</t>
  </si>
  <si>
    <t>fixing doors &amp; windows, plastering, flooring, plumbing works, electrical works and painting of a dormitory</t>
  </si>
  <si>
    <t>Imusali Secondary School</t>
  </si>
  <si>
    <t>4-037-210-2630205-104-2018/19-002</t>
  </si>
  <si>
    <t>Ivonda Secondary School</t>
  </si>
  <si>
    <t>4-037-210-2630205-104-2018/19-003</t>
  </si>
  <si>
    <t>4-037-210-2630205-104-2018/19-004</t>
  </si>
  <si>
    <t>Casting of a reinforced Concrete floor and walling of a Library, Classrooms and Office</t>
  </si>
  <si>
    <t>4-037-210-2630205-104-2018/19-005</t>
  </si>
  <si>
    <t>Lusui Secondary School</t>
  </si>
  <si>
    <t>4-037-210-2630205-104-2018/19-006</t>
  </si>
  <si>
    <t>4-037-210-2630205-104-2018/19-007</t>
  </si>
  <si>
    <t>Roofing, fixing doors and windows and Plastering of a Dormitory</t>
  </si>
  <si>
    <t>Mutaho Girls Secondary School</t>
  </si>
  <si>
    <t>4-037-210-2630205-104-2018/19-008</t>
  </si>
  <si>
    <t xml:space="preserve">Roofing, Fixing doors &amp; windows, of an administration &amp; tuition block </t>
  </si>
  <si>
    <t>Shichinji Secondary School</t>
  </si>
  <si>
    <t>4-037-210-2630205-104-2018/19-009</t>
  </si>
  <si>
    <t>Roofing, Fixing doors &amp; windows, of a Dining Hall, Kitchen, Library &amp;Office</t>
  </si>
  <si>
    <t>Shikokho Secondary School</t>
  </si>
  <si>
    <t>4-037-210-2630205-104-2018/19-010</t>
  </si>
  <si>
    <t xml:space="preserve">Roofing, Fixing doors &amp; windows of an Administration Block </t>
  </si>
  <si>
    <t>Shimanyiro Secondary School</t>
  </si>
  <si>
    <t>4-037-210-2630205-104-2018/19-011</t>
  </si>
  <si>
    <t>Shiveye Secondary School</t>
  </si>
  <si>
    <t>4-037-210-2630205-104-2018/19-012</t>
  </si>
  <si>
    <t>PROJECT GFS CODELIST FOR THARAKA NATIONAL GOVERNMENT CONSTITUENCY DEVELOPMENT FUND</t>
  </si>
  <si>
    <t>4-013-062-2110000-100-2018/19-001</t>
  </si>
  <si>
    <t>4-013-062-2210000-100-2018/19-002</t>
  </si>
  <si>
    <t>4-013-062-2120101-100-2018/19-003</t>
  </si>
  <si>
    <t>4-013-062-2120201-100-2018/19-004</t>
  </si>
  <si>
    <t>4-013-062-2210802-100-2018/19-005</t>
  </si>
  <si>
    <t>4-013-062-2210000-111-2018/19-001</t>
  </si>
  <si>
    <t>4-013-062-2210802-111-2018/19-002</t>
  </si>
  <si>
    <t>4-013-062-2210700-111-2018/19-003</t>
  </si>
  <si>
    <t>4-013-062-2640510-103-2018/18-001</t>
  </si>
  <si>
    <t>4-013-062-2640102-103-2018/19-002</t>
  </si>
  <si>
    <t>Bursary Tertiary schools</t>
  </si>
  <si>
    <t>4-013-062-2640102-103-2018/19-003</t>
  </si>
  <si>
    <t>Training of boda boda riders</t>
  </si>
  <si>
    <t>4-013-062-2640200-101-2018/19-001</t>
  </si>
  <si>
    <t>4-013-062-2640509-112-2018/19-001</t>
  </si>
  <si>
    <t>Marimanti Primary School</t>
  </si>
  <si>
    <t>4-013-062-2640510-110-2018/19-001</t>
  </si>
  <si>
    <t>Purchase of tree  seedlings</t>
  </si>
  <si>
    <t xml:space="preserve">Kathuura Primary School </t>
  </si>
  <si>
    <t>4-013-062-2640510-110-2018/19-002</t>
  </si>
  <si>
    <t>Mugui Primary School</t>
  </si>
  <si>
    <t>4-013-062-2640510-110-2018/19-003</t>
  </si>
  <si>
    <t>Rancha Primary School</t>
  </si>
  <si>
    <t>4-013-062-2640510-110-2018/19-004</t>
  </si>
  <si>
    <t>Turima Primary School</t>
  </si>
  <si>
    <t>4-013-062-2640510-110-2018/19-005</t>
  </si>
  <si>
    <t>Kabuabua Secondary School</t>
  </si>
  <si>
    <t>4-013-062-2640510-110-2018/19-006</t>
  </si>
  <si>
    <t>Iriani Primary School</t>
  </si>
  <si>
    <t>4-013-062-2640510-110-2018/19-007</t>
  </si>
  <si>
    <t>Kirundi Primary School</t>
  </si>
  <si>
    <t>4-013-062-2640510-110-2018/19-008</t>
  </si>
  <si>
    <t>Kagurini Primary School</t>
  </si>
  <si>
    <t>4-013-062-2640510-110-2018/19-009</t>
  </si>
  <si>
    <t>Mutakiri Primary School</t>
  </si>
  <si>
    <t>4-013-062-2640510-110-2018/19-010</t>
  </si>
  <si>
    <t>Matakiri Secondary School</t>
  </si>
  <si>
    <t>4-013-062-2640510-110-2018/19-011</t>
  </si>
  <si>
    <t>Gakuuru Primary School</t>
  </si>
  <si>
    <t>4-013-062-2640510-110-2018/19-012</t>
  </si>
  <si>
    <t>Karou Primary School</t>
  </si>
  <si>
    <t>4-013-062-2640510-110-2018/19-013</t>
  </si>
  <si>
    <t>Gaciongo Primary School</t>
  </si>
  <si>
    <t>4-013-062-2640510-110-2018/19-014</t>
  </si>
  <si>
    <t>Gatue Secondary School</t>
  </si>
  <si>
    <t>4-013-062-2640510-110-2018/19-015</t>
  </si>
  <si>
    <t>Karethani Primary School</t>
  </si>
  <si>
    <t>4-013-062-2640510-110-2018/19-016</t>
  </si>
  <si>
    <t>Kagucwani Primary School</t>
  </si>
  <si>
    <t>4-013-062-2640510-110-2018/19-017</t>
  </si>
  <si>
    <t>Gaceraka Secondary School</t>
  </si>
  <si>
    <t>4-013-062-2640510-110-2018/19-018</t>
  </si>
  <si>
    <t>Kianamuthi Primary School</t>
  </si>
  <si>
    <t>4-013-062-2640510-110-2018/19-019</t>
  </si>
  <si>
    <t>Kibuka Primary School</t>
  </si>
  <si>
    <t>4-013-062-2640510-110-2018/19-020</t>
  </si>
  <si>
    <t>Mutaranga Primary School</t>
  </si>
  <si>
    <t>4-013-062-2640510-110-2018/19-021</t>
  </si>
  <si>
    <t>Kamarandi Secondary School</t>
  </si>
  <si>
    <t>4-013-062-2640510-110-2018/19-022</t>
  </si>
  <si>
    <t>Gaceuni Primary School</t>
  </si>
  <si>
    <t>construction of a drift linking the school</t>
  </si>
  <si>
    <t>purchase of  water pipes, construction of elevated storage tank ,installation of solar pump and panels</t>
  </si>
  <si>
    <t>Kithioroka Primary School</t>
  </si>
  <si>
    <t>construction of a foot bridge linking the school</t>
  </si>
  <si>
    <t>Chiakariga Primary School</t>
  </si>
  <si>
    <t>Purchase of water pipes and excavation costs</t>
  </si>
  <si>
    <t>Plastering ,installation of doors and windows and general finishing of five classrooms</t>
  </si>
  <si>
    <t>Construction of classroom to completion</t>
  </si>
  <si>
    <t>Gitugu Primary</t>
  </si>
  <si>
    <t>Construction of classroom to completion level</t>
  </si>
  <si>
    <t>Kamutuandu Primary School</t>
  </si>
  <si>
    <t>Construction of a classroom to classroom to completion level</t>
  </si>
  <si>
    <t>Karethani Special School</t>
  </si>
  <si>
    <t>Construction of a classroom to completion level</t>
  </si>
  <si>
    <t>Riamuanki Primary School</t>
  </si>
  <si>
    <t>Gakuyu Primary School</t>
  </si>
  <si>
    <t>Ngaini Primary School</t>
  </si>
  <si>
    <t>Ikumbu Primary School</t>
  </si>
  <si>
    <t>Construction of a drift linking the school</t>
  </si>
  <si>
    <t>Meru Boys Primary School</t>
  </si>
  <si>
    <t>Nturia Primary School</t>
  </si>
  <si>
    <t>construction of  one classroom  to completion level</t>
  </si>
  <si>
    <t>Karuguaru Primary School</t>
  </si>
  <si>
    <t>4-013-062-2630204-104-2018/19-014</t>
  </si>
  <si>
    <t>Mukothima Secondary School</t>
  </si>
  <si>
    <t>Construction of dormitory to completion level</t>
  </si>
  <si>
    <t>Turima Secondary School</t>
  </si>
  <si>
    <t>Construction of a classroom to completion level and   plastering ,general finishing  of three classrooms</t>
  </si>
  <si>
    <t>Nkondi Girls School</t>
  </si>
  <si>
    <t>Roofing, plastering and general finishing of three classrooms</t>
  </si>
  <si>
    <t>Kamarandi Day Secondary School</t>
  </si>
  <si>
    <t>Walling roofing and finishing of a laboratory</t>
  </si>
  <si>
    <t>Mugui Secondary School</t>
  </si>
  <si>
    <t>Plastering and painting of administration  block</t>
  </si>
  <si>
    <t>Tunyai Day Secondary School</t>
  </si>
  <si>
    <t>Purchase of 51 seater  bus</t>
  </si>
  <si>
    <t>Miomponi Secondary School</t>
  </si>
  <si>
    <t>Purchase  of 51 seater bus</t>
  </si>
  <si>
    <t>Kamaguna Secondary School</t>
  </si>
  <si>
    <t>Riamikuu  Administration Police camp</t>
  </si>
  <si>
    <t>Construction of an Administration Police Camp to walling level</t>
  </si>
  <si>
    <t>Turima Administration Police Line</t>
  </si>
  <si>
    <t>Construction of  an Admiistration police line to completion</t>
  </si>
  <si>
    <t>Kithino Police Camp</t>
  </si>
  <si>
    <t>Construction of police house up to walling level</t>
  </si>
  <si>
    <t>Kithino Assistant Chief</t>
  </si>
  <si>
    <t>Construction of two door toilets to completion level</t>
  </si>
  <si>
    <t>Rukenya Assistant Chief</t>
  </si>
  <si>
    <t xml:space="preserve">Construction of two door toilets up to completion level </t>
  </si>
  <si>
    <t>Nkondi  Administration Police Camp</t>
  </si>
  <si>
    <t>Walling ,roofing and finishing of an Administration Police Camp</t>
  </si>
  <si>
    <t>Kirundi Administration Police Camp</t>
  </si>
  <si>
    <t>Construction of an AP Camp to completion level</t>
  </si>
  <si>
    <t>Tunyai  Chiefs Office</t>
  </si>
  <si>
    <t>Roofing and finishing of an office</t>
  </si>
  <si>
    <t>Kirundi Chiefs Office</t>
  </si>
  <si>
    <t>Gakurungu Chiefs Office</t>
  </si>
  <si>
    <t>Kaboto Administration Police Camp</t>
  </si>
  <si>
    <t>Construction of an Administration Police Camp to completion level</t>
  </si>
  <si>
    <t>Kirukuma Assistant Chiefs</t>
  </si>
  <si>
    <t>Roofing and finishing of an office.</t>
  </si>
  <si>
    <t>Mauthini Assistant Chiefs</t>
  </si>
  <si>
    <t>Tharaka  NG CDF office</t>
  </si>
  <si>
    <t>Repair of ceiling, doors windows, painting plumbing works as well as purchase of photocopier</t>
  </si>
  <si>
    <t>PROJECT GFS CODELIST FOR TIGANIA WEST NATIONAL GOVERNMENT CONSTITUENCY DEVELOPMENT FUND</t>
  </si>
  <si>
    <t xml:space="preserve"> S/NO</t>
  </si>
  <si>
    <t xml:space="preserve"> AMOUNT(Kshs)</t>
  </si>
  <si>
    <t>4-012-054-2110000-100-2018/19-001</t>
  </si>
  <si>
    <t xml:space="preserve">NG-CDFC staff remuneration </t>
  </si>
  <si>
    <t>4-012-054-2210802-100-2018/19-002</t>
  </si>
  <si>
    <t>Committee sitting allowances</t>
  </si>
  <si>
    <t>4-012-054-2210700-100-2018/19-003</t>
  </si>
  <si>
    <t>Training of NG-CDFC staff</t>
  </si>
  <si>
    <t>4-012-054-2110000-100-2018/19-004</t>
  </si>
  <si>
    <t xml:space="preserve">Procure office assets, fuel, servicing, repairs, stationeries, office cleaning, tea, newspapers and courier services </t>
  </si>
  <si>
    <t>MONITORING,EVALUATION/CAPACITY BUILDING</t>
  </si>
  <si>
    <t>4-012-054-2210802-111-2018/19-001</t>
  </si>
  <si>
    <t>Committee monitoring and evaluation facilitation</t>
  </si>
  <si>
    <t>4-012-054-2210700-111-2018/19-002</t>
  </si>
  <si>
    <t>Facilitating inter constituency visit, training of NG-CDFC and PMCs</t>
  </si>
  <si>
    <t>Bursary Secondary Schoolondary</t>
  </si>
  <si>
    <t>4-012-054-2640510-103-2018/19-001</t>
  </si>
  <si>
    <t>Sponsoring needy students in Secondary  schools</t>
  </si>
  <si>
    <t>4-012-054-2640102-103-2018/19-002</t>
  </si>
  <si>
    <t>Sponsoring needy students in tertiary institution</t>
  </si>
  <si>
    <t>4-012-054-2120201-103-2018/19-003</t>
  </si>
  <si>
    <t>4-012-054-2640200-101-2018/19-001</t>
  </si>
  <si>
    <t>To cater for emergency cases in the constituency during the financial year</t>
  </si>
  <si>
    <t>4-012-054-2640509-112-2018/19-001</t>
  </si>
  <si>
    <t>Mwanika Primary School</t>
  </si>
  <si>
    <t>Planting of 500 tree seedlings</t>
  </si>
  <si>
    <t>Kamanoro Primary School</t>
  </si>
  <si>
    <t>Laciathurui Primary School</t>
  </si>
  <si>
    <t>Baraimu  Primary School</t>
  </si>
  <si>
    <t>Kieru  Primary School</t>
  </si>
  <si>
    <t>Kaliati  Primary School</t>
  </si>
  <si>
    <t>Mukindu Primary School</t>
  </si>
  <si>
    <t>Kamuthanga Primary School</t>
  </si>
  <si>
    <t>Kimerei  Primary School</t>
  </si>
  <si>
    <t>Kibuline  Primary School</t>
  </si>
  <si>
    <t>Makandi  Primary School</t>
  </si>
  <si>
    <t>Kunene  Primary School</t>
  </si>
  <si>
    <t>Kanthiari Primary School</t>
  </si>
  <si>
    <t>Amwari  Primary School</t>
  </si>
  <si>
    <t>Mwithanga Primary School</t>
  </si>
  <si>
    <t>Kianjai  Primary School</t>
  </si>
  <si>
    <t>Twale  Primary School</t>
  </si>
  <si>
    <t>Kk Lumbi  Primary School</t>
  </si>
  <si>
    <t>Nairiri  Primary School</t>
  </si>
  <si>
    <t>Machaku  Primary School</t>
  </si>
  <si>
    <t>Machaku Mck  Primary School</t>
  </si>
  <si>
    <t>Kilenchune Chiefs Office</t>
  </si>
  <si>
    <t>Kithiiri Primary School</t>
  </si>
  <si>
    <t>Kimachia  Primary School</t>
  </si>
  <si>
    <t>St Rita  Primary School</t>
  </si>
  <si>
    <t>Gimpine  Primary School</t>
  </si>
  <si>
    <t>Machaku Day Secondary School</t>
  </si>
  <si>
    <t>Lubunu  Primary School</t>
  </si>
  <si>
    <t>Kianjai Circuit  Primary School</t>
  </si>
  <si>
    <t>Mutionjuri Primary School</t>
  </si>
  <si>
    <t>Kirukire  Primary School</t>
  </si>
  <si>
    <t>Mutionjuri Secondary School</t>
  </si>
  <si>
    <t>Mwerondu Mck Primary School</t>
  </si>
  <si>
    <t>Mweronkanga Dispensary</t>
  </si>
  <si>
    <t>Meronkanga Primary School</t>
  </si>
  <si>
    <t>Nkurare  Primary School</t>
  </si>
  <si>
    <t>Thau  Primary School</t>
  </si>
  <si>
    <t>Muramba  Primary School</t>
  </si>
  <si>
    <t>Ntalami  Primary School</t>
  </si>
  <si>
    <t>Mituntu Primary School</t>
  </si>
  <si>
    <t>Amatu  Primary School</t>
  </si>
  <si>
    <t>Urru  Primary School</t>
  </si>
  <si>
    <t>Kianjai Yp</t>
  </si>
  <si>
    <t>4-012-054-2640510-113-2018/19-043</t>
  </si>
  <si>
    <t>Mweronkoro Primary School</t>
  </si>
  <si>
    <t>Nkiluthu  Primary School</t>
  </si>
  <si>
    <t>Kk Ngecia  Primary School</t>
  </si>
  <si>
    <t>Kibiru  Primary School</t>
  </si>
  <si>
    <t>Lairangi  Primary School</t>
  </si>
  <si>
    <t>Luuria  Primary School</t>
  </si>
  <si>
    <t>Kamitongu Primary School</t>
  </si>
  <si>
    <t>Rwajwee Primary School</t>
  </si>
  <si>
    <t>Kiorimba  Primary School</t>
  </si>
  <si>
    <t>St John Baptist Primary School</t>
  </si>
  <si>
    <t>Ntoombo Primary School</t>
  </si>
  <si>
    <t>Mbaarua Primary School</t>
  </si>
  <si>
    <t>Kalimba Primary School</t>
  </si>
  <si>
    <t>Kalumo TTC</t>
  </si>
  <si>
    <t>Ithamare  Primary School</t>
  </si>
  <si>
    <t>Uringu Primary School</t>
  </si>
  <si>
    <t>Kamaruki Primary School</t>
  </si>
  <si>
    <t>Mwithu Primary School</t>
  </si>
  <si>
    <t>Kamaroo Primary School</t>
  </si>
  <si>
    <t>Mwili Primary School</t>
  </si>
  <si>
    <t>Ntiba Primary School</t>
  </si>
  <si>
    <t>Manyiri Primary School</t>
  </si>
  <si>
    <t>Murichia Primary School</t>
  </si>
  <si>
    <t>Karii Primary School</t>
  </si>
  <si>
    <t>St John Day Secondary School</t>
  </si>
  <si>
    <t>Rwongo Rwa Nyanki Primary School</t>
  </si>
  <si>
    <t>Maitha Primary School</t>
  </si>
  <si>
    <t>Laria Primary School</t>
  </si>
  <si>
    <t>Rei Primary School</t>
  </si>
  <si>
    <t>Ithatene Primary School</t>
  </si>
  <si>
    <t>Kamarima Primary School</t>
  </si>
  <si>
    <t>Mucuune Primary School</t>
  </si>
  <si>
    <t>Kiare Primary School</t>
  </si>
  <si>
    <t>Kitheo Primary School</t>
  </si>
  <si>
    <t>Kimuthii Primary School</t>
  </si>
  <si>
    <t>Kibuline Secondary School</t>
  </si>
  <si>
    <t>Mutionjuri Health Centre</t>
  </si>
  <si>
    <t>Antubeiga Primary School</t>
  </si>
  <si>
    <t>Kiandiu Primary School</t>
  </si>
  <si>
    <t>Kanjalu Boarding Primary School</t>
  </si>
  <si>
    <t>Kanjalu Primary School</t>
  </si>
  <si>
    <t>Thinyaine Primary School</t>
  </si>
  <si>
    <t>Maathi Primary School</t>
  </si>
  <si>
    <t>Muthiru Yp</t>
  </si>
  <si>
    <t>4-012-054-2640510-113-2018/19-088</t>
  </si>
  <si>
    <t>Mucuune Assistant Chiefs Office</t>
  </si>
  <si>
    <t>Mituntu Girls Secondary School</t>
  </si>
  <si>
    <t>Nchuraine Shg</t>
  </si>
  <si>
    <t>4-012-054-2640510-113-2018/19-091</t>
  </si>
  <si>
    <t>Kailo Ka Uringu Shg</t>
  </si>
  <si>
    <t>4-012-054-2640510-113-2018/19-092</t>
  </si>
  <si>
    <t>Matiru Assistant Chief Office</t>
  </si>
  <si>
    <t>Chaikuru Primary School</t>
  </si>
  <si>
    <t>Thanantu Primary School</t>
  </si>
  <si>
    <t>Akithi Shg</t>
  </si>
  <si>
    <t>4-012-054-2640510-113-2018/19-096</t>
  </si>
  <si>
    <t>Limbine  Primary School</t>
  </si>
  <si>
    <t>Kk Tharaine Primary School</t>
  </si>
  <si>
    <t>Kk Lumbi Primary School</t>
  </si>
  <si>
    <t>Kanjai Primary School</t>
  </si>
  <si>
    <t>Kaamu  Primary School</t>
  </si>
  <si>
    <t>Kanjalu Girls School</t>
  </si>
  <si>
    <t>Kiandiu Ap Camp</t>
  </si>
  <si>
    <t>Kiandiu Secondary School</t>
  </si>
  <si>
    <t>Kaliati Secondary School</t>
  </si>
  <si>
    <t>Kaamu Secondary  School</t>
  </si>
  <si>
    <t>Mwanika Secondary School</t>
  </si>
  <si>
    <t>Amwari Secondary School</t>
  </si>
  <si>
    <t>Kunene Secondary School</t>
  </si>
  <si>
    <t>Mituntu Day Secondary School</t>
  </si>
  <si>
    <t>Laciathuriu Secondary  School</t>
  </si>
  <si>
    <t>Athwana Secondary School</t>
  </si>
  <si>
    <t>Lubunu Secondary School</t>
  </si>
  <si>
    <t>Thau Secondary  School</t>
  </si>
  <si>
    <t>Kk Lumbi Secondary  School</t>
  </si>
  <si>
    <t>Ntiba Secondary  School</t>
  </si>
  <si>
    <t>Kirukire Secondary  School</t>
  </si>
  <si>
    <t>Mucuune Secondary  School</t>
  </si>
  <si>
    <t>Thinyaine Day Secondary School</t>
  </si>
  <si>
    <t>Twale Day Secondary School</t>
  </si>
  <si>
    <t>Kamaroo Secondary  School</t>
  </si>
  <si>
    <t>Kamitongu Day Secondary  School</t>
  </si>
  <si>
    <t>Amatu Day Secondary  School</t>
  </si>
  <si>
    <t>Ntombo Day Secondary  School</t>
  </si>
  <si>
    <t>Kimachia Secondary  School</t>
  </si>
  <si>
    <t>St Johns Nchooro Day Secondary  School</t>
  </si>
  <si>
    <t>Nkurare Day Secondary  School</t>
  </si>
  <si>
    <t>Nkanga Day Secondary  School</t>
  </si>
  <si>
    <t>Machegene Day Secondary  School</t>
  </si>
  <si>
    <t>Miathene Boys School</t>
  </si>
  <si>
    <t>Miathene Day Secondary  School</t>
  </si>
  <si>
    <t>St David Primary School</t>
  </si>
  <si>
    <t>Urru Day Secondary  School</t>
  </si>
  <si>
    <t>Urru Headquarters</t>
  </si>
  <si>
    <t>Mweronkoro Day Secondary  School</t>
  </si>
  <si>
    <t>Kithiiri Polytechnic</t>
  </si>
  <si>
    <t>Uringu Girls School</t>
  </si>
  <si>
    <t>Kibuline Administration Police</t>
  </si>
  <si>
    <t>Planting of 450 tree seedlings</t>
  </si>
  <si>
    <t>Machegene Administration Police</t>
  </si>
  <si>
    <t>Kirindine Chiefs Office</t>
  </si>
  <si>
    <t>Kiare Assistant Chiefs Office</t>
  </si>
  <si>
    <t>Kianjai Chiefs Office</t>
  </si>
  <si>
    <t>Miathene Police Post</t>
  </si>
  <si>
    <t>Tigania Police Post</t>
  </si>
  <si>
    <t>Maanthi Assistant Chief</t>
  </si>
  <si>
    <t>4-012-054-2630204-104-2018/19-001</t>
  </si>
  <si>
    <t>Rehabilitation and commissioning of a borehole by cleaning, replacing casing, pump, electricals installation and water tank</t>
  </si>
  <si>
    <t>Lubunu Primary School</t>
  </si>
  <si>
    <t>4-012-054-2630204-104-2018/19-002</t>
  </si>
  <si>
    <t>4-012-054-2630204-104-2018/19-003</t>
  </si>
  <si>
    <t>Drilling and commissioning of a new  borehole</t>
  </si>
  <si>
    <t>Muramba Primary School</t>
  </si>
  <si>
    <t>4-012-054-2630204-104-2018/19-004</t>
  </si>
  <si>
    <t>4-012-054-2630204-104-2018/19-005</t>
  </si>
  <si>
    <t>Mck Mwerondu Primary School</t>
  </si>
  <si>
    <t>4-012-054-2630204-104-2018/19-006</t>
  </si>
  <si>
    <t>Kaamu Primary School</t>
  </si>
  <si>
    <t>4-012-054-2630204-104-2018/19-007</t>
  </si>
  <si>
    <t>Construction of 1 new classroom</t>
  </si>
  <si>
    <t>4-012-054-2630204-104-2018/19-008</t>
  </si>
  <si>
    <t>Makandi Primary School</t>
  </si>
  <si>
    <t>4-012-054-2630204-104-2018/19-009</t>
  </si>
  <si>
    <t>Kaliati Primary School</t>
  </si>
  <si>
    <t>4-012-054-2630204-104-2018/19-010</t>
  </si>
  <si>
    <t>Complete construction of 3 classrooms by plastering, flooring, painting, keying , putting doors and windows</t>
  </si>
  <si>
    <t>Kimirii Primary School</t>
  </si>
  <si>
    <t>4-012-054-2630204-104-2018/19-011</t>
  </si>
  <si>
    <t>Complete construction of 1 classrooms by plastering, flooring, painting, keying , putting doors and windows</t>
  </si>
  <si>
    <t>Kibuline Primary School</t>
  </si>
  <si>
    <t>4-012-054-2630204-104-2018/19-012</t>
  </si>
  <si>
    <t>Fencing atleast 3 acres of school compound</t>
  </si>
  <si>
    <t>4-012-054-2630204-104-2018/19-013</t>
  </si>
  <si>
    <t>Gimpine Primary School</t>
  </si>
  <si>
    <t>4-012-054-2630204-104-2018/19-014</t>
  </si>
  <si>
    <t>4-012-054-2630204-104-2018/19-015</t>
  </si>
  <si>
    <t>Kirukire Primary School</t>
  </si>
  <si>
    <t>4-012-054-2630204-104-2018/19-016</t>
  </si>
  <si>
    <t>4-012-054-2630204-104-2018/19-017</t>
  </si>
  <si>
    <t>4-012-054-2630204-104-2018/19-018</t>
  </si>
  <si>
    <t>4-012-054-2630204-104-2018/19-019</t>
  </si>
  <si>
    <t>4-012-054-2630204-104-2018/19-020</t>
  </si>
  <si>
    <t>4-012-054-2630204-104-2018/19-021</t>
  </si>
  <si>
    <t>4-012-054-2630204-104-2018/19-022</t>
  </si>
  <si>
    <t>Complete construction of 1 classroom by putting door , window and verandah</t>
  </si>
  <si>
    <t>4-012-054-2630204-104-2018/19-023</t>
  </si>
  <si>
    <t>Complete construction of 14 doors toilet by putting doors in partnership with parents</t>
  </si>
  <si>
    <t>4-012-054-2630204-104-2018/19-024</t>
  </si>
  <si>
    <t>Complete rehabilitation of 5 classrooms by painting and constructing a verandah</t>
  </si>
  <si>
    <t>4-012-054-2630204-104-2018/19-025</t>
  </si>
  <si>
    <t>Complete rehabilitation of 4 classrooms by painting and constructing a verandah</t>
  </si>
  <si>
    <t>Kaamu Day Secondary School</t>
  </si>
  <si>
    <t>4-012-054-2630205-104-2018/19-001</t>
  </si>
  <si>
    <t>Kunene Day Secondary School</t>
  </si>
  <si>
    <t>4-012-054-2630205-104-2018/19-002</t>
  </si>
  <si>
    <t>Complete construction of a laboratory by, plastering, door, painting and windows</t>
  </si>
  <si>
    <t>Kirukire Day Secondary  School</t>
  </si>
  <si>
    <t>4-012-054-2630205-104-2018/19-003</t>
  </si>
  <si>
    <t>Construction of an adminstration block in partnership with the school community</t>
  </si>
  <si>
    <t>Mutionjuri Day Secondary  School</t>
  </si>
  <si>
    <t>4-012-054-2630205-104-2018/19-004</t>
  </si>
  <si>
    <t>Complete construction of 4 classrooms by flooring, plastering, window panes, electrical wiring and verandah</t>
  </si>
  <si>
    <t>Kianjai Girls Secondary  School</t>
  </si>
  <si>
    <t>4-012-054-2630205-104-2018/19-005</t>
  </si>
  <si>
    <t>Buying of 52 seater bus in partnership with the school community</t>
  </si>
  <si>
    <t>Kiandiu Day Secondary  School</t>
  </si>
  <si>
    <t>4-012-054-2630205-104-2018/19-006</t>
  </si>
  <si>
    <t>Ack Mumui Secondary School</t>
  </si>
  <si>
    <t>4-012-054-2630205-104-2018/19-007</t>
  </si>
  <si>
    <t>St Augustine Luuria Secondary School</t>
  </si>
  <si>
    <t>4-012-054-2630205-104-2018/19-008</t>
  </si>
  <si>
    <t>Mucuune Day Secondary School</t>
  </si>
  <si>
    <t>4-012-054-2630205-104-2018/19-009</t>
  </si>
  <si>
    <t>Thinyaine Day Secondary  School</t>
  </si>
  <si>
    <t>4-012-054-2630205-104-2018/19-010</t>
  </si>
  <si>
    <t>Amatu Day Secondary School</t>
  </si>
  <si>
    <t>4-012-054-2630205-104-2018/19-011</t>
  </si>
  <si>
    <t>Construction of 6 doors toilets</t>
  </si>
  <si>
    <t>Mituntu Day Secondary  School</t>
  </si>
  <si>
    <t>4-012-054-2630205-104-2018/19-012</t>
  </si>
  <si>
    <t>Complete construction of 1 classroom by painting, putting door and window</t>
  </si>
  <si>
    <t>Nkurare Day Secondary School</t>
  </si>
  <si>
    <t>4-012-054-2630205-104-2018/19-013</t>
  </si>
  <si>
    <t>Urru Day Secondary School</t>
  </si>
  <si>
    <t>4-012-054-2630205-104-2018/19-014</t>
  </si>
  <si>
    <t>Complete upgrade of a kitchen by buying and installing cookers</t>
  </si>
  <si>
    <t>Ntoombo Secondary School</t>
  </si>
  <si>
    <t>4-012-054-2630205-104-2018/19-015</t>
  </si>
  <si>
    <t>4-012-054-2640507-108-2018/19-001</t>
  </si>
  <si>
    <t>Complete construction of administration police offices by plastering, flooring, painting and verandah</t>
  </si>
  <si>
    <t>4-012-054-2640507-108-2018/19-002</t>
  </si>
  <si>
    <t>Complete construction of administration police offices by plastering, painting and verandah</t>
  </si>
  <si>
    <t>4-012-054-2640507-108-2018/19-003</t>
  </si>
  <si>
    <t>Construction of a public meeting hall</t>
  </si>
  <si>
    <t>4-012-054-2640507-108-2018/19-004</t>
  </si>
  <si>
    <t>Kianjai Assistant  Chiefs Office</t>
  </si>
  <si>
    <t>4-012-054-2640507-108-2018/19-005</t>
  </si>
  <si>
    <t>4-012-054-2640507-108-2018/19-006</t>
  </si>
  <si>
    <t>Construction of an office block</t>
  </si>
  <si>
    <t>Tigania Police Station</t>
  </si>
  <si>
    <t>4-012-054-2640507-108-2018/19-007</t>
  </si>
  <si>
    <t>Limbine Assistant Chiefs Office</t>
  </si>
  <si>
    <t>4-012-054-2640507-108-2018/19-008</t>
  </si>
  <si>
    <t>NG-CDFC Office</t>
  </si>
  <si>
    <t>4-012-054-3110202-108-2018/19-001</t>
  </si>
  <si>
    <t>Drilling and commissioning of a borehole to benefit NGCDF staff, members and customers</t>
  </si>
  <si>
    <t>PROJECT GFS CODELIST FOR SABOTI NATIONAL GOVERNMENT CONSTITUENCY DEVELOPMENT FUND</t>
  </si>
  <si>
    <t xml:space="preserve">Amount   </t>
  </si>
  <si>
    <t>4-026-138-2110000-100-2018/19-001</t>
  </si>
  <si>
    <t xml:space="preserve">Payment of staff salaries and gratuity  </t>
  </si>
  <si>
    <t>4-026-138-2210000-100-2018/19-002</t>
  </si>
  <si>
    <t>Rent, Utility bills, purchase of fuel, repairs and maintenance, stationery, detergents, travel, subsistence, operational and general expenses</t>
  </si>
  <si>
    <t>Purchase of office Furniture and equipment</t>
  </si>
  <si>
    <t>4-026-138-3111000-100-2018/19-003</t>
  </si>
  <si>
    <t>4-026-138-2120101-100-2018/19-004</t>
  </si>
  <si>
    <t>4-026-138-2220201-100-2018/19-005</t>
  </si>
  <si>
    <t>4-005-022-2210802-100-2018/19-006</t>
  </si>
  <si>
    <t>MONITORING,EVLUATION AND CAPACITY BUILDING</t>
  </si>
  <si>
    <t>4-026-138-2210000-111-2018/19-001</t>
  </si>
  <si>
    <t>4-026-138-2210802-111-2018/19-002</t>
  </si>
  <si>
    <t>4-026-138-2210700-111-2018/19-003</t>
  </si>
  <si>
    <t>4-026-138-2640200-101-2018/19-001</t>
  </si>
  <si>
    <t xml:space="preserve">NG-CDF Office </t>
  </si>
  <si>
    <t>4-005-021-3110202-108-2018/19-001</t>
  </si>
  <si>
    <t>Construction of Saboti NG-CDF Office to completion</t>
  </si>
  <si>
    <t>NG-CDF VEHICLE</t>
  </si>
  <si>
    <t>NG-CDF Vehicle</t>
  </si>
  <si>
    <t>4-005-021-3110701-108-2018/19-001</t>
  </si>
  <si>
    <t>Purchase of Saboti NGCDF Vehicle</t>
  </si>
  <si>
    <t>4-026-138-2640102-103-2018/19-001</t>
  </si>
  <si>
    <t>4-026-138-2640101-103-2018/19-002</t>
  </si>
  <si>
    <t>Saboti Constituency Tournament</t>
  </si>
  <si>
    <t>4-026-138-2640509-112/2018/19/001</t>
  </si>
  <si>
    <t>Purchase of uniforms, boots and balls</t>
  </si>
  <si>
    <t>Boma Boys Secondary School</t>
  </si>
  <si>
    <t>4-026-138-2640510-110/2018/19/001</t>
  </si>
  <si>
    <t>Purchase and Planting of tree seedlings.</t>
  </si>
  <si>
    <t>Trans Nzoia Secondary School</t>
  </si>
  <si>
    <t>4-026-138-2640510-110/2018/19/002</t>
  </si>
  <si>
    <t>Masinde Muliro Secondary School</t>
  </si>
  <si>
    <t>4-026-138-2640510-110/2018/19/003</t>
  </si>
  <si>
    <t>Tuwan Girls Secondary School</t>
  </si>
  <si>
    <t>4-026-138-2640510-110/2018/19/004</t>
  </si>
  <si>
    <t>St Columbans Secondary School</t>
  </si>
  <si>
    <t>4-026-138-2640510-110/2018/19/005</t>
  </si>
  <si>
    <t>Sango Secondary School</t>
  </si>
  <si>
    <t>4-026-138-2640510-110/2018/19/006</t>
  </si>
  <si>
    <t>Sikulu Secondary School</t>
  </si>
  <si>
    <t>4-026-138-2640510-110/2018/19/007</t>
  </si>
  <si>
    <t>St Phillips Secondary School</t>
  </si>
  <si>
    <t>4-026-138-2640510-110/2018/19/008</t>
  </si>
  <si>
    <t>Teldet Secondary School</t>
  </si>
  <si>
    <t>4-026-138-2640510-110/2018/19/009</t>
  </si>
  <si>
    <t>Luanda Secondary School</t>
  </si>
  <si>
    <t>4-026-138-2640510-110/2018/19/010</t>
  </si>
  <si>
    <t>Farm Prison Secondary School</t>
  </si>
  <si>
    <t>4-026-138-2640510-110/2018/19/011</t>
  </si>
  <si>
    <t>Matisi Secondary School</t>
  </si>
  <si>
    <t>4-026-138-2640510-110/2018/19/012</t>
  </si>
  <si>
    <t>Saboti Secondary School</t>
  </si>
  <si>
    <t>4-026-138-2640510-110/2018/19/013</t>
  </si>
  <si>
    <t>Cebukaka Secondary School</t>
  </si>
  <si>
    <t>4-026-138-2640510-110/2018/19/014</t>
  </si>
  <si>
    <t>St Monica Gituamba Secondary School</t>
  </si>
  <si>
    <t>4-026-138-2640510-110/2018/19/015</t>
  </si>
  <si>
    <t>Koy Koy Secondary School</t>
  </si>
  <si>
    <t>4-026-138-2640510-110/2018/19/016</t>
  </si>
  <si>
    <t>Immaculate Heart Girls Secondary School</t>
  </si>
  <si>
    <t>4-026-138-2640510-110/2018/19/017</t>
  </si>
  <si>
    <t>Bishop Crowley Secondary School</t>
  </si>
  <si>
    <t>4-026-138-2640510-110/2018/19/018</t>
  </si>
  <si>
    <t>Lukosi Secondary School</t>
  </si>
  <si>
    <t>4-026-138-2640510-110/2018/19/019</t>
  </si>
  <si>
    <t>St Augustine Bondeni Secondary School</t>
  </si>
  <si>
    <t>4-026-138-2640510-110/2018/19/020</t>
  </si>
  <si>
    <t>St Benedict Secondary School</t>
  </si>
  <si>
    <t>4-026-138-2640510-110/2018/19/021</t>
  </si>
  <si>
    <t>Friends Lukhome Secondary School</t>
  </si>
  <si>
    <t>4-026-138-2640510-110/2018/19/022</t>
  </si>
  <si>
    <t>Lukesi Secondary School</t>
  </si>
  <si>
    <t>4-026-138-2640510-110/2018/19/023</t>
  </si>
  <si>
    <t>St Phillips Grassland Secondary School</t>
  </si>
  <si>
    <t>4-026-138-2640510-110/2018/19/024</t>
  </si>
  <si>
    <t>Soil Conservation Secondary School</t>
  </si>
  <si>
    <t>4-026-138-2640510-110/2018/19/025</t>
  </si>
  <si>
    <t>Cheptumbelio Secondary School</t>
  </si>
  <si>
    <t>4-026-138-2640510-110/2018/19/026</t>
  </si>
  <si>
    <t>Nakami Secondary School</t>
  </si>
  <si>
    <t>4-026-138-2640510-110/2018/19/027</t>
  </si>
  <si>
    <t>Chepkoilel Secondary School</t>
  </si>
  <si>
    <t>4-026-138-2640510-110/2018/19/028</t>
  </si>
  <si>
    <t>Senator Wamalwa Secondary School</t>
  </si>
  <si>
    <t>4-026-138-2640510-110/2018/19/029</t>
  </si>
  <si>
    <t>St Peters Mwitha Secondary School</t>
  </si>
  <si>
    <t>4-026-138-2640510-110/2018/19/030</t>
  </si>
  <si>
    <t>4-026-138-2640510-110/2018/19/031</t>
  </si>
  <si>
    <t>4-026-138-2640510-110/2018/19/032</t>
  </si>
  <si>
    <t>Lukhuna Primary School</t>
  </si>
  <si>
    <t>4-026-138-2640510-110/2018/19/033</t>
  </si>
  <si>
    <t>4-026-138-2640510-110/2018/19/034</t>
  </si>
  <si>
    <t>Kitale Union Primary School</t>
  </si>
  <si>
    <t>4-026-138-2640510-110/2018/19/035</t>
  </si>
  <si>
    <t>Kaloleni Primary School</t>
  </si>
  <si>
    <t>4-026-138-2640510-110/2018/19/036</t>
  </si>
  <si>
    <t>St Columbans Primary School</t>
  </si>
  <si>
    <t>4-026-138-2640510-110/2018/19/037</t>
  </si>
  <si>
    <t>Kisawai Primary School</t>
  </si>
  <si>
    <t>4-026-138-2640510-110/2018/19/038</t>
  </si>
  <si>
    <t>Berur Primary School</t>
  </si>
  <si>
    <t>4-026-138-2640510-110/2018/19/039</t>
  </si>
  <si>
    <t>Cheptumbelio Primary School</t>
  </si>
  <si>
    <t>4-026-138-2640510-110/2018/19/040</t>
  </si>
  <si>
    <t>Chepkoilel Primary School</t>
  </si>
  <si>
    <t>4-026-138-2640510-110/2018/19/041</t>
  </si>
  <si>
    <t>Panacol Primary School</t>
  </si>
  <si>
    <t>4-026-138-2640510-110/2018/19/042</t>
  </si>
  <si>
    <t>Kinyoro Primary School</t>
  </si>
  <si>
    <t>4-026-138-2640510-110/2018/19/043</t>
  </si>
  <si>
    <t>Luanda Primary School</t>
  </si>
  <si>
    <t>4-026-138-2640510-110/2018/19/044</t>
  </si>
  <si>
    <t>Tuyo Kony Primary School</t>
  </si>
  <si>
    <t>4-026-138-2640510-110/2018/19/045</t>
  </si>
  <si>
    <t>Matisi Primary School</t>
  </si>
  <si>
    <t>4-026-138-2640510-110/2018/19/046</t>
  </si>
  <si>
    <t>Farm Prison Primary School</t>
  </si>
  <si>
    <t>4-026-138-2640510-110/2018/19/047</t>
  </si>
  <si>
    <t>Rafiki Primary School</t>
  </si>
  <si>
    <t>4-026-138-2640510-110/2018/19/048</t>
  </si>
  <si>
    <t>St Joseph Primary School</t>
  </si>
  <si>
    <t>4-026-138-2640510-110/2018/19/049</t>
  </si>
  <si>
    <t>Chetoto Primary School</t>
  </si>
  <si>
    <t>4-026-138-2640510-110/2018/19/050</t>
  </si>
  <si>
    <t>Sikinwa Primary School</t>
  </si>
  <si>
    <t>4-026-138-2640510-110/2018/19/051</t>
  </si>
  <si>
    <t>Saboti Primary School</t>
  </si>
  <si>
    <t>4-026-138-2640510-110/2018/19/052</t>
  </si>
  <si>
    <t>Mengo Primary School</t>
  </si>
  <si>
    <t>4-026-138-2640510-110/2018/19/053</t>
  </si>
  <si>
    <t>Chebukaka Primary School</t>
  </si>
  <si>
    <t>4-026-138-2640510-110/2018/19/054</t>
  </si>
  <si>
    <t>Kapretwa Primary School</t>
  </si>
  <si>
    <t>4-026-138-2640510-110/2018/19/055</t>
  </si>
  <si>
    <t>Koy Koy Primary School</t>
  </si>
  <si>
    <t>4-026-138-2640510-110/2018/19/056</t>
  </si>
  <si>
    <t>Maeni Primary School</t>
  </si>
  <si>
    <t>4-026-138-2640510-110/2018/19/057</t>
  </si>
  <si>
    <t>Machewa Primary School</t>
  </si>
  <si>
    <t>4-026-138-2640510-110/2018/19/058</t>
  </si>
  <si>
    <t>Chemi Chemi Primary School</t>
  </si>
  <si>
    <t>4-026-138-2640510-110/2018/19/059</t>
  </si>
  <si>
    <t>Masinde Muliro Primary School</t>
  </si>
  <si>
    <t>4-026-138-2640510-110/2018/19/060</t>
  </si>
  <si>
    <t>4-026-138-2640510-110/2018/19/061</t>
  </si>
  <si>
    <t>Mungoma Primary School</t>
  </si>
  <si>
    <t>4-026-138-2640510-110/2018/19/062</t>
  </si>
  <si>
    <t>4-015-071-2630204-104-2018/19-001</t>
  </si>
  <si>
    <t>Plastering, Flooring, roofing, Fixing Windows And doors of Boys Dormitory</t>
  </si>
  <si>
    <t>4-015-071-2630204-104-2018/19-002</t>
  </si>
  <si>
    <t>Roofing of two classrooms</t>
  </si>
  <si>
    <t>Kaloleni Annex Primary School</t>
  </si>
  <si>
    <t>4-015-071-2630204-104-2018/19-003</t>
  </si>
  <si>
    <t>Plastering, flooring and painting of four classrooms</t>
  </si>
  <si>
    <t>Eugene Wamalwa Primary School</t>
  </si>
  <si>
    <t>4-015-071-2630204-104-2018/19-004</t>
  </si>
  <si>
    <t>Soil Conservation Primary School</t>
  </si>
  <si>
    <t>4-015-071-2630204-104-2018/19-005</t>
  </si>
  <si>
    <t>4-015-071-2630204-104-2018/19-006</t>
  </si>
  <si>
    <t>Top Station Primary School</t>
  </si>
  <si>
    <t>4-015-071-2630204-104-2018/19-007</t>
  </si>
  <si>
    <t>4-015-071-2630204-104-2018/19-008</t>
  </si>
  <si>
    <t>Construction and equipping of One classroom with 20 desks</t>
  </si>
  <si>
    <t>4-015-071-2630204-104-2018/19-009</t>
  </si>
  <si>
    <t>Sango Primary School</t>
  </si>
  <si>
    <t>4-015-071-2630204-104-2018/19-010</t>
  </si>
  <si>
    <t>4-015-071-2630204-104-2018/19-011</t>
  </si>
  <si>
    <t>Muliro Primary Primary School</t>
  </si>
  <si>
    <t>4-015-071-2630204-104-2018/19-012</t>
  </si>
  <si>
    <t>Plastering, flooring, painting, window and door fixing of administration block</t>
  </si>
  <si>
    <t>Muroki Primary School</t>
  </si>
  <si>
    <t>4-015-071-2630204-104-2018/19-013</t>
  </si>
  <si>
    <t>4-015-071-2630204-104-2018/19-014</t>
  </si>
  <si>
    <t>Excavation, walling and roofing of 4 door toilets</t>
  </si>
  <si>
    <t>4-015-071-2630204-104-2018/19-015</t>
  </si>
  <si>
    <t>4-015-071-2630204-104-2018/19-016</t>
  </si>
  <si>
    <t>4-015-071-2630204-104-2018/19-017</t>
  </si>
  <si>
    <t>Lukosi Primary School</t>
  </si>
  <si>
    <t>4-015-071-2630204-104-2018/19-018</t>
  </si>
  <si>
    <t>Lukhome Primary School</t>
  </si>
  <si>
    <t>4-015-071-2630204-104-2018/19-019</t>
  </si>
  <si>
    <t>Mwita Primary School</t>
  </si>
  <si>
    <t>4-015-071-2630204-104-2018/19-020</t>
  </si>
  <si>
    <t>Lungai Primary School</t>
  </si>
  <si>
    <t>4-015-071-2630204-104-2018/19-021</t>
  </si>
  <si>
    <t>4-015-071-2630204-104-2018/19-022</t>
  </si>
  <si>
    <t>Fixing doors and windows, flooring, plastering and painting of a classroom</t>
  </si>
  <si>
    <t>Muliro Primary School</t>
  </si>
  <si>
    <t>4-015-071-2630204-104-2018/19-023</t>
  </si>
  <si>
    <t>Roofing,plastering,painting,windows and doors of two classrooms</t>
  </si>
  <si>
    <t>Matisi  Girls Secondary School</t>
  </si>
  <si>
    <t>4-026-138-2630205-104-2018/19-001</t>
  </si>
  <si>
    <t>Construction and equipping of one classrooms with 20 desks per classroom</t>
  </si>
  <si>
    <t>Soil Secondary School</t>
  </si>
  <si>
    <t>4-026-138-2630205-104-2018/19-002</t>
  </si>
  <si>
    <t>4-026-138-2630205-104-2018/19-003</t>
  </si>
  <si>
    <t>Construction and equipping of one classroom with 20 desks</t>
  </si>
  <si>
    <t>Rafiki Secondary School</t>
  </si>
  <si>
    <t>4-026-138-2630205-104-2018/19-004</t>
  </si>
  <si>
    <t>Plastering Installation Fitting, piping and painting of twin laboratory</t>
  </si>
  <si>
    <t>4-026-138-2630205-104-2018/19-005</t>
  </si>
  <si>
    <t>Flooring, Plastering, windows and doors fixing of multipurpose hall</t>
  </si>
  <si>
    <t>4-026-138-2630205-104-2018/19-006</t>
  </si>
  <si>
    <t>St Johns Sikinwa  Secondary School</t>
  </si>
  <si>
    <t>4-026-138-2630205-104-2018/19-007</t>
  </si>
  <si>
    <t>St Patrick Koy Koy Secondary School</t>
  </si>
  <si>
    <t>4-026-138-2630205-104-2018/19-008</t>
  </si>
  <si>
    <t>St Acquinas Kapretwa Secondary School</t>
  </si>
  <si>
    <t>4-026-138-2630205-104-2018/19-009</t>
  </si>
  <si>
    <t>4-026-138-2630205-104-2018/19-010</t>
  </si>
  <si>
    <t>4-026-138-2630205-104-2018/19-011</t>
  </si>
  <si>
    <t>Plastering,painting,fixing doors and windows of Adminstration Block</t>
  </si>
  <si>
    <t>4-026-138-2630205-104-2018/19-012</t>
  </si>
  <si>
    <t>Purchase of School land 1 acre</t>
  </si>
  <si>
    <t>4-026-138-2630205-104-2018/19-013</t>
  </si>
  <si>
    <t>4-026-138-2630205-104-2018/19-014</t>
  </si>
  <si>
    <t>Flooring, Plastering, fixing of windows, doors and painting of administration block</t>
  </si>
  <si>
    <t>Caleb Amisi Center of Excellence</t>
  </si>
  <si>
    <t>4-026-138-2630205-104-2018/19-015</t>
  </si>
  <si>
    <t>4-026-138-2630205-104-2018/19-016</t>
  </si>
  <si>
    <t>Wetangula Secondary school</t>
  </si>
  <si>
    <t>4-026-138-2630205-104-2018/19-017</t>
  </si>
  <si>
    <t>Matisi Friends Secondary School</t>
  </si>
  <si>
    <t>4-026-138-2630205-104-2018/19-018</t>
  </si>
  <si>
    <t>Walling,Roofing,plastering,paitning,windows and doors of Multipurpose hall</t>
  </si>
  <si>
    <t>St Andrews Sukwo Secondary School</t>
  </si>
  <si>
    <t>4-026-138-2630205-104-2018/19-019</t>
  </si>
  <si>
    <t>Flooring, plastering and painting of two classrooms</t>
  </si>
  <si>
    <t>St Michael Secondary School</t>
  </si>
  <si>
    <t>4-026-138-2630205-104-2018/19-020</t>
  </si>
  <si>
    <t>Kinyoro Administration police Camp</t>
  </si>
  <si>
    <t>4-026-138-2640507-113/2018/19/001</t>
  </si>
  <si>
    <t>Muroki Administration Police Post</t>
  </si>
  <si>
    <t>4-026-138-2640507-113/2018/19/002</t>
  </si>
  <si>
    <t>Windows, doors,plastering, Roofing and Flooring of 4 houses</t>
  </si>
  <si>
    <t>Saboti Police Post</t>
  </si>
  <si>
    <t>4-026-138-2640507-113/2018/19/003</t>
  </si>
  <si>
    <t>Tuwan Chief’s Camp</t>
  </si>
  <si>
    <t>4-026-138-2640507-113/2018/19/004</t>
  </si>
  <si>
    <t>Plastering, Roofing and Flooring of Chiefs Camp</t>
  </si>
  <si>
    <t>Rengecha Administration Police Camp</t>
  </si>
  <si>
    <t>4-026-138-2640507-113/2018/19/005</t>
  </si>
  <si>
    <t>Chemichemi Administration police Camp</t>
  </si>
  <si>
    <t>4-026-138-2640507-113/2018/19/006</t>
  </si>
  <si>
    <t>Walling, windows and doors fixing, flooring, roofing and plastering of office</t>
  </si>
  <si>
    <t>PROJECT GFS CODELIST FOR TURKANA SOUTH NATIONAL GOVERNMENT CONSTITUENCY DEVELOPMENT FUND</t>
  </si>
  <si>
    <t>4-023-127-2110000-100-2018/19-001</t>
  </si>
  <si>
    <t>4-023-127-2210000-100-2018/19-002</t>
  </si>
  <si>
    <t>4-023-127-2120101-100-2018/19-003</t>
  </si>
  <si>
    <t>4-023-127-2120201-100-2018/19-004</t>
  </si>
  <si>
    <t>4-023-127-2210802-100-2018/19-005</t>
  </si>
  <si>
    <t>4-023-127-2210000-111-2018/19-001</t>
  </si>
  <si>
    <t>4-023-127-2210802-111-2018/19-002</t>
  </si>
  <si>
    <t>4-023-127-2210700-111-2018/19-003</t>
  </si>
  <si>
    <t>4-031-165-2640200-101-2018/19-001</t>
  </si>
  <si>
    <t>Bursary - Secondary Schools</t>
  </si>
  <si>
    <t>4-023-124-2640101-103-2018/19-001</t>
  </si>
  <si>
    <t>Payment of bursary for Secondary Schools students with the constituency</t>
  </si>
  <si>
    <t>Bursary - Tertiary Institutions</t>
  </si>
  <si>
    <t>4-023-124-2640102-103-2018/19-002</t>
  </si>
  <si>
    <t>Payment of bursary for Tertiary Institutions students in driving schools, colleges TIVETS and Universities</t>
  </si>
  <si>
    <t>4-023-124-2640509-112-2018/19-001</t>
  </si>
  <si>
    <t>Facilitation of Cross Border Sports activities to foster peace - To organize Community cross border peace Forums and schools competition within the Constituency</t>
  </si>
  <si>
    <t>4-023-124-2640510-110-2018/19-001</t>
  </si>
  <si>
    <t>Kadongolo Primary School</t>
  </si>
  <si>
    <t>4-023-127-2630204-104-2018/19-001</t>
  </si>
  <si>
    <t>Kaimegur Primary School</t>
  </si>
  <si>
    <t>4-023-127-2630204-104-2018/19-002</t>
  </si>
  <si>
    <t>Napusinyen Primary School</t>
  </si>
  <si>
    <t>4-023-127-2630204-104-2018/19-003</t>
  </si>
  <si>
    <t>Nakuja Ekalale Primary School</t>
  </si>
  <si>
    <t>4-023-127-2630204-104-2018/19-004</t>
  </si>
  <si>
    <t>Kaipokok Primary School</t>
  </si>
  <si>
    <t>4-023-127-2630204-104-2018/19-005</t>
  </si>
  <si>
    <t>Agape Primary School</t>
  </si>
  <si>
    <t>4-023-127-2630204-104-2018/19-006</t>
  </si>
  <si>
    <t>TERTIARY INSTITUTES</t>
  </si>
  <si>
    <t>4-023-127-2630205-104-2018/19-001</t>
  </si>
  <si>
    <t>4-023-127-2630205-104-2018/19-002</t>
  </si>
  <si>
    <t>Kaputir Secondary School</t>
  </si>
  <si>
    <t>4-023-127-2630205-104-2018/19-003</t>
  </si>
  <si>
    <t>Construction of 1 Classroom to Completion</t>
  </si>
  <si>
    <t>Lokapel Secondary School</t>
  </si>
  <si>
    <t>4-023-127-2630205-104-2018/19-005</t>
  </si>
  <si>
    <t>Completion Works on the 2 Classrooms Block - Finishing, Walling, Painting, Branding, wiring</t>
  </si>
  <si>
    <t>Kakalel Secondary School</t>
  </si>
  <si>
    <t>4-023-127-2630205-104-2018/19-006</t>
  </si>
  <si>
    <t>Lokichar Police Station</t>
  </si>
  <si>
    <t>4-023-127-2630507-113-2018/19-001</t>
  </si>
  <si>
    <t>Turkana South Relief Food Store Fence</t>
  </si>
  <si>
    <t>4-023-127-2630507-113-2018/19-002</t>
  </si>
  <si>
    <t>Turkana South NGCDF Office</t>
  </si>
  <si>
    <t>4-023-127-3110202-108-2018/19-001</t>
  </si>
  <si>
    <t>Purchase of Office furniture –(1 Fireproof Safe, 2 Conference tables (to accomodate  12 pax each), 6 High Leather back Seats, 4 Executive Desks , 10 Conference Seats)</t>
  </si>
  <si>
    <t>4-023-127-3110202-108-2018/19-002</t>
  </si>
  <si>
    <t>Repairs  and Renovations at the NGCDFC Office  of Office Doors with Metallic Frames - The wooden doors and frames have been destroyed by the termites and all the Wooden door frames and doors have collapsed. They need to be replaced. There are 26 in total of the doors that needs steel metal frames. Also, the Fund Account Manager Office needs some minor repairs as the Ceiling board has collapsed and the Tiles are worn out.</t>
  </si>
  <si>
    <t>PROJECT GFS CODELIST FOR MUKURWE-INI NATIONAL GOVERNMENT CONSTITUENCY DEVELOPMENT FUND</t>
  </si>
  <si>
    <t>4-019-098-2110000-100-2018/19-001</t>
  </si>
  <si>
    <t>4-019-098-2210000-100-2018/19-002</t>
  </si>
  <si>
    <t>Purchase of fuel, repairs and maintenance, printing, stationery, telephone, travel and subsistence, office tea, publications, advertisements</t>
  </si>
  <si>
    <t>4-019-098-2210000-111-2018/19-001</t>
  </si>
  <si>
    <t>4-019-098-2210802-111-2018/19-002</t>
  </si>
  <si>
    <t>Payment of Committee sitting allowances.transport and conferences</t>
  </si>
  <si>
    <t>4-019-098-2210700-111-2018/19-003</t>
  </si>
  <si>
    <t>4-019-098-2640101-103-2018/19-001</t>
  </si>
  <si>
    <t>Bursary Tertiary Institutions- Colleges, Universities, Institutes</t>
  </si>
  <si>
    <t>4-019-098-2640102-103-2018/19-002</t>
  </si>
  <si>
    <t xml:space="preserve">Payment of Bursary to needy students              </t>
  </si>
  <si>
    <t>Rugi Combined Team.</t>
  </si>
  <si>
    <t>4-019-098-2640509-112-2018/19-001</t>
  </si>
  <si>
    <t xml:space="preserve">Purchase of sports equipment, trophies, balls and games kits  </t>
  </si>
  <si>
    <t>Mukurwe-ini West combined team</t>
  </si>
  <si>
    <t>4-019-098-2640509-112-2018/19-002</t>
  </si>
  <si>
    <t xml:space="preserve">Purchase of sports equipment, trophies, balls and games kits </t>
  </si>
  <si>
    <t>Gikondi combined team.</t>
  </si>
  <si>
    <t>4-019-098-2640509-112-2018/19-003</t>
  </si>
  <si>
    <t>Mukurwe-ini  Central  combined team</t>
  </si>
  <si>
    <t>4-019-098-2640509-112-2018/19-004</t>
  </si>
  <si>
    <t>Ndiaini Secondary School</t>
  </si>
  <si>
    <t>4-019-098-2640510-110-2018/19-001</t>
  </si>
  <si>
    <t>Thangathi Secondary School</t>
  </si>
  <si>
    <t>4-019-098-2640510-110-2018/19-002</t>
  </si>
  <si>
    <t>Njiruini Secondary School</t>
  </si>
  <si>
    <t>4-019-098-2640510-110-2018/19-003</t>
  </si>
  <si>
    <t>Gaikundo Secondary School</t>
  </si>
  <si>
    <t>4-019-098-2640510-110-2018/19-004</t>
  </si>
  <si>
    <t>Ngamwa Secondary School</t>
  </si>
  <si>
    <t>4-019-098-2640510-110-2018/19-005</t>
  </si>
  <si>
    <t>Ningaini Primary School</t>
  </si>
  <si>
    <t>4-019-098-2630204-104-2018/19-001</t>
  </si>
  <si>
    <t>Gathiriti Primary School</t>
  </si>
  <si>
    <t>4-019-098-2630204-104-2018/19-002</t>
  </si>
  <si>
    <t>Plastering, painting&amp; flooring  for 1 No. administration block</t>
  </si>
  <si>
    <t>Karindi Primary School</t>
  </si>
  <si>
    <t>4-019-098-2630204-104-2018/19-003</t>
  </si>
  <si>
    <t>Renovation of 3No. Classrooms (floor hacking and screed finishing,plaster to walls ,steel doors,  windows, (water harvesting and painting)</t>
  </si>
  <si>
    <t>Mukui Primary School</t>
  </si>
  <si>
    <t>4-019-098-2630204-104-2018/19-004</t>
  </si>
  <si>
    <t xml:space="preserve">Renovation of 4No. Classrooms (oversite concrete to floor and screed finishing above a stable ground with compacted  hardcore,plaster to walls ,steel doors and windows water harvesting and painting) and storm water control </t>
  </si>
  <si>
    <t>4-019-098-2630204-104-2018/19-005</t>
  </si>
  <si>
    <t>Renovation of 5No. Classrooms(oversite concrete to floor and screed finishing above a stable ground with compacted  hardcore,plaster to walls ,steel doors and windows water harvesting and painting)</t>
  </si>
  <si>
    <t>Ichamara Primary School</t>
  </si>
  <si>
    <t>4-019-098-2630204-104-2018/19-006</t>
  </si>
  <si>
    <t>Kangurwe Primary School</t>
  </si>
  <si>
    <t>4-019-098-2630204-104-2018/19-007</t>
  </si>
  <si>
    <t>Renovation of 3No. Classrooms (floor hacking and screed finishing,plaster to walls ,steel doors and windows water harvesting and painting)</t>
  </si>
  <si>
    <t>Karaguririo Primary School</t>
  </si>
  <si>
    <t>4-019-098-2630204-104-2018/19-008</t>
  </si>
  <si>
    <t>Construction of 1.No classroom</t>
  </si>
  <si>
    <t>Kiamurathe Primary School</t>
  </si>
  <si>
    <t>4-019-098-2630204-104-2018/19-009</t>
  </si>
  <si>
    <t>Renovation of 6 no classrooms and head teacher's office (plastering,flooring,steel doors and windows,painting,glazing and electrical works)</t>
  </si>
  <si>
    <t>St. John Thunguri Secondary School</t>
  </si>
  <si>
    <t>4-019-098-2630205-104-2018/19-001</t>
  </si>
  <si>
    <t>Water harvesting,electrical work,(100,000)ceiling,internal partitioning for 1No. Classroom</t>
  </si>
  <si>
    <t>ACK Kiuu Secondary school</t>
  </si>
  <si>
    <t>4-019-098-2630205-104-2018/19-002</t>
  </si>
  <si>
    <t>Plastering,flooring,steel doors and windows,painting,glazing and electrical works for 2 No. classrooms</t>
  </si>
  <si>
    <t>St. Anne Githunguri Girls Secondary Sch</t>
  </si>
  <si>
    <t>4-019-098-2630205-104-2018/19-003</t>
  </si>
  <si>
    <t>Gathungururu Girls Secondary School</t>
  </si>
  <si>
    <t>4-019-098-2630205-104-2018/19-004</t>
  </si>
  <si>
    <t>Construction of 2 No ground floor classrooms with the structural capacity to accommodate one more storey above</t>
  </si>
  <si>
    <t>South Tetu Girls High School</t>
  </si>
  <si>
    <t>4-019-098-2630205-104-2018/19-005</t>
  </si>
  <si>
    <t>Extension of a dining hall 30ft*20ft(walling,columns,steel windows doors slab and finishings)</t>
  </si>
  <si>
    <t>Kaheti Boys High School</t>
  </si>
  <si>
    <t>4-019-098-2630205-104-2018/19-006</t>
  </si>
  <si>
    <t>Extension of a dormitory 20m*10m(walling,columns,steel windows doors slab and finishings)</t>
  </si>
  <si>
    <t>Ngoru Orthodox Secondary School</t>
  </si>
  <si>
    <t>4-019-098-2630205-104-2018/19-007</t>
  </si>
  <si>
    <t>Renovation of kitchen( reconstruction of roof, walling, plastering, flooring and  painting)</t>
  </si>
  <si>
    <t>Gathiriti Secondary School</t>
  </si>
  <si>
    <t>4-019-098-2630205-104-2018/19-008</t>
  </si>
  <si>
    <t>Mukurwe-ini KMTC</t>
  </si>
  <si>
    <t>4-019-098-2630206-104-2018/19-001</t>
  </si>
  <si>
    <t>Mihuti Assistant Chief's Office</t>
  </si>
  <si>
    <t>4-019-098-2640507-113-2018/19-001</t>
  </si>
  <si>
    <t>Wanjithi Assistant Chief's office</t>
  </si>
  <si>
    <t>4-019-098-2640507-113-2018/19-002</t>
  </si>
  <si>
    <t>Kirerema  Assistant Chief's office</t>
  </si>
  <si>
    <t>4-019-098-2640507-113-2018/19-003</t>
  </si>
  <si>
    <t>Karaba Police Lines</t>
  </si>
  <si>
    <t>4-019-098-2640507-113-2018/19-004</t>
  </si>
  <si>
    <t>Gakindu Chief's Office</t>
  </si>
  <si>
    <t>4-019-098-2640507-113-2018/19-005</t>
  </si>
  <si>
    <t>Roof repair and painting, internal partitioning and ceiling at the chiefs office.</t>
  </si>
  <si>
    <t>Ichamara Administration Police Post</t>
  </si>
  <si>
    <t>4-019-098-2640507-113-2018/19-006</t>
  </si>
  <si>
    <t>Construction of office block and armoury</t>
  </si>
  <si>
    <t>4-019-098-3110202-108-2018/19-001</t>
  </si>
  <si>
    <t>4-019-098-3111000-108-2018/19-001</t>
  </si>
  <si>
    <t>PROJECT GFS CODELIST FOR KIAMBAA NATIONAL GOVERNMENT CONSTITUENCY DEVELOPMENT FUND</t>
  </si>
  <si>
    <t>Employee Expenses</t>
  </si>
  <si>
    <t>4-022-118-2110000-100-2018/19-001</t>
  </si>
  <si>
    <t>Staff Salary and Gratuity</t>
  </si>
  <si>
    <t>4-022-118-2210802-100-2018/19-002</t>
  </si>
  <si>
    <t>4-022-118-2120101-100-2018/19-003</t>
  </si>
  <si>
    <t>4-022-118-2120201-100-2018/19-004</t>
  </si>
  <si>
    <t>4-022-118-2210000-100-2018/19-005</t>
  </si>
  <si>
    <t xml:space="preserve">Purchase of office equipment (Shredder, desk top computer, printer, safe, shelves, partitions at reception, TV, projector, gate) fuel, repairs and maintenance, printing, stationery, telephone, travel and subsistence, office tea.  </t>
  </si>
  <si>
    <t>4-022-118-2210000-111-2018/19-001</t>
  </si>
  <si>
    <t>Repairs and maintainance, printing, stationary, airtime, travel and subsistence</t>
  </si>
  <si>
    <t>4-022-118-2210802-111-2018/19-002</t>
  </si>
  <si>
    <t>4-022-118-2210700-111-2018/19-003</t>
  </si>
  <si>
    <t>4-022-118-2640101-103-2018/19-001</t>
  </si>
  <si>
    <t>4-022-118-2640102-103-2018/19-002</t>
  </si>
  <si>
    <t>Kiambaa Sports Programme</t>
  </si>
  <si>
    <t>4-022-118-2640509-112-2018/19-001</t>
  </si>
  <si>
    <t>Carry out Constituency Sports tournament/Marathon and the winning teams/schools to be awarded with trophies, balls and games kit.</t>
  </si>
  <si>
    <t>4-022-118-2640510-110-2018/19-001</t>
  </si>
  <si>
    <t>EDUCATION PRIMARY</t>
  </si>
  <si>
    <t>Gatatha Primary School</t>
  </si>
  <si>
    <t>4-022-118-2630204-104-2018/19-001</t>
  </si>
  <si>
    <t>Karuri Primary School</t>
  </si>
  <si>
    <t>4-022-118-2630204-104-2018/19-002</t>
  </si>
  <si>
    <t>Thimbigua Primary School</t>
  </si>
  <si>
    <t>4-022-118-2630204-104-2018/19-003</t>
  </si>
  <si>
    <t>Gatono Primary School</t>
  </si>
  <si>
    <t>4-022-118-2630204-104-2018/19-004</t>
  </si>
  <si>
    <t>Muchatha Primary School</t>
  </si>
  <si>
    <t>4-022-118-2630204-104-2018/19-005</t>
  </si>
  <si>
    <t>Construction of 14 doors aqua toilets for Boys and Girls</t>
  </si>
  <si>
    <t>Kawaida Primary School</t>
  </si>
  <si>
    <t>4-022-118-2630204-104-2018/19-006</t>
  </si>
  <si>
    <t>Lower Kihara Primary School</t>
  </si>
  <si>
    <t>4-022-118-2630204-104-2018/19-007</t>
  </si>
  <si>
    <t>Waguthu Primary School</t>
  </si>
  <si>
    <t>4-022-118-2630204-104-2018/19-008</t>
  </si>
  <si>
    <t>Construction special needs toilet - Kshs. 500,000, 14 doors aqua toilets for Girls - Kshs. 1,500,000</t>
  </si>
  <si>
    <t>Wangunyu Primary School</t>
  </si>
  <si>
    <t>4-022-118-2630204-104-2018/19-009</t>
  </si>
  <si>
    <t>Upper Kihara Primary School</t>
  </si>
  <si>
    <t>4-022-118-2630204-104-2018/19-010</t>
  </si>
  <si>
    <t>Njenga Karume Primary School</t>
  </si>
  <si>
    <t>4-022-118-2630204-104-2018/19-011</t>
  </si>
  <si>
    <t>Karura Primary School</t>
  </si>
  <si>
    <t>4-022-118-2630204-104-2018/19-012</t>
  </si>
  <si>
    <t>Kamuiru Primary School</t>
  </si>
  <si>
    <t>4-022-118-2630204-104-2018/19-013</t>
  </si>
  <si>
    <t xml:space="preserve">Construction of 14 doors aqua toilets for Boys </t>
  </si>
  <si>
    <t>Muongoiya Primary School</t>
  </si>
  <si>
    <t>4-022-118-2630204-104-2018/19-014</t>
  </si>
  <si>
    <t>EDUCATION SECONDARY</t>
  </si>
  <si>
    <t>Muchatha Secondary school</t>
  </si>
  <si>
    <t>4-022-118-2630205-104-2018/19-001</t>
  </si>
  <si>
    <t>Completion of 14 aqua toilets, fittings and finishing - suspended slab, plumbing, water connection</t>
  </si>
  <si>
    <t>Muthurwa Secondary school</t>
  </si>
  <si>
    <t>4-022-118-2630205-104-2018/19-002</t>
  </si>
  <si>
    <t>Construction of 2 classrooms - Kshs. 2,500,000 Renovation of dining hall floor with terrazo - Kshs. 1,500,000</t>
  </si>
  <si>
    <t>St. Angela Girls High School</t>
  </si>
  <si>
    <t>4-022-118-2630205-104-2018/19-003</t>
  </si>
  <si>
    <t>Karura Secondary school</t>
  </si>
  <si>
    <t>4-022-118-2630205-104-2018/19-004</t>
  </si>
  <si>
    <t xml:space="preserve">Construction of 14 doors aqua toilets </t>
  </si>
  <si>
    <t>4-022-118-2630205-104-2018/19-005</t>
  </si>
  <si>
    <t>Furnishing, Fitting and equipping laboratory</t>
  </si>
  <si>
    <t>Karuri KMTC</t>
  </si>
  <si>
    <t>Karuri Police Post</t>
  </si>
  <si>
    <t>4-022-118-2640507-113-2018/19-001</t>
  </si>
  <si>
    <t>Completion of storey office, roofing and internal fittings and finishing</t>
  </si>
  <si>
    <t>Kiambaa Chief Office</t>
  </si>
  <si>
    <t>4-022-118-2640507-113-2018/19-002</t>
  </si>
  <si>
    <t>Construction of Multipurpose hall</t>
  </si>
  <si>
    <t>Muongoiya Police Post</t>
  </si>
  <si>
    <t>4-022-118-2640507-113-2018/19-003</t>
  </si>
  <si>
    <t>Purchase of land – 0.04 ha (50*80 ft)</t>
  </si>
  <si>
    <t>Street Lighting</t>
  </si>
  <si>
    <t>4-022-118-2640507-113-2018/19-004</t>
  </si>
  <si>
    <t xml:space="preserve">Installation of  Security street lights on strategic areas in the 5 wards (Kihara, Muchatha, Ndenderu, Cianda &amp; Karuri) within the constituency </t>
  </si>
  <si>
    <t>4-022-118-2640200-101-2018/19-001</t>
  </si>
  <si>
    <t>To cater for any emergency within the constituency during the financial year</t>
  </si>
  <si>
    <t>Kiambaa Constituency Strategic Plan</t>
  </si>
  <si>
    <t>4-022-118-2211310-108-2018/19-001</t>
  </si>
  <si>
    <t>Stakeholders forums, drafting, printing and launching of 5 year strategic plan</t>
  </si>
  <si>
    <t>PROJECT GFS CODELIST FOR GATUNDU NORTH NATIONAL GOVERNMENT CONSTITUENCIES DEVELOPMENT FUND</t>
  </si>
  <si>
    <t>4-022-112-2110000-100-2018/19-001</t>
  </si>
  <si>
    <t>4-022-112-2210000-100-2018/19-002</t>
  </si>
  <si>
    <t>4-022-112-2120101-100-2018/19-004</t>
  </si>
  <si>
    <t>4-022-112-2120201-100-2018/19-005</t>
  </si>
  <si>
    <t>4-022-112-2210802-100-2018/19-006</t>
  </si>
  <si>
    <t>MONITORING &amp; EVALUATION/CAPACITY BUILDING</t>
  </si>
  <si>
    <t>4-022-112-2210000-112-2018/19-001</t>
  </si>
  <si>
    <t>4-022-112-2210802-112-2018/19-002</t>
  </si>
  <si>
    <t>4-022-112-2640101-103- 2018/19-001</t>
  </si>
  <si>
    <t>Payment of bursary to needy student in Secondary school</t>
  </si>
  <si>
    <t>4-022-112-2640102-103-2018/19-002</t>
  </si>
  <si>
    <t>4-022-112-2640105-103-2018/19-003</t>
  </si>
  <si>
    <t>4-022-112-2640200-101-2018/19-001</t>
  </si>
  <si>
    <t xml:space="preserve">Igamba Primary </t>
  </si>
  <si>
    <t>4-022-112-2630204-104-2018/19-001</t>
  </si>
  <si>
    <t xml:space="preserve">Mwea Primary School </t>
  </si>
  <si>
    <t>4-022-112-2630204-104-2018/19-002</t>
  </si>
  <si>
    <t>St Francis  Primary School</t>
  </si>
  <si>
    <t>4-022-112-2630204-104-2018/19-003</t>
  </si>
  <si>
    <t>James Njenga Primary School</t>
  </si>
  <si>
    <t>4-022-112-2630204-104-2018/19-004</t>
  </si>
  <si>
    <t>Gakoe  Primary School</t>
  </si>
  <si>
    <t>4-022-112-2630204-104-2018/19-005</t>
  </si>
  <si>
    <t>Purchase of 180 desks for pupils</t>
  </si>
  <si>
    <t>Kanjabi Primary School</t>
  </si>
  <si>
    <t>4-022-112-2630204-104-2018/19-006</t>
  </si>
  <si>
    <t>Construction of a storeyed block of 2 classrooms grond floor and 2 classrooms on first floor.</t>
  </si>
  <si>
    <t>Makwa Primary School</t>
  </si>
  <si>
    <t>4-022-112-2630204-104-2018/19-007</t>
  </si>
  <si>
    <t>Kangaita Primary School</t>
  </si>
  <si>
    <t>4-022-112-2630204-104-2018/19-008</t>
  </si>
  <si>
    <t>Mang’u Primary School</t>
  </si>
  <si>
    <t>4-022-112-2630204-104-2018/19-009</t>
  </si>
  <si>
    <t>Tiling of 8 classrooms (480 sq meters)</t>
  </si>
  <si>
    <t>Igegania Primary School</t>
  </si>
  <si>
    <t>4-022-112-2630204-104-2018/19-010</t>
  </si>
  <si>
    <t>Nyamang’ara Primary School</t>
  </si>
  <si>
    <t>4-022-112-2630204-104-2018/19-011</t>
  </si>
  <si>
    <t xml:space="preserve">Renovation of 8 Classrooms. i.e. Roofing, flooring and tiling ,veranda ,internal and external plastering,doors and windows and painting. </t>
  </si>
  <si>
    <t>Mungai Primary School</t>
  </si>
  <si>
    <t>4-022-112-2630204-104-2018/19-012</t>
  </si>
  <si>
    <t>4-022-112-2630205-104-2018/19-001</t>
  </si>
  <si>
    <t>Purchase of 30 beds((Double decker)</t>
  </si>
  <si>
    <t>4-022-112-2630205-104-2018/19-002</t>
  </si>
  <si>
    <t>Purchase of 30 beds(Double decker)</t>
  </si>
  <si>
    <t>4-022-112-2630205-104-2018/19-003</t>
  </si>
  <si>
    <t>Mukuruwe Secondary</t>
  </si>
  <si>
    <t>4-022-112-2630205-104-2018/19-004</t>
  </si>
  <si>
    <t>Kamwangi Police Station</t>
  </si>
  <si>
    <t>4-022-112-2640507-113-2018/19-001</t>
  </si>
  <si>
    <r>
      <t>Construction of police station; ground floor upto 1</t>
    </r>
    <r>
      <rPr>
        <vertAlign val="superscript"/>
        <sz val="12"/>
        <color indexed="8"/>
        <rFont val="Footlight MT Light"/>
        <family val="1"/>
      </rPr>
      <t>st</t>
    </r>
    <r>
      <rPr>
        <sz val="12"/>
        <color indexed="8"/>
        <rFont val="Footlight MT Light"/>
        <family val="1"/>
      </rPr>
      <t xml:space="preserve"> floor slab; substructure Kshs. 2,263,050, reinforced concrete frame &amp; slab Kshs. 2,267,250, superstructure walling Kshs. 380,000, plastering Kshs.250,000, painting Kshs. 175,000, floor tiling Kshs. 495,000, doors Kshs. 225,000, windows Kshs. 200,000, electrical works Kshs. 150,000, septic tank drainage and plumbing and plumbing fittings Kshs. 590,000.00</t>
    </r>
  </si>
  <si>
    <t>4-022-112-2640509-112-2018/19-001</t>
  </si>
  <si>
    <t>Ngorongo Social Hall</t>
  </si>
  <si>
    <t>4-022-112-2640511-108-2018/19-001</t>
  </si>
  <si>
    <t>Fanjua Primary School</t>
  </si>
  <si>
    <t>Kalalani Primary School</t>
  </si>
  <si>
    <t>Kone Primary School</t>
  </si>
  <si>
    <r>
      <t>Completion of 2</t>
    </r>
    <r>
      <rPr>
        <vertAlign val="superscript"/>
        <sz val="12"/>
        <color indexed="8"/>
        <rFont val="Footlight MT Light"/>
        <family val="1"/>
      </rPr>
      <t>nd</t>
    </r>
    <r>
      <rPr>
        <sz val="12"/>
        <color indexed="8"/>
        <rFont val="Footlight MT Light"/>
        <family val="1"/>
      </rPr>
      <t xml:space="preserve"> face chain link fence 50 acres of land</t>
    </r>
  </si>
  <si>
    <t>4-004-019-2630205-104-2018/19-008</t>
  </si>
  <si>
    <t>4-004-019-2630205-104-2018/19-009</t>
  </si>
  <si>
    <t>Hola Secondary school</t>
  </si>
  <si>
    <t>4-004-019-2630205-104-2018/19-010</t>
  </si>
  <si>
    <t>Waldena Secondary school</t>
  </si>
  <si>
    <t>Chewani Secondary school</t>
  </si>
  <si>
    <t>4-004-019-2630205-104-2018/19-011</t>
  </si>
  <si>
    <t>Chanani Secondary school</t>
  </si>
  <si>
    <t>4-004-019-2630205-104-2018/19-012</t>
  </si>
  <si>
    <t>Rafiki Secondary school</t>
  </si>
  <si>
    <t>4-004-019-2630205-104-2018/19-013</t>
  </si>
  <si>
    <t>4-019-019-2630206-104-2018/19-001</t>
  </si>
  <si>
    <t>Hola Administration Police Camp</t>
  </si>
  <si>
    <t>4-001-002-2110000-100-2018/19-001</t>
  </si>
  <si>
    <t>4-001-002-2210000-100-2018/19-002</t>
  </si>
  <si>
    <t>4-001-002-2120101-100-2018/19-003</t>
  </si>
  <si>
    <t>4-001-002-2120201-100-2018/19-004</t>
  </si>
  <si>
    <t>4-001-002-2210802-100-2018/19-005</t>
  </si>
  <si>
    <t>4-001-002-2210802-111-2018/19-001</t>
  </si>
  <si>
    <t>4-001-002-2210700-111-2018/19-002</t>
  </si>
  <si>
    <t>4-001-002-2640101-103-2018/19-001</t>
  </si>
  <si>
    <t>4-001-002-2640102-103-2018/19-002</t>
  </si>
  <si>
    <t>4-001-002-2640200-101-2018/19-001</t>
  </si>
  <si>
    <t>4-001-002-2640510-110-2018/19-001</t>
  </si>
  <si>
    <t>4-001-002-2640509-112-2018/19-001</t>
  </si>
  <si>
    <t>4-001-002-2630204-104-2018/19-001</t>
  </si>
  <si>
    <t>Miritini Primary School</t>
  </si>
  <si>
    <t>4-001-002-2630204-104-2018/19-002</t>
  </si>
  <si>
    <t>Kwa Jomvu Primary School</t>
  </si>
  <si>
    <t>4-001-002-2630204-104-2018/19-003</t>
  </si>
  <si>
    <t>4-001-002-2630205-104-2018/19-001</t>
  </si>
  <si>
    <t>4-001-002-2630205-104-2018/19-002</t>
  </si>
  <si>
    <t>Mreroni  Secondary school</t>
  </si>
  <si>
    <t>4-001-002-2630205-104-2018/19-003</t>
  </si>
  <si>
    <t>4-001-002-2630205-104-2018/19-004</t>
  </si>
  <si>
    <t>4-001-002-3110202-108-2018/19-001</t>
  </si>
  <si>
    <t>PROJECT GFS CODELIST FOR SOTIK NATIONAL GOVERNMENT CONSTITUENCY DEVELOPMENT FUND</t>
  </si>
  <si>
    <t>4-036-194-2110000-100-2018/19-001</t>
  </si>
  <si>
    <t xml:space="preserve">On going </t>
  </si>
  <si>
    <t>4-036-194-2120101-100-2018/19-002</t>
  </si>
  <si>
    <t>Payment of NSSF deduction</t>
  </si>
  <si>
    <t>4-036-194-2120201-100-2018/19-003</t>
  </si>
  <si>
    <t>4-036-194-2210000-100-2018/19-004</t>
  </si>
  <si>
    <t>Purchase of fuel, repairs and maintenance, printing, stationery, telephone, travel and subsistence and  office tea</t>
  </si>
  <si>
    <t>4-036-194-2210802-100-2018/19-005</t>
  </si>
  <si>
    <t>4-036-194-2210000-111-2018/19-001</t>
  </si>
  <si>
    <t>4-036-194-2210802-111-2018/19-002</t>
  </si>
  <si>
    <t>4-036-194-2210700-111-2018/19-003</t>
  </si>
  <si>
    <t>Undertake training of the PMCS/NG-CDFCS on NG-CDF related issues</t>
  </si>
  <si>
    <t>4-036-194-2640101-103-2018/19-001</t>
  </si>
  <si>
    <t>4-036-194-2640102-103-2018/19-002</t>
  </si>
  <si>
    <t>4-036-194-2640200-101-2018/19-001</t>
  </si>
  <si>
    <t>Ngurwo Primary School</t>
  </si>
  <si>
    <t xml:space="preserve">  Construction of 6 door pit latrines to completion</t>
  </si>
  <si>
    <t>Kimase Primary School</t>
  </si>
  <si>
    <t xml:space="preserve">  Construction of 2 door pit latrines to completion </t>
  </si>
  <si>
    <t>Kapnyasimba Primary School</t>
  </si>
  <si>
    <t>4-036-194-2640509-112-2018/19-001</t>
  </si>
  <si>
    <t>Chebirbelek Primary School</t>
  </si>
  <si>
    <t>4-036-194-2630204-104-2018/19-001</t>
  </si>
  <si>
    <t>Kambira Primary School</t>
  </si>
  <si>
    <t>4-036-194-2630204-104-2018/19-002</t>
  </si>
  <si>
    <t>Sotik Primary School</t>
  </si>
  <si>
    <t>4-036-194-2630204-104-2018/19-003</t>
  </si>
  <si>
    <t>4-036-194-2630204-104-2018/19-004</t>
  </si>
  <si>
    <t>Kimolwet Primary School</t>
  </si>
  <si>
    <t>4-036-194-2630204-104-2018/19-005</t>
  </si>
  <si>
    <t>4-036-194-2630204-104-2018/19-006</t>
  </si>
  <si>
    <t>4-036-194-2630204-104-2018/19-007</t>
  </si>
  <si>
    <t>Lelechwet Primary School</t>
  </si>
  <si>
    <t>4-036-194-2630204-104-2018/19-008</t>
  </si>
  <si>
    <t>Kaplekwa Primary School</t>
  </si>
  <si>
    <t>4-036-194-2630204-104-2018/19-009</t>
  </si>
  <si>
    <t>Chepkeigei Primary School</t>
  </si>
  <si>
    <t>4-036-194-2630204-104-2018/19-010</t>
  </si>
  <si>
    <t>4-036-194-2630204-104-2018/19-011</t>
  </si>
  <si>
    <t>4-036-194-2630204-104-2018/19-012</t>
  </si>
  <si>
    <t>Soyoit Primary School</t>
  </si>
  <si>
    <t>4-036-194-2630204-104-2018/19-013</t>
  </si>
  <si>
    <t xml:space="preserve"> Construction of one classroom to completion (Kshs 850,000), purchase of 30  lockers and chairs , one  teacher table and chair (kshs 150,000)</t>
  </si>
  <si>
    <t>Tembwet Primary School</t>
  </si>
  <si>
    <t>4-036-194-2630204-104-2018/19-014</t>
  </si>
  <si>
    <t>4-036-194-2630204-104-2018/19-015</t>
  </si>
  <si>
    <t>4-036-194-2630204-104-2018/19-016</t>
  </si>
  <si>
    <t>Chebui Primary School</t>
  </si>
  <si>
    <t>4-036-194-2630204-104-2018/19-017</t>
  </si>
  <si>
    <t>4-036-194-2630204-104-2018/19-018</t>
  </si>
  <si>
    <t>4-036-194-2630204-104-2018/19-019</t>
  </si>
  <si>
    <t>4-036-194-2630204-104-2018/19-020</t>
  </si>
  <si>
    <t>4-036-194-2630204-104-2018/19-021</t>
  </si>
  <si>
    <t>4-036-194-2630205-104-2018/19-001</t>
  </si>
  <si>
    <t>4-036-194-2630205-104-2018/19-002</t>
  </si>
  <si>
    <t>4-036-194-2630205-104-2018/19-003</t>
  </si>
  <si>
    <t>4-036-194-2630205-104-2018/19-004</t>
  </si>
  <si>
    <t>4-036-194-2630205-104-2018/19-005</t>
  </si>
  <si>
    <t>4-036-194-2630205-104-2018/19-006</t>
  </si>
  <si>
    <t>4-036-194-2630205-104-2018/19-007</t>
  </si>
  <si>
    <t>4-036-194-2630205-104-2018/19-008</t>
  </si>
  <si>
    <t>Kipsimbol Secondary School</t>
  </si>
  <si>
    <t>4-036-194-2630205-104-2018/19-009</t>
  </si>
  <si>
    <t>4-036-194-2630205-104-2018/19-010</t>
  </si>
  <si>
    <t>Kapchumbe Secondary School</t>
  </si>
  <si>
    <t>4-036-194-2630205-104-2018/19-011</t>
  </si>
  <si>
    <t>4-036-194-2630205-104-2018/19-012</t>
  </si>
  <si>
    <t>4-036-194-2630205-104-2018/19-013</t>
  </si>
  <si>
    <t>4-036-194-2630205-104-2018/19-014</t>
  </si>
  <si>
    <t>Balek ‘A’ Secondary School</t>
  </si>
  <si>
    <t>4-036-194-2630205-104-2018/19-015</t>
  </si>
  <si>
    <t>Gelegele Girls Secondary School</t>
  </si>
  <si>
    <t>4-036-194-2630205-104-2018/19-016</t>
  </si>
  <si>
    <t>4-036-194-2630205-104-2018/19-017</t>
  </si>
  <si>
    <t>4-036-194-2630205-104-2018/19-018</t>
  </si>
  <si>
    <t>4-036-194-2630205-104-2018/19-019</t>
  </si>
  <si>
    <t>Sironet Secondary School</t>
  </si>
  <si>
    <t>4-036-194-2630205-104-2018/19-020</t>
  </si>
  <si>
    <t>Kapsosurwo Secondary School</t>
  </si>
  <si>
    <t>4-036-194-2630205-104-2018/19-021</t>
  </si>
  <si>
    <t>Kaplong Boys high school</t>
  </si>
  <si>
    <t>4-036-194-2630205-104-2018/19-022</t>
  </si>
  <si>
    <t>Chepkosiom Secondary School</t>
  </si>
  <si>
    <t>4-036-194-2630205-104-2018/19-023</t>
  </si>
  <si>
    <t>Kapcholyo High School</t>
  </si>
  <si>
    <t>4-036-194-2630205-104-2018/19-024</t>
  </si>
  <si>
    <t>4-036-194-2630205-104-2018/19-025</t>
  </si>
  <si>
    <t>4-036-194-2630205-104-2018/19-026</t>
  </si>
  <si>
    <t>Kameswon Secondary School</t>
  </si>
  <si>
    <t>4-036-194-2630205-104-2018/19-027</t>
  </si>
  <si>
    <t>4-036-194-2630205-104-2018/19-028</t>
  </si>
  <si>
    <t>4-036-194-2630205-104-2018/19-029</t>
  </si>
  <si>
    <t>Ndanai Boys High School</t>
  </si>
  <si>
    <t>4-036-194-2630205-104-2018/19-030</t>
  </si>
  <si>
    <t>4-036-194-2630205-104-2018/19-031</t>
  </si>
  <si>
    <t>4-036-194-2640507-113-2018/19-001</t>
  </si>
  <si>
    <t xml:space="preserve">Purchase of Office Equipment </t>
  </si>
  <si>
    <t>PROJECT GFS CODELIST FOR MOGOTIO NATIONAL GOVERNMENT CONSTITUENCY DEVELOPMENT FUND</t>
  </si>
  <si>
    <t>4-030-161-2110000-100-2018/19-001</t>
  </si>
  <si>
    <t>Payment of staff salaries, wages, NHIF, and staff gratuity</t>
  </si>
  <si>
    <t>4-030-161-2110000-100-2018/19-002</t>
  </si>
  <si>
    <t>NSSF deductions</t>
  </si>
  <si>
    <t>4-030-161-2210000-100-2018/19-003</t>
  </si>
  <si>
    <t>Purchase of office furniture, fuel, repairs and maintenance ,printing, stationery ,telephone.travel and subsistence</t>
  </si>
  <si>
    <t>4-030-161-2210802-100-2018/19-004</t>
  </si>
  <si>
    <t>4-030-161-2210700-111-2018/19-001</t>
  </si>
  <si>
    <t>4-030-161-2210000-111-2018/19-002</t>
  </si>
  <si>
    <t>4-030-161-2210802-111-2018/19-003</t>
  </si>
  <si>
    <t>Payment of Committee allowances, transport, conference</t>
  </si>
  <si>
    <t>4-030-161-2640101-103-2018/19-001</t>
  </si>
  <si>
    <t>4-030-161-2640102-103-2018/19-002</t>
  </si>
  <si>
    <t>4-030-161-2640105-103-2018/19-003</t>
  </si>
  <si>
    <t>4-030-161-2120201-103-2018/19-004</t>
  </si>
  <si>
    <t>4-030-161-2640200-101-2018/19-001</t>
  </si>
  <si>
    <t>To cater for any unforeseen occurrences and emergency interventions in the Constituency during the FY 2018/2019</t>
  </si>
  <si>
    <t>Mogotio Constituency sports tournament</t>
  </si>
  <si>
    <t>4-030-161-2640509-112-2018/2019-001</t>
  </si>
  <si>
    <t>Carry out Constituency sports tournament and the winning teams/schools to be awarded with trophies, balls and games kits</t>
  </si>
  <si>
    <t>Benongoi primary school</t>
  </si>
  <si>
    <t> 4-030-161-2630204-104-2018/19-001</t>
  </si>
  <si>
    <t xml:space="preserve">Completion of one  classroom-flooring, walling, plastering and roofing </t>
  </si>
  <si>
    <t>Sore primary school</t>
  </si>
  <si>
    <t> 4-030-161-2630204-104-2018/19-002</t>
  </si>
  <si>
    <t xml:space="preserve">Completion of one classroom-walling, roofing, plastering, fixing doors and windows </t>
  </si>
  <si>
    <t>Kaburgei primary school</t>
  </si>
  <si>
    <t> 4-030-161-2630204-104-2018/19-003</t>
  </si>
  <si>
    <t>Completion of land buying-6 acres @ 300,000 per acre</t>
  </si>
  <si>
    <t>Kaplaimoi primary school</t>
  </si>
  <si>
    <t> 4-030-161-2630204-104-2018/19-004</t>
  </si>
  <si>
    <t>Completion of one classroom-plastering, roofing and painting</t>
  </si>
  <si>
    <t>Chemorgong primary school</t>
  </si>
  <si>
    <t> 4-030-161-2630204-104-2018/19-005</t>
  </si>
  <si>
    <t>Kapterit primary school</t>
  </si>
  <si>
    <t> 4-030-161-2630204-104-2018/19-006</t>
  </si>
  <si>
    <t>Completion of two classrooms-flooring, fixing doors and windows, plastering and paintworks</t>
  </si>
  <si>
    <t>Kimngorom primary school</t>
  </si>
  <si>
    <t> 4-030-161-2630204-104-2018/19-007</t>
  </si>
  <si>
    <t>Completion of dormitory-flooring and plastering</t>
  </si>
  <si>
    <t>Kaplogos primary school</t>
  </si>
  <si>
    <t> 4-030-161-2630204-104-2018/19-008</t>
  </si>
  <si>
    <t>Tian primary school</t>
  </si>
  <si>
    <t> 4-030-161-2630204-104-2018/19-009</t>
  </si>
  <si>
    <t>Ngentui primary school</t>
  </si>
  <si>
    <t>completion of administration block-roofing, fixing doors and windows</t>
  </si>
  <si>
    <t>Ngembamoi primary school</t>
  </si>
  <si>
    <t> 4-030-161-2630204-104-2018/19-011</t>
  </si>
  <si>
    <t>Aram primary school</t>
  </si>
  <si>
    <t> 4-030-161-2630204-104-2018/19-012</t>
  </si>
  <si>
    <t>Koitebess  primary school</t>
  </si>
  <si>
    <t> 4-030-161-2630204-104-2018/19-013</t>
  </si>
  <si>
    <t>Chepkokon primary school</t>
  </si>
  <si>
    <t> 4-030-161-2630204-104-2018/19-014</t>
  </si>
  <si>
    <t>Ebenezer primary school</t>
  </si>
  <si>
    <t> 4-030-161-2630204-104-2018/19-015</t>
  </si>
  <si>
    <t xml:space="preserve">Completion of two  classrooms-flooring, walling, plastering and roofing </t>
  </si>
  <si>
    <t>Kures primary school</t>
  </si>
  <si>
    <t> 4-030-161-2630204-104-2018/19-016</t>
  </si>
  <si>
    <t>Sagasagik primary school</t>
  </si>
  <si>
    <t> 4-030-161-2630204-104-2018/19-017</t>
  </si>
  <si>
    <t>Construction of a new 4 door latrine for boys</t>
  </si>
  <si>
    <t>Lolbugo primary school</t>
  </si>
  <si>
    <t> 4-030-161-2630204-104-2018/19-018</t>
  </si>
  <si>
    <t>lomanira primary school</t>
  </si>
  <si>
    <t> 4-030-161-2630204-104-2018/19-019</t>
  </si>
  <si>
    <t>Completion of one classroom-Fixing doors and windows ,plastering, kneeling, fascia boarding and general finishing’s</t>
  </si>
  <si>
    <t>Ngusero primary school</t>
  </si>
  <si>
    <t> 4-030-161-2630204-104-2018/19-020</t>
  </si>
  <si>
    <t xml:space="preserve">Completion of  two classrooms-flooring, walling, plastering and roofing </t>
  </si>
  <si>
    <t>Kipsogon primary school</t>
  </si>
  <si>
    <t> 4-030-161-2630204-104-2018/19-021</t>
  </si>
  <si>
    <t>Logiri primary school</t>
  </si>
  <si>
    <t> 4-030-161-2630204-104-2018/19-022</t>
  </si>
  <si>
    <t>Completion of two classrooms-flooring, walling, plastering and roofing</t>
  </si>
  <si>
    <t>St.Mary primary school</t>
  </si>
  <si>
    <t> 4-030-161-2630204-104-2018/19-023</t>
  </si>
  <si>
    <t>Completion of one classroom-slabbing, flooring, plastering, fixing doors and windows</t>
  </si>
  <si>
    <t>Chemogoch primary school</t>
  </si>
  <si>
    <t> 4-030-161-2630204-104-2018/19-024</t>
  </si>
  <si>
    <t>Renovation of two classrooms-flooring, roofing ,plastering and paintworks</t>
  </si>
  <si>
    <t xml:space="preserve">Kelelwa Hill primary </t>
  </si>
  <si>
    <t> 4-030-161-2630204-104-2018/19-025</t>
  </si>
  <si>
    <t>Noiwett primary school</t>
  </si>
  <si>
    <t> 4-030-161-2630204-104-2018/19-026</t>
  </si>
  <si>
    <t xml:space="preserve">Kelelwa primary school </t>
  </si>
  <si>
    <t> 4-030-161-2630204-104-2018/19-027</t>
  </si>
  <si>
    <t xml:space="preserve">Completion of 2  classrooms-flooring, walling, plastering and roofing </t>
  </si>
  <si>
    <t>Bikwen Gobat primary school</t>
  </si>
  <si>
    <t> 4-030-161-2630204-104-2018/19-028</t>
  </si>
  <si>
    <t xml:space="preserve">Completion of two  classroom-flooring, walling, plastering and roofing </t>
  </si>
  <si>
    <t>Borokwo primary school</t>
  </si>
  <si>
    <t> 4-030-161-2630204-104-2018/19-029</t>
  </si>
  <si>
    <t>Chemoinoi primary school</t>
  </si>
  <si>
    <t> 4-030-161-2630204-104-2018/19-030</t>
  </si>
  <si>
    <t>Completion of one classroom-plastering and finishings</t>
  </si>
  <si>
    <t>Embogong primary school</t>
  </si>
  <si>
    <t> 4-030-161-2630204-104-2018/19-031</t>
  </si>
  <si>
    <t>Kimose primary school</t>
  </si>
  <si>
    <t> 4-030-161-2630204-104-2018/19-032</t>
  </si>
  <si>
    <t>Kipchobet primary school</t>
  </si>
  <si>
    <t> 4-030-161-2630204-104-2018/19-033</t>
  </si>
  <si>
    <t>Completion of two classrooms-fixing doors and windows, flooring and plastering</t>
  </si>
  <si>
    <t>Sosion primary school</t>
  </si>
  <si>
    <t> 4-030-161-2630204-104-2018/19-034</t>
  </si>
  <si>
    <t>Completion of 4 door latrines-walling, roofing, fixing doors and windows, plastering and finishing</t>
  </si>
  <si>
    <t>Kapcheluguny primary school</t>
  </si>
  <si>
    <t> 4-030-161-2630204-104-2018/19-036</t>
  </si>
  <si>
    <t>Completion of one classrooms-fixing doors and windows, plastering and finishings</t>
  </si>
  <si>
    <t>Sorti primary school</t>
  </si>
  <si>
    <t> 4-030-161-2630204-104-2018/19-037</t>
  </si>
  <si>
    <t>Kabarbesi primary school</t>
  </si>
  <si>
    <t> 4-030-161-2630204-104-2018/19-038</t>
  </si>
  <si>
    <t>Completion of the renovation of 3 classrooms-flooring, plastering and roofing</t>
  </si>
  <si>
    <t>Emining primary school(Special school for the blind)</t>
  </si>
  <si>
    <t> 4-030-161-2630204-104-2018/19-039</t>
  </si>
  <si>
    <t>not in minutes</t>
  </si>
  <si>
    <t>Emining primary school</t>
  </si>
  <si>
    <t> 4-030-161-2630204-104-2018/19-040</t>
  </si>
  <si>
    <t>completion of two classrooms-Walling, fixing doors and windows, flooring and plastering</t>
  </si>
  <si>
    <t>Kamalanget primary school</t>
  </si>
  <si>
    <t> 4-030-161-2630204-104-2018/19-041</t>
  </si>
  <si>
    <t>Kapkararam primary school</t>
  </si>
  <si>
    <t> 4-030-161-2630204-104-2018/19-043</t>
  </si>
  <si>
    <t>Completion of 4 door latrines for boys-roofing, fixing doors and windows and painting</t>
  </si>
  <si>
    <t> 4-030-161-2630204-104-2018/19-044</t>
  </si>
  <si>
    <t>completion of two classrooms-fixing doors and windows, flooring and plastering</t>
  </si>
  <si>
    <t>Radad primary school</t>
  </si>
  <si>
    <t> 4-030-161-2630204-104-2018/19-047</t>
  </si>
  <si>
    <t>Chemutung primary school</t>
  </si>
  <si>
    <t> 4-030-161-2630204-104-2018/19-048</t>
  </si>
  <si>
    <t>Completion  of a  4-door latrine for boys-walling, roofing, plastering and paintworks</t>
  </si>
  <si>
    <t> 4-030-161-2630204-104-2018/19-049</t>
  </si>
  <si>
    <t>Completion  of a  4-door latrine for girls-walling, roofing, plastering and paintworks</t>
  </si>
  <si>
    <t>Lelen primary school</t>
  </si>
  <si>
    <t> 4-030-161-2630204-104-2018/19-050</t>
  </si>
  <si>
    <t>Chepnyorgin primary school</t>
  </si>
  <si>
    <t> 4-030-161-2630204-104-2018/19-051</t>
  </si>
  <si>
    <t>Completion of two classrooms-walling flooring, plastering and roofing</t>
  </si>
  <si>
    <t>Kwirindoche primary school</t>
  </si>
  <si>
    <t> 4-030-161-2630204-104-2018/19-052</t>
  </si>
  <si>
    <t>Kiskis primary school</t>
  </si>
  <si>
    <t> 4-030-161-2630204-104-2018/19-053</t>
  </si>
  <si>
    <t>Molok primary school</t>
  </si>
  <si>
    <t> 4-030-161-2630204-104-2018/19-054</t>
  </si>
  <si>
    <t> 4-030-161-2630204-104-2018/19-055</t>
  </si>
  <si>
    <t>Construction of a new 4 door latrine for girls</t>
  </si>
  <si>
    <t>Kipteweret primary school</t>
  </si>
  <si>
    <t> 4-030-161-2630204-104-2018/19-056</t>
  </si>
  <si>
    <t>Kapyemit primary school</t>
  </si>
  <si>
    <t> 4-030-161-2630204-104-2018/19-057</t>
  </si>
  <si>
    <t> 4-030-161-2630204-104-2018/19-058</t>
  </si>
  <si>
    <t>Construction of teachers quarters</t>
  </si>
  <si>
    <t>Emsos primary school</t>
  </si>
  <si>
    <t> 4-030-161-2630204-104-2018/19-059</t>
  </si>
  <si>
    <t>Completion of one classroom-roofing, plastering ,flooring and finishing</t>
  </si>
  <si>
    <t>Tingtinyon primary school</t>
  </si>
  <si>
    <t> 4-030-161-2630204-104-2018/19-060</t>
  </si>
  <si>
    <t>Completion of two  classrooms- fixing of doors and windows, plastering, glazing, painting and screeding</t>
  </si>
  <si>
    <t>Kokwemoi primary school</t>
  </si>
  <si>
    <t> 4-030-161-2630204-104-2018/19-061</t>
  </si>
  <si>
    <t>Completion of one classroom-fixing doors and windows, flooring, plastering and finishing</t>
  </si>
  <si>
    <t>Kibulwe primary school</t>
  </si>
  <si>
    <t> 4-030-161-2630204-104-2018/19-062</t>
  </si>
  <si>
    <t>Completion of two classrooms-Flooring, roofing and plastering, labeling and keying</t>
  </si>
  <si>
    <t>St.Maximillian kolbes primary school</t>
  </si>
  <si>
    <t> 4-030-161-2630204-104-2018/19-063</t>
  </si>
  <si>
    <t>Completion of one classroom-roofing, fixing doors and windows</t>
  </si>
  <si>
    <t>Molos primary school</t>
  </si>
  <si>
    <t> 4-030-161-2630204-104-2018/19-064</t>
  </si>
  <si>
    <t>completion of two classrooms-walling, fixing doors and windows, flooring and plastering</t>
  </si>
  <si>
    <t>Koibarak primary school</t>
  </si>
  <si>
    <t> 4-030-161-2630204-104-2018/19-065</t>
  </si>
  <si>
    <t>completion of one classroom-flooring, walling, fixing doors and windows, and plastering</t>
  </si>
  <si>
    <t>Molosirwe primary school</t>
  </si>
  <si>
    <t> 4-030-161-2630204-104-2018/19-066</t>
  </si>
  <si>
    <t xml:space="preserve">completion of an ongoing 4 door latrine block for boys </t>
  </si>
  <si>
    <t>Chebarer primary school</t>
  </si>
  <si>
    <t> 4-030-161-2630204-104-2018/19-067</t>
  </si>
  <si>
    <t>Sitet primary school</t>
  </si>
  <si>
    <t> 4-030-161-2630204-104-2018/19-068</t>
  </si>
  <si>
    <t>Purchase of 5 acres land at a cost of kshs.100,000 per acre</t>
  </si>
  <si>
    <t>Chepyuan primary school</t>
  </si>
  <si>
    <t> 4-030-161-2630204-104-2018/19-069</t>
  </si>
  <si>
    <t>Completion of two classrooms -flooring, walling, plastering and roofing</t>
  </si>
  <si>
    <t>Kabergei primary school</t>
  </si>
  <si>
    <t> 4-030-161-2630204-104-2018/19-070</t>
  </si>
  <si>
    <t>Completion of two latrines-4 door latrine block for boys (Kshs.100,000)-plastering and painting works and two door latrine block for teachers (Kshs.200,000)-flooring, walling, platering and roofing</t>
  </si>
  <si>
    <t>Ngendalel primary school</t>
  </si>
  <si>
    <t> 4-030-161-2630204-104-2018/19-071</t>
  </si>
  <si>
    <t>Completion of one classroom-flooring, walling, plastering and roofing</t>
  </si>
  <si>
    <t>Koisaram primary school</t>
  </si>
  <si>
    <t> 4-030-161-2630204-104-2018/19-072</t>
  </si>
  <si>
    <t>Completion of 2 classrooms-fixing doors and windows, plastering, flooring, screeding and paintworks</t>
  </si>
  <si>
    <t>Kapnosgei primary school</t>
  </si>
  <si>
    <t> 4-030-161-2630204-104-2018/19-073</t>
  </si>
  <si>
    <t>Completion of renovation of 2 classrooms by replacing the roof, flooring, plastering and paintworks</t>
  </si>
  <si>
    <t>Kamaasai primary school</t>
  </si>
  <si>
    <t> 4-030-161-2630204-104-2018/19-074</t>
  </si>
  <si>
    <t>Pombo primary school</t>
  </si>
  <si>
    <t> 4-030-161-2630204-104-2018/19-075</t>
  </si>
  <si>
    <t>Kitecho primary school</t>
  </si>
  <si>
    <t> 4-030-161-2630204-104-2018/19-076</t>
  </si>
  <si>
    <t>Kipnyunguny primary school</t>
  </si>
  <si>
    <t> 4-030-161-2630204-104-2018/19-077</t>
  </si>
  <si>
    <t>Completion of two classrooms-fixing doors and windows, plastering, floor screeding, paintworks</t>
  </si>
  <si>
    <t>Kabuswo primary school</t>
  </si>
  <si>
    <t> 4-030-161-2630204-104-2018/19-078</t>
  </si>
  <si>
    <t>Kiribot primary school</t>
  </si>
  <si>
    <t> 4-030-161-2630204-104-2018/19-079</t>
  </si>
  <si>
    <t>Completion of two classrooms-flooring,  walling, plastering and roofing</t>
  </si>
  <si>
    <t> 4-030-161-2630204-104-2018/19-080</t>
  </si>
  <si>
    <t>Completion of one latrine block - 4 door for girls-slabbing, walling, roofing, fixing doors and plastering</t>
  </si>
  <si>
    <t>Chebirebei primary school</t>
  </si>
  <si>
    <t> 4-030-161-2630204-104-2018/19-081</t>
  </si>
  <si>
    <t>Nyalilbuch primary school</t>
  </si>
  <si>
    <t> 4-030-161-2630204-104-2018/19-082</t>
  </si>
  <si>
    <t>Waseges primary school</t>
  </si>
  <si>
    <t> 4-030-161-2630204-104-2018/19-083</t>
  </si>
  <si>
    <t>Oldebes primary school</t>
  </si>
  <si>
    <t> 4-030-161-2630204-104-2018/19-084</t>
  </si>
  <si>
    <t>Completion of one classrooms-fixing doors and windows, flooring and plastering</t>
  </si>
  <si>
    <t> 4-030-161-2630204-104-2018/19-085</t>
  </si>
  <si>
    <t>Construction of a new 4-door latrine for girls</t>
  </si>
  <si>
    <t>Chomiek primary school</t>
  </si>
  <si>
    <t> 4-030-161-2630204-104-2018/19-086</t>
  </si>
  <si>
    <t>Completion of latrine block for boys- slabbing, walling, roofing, fixing doors and windows, plastering, floor screeding and painting</t>
  </si>
  <si>
    <t>Sore secondary school</t>
  </si>
  <si>
    <t>4-030-161-2630205-104-2018/19-001</t>
  </si>
  <si>
    <t>Completion of the laboratory-internal fixing, paintworks, plastering, doors and window fixing</t>
  </si>
  <si>
    <t>Sirwa secondary school</t>
  </si>
  <si>
    <t>4-030-161-2630205-104-2018/19-002</t>
  </si>
  <si>
    <t>Completion of the laboratory -plastering, fixing doors and windows, and finishings</t>
  </si>
  <si>
    <t>kimngorom  girls secondary school</t>
  </si>
  <si>
    <t>4-030-161-2630205-104-2018/19-003</t>
  </si>
  <si>
    <t>Cheberen secondary school</t>
  </si>
  <si>
    <t>4-030-161-2630205-104-2018/19-004</t>
  </si>
  <si>
    <t>Rosoga secondary school</t>
  </si>
  <si>
    <t>4-030-161-2630205-104-2018/19-005</t>
  </si>
  <si>
    <t>Completion of the laboratory-painting and plastering and finishings</t>
  </si>
  <si>
    <t>Lombogishu secondary school</t>
  </si>
  <si>
    <t>4-030-161-2630205-104-2018/19-006</t>
  </si>
  <si>
    <t>Completion of the laboratory-fixing doors and windows, plastering, flooring and finishings</t>
  </si>
  <si>
    <t>Kiptoim secondary school</t>
  </si>
  <si>
    <t>4-030-161-2630205-104-2018/19-007</t>
  </si>
  <si>
    <t>Completion of two classrooms-fixing doors and windows, plastering, flooring and paintworks</t>
  </si>
  <si>
    <t>Reuben cheruiyot secondary school</t>
  </si>
  <si>
    <t>4-030-161-2630205-104-2018/19-008</t>
  </si>
  <si>
    <t>Kimose secondary school</t>
  </si>
  <si>
    <t>4-030-161-2630205-104-2018/19-009</t>
  </si>
  <si>
    <t>Construction of one new classroom-flooring, walling, plastering and roofing</t>
  </si>
  <si>
    <t>Oterit secondary school</t>
  </si>
  <si>
    <t>4-030-161-2630205-104-2018/19-010</t>
  </si>
  <si>
    <t>AIC Maji moto secondary school</t>
  </si>
  <si>
    <t>4-030-161-2630205-104-2018/19-011</t>
  </si>
  <si>
    <t xml:space="preserve">Completion of staff houses-extension of the house to accommodate more teachers-walling, flooring, roofing and plastering  </t>
  </si>
  <si>
    <t>Kamar  secondary school</t>
  </si>
  <si>
    <t>4-030-161-2630205-104-2018/19-012</t>
  </si>
  <si>
    <t>Completion of two classrooms-roofing, plastering and finishings</t>
  </si>
  <si>
    <t>Mugurin secondary  school</t>
  </si>
  <si>
    <t>4-030-161-2630205-104-2018/19-013</t>
  </si>
  <si>
    <t>Completion of laboratory-roofing, fixing doors and windows and plastering</t>
  </si>
  <si>
    <t>Koibarak secondary school</t>
  </si>
  <si>
    <t>4-030-161-2630205-104-2018/19-014</t>
  </si>
  <si>
    <t xml:space="preserve">Completion of laboratory-Piping, gas system and cylinder, laboratory benches and tables, fume chamber, and sinks and finishings </t>
  </si>
  <si>
    <t>4-030-161-2630205-104-2018/19-015</t>
  </si>
  <si>
    <t>Completion of 4 door latrines for boys-slabbing, walling, roofing, fixing doors and windows</t>
  </si>
  <si>
    <t>Kipkitur secondary school</t>
  </si>
  <si>
    <t>4-030-161-2630205-104-2018/19-016</t>
  </si>
  <si>
    <t>Molosirwe secondary school</t>
  </si>
  <si>
    <t>4-030-161-2630205-104-2018/19-017</t>
  </si>
  <si>
    <t xml:space="preserve">Completion of girls dormitory-flooring, plastering, internal fixing and fixing doors and windows </t>
  </si>
  <si>
    <t>Olkokwe secondary school</t>
  </si>
  <si>
    <t>4-030-161-2630205-104-2018/19-018</t>
  </si>
  <si>
    <t>purchase of beds for the girls who are boarding</t>
  </si>
  <si>
    <t>AIC Totona Girls secondary school</t>
  </si>
  <si>
    <t>4-030-161-2630205-104-2018/19-019</t>
  </si>
  <si>
    <t>Kisanana secondary school</t>
  </si>
  <si>
    <t>4-030-161-2630205-104-2018/19-020</t>
  </si>
  <si>
    <t>Sinende secondary school</t>
  </si>
  <si>
    <t>4-030-161-2630205-104-2018/19-021</t>
  </si>
  <si>
    <t>Construction of a new dormitory</t>
  </si>
  <si>
    <t>Oldebes secondary school</t>
  </si>
  <si>
    <t>4-030-161-2630205-104-2018/19-022</t>
  </si>
  <si>
    <t>Completion of one classroom-Plastering, flooring, screeding and paintworks</t>
  </si>
  <si>
    <t>Cheberen chiefs office</t>
  </si>
  <si>
    <t>4-030-161-2640507-113-2018/19-001</t>
  </si>
  <si>
    <t>Completion of chiefs office-Paintworks, ceiling, flooring, keying, internal fixings and finishings</t>
  </si>
  <si>
    <t>Kiptoim chiefs office</t>
  </si>
  <si>
    <t>4-030-161-2640507-113-2018/19-002</t>
  </si>
  <si>
    <t>Completion of chiefs office-fixing doors and windows, plastering, flooring, painting and finishings</t>
  </si>
  <si>
    <t>Kimose chiefs office</t>
  </si>
  <si>
    <t>4-030-161-2640507-113-2018/19-003</t>
  </si>
  <si>
    <t xml:space="preserve">Completion of chiefs office-roofing, fixing doors and windows and plastering </t>
  </si>
  <si>
    <t>Ngubereti chiefs office</t>
  </si>
  <si>
    <t>4-030-161-2640507-113-2018/19-004</t>
  </si>
  <si>
    <t>Completion of chiefs office-plastering, flooring and paintworks</t>
  </si>
  <si>
    <t>Simotwe chiefs office</t>
  </si>
  <si>
    <t>4-030-161-2640507-113-2018/19-005</t>
  </si>
  <si>
    <t>Completion of office block-plastering, fixing doors and windows, flooring and finishings</t>
  </si>
  <si>
    <t>Olkokwe police post</t>
  </si>
  <si>
    <t>4-030-161-2640507-113-2018/19-006</t>
  </si>
  <si>
    <t>Completion of Police lines-extension of the house units to accommodate more officers-walling, flooring , plastering and roofing</t>
  </si>
  <si>
    <t>Kisanana chiefs office</t>
  </si>
  <si>
    <t>4-030-161-2640507-113-2018/19-007</t>
  </si>
  <si>
    <t>Completion of office block-roofing, fixing doors and windows and fascia boarding</t>
  </si>
  <si>
    <t>Kapnosgei chiefs office</t>
  </si>
  <si>
    <t>4-030-161-2640507-113-2018/19-008</t>
  </si>
  <si>
    <t>Construction of a new office block</t>
  </si>
  <si>
    <t>Kabuswo chiefs office</t>
  </si>
  <si>
    <t>4-030-161-2640507-113-2018/19-009</t>
  </si>
  <si>
    <t>Completion of office block-Walling, roofing ,flooring and plastering</t>
  </si>
  <si>
    <t>Sinende chiefs office</t>
  </si>
  <si>
    <t>4-030-161-2640507-113-2018/19-010</t>
  </si>
  <si>
    <t>Completion of the chiefs office two door latrine-slabbing, walling, roofing, plastering, paintworks and finishing</t>
  </si>
  <si>
    <t>Bebogoi community water catchment area</t>
  </si>
  <si>
    <t>4-030-161-2640510-110-2018/19-001</t>
  </si>
  <si>
    <t>Chomiek Assistant Chiefs office</t>
  </si>
  <si>
    <t>4-030-161-2640510-110-2018/19-002</t>
  </si>
  <si>
    <t>Kapkein primary school</t>
  </si>
  <si>
    <t>4-030-161-2640510-110-2018/19-003</t>
  </si>
  <si>
    <t>4-030-161-2640510-110-2018/19-004</t>
  </si>
  <si>
    <t>Kimngorom AP lines</t>
  </si>
  <si>
    <t>4-030-161-2640510-110-2018/19-005</t>
  </si>
  <si>
    <t>Ainopsos primary school</t>
  </si>
  <si>
    <t>4-030-161-2640510-110-2018/19-006</t>
  </si>
  <si>
    <t>Cheberen primary school</t>
  </si>
  <si>
    <t>4-030-161-2640510-110-2018/19-007</t>
  </si>
  <si>
    <t>Matebei primary school</t>
  </si>
  <si>
    <t>4-030-161-2640510-110-2018/19-008</t>
  </si>
  <si>
    <t>Rosoga primary school</t>
  </si>
  <si>
    <t>4-030-161-2640510-110-2018/19-009</t>
  </si>
  <si>
    <t>4-030-161-2640510-110-2018/19-010</t>
  </si>
  <si>
    <t>Mogotio Constituency Motor cycle</t>
  </si>
  <si>
    <t>4-030-161-3110701-108-2018/19-001</t>
  </si>
  <si>
    <t>Mogotio NG-CDF Office</t>
  </si>
  <si>
    <t>4-030-161-3110202-112-2018/19-001</t>
  </si>
  <si>
    <t>Completion of the ablution block, septic tank, painting, receptionist desk and office shelves</t>
  </si>
  <si>
    <t>PROJECT GFS CODELIST FOR MOLO NATIONAL GOVERNMENT CONSTITUENCY DEVELOPMENT FUND</t>
  </si>
  <si>
    <t>Payment of NG-CDFCs sitting allowances</t>
  </si>
  <si>
    <t>Purchase of fuel, repair and maintenance, printing, stationery, airtime, travel and subsistence</t>
  </si>
  <si>
    <t>NG-CDFC/Staffs/ PMCs capacity building</t>
  </si>
  <si>
    <t>To undertake training/capacity building of the  NG-CDFCs, staffs and PMCs</t>
  </si>
  <si>
    <t>To carry out constituency sports tournaments and the winning teams/ schools to be awarded with trophies, balls, and games kits</t>
  </si>
  <si>
    <t>TERTIARY INSTITUION</t>
  </si>
  <si>
    <t>KMTC Septic tank construction</t>
  </si>
  <si>
    <t>Construction of septic tank and foul drainage for KMTC, molo branch</t>
  </si>
  <si>
    <t>Bursary Secondary schools/Special schools</t>
  </si>
  <si>
    <t>Bursary tertiary/ universities</t>
  </si>
  <si>
    <t>Purchase of 10,000L water tanks(kshs 100,000), installation of gutters(ksh 20,000), stands for the tanks(kshs 30,000) for each of the following institutions (Michinda primary, Elburgon DEB Primary school, Mukinyai sec school and Ndenderu Forest Line AP Camp)</t>
  </si>
  <si>
    <t>Soin primary school</t>
  </si>
  <si>
    <t>Purchase of 1 acre of land at Kshs. 1,000,000 and construction of 3 number of classrooms to completion each at Kshs. 900,000  and supply of 75 desks each at Kshs. 4,000</t>
  </si>
  <si>
    <t>Kirandich primary school</t>
  </si>
  <si>
    <t xml:space="preserve">Construction of 2 number of classrooms each at Kshs.1,000,000, supply of 50 number of desks each at Kshs.4,000 </t>
  </si>
  <si>
    <t>Mwangimichuki primary school</t>
  </si>
  <si>
    <t>Construction of a kitchen for the school to completion.</t>
  </si>
  <si>
    <t>Sakaitim primary school</t>
  </si>
  <si>
    <t xml:space="preserve">Construction of one classroom at ksh 1,000,000 and supply of 25 number of desks each at Kshs. 4,000 </t>
  </si>
  <si>
    <t>Kiplelmoi primary school</t>
  </si>
  <si>
    <t>Construction of two classrooms each at Kshs 1,000,000 and supply of 50 number of desks each at Kshs. 4,000.</t>
  </si>
  <si>
    <t>Arimi primary school</t>
  </si>
  <si>
    <t>Ndoswa primary school</t>
  </si>
  <si>
    <t xml:space="preserve">Construction of one classroom to completion at Kshs.1,000,000 and supply of 25 desks each at Kshs 4,000 </t>
  </si>
  <si>
    <t>New creation primary school</t>
  </si>
  <si>
    <t>Tayari primary school</t>
  </si>
  <si>
    <t>Construction of one classroom to completion at Kshs.1,000,000 and renovation of 7 classrooms (plastering, flooring, window panes, doors and painting) at Kshs.1,000,000</t>
  </si>
  <si>
    <t>Turi IDP primary school</t>
  </si>
  <si>
    <t xml:space="preserve">Construction of 2 classrooms to completion each at Kshs.1,000,000 and construction of 12 door toilets at Kshs.750,000 </t>
  </si>
  <si>
    <t>Gathigi primary school</t>
  </si>
  <si>
    <t xml:space="preserve">Construction of 2 classrooms to completion each at Kshs.1,000,000 and supply of 50 number of desks each at Kshs.4,000 and construction of 5 door teacher's toilet at Kshs.300,000 </t>
  </si>
  <si>
    <t>Green park primary school</t>
  </si>
  <si>
    <t>Chesingele primary school</t>
  </si>
  <si>
    <t>St. Mary mixed primary school</t>
  </si>
  <si>
    <t xml:space="preserve">Construction of one classroom to completion at Kshs.1,000,000 and construction of 14 door girls' toilet at Kshs.800,000 </t>
  </si>
  <si>
    <t>Orthodox primary school</t>
  </si>
  <si>
    <t>Mutamaiyu primary school</t>
  </si>
  <si>
    <t>Construction of 1 classroom to completion at Kshs.1,000,000, supply of 25 desks each at Kshs. 4,000, construction of 5 door toilets for the teachers at Kshs. 310,000, and construction of 14 door toilets for students at Kshs. 850,000 .</t>
  </si>
  <si>
    <t>Kimonio primary school</t>
  </si>
  <si>
    <t>St. James primary school</t>
  </si>
  <si>
    <t>St. Peters girls’ day school</t>
  </si>
  <si>
    <t xml:space="preserve"> Renovation of the administration block (plastering, flooring, window panes, doors and painting)</t>
  </si>
  <si>
    <t>Tayari primary school E.C.D</t>
  </si>
  <si>
    <t>Completion of a classroom (plastering, flooring, window panes, doors and painting)</t>
  </si>
  <si>
    <t>Rosewood Primary School</t>
  </si>
  <si>
    <t>Kapsorok primary school</t>
  </si>
  <si>
    <t>Ndimu secondary school</t>
  </si>
  <si>
    <t>Construction of 2 classrooms each at Kshs.1,000,000, and construction of  16 door toilets at Kshs.1,000,000</t>
  </si>
  <si>
    <t>Michatha secondary school</t>
  </si>
  <si>
    <t>Construction of 1 classroom to completion at Kshs.1,000,000, and supply of 25 metal framed lockers and chairs each pair at Kshs.6,000.</t>
  </si>
  <si>
    <t>Molo highway secondary school</t>
  </si>
  <si>
    <t>Construction of a one laboratory to completion.</t>
  </si>
  <si>
    <t>Mianzini secondary school</t>
  </si>
  <si>
    <t>Mariashoni secondary school</t>
  </si>
  <si>
    <t>Nyakiambi secondary school</t>
  </si>
  <si>
    <t>Construction of 2 classrooms to completion at Kshs.950,000 each, and supply of 50 number of metal framed chairs and lockers each pair at Kshs.6000</t>
  </si>
  <si>
    <t>Tayari secondary school</t>
  </si>
  <si>
    <t xml:space="preserve">Supply of 50 number of metal framed lockers and chairs each at Kshs.6000 </t>
  </si>
  <si>
    <t>St. Bredans secondary school</t>
  </si>
  <si>
    <t xml:space="preserve">Construction of 1 classroom at Kshs.1,000,000 and supply of 25 metal framed lockers and chairs each pair at Kshs.6000 </t>
  </si>
  <si>
    <t>Oinoptich secondary school</t>
  </si>
  <si>
    <t>Construction of one classroom at Kshs.1,000,000, supply of 25 metal framed lockers and chairs each pair at Kshs.6000, and completion of 2 classrooms (plastering, flooring, window panes, doors and painting) at Kshs.500,000.</t>
  </si>
  <si>
    <t>Turi secondary school</t>
  </si>
  <si>
    <t>Rombei secondary school</t>
  </si>
  <si>
    <t>Construction of a twin laboratory to completion</t>
  </si>
  <si>
    <t>Kiambiriria secondary school</t>
  </si>
  <si>
    <t>Completion of a laboratory (plastering, flooring, window panes, doors and painting)</t>
  </si>
  <si>
    <t>Arimi secondary school</t>
  </si>
  <si>
    <t>Satewa police camp</t>
  </si>
  <si>
    <t>Construction of 3 police houses</t>
  </si>
  <si>
    <t>Lawina chief's office</t>
  </si>
  <si>
    <t>Construction of a 3 doors toilet complete with its front doors walling</t>
  </si>
  <si>
    <t>Ndoswa chief's office</t>
  </si>
  <si>
    <t>Completion of chief's office (plastering, flooring, window panes, doors and painting)</t>
  </si>
  <si>
    <t>Elburgon police station</t>
  </si>
  <si>
    <t>Renovation of the administration block, armory, cells, ocs' office, exhibit stores  (plastering, flooring, window panes, doors and painting)</t>
  </si>
  <si>
    <t>Renovation of ACC1's residence in Molo town (plastering, flooring, window panes, doors and windows)</t>
  </si>
  <si>
    <t>Equipping ACC’s  sachangwan office</t>
  </si>
  <si>
    <t>Purchase of furniture (10 banquet chairs each at Kshs 4000) for the waiting room, multifunctional photocopying machine at Ksh 60,000 for the office, and partitioning of the reception at Kshs 100,000).</t>
  </si>
  <si>
    <t>PROJECT GFS CODELIST FOR NAIVASHA NATIONAL GOVERNMENT CONSTITUENCY DEVELOPMENT FUND</t>
  </si>
  <si>
    <t>4-032-168-2110000-100-2018/19-001</t>
  </si>
  <si>
    <t>4-032-168-2210000-100-2018/19-002</t>
  </si>
  <si>
    <t>4-032-168-2120101-100-2018/19-003</t>
  </si>
  <si>
    <t>4-032-168-2210802-100-2018/19-004</t>
  </si>
  <si>
    <t>4-032-168-2210000-111-2018/19-001</t>
  </si>
  <si>
    <t>4-032-168-2210802-111-2018/19-002</t>
  </si>
  <si>
    <t>4-032-168-2210700-111-2018/19-003</t>
  </si>
  <si>
    <t>Undertake training of the PMCs/NG-CDFCs on NGCDF Related issues</t>
  </si>
  <si>
    <t>4-032-168-2640200-101-2018/19-001</t>
  </si>
  <si>
    <t>4-032-168-2640509-112-2018/19-001</t>
  </si>
  <si>
    <t>4-032-168-2640101-103-2018/19-001</t>
  </si>
  <si>
    <t>4-032-168-2640102-103-2018/19-002</t>
  </si>
  <si>
    <t>Shindano Primary Schoool</t>
  </si>
  <si>
    <t>4-032-168-2630204-104-2018/19-001</t>
  </si>
  <si>
    <t>on-going</t>
  </si>
  <si>
    <t>Unity Primary School</t>
  </si>
  <si>
    <t>4-032-168-2630204-104-2018/19-002</t>
  </si>
  <si>
    <t>Completion of six doors toilets -plastering, toilet doors, painting and branding-kshs.200,000 and Completion of four classrooms- painting and branding- kshs. 600,000</t>
  </si>
  <si>
    <t>Gathima Primary School</t>
  </si>
  <si>
    <t>4-032-168-2630204-104-2018/19-003</t>
  </si>
  <si>
    <r>
      <t>Completion of four classrooms (Roofing ,plastering, wiring, painting, guard rails, doors and windows</t>
    </r>
    <r>
      <rPr>
        <sz val="12"/>
        <color indexed="8"/>
        <rFont val="Footlight MT Light"/>
        <family val="1"/>
      </rPr>
      <t xml:space="preserve"> of the storey building) and branding</t>
    </r>
  </si>
  <si>
    <t>Ihindu Primary School</t>
  </si>
  <si>
    <t>4-032-168-2630204-104-2018/19-004</t>
  </si>
  <si>
    <t>Completion of one classroom  (Painting and branding)</t>
  </si>
  <si>
    <t>Ngunyumu Primary School</t>
  </si>
  <si>
    <t>4-032-168-2630204-104-2018/19-005</t>
  </si>
  <si>
    <t>Completion of 3 classrooms (roofing,  plastering ,doors, windows, painting, wiring and branding)</t>
  </si>
  <si>
    <t>Ereri Primary School</t>
  </si>
  <si>
    <t>4-032-168-2630204-104-2018/19-006</t>
  </si>
  <si>
    <t>Renovation of 5 classrooms (Plastering, Painting works and branding)</t>
  </si>
  <si>
    <t>Longonot Township Primary School</t>
  </si>
  <si>
    <t>4-032-168-2630204-104-2018/19-007</t>
  </si>
  <si>
    <t>Manera Primary School</t>
  </si>
  <si>
    <t>4-032-168-2630204-104-2018/19-008</t>
  </si>
  <si>
    <r>
      <t>Completion of</t>
    </r>
    <r>
      <rPr>
        <sz val="12"/>
        <color indexed="8"/>
        <rFont val="Footlight MT Light"/>
        <family val="1"/>
      </rPr>
      <t xml:space="preserve"> 2 classrooms (Plastering, Painting works and branding)</t>
    </r>
  </si>
  <si>
    <t>Kamuyu Primary school</t>
  </si>
  <si>
    <t>4-032-168-2630204-104-2018/19-009</t>
  </si>
  <si>
    <r>
      <t xml:space="preserve">Construction of 1 classroom to </t>
    </r>
    <r>
      <rPr>
        <sz val="12"/>
        <color indexed="8"/>
        <rFont val="Footlight MT Light"/>
        <family val="1"/>
      </rPr>
      <t>completion (Kshs.950,000</t>
    </r>
    <r>
      <rPr>
        <sz val="12"/>
        <color indexed="8"/>
        <rFont val="Footlight MT Light"/>
        <family val="1"/>
      </rPr>
      <t>) and purchase and installation of 10,000 litres water tank and guttering  (Kshs.200,000)</t>
    </r>
  </si>
  <si>
    <t>4-032-168-2630204-104-2018/19-010</t>
  </si>
  <si>
    <t>Completion of two classrooms (Plastering, gutters &amp; painting )</t>
  </si>
  <si>
    <t>Kinungi Primary School</t>
  </si>
  <si>
    <t>4-032-168-2630204-104-2018/19-011</t>
  </si>
  <si>
    <t>Completion of 2 classrooms (Plastering, gutters &amp; painting)</t>
  </si>
  <si>
    <t>Longonot DEB Primary School</t>
  </si>
  <si>
    <t>4-032-168-2630204-104-2018/19-012</t>
  </si>
  <si>
    <t>Completion of 8 door latrines (plastering, gutters &amp; painting)</t>
  </si>
  <si>
    <t>Gathima primary school</t>
  </si>
  <si>
    <t>4-032-168-2630204-104-2018/19-013</t>
  </si>
  <si>
    <t>Construction of  1 storey of 4 classrooms , administration block, toilets for staff, boys and girls to completion</t>
  </si>
  <si>
    <t>Kiburuti Primary School</t>
  </si>
  <si>
    <t>4-032-168-2630204-104-2018/19-014</t>
  </si>
  <si>
    <t>Gituru Primary School</t>
  </si>
  <si>
    <t>4-032-168-2630204-104-2018/19-015</t>
  </si>
  <si>
    <t>Highway Primary School</t>
  </si>
  <si>
    <t>4-032-168-2630204-104-2018/19-016</t>
  </si>
  <si>
    <t>Purchase and installation of  two(2) 10,000 lts tanks.</t>
  </si>
  <si>
    <t xml:space="preserve">Naivasha D.E.B Primary School </t>
  </si>
  <si>
    <t>4-032-168-2630204-104-2018/19-017</t>
  </si>
  <si>
    <t>Renovation of 4 classrooms; Plastering, painting and tiling</t>
  </si>
  <si>
    <t>Gituamba Primary School</t>
  </si>
  <si>
    <t>4-032-168-2630204-104-2018/19-018</t>
  </si>
  <si>
    <t>4-032-168-2630204-104-2018/19-019</t>
  </si>
  <si>
    <t>fencing of school compound using chainlink and concrete post(500 metres) –kshs. 1,444,836.and construction and installation of a  gate(kshs. 300,000)</t>
  </si>
  <si>
    <t>Rubiri Secondary School</t>
  </si>
  <si>
    <t>4-032-168-2630205-104-2018/19-002</t>
  </si>
  <si>
    <r>
      <t>Completion</t>
    </r>
    <r>
      <rPr>
        <sz val="12"/>
        <color indexed="8"/>
        <rFont val="Footlight MT Light"/>
        <family val="1"/>
      </rPr>
      <t xml:space="preserve"> of three classrooms (Painting and Verandah  set up ) branding</t>
    </r>
  </si>
  <si>
    <t>Dric Vocational Training Center</t>
  </si>
  <si>
    <t>4-032-168-2630205-104-2018/19-003</t>
  </si>
  <si>
    <r>
      <t xml:space="preserve">Completion </t>
    </r>
    <r>
      <rPr>
        <sz val="12"/>
        <color indexed="8"/>
        <rFont val="Footlight MT Light"/>
        <family val="1"/>
      </rPr>
      <t>of three special unit classrooms(plastering ,doors, windows, painting, wiring, movement support bars)  and branding</t>
    </r>
  </si>
  <si>
    <t xml:space="preserve">Maiella Central Mixed Secondary School </t>
  </si>
  <si>
    <t>4-032-168-2630205-104-2018/19-004</t>
  </si>
  <si>
    <r>
      <t xml:space="preserve">Completion </t>
    </r>
    <r>
      <rPr>
        <sz val="12"/>
        <color indexed="8"/>
        <rFont val="Footlight MT Light"/>
        <family val="1"/>
      </rPr>
      <t xml:space="preserve">of three classrooms; painting, windows panes, gutters (Kshs.300,000), and completion of six door toilets; Painting, fixing doors(ksh. 100,000). </t>
    </r>
  </si>
  <si>
    <t>Nyakairu Senior Secondary School</t>
  </si>
  <si>
    <t>4-032-168-2630205-104-2018/19-005</t>
  </si>
  <si>
    <t>Completion of three classrooms-kshs.600,000 (plastering, flooring, doors, windows painting and branding) and completion of six door toilets-kshs.300,000 (walling, roofing, , painting and branding)</t>
  </si>
  <si>
    <t>Ngondi Secondary School</t>
  </si>
  <si>
    <t>4-032-168-2630205-104-2018/19-006</t>
  </si>
  <si>
    <r>
      <t xml:space="preserve">Completion </t>
    </r>
    <r>
      <rPr>
        <sz val="12"/>
        <color indexed="8"/>
        <rFont val="Footlight MT Light"/>
        <family val="1"/>
      </rPr>
      <t>of a six door toilets(painting and branding)</t>
    </r>
  </si>
  <si>
    <t>Maai Mahiu Boys Secondary School</t>
  </si>
  <si>
    <t>4-032-168-2630205-104-2018/19-007</t>
  </si>
  <si>
    <r>
      <t>Completion</t>
    </r>
    <r>
      <rPr>
        <sz val="12"/>
        <color indexed="8"/>
        <rFont val="Footlight MT Light"/>
        <family val="1"/>
      </rPr>
      <t xml:space="preserve"> of a sixteen door toilets (painting, doors and branding)</t>
    </r>
  </si>
  <si>
    <t>Kipkonyo Secondary School</t>
  </si>
  <si>
    <t>4-032-168-2630205-104-2018/19-008</t>
  </si>
  <si>
    <r>
      <t>Completion</t>
    </r>
    <r>
      <rPr>
        <sz val="12"/>
        <color indexed="8"/>
        <rFont val="Footlight MT Light"/>
        <family val="1"/>
      </rPr>
      <t xml:space="preserve"> of 3 classrooms (plastering ,doors, windows, painting, wiring and branding)</t>
    </r>
  </si>
  <si>
    <t>Gituamba Secondary School</t>
  </si>
  <si>
    <t>4-032-168-2630205-104-2018/19-009</t>
  </si>
  <si>
    <t>Completion of Laboratory (Construction of benches, water &amp; gas piping, painting)</t>
  </si>
  <si>
    <t>Ndoroto Secondary School</t>
  </si>
  <si>
    <t>4-032-168-2630205-104-2018/19-010</t>
  </si>
  <si>
    <t>Completion of 2 classrooms (Plastering, Painting works and branding)</t>
  </si>
  <si>
    <t>Maraigushu Secondary School</t>
  </si>
  <si>
    <t>4-032-168-2630205-104-2018/19-011</t>
  </si>
  <si>
    <t>Completion of the laboratory with a slab on top (slabbing,plastering, painting and branding)</t>
  </si>
  <si>
    <t>Lake Naivasha Girls Secondary school</t>
  </si>
  <si>
    <t>4-032-168-2630205-104-2018/19-012</t>
  </si>
  <si>
    <t>Construction of a 1 storey with two(2) classrooms to completion</t>
  </si>
  <si>
    <t xml:space="preserve">Milimani High School </t>
  </si>
  <si>
    <t>4-032-168-2630205-104-2018/19-013</t>
  </si>
  <si>
    <r>
      <t xml:space="preserve">Construction of 5 offices to </t>
    </r>
    <r>
      <rPr>
        <sz val="12"/>
        <color indexed="8"/>
        <rFont val="Footlight MT Light"/>
        <family val="1"/>
      </rPr>
      <t>completion</t>
    </r>
  </si>
  <si>
    <t>Kihara Secondary School</t>
  </si>
  <si>
    <t>4-032-168-2630205-104-2018/19-014</t>
  </si>
  <si>
    <r>
      <t xml:space="preserve">Construction of two classrooms to </t>
    </r>
    <r>
      <rPr>
        <sz val="12"/>
        <color indexed="8"/>
        <rFont val="Footlight MT Light"/>
        <family val="1"/>
      </rPr>
      <t>completion</t>
    </r>
  </si>
  <si>
    <t>MaaiMahiu Boys</t>
  </si>
  <si>
    <t>4-032-168-2630205-104-2018/19-015</t>
  </si>
  <si>
    <t>Karima Secondary School</t>
  </si>
  <si>
    <t>4-032-168-2630205-104-2018/19-016</t>
  </si>
  <si>
    <t>construction of 2 classrooms to completion (Kshs.1,900,000) and purchase and installation of 10,000 litres water tank (Khs.150,000)</t>
  </si>
  <si>
    <t xml:space="preserve">Kinungi Secondary School </t>
  </si>
  <si>
    <t>4-032-168-2630205-104-2018/19-017</t>
  </si>
  <si>
    <r>
      <t xml:space="preserve">Construction of a 1 classroom  to </t>
    </r>
    <r>
      <rPr>
        <sz val="12"/>
        <color indexed="8"/>
        <rFont val="Footlight MT Light"/>
        <family val="1"/>
      </rPr>
      <t>completion</t>
    </r>
  </si>
  <si>
    <t>Narasha Secondary School</t>
  </si>
  <si>
    <t>4-032-168-2630205-104-2018/19-018</t>
  </si>
  <si>
    <r>
      <t xml:space="preserve">Construction of 2 classrooms to </t>
    </r>
    <r>
      <rPr>
        <sz val="12"/>
        <color indexed="8"/>
        <rFont val="Footlight MT Light"/>
        <family val="1"/>
      </rPr>
      <t>completion</t>
    </r>
  </si>
  <si>
    <t>Utheri Wa Lari Police Station</t>
  </si>
  <si>
    <t>4-032-168-2640507-108-2018/19-001</t>
  </si>
  <si>
    <t>Naivasha Town Location Chiefs Office</t>
  </si>
  <si>
    <t>4-032-168-2640507-108-2018/19-002</t>
  </si>
  <si>
    <t>Maryland  Police Post</t>
  </si>
  <si>
    <t>4-032-168-2640507-108-2018/19-003</t>
  </si>
  <si>
    <t>Completion of a police post;roofing, plastering, windows and doors, painting and branding (kshs. 700,000) and construction of  3 holding cells and armoury (kshs 800,000)</t>
  </si>
  <si>
    <t>Kongoni ACC Office</t>
  </si>
  <si>
    <t>4-032-168-2640507-108-2018/19-004</t>
  </si>
  <si>
    <r>
      <t xml:space="preserve">Construction of </t>
    </r>
    <r>
      <rPr>
        <sz val="12"/>
        <color indexed="8"/>
        <rFont val="Footlight MT Light"/>
        <family val="1"/>
      </rPr>
      <t>6 offices and a boardroom with tiles to completion</t>
    </r>
  </si>
  <si>
    <t>4-032-168-2640507-108-2018/19-005</t>
  </si>
  <si>
    <t>4-032-168-2640507-108-2018/19-006</t>
  </si>
  <si>
    <r>
      <t xml:space="preserve">Construction of </t>
    </r>
    <r>
      <rPr>
        <sz val="12"/>
        <color indexed="8"/>
        <rFont val="Footlight MT Light"/>
        <family val="1"/>
      </rPr>
      <t>4 offices to completion</t>
    </r>
  </si>
  <si>
    <t xml:space="preserve">Naivasha Police Station </t>
  </si>
  <si>
    <t>4-032-168-2640507-108-2018/19-007</t>
  </si>
  <si>
    <t xml:space="preserve">Completion  of offices on slab, painting of 20 offices. </t>
  </si>
  <si>
    <t>Kirima Chiefs Office</t>
  </si>
  <si>
    <t>4-032-168-2640507-108-2018/19-008</t>
  </si>
  <si>
    <t>Construction of 2 holding cells and an armoury (kshs.550,000), fencing of 50 meters chief office compound using chainlink and concrete posts and installation of a gate ( kshs.350,000); construction of  Administration Police Desk(kshs.200,000), and construction of  2 door Toilets(kshs. 200,000)</t>
  </si>
  <si>
    <t>4-032-168-2640507-108-2018/19-009</t>
  </si>
  <si>
    <t xml:space="preserve">Ndabibi West Chiefs Office </t>
  </si>
  <si>
    <t>4-032-168-2640507-108-2018/19-010</t>
  </si>
  <si>
    <t>Completion of Chiefs’ office; plastering, flooring, doors, windows and ceiling, boardroom  and branding (kshs. 600,000) and construction of  Six door toilets(kshs.600,000)</t>
  </si>
  <si>
    <t>4-032-168-2640510-104-2018/19-001</t>
  </si>
  <si>
    <t>Ndibithi primary school-ksh.600,000(Construction of 6 door toilets), Manera Primary School-kshs. 600,000(Construction of 6 door toilets), Rubiri secondary -.kshs 600,000(Construction of 6 door toilets ), Kegesha Police Post- kshs. 200,000(Purchase and installation of 10,000 litres water tank and guttering)</t>
  </si>
  <si>
    <t>Office furniture</t>
  </si>
  <si>
    <t>4-032-168-3110202-104-2018/19-001</t>
  </si>
  <si>
    <t xml:space="preserve">Purchase of 2 office tables, 3 executive office chairs, camera and coloured printer. </t>
  </si>
  <si>
    <t>4-035-193-2110000-100-2018/19-001</t>
  </si>
  <si>
    <t>4-035-193-2110000-100-2018/19-002</t>
  </si>
  <si>
    <t>4-035-193-2120101-100-2018/19-003</t>
  </si>
  <si>
    <t>4-035-193-2120101-100-2018/19-004</t>
  </si>
  <si>
    <t>4-035-193-2110000-100-2018/19-005</t>
  </si>
  <si>
    <t>Purchase of NG- CDFC Office Furnitureand equipment</t>
  </si>
  <si>
    <t>4-035-193-3111000-100-2018/19-006</t>
  </si>
  <si>
    <t>Purchase of NG-CDF Office Furniture; 3 cabinets/ book shelves, two desktop computers and one Printer.</t>
  </si>
  <si>
    <t>4-035-193-2210000-111-2018/19-001</t>
  </si>
  <si>
    <t>4-035-193-2210000-111-2018/19-002</t>
  </si>
  <si>
    <t>NG-CDF CDFC/PMC Capacity Building</t>
  </si>
  <si>
    <t>4-035-193-2210000-111-2018/19-003</t>
  </si>
  <si>
    <t>4-031-193-2640200-101-2018/19-001</t>
  </si>
  <si>
    <t>4-031-193-2640509-112-2018/19-001</t>
  </si>
  <si>
    <t>4-031-193-2640510-110-2018/19-001</t>
  </si>
  <si>
    <t>4-031-193-2640101-103-2018/19-001</t>
  </si>
  <si>
    <t>4-031-193-2640102-103-2018/19-002</t>
  </si>
  <si>
    <t>Boito Primary School</t>
  </si>
  <si>
    <t>4-035-193-2630204-104-2017/18-001</t>
  </si>
  <si>
    <t xml:space="preserve">Completion of One Classroom ; Plastering, Painting and Glazing </t>
  </si>
  <si>
    <t>Chebirech primary school</t>
  </si>
  <si>
    <t>4-035-193-2630204-104-2018/19-002</t>
  </si>
  <si>
    <t xml:space="preserve">Completion of Purchase of 3 Acre Land </t>
  </si>
  <si>
    <t>Chemangat Primary school</t>
  </si>
  <si>
    <t>4-035-193-2630204-104-2018/19-003</t>
  </si>
  <si>
    <t>Completion of two classrooms; plastering, painting, fixing of windows and doors.</t>
  </si>
  <si>
    <t>Kapkigoro Primary School</t>
  </si>
  <si>
    <t>4-035-193-2630204-104-2018/19-004</t>
  </si>
  <si>
    <t xml:space="preserve">Completion of Purchase of 5.5 Acre Land </t>
  </si>
  <si>
    <t>Kapnyagitari Primary school</t>
  </si>
  <si>
    <t>4-035-193-2630204-104-2018/19-005</t>
  </si>
  <si>
    <t xml:space="preserve">Completion of Purchase of 3.3 Acre Land </t>
  </si>
  <si>
    <t>Kapasenwo Primary school</t>
  </si>
  <si>
    <t>4-035-193-2630204-104-2018/19-006</t>
  </si>
  <si>
    <t xml:space="preserve"> Completion of Purchase of 6 Acre Land </t>
  </si>
  <si>
    <t>Kibirirgut Primary school</t>
  </si>
  <si>
    <t>4-035-193-2630204-104-2018/19-007</t>
  </si>
  <si>
    <t>Completion of administration block; roofing, plastering, fixing windows &amp; door and  painting.</t>
  </si>
  <si>
    <t>Kipsamoi Primary school</t>
  </si>
  <si>
    <t>4-035-193-2630204-104-2018/19-008</t>
  </si>
  <si>
    <t>Completion of one classroom; flooring, plastering, fixing of windows and doors, glazing and painting.</t>
  </si>
  <si>
    <t>Koiyat Primary school</t>
  </si>
  <si>
    <t>4-035-193-2630204-104-2018/19-009</t>
  </si>
  <si>
    <t xml:space="preserve">Completion of one classroom; pastering, glazing and painting. </t>
  </si>
  <si>
    <t>Mindililwet Primary School</t>
  </si>
  <si>
    <t>4-035-193-2630204-104-2018/19-010</t>
  </si>
  <si>
    <t>Completion of Administration Block;  plastering, fixing of windows and doors and painting.</t>
  </si>
  <si>
    <t>Sisionik primary school</t>
  </si>
  <si>
    <t>4-035-193-2630204-104-2018/19-011</t>
  </si>
  <si>
    <t>Completion of two classrooms; plastering, painting and glazing.</t>
  </si>
  <si>
    <t>Chebaran Primary School</t>
  </si>
  <si>
    <t>4-035-193-2630204-104-2018/19-012</t>
  </si>
  <si>
    <t>Cheptagum Primary school</t>
  </si>
  <si>
    <t>4-035-193-2630204-104-2018/19-013</t>
  </si>
  <si>
    <t>Purchase of 0.5 Acre land to completion</t>
  </si>
  <si>
    <t>Cheptililik Primary school</t>
  </si>
  <si>
    <t>4-035-193-2630204-104-2018/19-014</t>
  </si>
  <si>
    <t>Chepkochun Primary school</t>
  </si>
  <si>
    <t>4-035-193-2630204-104-2018/19-015</t>
  </si>
  <si>
    <t>Kabore Primary school</t>
  </si>
  <si>
    <t>4-035-193-2630204-104-2018/19-016</t>
  </si>
  <si>
    <t>Purchase of 1 Acre Land to completion</t>
  </si>
  <si>
    <t>Kaibono Primary School</t>
  </si>
  <si>
    <t>4-035-193-2630204-104-2018/19-017</t>
  </si>
  <si>
    <r>
      <t xml:space="preserve">Kalyet </t>
    </r>
    <r>
      <rPr>
        <b/>
        <sz val="12"/>
        <color indexed="8"/>
        <rFont val="Footlight MT Light"/>
        <family val="1"/>
      </rPr>
      <t>B</t>
    </r>
    <r>
      <rPr>
        <sz val="12"/>
        <color indexed="8"/>
        <rFont val="Footlight MT Light"/>
        <family val="1"/>
      </rPr>
      <t xml:space="preserve"> Primary school</t>
    </r>
  </si>
  <si>
    <t>4-035-193-2630204-104-2018/19-018</t>
  </si>
  <si>
    <t>Renovation of three classrooms; plastering and Painting.</t>
  </si>
  <si>
    <t>Kamogoon Primary school</t>
  </si>
  <si>
    <t>4-035-193-2630204-104-2018/19-019</t>
  </si>
  <si>
    <r>
      <t xml:space="preserve">Construction of one classroom @ </t>
    </r>
    <r>
      <rPr>
        <b/>
        <sz val="12"/>
        <color indexed="8"/>
        <rFont val="Footlight MT Light"/>
        <family val="1"/>
      </rPr>
      <t>600,000</t>
    </r>
    <r>
      <rPr>
        <sz val="12"/>
        <color indexed="8"/>
        <rFont val="Footlight MT Light"/>
        <family val="1"/>
      </rPr>
      <t xml:space="preserve"> and renovation of two classrooms flooring, plastering and painting @Kshs.</t>
    </r>
    <r>
      <rPr>
        <b/>
        <sz val="12"/>
        <color indexed="8"/>
        <rFont val="Footlight MT Light"/>
        <family val="1"/>
      </rPr>
      <t>300,000</t>
    </r>
    <r>
      <rPr>
        <sz val="12"/>
        <color indexed="8"/>
        <rFont val="Footlight MT Light"/>
        <family val="1"/>
      </rPr>
      <t>.</t>
    </r>
  </si>
  <si>
    <t>Kamineywo Primary school</t>
  </si>
  <si>
    <t>4-035-193-2630204-104-2018/19-020</t>
  </si>
  <si>
    <t>Kamungasia Primary school</t>
  </si>
  <si>
    <t>4-035-193-2630204-104-2018/19-021</t>
  </si>
  <si>
    <t>Kapchanga  Primary school</t>
  </si>
  <si>
    <t>4-035-193-2630204-104-2018/19-022</t>
  </si>
  <si>
    <t>Kapilieli Primary school</t>
  </si>
  <si>
    <t>4-035-193-2630204-104-2018/19-023</t>
  </si>
  <si>
    <t>Purchase of 0.5 Acre Land</t>
  </si>
  <si>
    <t>Kapkormom Primary school</t>
  </si>
  <si>
    <t>4-035-193-2630204-104-2018/19-024</t>
  </si>
  <si>
    <t>Kaptandus Primary school</t>
  </si>
  <si>
    <t>4-035-193-2630204-104-2018/19-025</t>
  </si>
  <si>
    <t>Kimalaal Primary school</t>
  </si>
  <si>
    <t>4-035-193-2630204-104-2018/19-026</t>
  </si>
  <si>
    <t>Koirir Primary school</t>
  </si>
  <si>
    <t>4-035-193-2630204-104-2018/19-027</t>
  </si>
  <si>
    <t xml:space="preserve">Kipkok Primary school    </t>
  </si>
  <si>
    <t>4-035-193-2630204-104-2018/19-028</t>
  </si>
  <si>
    <t>Kiplogoi Primary school</t>
  </si>
  <si>
    <t>4-035-193-2630204-104-2018/19-029</t>
  </si>
  <si>
    <t>Kipranye  Primary school</t>
  </si>
  <si>
    <t>4-035-193-2630204-104-2018/19-030</t>
  </si>
  <si>
    <t>Kipsotet Primary school</t>
  </si>
  <si>
    <t>4-035-193-2630204-104-2018/19-031</t>
  </si>
  <si>
    <t>Purchase of 0.5 Acre Land.</t>
  </si>
  <si>
    <t>Kiptenden  Primary school</t>
  </si>
  <si>
    <t>4-035-193-2630204-104-2018/19-032</t>
  </si>
  <si>
    <t>Korongoi Primary school</t>
  </si>
  <si>
    <t>4-035-193-2630204-104-2018/19-033</t>
  </si>
  <si>
    <t>Laitigo Primary school</t>
  </si>
  <si>
    <t>4-035-193-2630204-104-2018/19-034</t>
  </si>
  <si>
    <t>Lelagoi Primary school</t>
  </si>
  <si>
    <t>4-035-193-2630204-104-2018/19-035</t>
  </si>
  <si>
    <t>Maemba Primary school</t>
  </si>
  <si>
    <t>4-035-193-2630204-104-2018/19-036</t>
  </si>
  <si>
    <t>Purchase of 0.5 Acre land.</t>
  </si>
  <si>
    <t>Ndonyo Mare Primary school</t>
  </si>
  <si>
    <t>4-035-193-2630204-104-2018/19-037</t>
  </si>
  <si>
    <t>Ngendalel Primary school</t>
  </si>
  <si>
    <t>4-035-193-2630204-104-2018/19-038</t>
  </si>
  <si>
    <t>Purchase of 3 Acres Land.</t>
  </si>
  <si>
    <t>Simotwet Primary school</t>
  </si>
  <si>
    <t>4-035-193-2630204-104-2018/19-039</t>
  </si>
  <si>
    <t>Sondu Primary school</t>
  </si>
  <si>
    <t>4-035-193-2630204-104-2018/19-040</t>
  </si>
  <si>
    <t>Tililbei Primary School</t>
  </si>
  <si>
    <t>4-035-193-2630204-104-2018/19-041</t>
  </si>
  <si>
    <t>Aic Kakibei Girls Secondary School</t>
  </si>
  <si>
    <t>4-035-193-2630205-104-2018/19-001</t>
  </si>
  <si>
    <t>Iraa Girls High School</t>
  </si>
  <si>
    <t>4-035-193-2630205-104-2018/19-002</t>
  </si>
  <si>
    <r>
      <t xml:space="preserve">Completion of Administration Block; Plastering, painting and plumbing works Kshs. </t>
    </r>
    <r>
      <rPr>
        <b/>
        <sz val="12"/>
        <color indexed="8"/>
        <rFont val="Footlight MT Light"/>
        <family val="1"/>
      </rPr>
      <t>2,000,000</t>
    </r>
    <r>
      <rPr>
        <sz val="12"/>
        <color indexed="8"/>
        <rFont val="Footlight MT Light"/>
        <family val="1"/>
      </rPr>
      <t xml:space="preserve">, Completion of Dormitory roofing, plastering and painting Kshs. </t>
    </r>
    <r>
      <rPr>
        <b/>
        <sz val="12"/>
        <color indexed="8"/>
        <rFont val="Footlight MT Light"/>
        <family val="1"/>
      </rPr>
      <t>2,400,000.</t>
    </r>
  </si>
  <si>
    <t>Kalyongwet Secondary School</t>
  </si>
  <si>
    <t>4-035-193-2630205-104-2018/19-003</t>
  </si>
  <si>
    <t>Completion of Laboratory; plastering, flooring, fixing of windows and door and painting.</t>
  </si>
  <si>
    <t>Kaplelartet Secondary School</t>
  </si>
  <si>
    <t>4-035-193-2630205-104-2018/19-004</t>
  </si>
  <si>
    <t xml:space="preserve">Equipping of a Borehole; purchase and installation of Electric water pump and pipe laying. </t>
  </si>
  <si>
    <t>Kipsamoi Secondary School</t>
  </si>
  <si>
    <t>4-035-193-2630205-104-2018/19-005</t>
  </si>
  <si>
    <t>Completion of Administration Block; Plastering and Painting.</t>
  </si>
  <si>
    <t>Ng’eny Koiborot Secondary School</t>
  </si>
  <si>
    <t>4-035-193-2630205-104-2018/19-006</t>
  </si>
  <si>
    <r>
      <t xml:space="preserve">Equipping of a Borehole; purchase and installation of Solar water pump and pipe laying Ksh. </t>
    </r>
    <r>
      <rPr>
        <b/>
        <sz val="12"/>
        <color indexed="8"/>
        <rFont val="Footlight MT Light"/>
        <family val="1"/>
      </rPr>
      <t>2,000,000</t>
    </r>
    <r>
      <rPr>
        <sz val="12"/>
        <color indexed="8"/>
        <rFont val="Footlight MT Light"/>
        <family val="1"/>
      </rPr>
      <t xml:space="preserve"> and completion of Laboratory plastering, painting Ksh. </t>
    </r>
    <r>
      <rPr>
        <b/>
        <sz val="12"/>
        <color indexed="8"/>
        <rFont val="Footlight MT Light"/>
        <family val="1"/>
      </rPr>
      <t>500,000</t>
    </r>
  </si>
  <si>
    <t>Cheptuiyet Day Secondary School</t>
  </si>
  <si>
    <t>4-035-193-2630205-104-2018/19-007</t>
  </si>
  <si>
    <t>Cheramor Day Secondary School</t>
  </si>
  <si>
    <t>4-035-193-2630205-104-2018/19-008</t>
  </si>
  <si>
    <t>Itibet Day Secondary School</t>
  </si>
  <si>
    <t>4-035-193-2630205-104-2018/19-009</t>
  </si>
  <si>
    <t>Kamasega Day Secondary School</t>
  </si>
  <si>
    <t>4-035-193-2630205-104-2018/19-010</t>
  </si>
  <si>
    <t>Mwebe Day Secondary School</t>
  </si>
  <si>
    <t>4-035-193-2630205-104-2018/19-011</t>
  </si>
  <si>
    <t>Kapchebwai Secondary School</t>
  </si>
  <si>
    <t>4-035-193-2630205-104-2018/19-012</t>
  </si>
  <si>
    <t>Kapsorok Day Secondary School</t>
  </si>
  <si>
    <t>4-035-193-2630205-104-2018/19-013</t>
  </si>
  <si>
    <t>Completion of administration Block; Ceiling, painting &amp; external finishes</t>
  </si>
  <si>
    <t>Kaptebengwo Day Secondary School</t>
  </si>
  <si>
    <t>4-035-193-2630205-104-2018/19-014</t>
  </si>
  <si>
    <t>Kebeneti Day Secondary School</t>
  </si>
  <si>
    <t>4-035-193-2630205-104-2018/19-015</t>
  </si>
  <si>
    <t>Purchase of 1 Acre Land.</t>
  </si>
  <si>
    <t>Kipsitet Day Secondary School</t>
  </si>
  <si>
    <t>4-035-193-2630205-104-2018/19-016</t>
  </si>
  <si>
    <t>Kiptugumo Day Secondary School</t>
  </si>
  <si>
    <t>4-035-193-2630205-104-2018/19-017</t>
  </si>
  <si>
    <t>Kongereen Day Secondary School</t>
  </si>
  <si>
    <t>4-035-193-2630205-104-2018/19-018</t>
  </si>
  <si>
    <t>Marumbasi  Secondary School</t>
  </si>
  <si>
    <t>4-035-193-2630205-104-2018/19-019</t>
  </si>
  <si>
    <t>Construction of Laboratory; slab construction, walling, roofing and plastering</t>
  </si>
  <si>
    <t>Motero Day Secondary School</t>
  </si>
  <si>
    <t>4-035-193-2630205-104-2018/19-020</t>
  </si>
  <si>
    <t>Purchase of 2 Acre Land to completion.</t>
  </si>
  <si>
    <t>Nyaberi day Secondary School</t>
  </si>
  <si>
    <t>4-035-193-2630205-104-2018/19-021</t>
  </si>
  <si>
    <r>
      <t xml:space="preserve">Construction of two classrooms to completion @ Kshs. </t>
    </r>
    <r>
      <rPr>
        <b/>
        <sz val="12"/>
        <color indexed="8"/>
        <rFont val="Footlight MT Light"/>
        <family val="1"/>
      </rPr>
      <t>700,000</t>
    </r>
    <r>
      <rPr>
        <sz val="12"/>
        <color indexed="8"/>
        <rFont val="Footlight MT Light"/>
        <family val="1"/>
      </rPr>
      <t xml:space="preserve"> each  and Construction of Adminstration Block @ Kshs. </t>
    </r>
    <r>
      <rPr>
        <b/>
        <sz val="12"/>
        <color indexed="8"/>
        <rFont val="Footlight MT Light"/>
        <family val="1"/>
      </rPr>
      <t>1,600,000.00</t>
    </r>
  </si>
  <si>
    <t>St. Thomas Mindililwet Secondary School</t>
  </si>
  <si>
    <t>4-035-193-2630205-104-2018/19-022</t>
  </si>
  <si>
    <r>
      <t xml:space="preserve">Completion of Laboratory; painting and plumbing works Kshs. </t>
    </r>
    <r>
      <rPr>
        <b/>
        <sz val="12"/>
        <color indexed="8"/>
        <rFont val="Footlight MT Light"/>
        <family val="1"/>
      </rPr>
      <t>500,000</t>
    </r>
    <r>
      <rPr>
        <sz val="12"/>
        <color indexed="8"/>
        <rFont val="Footlight MT Light"/>
        <family val="1"/>
      </rPr>
      <t xml:space="preserve"> and Construction of Multipurpose Hall to lintel level. Kshs. </t>
    </r>
    <r>
      <rPr>
        <b/>
        <sz val="12"/>
        <color indexed="8"/>
        <rFont val="Footlight MT Light"/>
        <family val="1"/>
      </rPr>
      <t>2,000,000</t>
    </r>
  </si>
  <si>
    <t>KMTC-Sigowet Campus</t>
  </si>
  <si>
    <t>4-035-193-2630206-104-2018/19-001</t>
  </si>
  <si>
    <r>
      <t xml:space="preserve">Completion of Administration Block and  two classrooms plastering, painting and plumbing Kshs, </t>
    </r>
    <r>
      <rPr>
        <b/>
        <sz val="12"/>
        <color indexed="8"/>
        <rFont val="Footlight MT Light"/>
        <family val="1"/>
      </rPr>
      <t>1,500,000</t>
    </r>
    <r>
      <rPr>
        <sz val="12"/>
        <color indexed="8"/>
        <rFont val="Footlight MT Light"/>
        <family val="1"/>
      </rPr>
      <t xml:space="preserve"> and Construction of Skills Lab to roofing level Kshs. 2,000,000.00</t>
    </r>
  </si>
  <si>
    <t>Kejiret chief’s office</t>
  </si>
  <si>
    <t>4-035-193-2640507-113-2018/19-001</t>
  </si>
  <si>
    <t xml:space="preserve">Completion of chief’s office; roofing, plastering, fixing of windows &amp; doors and painting. </t>
  </si>
  <si>
    <t>Chepkemel DCC’S office</t>
  </si>
  <si>
    <t>4-035-193-2640507-113-2018/19-002</t>
  </si>
  <si>
    <t>Renovation of DCC Office; glazing, partitioning and ceiling.</t>
  </si>
  <si>
    <t>Chiefs office Kipsitet</t>
  </si>
  <si>
    <t>4-035-193-2640507-113-2018/19-003</t>
  </si>
  <si>
    <t>Construction of Chief’s Office; construction of slab, walling, roofing to plastering.</t>
  </si>
  <si>
    <t>4-004-019-2120101-100-2018/19-003</t>
  </si>
  <si>
    <t>Completion of two classrooms (roofing, celling, doors, windows, floors.)</t>
  </si>
  <si>
    <t>Wenje Secondary School</t>
  </si>
  <si>
    <t>Completion of county commander office(roofs, doors,floors, wall painting</t>
  </si>
  <si>
    <t>Completion  of toilets: Roofs, doors,floors, wall painting</t>
  </si>
  <si>
    <t>Completion of NG-CDF office. (walling of first floor, partitioning, roofing and electrical work)</t>
  </si>
  <si>
    <t>Renovation of 4 classrooms (plastering, flooring, window panes, doors and painting)</t>
  </si>
  <si>
    <t>Renovation of 8 classrooms (plastering, flooring, window panes, doors and painting)</t>
  </si>
  <si>
    <t xml:space="preserve"> Completion of a classroom (plastering, flooring, window panes, doors and painting)</t>
  </si>
  <si>
    <t>Renovation of 5 classrooms (plastering, flooring, window panes, doors and painting)</t>
  </si>
  <si>
    <t>ACC1's residence. Molo</t>
  </si>
  <si>
    <t>4-032-166-2110000-100-2018/19-001</t>
  </si>
  <si>
    <t>4-032-166-2210000-100-2018/19-002</t>
  </si>
  <si>
    <t>4-032-166-2120101-100-2018/19-003</t>
  </si>
  <si>
    <t>4-032-166-2120201-100-2018/19-004</t>
  </si>
  <si>
    <t>4-032-166-2210802-100-2018/19-005</t>
  </si>
  <si>
    <t>4-032-166-2210000-111-2018/19-001</t>
  </si>
  <si>
    <t>4-032-166-2210802-111-2018/19-002</t>
  </si>
  <si>
    <t>4-032-166-2210700-111-2018/19-003</t>
  </si>
  <si>
    <t>4-032-166-2640200-101-2018/19-001</t>
  </si>
  <si>
    <t>4-032-166-2640509-112-2018/19-001</t>
  </si>
  <si>
    <t>4-032-166-2630206-104-2018/19-001</t>
  </si>
  <si>
    <t>4-032-166-2640101-103-2018/19-001</t>
  </si>
  <si>
    <t>4-032-166-2640102-103-2018/19-002</t>
  </si>
  <si>
    <t>4-032-166-3110202-108-2018/19-001</t>
  </si>
  <si>
    <t>4-032-166-2040510-110-2018/19-001</t>
  </si>
  <si>
    <t>4-032-166-2630204-104-2018/19-001</t>
  </si>
  <si>
    <t>4-032-166-2630204-104-2018/19-002</t>
  </si>
  <si>
    <t>4-032-166-2630204-104-2018/19-003</t>
  </si>
  <si>
    <t>4-032-166-2630204-104-2018/19-004</t>
  </si>
  <si>
    <t>4-032-166-2630204-104-2018/19-005</t>
  </si>
  <si>
    <t>4-032-166-2630204-104-2018/19-006</t>
  </si>
  <si>
    <t>4-032-166-2630204-104-2018/19-007</t>
  </si>
  <si>
    <t>4-032-166-2630204-104-2018/19-008</t>
  </si>
  <si>
    <t>4-032-166-2630204-104-2018/19-009</t>
  </si>
  <si>
    <t>4-032-166-2630204-104-2018/19-010</t>
  </si>
  <si>
    <t>4-032-166-2630204-104-2018/19-011</t>
  </si>
  <si>
    <t>4-032-166-2630204-104-2018/19-012</t>
  </si>
  <si>
    <t>4-032-166-2630204-104-2018/19-013</t>
  </si>
  <si>
    <t>4-032-166-2630204-104-2018/19-014</t>
  </si>
  <si>
    <t>4-032-166-2630204-104-2018/19-015</t>
  </si>
  <si>
    <t>4-032-166-2630204-104-2018/19-016</t>
  </si>
  <si>
    <t>4-032-166-2630204-104-2018/19-017</t>
  </si>
  <si>
    <t>4-032-166-2630204-104-2018/19-018</t>
  </si>
  <si>
    <t>4-032-166-2630204-104-2018/19-019</t>
  </si>
  <si>
    <t>4-032-166-2630204-104-2018/19-020</t>
  </si>
  <si>
    <t>4-032-166-2630204-104-2018/19-021</t>
  </si>
  <si>
    <t>4-032-166-2630204-104-2018/19-022</t>
  </si>
  <si>
    <t>4-032-166-2630204-104-2018/19-023</t>
  </si>
  <si>
    <t>4-032-166-2630205-104-2018/19-001</t>
  </si>
  <si>
    <t>4-032-166-2630205-104-2018/19-002</t>
  </si>
  <si>
    <t>4-032-166-2630205-104-2018/19-003</t>
  </si>
  <si>
    <t>4-032-166-2630205-104-2018/19-004</t>
  </si>
  <si>
    <t>4-032-166-2630205-104-2018/19-005</t>
  </si>
  <si>
    <t>4-032-166-2630205-104-2018/19-006</t>
  </si>
  <si>
    <t>4-032-166-2630205-104-2018/19-007</t>
  </si>
  <si>
    <t>4-032-166-2630205-104-2018/19-008</t>
  </si>
  <si>
    <t>4-032-166-2630205-104-2018/19-009</t>
  </si>
  <si>
    <t>4-032-166-2630205-104-2018/19-010</t>
  </si>
  <si>
    <t>4-032-166-2630205-104-2018/19-011</t>
  </si>
  <si>
    <t>4-032-166-2630205-104-2018/19-012</t>
  </si>
  <si>
    <t>4-032-166-2630205-104-2018/19-013</t>
  </si>
  <si>
    <t>4-032-166-2640507-113-2018/19-001</t>
  </si>
  <si>
    <t>4-032-166-2640507-113-2018/19-002</t>
  </si>
  <si>
    <t>4-032-166-2640507-113-2018/19-003</t>
  </si>
  <si>
    <t>4-032-166-2640507-113-2018/19-004</t>
  </si>
  <si>
    <t>4-032-166-2640507-113-2018/19-005</t>
  </si>
  <si>
    <t>4-032-166-2640507-113-2018/19-006</t>
  </si>
  <si>
    <t>Undertake Training of the PMCs/NG-CDFC CDFCs on NG-CDF Related issues</t>
  </si>
  <si>
    <t>Purchase and installation of 10,000 Lts Water tanks in the following public schools within the constituency. 
1.Tuiyobei Primary School, 2.Simbi Primary School 3.Cheptililik Primary,4.Kabore Primary, 5. Kipranye Primary, 6.Chemangat Primary, 7.Tililbei Primary, 8.Emdit Primary, 9.Taywet Primary, 10.Kimasaat Primary, 11.Kapkigoro Primary , 12.Kaplelach Primary, 13.Kapsewa Primary and 14.Keleges Day Secondary @ Ksh. 150,000.00 each.</t>
  </si>
  <si>
    <r>
      <t xml:space="preserve">Construction of one classroom to completion @ Kshs. </t>
    </r>
    <r>
      <rPr>
        <b/>
        <sz val="12"/>
        <color indexed="8"/>
        <rFont val="Footlight MT Light"/>
        <family val="1"/>
      </rPr>
      <t>700,000</t>
    </r>
    <r>
      <rPr>
        <sz val="12"/>
        <color indexed="8"/>
        <rFont val="Footlight MT Light"/>
        <family val="1"/>
      </rPr>
      <t xml:space="preserve"> and completion of two classrooms; flooring, plastering and painting Kshs. </t>
    </r>
    <r>
      <rPr>
        <b/>
        <sz val="12"/>
        <color indexed="8"/>
        <rFont val="Footlight MT Light"/>
        <family val="1"/>
      </rPr>
      <t>400,000</t>
    </r>
    <r>
      <rPr>
        <sz val="12"/>
        <color indexed="8"/>
        <rFont val="Footlight MT Light"/>
        <family val="1"/>
      </rPr>
      <t xml:space="preserve"> and Fencing of school compound of 1.5 Acre Kshs. </t>
    </r>
    <r>
      <rPr>
        <b/>
        <sz val="12"/>
        <color indexed="8"/>
        <rFont val="Footlight MT Light"/>
        <family val="1"/>
      </rPr>
      <t>100,000</t>
    </r>
  </si>
  <si>
    <t>Fencing of police station with chain link-200 metres (kshs.600,000) ,Gate(kshs. 200,000), and purchase and installation of 10,000 liters water tank and guttering (kshs.200,000)</t>
  </si>
  <si>
    <t>Completion of chiefs’ office (plastering, flooring, doors, windows and ceiling-kshs.200,000), Renovation of a Sub-chiefs office and a boardroom (walling,plastering, flooring, painting  and branding(kshs. 1,900,000).</t>
  </si>
  <si>
    <t>Kamuyu Administration Police Post</t>
  </si>
  <si>
    <t>Renovation (plastering, painting and tiling) of Administration Police Post</t>
  </si>
  <si>
    <t>Sision Administration Police  Post</t>
  </si>
  <si>
    <t>Mountain View Administration Police Post</t>
  </si>
  <si>
    <r>
      <t xml:space="preserve">Construction of  3 holding cells and armoury (kshs 800,000); construction of ablution (kshs.800,000); Purchase and </t>
    </r>
    <r>
      <rPr>
        <sz val="12"/>
        <color indexed="8"/>
        <rFont val="Footlight MT Light"/>
        <family val="1"/>
      </rPr>
      <t>Installation of 10,000 litres water  tank and guttering (kshs.200,000), and construction of 2 door Toilets(kshs. 200,000)</t>
    </r>
  </si>
  <si>
    <t>Kibibo Primary School</t>
  </si>
  <si>
    <t>Mosonik Secondary School</t>
  </si>
  <si>
    <t>Kipsonoi Secondary School</t>
  </si>
  <si>
    <t>Kapkesembe Secondary School</t>
  </si>
  <si>
    <t>Kaptulwa Secondary School</t>
  </si>
  <si>
    <t>PROJECT GFS CODELIST FOR KIRINYAGA CENTRAL NATIONAL GOVERNMENT CONSTITUENCY DEVELOPMENT FUND</t>
  </si>
  <si>
    <t>4-020-103-2110000-100-2018/19- 001</t>
  </si>
  <si>
    <t>4-020-103-2210000-100-2018/19-002</t>
  </si>
  <si>
    <t>4-020-103-2120101-100-2018/19-003</t>
  </si>
  <si>
    <t>4-020-103-2120201-100-2018/19-004</t>
  </si>
  <si>
    <t>4-020-103-2210802-100-2018/19-006</t>
  </si>
  <si>
    <t>4-020-103-2640200-101-2018/19-001</t>
  </si>
  <si>
    <t xml:space="preserve">  BURSARIES</t>
  </si>
  <si>
    <t>4-020-103-2640101-103-2018/19-001</t>
  </si>
  <si>
    <t>Payment of bursary to needy student in secondary schools</t>
  </si>
  <si>
    <t>4-020-103-2640102-103-2018/19-002</t>
  </si>
  <si>
    <t>Payment of bursary to needy student in Universities and other colleges</t>
  </si>
  <si>
    <t>4-020-103-2210000-111-2018/19-001</t>
  </si>
  <si>
    <t>4-020-103-2210802-111-2018/19-002</t>
  </si>
  <si>
    <r>
      <t>4-020-103-</t>
    </r>
    <r>
      <rPr>
        <sz val="12"/>
        <color indexed="8"/>
        <rFont val="Footlight MT Light"/>
        <family val="1"/>
      </rPr>
      <t>2210700-111-2018/19-003</t>
    </r>
  </si>
  <si>
    <t>Undertake Training of the PMCs/NG-CDFCs on CDF Related issues/ Organize bench marking tour for NG-CDFC</t>
  </si>
  <si>
    <t>4-020-103-2640509-112-2018/19-001</t>
  </si>
  <si>
    <t>Purchase and distribution of sports kits and balls to following 34 football and four(4) volleyball clubs within Kirinyaga central constituency.Football teams(Male Youth): Gatwe FC, Gathuthuma FC,Kiamaina FC, Kagumo FC, Njumbi FC, Kamuiru FC, Kiarugu FC, Kiamutuira FC, Kiaritha FC, Mutiti FC, Kiangungu FC, Kirimunge FC,Njega FC, Kiaga FC, Gatuto FC, Ngaru FC, Gitwe FC, Kianjege FC, Mukinduri FC, Kiranja FC, Kangaita FC, Thaita FC, Mutuma FC, Karaini FC, Mugwandi FC, Kiamuruga FC, Kirima FC, Kerugoya Spotif FC,Kiabarikiri FC, Kiandieri FC, Waigiri FC, Kirigo FC, Kaitheri FC and Gakoigo FC.                         Volleyball Teams : Mutira volleyball club, Kerugoya volleyball club, Karaini volleyball club, Ngaru volleyball club Each football club to get sports equipments worth kshs 52,700.00 and volleyball teams each to get Kshs 52,050.00</t>
  </si>
  <si>
    <t>4-020-103-2640510-110-2018/19-001</t>
  </si>
  <si>
    <t xml:space="preserve"> TERTIARY INSTITUTION</t>
  </si>
  <si>
    <t>Kirinyaga Central Technical Training Institute</t>
  </si>
  <si>
    <t>4-020-103-2630206-104-2018/19-001</t>
  </si>
  <si>
    <t xml:space="preserve">Construction of the Kirinyaga central constituency technical training institute at Kiangungu Primary school.  </t>
  </si>
  <si>
    <t>Mutitu Secondary School</t>
  </si>
  <si>
    <t>4-020-103-2630205-104-2018/19-001</t>
  </si>
  <si>
    <t>Completion of the school storey science lab first floor:  electrical installation, plumbing works and gas system, plastering, fixing of benches and painting.</t>
  </si>
  <si>
    <t>Kiamutuira Secondary School</t>
  </si>
  <si>
    <t>4-020-103-2630205-104-2018/19-002</t>
  </si>
  <si>
    <t>Completion of the school twin classrooms constructed on top of the school science laboratory (Plastering, flooring, painting and electrical installation).</t>
  </si>
  <si>
    <t>Kirimunge Secondary School</t>
  </si>
  <si>
    <t>4-020-103-2630205-104-2018/19-003</t>
  </si>
  <si>
    <t>Construction of the School storey Science Laboratory (walling the first floor of the science storey laboratory,roofing, plastering both ground and first floor, painting both laboratories, electrical, plumbing and gas works and other laboratory finishes.</t>
  </si>
  <si>
    <t>Gathuthuma Secondary School</t>
  </si>
  <si>
    <t>4-020-103-2630205-104-2018/19-004</t>
  </si>
  <si>
    <t>Construction of the School storey Science Laboratory</t>
  </si>
  <si>
    <t xml:space="preserve">  PRIMARY SCHOOLS PROJECTS</t>
  </si>
  <si>
    <t>Kirimunge Primary School</t>
  </si>
  <si>
    <t>4-020-103-2630204-104-2018/19-001</t>
  </si>
  <si>
    <t xml:space="preserve">School facelift:  painting of seventeen (17) classrooms, staffroom and school office both internally and externally. </t>
  </si>
  <si>
    <t>Mukinduri Primary School</t>
  </si>
  <si>
    <t>4-020-103-2630204-104-2018/19-002</t>
  </si>
  <si>
    <t>School facelift: Replacing of worn-out , windows, doors, and painting of eighteen (18) classrooms, school hall, staffroom and office both internally and externally.</t>
  </si>
  <si>
    <t>Karaini primary School</t>
  </si>
  <si>
    <t>4-020-103-2630204-104-2018/19-003</t>
  </si>
  <si>
    <t>School facelift: Replacing of worn-out roof, windows, doors, flooring and painting of seventeen (17) classrooms.</t>
  </si>
  <si>
    <t>Kiamaina primary School</t>
  </si>
  <si>
    <t>4-020-103-2630204-104-2018/19-004</t>
  </si>
  <si>
    <t>School facelift: Replacing of worn-out roof, windows, doors, flooring and painting of thirteen (13) classrooms,School staffroom and office.</t>
  </si>
  <si>
    <t>4-020-103-2630204-104-2018/19-005</t>
  </si>
  <si>
    <t>School facelift: Replacing of worn-out windows, doors and painting of twelve(12) classrooms, School hall and school administration block, both internally and externally.</t>
  </si>
  <si>
    <t>Gatwe Primary School</t>
  </si>
  <si>
    <t>4-020-103-2630204-104-2018/19-006</t>
  </si>
  <si>
    <t>School facelift: Replacing of worn-out windows, doors, flooring and painting of fifteen (15) classrooms, two School offices and a staffroom.</t>
  </si>
  <si>
    <t>Kagumo CCM Primary School</t>
  </si>
  <si>
    <t>4-020-103-2630204-104-2018/19-007</t>
  </si>
  <si>
    <t>School facelift: Replacing of worn-out windows, doors,  and painting of sixteen (16) classrooms, two school offices, School hall and staffroom. Kshs 852,950 and connecting the school with borehole water Kshs 100,000.</t>
  </si>
  <si>
    <t>Kiandieri Primary School</t>
  </si>
  <si>
    <t>4-020-103-2630204-104-2018/19-008</t>
  </si>
  <si>
    <t>School facelift: Replacing of worn-out windows, doors, and painting of twenty two (22) classrooms and two school offices</t>
  </si>
  <si>
    <t>Gakoigo Primary School</t>
  </si>
  <si>
    <t>4-020-103-2630204-104-2018/19-009</t>
  </si>
  <si>
    <t>School facelift: Replacing of worn-out  windows, doors, flooring and painting of twenty (20) classrooms, School staffroom and two school offices.</t>
  </si>
  <si>
    <t>Njega mary School</t>
  </si>
  <si>
    <t>4-020-103-2630204-104-2018/19-010</t>
  </si>
  <si>
    <t>School facelift: Replacing of worn-out roof, windows, doors, flooring and painting of ninteen (19) classrooms.</t>
  </si>
  <si>
    <t>Mutitu Primary School</t>
  </si>
  <si>
    <t>4-020-103-2630204-104-2018/19-011</t>
  </si>
  <si>
    <t>School facelift: Replacing of worn-out windows, doors,  and painting of nineteen(19) classrooms, school hall and two offices.</t>
  </si>
  <si>
    <t>Kianjege East Primary School</t>
  </si>
  <si>
    <t>4-020-103-2630204-104-2018/19-012</t>
  </si>
  <si>
    <t>School facelift: Replacing of worn-out roof, windows, doors, flooring and painting of seventeen(17) classrooms, Computer room and two school offices.</t>
  </si>
  <si>
    <t>Kirigo Primary School</t>
  </si>
  <si>
    <t>4-020-103-2630204-104-2018/19-013</t>
  </si>
  <si>
    <t>School facelift: Replacing of worn-out roof, windows, doors, flooring and painting of fourteen (14) classrooms.</t>
  </si>
  <si>
    <t>Kiabarikiri Primary School</t>
  </si>
  <si>
    <t>4-020-103-2630204-104-2018/19-014</t>
  </si>
  <si>
    <t>School facelift: Replacing of worn-out roof, windows, doors, flooring and painting of thirteen (13) classrooms, two offices and the school.</t>
  </si>
  <si>
    <t>4-020-103-2630204-104-2018/19-015</t>
  </si>
  <si>
    <t>School facelift: Replacing of worn-out school hall flooring ,school hall worn out school hall doors and windows, and painting of twenty five(25) classrooms.</t>
  </si>
  <si>
    <t>Thaita Primary School</t>
  </si>
  <si>
    <t>4-020-103-2630204-104-2018/19-016</t>
  </si>
  <si>
    <t>School facelift: Replacing of worn-out roof, windows, doors, flooring and painting of eighteen (18) classrooms, school hall and the school two offices.</t>
  </si>
  <si>
    <t>Kiaga Primary School</t>
  </si>
  <si>
    <t>4-020-103-2630204-104-2018/19-017</t>
  </si>
  <si>
    <t>School facelift: Replacing of worn-out roof, windows, doors, flooring and painting of fifteen(15) classrooms, school two offices and school hall.</t>
  </si>
  <si>
    <t>SECURITY PROJECT</t>
  </si>
  <si>
    <t>Kerugoya Chief's office</t>
  </si>
  <si>
    <t>4-020-103-2640507-113-2018/19-001</t>
  </si>
  <si>
    <t>Construction to completion of the Kerugoya chiefs administration block comprising of three offices.</t>
  </si>
  <si>
    <t>Kirinyaga Central NG-CDF office</t>
  </si>
  <si>
    <t>4-020-103-3110202-108-2018/19-001</t>
  </si>
  <si>
    <t>Completion of Kirinyaga Central NG-CDF storeyed office ( first floor walling, Roofing, electrical installation, Plumbing works,internal plastering fixing of doors and windows.</t>
  </si>
  <si>
    <t>…………………………………….                                                                                                                                                                                                     Verified By: Christine Mwangolo                                                                                                                                                                                                                                                                                                                                                                                                                                                                                                                                                                                                                                                                                                                                         Ag. Senior Manager Field Operations                                                                     Date………………………………..</t>
  </si>
  <si>
    <t xml:space="preserve">Purchase of fuel, repairs and maintenance, printing, stationery, telephone, travel and subsistence, office tea, Newspapers </t>
  </si>
  <si>
    <t>printing, stationery, Airtime, travel and subsistence</t>
  </si>
  <si>
    <t>NG-CDFC /PMC capacity Building</t>
  </si>
  <si>
    <t>Bursary Tertiary /University</t>
  </si>
  <si>
    <t xml:space="preserve">To cater for water harvesting in the following schools;  Kakuyuni Secondary  Kshs 525,000, Kakoneni Girls Kshs 525,000, Sosobora Secondary Kshs 525,000 and   NG-CDF Office  Kshs 605,817 Activities purchase of water tanks 15,000 litres  and ground harvesting tanks 100,000 litres ,putting gutters, piping and  purchase of water hydro pump  </t>
  </si>
  <si>
    <t>Renovation of 2 no. classrooms: Strengthening of walls, floor skidding, plastering, fittings of fixtures and painting</t>
  </si>
  <si>
    <t>Purchase of qty 2 external disk Ksh10,000), 2 laptops Mark book  Kshs 200,000), 1 printer Epson 805 Kshs 30,000), 1 computers  Kshs 100,000) camera Nikon D5300 Kshs 55,000) Executive chair Kshs 45,000) office fittings  Kshs 60,000)</t>
  </si>
  <si>
    <t>Purchase of furnitures and equipments SCDE's table-(PH22C8)+ chair,Waiting bay seats 4pc's.Reception desk,Tables,Office sofa sets,Conference chairs(blue),Book cabinet,Office chairs 5 pc's,Secretary's chair,Metal stationery Cupboard,Work station 4 pcs,Centre table 2 pcs,Reception counter,Gas cooker,Gas cylinder,2 Tv smart 42inchs,2 Dispenser,metal stationery cupboard with glass and fridge</t>
  </si>
  <si>
    <t>4-003-016-2110000-100-2018/19-001</t>
  </si>
  <si>
    <t>4-003-016-2210000-100-2018/19-002</t>
  </si>
  <si>
    <t>4-003-016-2120101-100-2018/19-003</t>
  </si>
  <si>
    <t>4-003-016-2120201-100-2018/19-004</t>
  </si>
  <si>
    <t>4-003-016-2210802-100-2018/19-005</t>
  </si>
  <si>
    <t>4-003-016-2210000-111-2018/19-001</t>
  </si>
  <si>
    <t>4-003-016-2640101-103-2018/19-001</t>
  </si>
  <si>
    <t>4-003-016-2640102-103-2018/19-002</t>
  </si>
  <si>
    <t>4-003-016-2640105-103-2018/19-003</t>
  </si>
  <si>
    <t>4-003-016-2640200-101-2018/19-001</t>
  </si>
  <si>
    <t>4-003-016-2640510-110-2018/19-001</t>
  </si>
  <si>
    <t>4-003-016-2640509-112-2018/19-001</t>
  </si>
  <si>
    <t>4-003-016-2630204-104-2018/19-001</t>
  </si>
  <si>
    <t>4-003-016-2630204-104-2018/19-002</t>
  </si>
  <si>
    <t>4-003-016-2630204-104-2018/19-003</t>
  </si>
  <si>
    <t>4-003-016-2630204-104-2018/19-004</t>
  </si>
  <si>
    <t>4-003-016-2630204-104-2018/19-005</t>
  </si>
  <si>
    <t>4-003-016-2630204-104-2018/19-006</t>
  </si>
  <si>
    <t>4-003-016-2630204-104-2018/19-007</t>
  </si>
  <si>
    <t>4-003-016-2630204-104-2018/19-008</t>
  </si>
  <si>
    <t>4-003-016-2630204-104-2018/19-009</t>
  </si>
  <si>
    <t>4-003-016-2630204-104-2018/19-010</t>
  </si>
  <si>
    <t>4-003-016-2630204-104-2018/19-011</t>
  </si>
  <si>
    <t>4-003-016-2630204-104-2018/19-012</t>
  </si>
  <si>
    <t>4-003-016-2630204-104-2018/19-013</t>
  </si>
  <si>
    <t>4-003-016-2630204-104-2018/19-014</t>
  </si>
  <si>
    <t>4-003-016-2630204-104-2018/19-015</t>
  </si>
  <si>
    <t>4-003-016-2630204-104-2018/19-016</t>
  </si>
  <si>
    <t>4-003-016-2630204-104-2018/19-017</t>
  </si>
  <si>
    <t>4-003-016-2630204-104-2018/19-018</t>
  </si>
  <si>
    <t>4-003-016-2630204-104-2018/19-019</t>
  </si>
  <si>
    <t>4-003-016-2630205-104-2018/19-001</t>
  </si>
  <si>
    <t>4-003-016-2630205-104-2018/19-002</t>
  </si>
  <si>
    <t>4-003-016-2630205-104-2018/19-003</t>
  </si>
  <si>
    <t>4-003-016-2630205-104-2018/19-004</t>
  </si>
  <si>
    <t>4-003-016-2630205-104-2018/19-005</t>
  </si>
  <si>
    <t>4-003-016-2630205-104-2018/19-006</t>
  </si>
  <si>
    <t>4-003-016-2630205-104-2018/19-007</t>
  </si>
  <si>
    <t>4-003-016-2630205-104-2018/19-008</t>
  </si>
  <si>
    <t xml:space="preserve">4-003-016-3110202-108-2018/19-001                                </t>
  </si>
  <si>
    <t>4-003-016-2630206-108-2018/19-001</t>
  </si>
  <si>
    <t>4-003-016-1420204-108-2018/19-001</t>
  </si>
  <si>
    <r>
      <t xml:space="preserve">…………………………………….                                                                                                                                                                                                     Verified By: Elizabeth Kitundu.                                                                                                                                                                                                                                                                                                                                                                                                                                                                                                                                                                                                                                                                                                                      </t>
    </r>
    <r>
      <rPr>
        <b/>
        <sz val="11"/>
        <color indexed="8"/>
        <rFont val="Footlight MT Light"/>
        <family val="1"/>
      </rPr>
      <t xml:space="preserve">Ag.Chief Manager Programmes &amp; Field Services Coordination  </t>
    </r>
    <r>
      <rPr>
        <b/>
        <sz val="12"/>
        <color indexed="8"/>
        <rFont val="Footlight MT Light"/>
        <family val="1"/>
      </rPr>
      <t xml:space="preserve">                                                                   Date………………………………..</t>
    </r>
  </si>
  <si>
    <r>
      <rPr>
        <sz val="12"/>
        <rFont val="Footlight MT Light"/>
        <family val="1"/>
      </rPr>
      <t xml:space="preserve">Completion of 1 no. dormitory Ksh 1,000,000 (Roofing,finishes,washroom extension, floor tiles) </t>
    </r>
    <r>
      <rPr>
        <sz val="12"/>
        <color indexed="8"/>
        <rFont val="Footlight MT Light"/>
        <family val="1"/>
      </rPr>
      <t>and supply of 40 double decker beds for Ksh 520,000 and 80-3*4’’ medium size mattresses for Ksh 480,000.00</t>
    </r>
  </si>
  <si>
    <t>Shurr Administration Police line</t>
  </si>
  <si>
    <t xml:space="preserve"> solar installation on staff house (Ksh. 1.5 million) </t>
  </si>
  <si>
    <t xml:space="preserve"> Construction of 1 no. staff house phase 2 (Ksh. 1.8 million) and construction of 1 no. Two Door VIP latrine</t>
  </si>
  <si>
    <t>4-027-145-2630204-104-2018/19-037</t>
  </si>
  <si>
    <t xml:space="preserve">Undertake training of the PMCs, staff and NG-CDFCs </t>
  </si>
  <si>
    <t>PROJECT GFS CODELIST FOR NAKURU TOWN WEST NATIONAL GOVERNMENT CONSTITUENCY DEVELOPMENT FUND</t>
  </si>
  <si>
    <t>4-032-175-2110201-100-2018/19-001</t>
  </si>
  <si>
    <t>Payment of staff salaries, gratuity and statutory deductions</t>
  </si>
  <si>
    <t>4-032-175-2210000-100-2018/19-002</t>
  </si>
  <si>
    <t xml:space="preserve">Purchase of fuel, repairs and maintenance, printing, stationery, airtime and office bundles, travel and subsistence, office tea, office rent </t>
  </si>
  <si>
    <t xml:space="preserve"> Committee Expenses</t>
  </si>
  <si>
    <t>4-032-175-2210802-100-2018/19-003</t>
  </si>
  <si>
    <t>4-032-175-2210000-111-2018/19-001</t>
  </si>
  <si>
    <t>4-032-175-2210802-111-2018/19-002</t>
  </si>
  <si>
    <t>4-032-175-2210700-111-2018/19-003</t>
  </si>
  <si>
    <t>4-032-175-2640200-101-2018/19-001</t>
  </si>
  <si>
    <t>4-032-175-2640509-112-2018/19-001</t>
  </si>
  <si>
    <t>Mwariki Primary School</t>
  </si>
  <si>
    <t>4-032-175-2640510-110-2018/19-001</t>
  </si>
  <si>
    <t>Purchase of tree seedlings and planting</t>
  </si>
  <si>
    <t>Koinange Primary School</t>
  </si>
  <si>
    <t>4-032-175-2640510-110-2018/19-002</t>
  </si>
  <si>
    <t>Nakuru West Primary School</t>
  </si>
  <si>
    <t>4-032-175-2640510-110-2018/19-003</t>
  </si>
  <si>
    <t>Moi Primary School</t>
  </si>
  <si>
    <t>4-032-175-2640510-110-2018/19-004</t>
  </si>
  <si>
    <t>Moi Secondary School</t>
  </si>
  <si>
    <t>4-032-175-2640510-110-2018/19-005</t>
  </si>
  <si>
    <t>Eileen Ngochoch Primary School</t>
  </si>
  <si>
    <t>4-032-175-2640510-110-2018/19-006</t>
  </si>
  <si>
    <t>4-032-175-2640510-110-2018/19-007</t>
  </si>
  <si>
    <t>Purchase of 10,000 lts Water tank, installation of gutters and construction of water tank base.</t>
  </si>
  <si>
    <t>4-032-175-2640510-110-2018/19-008</t>
  </si>
  <si>
    <t xml:space="preserve"> Mwariki Primary School</t>
  </si>
  <si>
    <t>4-032-175-2640510-110-2018/19-009</t>
  </si>
  <si>
    <t>4-032-175-2640101-103-2018/19-001</t>
  </si>
  <si>
    <t>4-032-175-2640102-103-2018/19-002</t>
  </si>
  <si>
    <t>Payment of bursary to needy students in Tertiary institutions.</t>
  </si>
  <si>
    <t>Kibowen Komen Primary School</t>
  </si>
  <si>
    <t>4-032-175-2630204-104-2018/19-001</t>
  </si>
  <si>
    <t>Barut Primary School</t>
  </si>
  <si>
    <t>4-032-175-2630204-104-2018/19-002</t>
  </si>
  <si>
    <t>Mogoon Primary School</t>
  </si>
  <si>
    <t>4-032-175-2630204-104-2018/19-003</t>
  </si>
  <si>
    <t>4-032-175-2630204-104-2018/19-004</t>
  </si>
  <si>
    <t>4-032-175-2630204-104-2018/19-005</t>
  </si>
  <si>
    <t>Construction of 8 Doors Girls toilet block, sepctic pit wall construction from pit bottom and reiforcing the corners using columns due to loose soil  and labeling.</t>
  </si>
  <si>
    <t>4-032-175-2630204-104-2018/19-008</t>
  </si>
  <si>
    <t>Prisons Primary school</t>
  </si>
  <si>
    <t>4-032-175-2630204-104-2018/19-009</t>
  </si>
  <si>
    <t>Completion of 220 m perimeter wall lower side and construction of 2nd phase of 220m perimeter wall upper side to full completion and labeling</t>
  </si>
  <si>
    <t>Parkview Priamry School</t>
  </si>
  <si>
    <t xml:space="preserve">Constrcution of 6 doors boys toilet block and labelling </t>
  </si>
  <si>
    <t>4-032-175-2630205-104-2018/19-001</t>
  </si>
  <si>
    <t>Kelelwet Secondary School</t>
  </si>
  <si>
    <t>4-032-175-2630205-104-2018/19-002</t>
  </si>
  <si>
    <t>Completion of Girls dormitory; flooring, window panes fixing, plastering, ceiling, wiring, painting and labeling</t>
  </si>
  <si>
    <t>4-032-175-2630205-104-2018/19-003</t>
  </si>
  <si>
    <t>Uhuru High School</t>
  </si>
  <si>
    <t>4-032-175-2630205-104-2018/19-004</t>
  </si>
  <si>
    <t>Completion of Dinning Hall; flooring, window panes fixing, plastering, wiring, painting, drainage and labeling</t>
  </si>
  <si>
    <t>Tumaini House School</t>
  </si>
  <si>
    <t>4-032-175-2630205-104-2018/19-005</t>
  </si>
  <si>
    <t>Completion of Girls Storey Dormitory; roofing, flooring, windowframes and window panes fixing, plastering, wiring, painting, drainage and labeling</t>
  </si>
  <si>
    <t>Nakuru Hill Special School</t>
  </si>
  <si>
    <t>4-032-175-2630205-104-2018/19-006</t>
  </si>
  <si>
    <t>To complete construction o 2nd and final phase of 307m perimeter wall and fully labeling</t>
  </si>
  <si>
    <t>Kaptembwo Police Station</t>
  </si>
  <si>
    <t>4-032-175-2640507-113-2018/19-001</t>
  </si>
  <si>
    <t>Construction of administration Block, Amory and Cells.</t>
  </si>
  <si>
    <t>St. Luke Mwariki Police Post</t>
  </si>
  <si>
    <t>4-032-175-2640507-113-2018/19-002</t>
  </si>
  <si>
    <t>Construction of a Police Post from ground, Cells and Staff Toilets.</t>
  </si>
  <si>
    <t>Barut Assistant County Commissioner Office.</t>
  </si>
  <si>
    <t>4-032-175-2640507-113-2018/19-003</t>
  </si>
  <si>
    <t>Wiring and installation of Electricity</t>
  </si>
  <si>
    <t>Soilo-Mogoon –Kapkures-Barut Road</t>
  </si>
  <si>
    <t>4-032-175-2640508-107-2018/19-001</t>
  </si>
  <si>
    <t>Bush clearing, Grading, Gravel Patching and Murramming of 5km Road</t>
  </si>
  <si>
    <t>Mogoon Secondary School-Scholar Academy – Ainoptich Road</t>
  </si>
  <si>
    <t>4-032-175-2640508-107-2018/19-002</t>
  </si>
  <si>
    <t>Heavy Grading, Gravel Patching and Murramming of 5km Road</t>
  </si>
  <si>
    <t>Upper Hill Estates Access Roads</t>
  </si>
  <si>
    <t>4-032-175-2640508-107-2018/19-003</t>
  </si>
  <si>
    <t>Heavy Grading, Gravel Patching and Murramming of 1.3km Road</t>
  </si>
  <si>
    <t>Soilo- Ingobor-Lalwet- Kelelwet- Kigonor Road</t>
  </si>
  <si>
    <t>4-032-175-2640508-107-2018/19-004</t>
  </si>
  <si>
    <t>Heavy Bush clearing, Grading, Gravel Patching and Murramming of 8km Road</t>
  </si>
  <si>
    <t>Undertake Training of the PMCs/CDFCs on NG-CDF Related issues</t>
  </si>
  <si>
    <t>Supports sports activities in the constituency during tournaments with sports uniforms, balls and other accessories and awarding trophies to winning teams.</t>
  </si>
  <si>
    <r>
      <t>To complete construction of  2</t>
    </r>
    <r>
      <rPr>
        <vertAlign val="superscript"/>
        <sz val="12"/>
        <rFont val="Footlight MT Light"/>
        <family val="1"/>
      </rPr>
      <t>nd</t>
    </r>
    <r>
      <rPr>
        <sz val="12"/>
        <rFont val="Footlight MT Light"/>
        <family val="1"/>
      </rPr>
      <t xml:space="preserve"> and final phase of 498m perimeter wall and clearly labelling</t>
    </r>
  </si>
  <si>
    <r>
      <t>To complete construction of  2</t>
    </r>
    <r>
      <rPr>
        <vertAlign val="superscript"/>
        <sz val="12"/>
        <rFont val="Footlight MT Light"/>
        <family val="1"/>
      </rPr>
      <t>nd</t>
    </r>
    <r>
      <rPr>
        <sz val="12"/>
        <rFont val="Footlight MT Light"/>
        <family val="1"/>
      </rPr>
      <t xml:space="preserve"> and final phase of 961m perimeter wall and clearly labelling</t>
    </r>
  </si>
  <si>
    <r>
      <t>To complete construction of  2</t>
    </r>
    <r>
      <rPr>
        <vertAlign val="superscript"/>
        <sz val="12"/>
        <rFont val="Footlight MT Light"/>
        <family val="1"/>
      </rPr>
      <t>nd</t>
    </r>
    <r>
      <rPr>
        <sz val="12"/>
        <rFont val="Footlight MT Light"/>
        <family val="1"/>
      </rPr>
      <t xml:space="preserve"> and final phase of 1064m perimeter wall and clearly labelling</t>
    </r>
  </si>
  <si>
    <r>
      <t>To complete construction of  2</t>
    </r>
    <r>
      <rPr>
        <vertAlign val="superscript"/>
        <sz val="12"/>
        <rFont val="Footlight MT Light"/>
        <family val="1"/>
      </rPr>
      <t>nd</t>
    </r>
    <r>
      <rPr>
        <sz val="12"/>
        <rFont val="Footlight MT Light"/>
        <family val="1"/>
      </rPr>
      <t xml:space="preserve"> and final phase of 663m perimeter wall and clearly labelling</t>
    </r>
  </si>
  <si>
    <t xml:space="preserve">To complete constrcution of 2nd and final phase of 732m perimeter wall and clearly labelling </t>
  </si>
  <si>
    <t>Construction of 8 Doors boys toilet block, sepctic pit wall construction from pit bottom due to loose soil  and labeling.</t>
  </si>
  <si>
    <r>
      <t>To complete construction of  2</t>
    </r>
    <r>
      <rPr>
        <vertAlign val="superscript"/>
        <sz val="12"/>
        <rFont val="Footlight MT Light"/>
        <family val="1"/>
      </rPr>
      <t>nd</t>
    </r>
    <r>
      <rPr>
        <sz val="12"/>
        <rFont val="Footlight MT Light"/>
        <family val="1"/>
      </rPr>
      <t xml:space="preserve"> and final phase of 574m perimeter wall and clearly labelling</t>
    </r>
  </si>
  <si>
    <t>Crater View Secondary School</t>
  </si>
  <si>
    <t>Completion of Girls storey dormitory ground floor; flooring, window panes fixing, sinks, plastering, plumbing, wiring, painting and labeling</t>
  </si>
  <si>
    <t>Completion of one  classroom-flooring, walling, plastering and roofing (kshs.500,000 and completion of 4-door latrine-paintworks and plastering(Kshs.100,000)</t>
  </si>
  <si>
    <r>
      <t>Completion of two classrooms-walling, roofing, fixing doors and windows</t>
    </r>
    <r>
      <rPr>
        <b/>
        <sz val="12"/>
        <color indexed="10"/>
        <rFont val="Footlight MT Light"/>
        <family val="1"/>
      </rPr>
      <t>(MINUTES DON't tally with schedules)</t>
    </r>
  </si>
  <si>
    <r>
      <t>Construction of one new classroom</t>
    </r>
    <r>
      <rPr>
        <b/>
        <sz val="12"/>
        <color indexed="10"/>
        <rFont val="Footlight MT Light"/>
        <family val="1"/>
      </rPr>
      <t>(Minutes differ with schedules)</t>
    </r>
  </si>
  <si>
    <t>Completion of two 4 door latrine  for girls (Kshs.100,000)-plastering and paintworks and boys (Kshs.300,000)-fixing doors and windows, plastering, floor screeding and paintworks</t>
  </si>
  <si>
    <t>Completion of two classrooms-fixing doors and windows,flooring, plastering and finishing</t>
  </si>
  <si>
    <t> 4-030-161-2630204-104-2018/19-010</t>
  </si>
  <si>
    <r>
      <t xml:space="preserve">Renovation f 10 Classrooms .i.e. Roofing, flooring and tiling, verandah, internal and external wall plaster doors and windows and painting. </t>
    </r>
    <r>
      <rPr>
        <b/>
        <sz val="12"/>
        <color indexed="10"/>
        <rFont val="Footlight MT Light"/>
        <family val="1"/>
      </rPr>
      <t>(minutes differ with schedules)</t>
    </r>
  </si>
  <si>
    <t>Renovation f 9 Classrooms .i.e. Roofing, flooring and tiling, verandah, internal and external wall plaster, doors and windows and painting.</t>
  </si>
  <si>
    <r>
      <t>Introduction of column and bases, laying of first floor slab on 5 classrooms, construction of stair cases and construction of 1 clasroom on 1</t>
    </r>
    <r>
      <rPr>
        <vertAlign val="superscript"/>
        <sz val="12"/>
        <color indexed="8"/>
        <rFont val="Footlight MT Light"/>
        <family val="1"/>
      </rPr>
      <t>st</t>
    </r>
    <r>
      <rPr>
        <sz val="12"/>
        <color indexed="8"/>
        <rFont val="Footlight MT Light"/>
        <family val="1"/>
      </rPr>
      <t xml:space="preserve"> floor</t>
    </r>
  </si>
  <si>
    <t>Renovation of 8 Classrooms .i.e. Roofing, flooring and tiling, verandah, internal and external wall plaster doors and windows and painting</t>
  </si>
  <si>
    <t>Renovation of 8 Classrooms .i.e. Roofing, flooring and tiling, verandah, internal and external wall plastering doors and windows and painting (Ksh3,262,560.00) Construction of a 6 door toilet block.(500,000)</t>
  </si>
  <si>
    <r>
      <t xml:space="preserve">Renovation of 9 Classrooms .i.e. Roofing, flooring and tiling, verandah, internal and external wall plaster doors and windows and painting. </t>
    </r>
    <r>
      <rPr>
        <b/>
        <sz val="12"/>
        <color indexed="10"/>
        <rFont val="Footlight MT Light"/>
        <family val="1"/>
      </rPr>
      <t>(minutes differ with schedules)</t>
    </r>
  </si>
  <si>
    <t>Renovation f 10 Classrooms .i.e. Roofing, flooring and tiling, verandah, internal and external wall plaster, doors and windows and painting Kshs 4,150,000 And construction of a 6 door boys toilet block with tiles.(Ksh 500,000)</t>
  </si>
  <si>
    <t>Rumwe Mixed day Secondary</t>
  </si>
  <si>
    <t>IHM Kairi Girls Secondary</t>
  </si>
  <si>
    <t>Kiriko Mixed Secondary</t>
  </si>
  <si>
    <t>Completion of social hall; external keys Kshs. 100,000, floor tiles Kshs. 594,000, basement plastering Kshs. 60,000, painting Kshs. 173,580, electricity Kshs. 150,000 and 167 M perimeter wall Kshs. 1,927,120.</t>
  </si>
  <si>
    <t>Payment of bursary to needy student in universities and colleges</t>
  </si>
  <si>
    <t>ACK Ndenderu Secondary School</t>
  </si>
  <si>
    <t>Completion of 17 door toilets, fittings and finishing, biodigester, walling, plumbing</t>
  </si>
  <si>
    <t>Kiambaa Environment Programme</t>
  </si>
  <si>
    <t>MONITORING,EVALUATION and CAPACITY BUILDING</t>
  </si>
  <si>
    <t>Undertake Training of the PMCs/ NG-CDFCs on NG-CDF Related issues</t>
  </si>
  <si>
    <t xml:space="preserve"> Carry out tree planting-purchase of seedlings Kshs 250,0000, manure/fertilizer Kshs 100,000 and digging holes Kshs 50,163.51) </t>
  </si>
  <si>
    <t>Construction of 2 supporting columns and water harvesting  for 1 No classroom</t>
  </si>
  <si>
    <t>Renovation of 1No. Classroom(oversite concrete to floor and screed finishing above a stable ground with compacted  hardcore,plaster to walls ,steel doors and windows  and painting Kshs 600,000 and construction of a 3 door disability friendly toilet</t>
  </si>
  <si>
    <t>Construction of septic tank,soak pit ,KPLC power connection, installation of fowl drainage system(inspection chambers, sewer drainage pipes) and plumbing fittings for 2 No housing units</t>
  </si>
  <si>
    <t>Construction of a standard laboratory Kshs 2,200,000) and equipments i.e fume chamber and water &amp; gas system  Kshs 1,300,000)</t>
  </si>
  <si>
    <t>Construction of 2 No lecture halls and 1 No. library- Kshs 17,000,000 and furnishing (desks, chairs, shelves, tables, curtains)- Kshs 3,000,000</t>
  </si>
  <si>
    <t>Construction of 2 door external toilet Kshs 400,000), electrical works,ceiling,external veranda, construction of a waiting bay in the office Kshs 583,685) water storage tank 10,000 litres complete with a base for office Kshs 100,000)</t>
  </si>
  <si>
    <t>Construction of 2 door external toilet Kshs 600,000), electrical works,ceiling,external veranda, construction of a waiting bay in the office  Kshs 854,984) purchase of water storage tank10,000 litres  complete with a base for office Kshs 150,000)- variance due to topography</t>
  </si>
  <si>
    <t>Water harvesting Kshs 100,000) and Ceiling, electrical works for 2 No. Offices Kshs 378,020)</t>
  </si>
  <si>
    <t>Partitioning of 1No. office, painting and tiling of NG-CDF Office  Kshs 560,000) and purchase of 1 table and 3 chairs  Kshs 100,000)</t>
  </si>
  <si>
    <t>4-019-098-2120101-100-2018/19-003</t>
  </si>
  <si>
    <t>4-019-098-2120201-100-2018/19-004</t>
  </si>
  <si>
    <t>4-019-098-2210802-100-2018/19-005</t>
  </si>
  <si>
    <t>4-019-098-2640200-101-2018/19-001</t>
  </si>
  <si>
    <t>Undertake Training of the PMCs/CDFCs/Staff on NG-CDF Related issues</t>
  </si>
  <si>
    <t>Construction and equipping of two classrooms with 20 desks per classroom</t>
  </si>
  <si>
    <t>Construction of two 4 door toilets</t>
  </si>
  <si>
    <t>Flooring, plastering, painting,doors and windows of 4 staff houses</t>
  </si>
  <si>
    <t>MCK Mwerondu Primary School</t>
  </si>
  <si>
    <t>St Francis Of Assistant Secondary</t>
  </si>
  <si>
    <t>Kiorimba Secondary  School</t>
  </si>
  <si>
    <t>Facilitation of tournament within the constituency</t>
  </si>
  <si>
    <t>Construction of administration block up to walling level</t>
  </si>
  <si>
    <t>4-013-062-2630204-104-2018/19-001</t>
  </si>
  <si>
    <t>4-013-062-2630204-104-2018/19-002</t>
  </si>
  <si>
    <t>4-013-062-2630204-104-2018/19-003</t>
  </si>
  <si>
    <t>4-013-062-2630204-104-2018/19-004</t>
  </si>
  <si>
    <t>4-013-062-2630204-104-2018/19-005</t>
  </si>
  <si>
    <t>4-013-062-2630204-104-2018/19-006</t>
  </si>
  <si>
    <t>4-013-062-2630204-104-2018/19-007</t>
  </si>
  <si>
    <t>4-013-062-2630204-104-2018/19-008</t>
  </si>
  <si>
    <t>4-013-062-2630204-104-2018/19-009</t>
  </si>
  <si>
    <t>4-013-062-2630204-104-2018/19-010</t>
  </si>
  <si>
    <t>4-013-062-2630204-104-2018/19-011</t>
  </si>
  <si>
    <t>4-013-062-2630204-104-2018/19-012</t>
  </si>
  <si>
    <t>4-013-062-2630204-104-2018/19-013</t>
  </si>
  <si>
    <t>4-013-062-2630204-104-2018/19-015</t>
  </si>
  <si>
    <t>4-013-062-2630204-104-2018/19-016</t>
  </si>
  <si>
    <t>4-013-062-2630205-104-2018/19-001</t>
  </si>
  <si>
    <t>4-013-062-2630205-104-2018/19-002</t>
  </si>
  <si>
    <t>4-013-062-2630205-104-2018/19-003</t>
  </si>
  <si>
    <t>4-013-062-2630205-104-2018/19-004</t>
  </si>
  <si>
    <t>4-013-062-2630205-104-2018/19-005</t>
  </si>
  <si>
    <t>4-013-062-2630205-104-2018/19-006</t>
  </si>
  <si>
    <t>4-013-062-2630205-104-2018/19-007</t>
  </si>
  <si>
    <t>4-013-062-2630205-104-2018/19-008</t>
  </si>
  <si>
    <t>4-013-062-2640507-113-2018/19-001</t>
  </si>
  <si>
    <t>4-013-062-2640507-113-2018/19-002</t>
  </si>
  <si>
    <t>4-013-062-2640507-113-2018/19-003</t>
  </si>
  <si>
    <t>4-013-062-2640507-113-2018/19-004</t>
  </si>
  <si>
    <t>4-013-062-2640507-113-2018/19-005</t>
  </si>
  <si>
    <t>4-013-062-2640507-113-2018/19-006</t>
  </si>
  <si>
    <t>4-013-062-2640507-113-2018/19-007</t>
  </si>
  <si>
    <t>4-013-062-2640507-113-2018/19-008</t>
  </si>
  <si>
    <t>4-013-062-2640507-113-2018/19-009</t>
  </si>
  <si>
    <t>4-013-062-2640507-113-2018/19-010</t>
  </si>
  <si>
    <t>4-013-062-2640507-113-2018/19-011</t>
  </si>
  <si>
    <t>4-013-062-2640507-113-2018/19-012</t>
  </si>
  <si>
    <t>4-013-062-2640507-113-2018/19-013</t>
  </si>
  <si>
    <t>4-013-062-3110202-108-2018/19-001</t>
  </si>
  <si>
    <t>Roads projects</t>
  </si>
  <si>
    <t>NG-CDFC, PMC Capacity Building</t>
  </si>
  <si>
    <t>Construction of 2 Classrooms Kshs.2,600,000 and Equipping with 50 pupils double desks Kshs.400,000</t>
  </si>
  <si>
    <t xml:space="preserve"> Lochwaa Secondary School</t>
  </si>
  <si>
    <t xml:space="preserve"> Kapelibok Secondary School</t>
  </si>
  <si>
    <t>Construction of 2 Classrooms -Kshs 3,000,0000, Drilling of Borehole and Installation of Handpump - Kshs 2,500,000, Construction of Chain Link Perimeter Fence with steel metal gate Kshs 3,500,000</t>
  </si>
  <si>
    <t>Construction of 2 Classrooms Kshs 3,000,0000, Drilling of Borehole and Installation of Handpump Kshs 2,500,000, Construction of Chain Link Perimeter Fence on 40 acres of school land with steel metal gate Kshs 3,500,000,</t>
  </si>
  <si>
    <t>Construction of 3 unit Staff Houses with 2 door Pit Latrines and 2 Bathrooms</t>
  </si>
  <si>
    <t xml:space="preserve"> Turkana South Teachers Training College</t>
  </si>
  <si>
    <t xml:space="preserve">Completion of the Construction of Perimeter Fence of the Police Station,Construction of the chainlink perimeter fence and a steel metal gate </t>
  </si>
  <si>
    <t xml:space="preserve">Construction of Chain Link perimeter fence with a steel gate to secure at the Turkana South Relief Food Store Compound </t>
  </si>
  <si>
    <t>Environmnental Conservation activities through construction of 2 door Pit Latrines with a urinal area at the following exisiting primary schools - Kaipokok Primary School - 545,200/=, Kaputir Secondary School - 545,200/=,Narengemunyen Primary School - 545,200/=, Agape Primary School - 545,200/=</t>
  </si>
  <si>
    <t>ADMNISTRATION &amp; RECURRENT EXPENDITURE</t>
  </si>
  <si>
    <t xml:space="preserve"> Towards provision of medical insurance cover for vulnerable families including Orphans and Vulnerable Children (OVCs), poor older persons, Persons with Disabilities (PWDs) and destitute families in partnership with NHIF as shall be identified within the Constituency.</t>
  </si>
  <si>
    <t>NG-CDFC/ PMC/STAFF Capacity Building &amp; Benchmarking Tours</t>
  </si>
  <si>
    <t>NG-CDFC/PMC/STAFF Capacity Building &amp; Benchmarking Tours</t>
  </si>
  <si>
    <t>Lirhembe Friends High School</t>
  </si>
  <si>
    <t>Lirhembe Girls Secondary School</t>
  </si>
  <si>
    <t xml:space="preserve">Plastering, fixing doors and windows, painting and installation of fittings of a Twin Labaratory </t>
  </si>
  <si>
    <t>Makhokho Secondary School</t>
  </si>
  <si>
    <t>Construction of 6 Classrooms 1 storey block –up to 1st floor slab</t>
  </si>
  <si>
    <t>Completion of 80 capacity dormitory, Plasterworks, mechanical works, glazing Painting and finishes</t>
  </si>
  <si>
    <t>National Government Advertisements, publications, and public awareness, office utility bills, stationery and motor vehicle operating costs</t>
  </si>
  <si>
    <t>4-039-222-2120101-100-2018/19-003</t>
  </si>
  <si>
    <t>4-039-222-2120201-100-2018/19-004</t>
  </si>
  <si>
    <t>4-039-222-2210802-100-2018/19-005</t>
  </si>
  <si>
    <t>4-039-222-2210000-100-2018/19-003</t>
  </si>
  <si>
    <t>PROJECT GFS CODELIST FOR LAIKIPIA EAST NATIONAL GOVERNMENT CONSTITUENCY DEVELOPMENT FUND</t>
  </si>
  <si>
    <t>4-031-164-2110000-100-2018/19-001</t>
  </si>
  <si>
    <t>4-031-164-2210000-100-2018/19-002</t>
  </si>
  <si>
    <t>4-031-164-2120101-100-2018/19-003</t>
  </si>
  <si>
    <t>4-031-164-2120201-100-2018/19-004</t>
  </si>
  <si>
    <t xml:space="preserve">                                                                            </t>
  </si>
  <si>
    <t>4-031-164-2210802-100-2018/19-005</t>
  </si>
  <si>
    <t>Payment of Committee sitting allowances, transport, Airtime and conferences</t>
  </si>
  <si>
    <t>4-031-164-2210000-111-2018/19-001</t>
  </si>
  <si>
    <t>4-031-164-2210802-111-2018/19-002</t>
  </si>
  <si>
    <t>4-031-164-2210700-111-2018/19-003</t>
  </si>
  <si>
    <t>4-031-164-2640100-103-2018/19-001</t>
  </si>
  <si>
    <t>4-031-164-2640100-103-2018/19-002</t>
  </si>
  <si>
    <t>Payment of bursary to needy students in Universities and colleges</t>
  </si>
  <si>
    <t>4-031-164-2640100-103-2018/19-003</t>
  </si>
  <si>
    <t>Payment of bursary to needy students  in special schools</t>
  </si>
  <si>
    <t>Bursary to Bodaboda Riders</t>
  </si>
  <si>
    <t>4-031-164-2640100-103-2018/19-004</t>
  </si>
  <si>
    <t>Payment of training and licensing cost for Bodaboda riders</t>
  </si>
  <si>
    <t>4-031-164-2640200-101-2018/19-001</t>
  </si>
  <si>
    <t xml:space="preserve">Muthaiga Primary School </t>
  </si>
  <si>
    <t>4-031-164-2630204-104-2018/19-001</t>
  </si>
  <si>
    <t>Construction of  6 door pit latrines to completion</t>
  </si>
  <si>
    <t>Nanyuki DEB Primary School</t>
  </si>
  <si>
    <t>4-031-164-2630204-104-2018/19-002</t>
  </si>
  <si>
    <t xml:space="preserve">Construction of a Kitchen to completion.  </t>
  </si>
  <si>
    <t>4-031-164-2630204-104-2018/19-003</t>
  </si>
  <si>
    <t>Completion of one classroom (plastering and painting work).</t>
  </si>
  <si>
    <t>Mwihoko primary school</t>
  </si>
  <si>
    <t>4-031-164-2630204-104-2018/19-004</t>
  </si>
  <si>
    <t>Renovation of 1 classroom; plastering and painting works</t>
  </si>
  <si>
    <t>Mathenya primary school</t>
  </si>
  <si>
    <t>4-031-164-2630204-104-2018/19-005</t>
  </si>
  <si>
    <t>Completion  of 1 classroom; plastering and painting works</t>
  </si>
  <si>
    <t>Wathituga primary school</t>
  </si>
  <si>
    <t>4-031-164-2630204-104-2018/19-006</t>
  </si>
  <si>
    <t>Completion of 2 classrooms-flooring, plastering and painting works</t>
  </si>
  <si>
    <t>Ruai primary school</t>
  </si>
  <si>
    <t>4-031-164-2630204-104-2018/19-007</t>
  </si>
  <si>
    <t>Kabanga primary school</t>
  </si>
  <si>
    <t>4-031-164-2630204-104-2018/19-008</t>
  </si>
  <si>
    <t xml:space="preserve">Renovation  of 5 classroom; flooring, plastering and painting                  </t>
  </si>
  <si>
    <t>Weruini primary school</t>
  </si>
  <si>
    <t>4-031-164-2630204-104-2018/19-009</t>
  </si>
  <si>
    <t>Completion of 1 classroom; flooring, plastering, fixing windows and doors, and painting</t>
  </si>
  <si>
    <t>Temmakiss primary school</t>
  </si>
  <si>
    <t>4-031-164-2630204-104-2018/19-010</t>
  </si>
  <si>
    <t>Completion of 2 classroom; flooring, plastering and painting</t>
  </si>
  <si>
    <t>Nanyuki Deb primary school</t>
  </si>
  <si>
    <t>4-031-164-2630204-104-2018/19-011</t>
  </si>
  <si>
    <t>Completion of 2 classrooms; flooring, plastering and painting</t>
  </si>
  <si>
    <t>Nyakio primary school</t>
  </si>
  <si>
    <t>4-031-164-2630204-104-2018/19-012</t>
  </si>
  <si>
    <t>Completion of 1 classroom; plastering and painting</t>
  </si>
  <si>
    <t>Bungoma primary school</t>
  </si>
  <si>
    <t>4-031-164-2630204-104-2018/19-013</t>
  </si>
  <si>
    <t>Bidii Mutara Primary</t>
  </si>
  <si>
    <t>4-031-164-2630204-104-2018/19-014</t>
  </si>
  <si>
    <t>Kirimara primary school</t>
  </si>
  <si>
    <t>Furaha DEB primary school</t>
  </si>
  <si>
    <t>Construction of 5 door pit latrines to completion</t>
  </si>
  <si>
    <t>Bidii Mutara</t>
  </si>
  <si>
    <t>Construction of 8 door toilet  pit latrines to completion</t>
  </si>
  <si>
    <t>Bahati primary school</t>
  </si>
  <si>
    <t>Renovation of Administration Block-plastering and painting work.</t>
  </si>
  <si>
    <t>Tetu primary school</t>
  </si>
  <si>
    <t>Baraka DEB Primary school</t>
  </si>
  <si>
    <t>Renovation of Administration Block-plastering and painting work</t>
  </si>
  <si>
    <t>DCC Laikipia East</t>
  </si>
  <si>
    <t>4-031-164-264507-113-2018/19-001</t>
  </si>
  <si>
    <t>4-031-164-264507-113-2018/19-002</t>
  </si>
  <si>
    <t>Daiga DO's Office</t>
  </si>
  <si>
    <t>4-031-164-264507-113-2018/19-003</t>
  </si>
  <si>
    <t>Construction of Adminitration block</t>
  </si>
  <si>
    <t>Lamuria AP post</t>
  </si>
  <si>
    <t>4-031-164-264507-113-2018/19-004</t>
  </si>
  <si>
    <t>Completion of staff houses; slabbing, walling, roofing, fixing doors and windows, plastering and painting work.</t>
  </si>
  <si>
    <t>Likii Secondary</t>
  </si>
  <si>
    <t>4-031-164-2630205-104-2018/19-001</t>
  </si>
  <si>
    <t>Construction of  8door pit latrines to completion</t>
  </si>
  <si>
    <t>Ndemu Secondary</t>
  </si>
  <si>
    <t>4-031-164-2630205-104-2018/19-002</t>
  </si>
  <si>
    <t>Construction of  administration block to completion</t>
  </si>
  <si>
    <t>Murungai Secondary</t>
  </si>
  <si>
    <t>Daiga Secondary</t>
  </si>
  <si>
    <t>4-031-164-2630205-104-2018/19-004</t>
  </si>
  <si>
    <t>Male secondary school</t>
  </si>
  <si>
    <t>4-031-164-2630205-104-2018/19-005</t>
  </si>
  <si>
    <t xml:space="preserve">Completion of  dormitory; plastering and painting work  </t>
  </si>
  <si>
    <t>Ngobit girls secondary school</t>
  </si>
  <si>
    <t>4-031-164-2630205-104-2018/19-006</t>
  </si>
  <si>
    <t>Mathenya secondary</t>
  </si>
  <si>
    <t>4-031-164-2630205-104-2018/19-007</t>
  </si>
  <si>
    <t>construction of  a  laboratory to completion</t>
  </si>
  <si>
    <t>4-031-164-2630205-104-2018/19-008</t>
  </si>
  <si>
    <t>Installation of lab fittings and equipment</t>
  </si>
  <si>
    <t>Sweet waters secondary</t>
  </si>
  <si>
    <t>4-031-164-2630205-104-2018/19-009</t>
  </si>
  <si>
    <t>Completion of dormitory; plastering  painting, windows fixing and electrical work</t>
  </si>
  <si>
    <t>Tharua secondary</t>
  </si>
  <si>
    <t>4-031-164-2630205-104-2018/19-010</t>
  </si>
  <si>
    <t>Construction administration block to completion</t>
  </si>
  <si>
    <t>Imenti secondary school</t>
  </si>
  <si>
    <t>4-031-164-2630205-104-2018/19-011</t>
  </si>
  <si>
    <t>Completion of 2 classroom; plastering and painting work</t>
  </si>
  <si>
    <t>Nduru master secondary school</t>
  </si>
  <si>
    <t>4-031-164-2630205-104-2018/19-012</t>
  </si>
  <si>
    <t>Construction of  2 classrooms to completion</t>
  </si>
  <si>
    <t>4-031-164-2640509-104-2018/19-001</t>
  </si>
  <si>
    <t>Carry out Constituency Sports tournament and winning teams will be awarded with uniforms and balls</t>
  </si>
  <si>
    <t>Laikipia East NG-CDF Constituency Office</t>
  </si>
  <si>
    <t>4-031-164-3110104-104-2018/19-001</t>
  </si>
  <si>
    <t xml:space="preserve">Ongoing construction of the NGCDF Laikipia east constituency office </t>
  </si>
  <si>
    <t>PROJECT GFS CODELIST FOR BURETI NATIONAL GOVERNMENT CONSTITUENCY DEVELOPMENT FUND</t>
  </si>
  <si>
    <t>4-035-191-2110000-100-2018/19-001</t>
  </si>
  <si>
    <t>4-035-191-2210000-100-2018/19-002</t>
  </si>
  <si>
    <t>Purchase of fuel repairs and maintaenance, printing, stationery, telephone,travel and subsistence,office tea</t>
  </si>
  <si>
    <t>4-035-191-2120101-100-2018/19-003</t>
  </si>
  <si>
    <t>Payment of NSSF deductions.</t>
  </si>
  <si>
    <t>4-035-191-2120201-100-2018/19-004</t>
  </si>
  <si>
    <t>Payment of NHIF deductions.</t>
  </si>
  <si>
    <t>4-035-191-2210802-100-2018/19-005</t>
  </si>
  <si>
    <t>4-035-191-2210000-111-2018/19-001</t>
  </si>
  <si>
    <t>Purchase of fuel repair, maintaenance, printing, stationery, airtime, travel and subsistence.</t>
  </si>
  <si>
    <t>4-035-191-2210802-111-2018/19-002</t>
  </si>
  <si>
    <t>4-035-191-2210700-111-2018/19-003</t>
  </si>
  <si>
    <t>Undertake training of the PMCS/CDFCs on NG-CDF related issues</t>
  </si>
  <si>
    <t>4-035-191-2640100-103-2018/19-001</t>
  </si>
  <si>
    <t>4-035-191-2640102-103-2018/19-002</t>
  </si>
  <si>
    <t>Kaitamat Primary School</t>
  </si>
  <si>
    <t>4-035-191-2630204-104-2018/19-001</t>
  </si>
  <si>
    <t>4-035-191-2630204-104-2018/19-002</t>
  </si>
  <si>
    <t>Bakitira Primary School</t>
  </si>
  <si>
    <t>4-035-191-2630204-104-2018/19-003</t>
  </si>
  <si>
    <t>4-035-191-2630204-104-2018/19-004</t>
  </si>
  <si>
    <t>Completion six classrooms (Glazing,plastering and painting)</t>
  </si>
  <si>
    <t>4-035-191-2630204-104-2018/19-005</t>
  </si>
  <si>
    <t>Kaptebengwet Primary School</t>
  </si>
  <si>
    <t>4-035-191-2630204-104-2018/19-006</t>
  </si>
  <si>
    <t>Kongasis Primary School</t>
  </si>
  <si>
    <t>4-035-191-2630204-104-2018/19-007</t>
  </si>
  <si>
    <t>Kapsimbiri Primary School</t>
  </si>
  <si>
    <t>4-035-191-2630204-104-2018/19-008</t>
  </si>
  <si>
    <t>Ngororga Primary School</t>
  </si>
  <si>
    <t>4-035-191-2630204-104-2018/19-009</t>
  </si>
  <si>
    <t>Renovation of four classrooms (olasterin, windows, flooring, roofing partly and Painting)</t>
  </si>
  <si>
    <t>Butiik Primary School</t>
  </si>
  <si>
    <t>4-035-226-2630204-104-2018/19-010</t>
  </si>
  <si>
    <t>Cheplanget Juniour Primary School</t>
  </si>
  <si>
    <t>4-035-191-2630204-104-2018/19-011</t>
  </si>
  <si>
    <t>Kipsomoi Primary School</t>
  </si>
  <si>
    <t>4-035-191-2630204-104-2018/19-012</t>
  </si>
  <si>
    <t>Tegat Primary School</t>
  </si>
  <si>
    <t>4-035-191-2630204-104-2018/19-013</t>
  </si>
  <si>
    <t>4-035-191-2630204-104-2018/19-014</t>
  </si>
  <si>
    <t>Land Purchase-Final Payment</t>
  </si>
  <si>
    <t>Roronya Primary School</t>
  </si>
  <si>
    <t>4-035-191-2630204-104-2018/19-015</t>
  </si>
  <si>
    <t>Construction of one classroom to completion (foundation, walling, windows, flooring, roofing and painting)</t>
  </si>
  <si>
    <t>4-035-191-2630204-104-2018/19-016</t>
  </si>
  <si>
    <t>Completion of Two classrooms (plastering, doors, glazing and painting)</t>
  </si>
  <si>
    <t xml:space="preserve">Sinendet Primary School </t>
  </si>
  <si>
    <t>4-035-191-2630204-104-2018/19-017</t>
  </si>
  <si>
    <t>Siongi Primary School</t>
  </si>
  <si>
    <t>4-035-191-2630204-104-2018/19-018</t>
  </si>
  <si>
    <t>Construction of two staff toilets to completion(digging the pit, laying foundation, walling, doors, roofing and painting)</t>
  </si>
  <si>
    <t>Chesingoro Primary School</t>
  </si>
  <si>
    <t>4-035-191-2630204-104-2018/19-019</t>
  </si>
  <si>
    <t>4-035-191-2630204-104-2018/19-020</t>
  </si>
  <si>
    <t>Completion of two classrooms (plastering, windows, doors and painting)</t>
  </si>
  <si>
    <t>Wochi Primary School</t>
  </si>
  <si>
    <t>4-035-191-2630204-104-2018/19-021</t>
  </si>
  <si>
    <t>Kaldit Primary School</t>
  </si>
  <si>
    <t>4-035-191-2630204-104-2018/19-022</t>
  </si>
  <si>
    <t>Kiptiriri Primary School</t>
  </si>
  <si>
    <t>4-035-191-2630204-104-2018/19-023</t>
  </si>
  <si>
    <t>Land Purchase</t>
  </si>
  <si>
    <t>Koitabai Primary School</t>
  </si>
  <si>
    <t>4-035-191-2630204-104-2018/19-024</t>
  </si>
  <si>
    <t>Botoni Primary School</t>
  </si>
  <si>
    <t>4-035-191-2630204-104-2018/19-025</t>
  </si>
  <si>
    <t>Charera Primary School</t>
  </si>
  <si>
    <t>4-035-191-2630204-104-2018/19-026</t>
  </si>
  <si>
    <t>Siritiet Primary School</t>
  </si>
  <si>
    <t>4-035-191-2630204-104-2018/19-027</t>
  </si>
  <si>
    <t>Kiptewit Primary School</t>
  </si>
  <si>
    <t>4-035-191-2630204-104-2018/19-028</t>
  </si>
  <si>
    <t>Renovation of four classrooms (plastering, windows, flooring, roofing partly and painting)</t>
  </si>
  <si>
    <t>Litiik Primary School</t>
  </si>
  <si>
    <t>4-035-191-2630204-104-2018/19-029</t>
  </si>
  <si>
    <t xml:space="preserve">Completion of Two classrooms and staffroom  (plastering, flooring, windows glazing and painting) </t>
  </si>
  <si>
    <t>Chelelachbei Primary School</t>
  </si>
  <si>
    <t>4-035-191-2630204-104-2018/19-030</t>
  </si>
  <si>
    <t>Kaminjeiwa Primary School</t>
  </si>
  <si>
    <t>4-035-191-2630204-104-2018/19-031</t>
  </si>
  <si>
    <t>Kenene Primary School</t>
  </si>
  <si>
    <t>4-035-191-2630204-104-2018/19-032</t>
  </si>
  <si>
    <t>Completion of One classroom (plastering, glazing, windows doors and painting)</t>
  </si>
  <si>
    <t xml:space="preserve">Kenene Primary School </t>
  </si>
  <si>
    <t>Land Purchase of 1 Acre-Final Payment</t>
  </si>
  <si>
    <t>Kamenjo Primary School</t>
  </si>
  <si>
    <t>4-035-191-2630204-104-2018/19-034</t>
  </si>
  <si>
    <t>Kimoro Primary School</t>
  </si>
  <si>
    <t>4-035-191-2630204-104-2018/19-035</t>
  </si>
  <si>
    <t>Completion of Two classrooms (plastering, windows, doors and painting)</t>
  </si>
  <si>
    <t>Chepkongony Primary School</t>
  </si>
  <si>
    <t>4-035-191-2630204-104-2018/19-036</t>
  </si>
  <si>
    <t>Purchase of 0.9 Acre of land-Final Payment.</t>
  </si>
  <si>
    <t>4-035-191-2630204-104-2018/19-037</t>
  </si>
  <si>
    <t>4-035-191-2630204-104-2018/19-038</t>
  </si>
  <si>
    <t>Kamachumo Primary School</t>
  </si>
  <si>
    <t>4-035-191-2630204-104-2018/19-039</t>
  </si>
  <si>
    <t>4-035-191-2630204-104-2018/19-040</t>
  </si>
  <si>
    <t>Shinners Primary School</t>
  </si>
  <si>
    <t>4-035-191-2630204-104-2018/19-041</t>
  </si>
  <si>
    <t xml:space="preserve">Land Purchase of 1 Acre-Final payment </t>
  </si>
  <si>
    <t>Kaptirbet Primary School</t>
  </si>
  <si>
    <t>4-035-191-2630204-104-2018/19-042</t>
  </si>
  <si>
    <t>Completion of Four classrooms  (plastering, flooring, painting and glazing)</t>
  </si>
  <si>
    <t>Kiatait Primary School</t>
  </si>
  <si>
    <t>4-035-191-2630204-104-2018/19-043</t>
  </si>
  <si>
    <t>Completion of 10 classrooms-Storey Building (plastering, flooring, painting and glazing)</t>
  </si>
  <si>
    <t>Kapchelach Primary School</t>
  </si>
  <si>
    <t>4-035-191-2630204-104-2018/19-044</t>
  </si>
  <si>
    <t>Kamanamsim Primary School</t>
  </si>
  <si>
    <t>4-035-191-2630204-104-2018/19-045</t>
  </si>
  <si>
    <t>Completion of Administration  Block (plastering, windows, doors and painting)</t>
  </si>
  <si>
    <t>Ketiisiek Primary School</t>
  </si>
  <si>
    <t>4-035-191-2630204-104-2018/19-046</t>
  </si>
  <si>
    <t>Land Purchase of 0.4 Acre</t>
  </si>
  <si>
    <t>Kipkerieny Primary School</t>
  </si>
  <si>
    <t>4-035-191-2630204-104-2018/19-047</t>
  </si>
  <si>
    <t>Completion of Two Classrooms (plastering, windows, doors and painting)</t>
  </si>
  <si>
    <t>Kapcheboi Primary School</t>
  </si>
  <si>
    <t>4-035-191-2630204-104-2018/19-048</t>
  </si>
  <si>
    <t>Completion of Two Classrooms (plastering, windows, doors and Painting)</t>
  </si>
  <si>
    <t>Arokyet Girls Secondary School</t>
  </si>
  <si>
    <t>4-035-191-2630205-104-2018/19-001</t>
  </si>
  <si>
    <t>Renovation of Four Classrooms (plastering, glazing, flooring and repair of leaking roofs)</t>
  </si>
  <si>
    <t>Kelunet Secondary School</t>
  </si>
  <si>
    <t>4-035-191-2630205-104-2018/19-002</t>
  </si>
  <si>
    <t>Completion of Laboratory (gas fittings, plumbing, wiring, worktops, flooring and painting)</t>
  </si>
  <si>
    <t>Kiptobon Secondary School</t>
  </si>
  <si>
    <t>4-035-191-2630205-104-2018/19-003</t>
  </si>
  <si>
    <t>Lalagin Secondary School</t>
  </si>
  <si>
    <t>4-035-191-2630205-104-2018/19-004</t>
  </si>
  <si>
    <t xml:space="preserve">Completion of Two Classrooms and Staffroom  (Plastering, Flooring, Windows Glazing and Painting) </t>
  </si>
  <si>
    <t>Kaptele Secondary School</t>
  </si>
  <si>
    <t>4-035-191-2630205-104-2018/19-005</t>
  </si>
  <si>
    <t>Rungut Secondary School</t>
  </si>
  <si>
    <t>4-035-191-2630205-104-2018/19-006</t>
  </si>
  <si>
    <t>Kabitungu Secondary School</t>
  </si>
  <si>
    <t>4-035-191-2630205-104-2018/19-007</t>
  </si>
  <si>
    <t>Mombwo Secondary School</t>
  </si>
  <si>
    <t>4-035-191-2630205-104-2018/19-008</t>
  </si>
  <si>
    <t>Sosit Day Secondary School</t>
  </si>
  <si>
    <t>4-035-191-2630205-104-2018/19-009</t>
  </si>
  <si>
    <t>Kusumek Secondary School</t>
  </si>
  <si>
    <t>4-035-191-2630205-104-2018/19-010</t>
  </si>
  <si>
    <t>Litein Day Secondary School</t>
  </si>
  <si>
    <t>4-035-191-2630205-104-2018/19-011</t>
  </si>
  <si>
    <t>Sebetet Secondary School</t>
  </si>
  <si>
    <t>4-035-191-2630205-104-2018/19-012</t>
  </si>
  <si>
    <t>Completion of Two Classrooms (Plastering, Windows, Doors and Painting)</t>
  </si>
  <si>
    <t>Kaborus Secondary School</t>
  </si>
  <si>
    <t>4-035-191-2630205-104-2018/19-013</t>
  </si>
  <si>
    <t>Nelson Mandela Secondary School</t>
  </si>
  <si>
    <t>4-035-191-2630205-104-2018/19-014</t>
  </si>
  <si>
    <t xml:space="preserve">Completion of Four Classrooms (Plastering, Flooring, Windows Glazing and Painting) </t>
  </si>
  <si>
    <t>4-035-191-2630205-104-2018/19-015</t>
  </si>
  <si>
    <t>Construction of two classrooms and a staircase (storey building)- walling, pillars, plastering, windows, glazing and painting.</t>
  </si>
  <si>
    <t>Ngesumin Girls Secondary School</t>
  </si>
  <si>
    <t>4-035-191-2630205-104-2018/19-016</t>
  </si>
  <si>
    <t>Tebesonik Secondary School</t>
  </si>
  <si>
    <t>4-035-191-2630205-104-2018/19-017</t>
  </si>
  <si>
    <t>Completion of Dormitory (Plastering, Doors, Roofing, Windows,Glazing and Painting)</t>
  </si>
  <si>
    <t>Ngesumin Chiefs Office</t>
  </si>
  <si>
    <t>4-035-191-2640507-113-2018/19-001</t>
  </si>
  <si>
    <t xml:space="preserve"> Purchase of 1 Acre Land</t>
  </si>
  <si>
    <t>4-035-191-2640507-113-2018/19-002</t>
  </si>
  <si>
    <t>Construction of Chiefs Office to completion  (Foundation, Walling, Windows, Flooring and Roofing)</t>
  </si>
  <si>
    <t>Tulwet Chiefs Office</t>
  </si>
  <si>
    <t>4-035-191-2640507-113-2018/19-003</t>
  </si>
  <si>
    <t>Completion of Chiefs Office (Plastering, Windows, Doors and Painting)</t>
  </si>
  <si>
    <t xml:space="preserve">Chemoiben Chiefs Office </t>
  </si>
  <si>
    <t>4-035-191-2640507-113-2018/19-004</t>
  </si>
  <si>
    <t>Completion Of Chiefs Office (Plastering, Windows,Doors And Painting)</t>
  </si>
  <si>
    <t>Kapsogut Chief Office</t>
  </si>
  <si>
    <t>4-035-191-2640507-113-2018/19-005</t>
  </si>
  <si>
    <t>Bureti Divisional Hq/Litein Police Station</t>
  </si>
  <si>
    <t>4-035-191-2640507-113-2018/19-006</t>
  </si>
  <si>
    <r>
      <t> Construction Of Police Station Administration Block-Storey Building (</t>
    </r>
    <r>
      <rPr>
        <sz val="12"/>
        <color indexed="8"/>
        <rFont val="Footlight MT Light"/>
        <family val="1"/>
      </rPr>
      <t>Foundation, Walling and Roofing</t>
    </r>
    <r>
      <rPr>
        <sz val="12"/>
        <color indexed="8"/>
        <rFont val="Footlight MT Light"/>
        <family val="1"/>
      </rPr>
      <t>)</t>
    </r>
  </si>
  <si>
    <t>4-035-191-2640509-112-2018/19-001</t>
  </si>
  <si>
    <t>To cater for constituency sports tournaments and the winning teams to be awarded with trophies, balls and game kits.</t>
  </si>
  <si>
    <t>4-035-191-2640200-101-2018/19-001</t>
  </si>
  <si>
    <t xml:space="preserve">To cater for any unforeseen occurences in the constituency during the financial year. </t>
  </si>
  <si>
    <t>PROJECT GFS CODELIST FOR KAJIADO NORTH NATIONAL GOVERNMENT CONSTITUENCY DEVELOPMENT FUND</t>
  </si>
  <si>
    <t>4-034-183-2110000-100-2018/19-001</t>
  </si>
  <si>
    <t>Payment of staff salaries  and gratuity</t>
  </si>
  <si>
    <t>4-034-183-2210000-100-2018/19-002</t>
  </si>
  <si>
    <t>4-034-183-2120101-100-2018/19-003</t>
  </si>
  <si>
    <t>4-034-183-2210802-100-2018/19-004</t>
  </si>
  <si>
    <t>4-034-183-2210000-111-2018/19-001</t>
  </si>
  <si>
    <t>4-034-183-2210802-111-2018/19-002</t>
  </si>
  <si>
    <t>4-034-183-2210700-111-2018/19-002</t>
  </si>
  <si>
    <t>4-034-183-2640101-103-2018/19-001</t>
  </si>
  <si>
    <t>4-034-183-2640101-103-2018/19-002</t>
  </si>
  <si>
    <t>Payment of Bursary to needy students in Tertiary Institutions</t>
  </si>
  <si>
    <t>4-034-183-2640200-101-2017/18-001</t>
  </si>
  <si>
    <t>4-034-183-2640509-112-2017/18-001</t>
  </si>
  <si>
    <t>4-034-183-2640510-108-2018/19-001</t>
  </si>
  <si>
    <t xml:space="preserve">Planting of trees in the following schools: Nkoroi Secondary school, Empakase secondary school, Ngong Township secondary school, Embulbul secondary school, Nakeel secondary school, Olekasasi secondary school, Kerarapon secondary school, Kerarapon primary school and Nakeel primary school </t>
  </si>
  <si>
    <t>Nkaimurunya Primary School</t>
  </si>
  <si>
    <t>4-034-183-2630204-104-2018/19-001</t>
  </si>
  <si>
    <t>Construction of 14 door toilets block</t>
  </si>
  <si>
    <t>Oloolua Primary School</t>
  </si>
  <si>
    <t>4-034-183-2630204-104-2018/19-002</t>
  </si>
  <si>
    <t>Kerarapon Primary School</t>
  </si>
  <si>
    <t>4-034-183-2630204-104-2018/19-003</t>
  </si>
  <si>
    <t>Purchase of 100 chairs and 100 desks</t>
  </si>
  <si>
    <t>PCEA Ngong Hills Secondary School</t>
  </si>
  <si>
    <t>4-034-183-2630205-104-2018/19-001</t>
  </si>
  <si>
    <t>Completion (Plastering, painting, and fixing of windows) of 2 no. classrooms</t>
  </si>
  <si>
    <t>Enoomatasiani Girls Secondary School</t>
  </si>
  <si>
    <t>4-034-183-2630205-104-2018/19-002</t>
  </si>
  <si>
    <t>Additional funds for completion of a dormitory (Formwork, reinforcement and concrete works for external finishes)</t>
  </si>
  <si>
    <t>Empakase Secondary School</t>
  </si>
  <si>
    <t>4-034-183-2630205-104-2018/19-003</t>
  </si>
  <si>
    <t>Completion of 3 no. classrooms (Painting, fixing of doors, floors works and external finishes windows) of 2 no. classrooms</t>
  </si>
  <si>
    <t>Embulbul Mixed Day Secondary School</t>
  </si>
  <si>
    <t>4-034-183-2630205-104-2018/19-004</t>
  </si>
  <si>
    <t>Construction of 3 no. classrooms</t>
  </si>
  <si>
    <t>Enoomatasiani Mixed Day Secondary School</t>
  </si>
  <si>
    <t>4-034-183-2630205-104-2018/19-005</t>
  </si>
  <si>
    <t>PCEA Upper Matasia Secondary School</t>
  </si>
  <si>
    <t>4-034-183-2630205-104-2018/19-006</t>
  </si>
  <si>
    <t>Completion of 2 no. classrooms (painting, fixing of doors, floors, works and external finishes, windows)</t>
  </si>
  <si>
    <t>Oloolua Secondary School</t>
  </si>
  <si>
    <t>4-034-183-2630205-104-2018/19-007</t>
  </si>
  <si>
    <t>Constrcution of a dinning hall</t>
  </si>
  <si>
    <t>4-034-183-2630205-104-2018/19-008</t>
  </si>
  <si>
    <t xml:space="preserve"> Construction of 6 door toilet block </t>
  </si>
  <si>
    <t>Kiserian Secondary School</t>
  </si>
  <si>
    <t>4-034-183-2630205-104-2018/19-009</t>
  </si>
  <si>
    <t>Nkoroi Mixed Day Secondary School</t>
  </si>
  <si>
    <t>Construction of 1 no. classroom with Suspended Slab</t>
  </si>
  <si>
    <t>Nakeel Secondary School</t>
  </si>
  <si>
    <t>4-034-183-2630205-104-2018/19-010</t>
  </si>
  <si>
    <t>TERTIARY  INSTITUTIONS</t>
  </si>
  <si>
    <t>Olekasasi Technical College</t>
  </si>
  <si>
    <t>4-034-183-2630206-104-2018/19-001</t>
  </si>
  <si>
    <t>Completion of 3 no. classrooms (painting and plastering)</t>
  </si>
  <si>
    <t>Ngong Technical Training Institute</t>
  </si>
  <si>
    <t>4-034-183-2630206-104-2018/19-002</t>
  </si>
  <si>
    <t>Lekurruki Chief’s Camp</t>
  </si>
  <si>
    <t>4-034-183-2640507-108-2018/19-001</t>
  </si>
  <si>
    <t xml:space="preserve">Completion of 4 no. AP houses (external and internal finishes-plastering and painting, floor, plumbing works, electrical works, doors and windows, keying and rendering) </t>
  </si>
  <si>
    <t>Olkeri AP Camp</t>
  </si>
  <si>
    <t>4-034-183-2640507-108-2018/19-002</t>
  </si>
  <si>
    <t>Kware Chief’s Office</t>
  </si>
  <si>
    <t>4-034-183-2640507-108-2018/19-003</t>
  </si>
  <si>
    <t>Construction of Chief’s Office (external and internal finishes-plastering and painting, doors, windows, keying, rendering)</t>
  </si>
  <si>
    <t xml:space="preserve">Olekasasi B Chief’s Camp </t>
  </si>
  <si>
    <t>4-034-183-2640507-108-2018/19-004</t>
  </si>
  <si>
    <t>Olekasasi Police Post</t>
  </si>
  <si>
    <t>4-034-183-2640507-108-2018/19-005</t>
  </si>
  <si>
    <t>Completion of the police post- external &amp; internal finishes(plastering and painting, floor and ceramic tiles, plumbing works, electrical works, septic tank, doors and windows ,keying and rendering)</t>
  </si>
  <si>
    <t>Ngong Police Station</t>
  </si>
  <si>
    <t>4-034-183-2640507-108-2018/19-006</t>
  </si>
  <si>
    <t>Construction of ablution block</t>
  </si>
  <si>
    <t>Kiserian Chief’s Camp</t>
  </si>
  <si>
    <t>4-034-183-2640507-108-2018/19-007</t>
  </si>
  <si>
    <t>Purchase of 1 acre plot</t>
  </si>
  <si>
    <t>Mosoi Range Chief’s Camp</t>
  </si>
  <si>
    <t>4-034-183-2640507-108-2018/19-008</t>
  </si>
  <si>
    <t>Purchase of 1/4 acre plot</t>
  </si>
  <si>
    <t>Ngong Law Courts</t>
  </si>
  <si>
    <t>4-034-183-3110202-108-2018/19-001</t>
  </si>
  <si>
    <t>Construction of the Law Courts</t>
  </si>
  <si>
    <t>NG-CDF Office Ngong</t>
  </si>
  <si>
    <t>Renovation(painting refurbishment of ceilings,windowgrills,curtains,and repairs of reception</t>
  </si>
  <si>
    <t>PROJECT GFS CODELIST FOR SUBUKIA NATIONAL GOVERNMENT CONSTITUENCY DEVELOPMENT FUND</t>
  </si>
  <si>
    <t>4-032-172-2120101-100-2018/19-003</t>
  </si>
  <si>
    <t>4-032-172-2120201-100-2018/19-004</t>
  </si>
  <si>
    <t>4-032-172-2210802-100-2018/19-005</t>
  </si>
  <si>
    <t>Payment of committee sitting allowances, transport and allowances</t>
  </si>
  <si>
    <t>4-032-172-2210000-100-2018/19-001</t>
  </si>
  <si>
    <t>4-032-172-2210802-111-2018/19-002</t>
  </si>
  <si>
    <t>4-032-172-2210700-111-2018/19-003</t>
  </si>
  <si>
    <t>Undertake training with PMC’s/NG-CDF’s on ng-cdf related issues</t>
  </si>
  <si>
    <t>4-032-172-2640200-101-2018/19-001</t>
  </si>
  <si>
    <t>Bursary Secondary</t>
  </si>
  <si>
    <t>4-032-172-2610101-103-2018/19-001</t>
  </si>
  <si>
    <t>To cater for needy students within the constituency</t>
  </si>
  <si>
    <t>4-032-172-2610101-103-2018/19-002</t>
  </si>
  <si>
    <t>Bursary Special</t>
  </si>
  <si>
    <t>4-032-172-2610101-103-2018/19-003</t>
  </si>
  <si>
    <t>Social security programme</t>
  </si>
  <si>
    <t>4-032-172-2610101-103-2018/19-004</t>
  </si>
  <si>
    <t>Subukia Day Secondary School</t>
  </si>
  <si>
    <t>Planting of trees</t>
  </si>
  <si>
    <t>Eldonio Primary</t>
  </si>
  <si>
    <t>4-032-172-2640200-101-2018/19-002</t>
  </si>
  <si>
    <t>ST. Mark Eldonio Secondary</t>
  </si>
  <si>
    <t>4-032-172-2640200-101-2018/19-003</t>
  </si>
  <si>
    <t>Gitundaga Primary</t>
  </si>
  <si>
    <t>4-032-172-2640200-101-2018/19-004</t>
  </si>
  <si>
    <t>Our Lady Of Victories Secondary</t>
  </si>
  <si>
    <t>4-032-172-2640200-101-2018/19-005</t>
  </si>
  <si>
    <t>Our Lady Of Victories Primary</t>
  </si>
  <si>
    <t>4-032-172-2640200-101-2018/19-006</t>
  </si>
  <si>
    <t>Simboiyon Primary</t>
  </si>
  <si>
    <t>4-032-172-2640200-101-2018/19-007</t>
  </si>
  <si>
    <t>Tachasis Primary</t>
  </si>
  <si>
    <t>Tachasis Secondary</t>
  </si>
  <si>
    <t>Arash Primary</t>
  </si>
  <si>
    <t>4-032-172-2640509-2018/19-001</t>
  </si>
  <si>
    <t>4-032-172-2630204-104-2018/19-001</t>
  </si>
  <si>
    <t>Completion of 8 storey classrooms (Walling, Laying of slab,Walling, roofing,plastering, painting and Glazing)</t>
  </si>
  <si>
    <t>Maombi  Primary</t>
  </si>
  <si>
    <t>4-032-172-2630204-104-2018/19-002</t>
  </si>
  <si>
    <t>Kianyoro  Primary</t>
  </si>
  <si>
    <t>4-032-172-2630204-104-2018/19-003</t>
  </si>
  <si>
    <t>Purchase and installation of 10,000 litres water tank</t>
  </si>
  <si>
    <t>Forest Hill Secondary</t>
  </si>
  <si>
    <t>4-032-172-2630205-104-2018/19-001</t>
  </si>
  <si>
    <t>Mwireri Secondary</t>
  </si>
  <si>
    <t>4-032-172-2630205-104-2018/19-002</t>
  </si>
  <si>
    <t>Our Lady Of Victories</t>
  </si>
  <si>
    <t>4-032-172-2630205-104-2018/19-003</t>
  </si>
  <si>
    <t>Ruiru Secondary</t>
  </si>
  <si>
    <t>4-032-172-2630205-104-2018/19-004</t>
  </si>
  <si>
    <t>Rigogo Secondary</t>
  </si>
  <si>
    <t>4-032-172-2630205-104-2018/19-005</t>
  </si>
  <si>
    <t>Olmanyatta Secondary</t>
  </si>
  <si>
    <t>4-032-172-2630205-104-2018/19-006</t>
  </si>
  <si>
    <t>Construction Of Septic Tank</t>
  </si>
  <si>
    <t>Maryland Secondary</t>
  </si>
  <si>
    <t>4-032-172-2630205-104-2018/19-007</t>
  </si>
  <si>
    <t>4-032-172-2630205-104-2018/19-008</t>
  </si>
  <si>
    <t>Completion Of Administration Block(Painting And Construction Of Septic Tank)</t>
  </si>
  <si>
    <t>4-032-172-2630205-104-2018/19-009</t>
  </si>
  <si>
    <t>Subukia Day Secondary</t>
  </si>
  <si>
    <t>4-032-172-2630205-104-2018/19-010</t>
  </si>
  <si>
    <t>Construction Of Kitchen Store</t>
  </si>
  <si>
    <t>4-032-172-2630205-104-2018/19-011</t>
  </si>
  <si>
    <t>Sidai Secondary</t>
  </si>
  <si>
    <t>4-032-172-2630205-104-2018/19-012</t>
  </si>
  <si>
    <t>Patel Day Secondary</t>
  </si>
  <si>
    <t>4-032-172-2630205-104-2018/19-013</t>
  </si>
  <si>
    <t>Completion Of Laboratory (Gas Installation, Installation Of Sink And Soak Pit, Wiring, Keying ,Flooring ,Painting ,Electrical Works)</t>
  </si>
  <si>
    <t>Kabazi  Chiefs Office</t>
  </si>
  <si>
    <t>4-032-172-2640507-113-2018/19-001</t>
  </si>
  <si>
    <t>Extension of office (walling, roofing, painting, glazing and flooring)</t>
  </si>
  <si>
    <t>Kirengero Police Post</t>
  </si>
  <si>
    <t>4-032-172-2640507-113-2018/19-002</t>
  </si>
  <si>
    <t>Water harvesting (purchase and installation of gutters)</t>
  </si>
  <si>
    <t>Haji Ap Post</t>
  </si>
  <si>
    <t>4-032-172-2640507-113-2018/19-003</t>
  </si>
  <si>
    <t>Kagocii Chiefs Office</t>
  </si>
  <si>
    <t>4-032-172-2640507-113-2018/19-004</t>
  </si>
  <si>
    <t>Purchase of 0.25 hectares of land</t>
  </si>
  <si>
    <t>Purchase of Toyota Double Cab</t>
  </si>
  <si>
    <t xml:space="preserve">Construction of constituency office to completion </t>
  </si>
  <si>
    <t>PROJECT GFS CODELIST FOR LIMURU NATIONAL GOVERNMENT CONSTITUENCY DEVELOPMENT FUND</t>
  </si>
  <si>
    <t xml:space="preserve">  Employees salaries </t>
  </si>
  <si>
    <t>4-031-121-2110000-100-2018/19-001.</t>
  </si>
  <si>
    <t>4-031-121-2210000-100-2018/19-002</t>
  </si>
  <si>
    <t>4-031-121-2120101-100-2018/19-005</t>
  </si>
  <si>
    <t>4-031-121-2120101-100-2018/19-006</t>
  </si>
  <si>
    <t>4-031-121-2210802-100-2018/19-007</t>
  </si>
  <si>
    <t>4-031-121-2210000-111-2018/19-002</t>
  </si>
  <si>
    <t>Purchase of fuel,travel and subsistence allowance</t>
  </si>
  <si>
    <t xml:space="preserve">committee Allowances </t>
  </si>
  <si>
    <t>4-031-121-2210000-111-2018/19-001</t>
  </si>
  <si>
    <t>4-031-121-2210700-111-2018/19-003</t>
  </si>
  <si>
    <t>4-031-121-2640200-101-2018/19-001</t>
  </si>
  <si>
    <t xml:space="preserve"> Sports</t>
  </si>
  <si>
    <t>Organizing of marathon and football tournaments  and purchase of uniforms ,balls and running gears for the winning teams.</t>
  </si>
  <si>
    <t>Ngecha primary School</t>
  </si>
  <si>
    <t>4-031-121-2640510-110-2018/19-001</t>
  </si>
  <si>
    <t>Purchase and fixing of 2No.10,000 litres water tank @ 200,000 and water harvesting@131,581.84</t>
  </si>
  <si>
    <t xml:space="preserve">Manguo Secondary School </t>
  </si>
  <si>
    <t>4-031-121-2640510-110-2018/19-002</t>
  </si>
  <si>
    <t>Purchase and fixing of 2No.10,000 litres water tank @ 200,000 and water harvesting @125,000</t>
  </si>
  <si>
    <t>Githunguchu primary School</t>
  </si>
  <si>
    <t>4-031-121-2640510-110-2018/19-003</t>
  </si>
  <si>
    <t>Purchase and fixing of 2No.10,000 litres water tank @ 200,000 and water harvesting @200,000</t>
  </si>
  <si>
    <t>Rwacumari Primary School</t>
  </si>
  <si>
    <t>4-031-121-2640510-110-2018/19-004</t>
  </si>
  <si>
    <t>Mirithu primary School</t>
  </si>
  <si>
    <t>Mukoma Secondary School</t>
  </si>
  <si>
    <t>4-031-121-2640510-110-2018/19-005</t>
  </si>
  <si>
    <t xml:space="preserve"> Bursaries -Secondary Schools</t>
  </si>
  <si>
    <t>4-031-121-2640101-103-2018/19-001</t>
  </si>
  <si>
    <t xml:space="preserve">Bursaries -Tertiary Institutions </t>
  </si>
  <si>
    <t>4-031-121-2640101-103-2018/19-002</t>
  </si>
  <si>
    <t>Allocation of bursary to needy students in Tertiary Institutions.</t>
  </si>
  <si>
    <t xml:space="preserve">Tharuni Primary School </t>
  </si>
  <si>
    <t>4-031-121-2630204-104-2018/19-001</t>
  </si>
  <si>
    <t xml:space="preserve">Mithiga Primary School </t>
  </si>
  <si>
    <t>4-031-121-2630204-104-2018/19-002</t>
  </si>
  <si>
    <t>Purchase of 3 acre piece of land.</t>
  </si>
  <si>
    <t xml:space="preserve">Gatimu Primary School </t>
  </si>
  <si>
    <t>4-031-121-2630204-104-2018/19-003</t>
  </si>
  <si>
    <t xml:space="preserve">Githunguchu Primary School </t>
  </si>
  <si>
    <t>4-031-121-2630204-104-2018/19-004</t>
  </si>
  <si>
    <t>Re-roofing of 2No of Classrooms.</t>
  </si>
  <si>
    <t xml:space="preserve">LimuruTown Primary School </t>
  </si>
  <si>
    <t>4-031-121-2630204-104-2018/19-005</t>
  </si>
  <si>
    <t xml:space="preserve">Flooring of the Administration Block ( Tiling ) </t>
  </si>
  <si>
    <t xml:space="preserve">Nyataragi Primary School </t>
  </si>
  <si>
    <t>4-031-121-2630204-104-2018/19-006</t>
  </si>
  <si>
    <t>Renovation of 6 No. classrooms i.e  Flooring,plaster works and fixing of broken window panes and replacement of doors.</t>
  </si>
  <si>
    <t xml:space="preserve">Nyoro Primary School </t>
  </si>
  <si>
    <t>4-031-121-2630204-104-2018/19-007</t>
  </si>
  <si>
    <t xml:space="preserve">Construction of a Kitchen </t>
  </si>
  <si>
    <t xml:space="preserve">Jonathan Maara Pry School </t>
  </si>
  <si>
    <t>4-031-121-2630204-104-2018/19-008</t>
  </si>
  <si>
    <t>Construction of  2 No. of Classrooms -First Floor</t>
  </si>
  <si>
    <t xml:space="preserve">Ngarariga primary School </t>
  </si>
  <si>
    <t>4-031-121-2630204-104-2018/19-009</t>
  </si>
  <si>
    <t>Construction of  6 No. Block of Toilets.</t>
  </si>
  <si>
    <t>Tiekunu Primary School</t>
  </si>
  <si>
    <t>4-031-121-2630204-104-2018/19-010</t>
  </si>
  <si>
    <t>Kamandura Primary School</t>
  </si>
  <si>
    <t>4-031-121-2630204-104-2018/19-011</t>
  </si>
  <si>
    <t>Completion of 12 No block modern toilets i.e fixing of doors and paint works.</t>
  </si>
  <si>
    <t>St Pauls Primary School</t>
  </si>
  <si>
    <t>4-031-121-2630204-104-2018/19-012</t>
  </si>
  <si>
    <t>Fabrication of 100 lockers and chairs @4,500 each.</t>
  </si>
  <si>
    <t xml:space="preserve">Limuru Mission Primary School </t>
  </si>
  <si>
    <t>4-031-121-2630204-104-2018/19-013</t>
  </si>
  <si>
    <t>Fabrication of 130 Lockers and Chairs@4,500 each.</t>
  </si>
  <si>
    <t xml:space="preserve">Mirithu Primary School </t>
  </si>
  <si>
    <t>4-031-121-2630204-104-2018/19-014</t>
  </si>
  <si>
    <t>Fabrication of 55 Lockers and chairs @4,500 each.</t>
  </si>
  <si>
    <t xml:space="preserve">Rongai Primary School </t>
  </si>
  <si>
    <t>4-031-121-2630204-104-2018/19-015</t>
  </si>
  <si>
    <t>Fabrication of 65 lockers and chairs@4,500 each.</t>
  </si>
  <si>
    <t xml:space="preserve">Kamirithu Primary School </t>
  </si>
  <si>
    <t>4-031-121-2630204-104-2018/19-016</t>
  </si>
  <si>
    <t>Fabrication of 75 lockers and chairs@4,500 each.</t>
  </si>
  <si>
    <t xml:space="preserve">Kiawaroga Primary School </t>
  </si>
  <si>
    <t>4-031-121-2630204-104-2018/19-017</t>
  </si>
  <si>
    <t>Fabrication of 115 Lockers and chairs@517,500 and completion of the modern toilet i.e fixing of doors @40,000</t>
  </si>
  <si>
    <t xml:space="preserve">Rwaka Primary School </t>
  </si>
  <si>
    <t>4-031-121-2630204-104-2018/19-018</t>
  </si>
  <si>
    <t xml:space="preserve">Fabrication of 100 lockers and chairs@ 4,500 each. </t>
  </si>
  <si>
    <t xml:space="preserve">Mahinga Primary School </t>
  </si>
  <si>
    <t>4-031-121-2630204-104-2018/19-019</t>
  </si>
  <si>
    <t>Fabrication of 20 lockers and chairs @90,000 and completion of refurbshiments of classrooms -i.e painting  @ 33,260.50</t>
  </si>
  <si>
    <t>St John Bosco Primary School</t>
  </si>
  <si>
    <t>4-031-121-2630204-104-2018/19-020</t>
  </si>
  <si>
    <t>Fabrication of 60 lockers and chairs @4,500 each.</t>
  </si>
  <si>
    <t xml:space="preserve">Tutu Primary School </t>
  </si>
  <si>
    <t>4-031-121-2630204-104-2018/19-021</t>
  </si>
  <si>
    <t>Fabrication of 35 lockers and chairs @4,500 each</t>
  </si>
  <si>
    <t xml:space="preserve">Ngarariga Primary School </t>
  </si>
  <si>
    <t>4-031-121-2630204-104-2018/19-022</t>
  </si>
  <si>
    <t>Fabrication of 70 lockers and chairs @4,500 each.</t>
  </si>
  <si>
    <t xml:space="preserve">Nyanjega Primary School </t>
  </si>
  <si>
    <t>4-031-121-2630204-104-2018/19-023</t>
  </si>
  <si>
    <t>Fabrication of 45 lockers and chairs @4,500 each.</t>
  </si>
  <si>
    <t>4-031-121-2630204-104-2018/19-024</t>
  </si>
  <si>
    <t>Fabrication of 40 lockers and chairs @4,500 each.</t>
  </si>
  <si>
    <t xml:space="preserve">Umoja Primary School </t>
  </si>
  <si>
    <t>4-031-121-2630204-104-2018/19-025</t>
  </si>
  <si>
    <t xml:space="preserve">Makutano primary School </t>
  </si>
  <si>
    <t>4-031-121-2630204-104-2018/19-026</t>
  </si>
  <si>
    <t>Fabrication of 35 Lockers and chairs @4,500 each.</t>
  </si>
  <si>
    <t xml:space="preserve">Nderu Primary School </t>
  </si>
  <si>
    <t>4-031-121-2630204-104-2018/19-027</t>
  </si>
  <si>
    <t xml:space="preserve">Manguo primary School </t>
  </si>
  <si>
    <t>4-031-121-2630204-104-2018/19-028</t>
  </si>
  <si>
    <t>Fabrication of 120 lockers and chairs @4,500 each.</t>
  </si>
  <si>
    <t xml:space="preserve">Kinyogori primary School </t>
  </si>
  <si>
    <t>4-031-121-2630204-104-2018/19-029</t>
  </si>
  <si>
    <t>4-031-121-2630204-104-2018/19-030</t>
  </si>
  <si>
    <t>Fabrication of 115 lockers and chairs @4,500 each.</t>
  </si>
  <si>
    <t>Kiriri Primary School</t>
  </si>
  <si>
    <t>4-031-121-2630204-104-2018/19-031</t>
  </si>
  <si>
    <t>Completion of refurbishment works i.e painting of 2No. Classrooms</t>
  </si>
  <si>
    <t>Tigoni Primary School</t>
  </si>
  <si>
    <t>4-031-121-2630204-104-2018/19-032</t>
  </si>
  <si>
    <t>Reroofing of 6 No classrooms i.e Replacement of asbestos roof.</t>
  </si>
  <si>
    <t xml:space="preserve">Umoja Secondary School </t>
  </si>
  <si>
    <t>4-031-121-2630205-104-2018/19-001</t>
  </si>
  <si>
    <t xml:space="preserve">Nyanjega Secondary School </t>
  </si>
  <si>
    <t>4-031-121-2630205-104-2018/19-002</t>
  </si>
  <si>
    <t xml:space="preserve">Ngecha Girls High School </t>
  </si>
  <si>
    <t>4-031-121-2630205-104-2018/19-003</t>
  </si>
  <si>
    <t>4-031-121-2630205-104-2018/19-004</t>
  </si>
  <si>
    <t xml:space="preserve">Construction of Science Laboratory </t>
  </si>
  <si>
    <t xml:space="preserve">Muna Secondary School </t>
  </si>
  <si>
    <t>4-031-121-2630205-104-2018/19-005</t>
  </si>
  <si>
    <t xml:space="preserve">Ngenia High School </t>
  </si>
  <si>
    <t>4-031-121-2630205-104-2018/19-006</t>
  </si>
  <si>
    <t xml:space="preserve">Thigio Secondary School </t>
  </si>
  <si>
    <t>4-031-121-2630205-104-2018/19-007</t>
  </si>
  <si>
    <t xml:space="preserve">Kinyogori high School </t>
  </si>
  <si>
    <t>4-031-121-2630205-104-2018/19-008</t>
  </si>
  <si>
    <t>Gichuru High School</t>
  </si>
  <si>
    <t>4-031-121-2630205-104-2018/19-009</t>
  </si>
  <si>
    <t>Completion of the 12No block modern toilets  i.e fixing of cisterns and water connection.</t>
  </si>
  <si>
    <t xml:space="preserve">Ndungu Njenga High School </t>
  </si>
  <si>
    <t>4-031-121-2630205-104-2018/19-010</t>
  </si>
  <si>
    <t xml:space="preserve">Completion of the Administration Block  i.e painting </t>
  </si>
  <si>
    <t xml:space="preserve">Thigio AP Post </t>
  </si>
  <si>
    <t>4-031-121-2640507-113-2018/19-001</t>
  </si>
  <si>
    <t xml:space="preserve">Completion of toilet block i.e fixing of 12 No. doors and plastering </t>
  </si>
  <si>
    <t xml:space="preserve">Thigio Police Post </t>
  </si>
  <si>
    <t>4-031-121-2640507-113-2018/19-002</t>
  </si>
  <si>
    <t xml:space="preserve">Murengeti Ap Post </t>
  </si>
  <si>
    <t>4-031-121-2640507-113-2018/19-003</t>
  </si>
  <si>
    <t>Fencing with Chain link 200 metres,Concrete Posts and construction of a gate.</t>
  </si>
  <si>
    <t xml:space="preserve">Nazareth Police Post </t>
  </si>
  <si>
    <t>4-031-121-2640507-113-2018/19-005</t>
  </si>
  <si>
    <t>Mbari Ya Giathi AP post.</t>
  </si>
  <si>
    <t>4-031-121-2640507-113-2018/19-006</t>
  </si>
  <si>
    <t xml:space="preserve">Rwamburi AP Line </t>
  </si>
  <si>
    <t>4-031-121-2640507-113-2018/19-007</t>
  </si>
  <si>
    <t>Completion of  Administration Police Units i.e painting,electrification and external finishes.</t>
  </si>
  <si>
    <t xml:space="preserve">NG-CDF office </t>
  </si>
  <si>
    <t>4-031-121-3110202-108-2018/19-001</t>
  </si>
  <si>
    <t>PROJECT GFS CODELIST FOR LAISAMIS NATIONAL GOVERNMENT CONSTITUENCY DEVELOPMENT FUND</t>
  </si>
  <si>
    <t>4-010-048-2110000-100-2018/19-001</t>
  </si>
  <si>
    <t>4-010-048-2210000-100-2018/19-002</t>
  </si>
  <si>
    <t>4-010-048-2120101-100-2018/19-003</t>
  </si>
  <si>
    <t>4-010-048-2120201-100-2018/19-004</t>
  </si>
  <si>
    <t>4-010-048-2210802-100-2018/19-005</t>
  </si>
  <si>
    <t>Payment of Committee sitting allowances, transport,airtime conferences</t>
  </si>
  <si>
    <t>MONITORING EVALUATION AND CAPACITY BUILDING</t>
  </si>
  <si>
    <t>4-010-048-2210000-111-2018/19-001</t>
  </si>
  <si>
    <t xml:space="preserve">Purchase of fuel, repairs and maintenance, printing, stationery, Airtime, travel and subsistence, </t>
  </si>
  <si>
    <t>4-010-048-2210802-111-2018/19-002</t>
  </si>
  <si>
    <t>Payment of NGCDFCs M&amp;E allowances, transport allowance, conferences</t>
  </si>
  <si>
    <t>4-1010-048-2210700-111-2018/19-003</t>
  </si>
  <si>
    <t>BURSARY AND SOCIAL SecondaryURITY PROGRAMME</t>
  </si>
  <si>
    <t>4-010-048-2640101-2018/19-103-001</t>
  </si>
  <si>
    <t>4-010-048-2640102-2018/19-103-002</t>
  </si>
  <si>
    <t>Payment of bursary to needy students in tertiary schools</t>
  </si>
  <si>
    <t>Social Secondaryurity programmes</t>
  </si>
  <si>
    <t>4-010-048-2640106-2018/19-103-003</t>
  </si>
  <si>
    <t xml:space="preserve"> Emergency Reserve </t>
  </si>
  <si>
    <t>4-010-048-2640200-2018/19-101-001</t>
  </si>
  <si>
    <t>Constituency Sports Tournaments</t>
  </si>
  <si>
    <t>4-010-048-2640509-2018/19-112-001</t>
  </si>
  <si>
    <t>Tirgamo Primary School</t>
  </si>
  <si>
    <t>4-010-048-2630204-104-2018/19-001</t>
  </si>
  <si>
    <t>Renovation-Shutters, flooring, plastering, interior painting of 3 Classrooms to completion</t>
  </si>
  <si>
    <t>Laisamis Primary School</t>
  </si>
  <si>
    <t>4-010-048-2630204-104-2018/19-002</t>
  </si>
  <si>
    <t>Renovation of perimeter fence of School compound:- up lifting of post, replace wooden post, chain links and wire to completion</t>
  </si>
  <si>
    <t>Kamatonyi Primary School</t>
  </si>
  <si>
    <t>4-010-048-2630204-104-2018/19-003</t>
  </si>
  <si>
    <t>Lontolio Primary School</t>
  </si>
  <si>
    <t>4-010-048-2630204-104-2018/19-004</t>
  </si>
  <si>
    <t>Construction of one unit 3-rooms teachers quarters with veranda to completion</t>
  </si>
  <si>
    <t>Sakardala Primary School</t>
  </si>
  <si>
    <t>4-010-048-2630204-104-2018/19-005</t>
  </si>
  <si>
    <t>Mercy Primary School</t>
  </si>
  <si>
    <t>4-010-048-2630204-104-2018/19-006</t>
  </si>
  <si>
    <t>Ulauli Primary School</t>
  </si>
  <si>
    <t>4-010-048-2630204-104-2018/19-007</t>
  </si>
  <si>
    <t>Construction of 2-Double door toilets and urinals for boys and teachers to completion</t>
  </si>
  <si>
    <t>Lbaarok Primary School</t>
  </si>
  <si>
    <t>4-010-048-2630204-104-2018/19-008</t>
  </si>
  <si>
    <t>Logologo Muslim Primary School</t>
  </si>
  <si>
    <t>4-010-048-2630204-104-2018/19-009</t>
  </si>
  <si>
    <t>kamboye Primary School</t>
  </si>
  <si>
    <t>4-010-048-2630204-104-2018/19-010</t>
  </si>
  <si>
    <t>construction of Modern administration block to completion</t>
  </si>
  <si>
    <t>Loglogo Primary School</t>
  </si>
  <si>
    <t>4-010-048-2630204-104-2018/19-011</t>
  </si>
  <si>
    <t>Lokilelengi Adult Centre</t>
  </si>
  <si>
    <t>4-010-048-2630204-104-2018/19-012</t>
  </si>
  <si>
    <t>Korr Primary school</t>
  </si>
  <si>
    <t>4-010-048-2630204-104-2018/19-013</t>
  </si>
  <si>
    <t>Amalio Primary school</t>
  </si>
  <si>
    <t>4-010-048-2630204-104-2018/19-014</t>
  </si>
  <si>
    <t>Balaah primary school</t>
  </si>
  <si>
    <t>4-010-048-2630204-104-2018/19-015</t>
  </si>
  <si>
    <t>Ngurunit Primary school</t>
  </si>
  <si>
    <t>4-010-048-2630204-104-2018/19-016</t>
  </si>
  <si>
    <t>Renovation-Shutters, roofing, plastering interior painting of 3 Classrooms to completion</t>
  </si>
  <si>
    <t>Namarei Primary school</t>
  </si>
  <si>
    <t>4-010-048-2630204-104-2018/19-017</t>
  </si>
  <si>
    <t>Faith Primary school</t>
  </si>
  <si>
    <t>4-010-048-2630204-104-2018/19-018</t>
  </si>
  <si>
    <t>Lekuchula Primary school</t>
  </si>
  <si>
    <t>4-010-048-2630204-104-2018/19-019</t>
  </si>
  <si>
    <t>Titus Ngoyoni Primary school</t>
  </si>
  <si>
    <t>4-010-048-2630204-104-2018/19-020</t>
  </si>
  <si>
    <t>Renovation-Shutters, flooring, walling, windows, plastering, interior painting of 3 Classrooms to completion</t>
  </si>
  <si>
    <t>Santur Primary Primary school</t>
  </si>
  <si>
    <t>4-010-048-2630204-104-2018/19-021</t>
  </si>
  <si>
    <t>Loiyangalani Primary School</t>
  </si>
  <si>
    <t>4-010-048-2630204-104-2018/19-022</t>
  </si>
  <si>
    <t>Arapal Primary School</t>
  </si>
  <si>
    <t>4-010-048-2630204-104-2018/19-023</t>
  </si>
  <si>
    <t>Supply and Delivery of one number 10,000L Ken tank water storage</t>
  </si>
  <si>
    <t>Gatab Primary School</t>
  </si>
  <si>
    <t>4-010-048-2630204-104-2018/19-024</t>
  </si>
  <si>
    <t>Construction of 20,000L concrete tank and gutters to completion</t>
  </si>
  <si>
    <t>Oltorot Primary school</t>
  </si>
  <si>
    <t>4-010-048-2630204-104-2018/19-025</t>
  </si>
  <si>
    <t>Renovation-Shutters, flooring, plastering, interior painting of a dormitory to completion</t>
  </si>
  <si>
    <t>Losikiriachi Primary school</t>
  </si>
  <si>
    <t>4-010-048-2630204-104-2018/19-026</t>
  </si>
  <si>
    <t>Lkijata Primary School</t>
  </si>
  <si>
    <t>4-010-048-2630204-104-2018/19-027</t>
  </si>
  <si>
    <t>supply and delivery of one number 10,000L Ken tank water storage</t>
  </si>
  <si>
    <t>Larachi Primary School</t>
  </si>
  <si>
    <t>4-010-048-2630204-104-2018/19-028</t>
  </si>
  <si>
    <t>Ririma Primary school</t>
  </si>
  <si>
    <t>4-010-048-2630204-104-2018/19-029</t>
  </si>
  <si>
    <t>Dakhane Primary school</t>
  </si>
  <si>
    <t>4-010-048-2630204-104-2018/19-030</t>
  </si>
  <si>
    <t>Dadab Timalab Primary school</t>
  </si>
  <si>
    <t>4-010-048-2630204-104-2018/19-031</t>
  </si>
  <si>
    <t xml:space="preserve">Jija Primary school </t>
  </si>
  <si>
    <t>4-010-048-2630204-104-2018/19-032</t>
  </si>
  <si>
    <t>Kurungu Primary school</t>
  </si>
  <si>
    <t>4-010-048-2630204-104-2018/19-033</t>
  </si>
  <si>
    <t>Kulal Girls Secondary School</t>
  </si>
  <si>
    <t>4-010-048-2630205-104-2018/19-001</t>
  </si>
  <si>
    <t>Korolle Boys Secondary School</t>
  </si>
  <si>
    <t>4-010-048-2630205-104-2018/19-002</t>
  </si>
  <si>
    <t>Loglogo Girls Secondary School</t>
  </si>
  <si>
    <t>4-010-048-2630205-104-2018/19-003</t>
  </si>
  <si>
    <t>Korr Day Mixed Secondary School (New School)</t>
  </si>
  <si>
    <t>4-010-048-2630205-104-2018/19-004</t>
  </si>
  <si>
    <t>Merile Chiefs office</t>
  </si>
  <si>
    <t>4-010-048-2640507-113-2018/19-001</t>
  </si>
  <si>
    <t>4-010-048-2640507-113-2018/19-002</t>
  </si>
  <si>
    <t>Laisamis Administration Police</t>
  </si>
  <si>
    <t>4-010-048-2640507-113-2018/19-003</t>
  </si>
  <si>
    <t>Loglogo Assistant County Commissioner (ACC) resident</t>
  </si>
  <si>
    <t>4-010-048-2640507-113-2018/19-004</t>
  </si>
  <si>
    <t>Renovation: - wall repair, finishing and painting, fitting of floor tiles, leveling of compound grounds, ceiling joints and board, windows and doors. Water connect and piping system ACC’s residence to completion</t>
  </si>
  <si>
    <t>4-010-048-2211310-108-2018/19-001</t>
  </si>
  <si>
    <t>Launching of Laisamis NG-CDF 5-year Strategic Plan 2018-2022</t>
  </si>
  <si>
    <t>NG-CDFC offfice</t>
  </si>
  <si>
    <t>4-010-048-3110202-108-2018/19-001</t>
  </si>
  <si>
    <t>NG-CDFC Motor Vehicle</t>
  </si>
  <si>
    <t>4-010-048-3110701-108-2018/19-002</t>
  </si>
  <si>
    <t>Purchase of NG-CDFC Land cruiser Pick up  converted to a 9-seater station wagon</t>
  </si>
  <si>
    <t>PROJECT GFS CODELIST FOR MACHAKOS TOWN NATIONAL GOVERNMENT CONSTITUENCY DEVELOPMENT FUND</t>
  </si>
  <si>
    <t>Employee’s salaries.</t>
  </si>
  <si>
    <t>4-016-081-2110000-100-2018/19-001</t>
  </si>
  <si>
    <t>Payment of staff salaries &amp; Gratuity</t>
  </si>
  <si>
    <t>Committee Expenses.</t>
  </si>
  <si>
    <t>4-016-081-2210802-100-2018/19-002</t>
  </si>
  <si>
    <t>4-016-081-2120101-100-2018/19-003</t>
  </si>
  <si>
    <t>4-030-001-2120201-100-2018/19-004</t>
  </si>
  <si>
    <t>Goods and services.</t>
  </si>
  <si>
    <t>4-016-081-2210000-100-2018/19-005</t>
  </si>
  <si>
    <t>4-016-081-2210000-111-2018/19-001</t>
  </si>
  <si>
    <t>4-016-081-2210802-111-2018/19-002</t>
  </si>
  <si>
    <t>4-016-081-2210700-111-2018/19-003</t>
  </si>
  <si>
    <t>4-016-081-2640200-101-2018/19-001</t>
  </si>
  <si>
    <t>Bursary- Secondary schools</t>
  </si>
  <si>
    <t>4-016-081-2640101-103-2018/19-001</t>
  </si>
  <si>
    <t>Payment of Bursaries to needy students.</t>
  </si>
  <si>
    <t>4-016-081-2640102-103-2018/19-002</t>
  </si>
  <si>
    <t>NG-CDF OFFICE FURNITURE</t>
  </si>
  <si>
    <t>Office Furniture</t>
  </si>
  <si>
    <t>4-016-081-3110200-108-2018/19-001</t>
  </si>
  <si>
    <t>Purchase of office furniture-Tables, Chairs, Curtains.</t>
  </si>
  <si>
    <t>Nzaini Primary School</t>
  </si>
  <si>
    <t>4-016-081-2630204 -104-2018/19-001</t>
  </si>
  <si>
    <t>Renovation of 3 classrooms-(Roofing, Plastering and Painting)</t>
  </si>
  <si>
    <t>Kyeni Primary School</t>
  </si>
  <si>
    <t>4-016-081-2630204 -104-2018/19-002</t>
  </si>
  <si>
    <t>Construction of 8 door boys Toilets to completion</t>
  </si>
  <si>
    <t>Mikuyu Primary School</t>
  </si>
  <si>
    <t>4-016-081-2630204 -104-2018/19-003</t>
  </si>
  <si>
    <t>Ngunyumu primary school</t>
  </si>
  <si>
    <t>4-016-081-2630204 -104-2018/19-004</t>
  </si>
  <si>
    <t>Yakamete Primary School</t>
  </si>
  <si>
    <t>4-016-081-2630204 -104-2018/19-005</t>
  </si>
  <si>
    <t xml:space="preserve"> Construction of administration block</t>
  </si>
  <si>
    <t>Metuma Primary School</t>
  </si>
  <si>
    <t>4-016-081-2630204 -104-2018/19-006</t>
  </si>
  <si>
    <t>Renovation of 3 No. classrooms. (Flooring, plastering and painting)</t>
  </si>
  <si>
    <t>Kamuthanga  primary school</t>
  </si>
  <si>
    <t>4-016-081-2630204 -104-2018/19-007</t>
  </si>
  <si>
    <t>Renovation of 4 No. classrooms. (Flooring, painting and roofing.)</t>
  </si>
  <si>
    <t>Ngelani Primary School</t>
  </si>
  <si>
    <t>4-016-081-2630204 -104-2018/19-008</t>
  </si>
  <si>
    <t>Mutituni  Primary School</t>
  </si>
  <si>
    <t>4-016-081-2630204 -104-2018/19-009</t>
  </si>
  <si>
    <t>Renovation of 3 No. classrooms.(Flooring, plastering ,painting and roofing)</t>
  </si>
  <si>
    <t>St. Francis Kavovi Primary School</t>
  </si>
  <si>
    <t>4-016-081-2630204 -104-2018/19-010</t>
  </si>
  <si>
    <t>Kwa katheke Primary School</t>
  </si>
  <si>
    <t>4-016-081-2630204 -104-2018/19-011</t>
  </si>
  <si>
    <t>Renovation of 8 No. classrooms. (Flooring, plastering and painting)</t>
  </si>
  <si>
    <t xml:space="preserve">Mikuyu primary school </t>
  </si>
  <si>
    <t>4-016-81-2640504-106-2018/19-012</t>
  </si>
  <si>
    <t>Drilling of borehole and equipping</t>
  </si>
  <si>
    <t>Ivumbuni  Primary School</t>
  </si>
  <si>
    <t>4-016-081-2630204 -104-2018/19-013</t>
  </si>
  <si>
    <t>Renovation of 4 No. classrooms. (Flooring, plastering ,painting and roofing)</t>
  </si>
  <si>
    <t>Kyanguli Primary School</t>
  </si>
  <si>
    <t>4-016-081-2630204 -104-2018/19-014</t>
  </si>
  <si>
    <t>Renovation of 5 No. classrooms.(Flooring, plastering ,painting and roofing)</t>
  </si>
  <si>
    <t>Township Muslim Primary School</t>
  </si>
  <si>
    <t>4-016-081-2630204 -104-2018/19-015</t>
  </si>
  <si>
    <t>Renovation of 4 No. classrooms.(Flooring, plastering and painting)</t>
  </si>
  <si>
    <t>Machakos school for the deaf  Primary School</t>
  </si>
  <si>
    <t>4-016-081-2630204 -104-2018/19-016</t>
  </si>
  <si>
    <t>Renovation of 3 No. classrooms.(Flooring, plastering and painting)</t>
  </si>
  <si>
    <t>New.</t>
  </si>
  <si>
    <t>Mwanyani  Primary School</t>
  </si>
  <si>
    <t>4-016-081-2630204 -104-2018/19-017</t>
  </si>
  <si>
    <t>Kaseveni primary school</t>
  </si>
  <si>
    <t>4-016-081-2630204 -104-2018/19-018</t>
  </si>
  <si>
    <t>Ngelani secondary school</t>
  </si>
  <si>
    <t>4-016-081-2630205-104-2018/19-001</t>
  </si>
  <si>
    <t>Mua Farm  secondary school</t>
  </si>
  <si>
    <t>4-016-081-2630205-104-2018/19-002</t>
  </si>
  <si>
    <t>Purchase of a new school bus</t>
  </si>
  <si>
    <t>Miwongoni secondary school</t>
  </si>
  <si>
    <t>4-016-081-2630205 -104-2018/19-003</t>
  </si>
  <si>
    <t>Makyau  secondary school</t>
  </si>
  <si>
    <t>4-016-081-2630205 -104-2018/19-004</t>
  </si>
  <si>
    <t>Ikokani secondary school</t>
  </si>
  <si>
    <t>4-016-081-2630205 -104-2018/19-005</t>
  </si>
  <si>
    <t>Purchase of 0.25 acres of land for extension of classrooms.</t>
  </si>
  <si>
    <t>Katheka-kai secondary school</t>
  </si>
  <si>
    <t>4-016-081-2630205 -104-2018/19-006</t>
  </si>
  <si>
    <t>Payment of final installment towards purchase of  school bus</t>
  </si>
  <si>
    <t>Katelembo Boys Centre of Excellence secondary school</t>
  </si>
  <si>
    <t>4-016-081-2630205 -104-2018/19-007</t>
  </si>
  <si>
    <t>Makakoi secondary school</t>
  </si>
  <si>
    <t>4-016-081-2630205 -104-2018/19-008</t>
  </si>
  <si>
    <t>Kyambuko  secondary school</t>
  </si>
  <si>
    <t>4-016-081-2630205 -104-2018/19-009</t>
  </si>
  <si>
    <t>Kyeni secondary school</t>
  </si>
  <si>
    <t>4-016-081-2630205 -104-2018/19-010</t>
  </si>
  <si>
    <t>Construction of 1 class room to completion.</t>
  </si>
  <si>
    <t>Mikuini  secondary school</t>
  </si>
  <si>
    <t>4-016-081-2630205 -104-2018/19-011</t>
  </si>
  <si>
    <t>Renovation of 3 classrooms-(Plastering, Flooring and painting)</t>
  </si>
  <si>
    <t>Kwa-Kavoo secondary school</t>
  </si>
  <si>
    <t>4-016-081-2630205 -104-2018/19-012</t>
  </si>
  <si>
    <t>Completion of laboratory. (Plastering, painting and flooring)</t>
  </si>
  <si>
    <t>Kyandili Sec. school</t>
  </si>
  <si>
    <t>4-016-081-2630205 -104-2018/19-013</t>
  </si>
  <si>
    <t>4-016-081-2630205 -104-2018/19-014</t>
  </si>
  <si>
    <t>Completion of administration block. (Plastering, painting and flooring)</t>
  </si>
  <si>
    <t>Kalama Secondary school</t>
  </si>
  <si>
    <t>4-016-081-2630205 -104-2018/19-015</t>
  </si>
  <si>
    <t>Mulaani Secondary School</t>
  </si>
  <si>
    <t>4-016-081-2630205 -104-2018/19-016</t>
  </si>
  <si>
    <t>Kiatuni Secondary School</t>
  </si>
  <si>
    <t>4-016-081-2630205 -104-2018/19-017</t>
  </si>
  <si>
    <t>Kitonyini Secondary School</t>
  </si>
  <si>
    <t>4-016-081-2630205 -104-2018/19-018</t>
  </si>
  <si>
    <t>Renovation of 3 classrooms –(Plastering, Flooring and painting)</t>
  </si>
  <si>
    <t>Baraka S.A Kavyuni Secondary School</t>
  </si>
  <si>
    <t>4-016-081-2630205 -104-2018/19-019</t>
  </si>
  <si>
    <t>Kikumbo Secondary School</t>
  </si>
  <si>
    <t>4-016-081-2630205 -104-2018/19-020</t>
  </si>
  <si>
    <t>Construction of girls Dormitory to completion.</t>
  </si>
  <si>
    <t>Kyasila Secondary school</t>
  </si>
  <si>
    <t>4-016-081-2630205 -104-2018/19-021</t>
  </si>
  <si>
    <t>Purchase of 0.25 acres of land for extension of classrooms</t>
  </si>
  <si>
    <t>Iiyuni Secondary school</t>
  </si>
  <si>
    <t>4-016-081-2630205 -104-2018/19-022</t>
  </si>
  <si>
    <t>Completion of Dormitory-(Roofing and Painting)</t>
  </si>
  <si>
    <t>Kinoi Secondary school</t>
  </si>
  <si>
    <t>4-016-081-2630205 -104-2018/19-023</t>
  </si>
  <si>
    <t>Kalama Technical Training Institute</t>
  </si>
  <si>
    <t>4-016-081-2630206-104-2018/19-001</t>
  </si>
  <si>
    <t>Construction of Kalama Technical  Institute</t>
  </si>
  <si>
    <t>Assistant county Commissioners office – Vota Division.</t>
  </si>
  <si>
    <t>4-016-081-2640507-113-2018/19-001</t>
  </si>
  <si>
    <t>Construction of Assistant County Commissioners office.                                    (Foundation, walling)</t>
  </si>
  <si>
    <t>Machakos County Commissioners office</t>
  </si>
  <si>
    <t>4-016-081-2640507-113-2018/19-002</t>
  </si>
  <si>
    <t>Renovation of County Commissioners office- (Flooring &amp; painting)</t>
  </si>
  <si>
    <t>PROJECT GFS CODELIST FOR KITUI EAST NATIONAL GOVERNMENT CONSTITUENCY DEVELOPMENT FUND</t>
  </si>
  <si>
    <t>4-015-073-2110000-100-2018/19-001</t>
  </si>
  <si>
    <t>4-015-073-2210000-100-2018/19-002</t>
  </si>
  <si>
    <t>4-015-073-2210802-100-2018/19-003</t>
  </si>
  <si>
    <t>4-015-073-2120101-100-2018/19-004</t>
  </si>
  <si>
    <t>Payment of NG-CDFC staff NSSF</t>
  </si>
  <si>
    <t>4-015-073-2120201-100-2018/19-005</t>
  </si>
  <si>
    <t>Payment of NG-CDFC staff NHIF</t>
  </si>
  <si>
    <t>4-073-073-2210000-111-2018/19-001</t>
  </si>
  <si>
    <t>4-015-073-2210802-111-2018/19-002</t>
  </si>
  <si>
    <t>4-015-073-2210700-111-2018/19-003</t>
  </si>
  <si>
    <t>Undertake Training of the PMCs/NG-CDFCs and staff on NG-CDF related issues</t>
  </si>
  <si>
    <t>4-015-073-2640200-101-2018/19-001</t>
  </si>
  <si>
    <t>4-015-073-2640101-103-2018/19-001</t>
  </si>
  <si>
    <t>4-015-073-2640102-103-2018/19-002</t>
  </si>
  <si>
    <t>Ikisaya Primary School</t>
  </si>
  <si>
    <t>4-015-073-2630204-104-2018/19-001</t>
  </si>
  <si>
    <t>Excavation and new of Earth dam within the school</t>
  </si>
  <si>
    <t>Imbuvu Primary School</t>
  </si>
  <si>
    <t>4-015-073-2630204-104-2018/19-002</t>
  </si>
  <si>
    <t>Kaayo Primary School</t>
  </si>
  <si>
    <t>4-015-073-2630204-104-2018/19-003</t>
  </si>
  <si>
    <t>Fencing of the School Compound using barbed wire and posts supplied by parents</t>
  </si>
  <si>
    <t>Kalinga Primary School</t>
  </si>
  <si>
    <t>4-015-073-2630204-104-2018/19-004</t>
  </si>
  <si>
    <t>Kaluasi Primary School</t>
  </si>
  <si>
    <t>4-015-073-2630204-104-2018/19-005</t>
  </si>
  <si>
    <t>Kaluli Primary School</t>
  </si>
  <si>
    <t>4-015-073-2630204-104-2018/19-006</t>
  </si>
  <si>
    <t>Kamale Seondary School</t>
  </si>
  <si>
    <t>4-015-073-2630204-104-2018/19-007</t>
  </si>
  <si>
    <t>Renovation of three classrooms: Reroofing, shutters, Plastering, flooring, and painting</t>
  </si>
  <si>
    <t>Kathamba Primary School</t>
  </si>
  <si>
    <t>4-015-073-2630204-104-2018/19-008</t>
  </si>
  <si>
    <t>Kilimboni Primary School</t>
  </si>
  <si>
    <t>4-015-073-2630204-104-2018/19-009</t>
  </si>
  <si>
    <t>Kivaki Primary School</t>
  </si>
  <si>
    <t>4-015-073-2630204-104-2018/19-010</t>
  </si>
  <si>
    <t>Makuka PrimarySchool</t>
  </si>
  <si>
    <t>4-015-073-2630204-104-2018/19-011</t>
  </si>
  <si>
    <t>4-015-073-2630204-104-2018/19-012</t>
  </si>
  <si>
    <t>4-015-073-2630204-104-2018/19-013</t>
  </si>
  <si>
    <t>Piping of water from Malatani borehole to Malatani Primary School</t>
  </si>
  <si>
    <t>Manyoeni Primary School</t>
  </si>
  <si>
    <t>4-015-073-2630204-104-2018/19-014</t>
  </si>
  <si>
    <t>Piping of water from Manyoeni water kiosk to Manyoeni primary &amp; Manyoeni Secondary</t>
  </si>
  <si>
    <t>Masikalini Primary School</t>
  </si>
  <si>
    <t>4-015-073-2630204-104-2018/19-015</t>
  </si>
  <si>
    <t>Masungu Primary School</t>
  </si>
  <si>
    <t>4-015-073-2630204-104-2018/19-016</t>
  </si>
  <si>
    <t>Excavation and new of Earthdam within the school</t>
  </si>
  <si>
    <t>Matia Primary School</t>
  </si>
  <si>
    <t>4-015-073-2630204-104-2018/19-017</t>
  </si>
  <si>
    <t xml:space="preserve">Construction of two classrooms to completion </t>
  </si>
  <si>
    <t>4-015-073-2630204-104-2018/19-018</t>
  </si>
  <si>
    <t>Musukini Primary School</t>
  </si>
  <si>
    <t>4-015-073-2630204-104-2018/19-019</t>
  </si>
  <si>
    <t>Renovation of two classrooms: Reroofing, shutters, Plastering, flooring, and painting</t>
  </si>
  <si>
    <t>Ngumbwa Primary School</t>
  </si>
  <si>
    <t>4-015-073-2630204-104-2018/19-020</t>
  </si>
  <si>
    <t>Nzungui Primary School</t>
  </si>
  <si>
    <t>4-015-073-2630204-104-2018/19-021</t>
  </si>
  <si>
    <t>AIC Kwa Amutei Secondary School</t>
  </si>
  <si>
    <t>4-015-073-2630205-104-2018/19-001</t>
  </si>
  <si>
    <t>Completion of two classrooms started with parents: Roofing, flooring, plastering, shutters and painting</t>
  </si>
  <si>
    <t>Chuluni Girls Secondary School</t>
  </si>
  <si>
    <t>4-015-073-2630205-104-2018/19-002</t>
  </si>
  <si>
    <t>Walling of the Kitchen up to lintel</t>
  </si>
  <si>
    <t>Itiko Secondary School</t>
  </si>
  <si>
    <t>4-015-073-2630205-104-2018/19-003</t>
  </si>
  <si>
    <t>Construction of Laboratory: Walling, Roofing &amp; Shutters</t>
  </si>
  <si>
    <t>4-015-073-2630205-104-2018/19-004</t>
  </si>
  <si>
    <t>Kaliku Secondary School</t>
  </si>
  <si>
    <t>4-015-073-2630205-104-2018/19-005</t>
  </si>
  <si>
    <t>Kamwiu Secondary School</t>
  </si>
  <si>
    <t>4-015-073-2630205-104-2018/19-006</t>
  </si>
  <si>
    <t>Kanduti Secondary School</t>
  </si>
  <si>
    <t>4-015-073-2630205-104-2018/19-007</t>
  </si>
  <si>
    <t>Roofing and shutters of staff house</t>
  </si>
  <si>
    <t>Kasunguni  Secondary School</t>
  </si>
  <si>
    <t>4-015-073-2630205-104-2018/19-008</t>
  </si>
  <si>
    <t>Kyanzai Secondary School</t>
  </si>
  <si>
    <t>4-015-073-2630205-104-2018/19-009</t>
  </si>
  <si>
    <t>Kyuukuni Secondary School</t>
  </si>
  <si>
    <t>4-015-073-2630205-104-2018/19-010</t>
  </si>
  <si>
    <t>Makuka Secondary School</t>
  </si>
  <si>
    <t>4-015-073-2630205-104-2018/19-011</t>
  </si>
  <si>
    <t>Construction of four door Pit Latrines</t>
  </si>
  <si>
    <t>Malatani Mixed Secondary School</t>
  </si>
  <si>
    <t>4-015-073-2630205-104-2018/19-012</t>
  </si>
  <si>
    <t>4-015-073-2630205-104-2018/19-013</t>
  </si>
  <si>
    <t>Renovation of four classrooms: Reroofing, shutters, Plastering, flooring, and painting</t>
  </si>
  <si>
    <t>Nzunguni Secondary School</t>
  </si>
  <si>
    <t>4-015-073-2630205-104-2018/19-014</t>
  </si>
  <si>
    <t>Thua Secondary School</t>
  </si>
  <si>
    <t>4-015-073-2630205-104-2018/19-015</t>
  </si>
  <si>
    <t>Reroofing and shutters of staff house</t>
  </si>
  <si>
    <t>Voo Secondary School</t>
  </si>
  <si>
    <t>4-015-073-2630205-104-2018/19-016</t>
  </si>
  <si>
    <t xml:space="preserve">Construction of administration block: walling and roofing </t>
  </si>
  <si>
    <t>4-015-073-2630206-104-2018/19-001</t>
  </si>
  <si>
    <t>4-015-073-2640507-113-2018/19-001</t>
  </si>
  <si>
    <t>Thua Division ACC Office</t>
  </si>
  <si>
    <t>4-015-073-2640507-113-2018/19-002</t>
  </si>
  <si>
    <t>Construction of ACC office at Thua to completion</t>
  </si>
  <si>
    <t>Zombe ACC Office</t>
  </si>
  <si>
    <t>4-015-073-2640507-113-2018/19-003</t>
  </si>
  <si>
    <t>Construction of ACC office at Zombe to completion</t>
  </si>
  <si>
    <t>4-015-073-2640509-112-2018/19-001</t>
  </si>
  <si>
    <t>Carry out Constituency Football Sports tournament and the winning teams/schools to be awarded with trophies, balls, goal nets and games kits</t>
  </si>
  <si>
    <t>Ivovye River Sand Dam</t>
  </si>
  <si>
    <t>4-015-073-2640510-110-2018/19-001</t>
  </si>
  <si>
    <t>Construction of sand dam at Malatani</t>
  </si>
  <si>
    <t>Kwa Kingele Stream Sand Dam</t>
  </si>
  <si>
    <t>4-015-073-2640510-110-2018/19-002</t>
  </si>
  <si>
    <t>Construction of sand dam at Kawala</t>
  </si>
  <si>
    <t>Mathini Stream Sand Dam</t>
  </si>
  <si>
    <t>4-015-073-2640510-110-2018/19-003</t>
  </si>
  <si>
    <t>Construction of sand dam at Katikoni</t>
  </si>
  <si>
    <t>PROJECT GFS CODELIST FOR AINABKOI NATIONAL GOVERNMENT CONSTITUENCY DEVELOPMENT FUND</t>
  </si>
  <si>
    <t>Payment of employee salaries and gratuity</t>
  </si>
  <si>
    <t>Fees subsidy for needy orphans and less privilage  secondary schools students from the constituency</t>
  </si>
  <si>
    <t>Colleges And Universities Bursary</t>
  </si>
  <si>
    <t>Fees subsidy for needy orphans and less privilege colleges and university students from the constituency</t>
  </si>
  <si>
    <t>Carry out constituency sports tournament and the winning teams/schools be awarded with trophies, balls and games kits</t>
  </si>
  <si>
    <t>Kipsinende Primary School</t>
  </si>
  <si>
    <t>Illula Secondary School</t>
  </si>
  <si>
    <t>Buying  and planting of trees in school compound</t>
  </si>
  <si>
    <t>Naiberi Primary School</t>
  </si>
  <si>
    <t> Kapsundei Primary School</t>
  </si>
  <si>
    <t>Naiberi secondary school</t>
  </si>
  <si>
    <t>Chesogor primary school</t>
  </si>
  <si>
    <t>Cheptigit chiefs office</t>
  </si>
  <si>
    <t>Kewapmoi primary school</t>
  </si>
  <si>
    <t>Chepkurmur primary school</t>
  </si>
  <si>
    <t>Koilonget primary school</t>
  </si>
  <si>
    <t>Kimuruk primary school</t>
  </si>
  <si>
    <t>Cheplelachbei East secondary school</t>
  </si>
  <si>
    <t>Chepngoror secondary school</t>
  </si>
  <si>
    <t>Kapsoya primary school</t>
  </si>
  <si>
    <t>Munyaka primary school</t>
  </si>
  <si>
    <t>Eldoret border farm</t>
  </si>
  <si>
    <t>Koibarak</t>
  </si>
  <si>
    <t>Kapsoya secondary school</t>
  </si>
  <si>
    <t>Rurigi primary school</t>
  </si>
  <si>
    <t>Ngatit primary school</t>
  </si>
  <si>
    <t>Lamaon primary school</t>
  </si>
  <si>
    <t>Completion of Dining hall (plastering, painting and general finishing of dining hall)</t>
  </si>
  <si>
    <t>Tendwo secondary school</t>
  </si>
  <si>
    <t>Cheptigit secondary school</t>
  </si>
  <si>
    <t>Illula secondary school</t>
  </si>
  <si>
    <t>Rurigi secondary school</t>
  </si>
  <si>
    <t>Completion of dormitory(fixing of sanitary fittings,showers,doors to washrooms and bathrooms)</t>
  </si>
  <si>
    <t>St. peters waunifor secondary school</t>
  </si>
  <si>
    <t>Anersens High School</t>
  </si>
  <si>
    <t>Completion  of a tuition block(roofing,plastering,painting,doors and windows)</t>
  </si>
  <si>
    <t>Kaptagat chiefs office</t>
  </si>
  <si>
    <t>Kipkorgot multipurpose hall</t>
  </si>
  <si>
    <t>Completion of the hall (Roofing,plastering,fixing of windows, doors and  painting)</t>
  </si>
  <si>
    <t>Ainabkoi KMTC</t>
  </si>
  <si>
    <t>PROJECT GFS CODELIST FOR KAPENGURIA NATIONAL GOVERNMENT CONSTITUENCY DEVELOPMENT FUND</t>
  </si>
  <si>
    <t>4-024-129-2110000-100-2018/19-001</t>
  </si>
  <si>
    <t>4-024-129-2210000-100-2018/19-002</t>
  </si>
  <si>
    <t>4-024-129-2120101-100-2018/19-003</t>
  </si>
  <si>
    <t>4-024-129-2120201-100-2018/19-004</t>
  </si>
  <si>
    <t>4-024-129-2210802-100-2018/19-005</t>
  </si>
  <si>
    <t xml:space="preserve">Payment of Committee sitting allowances, transport, conferences costs </t>
  </si>
  <si>
    <t>4-024-129-2210000-111-2018/19-001</t>
  </si>
  <si>
    <t>4-024-129-2210802-100-2018/19-002</t>
  </si>
  <si>
    <t>4-024-129-2210700-111-2018/19-003</t>
  </si>
  <si>
    <t>4-024-129-2640200-101-2018/19-001</t>
  </si>
  <si>
    <t xml:space="preserve">Constituency sports activities </t>
  </si>
  <si>
    <t>4-024-129-2640509-112-2018/19-001</t>
  </si>
  <si>
    <t xml:space="preserve">Carry constituency sports tournament  activity and the winning teams to be awarded trophies  </t>
  </si>
  <si>
    <t xml:space="preserve"> Secondary schools bursary</t>
  </si>
  <si>
    <t>Payment of bursary for needy students in secondary schools</t>
  </si>
  <si>
    <t>Tertiary institutions bursary</t>
  </si>
  <si>
    <t xml:space="preserve">Payment of bursary for needy students in colleges and universities </t>
  </si>
  <si>
    <t xml:space="preserve">Kapchila Secondary School </t>
  </si>
  <si>
    <t>4-024-129-2640510-110-2018/19-001</t>
  </si>
  <si>
    <t>Planting tree seedlings, at kapchila secondary school ground</t>
  </si>
  <si>
    <t xml:space="preserve">Kitalekapel secondary school </t>
  </si>
  <si>
    <t>4-024-129-2640510-110-2018/19-002</t>
  </si>
  <si>
    <t>Katukumwok Primary School</t>
  </si>
  <si>
    <t xml:space="preserve"> 4-024-129-2630204-104-2018/19-001</t>
  </si>
  <si>
    <t>Chelokotetwo Primary School</t>
  </si>
  <si>
    <t>4-024-129-2630204-104-2018/19-002</t>
  </si>
  <si>
    <t>Walling and roofing of two classrooms.</t>
  </si>
  <si>
    <t>Sawayan Primary School</t>
  </si>
  <si>
    <t>4-024-129-2630204-104-2018/19-003</t>
  </si>
  <si>
    <t>Completing of works, fixing doors, windows and painting of two classrooms.</t>
  </si>
  <si>
    <t>Chepkemei Primary School</t>
  </si>
  <si>
    <t>4-024-129-2630204-104-2018/19-004</t>
  </si>
  <si>
    <t>Naktopar Primary School</t>
  </si>
  <si>
    <t>4-024-129-2630204-104-2018/19-005</t>
  </si>
  <si>
    <t>Loklochoi Primary School</t>
  </si>
  <si>
    <t>4-024-129-2630204-104-2018/19-006</t>
  </si>
  <si>
    <t xml:space="preserve">Fixing doors, windows and painting of teachers quaters </t>
  </si>
  <si>
    <t>4-024-129-2630204-104-2018/19-007</t>
  </si>
  <si>
    <t>Completion 2 classrooms ( fixing doors, windows and plastering of one classroom at kshs 300,000..and slabbing , walling and roofing of each classroom</t>
  </si>
  <si>
    <t>Napawoi Primary School</t>
  </si>
  <si>
    <t>4-024-129-2630204-104-2018/19-008</t>
  </si>
  <si>
    <t>Purchase of 3 acres of school land, the school is registered</t>
  </si>
  <si>
    <t>Nakwangamoru Primary School</t>
  </si>
  <si>
    <t>4-024-129-2630204-104-2018/19-009</t>
  </si>
  <si>
    <r>
      <t>Completion of a dormitory (fixing doors, windows, painting  one dormitory</t>
    </r>
    <r>
      <rPr>
        <u/>
        <sz val="12"/>
        <color indexed="21"/>
        <rFont val="Footlight MT Light"/>
        <family val="1"/>
      </rPr>
      <t xml:space="preserve"> </t>
    </r>
    <r>
      <rPr>
        <sz val="12"/>
        <color indexed="8"/>
        <rFont val="Footlight MT Light"/>
        <family val="1"/>
      </rPr>
      <t xml:space="preserve"> </t>
    </r>
  </si>
  <si>
    <t>Chepkrany Primary School</t>
  </si>
  <si>
    <t>4-024-129-2630204-104-2018/19-010</t>
  </si>
  <si>
    <t>Kitelakapel Secondary School</t>
  </si>
  <si>
    <t>4-024-129-2630204-104-2018/19-011</t>
  </si>
  <si>
    <t>Construction of two classrooms to completion: from slabbing, walling, roofing, fixing doors, windows and painting.</t>
  </si>
  <si>
    <t>Chemororach Primary School</t>
  </si>
  <si>
    <t>4-024-129-2630204-104-2018/19-012</t>
  </si>
  <si>
    <t>Wurar Primary School</t>
  </si>
  <si>
    <t>4-024-129-2630204-104-2018/19-013</t>
  </si>
  <si>
    <t>Roofing of three classrooms</t>
  </si>
  <si>
    <t>Koitopk Primary School</t>
  </si>
  <si>
    <t>4-024-129-2630204-104-2018/19-014</t>
  </si>
  <si>
    <t>Chepkoikai Primary School</t>
  </si>
  <si>
    <t>4-024-129-2630204-104-2018/19-015</t>
  </si>
  <si>
    <t>Chepokachim Primary School</t>
  </si>
  <si>
    <t>4-024-129-2630204-104-2018/19-016</t>
  </si>
  <si>
    <t>Kamurio Primary School</t>
  </si>
  <si>
    <t>4-024-129-2630204-104-2018/19-017</t>
  </si>
  <si>
    <t>Construction of two classrooms to completion:from foundation,slabbing, walling, roofing, plastering of two classrooms</t>
  </si>
  <si>
    <t>4-024-129-2630204-104-2018/19-018</t>
  </si>
  <si>
    <t>Chepunpun Primary School</t>
  </si>
  <si>
    <t>4-024-129-2630204-104-2018/19-019</t>
  </si>
  <si>
    <t>Purchase of two acre of land</t>
  </si>
  <si>
    <t>Cheptoch Primary School</t>
  </si>
  <si>
    <t>4-024-129-2630204-104-2018/19-020</t>
  </si>
  <si>
    <t xml:space="preserve">Completion of 2 dormitories (roofing, fixing doors, windows and painting) </t>
  </si>
  <si>
    <t>Kachumakinei Primary School</t>
  </si>
  <si>
    <t>4-024-129-2630204-104-2018/19-021</t>
  </si>
  <si>
    <t>Completion of 3 classrooms ( fixing doors, windows and plastering)</t>
  </si>
  <si>
    <t>Sirkoy Primary School</t>
  </si>
  <si>
    <t>4-024-129-2630204-104-2018/19-022</t>
  </si>
  <si>
    <t>4-024-129-2630204-104-2018/19-023</t>
  </si>
  <si>
    <t>Completion of 4 classrooms (fixing doors, windows and plastering)</t>
  </si>
  <si>
    <t>Kapchila Primary School</t>
  </si>
  <si>
    <t>4-024-129-2630204-104-2018/19-024</t>
  </si>
  <si>
    <t>Kaisakat Primary School</t>
  </si>
  <si>
    <t>4-024-129-2630204-104-2018/19-025</t>
  </si>
  <si>
    <t>Completion of 5 classrooms (fixing doors, windows, plastering and painting)</t>
  </si>
  <si>
    <t>Sinenden Primary School</t>
  </si>
  <si>
    <t>4-024-129-2630204-104-2018/19-026</t>
  </si>
  <si>
    <t>Purchase of one acre of school land</t>
  </si>
  <si>
    <t>Arap Maina Primary School</t>
  </si>
  <si>
    <t>4-024-129-2630204-104-2018/19-027</t>
  </si>
  <si>
    <t>Kapsurum Primary School</t>
  </si>
  <si>
    <t>Kipsaka Primary School</t>
  </si>
  <si>
    <t>4-024-129-2630204-104-2018/19-028</t>
  </si>
  <si>
    <t>Siyoi Primary School</t>
  </si>
  <si>
    <t>4-024-129-2630204-104-2018/19-029</t>
  </si>
  <si>
    <t>Plastering, roofing and painting of one six door toilets</t>
  </si>
  <si>
    <t>Kipkorinya Primary School</t>
  </si>
  <si>
    <t>4-024-129-2630204-104-2018/19-030</t>
  </si>
  <si>
    <t>Kalimaris Primary School</t>
  </si>
  <si>
    <t>4-024-129-2630204-104-2018/19-031</t>
  </si>
  <si>
    <t>Miskwony Primary School</t>
  </si>
  <si>
    <t>Completion of works, fixing doors, windows and painting of dormitory</t>
  </si>
  <si>
    <t>Chamakal Secondary School</t>
  </si>
  <si>
    <t xml:space="preserve">4-024-129-2630205-104-2018/19-001 </t>
  </si>
  <si>
    <t>Mtembur Secondary School</t>
  </si>
  <si>
    <t xml:space="preserve">4-024-129-2630205-104-2018/19-002 </t>
  </si>
  <si>
    <t>Elck Kamayech Mixed Secondary School</t>
  </si>
  <si>
    <t xml:space="preserve">4-024-129-2630205-104-2018/19-003 </t>
  </si>
  <si>
    <t>Kapkata Mixed Secondary School</t>
  </si>
  <si>
    <t xml:space="preserve">4-024-129-2630205-104-2018/19-004 </t>
  </si>
  <si>
    <t>Turkwel Gorge Mixed Secondary School</t>
  </si>
  <si>
    <t xml:space="preserve">4-024-129-2630205-104-2018/19-005 </t>
  </si>
  <si>
    <t>Ptoyo Secondary School</t>
  </si>
  <si>
    <t xml:space="preserve">4-024-129-2630205-104-2018/19-006 </t>
  </si>
  <si>
    <t>Completion works: walling and roofing of a laboratory</t>
  </si>
  <si>
    <t xml:space="preserve">4-024-129-2630205-104-2018/19-007 </t>
  </si>
  <si>
    <t>Mnagei Mixed Secondary School</t>
  </si>
  <si>
    <t xml:space="preserve">4-024-129-2630205-104-2018/19-008 </t>
  </si>
  <si>
    <t>Totum Secondary School</t>
  </si>
  <si>
    <t>4-024-129-2630205-104-2018/19-009</t>
  </si>
  <si>
    <t>Purchase of one acre of land</t>
  </si>
  <si>
    <t>Nangrotum Secondary School</t>
  </si>
  <si>
    <t>4-024-129-2630205-104-2018/19-010</t>
  </si>
  <si>
    <t>Lityei Mixed Secondary School</t>
  </si>
  <si>
    <t xml:space="preserve">4-024-129-2630205-104-2018/19-011 </t>
  </si>
  <si>
    <t>Cholpogh Girls Secondary School</t>
  </si>
  <si>
    <t xml:space="preserve">4-024-129-2630205-104-2018/19-012 </t>
  </si>
  <si>
    <t>Katimoril Mixed Secondary School</t>
  </si>
  <si>
    <t xml:space="preserve">4-024-129-2630205-104-2018/19-013 </t>
  </si>
  <si>
    <t>Chekomos Mixed Secondary School</t>
  </si>
  <si>
    <t xml:space="preserve">4-024-129-2630205-104-2018/19-014 </t>
  </si>
  <si>
    <t>Kapchila Secondary School</t>
  </si>
  <si>
    <t xml:space="preserve">4-024-129-2630205-104-2018/19-015 </t>
  </si>
  <si>
    <t>Kapkecha Secondary School</t>
  </si>
  <si>
    <t xml:space="preserve">4-024-129-2630205-104-2018/19-016 </t>
  </si>
  <si>
    <t xml:space="preserve"> Complete construction of one classroom: foundation,slabbing, walling and roofing of one classroom</t>
  </si>
  <si>
    <t>Paraywa Secondary School</t>
  </si>
  <si>
    <t xml:space="preserve">4-024-129-2630205-104-2018/19-017 </t>
  </si>
  <si>
    <t>Completion of admnistration block  (fixing doors, windows, plastering and painting)</t>
  </si>
  <si>
    <t>St. Francis Secondary School For Blind</t>
  </si>
  <si>
    <t xml:space="preserve">4-024-129-2630205-104-2018/19-018 </t>
  </si>
  <si>
    <t>Purchase of 51 seater isuzu bus for the school( total costs to be 7.5m, the remaining costs to be scheduled for next financial year)</t>
  </si>
  <si>
    <t>Emboasis Mixed Secondary School</t>
  </si>
  <si>
    <t xml:space="preserve">4-024-129-2630205-104-2018/19-019 </t>
  </si>
  <si>
    <t>Chemwochoi Mixed Secondary School</t>
  </si>
  <si>
    <t>Kapkoris Mixed Secondary School</t>
  </si>
  <si>
    <t xml:space="preserve">4-024-129-2630205-104-2018/19-020 </t>
  </si>
  <si>
    <t>Completion of a laboratory (plastering, fixing doors and windows)</t>
  </si>
  <si>
    <t>Tilak Mixed Secondary School</t>
  </si>
  <si>
    <t xml:space="preserve">4-024-129-2630205-104-2018/19-021 </t>
  </si>
  <si>
    <t>PROJECT GFS CODELIST FOR KITUTU CHACHE SOUTH NATIONAL GOVERNMENT CONSTITUENCY DEVELOPMENT FUND</t>
  </si>
  <si>
    <t>4-045-269-2110000-100-2018/19-001</t>
  </si>
  <si>
    <t>4-045-269-2210000-100-2018/19-002</t>
  </si>
  <si>
    <t>4-045-269-2120101-100-2018/19-003</t>
  </si>
  <si>
    <t>4-045-269-2120201-100-2018/19-004</t>
  </si>
  <si>
    <t>4-045-269-2210802-100-2018/19-005</t>
  </si>
  <si>
    <t>4-045-269-2210000-111-2018/19-001</t>
  </si>
  <si>
    <t>4-045-269-2210802-111-2018/19-002</t>
  </si>
  <si>
    <t>4-045-269-2210700-111-2018/19-003</t>
  </si>
  <si>
    <t>Undertake Training of the PMCs/NG-CDFCs on NG- Related issues</t>
  </si>
  <si>
    <t>4-045-269-2640101-103-2018/19-001</t>
  </si>
  <si>
    <t>4-045-269-2640102-103-2018/19-002</t>
  </si>
  <si>
    <t>4-045-269-2640200-101-2018/19-001</t>
  </si>
  <si>
    <t>4-045-269-2640509-112-2018/19-001</t>
  </si>
  <si>
    <t>Bogeka Water Spring</t>
  </si>
  <si>
    <t>4-045-269-2640510-110-2018/19-001</t>
  </si>
  <si>
    <t>Protection of spring, foundation, walling, plastering and fencing, stone pitching and landscaping.</t>
  </si>
  <si>
    <t>Nyatieko Water Spring</t>
  </si>
  <si>
    <t>Protection of spring; foundation, walling, plastering , fencing, stone pitching and landscaping</t>
  </si>
  <si>
    <t xml:space="preserve">Kitutu Central water spring </t>
  </si>
  <si>
    <t>Protection of spring; foundation, walling, plastering fencing, stone pitching and landscaping</t>
  </si>
  <si>
    <t>Nyakoe Spring Protection</t>
  </si>
  <si>
    <t>Protection of spring; protection, foundation, walling, plastering, fencing stone pitching and landscaping</t>
  </si>
  <si>
    <t xml:space="preserve">Bogusero Spring </t>
  </si>
  <si>
    <t>Protection of spring, foundation, walling, plastering, fencing, stone pitching and landscaping</t>
  </si>
  <si>
    <t>Bokeabu Primary School</t>
  </si>
  <si>
    <t>4-045-269-2630204-104-2018/19-001</t>
  </si>
  <si>
    <t>Completion of   two classrooms by reroofing, flooring and plastering and fixing doors and windows.</t>
  </si>
  <si>
    <t>Bototo Primary School</t>
  </si>
  <si>
    <t>4-045-269-2630204-104-2018/19-002</t>
  </si>
  <si>
    <t>Daraja Mbili Primary School</t>
  </si>
  <si>
    <t>4-045-269-2630204-104-2018/19-003</t>
  </si>
  <si>
    <t>Renovation   of five classrooms by reroofing, flooring and plastering and fixing doors and windows.</t>
  </si>
  <si>
    <t>Getembe Primary School</t>
  </si>
  <si>
    <t>4-045-269-2630204-104-2018/19-004</t>
  </si>
  <si>
    <t>Renovation   of five classrooms by reroofing, fixing flooring, plastering, and fixing doors and windows.</t>
  </si>
  <si>
    <t>Jogoo Primary School</t>
  </si>
  <si>
    <t>4-045-269-2630204-104-2018/19-005</t>
  </si>
  <si>
    <t>Renovation   of three classrooms by reroofing, flooring and plastering and fixing doors and windows.</t>
  </si>
  <si>
    <t>Kianyabinge Primary School</t>
  </si>
  <si>
    <t>4-045-269-2630204-104-2018/19-006</t>
  </si>
  <si>
    <t>Renovation   of four classrooms by reroofing, flooring and plastering and fixing doors and windows.</t>
  </si>
  <si>
    <t>Kioge Primary School</t>
  </si>
  <si>
    <t>4-045-269-2630204-104-2018/19-007</t>
  </si>
  <si>
    <t>Completion of two classrooms by reroofing, flooring and plastering and fixing doors and windows.</t>
  </si>
  <si>
    <t>Kisii Special School</t>
  </si>
  <si>
    <t>4-045-269-2630204-104-2018/19-008</t>
  </si>
  <si>
    <t>Completion of dormitory plastering flooring, fixing doors and windows and painting</t>
  </si>
  <si>
    <t>Nyabigena  Primary School</t>
  </si>
  <si>
    <t>4-045-269-2630204-104-2018/19-009</t>
  </si>
  <si>
    <t>Nyabiyongo Primary School</t>
  </si>
  <si>
    <t>4-045-269-2630204-104-2018/19-010</t>
  </si>
  <si>
    <t>Completion of one classroom plastering, flooring, fixing doors and windows, flooring and painting</t>
  </si>
  <si>
    <t>Gesarara  Primary School</t>
  </si>
  <si>
    <t>4-045-269-2630204-104-2018/19-011</t>
  </si>
  <si>
    <t>Construction  of one classroom, foundation ,walling, roofing, plastering, flooring, fixing doors and windows and painting</t>
  </si>
  <si>
    <t>Nyakeogiro Primary School</t>
  </si>
  <si>
    <t>4-045-269-2630204-104-2018/19-012</t>
  </si>
  <si>
    <t>Nyambera  Primary School</t>
  </si>
  <si>
    <t>4-045-269-2630204-104-2018/19-013</t>
  </si>
  <si>
    <t>Nyanchogochi Primary School</t>
  </si>
  <si>
    <t>4-045-269-2630204-104-2018/19-014</t>
  </si>
  <si>
    <t>Completion of one classroom plastering ,fixing doors and windows and painting</t>
  </si>
  <si>
    <t>4-045-269-2630204-104-2018/19-015</t>
  </si>
  <si>
    <t>Completion of two classrooms fixing doors and windows, plastering and painting</t>
  </si>
  <si>
    <t>Rera  Primary School</t>
  </si>
  <si>
    <t>4-045-269-2630204-104-2018/19-016</t>
  </si>
  <si>
    <t>Completion of one classroom plastering, fixing doors and windows, flooring and painting</t>
  </si>
  <si>
    <t>St. Joseph’s Nyabururu Primary School</t>
  </si>
  <si>
    <t>4-045-269-2630204-104-2018/19-017</t>
  </si>
  <si>
    <t>St. Patrick’s Primary School-Mosoho</t>
  </si>
  <si>
    <t>4-045-269-2630204-104-2018/19-018</t>
  </si>
  <si>
    <t>Renovation   of Seven classrooms by reroofing, flooring and plastering and fixing doors and windows.</t>
  </si>
  <si>
    <t>Nyaore Primary School</t>
  </si>
  <si>
    <t>4-045-269-2630204-104-2018/19-019</t>
  </si>
  <si>
    <t>St. Mary Boys Primary School-Mosocho</t>
  </si>
  <si>
    <t>4-045-269-2630204-104-2018/19-020</t>
  </si>
  <si>
    <t>Flooring and repainting of four classrooms</t>
  </si>
  <si>
    <t>Bogeka Secondary School</t>
  </si>
  <si>
    <t>4-045-269-2630205-104-2018/19-001</t>
  </si>
  <si>
    <t>Construction of one classroom, foundation, walling, roofing, plastering and flooring.</t>
  </si>
  <si>
    <t>Getembe Secondary School</t>
  </si>
  <si>
    <t>4-045-269-2630205-104-2018/19-002</t>
  </si>
  <si>
    <t>Final   payment for purchase of a 52 seater bus.</t>
  </si>
  <si>
    <t>Kanunda Secondary School</t>
  </si>
  <si>
    <t>4-045-269-2630205-104-2018/19-003</t>
  </si>
  <si>
    <t>4-045-269-2630205-104-2018/19-004</t>
  </si>
  <si>
    <t>Keore Secondary School</t>
  </si>
  <si>
    <t>4-045-269-2630205-104-2018/19-005</t>
  </si>
  <si>
    <t>Nyakeogiro Secondary School</t>
  </si>
  <si>
    <t>4-045-269-2630205-104-2018/19-006</t>
  </si>
  <si>
    <t>Completion of one classrooms fixing doors and windows and painting</t>
  </si>
  <si>
    <t>Nyanguru Secondary School</t>
  </si>
  <si>
    <t>4-045-269-2630205-104-2018/19-007</t>
  </si>
  <si>
    <t>completion of two classrooms walling, lintel, roofing, plastering, flooring, fixing doors and windows and plastering up to finishing</t>
  </si>
  <si>
    <t>Nyaore Secondary School</t>
  </si>
  <si>
    <t>4-045-269-2630205-104-2018/19-008</t>
  </si>
  <si>
    <t>Completion of laboratory, flooring, plastering, ceiling and fixtures.</t>
  </si>
  <si>
    <t>Nyatieko Secondary School</t>
  </si>
  <si>
    <t>4-045-269-2630205-104-2018/19-009</t>
  </si>
  <si>
    <t>Ong’icha Secondary School</t>
  </si>
  <si>
    <t>4-045-269-2630205-104-2018/19-010</t>
  </si>
  <si>
    <t>St. Catherine Iranda Secondary</t>
  </si>
  <si>
    <t>4-045-269-2630205-104-2018/19-011</t>
  </si>
  <si>
    <t>St. Patrick’s Secondary School</t>
  </si>
  <si>
    <t>4-045-269-2630205-104-2018/19-012</t>
  </si>
  <si>
    <t>Kiamwasi Technical Training Institute</t>
  </si>
  <si>
    <t>4-045-269-2630206-108-2018/19-001</t>
  </si>
  <si>
    <t>SECURUTY PROJECTS</t>
  </si>
  <si>
    <t>Bogeka chief’s Office</t>
  </si>
  <si>
    <t>4-045-269-2640507-104-2018/19-001</t>
  </si>
  <si>
    <t>Matieko Chief’s Office</t>
  </si>
  <si>
    <t>4-045-269-2640507-104-2018/19-002</t>
  </si>
  <si>
    <t xml:space="preserve">Township Chief’s Officer </t>
  </si>
  <si>
    <t>4-045-269-2640507-104-2018/19-003</t>
  </si>
  <si>
    <t>Mosocho A.C.C’s Perimeter fence</t>
  </si>
  <si>
    <t>4-045-269-2640507-104-2018/19-004</t>
  </si>
  <si>
    <t>Construction of a permanent perimeter fence all around the Assistant County Commissioners Offices about 500 meters round.</t>
  </si>
  <si>
    <t>NG-CDF Office.</t>
  </si>
  <si>
    <t>4-045-269-3110202-108-2018/19-001</t>
  </si>
  <si>
    <t>Completion of NG-CDF office; walling, shattering, roofing, and fixing doors and windows</t>
  </si>
  <si>
    <t>…………………………………….                                                                                                   Verified By: Christine Mwangolo                                                                                                                                                                                                  Ag.Senior Manager Field Operations                                                                                                                                                                                                 Date………………………………..</t>
  </si>
  <si>
    <t>PROJECT GFS CODELIST FOR NORTH MUGIRANGO NATIONAL GOVERNMENT CONSTITUENCY DEVELOPMENT FUND</t>
  </si>
  <si>
    <t>4-046-272-2110000-100-2018/19-001</t>
  </si>
  <si>
    <t>4-046-272-2210000-100-2018/19-002</t>
  </si>
  <si>
    <t>Payment of Committee sitting allowances, transport, conference costs</t>
  </si>
  <si>
    <t>Carry out Sports tournaments in the constituency and the winning teams/Schools awarded with Trophies, balls and Games kits.</t>
  </si>
  <si>
    <t>Nyamauro Mixed Secondary School</t>
  </si>
  <si>
    <t>Purchase of 10,000 ltrs Plastic Water Tank (Kshs. 120,000) and Installation of gutters and pipes (Gutters 40 meters-Kshs. 60,000.00; Pipes and its assembles-Kshs 25,000.00; Outlet taps cobra-Kshs. 1,000.00; and concrete base -Kshs.  20,000.00)</t>
  </si>
  <si>
    <t>Itibo Chief”s Office</t>
  </si>
  <si>
    <t>Esanige Technical Secondary School</t>
  </si>
  <si>
    <t>Mesobwa Primary School</t>
  </si>
  <si>
    <t>Maagonga Primary School</t>
  </si>
  <si>
    <t>Nyamatuta Primary School</t>
  </si>
  <si>
    <t>Nyambiri Secondary School</t>
  </si>
  <si>
    <t>Mogongo Girls Secondary School</t>
  </si>
  <si>
    <t>Construction of 3 units pit latrines</t>
  </si>
  <si>
    <t>Getengarerie Primary School</t>
  </si>
  <si>
    <t>4-046-272-2630204-104-2018/19-001</t>
  </si>
  <si>
    <t>Construction of 2No. Classrooms to completion</t>
  </si>
  <si>
    <t>Getangwa Primary School</t>
  </si>
  <si>
    <t>4-046-272-2630204-104-2018/19-002</t>
  </si>
  <si>
    <t>Construction of  2No.Classrooms to completion</t>
  </si>
  <si>
    <t>Nyamwanchania Primary School</t>
  </si>
  <si>
    <t>4-046-272-2630204-104-2018/19-003</t>
  </si>
  <si>
    <t>Magwagwa DEB Primary School</t>
  </si>
  <si>
    <t>4-046-272-2630204-104-2018/19-004</t>
  </si>
  <si>
    <t>Renovation of Spring water point in School (slabbing and piping) kshs.900.000.00 and purchase and installation of 4 water tanks (10,000 ltres each)Ksh.600,000.00</t>
  </si>
  <si>
    <t>4-046-272-2630204-104-2018/19-005</t>
  </si>
  <si>
    <t>Construction of 8 door Pit latrines to completion</t>
  </si>
  <si>
    <t>Nyairanga Primary School</t>
  </si>
  <si>
    <t>4-046-272-2630204-104-2018/19-006</t>
  </si>
  <si>
    <t>Chisaria Primary School</t>
  </si>
  <si>
    <t>4-046-272-2630204-104-2018/19-007</t>
  </si>
  <si>
    <t>Construction of 8 door Pit Latrines to completion</t>
  </si>
  <si>
    <t>Enchoro Primary School</t>
  </si>
  <si>
    <t>4-046-272-2630204-104-2018/19-008</t>
  </si>
  <si>
    <t>4-046-272-2630204-104-2018/19-009</t>
  </si>
  <si>
    <t>Roofing of 5 No. Classrooms with pre painted iron sheets</t>
  </si>
  <si>
    <t>4-046-272-2630204-104-2018/19-010</t>
  </si>
  <si>
    <t>Kenyoro Primary School</t>
  </si>
  <si>
    <t>4-046-272-2630204-104-2018/19-011</t>
  </si>
  <si>
    <t>Construction of 2 No. Classrooms to Completion</t>
  </si>
  <si>
    <t>Engoto Primary School</t>
  </si>
  <si>
    <t>4-046-272-2630204-104-2018/19-012</t>
  </si>
  <si>
    <t>Gesweswe Primary School</t>
  </si>
  <si>
    <t>4-046-272-2630204-104-2018/19-013</t>
  </si>
  <si>
    <t>Kiemuma Primary School</t>
  </si>
  <si>
    <t>4-046-272-2630204-104-2018/19-014</t>
  </si>
  <si>
    <t>Nyaobe Primary School</t>
  </si>
  <si>
    <t>4-046-272-2630204-104-2018/19-015</t>
  </si>
  <si>
    <t>Morembe Primary School</t>
  </si>
  <si>
    <t>4-046-272-2630204-104-2018/19-016</t>
  </si>
  <si>
    <t>Nyameko Primary School</t>
  </si>
  <si>
    <t>4-046-272-2630204-104-2018/19-017</t>
  </si>
  <si>
    <t>Construction of 2No. Classrooms to Completion</t>
  </si>
  <si>
    <t>Kerema Primary School</t>
  </si>
  <si>
    <t>Tombe Secondary School</t>
  </si>
  <si>
    <t>4-046-272-2630205-104-2018/19-001</t>
  </si>
  <si>
    <t>Egetonto Secondary School</t>
  </si>
  <si>
    <t>4-046-272-2630205-104-2018/19-002</t>
  </si>
  <si>
    <t>Nyanchoka Secondary School</t>
  </si>
  <si>
    <t>4-046-272-2630205-104-2018/19-003</t>
  </si>
  <si>
    <t>Construction of Laboratory  to completion</t>
  </si>
  <si>
    <t>Nyakenimo Secondary School</t>
  </si>
  <si>
    <t>4-046-272-2630205-104-2018/19-004</t>
  </si>
  <si>
    <t>Mageri Secondary Schools</t>
  </si>
  <si>
    <t>4-046-272-2630205-104-2018/19-005</t>
  </si>
  <si>
    <t>Nyasio Girls Secondary School</t>
  </si>
  <si>
    <t>4-046-272-2630205-104-2018/19-006</t>
  </si>
  <si>
    <t>Ikonge Girls Secondary School</t>
  </si>
  <si>
    <t>4-046-272-2630205-104-2018/19-007</t>
  </si>
  <si>
    <t>Misambi Secondary School</t>
  </si>
  <si>
    <t>4-046-272-2630205-104-2018/19-008</t>
  </si>
  <si>
    <t xml:space="preserve">Final payment of 55 seater School Bus </t>
  </si>
  <si>
    <t>Kea Mixed Secondary School</t>
  </si>
  <si>
    <t>4-046-272-2630205-104-2018/19-009</t>
  </si>
  <si>
    <t xml:space="preserve">Purchase of 55 seater School Bus </t>
  </si>
  <si>
    <t>Enkinda SDA Secondary School</t>
  </si>
  <si>
    <t>4-046-272-2630205-104-2018/19-010</t>
  </si>
  <si>
    <t>Purchase of 55 seater School Bus (Kshs. 6,850,000.00) and Completion of Dinning Hall -Plumbing works, Painting and Land scapping(Kshs. 500,000.00).</t>
  </si>
  <si>
    <t>Omorare Secondary School</t>
  </si>
  <si>
    <t>4-046-272-2630205-104-2018/19-011</t>
  </si>
  <si>
    <t>Nyagokiani Secondary School</t>
  </si>
  <si>
    <t>4-046-272-2630205-104-2018/19-012</t>
  </si>
  <si>
    <t>Ekerubo Gietai AP Camp</t>
  </si>
  <si>
    <t>4-046-272-2640507-113-2018/19-001</t>
  </si>
  <si>
    <t>Construction of 6 units AP Houses (Kshs.3,000,000) and 6 Door Pit Latrines to completion. (Kshs.600,000)</t>
  </si>
  <si>
    <t>Itibo chief Camp (Itibo Location)</t>
  </si>
  <si>
    <t>4-046-272-2640507-113-2018/19-002</t>
  </si>
  <si>
    <t>Roofing, Plastering, Fitting of doors and windows ,painting works of Chief's office</t>
  </si>
  <si>
    <t xml:space="preserve">Itibo chief Camp (Bomwagamo) </t>
  </si>
  <si>
    <t>4-046-272-2640507-113-2018/19-005</t>
  </si>
  <si>
    <t>Roofing, Plastering, Fitting of doors and windows ,painting works  of chief's office and construction of 2 doors pit latrines</t>
  </si>
  <si>
    <t>NG-CDF Office Equipment</t>
  </si>
  <si>
    <t>4-046-272-3111000-108-2018/19-001</t>
  </si>
  <si>
    <t>PROJECT GFS CODELIST FOR RUARAKA NATIONAL GOVERNMENT CONSTITUENCY DEVELOPMENT FUND</t>
  </si>
  <si>
    <t>AMOUNT (KSHS)</t>
  </si>
  <si>
    <t>4-047-281-2640101-103-2018/19-001</t>
  </si>
  <si>
    <t>4-047-281-2640102-103-2018/19-001</t>
  </si>
  <si>
    <t>4-047-281-2640200-101-2018/19-001</t>
  </si>
  <si>
    <t>4-047-281-2640509-112-2018/19-001</t>
  </si>
  <si>
    <t>4-047-281-2640510-113-2018/19-001</t>
  </si>
  <si>
    <t xml:space="preserve">Purchase of 10,000 litres water tank, construction of tank base and piping </t>
  </si>
  <si>
    <t>Mathare North Primary School</t>
  </si>
  <si>
    <t>4-047-281-2640510-113-2018/19-002</t>
  </si>
  <si>
    <t xml:space="preserve"> Babadogo Primary Scchool</t>
  </si>
  <si>
    <t>4-047-281-2640510-113-2018/19-003</t>
  </si>
  <si>
    <t>Drive inn Primary</t>
  </si>
  <si>
    <t>4-047-281-2640510-113-2018/19-004</t>
  </si>
  <si>
    <t>Kasarani Resource Centre</t>
  </si>
  <si>
    <t>4-047-281-2640510-113-2018/19-005</t>
  </si>
  <si>
    <t xml:space="preserve">Purchase of 10,000 litres water tank, construction of tank base and piping  </t>
  </si>
  <si>
    <t>Babadogo primary school</t>
  </si>
  <si>
    <t>4-047-281-2630204-104-2018/19-001</t>
  </si>
  <si>
    <t>Construction of multipurpose hall at Babadogo primary school with a capacity of 1200</t>
  </si>
  <si>
    <t>Drive inn primary school</t>
  </si>
  <si>
    <t>4-047-281-2630204-104-2018/19-002</t>
  </si>
  <si>
    <t>Additional fund for the completion of the hall- putting terrazzo’s, electrification, painting of the store and the main hall</t>
  </si>
  <si>
    <t>Mathare north primary school</t>
  </si>
  <si>
    <t>4-047-281-2630204-104-2018/19-003</t>
  </si>
  <si>
    <t>Additional fund for Construction of a perimeter wall 400 meters around the school.</t>
  </si>
  <si>
    <t>4-047-281-2630204-104-2018/19-004</t>
  </si>
  <si>
    <t>Construction of multipurpose hall at Mathare North primary school with a capacity of 1200</t>
  </si>
  <si>
    <t>Ruaraka High School</t>
  </si>
  <si>
    <t>4-047-281-2630205-104-2018/19-005</t>
  </si>
  <si>
    <t xml:space="preserve">Additional fund for the purchase of 50 sitter school bus </t>
  </si>
  <si>
    <t>4-047-281-2640511-108-2018/19-001</t>
  </si>
  <si>
    <t>Construction of 300 meters perimeter wall around the resource centre(Kshs.7,000,000) and landscaping at kasarani resource centre(Kshs.1,000,000)</t>
  </si>
  <si>
    <t>Lucky summer chief’s camp</t>
  </si>
  <si>
    <t>4-047-281-2640507-113-2018/19-001</t>
  </si>
  <si>
    <t xml:space="preserve">Additional fund for the construction of (6) bed sitters police staff  houses at Lucky summer chief’s  camp </t>
  </si>
  <si>
    <t>PROJECT GFS CODELIST FOR KABUCHAI  NATIONAL GOVERNMENT CONSTITUENCY DEVELOPMENT FUND</t>
  </si>
  <si>
    <t>4-039-218-2110000-100-2018/19-001</t>
  </si>
  <si>
    <t>4-039-218-2210000-100-2018/19-002</t>
  </si>
  <si>
    <t>4-039-218-2120101-100-2018/19-003</t>
  </si>
  <si>
    <t>4-039-218-2120201-100-2018/19-004</t>
  </si>
  <si>
    <t>4-039-218-2210802-100-2018/19-005</t>
  </si>
  <si>
    <t>4-039-218-2210000-111-2018/19-001</t>
  </si>
  <si>
    <t>4-039-218-2210802-111-2018/19-002</t>
  </si>
  <si>
    <t>4-039-218-2210700-111-2018/19-003</t>
  </si>
  <si>
    <t>4-039-218-2640200-101-2018/19-001</t>
  </si>
  <si>
    <t>Kabuchai constituency Environment</t>
  </si>
  <si>
    <t>4-039-218-2640510-110-2018/19-001</t>
  </si>
  <si>
    <t>Kabuchai constituency sports</t>
  </si>
  <si>
    <t>4-039-218-2640509-112-2018/19-001</t>
  </si>
  <si>
    <t>Organizing constituency sports tournament where sports kits will be awarded to winning teams.</t>
  </si>
  <si>
    <t>4-039-218-2640101-103-2018/19-001</t>
  </si>
  <si>
    <t>4-039-218-2640102-103-2018/19-002</t>
  </si>
  <si>
    <t>Luuya Gilrs Secondary school</t>
  </si>
  <si>
    <t>4-039-218-2630205-104-2018/19-001</t>
  </si>
  <si>
    <t>Nasaka secondary school</t>
  </si>
  <si>
    <t>4-039-218-2630205-104-2018/19-002</t>
  </si>
  <si>
    <t>completion of three classrooms; flooring, shutters, plastering painting</t>
  </si>
  <si>
    <t xml:space="preserve">Cardinal Otunga Secondary school-Sichei </t>
  </si>
  <si>
    <t>4-039-218-2630205-104-2018/19-003</t>
  </si>
  <si>
    <t>Completion of two classrooms &amp; a provision for a departmental office; shutters, plastering and painting</t>
  </si>
  <si>
    <t>Chekulo Baptist Secondary school</t>
  </si>
  <si>
    <t>4-039-218-2630205-104-2018/19-004</t>
  </si>
  <si>
    <t>Musokho secondary school</t>
  </si>
  <si>
    <t>4-039-218-2630205-104-2018/19-005</t>
  </si>
  <si>
    <t>Completion of multipurpose hall; Plastering and shutters</t>
  </si>
  <si>
    <t>St. Charles Lwanga Secondary School –Bwake</t>
  </si>
  <si>
    <t>4-039-218-2630205-104-2018/19-006</t>
  </si>
  <si>
    <t>St. Kizito girls secondary school</t>
  </si>
  <si>
    <t>4-039-218-2630205-104-2018/19-007</t>
  </si>
  <si>
    <t>Purchase of one acre land</t>
  </si>
  <si>
    <t>Nangwe secondary school</t>
  </si>
  <si>
    <t>4-039-218-2630205-104-2018/19-008</t>
  </si>
  <si>
    <t xml:space="preserve">Purchase of 3/4 acre land </t>
  </si>
  <si>
    <t>Pongola secondary school</t>
  </si>
  <si>
    <t>4-039-218-2630205-104-2018/19-009</t>
  </si>
  <si>
    <t>Marobo boys secondary school</t>
  </si>
  <si>
    <t>4-039-218-2630205-104-2018/19-010</t>
  </si>
  <si>
    <t>payment for 52 seater school bus, final payment</t>
  </si>
  <si>
    <t>Kibichori secondary school</t>
  </si>
  <si>
    <t>4-039-218-2630205-104-2018/19-011</t>
  </si>
  <si>
    <t>Kabuchai S.A Girls Secondary school</t>
  </si>
  <si>
    <t>4-039-218-2630205-104-2018/19-012</t>
  </si>
  <si>
    <t>Completion of library roofing, plastering, shutters and painting.</t>
  </si>
  <si>
    <t>Baraki secondary school</t>
  </si>
  <si>
    <t>4-039-218-2630205-104-2018/19-013</t>
  </si>
  <si>
    <t>Milembe secondary school</t>
  </si>
  <si>
    <t>4-039-218-2630205-104-2018/19-014</t>
  </si>
  <si>
    <t>Completion of two classrooms; plastering, shutters and painting</t>
  </si>
  <si>
    <t>Sikulu Secondary school</t>
  </si>
  <si>
    <t>4-039-218-2630205-104-2018/19-015</t>
  </si>
  <si>
    <t>Sichei secondary school</t>
  </si>
  <si>
    <t>4-039-218-2630205-104-2018/19-016</t>
  </si>
  <si>
    <t>Completion of multipurpose hall; Flooring, painting, and window panes.</t>
  </si>
  <si>
    <t>Sanandiki girls secondary school</t>
  </si>
  <si>
    <t>4-039-218-2630205-104-2018/19-017</t>
  </si>
  <si>
    <t>Purchase of 3 acres land and processing of title deed</t>
  </si>
  <si>
    <t>Namilama secondary school</t>
  </si>
  <si>
    <t>4-039-218-2630205-104-2018/19-018</t>
  </si>
  <si>
    <t>Sikusi Secondary school</t>
  </si>
  <si>
    <t>4-039-218-2630205-104-2018/19-019</t>
  </si>
  <si>
    <t>Completion of the storey dormitory; Plastering and painting</t>
  </si>
  <si>
    <t>Chemwa secondary school</t>
  </si>
  <si>
    <t>4-039-218-2630205-104-2018/19-020</t>
  </si>
  <si>
    <t>Kasosi secondary school</t>
  </si>
  <si>
    <t>4-039-218-2630205-104-2018/19-021</t>
  </si>
  <si>
    <t>Sirare secondary school</t>
  </si>
  <si>
    <t>4-039-218-2630205-104-2018/19-022</t>
  </si>
  <si>
    <t>St. Josephs Nalondo Girls secondary school</t>
  </si>
  <si>
    <t>4-039-218-2630205-104-2018/19-023</t>
  </si>
  <si>
    <t>Lurende secondary school</t>
  </si>
  <si>
    <t>4-039-218-2630205-104-2018/19-024</t>
  </si>
  <si>
    <t>Khatiri secondary school</t>
  </si>
  <si>
    <t>4-039-218-2630205-104-2018/19-025</t>
  </si>
  <si>
    <t>Hon. Wetangula Mikayu</t>
  </si>
  <si>
    <t>4-039-218-2630205-104-2018/19-026</t>
  </si>
  <si>
    <t>4-039-218-2630205-104-2018/19-027</t>
  </si>
  <si>
    <t>Construction of a library to lintel level</t>
  </si>
  <si>
    <t>Kimalewa secondary school</t>
  </si>
  <si>
    <t>4-039-218-2630205-104-2018/19-028</t>
  </si>
  <si>
    <t>Purchase of a 52 seater school bus</t>
  </si>
  <si>
    <t>Sango primary school</t>
  </si>
  <si>
    <t>4-039-218-2630204-104-2018/19-001</t>
  </si>
  <si>
    <t>Completion of one classroom from roofing, plastering, shutters and painting ksh 300,000 and Construction of one classroom to lintel level</t>
  </si>
  <si>
    <t>Chekulo FYM Primary school</t>
  </si>
  <si>
    <t>4-039-218-2630204-104-2018/19-002</t>
  </si>
  <si>
    <t>Construction of 16 door modern pit latrines to completion</t>
  </si>
  <si>
    <t>Lwanda PEFA primary</t>
  </si>
  <si>
    <t>4-039-218-2630204-104-2018/19-003</t>
  </si>
  <si>
    <t>Namikelo Primary school</t>
  </si>
  <si>
    <t>4-039-218-2630204-104-2018/19-004</t>
  </si>
  <si>
    <t>Nangubo primary school</t>
  </si>
  <si>
    <t>4-039-218-2630204-104-2018/19-005</t>
  </si>
  <si>
    <t xml:space="preserve">Samita primary school </t>
  </si>
  <si>
    <t>4-039-218-2630204-104-2018/19-006</t>
  </si>
  <si>
    <t>Completion of five classrooms, activities; shutters, plastering, flooring, painting</t>
  </si>
  <si>
    <t xml:space="preserve">Makhonge S.A primary school </t>
  </si>
  <si>
    <t>4-039-218-2630204-104-2018/19-007</t>
  </si>
  <si>
    <t xml:space="preserve">Chekwanda primary school </t>
  </si>
  <si>
    <t>4-039-218-2630204-104-2018/19-008</t>
  </si>
  <si>
    <t xml:space="preserve">Construction of two classroom to completion </t>
  </si>
  <si>
    <t xml:space="preserve">Chebukaka boys primary </t>
  </si>
  <si>
    <t>4-039-218-2630204-104-2018/19-009</t>
  </si>
  <si>
    <t xml:space="preserve"> Construction of one classrooms from slab to completion</t>
  </si>
  <si>
    <t xml:space="preserve">Lukhuna primary school </t>
  </si>
  <si>
    <t>4-039-218-2630204-104-2018/19-010</t>
  </si>
  <si>
    <t>Construction of one classroom to roofing and shutters</t>
  </si>
  <si>
    <t>Kuywa special school</t>
  </si>
  <si>
    <t>4-039-218-2630204-104-2018/19-011</t>
  </si>
  <si>
    <t>Kabuchai  special primary school</t>
  </si>
  <si>
    <t>4-039-218-2630204-104-2018/19-012</t>
  </si>
  <si>
    <t xml:space="preserve">Purchase of 1/2 an acre of land </t>
  </si>
  <si>
    <t>Lubembe primary school</t>
  </si>
  <si>
    <t>4-039-218-2630204-104-2018/19-013</t>
  </si>
  <si>
    <t>Completion of two classrooms; plastering, shutters and painting ksh 400,000 and construction of one classroom to completion ksh 600,000</t>
  </si>
  <si>
    <t>Sirwa primary school</t>
  </si>
  <si>
    <t>4-039-218-2630204-104-2018/19-014</t>
  </si>
  <si>
    <t>Lufutu primary school</t>
  </si>
  <si>
    <t>4-039-218-2630204-104-2018/19-015</t>
  </si>
  <si>
    <t>Sawali primary school</t>
  </si>
  <si>
    <t>4-039-218-2630204-104-2018/19-016</t>
  </si>
  <si>
    <t>Completion of one classroom; Painting and flooring ksh 200,000 and construction of one classroom ksh. 700000</t>
  </si>
  <si>
    <t>Matibo primary school</t>
  </si>
  <si>
    <t>4-039-218-2630204-104-2018/19-017</t>
  </si>
  <si>
    <t>Namakhele primary school</t>
  </si>
  <si>
    <t>4-039-218-2630204-104-2018/19-018</t>
  </si>
  <si>
    <t>Completion of administration block; Painting, curtain rails, scatting</t>
  </si>
  <si>
    <t>Madisi primary school</t>
  </si>
  <si>
    <t>4-039-218-2630204-104-2018/19-019</t>
  </si>
  <si>
    <t>Completion of one classroom; plastering, painting, and flooring</t>
  </si>
  <si>
    <t>Kimalewa primary school</t>
  </si>
  <si>
    <t>4-039-218-2630204-104-2018/19-020</t>
  </si>
  <si>
    <t>Chebukaka Girls primary</t>
  </si>
  <si>
    <t>4-039-218-2630204-104-2018/19-021</t>
  </si>
  <si>
    <t>Completion of administration block; Plastering, flooring, painting.</t>
  </si>
  <si>
    <t>Teremi Primary school</t>
  </si>
  <si>
    <t>4-039-218-2630204-104-2018/19-022</t>
  </si>
  <si>
    <t>Construction of 6 door pit latrines to completion</t>
  </si>
  <si>
    <t>Chepsitati primary school</t>
  </si>
  <si>
    <t>4-039-218-2630204-104-2018/19-023</t>
  </si>
  <si>
    <t>Sanandiki SA primary school</t>
  </si>
  <si>
    <t>4-039-218-2630204-104-2018/19-024</t>
  </si>
  <si>
    <t>Construction of two door pit toilets ksh. 150,000 and one classroom ksh 700,000 to completion</t>
  </si>
  <si>
    <t>Chebunyinyi primary school</t>
  </si>
  <si>
    <t>4-039-218-2630204-104-2018/19-025</t>
  </si>
  <si>
    <t>Renovation of 4 classrooms to completion; re flooring, re plastering and re painting</t>
  </si>
  <si>
    <t>Nairumbi primary school</t>
  </si>
  <si>
    <t>4-039-218-2630204-104-2018/19-026</t>
  </si>
  <si>
    <t>Nalondo B primary school</t>
  </si>
  <si>
    <t>4-039-218-2630204-104-2018/19-027</t>
  </si>
  <si>
    <t>Namilama primary school</t>
  </si>
  <si>
    <t>4-039-218-2630204-104-2018/19-028</t>
  </si>
  <si>
    <t>Renovation of 5 classrooms; plastering, painting, re flooring.</t>
  </si>
  <si>
    <t>Luucho Primary school</t>
  </si>
  <si>
    <t>4-039-218-2630204-104-2018/19-029</t>
  </si>
  <si>
    <t>Khalaba primary school</t>
  </si>
  <si>
    <t>4-039-218-2630204-104-2018/19-030</t>
  </si>
  <si>
    <t>Chemwa primary school</t>
  </si>
  <si>
    <t>4-039-218-2630204-104-2018/19-031</t>
  </si>
  <si>
    <t>Renovation of 3 classrooms; plastering, painting and flooring</t>
  </si>
  <si>
    <t>Sikata primary school</t>
  </si>
  <si>
    <t>4-039-218-2630204-104-2018/19-032</t>
  </si>
  <si>
    <t>Renovation of two classrooms; plastering, painting, and flooring</t>
  </si>
  <si>
    <t>Nalondo R.C primary school</t>
  </si>
  <si>
    <t>4-039-218-2630204-104-2018/19-033</t>
  </si>
  <si>
    <t>Kuywa primary school</t>
  </si>
  <si>
    <t>4-039-218-2630204-104-2018/19-034</t>
  </si>
  <si>
    <t>Renovation of 7 classrooms; re-roofing.</t>
  </si>
  <si>
    <t>Sirare primary school</t>
  </si>
  <si>
    <t>4-039-218-2630204-104-2018/19-035</t>
  </si>
  <si>
    <t>Renovation of one classroom; plastering, painting, and flooring</t>
  </si>
  <si>
    <t>Bungoma Central subcounty</t>
  </si>
  <si>
    <t>4-039-218-2640507-113-2018/19-001</t>
  </si>
  <si>
    <t>Completion of an incinerator; 2mm floor screeding, installation of chimney, and painting</t>
  </si>
  <si>
    <t>4-039-218-2640507-113-2018/19-002</t>
  </si>
  <si>
    <t>Assistant county commissioner office mukuyuni</t>
  </si>
  <si>
    <t>4-039-218-2640507-113-2018/19-003</t>
  </si>
  <si>
    <t>Completion of office; Shutters and plastering, and flooring</t>
  </si>
  <si>
    <t>Assistant county commissioner nalondo</t>
  </si>
  <si>
    <t>4-039-218-2640507-113-2018/19-004</t>
  </si>
  <si>
    <t>Completion of house; Roofing, plastering, shutters, electricity &amp; Painting</t>
  </si>
  <si>
    <t>Chwele police</t>
  </si>
  <si>
    <t>4-039-218-2640507-113-2018/19-005</t>
  </si>
  <si>
    <t>Construction of office to walling</t>
  </si>
  <si>
    <t>Assistant chief office sikusi</t>
  </si>
  <si>
    <t>4-039-218-2640507-113-2018/19-006</t>
  </si>
  <si>
    <t>Construction of office to shutters and plastering</t>
  </si>
  <si>
    <t>Assistant Chief office Kabuchai</t>
  </si>
  <si>
    <t>4-039-218-2640507-113-2018/19-007</t>
  </si>
  <si>
    <t>Assistant Chief office North Bukusu</t>
  </si>
  <si>
    <t>4-039-218-2640507-113-2018/19-008</t>
  </si>
  <si>
    <t>Completion of office; Shutters and plastering and painting</t>
  </si>
  <si>
    <t>ACC office Kabuchai</t>
  </si>
  <si>
    <t>4-039-218-2640507-113-2018/19-009</t>
  </si>
  <si>
    <t>Construction of ACC Kabuchai office to roofing level</t>
  </si>
  <si>
    <t>4-039-218-2640507-113-2018/19-010</t>
  </si>
  <si>
    <t>Kasosi Assistant chief office</t>
  </si>
  <si>
    <t>4-039-218-2640507-113-2018/19-011</t>
  </si>
  <si>
    <t>Construction of office to roofing and shutters</t>
  </si>
  <si>
    <t>PROJECT GFS CODELIST FOR  TESO SOUTH NATIONAL GOVERNMENT CONSTITUENCY DEVELOPMENT FUND</t>
  </si>
  <si>
    <t xml:space="preserve">S/NO </t>
  </si>
  <si>
    <t>4-040-226-2110000-100-2018/19-001</t>
  </si>
  <si>
    <t xml:space="preserve">Payment of staff salaries and gratuity. </t>
  </si>
  <si>
    <t>4-040-226-2210000-100-2018/19-002</t>
  </si>
  <si>
    <t>4-040-226-2120101-100-2018/19-003</t>
  </si>
  <si>
    <t>4-040-226-2120201-100-2018/19-004</t>
  </si>
  <si>
    <t>Payment of N.H.I.F deductions</t>
  </si>
  <si>
    <t>4-040-226-2210802-100-2018/19-005</t>
  </si>
  <si>
    <t>4-040-226-2210000-111-2018/19-001</t>
  </si>
  <si>
    <t>4-040-226-2210802-111-2018/19-002</t>
  </si>
  <si>
    <t>4-040-226-2210700-111-2018/19-003</t>
  </si>
  <si>
    <t>Undertake training of the PMCS/NGCDFCS on NGCDF related issues</t>
  </si>
  <si>
    <t>4-040-226-2640101-103-2018/19-001</t>
  </si>
  <si>
    <t>4-040-226-2640102-103-2018/19-002</t>
  </si>
  <si>
    <t>4-040-226-2630204-104-2018/19-008</t>
  </si>
  <si>
    <t>Additional funds for renovation of three classrooms-shuttering,plastering,flooring ,tilling,roofing and painting</t>
  </si>
  <si>
    <t>Amukura Girls Primary</t>
  </si>
  <si>
    <t>4-040-226-2630204-104-2018/19-009</t>
  </si>
  <si>
    <t>Kamarinyang Primary School</t>
  </si>
  <si>
    <t>4-040-226-2630204-104-2018/19-010</t>
  </si>
  <si>
    <t>Machakusi Primary School</t>
  </si>
  <si>
    <t>4-040-226-2630204-104-2018/19-011</t>
  </si>
  <si>
    <t>Otimong Primary School</t>
  </si>
  <si>
    <t>4-040-226-2630204-104-2018/19-012</t>
  </si>
  <si>
    <t>Asinge Primary School</t>
  </si>
  <si>
    <t>4-040-226-2630204-104-2018/19-013</t>
  </si>
  <si>
    <t>Among’ura Primary School</t>
  </si>
  <si>
    <t>4-040-226-2630204-104-2018/19-014</t>
  </si>
  <si>
    <t>Okisimo Primary School</t>
  </si>
  <si>
    <t>4-040-226-2630204-104-2018/19-015</t>
  </si>
  <si>
    <t>Oburi Primary School</t>
  </si>
  <si>
    <t>4-040-226-2630204-104-2018/19-016</t>
  </si>
  <si>
    <t>Aciit Primary School</t>
  </si>
  <si>
    <t>4-040-226-2630204-104-2018/19-017</t>
  </si>
  <si>
    <t>Okiporo Primary School</t>
  </si>
  <si>
    <t>4-040-226-2630204-104-2018/19-018</t>
  </si>
  <si>
    <t>Okokoru Primary School</t>
  </si>
  <si>
    <t>4-040-226-2630204-104-2018/19-019</t>
  </si>
  <si>
    <t>4-040-226-2630204-104-2018/19-020</t>
  </si>
  <si>
    <t>Construction of four classrooms and administration block up to the slab level</t>
  </si>
  <si>
    <t>Osasamet Primary School</t>
  </si>
  <si>
    <t>4-040-226-2630204-104-2018/19-021</t>
  </si>
  <si>
    <t>Palama Primary School</t>
  </si>
  <si>
    <t>4-040-226-2630204-104-2018/19-022</t>
  </si>
  <si>
    <t>Katelenyang Primary School</t>
  </si>
  <si>
    <t>4-040-226-2630204-104-2018/19-023</t>
  </si>
  <si>
    <t xml:space="preserve"> Construction of four classrooms and administration block up to the slab level</t>
  </si>
  <si>
    <t>4-040-226-2630205-104-2018/19-002</t>
  </si>
  <si>
    <t>Additional funds for purchase of six plots of 0.25 hectares for the school</t>
  </si>
  <si>
    <t>Fr. Okodoi Secondary School</t>
  </si>
  <si>
    <t>4-040-226-2630205-104-2018/19-003</t>
  </si>
  <si>
    <t>4-040-226-2630205-104-2018/19-004</t>
  </si>
  <si>
    <t>Additional funds for completion of two classrooms</t>
  </si>
  <si>
    <t>4-040-226-2630205-104-2018/19-005</t>
  </si>
  <si>
    <t>Payment of school bus installment</t>
  </si>
  <si>
    <t>4-040-226-2630205-104-2018/19-006</t>
  </si>
  <si>
    <t>4-040-226-2630205-104-2018/19-007</t>
  </si>
  <si>
    <t>4-040-226-2630205-104-2018/19-008</t>
  </si>
  <si>
    <t>4-040-226-2630205-104-2018/19-009</t>
  </si>
  <si>
    <t>Purchase of three plots of land measuring 50 by 100</t>
  </si>
  <si>
    <t xml:space="preserve">TERTIARY INSTITUTIONS </t>
  </si>
  <si>
    <t>Amukura Teachers Training College</t>
  </si>
  <si>
    <t>4-040-226-2630206-104-2018/19-001</t>
  </si>
  <si>
    <t>Additional funds for construction of the tuition and administration block up to the slab level</t>
  </si>
  <si>
    <t>Okame Technical Training Institute</t>
  </si>
  <si>
    <t>4-040-226-2630206-104-2018/19-002</t>
  </si>
  <si>
    <t>Additional final installment funds for  purchase of 33 seater school bus</t>
  </si>
  <si>
    <t>Aremit Chiefs Office</t>
  </si>
  <si>
    <t>4-040-226-2640507-113-2018/19-001</t>
  </si>
  <si>
    <t>Additional funds for completion of the Chief’s office (Tiling,Painting,Ceiling and Electrical)</t>
  </si>
  <si>
    <t xml:space="preserve">Kaliwa Chiefs Office </t>
  </si>
  <si>
    <t>4-040-226-2640507-113-2018/19-002</t>
  </si>
  <si>
    <t xml:space="preserve">Angorom Chiefs Office </t>
  </si>
  <si>
    <t>4-040-226-2640507-113-2018/19-003</t>
  </si>
  <si>
    <t>Teso South Sub County Head Quarters</t>
  </si>
  <si>
    <t>4-040-226-2640507-113-2018/19-004</t>
  </si>
  <si>
    <t>Renovation of Teso South Sub County Headquarters-Painting, roofing and ceiling</t>
  </si>
  <si>
    <t>Amukura Junction-Oburi Primary-Kodedema Primary Road</t>
  </si>
  <si>
    <t>4-040-226-2640508-107-2018/19-001</t>
  </si>
  <si>
    <t>Bushclearing,Grading,Gravel patching,Rock fill,culvert and drainage works-3.5Km</t>
  </si>
  <si>
    <t>Akobwait Junction-Akobwait Primary-Segero bridge Road</t>
  </si>
  <si>
    <t>4-040-226-2640508-107-2018/19-002</t>
  </si>
  <si>
    <t>Bush learing,Grading,Gravel patching,Rock fill,culvert and drainage works-4Km</t>
  </si>
  <si>
    <t>Kamarinyang Primary-Osieke-Karanja-Sidelewa Primary</t>
  </si>
  <si>
    <t>4-040-226-2640508-107-2018/19-003</t>
  </si>
  <si>
    <t>Bush learing,Grading,Gravel patching,Rock fill,culvert and drainage works-5Km</t>
  </si>
  <si>
    <t>Osuret Primary School-Odioi Primary School</t>
  </si>
  <si>
    <t>4-040-226-2640508-107-2018/19-004</t>
  </si>
  <si>
    <t>Bush learing,Grading,Gravel patching,Rock fill,culvert and drainage works-2.7Km</t>
  </si>
  <si>
    <t>4-040-226-2640509-112-2018/19-001</t>
  </si>
  <si>
    <t>To conduct constituency sports tournaments whereby the winning teams will be awarded with trophies, uniforms and balls.</t>
  </si>
  <si>
    <t>4-040-226-2640510-110-2018/19-001</t>
  </si>
  <si>
    <t xml:space="preserve">NG-CDFC Office </t>
  </si>
  <si>
    <t>PROJECT GFS CODELIST FOR SAKU NATIONAL GOVERNMENT CONSTITUENCY DEVELOPMENT FUND</t>
  </si>
  <si>
    <t>4-010-047-2110000-100-2018/19-001</t>
  </si>
  <si>
    <t>4-010-047-2210000-100-2018/19-002</t>
  </si>
  <si>
    <t xml:space="preserve">Purchase of fuel, repairs and maintenance, printing, stationery, office rent, telephone, travel and subsistence, office tea </t>
  </si>
  <si>
    <t>4-010-047-2120101-100-2018/19-003</t>
  </si>
  <si>
    <t>4-010-047-2120201-100-2018/19-004</t>
  </si>
  <si>
    <t>4-010-047-2210802-100-2018/19-005</t>
  </si>
  <si>
    <t>4-010-047-2210000-111-2018/19-001</t>
  </si>
  <si>
    <t>4-010-047-2210802-111-2018/19-002</t>
  </si>
  <si>
    <t>Payment of NG-CDFs M&amp;E allowances, transport, conferences</t>
  </si>
  <si>
    <t>4-010-047-2640100-103-2018/19-001</t>
  </si>
  <si>
    <t>4-010-047-2640100-103-2018/19-002</t>
  </si>
  <si>
    <t>4-010-047-2640200-2018/19-101-001</t>
  </si>
  <si>
    <t>4-010-047-2640509-112-2018/19-001</t>
  </si>
  <si>
    <t>Purchase of sports kits and organizing ward  tournaments – Karare, Central and Sagante/Jaldesa</t>
  </si>
  <si>
    <t xml:space="preserve">Environmental Activities </t>
  </si>
  <si>
    <t>4-010-047-2640510-112-2018/19-001</t>
  </si>
  <si>
    <t>Manyatta Daba Primary School</t>
  </si>
  <si>
    <t>4-010-047-2630204-104-2018/19-001</t>
  </si>
  <si>
    <t>Loruko Primary School</t>
  </si>
  <si>
    <t>4-010-047-2630204-104-2018/19-002</t>
  </si>
  <si>
    <t xml:space="preserve">Ilpus Primary School </t>
  </si>
  <si>
    <t>4-010-047-2630204-104-2018/19-003</t>
  </si>
  <si>
    <t>Kubi Qallo Primary School</t>
  </si>
  <si>
    <t>4-010-047-2630204-104-2018/19-004</t>
  </si>
  <si>
    <t>Karare Primary School</t>
  </si>
  <si>
    <t>4-010-047-2630204-104-2018/19-005</t>
  </si>
  <si>
    <t>4-010-047-2630204-104-2018/19-006</t>
  </si>
  <si>
    <t>Komboni Primary School</t>
  </si>
  <si>
    <t>4-010-047-2630204-104-2018/19-007</t>
  </si>
  <si>
    <t>Lavelling of play ground/football field</t>
  </si>
  <si>
    <t>St. Peters Primary School</t>
  </si>
  <si>
    <t>4-010-047-2630204-104-2018/19-008</t>
  </si>
  <si>
    <t>Construction of 4-door pit latrine</t>
  </si>
  <si>
    <t xml:space="preserve">Dokatu Primary School </t>
  </si>
  <si>
    <t>4-010-047-2630204-104-2018/19-009</t>
  </si>
  <si>
    <t>Badassa Mixed Secondary School</t>
  </si>
  <si>
    <t>4-010-047-2630205-104-2018/19-001</t>
  </si>
  <si>
    <t>Marsabit Boys Secondary School</t>
  </si>
  <si>
    <t>4-010-047-2630205-104-2018/19-002</t>
  </si>
  <si>
    <t>Construction of Administration block-slab, walling, roofing</t>
  </si>
  <si>
    <t>Dakabaricha Mixed Secondary School</t>
  </si>
  <si>
    <t>4-010-047-2630205-104-2018/19-003</t>
  </si>
  <si>
    <t>Goro Rukesa  Mixed Secondary School</t>
  </si>
  <si>
    <t>4-010-047-2630205-104-2018/19-004</t>
  </si>
  <si>
    <t>Construction of Dining Hall and Kitchen -slab, walling, roofing</t>
  </si>
  <si>
    <t>Karare Mixed Secondary School</t>
  </si>
  <si>
    <t>4-010-047-2630205-104-2018/19-005</t>
  </si>
  <si>
    <t>Saku High School</t>
  </si>
  <si>
    <t>4-010-047-2630205-104-2018/19-006</t>
  </si>
  <si>
    <t>St. Peters Mixed Secondary School</t>
  </si>
  <si>
    <t>4-010-047-2630205-104-2018/19-007</t>
  </si>
  <si>
    <t xml:space="preserve">Songa Mixed Secondary School </t>
  </si>
  <si>
    <t>4-010-047-2630205-104-2018/19-008</t>
  </si>
  <si>
    <t>Saku  Technical &amp; Vocational college</t>
  </si>
  <si>
    <t>4-010-047-2630206-104-2018/19-001</t>
  </si>
  <si>
    <t xml:space="preserve">SECURITY PROJECTS </t>
  </si>
  <si>
    <t>Deputy County Commissioner's Office</t>
  </si>
  <si>
    <t>Rehabilitation of offices-floors, walls,wimdows,doors</t>
  </si>
  <si>
    <t>Badasa Chiefs Office</t>
  </si>
  <si>
    <t>Construction of office to completion</t>
  </si>
  <si>
    <t>Songa Chiefs Office</t>
  </si>
  <si>
    <t xml:space="preserve">Construction of Chiefs office to completion </t>
  </si>
  <si>
    <t>Nagayo Chiefs Office</t>
  </si>
  <si>
    <t>Rehabilitation of Chiefs offices-doors, windows, floor</t>
  </si>
  <si>
    <t xml:space="preserve">Jaldesa Administration Police Line </t>
  </si>
  <si>
    <t>4-010-048-2640507-113-2018/19-005</t>
  </si>
  <si>
    <t xml:space="preserve">Leyai Police Line </t>
  </si>
  <si>
    <t>4-010-048-2640507-113-2018/19-006</t>
  </si>
  <si>
    <t>Construction of  3 roomed unit -Police line</t>
  </si>
  <si>
    <t>4-010-047-3110202-108-2018/19-001</t>
  </si>
  <si>
    <t>Completion of construction and equiping of CDF Office complex (Roofing  sh 1,840,850; Doors  sh. 540,820;  Windows   sh. 677,830; Finishes sh. 1,498,700; Electrical Works  sh.1,149,600; Mechanical Works sh.  892,200;  20 chairs sh. 120,000; 12 tables sh  240,000;  5 cabinets sh. 150,000;  5 computer desk tops sh.  400,000; 2 laptops  sh. 240,000; 10,000ltrs water tank-2No. Sh.  250,000)</t>
  </si>
  <si>
    <t>0ngoing</t>
  </si>
  <si>
    <t>PROJECT GFS CODELIST FOR  NAVAKHOLO NATIONAL GOVERNMENT CONSTITUENCY DEVELOPMENT FUND</t>
  </si>
  <si>
    <t>4-037-203-2110000-100-2018/19-001</t>
  </si>
  <si>
    <t>4-037-203-2210802-100-2018/19-002</t>
  </si>
  <si>
    <t>4-037-203-2210000-100-2018/19-003</t>
  </si>
  <si>
    <t xml:space="preserve">Purchase of fuel, repairs and maintenance, printing, stationery, telephone, travel and subsistence, office tea and bank charges </t>
  </si>
  <si>
    <t>4-037-203-2120101-100-2018/19-004</t>
  </si>
  <si>
    <t>4-037-203-2120201-100-2018/19-005</t>
  </si>
  <si>
    <t>4-037-203-2210802-111-2018/19-001</t>
  </si>
  <si>
    <t>4-037-203-2210700-111-2018/19-002</t>
  </si>
  <si>
    <t>4-037-203-2210000-111-2018/19-003</t>
  </si>
  <si>
    <t>4-037-203-2640101-103-2018/19-001</t>
  </si>
  <si>
    <t>4-037-203-2640102-103-2018/19-002</t>
  </si>
  <si>
    <t>4-037-203-2640105-103-2018/19-004</t>
  </si>
  <si>
    <t>4-037-202-2640200-101-2018/19-001</t>
  </si>
  <si>
    <t>4-037-202-2640509-112-2018/19-001</t>
  </si>
  <si>
    <t>To carry out Constituency Schools Sports tournaments and the winning teams to be awarded with trophies, balls and games kits.</t>
  </si>
  <si>
    <t>4-037-203-2640510-110-2018/19-001</t>
  </si>
  <si>
    <t>Construction of six door pit latrines to completion</t>
  </si>
  <si>
    <t>Ebumangale Primary School</t>
  </si>
  <si>
    <t>4-037-203-2640510-110-2018/19-002</t>
  </si>
  <si>
    <t>Mukangu Primary School</t>
  </si>
  <si>
    <t>Construction of 4 new classrooms - substructure, walling, roofing, flooring</t>
  </si>
  <si>
    <t>Joab's Primary School</t>
  </si>
  <si>
    <t>Completion of 4 classrroms - Roofing, painting, plastering, doors and windows, glazing,  flooring.</t>
  </si>
  <si>
    <t xml:space="preserve">Completion of 3 classrooms - Roofing, fascia board, painting, flooring, doors and windows and glazing </t>
  </si>
  <si>
    <t>Sikubale Primary Schoool</t>
  </si>
  <si>
    <t>Construction of 4 new classrooms-substructure, walling, roofing, flooring</t>
  </si>
  <si>
    <t>Chekata Primary School</t>
  </si>
  <si>
    <t>Sisokhe Primary School</t>
  </si>
  <si>
    <t>Emasinga Primary School</t>
  </si>
  <si>
    <t>Purchase of 2 acres of Land</t>
  </si>
  <si>
    <t>Namukoye Primary School</t>
  </si>
  <si>
    <t>Musaga Secondary School</t>
  </si>
  <si>
    <t>Construction of one storey tuition block - External plaster, worktops, gaspiping, septic tank, electrical works, painting, fascia board, fume chamber.</t>
  </si>
  <si>
    <t>Namundera Secondary School</t>
  </si>
  <si>
    <t>Completion of 3 classrooms - Doors, flooring, painting, electrical works</t>
  </si>
  <si>
    <t>Ingotse High School</t>
  </si>
  <si>
    <t>Completion of learning resource centre - Walling of first floor, ring beam, roofing, ceiling board, fascia board, windows and glazing, plastering, doors, electrical works, painting</t>
  </si>
  <si>
    <t>Ematiha Secondary School</t>
  </si>
  <si>
    <t>Completion of library - Flooring, windows and doors, glazing, plastering, fascia board, painting.</t>
  </si>
  <si>
    <t>Budonga Secondary School</t>
  </si>
  <si>
    <t>Completion of twin science laboratory - Internal plaster, worktops, electrical works, glazing, floor screed, fascia board, painting, gas piping, fume chamber, water sinks and pipes, septic tank.</t>
  </si>
  <si>
    <t>St. Kizito's Girls Secondary School</t>
  </si>
  <si>
    <t>Burangasi Secondary School</t>
  </si>
  <si>
    <t>Completion of one storey tuition block - External plaster, worktops, gaspiping, septic tank, electrical works, painting, fascia board, fume chamber.</t>
  </si>
  <si>
    <t>Construction of Twin science laboratory - Laying of foundation, walling and roofing</t>
  </si>
  <si>
    <t>Ebutenje Girls Secondary School</t>
  </si>
  <si>
    <t>Lwakhupa Secondary School</t>
  </si>
  <si>
    <t>Ingotse Girls Secondary</t>
  </si>
  <si>
    <t>Purchase of one Acre Land</t>
  </si>
  <si>
    <t>Weremba Muslim Secondary school</t>
  </si>
  <si>
    <t>Sirigoi Secondary School</t>
  </si>
  <si>
    <t>Construction of Dining Hall - Laying of foundation, walling and roofing</t>
  </si>
  <si>
    <t>Kenya Medical Training Institute-Navakholo</t>
  </si>
  <si>
    <t>Construction of administration block and lecture halls - casting of 1st floor and walling</t>
  </si>
  <si>
    <t>Navakholo Police Station - OCPD</t>
  </si>
  <si>
    <t>Renovation - Painting, electrical works, Armoury suspension slab, plastering of the children cell.</t>
  </si>
  <si>
    <t>Navakholo Police Division</t>
  </si>
  <si>
    <t>Painting, fascia board,doors and windows, glazing and floor screed and paving slab.</t>
  </si>
  <si>
    <t>Ematiha AP Camp</t>
  </si>
  <si>
    <t>Roofing, fascia board, ceiling board, painting, flooring, doors and windows and glazing.</t>
  </si>
  <si>
    <t>Ebutenje Primary School</t>
  </si>
  <si>
    <t xml:space="preserve">Installation of lightening arrestor </t>
  </si>
  <si>
    <t>Namirama Girls Secondary School</t>
  </si>
  <si>
    <t>Namundera Primary School</t>
  </si>
  <si>
    <t>PROJECT GFS CODELIST FOR KIENI NATIONAL GOVERNMENT CONSTITUENCY DEVELOPMENT FUND</t>
  </si>
  <si>
    <t>4-019-095-2110000-100-2018/19-001</t>
  </si>
  <si>
    <t>4-019-095-2110000-100-2018/19-002</t>
  </si>
  <si>
    <t>4-019-095-2120101-100-2018/19-003</t>
  </si>
  <si>
    <t>4-019-095-2120201-100-2018/19-004</t>
  </si>
  <si>
    <t>4-019-095-2110802-100-2018/19-005</t>
  </si>
  <si>
    <t>4-019-095-2210000-111-2018/19-001</t>
  </si>
  <si>
    <t>Purchase of fuel, stationary, repairs and maintenance, airtime ,Travel and subsistence, office tea and cleaning services</t>
  </si>
  <si>
    <t>4-019-095-2210802-111-2018/19-002</t>
  </si>
  <si>
    <t>NG-CDFC/PMC /Staff Capacity Building</t>
  </si>
  <si>
    <t>4-019-095-2210700-111-2018/19-003</t>
  </si>
  <si>
    <t>Undertake training of the PMCs NG-CDFCs and staff on NG-CDF related issues</t>
  </si>
  <si>
    <t>4-019-095-2640200-101-2018/19-001</t>
  </si>
  <si>
    <t>4-019-095-2640509-112-2018/19-001</t>
  </si>
  <si>
    <t>Embaringo AP Post</t>
  </si>
  <si>
    <t>4-019-095-2640510-110-2018/19-001</t>
  </si>
  <si>
    <t>Water harvesting - Purchase of water tank (10,000 ltrs), construction of concrete water tank stand and fixing gutters</t>
  </si>
  <si>
    <t>Kiambogo Police post</t>
  </si>
  <si>
    <t>4-019-095-2640510-110-2018/19-002</t>
  </si>
  <si>
    <t>Kamburaini chiefs office</t>
  </si>
  <si>
    <t>4-019-095-2640510-110-2018/19-003</t>
  </si>
  <si>
    <t>Lusoi AP Post</t>
  </si>
  <si>
    <t>4-019-095-2640510-110-2018/19-004</t>
  </si>
  <si>
    <t>Warazo Jet AP Post</t>
  </si>
  <si>
    <t>4-019-095-2640510-110-2018/19-005</t>
  </si>
  <si>
    <t>Mweiga police station</t>
  </si>
  <si>
    <t>4-019-095-2640510-110-2018/19-006</t>
  </si>
  <si>
    <t>Muthu-ini AP Post</t>
  </si>
  <si>
    <t>4-019-095-2640510-110-2018/19-007</t>
  </si>
  <si>
    <t xml:space="preserve">Equator Assistant Chief's Office </t>
  </si>
  <si>
    <t>4-019-095-2640510-110-2018/19-008</t>
  </si>
  <si>
    <t>4-019-095-2640101-103-2018/19-001</t>
  </si>
  <si>
    <t>Payment of bursary to needy Secondary School students</t>
  </si>
  <si>
    <t>4-019-095-2640102-103-2018/19-002</t>
  </si>
  <si>
    <t>Payment of bursary to needy tertiary institution  students</t>
  </si>
  <si>
    <t xml:space="preserve">Bursary Special Schools  </t>
  </si>
  <si>
    <t>4-019-095-2640105-103-2018/19-001</t>
  </si>
  <si>
    <t>Payment to needy special schoo; students</t>
  </si>
  <si>
    <t>Primary School</t>
  </si>
  <si>
    <t>Githura Primary School</t>
  </si>
  <si>
    <t>4-019-095-2630204-104-2018/19-001</t>
  </si>
  <si>
    <t xml:space="preserve">Construction to completion of 2 classrooms </t>
  </si>
  <si>
    <t>Lamuria Primary School</t>
  </si>
  <si>
    <t>4-019-095-2630204-104-2018/19-002</t>
  </si>
  <si>
    <t>Ikumari Primary School</t>
  </si>
  <si>
    <t>4-019-095-2630204-104-2018/19-003</t>
  </si>
  <si>
    <t>Completion of 1 Classroom  - plastering, flooring and painting</t>
  </si>
  <si>
    <t>Kiaragana Primary School</t>
  </si>
  <si>
    <t>4-019-095-2630204-104-2018/19-004</t>
  </si>
  <si>
    <t>Aguthi Primary School</t>
  </si>
  <si>
    <t>4-019-095-2630204-104-2018/19-005</t>
  </si>
  <si>
    <t>Karundas Primary School</t>
  </si>
  <si>
    <t>4-019-095-2630204-104-2018/19-007</t>
  </si>
  <si>
    <t>Kitchen construction to completion</t>
  </si>
  <si>
    <t>Bellevue Primary School</t>
  </si>
  <si>
    <t>4-019-095-2630204-104-2018/19-008</t>
  </si>
  <si>
    <t>Kamburaini Secondary School</t>
  </si>
  <si>
    <t>4-019-095-2630205-104-2018/19-001</t>
  </si>
  <si>
    <t>Construction of dormitory to completion (100 students capacity)</t>
  </si>
  <si>
    <t>Ruirii Secondary School</t>
  </si>
  <si>
    <t>4-019-095-2630205-104-2018/19-002</t>
  </si>
  <si>
    <t>Laboratory completion - walling, roofing, internal and external finishes.</t>
  </si>
  <si>
    <t>Njengu Secondary School</t>
  </si>
  <si>
    <t>4-019-095-2630205-104-2018/19-003</t>
  </si>
  <si>
    <t>Laboratory Completion- Flooring, plastering, Painting</t>
  </si>
  <si>
    <t>Nyange Secondary School</t>
  </si>
  <si>
    <t>4-019-095-2630205-104-2018/19-004</t>
  </si>
  <si>
    <t>Laboratory Completion-doors and windows fixing, internal and external finishes</t>
  </si>
  <si>
    <t>Mere Secondary School</t>
  </si>
  <si>
    <t>4-019-095-2630205-104-2018/19-005</t>
  </si>
  <si>
    <t>Laboratory Completion- internal finishes, soak pit,  electrification, glazing, verandah</t>
  </si>
  <si>
    <t>Kimunyuru Secondary School</t>
  </si>
  <si>
    <t>4-019-095-2630205-104-2018/19-006</t>
  </si>
  <si>
    <t>Kimahuri Secondary School</t>
  </si>
  <si>
    <t>4-019-095-2630205-104-2018/19-007</t>
  </si>
  <si>
    <t>Endarasha Day Secondary school</t>
  </si>
  <si>
    <t>4-019-095-2630205-104-2018/19-008</t>
  </si>
  <si>
    <t>Kitchen completion - wash basins, painting, verandah, water harvesting</t>
  </si>
  <si>
    <t>Gatuanyaga Secondary school</t>
  </si>
  <si>
    <t>4-019-095-2630205-104-2018/19-009</t>
  </si>
  <si>
    <t>Karemeno Secondary school</t>
  </si>
  <si>
    <t>4-019-095-2630205-104-2018/19-010</t>
  </si>
  <si>
    <t>Construction of administration block from foundation to roofing</t>
  </si>
  <si>
    <t>KMTC Kieni Campus</t>
  </si>
  <si>
    <t>4-019-095-2630206-104-2018/19-001</t>
  </si>
  <si>
    <t>Mweiga Police Station</t>
  </si>
  <si>
    <t>4-019-095-2640507-113-2018/19-001</t>
  </si>
  <si>
    <t>Chaka police station</t>
  </si>
  <si>
    <t>4-019-095-2640507-113-2018/19-002</t>
  </si>
  <si>
    <t>Construction of  an office block  to completion (Kshs. 3,000,000)And construction of  toilet 4 door and urinal  ( Kshs. 1,000,000)</t>
  </si>
  <si>
    <t>Kieni East Sub County Offices</t>
  </si>
  <si>
    <t>4-019-095-2640507-113-2018/19-003</t>
  </si>
  <si>
    <t>Construction of sub county offices to roofing)</t>
  </si>
  <si>
    <t>Charity Ass Chief's Office</t>
  </si>
  <si>
    <t>4-019-095-2640507-113-2018/19-004</t>
  </si>
  <si>
    <t>Completion of office- Doors, windows, and finishing</t>
  </si>
  <si>
    <t>Ndathi Ass. Chief's Camp</t>
  </si>
  <si>
    <t>4-019-095-2640507-113-2018/19-005</t>
  </si>
  <si>
    <t>Completion of office- Plastering, water connection, windows and doors</t>
  </si>
  <si>
    <t>Kairi Assistant Chief Office</t>
  </si>
  <si>
    <t>4-019-095-2640507-113-2018/19-006</t>
  </si>
  <si>
    <t>Office construction to completion</t>
  </si>
  <si>
    <t xml:space="preserve">Warazo Jet Assistant Chief's Office </t>
  </si>
  <si>
    <t>4-019-095-2640507-113-2018/19-007</t>
  </si>
  <si>
    <t>Kamatongu AP Housing</t>
  </si>
  <si>
    <t>4-019-095-2640507-113-2018/19-008</t>
  </si>
  <si>
    <t>Construction of an ablution block to completion (4 doors)</t>
  </si>
  <si>
    <t>Chaka Assistant Chiefs Camp</t>
  </si>
  <si>
    <t>Office Completion - External and internal finishes</t>
  </si>
  <si>
    <t xml:space="preserve">Karundas Chief's Office </t>
  </si>
  <si>
    <t>4-019-095-2640507-113-2018/19-009</t>
  </si>
  <si>
    <t>Construction of 2 door toilet to completion</t>
  </si>
  <si>
    <t>Kaaga Assistant Chief Office</t>
  </si>
  <si>
    <t>4-019-095-2640507-113-2018/19-010</t>
  </si>
  <si>
    <t>Amboni Police Post</t>
  </si>
  <si>
    <t>4-019-095-2640507-113-2018/19-011</t>
  </si>
  <si>
    <t>Construction of  office block to completion</t>
  </si>
  <si>
    <t>Kieni west DCC staff house</t>
  </si>
  <si>
    <t>4-019-095-2640507-113-2018/19-012</t>
  </si>
  <si>
    <t xml:space="preserve">Renovation of staff house – plastering, painting ceiling and plumbing works </t>
  </si>
  <si>
    <t>Kieni NGCDF office</t>
  </si>
  <si>
    <t>4-019-095-3110202-108-2018/19-001</t>
  </si>
  <si>
    <t>Installation of CCTV (Kshs. 1,000,000) Renovation of the office- painting, doors and windows fixing, electrification (Kshs. 700,000</t>
  </si>
  <si>
    <t>Junct E592-Kiguru Primary School</t>
  </si>
  <si>
    <t>4-019-095-2640508-107-2018/19-001</t>
  </si>
  <si>
    <t>Grading of 3 Kms</t>
  </si>
  <si>
    <t xml:space="preserve">Kiambogo-Maragi Road </t>
  </si>
  <si>
    <t>4-019-095-2640508-107-2018/19-002</t>
  </si>
  <si>
    <t>Grading of 10 Kms</t>
  </si>
  <si>
    <t>Junt D448-Kamburaini</t>
  </si>
  <si>
    <t>4-019-095-2640508-107-2018/19-003</t>
  </si>
  <si>
    <t xml:space="preserve">Grading of 5 kms </t>
  </si>
  <si>
    <t>Mitero-Gitubururu</t>
  </si>
  <si>
    <t>4-019-095-2640508-107-2018/19-004</t>
  </si>
  <si>
    <t xml:space="preserve">Grading of 10 kms </t>
  </si>
  <si>
    <t xml:space="preserve">Muthoga-Mwihoko Road </t>
  </si>
  <si>
    <t>4-019-095-2640508-107-2018/19-005</t>
  </si>
  <si>
    <t>Kania-Ngerima Road</t>
  </si>
  <si>
    <t>4-019-095-2640508-107-2018/19-006</t>
  </si>
  <si>
    <t>Junt D540 -Kaiga</t>
  </si>
  <si>
    <t>4-019-095-2640508-107-2018/19-007</t>
  </si>
  <si>
    <t xml:space="preserve">Grading of 3 kms </t>
  </si>
  <si>
    <t xml:space="preserve">Garu Road </t>
  </si>
  <si>
    <t>4-019-095-2640508-107-2018/19-008</t>
  </si>
  <si>
    <t>Chamata -Kwa Jiko Road</t>
  </si>
  <si>
    <t>4-019-095-2640508-107-2018/19-009</t>
  </si>
  <si>
    <t xml:space="preserve">Grading of 6 kms </t>
  </si>
  <si>
    <t>D448 Karkuret-Ngonde E594</t>
  </si>
  <si>
    <t>4-019-095-2640508-107-2018/19-010</t>
  </si>
  <si>
    <t xml:space="preserve">Grading of 10.7  kms </t>
  </si>
  <si>
    <t xml:space="preserve">Kiriaku-Mayatta PCEA </t>
  </si>
  <si>
    <t>4-019-095-2640508-107-2018/19-011</t>
  </si>
  <si>
    <t xml:space="preserve">Bagdad -Forest Edge </t>
  </si>
  <si>
    <t>4-019-095-2640508-107-2018/19-012</t>
  </si>
  <si>
    <t>B5 Solio-L3854 Charity</t>
  </si>
  <si>
    <t>4-019-095-2640508-107-2018/19-013</t>
  </si>
  <si>
    <t xml:space="preserve">Grading of 16 kms </t>
  </si>
  <si>
    <t>PROJECT GFS CODELIST FOR TETU NATIONAL GOVERNMENT CONSTITUENCY DEVELOPMENT FUND</t>
  </si>
  <si>
    <t>Kagwathi Technical Training Institute</t>
  </si>
  <si>
    <t>NG CDF Office Construction</t>
  </si>
  <si>
    <t>Construction of a dormitory to accommodate 60 students.</t>
  </si>
  <si>
    <t>Kaigonde Primary School</t>
  </si>
  <si>
    <t>FT Nyammo Secondary School</t>
  </si>
  <si>
    <t>Kiriti Primary School</t>
  </si>
  <si>
    <t>Completion of an Administration Block (Roofing, plastering, flooring, painting, wiring and installation of electricity).</t>
  </si>
  <si>
    <t>Kiaraho Primary School</t>
  </si>
  <si>
    <t>Administration Block Construction</t>
  </si>
  <si>
    <t>Wamagana AP Lines</t>
  </si>
  <si>
    <t>Construction of three (3) AP Lines residential   houses.</t>
  </si>
  <si>
    <t>Construction of three(3) classrooms</t>
  </si>
  <si>
    <t>Mathakwa-ini Secondary School</t>
  </si>
  <si>
    <t>Completion of dining hall (paintings, installation of electricity, flooring and installation of doors and windows).</t>
  </si>
  <si>
    <t>Ithekahuno Secondary School</t>
  </si>
  <si>
    <t>Dining Hall Completion ( Roofing, installation of electricity, windows and doors, paintings and water installation)</t>
  </si>
  <si>
    <t>Gichira Secondary School</t>
  </si>
  <si>
    <t>Githakwa Secondary School</t>
  </si>
  <si>
    <t>Computer Lab Construction</t>
  </si>
  <si>
    <t>Kiriti Secondary School</t>
  </si>
  <si>
    <t>Completion of 3 classrooms i.e. paintings, electricity installation, flooring, walling and partitioning.</t>
  </si>
  <si>
    <t>Completion of an Administration Block - plastering, and painting, piping water and electricity installation.</t>
  </si>
  <si>
    <t>Construction of a 4 door ablution block of toilet.</t>
  </si>
  <si>
    <t>Gichira AP Line house</t>
  </si>
  <si>
    <t>Renovations works of 8 houses (Roofing, paintings flooring Ksh.1, 366,349.37) and Construction of a two door Ablution Block Kshs. 500,000.00</t>
  </si>
  <si>
    <t>Githakwa AP Camp</t>
  </si>
  <si>
    <t>Construction of three (3) AP residential houses.</t>
  </si>
  <si>
    <t>PROJECT GFS CODELIST FOR KIGUMO NATIONAL GOVERNMENT CONSTITUENCY DEVELOPMENT FUND</t>
  </si>
  <si>
    <t>Purchase of fuel, repairs and Maintenance, printing, stationary, Airtime, travel and subsistence</t>
  </si>
  <si>
    <t>Kandani Primary School</t>
  </si>
  <si>
    <t xml:space="preserve"> Purchase , transportation and planting of tree seedlings</t>
  </si>
  <si>
    <t>Ndonga Primary School</t>
  </si>
  <si>
    <t>Purchase , transportation and planting of tree seedlings</t>
  </si>
  <si>
    <t>Kiahaiti Primary School</t>
  </si>
  <si>
    <t>Wamahinga Primary School</t>
  </si>
  <si>
    <t>Gikondi Primary School</t>
  </si>
  <si>
    <t>Kariani Primary School</t>
  </si>
  <si>
    <t>Marumi Primary School</t>
  </si>
  <si>
    <t>TuruTuru Primary School</t>
  </si>
  <si>
    <t>Gatiani Primary School</t>
  </si>
  <si>
    <t>Mairi Primary School</t>
  </si>
  <si>
    <t>Ikumbi Primary School</t>
  </si>
  <si>
    <t>Gatumbi Primary School</t>
  </si>
  <si>
    <t>Gacoco Primary School</t>
  </si>
  <si>
    <t>Karinga Primary School</t>
  </si>
  <si>
    <t>Education Primary</t>
  </si>
  <si>
    <t>4-021-107-2630204-104-2018/19-001</t>
  </si>
  <si>
    <t>Kigumo Primary School</t>
  </si>
  <si>
    <t>4-021-107-2630204-104-2018/19-002</t>
  </si>
  <si>
    <t>Renovation of 6 classrooms( roof painting , bag washing, flooring , painting , doors and windows)</t>
  </si>
  <si>
    <t>Kariaini Primary School</t>
  </si>
  <si>
    <t>4-021-107-2630204-104-2018/19-003</t>
  </si>
  <si>
    <t>6 classrooms renovation (roof painting , bag washing, flooring , painting , doors and windows)</t>
  </si>
  <si>
    <t>Gatitu DEB Primary</t>
  </si>
  <si>
    <t>4-021-107-2630204-104-2018/19-004</t>
  </si>
  <si>
    <t>1 classroom construction to completion</t>
  </si>
  <si>
    <t>4-021-107-2630204-104-2018/19-005</t>
  </si>
  <si>
    <t>Ngurweini primary school</t>
  </si>
  <si>
    <t>4-021-107-2630204-104-2018/19-006</t>
  </si>
  <si>
    <t>2 classrooms renovation ( Repair of broken walls ,roof painting , bag washing, flooring , painting , doors and windows)</t>
  </si>
  <si>
    <t>Kimotho Primary School</t>
  </si>
  <si>
    <t>4-021-107-2630204-104-2018/19-007</t>
  </si>
  <si>
    <t>2 classrooms renovation (Repair of broken walls, roof painting , bag washing, flooring , painting , doors and windows)</t>
  </si>
  <si>
    <t>Makomboki Primary School</t>
  </si>
  <si>
    <t>4-021-107-2630204-104-2018/19-008</t>
  </si>
  <si>
    <t>St Francis Mukuyuini Primary School</t>
  </si>
  <si>
    <t>4-021-107-2630204-104-2018/19-009</t>
  </si>
  <si>
    <t>Wamahiga Primary School</t>
  </si>
  <si>
    <t>4-021-107-2630204-104-2018/19-010</t>
  </si>
  <si>
    <t>Construction of 1 Block  6 door toilet to completion</t>
  </si>
  <si>
    <t>Gachathiini Primary School</t>
  </si>
  <si>
    <t>4-021-107-2630204-104-2018/19-011</t>
  </si>
  <si>
    <t>Thamara Primary School</t>
  </si>
  <si>
    <t>4-021-107-2630204-104-2018/19-012</t>
  </si>
  <si>
    <t>Njora Primary School</t>
  </si>
  <si>
    <t>4-021-107-2630204-104-2018/19-013</t>
  </si>
  <si>
    <t>Gakeu Primary School</t>
  </si>
  <si>
    <t>4-021-107-2630204-104-2018/19-014</t>
  </si>
  <si>
    <t>6 classroom renovation (roof painting , bag washing, flooring , painting , doors and windows)</t>
  </si>
  <si>
    <t>Mathareini Primary School</t>
  </si>
  <si>
    <t>4-021-107-2630204-104-2018/19-015</t>
  </si>
  <si>
    <t>Renovation  of a dining hall(roof painting , bag washing, flooring , painting , doors and windows)</t>
  </si>
  <si>
    <t>4-021-107-2630204-104-2018/19-016</t>
  </si>
  <si>
    <t>Construction  of administration  Phase 1</t>
  </si>
  <si>
    <t>Kamukabi Primary School</t>
  </si>
  <si>
    <t>4-021-107-2630204-104-2018/19-017</t>
  </si>
  <si>
    <t>Construction of 1 Block 6 door toilet to completion</t>
  </si>
  <si>
    <t>4-021-107-2630204-104-2018/19-018</t>
  </si>
  <si>
    <t>Mumbu Primary School</t>
  </si>
  <si>
    <t>4-021-107-2630204-104-2018/19-019</t>
  </si>
  <si>
    <t>Gakarati Primary School</t>
  </si>
  <si>
    <t>4-021-107-2630204-104-2018/19-020</t>
  </si>
  <si>
    <t>4-021-107-2630204-104-2018/19-021</t>
  </si>
  <si>
    <t>Kigumo Bendera High School</t>
  </si>
  <si>
    <t xml:space="preserve">Part Construction of Multi Purpose Hall( Substructure superstructure walling , and Roofing) </t>
  </si>
  <si>
    <t>Githima Secondary School</t>
  </si>
  <si>
    <t>Completion of dining hall(painting , flooring , doors , widows , putting of tiles and painting)</t>
  </si>
  <si>
    <t>Mununga High School</t>
  </si>
  <si>
    <t>Dormitory completion( painting , flooring , doors , widows , putting of tiles and painting)</t>
  </si>
  <si>
    <t>Karinga Secondary School</t>
  </si>
  <si>
    <t>Completion of 2 classrooms, construction of reinforced concrete slab on two classrooms, putting walls on the upper floor of the two classrooms and finishing works.</t>
  </si>
  <si>
    <t>Matu  Secondary School</t>
  </si>
  <si>
    <t>Completion of Dining Hall( substructure and superstructure walling, doors , windows and Finishes)</t>
  </si>
  <si>
    <t>Kinyona Secondary School</t>
  </si>
  <si>
    <t>Completion of dining hall( painting , flooring , doors , widows , putting of tles and painting)</t>
  </si>
  <si>
    <t>Kahumbu Secondary School</t>
  </si>
  <si>
    <t>Construction of 1 Block 6 door toilet completion</t>
  </si>
  <si>
    <t>Githembe Secondary School</t>
  </si>
  <si>
    <t>Completion of dining Hall( walling , roofing,windows , doors , and finishes)</t>
  </si>
  <si>
    <t>Kanderendu Secondary School</t>
  </si>
  <si>
    <t>Completion of Dining Hall( walling, doors , windows , electrical works , finishes, Concrete slab)</t>
  </si>
  <si>
    <t>Education Tertiary</t>
  </si>
  <si>
    <t>Muthithi Technical &amp; Training Institute</t>
  </si>
  <si>
    <t>Construction of Administration block , two lecture hall and a workshop</t>
  </si>
  <si>
    <t>Gatia -ini Police Station</t>
  </si>
  <si>
    <t>Purchase of Land 50*120 feets for construction of police station</t>
  </si>
  <si>
    <t>Muthithi Police Station</t>
  </si>
  <si>
    <t>Construction of 1 block of toilet to completion</t>
  </si>
  <si>
    <t>Gakuyu Police Post</t>
  </si>
  <si>
    <t>Renovation of the police post( Putting of new roof , painting , plastering , doors ,windows and painting</t>
  </si>
  <si>
    <t>PROJECT GFS CODELIST FOR KILGORIS NATIONAL GOVERNMENT CONSTITUENCY DEVELOPMENT FUND</t>
  </si>
  <si>
    <t>4-018-177-2110000-100-2018/19-001</t>
  </si>
  <si>
    <t xml:space="preserve">Payment of staff salaries, PAYE and gratuity </t>
  </si>
  <si>
    <t>4-018-177-2210000-100-2018/19-002</t>
  </si>
  <si>
    <t>4-018-177-2120101-100-2018/19-003</t>
  </si>
  <si>
    <t>4-018-177-2120201-100-2018/19-004</t>
  </si>
  <si>
    <t>4-018-177-2210802-100-2018/19-005</t>
  </si>
  <si>
    <t>4-018-177-2210000-111-2018/19-001</t>
  </si>
  <si>
    <t>4-018-177-2210802-111-2018/19-002</t>
  </si>
  <si>
    <t>4-018-177-2210700-111-2018/19-003</t>
  </si>
  <si>
    <t>4-018-177-2640200-101-2018/19-001</t>
  </si>
  <si>
    <t xml:space="preserve">Constituency Sports Tournament  </t>
  </si>
  <si>
    <t>4-018-177-2640508-112-2018/19-001</t>
  </si>
  <si>
    <t>To  carry out Constituency Sports tournament and teams/schools to be given  trophies, balls, and sports  kits i.e. balls, uniforms  in the constituency</t>
  </si>
  <si>
    <t>Angata Barrikoi Chiefs Office</t>
  </si>
  <si>
    <t>4-033-177-2640507-113-2018/19-001</t>
  </si>
  <si>
    <t>Completion of chief's office (external &amp; internal finishes, fixing window panes, flooring &amp; painting)</t>
  </si>
  <si>
    <t>Oldoinyo Orok Chiefs Office</t>
  </si>
  <si>
    <t>4-033-177-2640507-113-2018/19-002</t>
  </si>
  <si>
    <t>Completion of chief office (external &amp; internal finishes, fixing window panes &amp; painting)</t>
  </si>
  <si>
    <t>Esoit GSU houses</t>
  </si>
  <si>
    <t>4-033-177-2640507-113-2018/19-003</t>
  </si>
  <si>
    <t>Construction of GSU houses four (4) additional GSU houses ,pit latrine block, wiring,  water tank &amp; water  gutters (phase II)</t>
  </si>
  <si>
    <t>Enoosaen Police station</t>
  </si>
  <si>
    <t>4-033-177-2640507-113-2018/19-004</t>
  </si>
  <si>
    <t>Completion of police station offices i.e plastering and painting, external &amp; internal finishes, painting &amp; branding. (phase 1)</t>
  </si>
  <si>
    <t>Kilgoris NG-CDF Office</t>
  </si>
  <si>
    <t>4-018-177-3110104-108-2018/19-001</t>
  </si>
  <si>
    <t>4-018-177-2640101-103-2018/19-001</t>
  </si>
  <si>
    <t>Payment of bursary to needy and bright students in secondary schools</t>
  </si>
  <si>
    <t>4-018-177-2640102-103-2018/19-002</t>
  </si>
  <si>
    <t>Payment of bursary to needy and bright students  in tertiary institutions and universities</t>
  </si>
  <si>
    <t>Social security  programme-NHIF</t>
  </si>
  <si>
    <t xml:space="preserve">4-018-177-2640103-103-2018/19-003 </t>
  </si>
  <si>
    <t xml:space="preserve">Payment for NHIF targeting OVC,  poor older persons, PWD's, poor widows and widowers  &amp; destitute families </t>
  </si>
  <si>
    <t>Kerenkani secondary School</t>
  </si>
  <si>
    <t>4-033-177-2630205-104-2018/19-001</t>
  </si>
  <si>
    <t>Completion  of a dormitory (Walling, roofing , external &amp; internal finishes)</t>
  </si>
  <si>
    <t>Oloorukoti secondary School</t>
  </si>
  <si>
    <t>4-033-177-2630205-104-2018/19-002</t>
  </si>
  <si>
    <t>Completion of a dormitory (External &amp; internal finishes, fixing of windows, doors &amp; window panes &amp; ablution block)</t>
  </si>
  <si>
    <t>Nkararo secondary School</t>
  </si>
  <si>
    <t>4-033-177-2630205-104-2018/19-003</t>
  </si>
  <si>
    <t>Completion of a dormitory (external &amp; internal finishes, plastering , flooring , painting &amp; branding)</t>
  </si>
  <si>
    <t>Sikawa secondary School</t>
  </si>
  <si>
    <t>4-033-177-2630205-104-2018/19-004</t>
  </si>
  <si>
    <t>Completion of a laboratory i.e plastering, flooring, painting, doors, windows and general finishing, Plumbing, gas works &amp; work tops</t>
  </si>
  <si>
    <t>Kilgoris Girls secondary School</t>
  </si>
  <si>
    <t>4-033-177-2630205-104-2018/19-005</t>
  </si>
  <si>
    <t>Completion of a dining hall  block</t>
  </si>
  <si>
    <t>Completion of  &amp; renovation of dormitory block</t>
  </si>
  <si>
    <t>Enoosaen secondary school</t>
  </si>
  <si>
    <t>4-033-177-2630205-104-2018/19-007</t>
  </si>
  <si>
    <t>Completion of a dining hall (External &amp; internal finishes i.e Ceiling &amp; painting)</t>
  </si>
  <si>
    <t>Shartuka Girls secondary School</t>
  </si>
  <si>
    <t>4-033-177-2630205-104-2018/19-008</t>
  </si>
  <si>
    <t>Completion of principal house</t>
  </si>
  <si>
    <t xml:space="preserve">Completion of a twin dormitory (roofing, internal &amp; external finishes i.e  windows, doors, window panes, plastering , flooring , painting , branding) </t>
  </si>
  <si>
    <t>Ntulele Girls secondary School</t>
  </si>
  <si>
    <t>4-033-177-2630205-104-2018/19-009</t>
  </si>
  <si>
    <t>Construction of one classroom &amp; two pit latrines 2 door &amp; 3 door</t>
  </si>
  <si>
    <t>Kondamet secondary School</t>
  </si>
  <si>
    <t>4-033-177-2630205-104-2018/19-010</t>
  </si>
  <si>
    <t>Completion of a laboratory (Gas &amp; plumbing works, ceiling and painting)</t>
  </si>
  <si>
    <t>Mutenkuar secondary  School</t>
  </si>
  <si>
    <t>4-033-177-2630205-104-2018/19-011</t>
  </si>
  <si>
    <t>Completion of a multi storey administration block (ceiling, fitting of window grills , doors, plastering , flooring, external &amp; finishes, flooring , painting &amp; branding)</t>
  </si>
  <si>
    <t>Completion of a dormitory</t>
  </si>
  <si>
    <t>Sitoka secondary School</t>
  </si>
  <si>
    <t>4-033-177-2630205-104-2018/19-012</t>
  </si>
  <si>
    <t>Completion of two classrooms</t>
  </si>
  <si>
    <t>Donyo Onkopit secondary school</t>
  </si>
  <si>
    <t>4-033-177-2630205-104-2018/19-013</t>
  </si>
  <si>
    <t>Completion of two classrooms (fixing windows, doors, window panes , plastering , flooring, external &amp; internal finishes &amp; painting &amp; branding)</t>
  </si>
  <si>
    <t>Ilookwaya primary school</t>
  </si>
  <si>
    <t>Completion of two classrooms (external &amp; internal finishes, fixing windows &amp; doors , flooring &amp; painting)</t>
  </si>
  <si>
    <t>Poroko friends special School for the mentally handicapped</t>
  </si>
  <si>
    <t xml:space="preserve"> Purchase &amp; supply of 33 double decker beds and Macintosh</t>
  </si>
  <si>
    <t>Ilkarian primary school</t>
  </si>
  <si>
    <t xml:space="preserve">Dormitory completion, wiring, septic , water reticulation </t>
  </si>
  <si>
    <t>Osupukiai primary school</t>
  </si>
  <si>
    <t>Completion of a classroom(internal &amp; external finishes, door window panes, flooring , keying &amp; fascia board)</t>
  </si>
  <si>
    <t>Manyatta primary School</t>
  </si>
  <si>
    <t>4-033-177-2630204-103-2018/19-005</t>
  </si>
  <si>
    <t>Shartuka primary school</t>
  </si>
  <si>
    <t>Completion of two classrooms; Roofing done. Funds for gambles, roofing, windows/panes, metal doors, plastering , external &amp; internal finishes, painting &amp; branding</t>
  </si>
  <si>
    <t>Sosio primary school</t>
  </si>
  <si>
    <t>4-033-177-2630204-103-2018/19-007</t>
  </si>
  <si>
    <t>Kaptembwo primary School</t>
  </si>
  <si>
    <t>Completion of one classroom i.e internal &amp; external finishes i.e plastering, flooring , painting &amp; labelling</t>
  </si>
  <si>
    <t>Mashangwa primary school</t>
  </si>
  <si>
    <t>Completion of one classroom i.e external &amp;internal finishes, plastering , painting , flooring &amp; labelling</t>
  </si>
  <si>
    <t>Karda primary school</t>
  </si>
  <si>
    <t>Completion of one classroom, internal &amp; external finishes plastering &amp; painting</t>
  </si>
  <si>
    <t>Mapashi primary school</t>
  </si>
  <si>
    <t>Njipship primary school</t>
  </si>
  <si>
    <t>Completion of two classrooms, at lintel. Funds for gambles, roofing ,windows/panes, metal doors, plastering , external &amp; internal finishes, painting &amp; branding</t>
  </si>
  <si>
    <t>Construction of two staff houses to completion</t>
  </si>
  <si>
    <t>Supply and delivery of 220 double decker beds for 11 primary boarding  schools</t>
  </si>
  <si>
    <t>Iloolkwaya primary school access road</t>
  </si>
  <si>
    <t>4-033-177-2630204-103-2018/19-015</t>
  </si>
  <si>
    <t>Heavy grading &amp; gravelling of road i.e bush clearing 4000sq. M*5.75/-,culvert installation 8m*25,000,heavy grading 800sq.M*13.5/-, Gravelling with watering &amp; compaction 900 cubic .M*2,2250, contingencies &amp; publicity sign board ksh. 200,000</t>
  </si>
  <si>
    <t>Tumpelian primary school access road</t>
  </si>
  <si>
    <t>4-033-177-2630204-103-2018/19-016</t>
  </si>
  <si>
    <t>Heavy grading &amp; gravelling of road i.e bush clearing 3200sq. M*5.75/-,culvert installation 16m*25,000,heavy grading 6,400sq.M*13.5/-, Gravelling with watering &amp; compaction 800cubic .M*2,2250, contingencies &amp; publicity sign board ksh. 200,000</t>
  </si>
  <si>
    <t>PROJECT GFS CODELIST FOR AINAMOI NATIONAL GOVERNMENT CONSTITUENCY DEVELOPMENT FUND</t>
  </si>
  <si>
    <t xml:space="preserve">Employees Salaries   </t>
  </si>
  <si>
    <t>4-035-190-2110000-100-2018/19-001</t>
  </si>
  <si>
    <t xml:space="preserve">Payment of staff salaries and  gratuity </t>
  </si>
  <si>
    <t>4-035-190-2210000-100-2018/19-002</t>
  </si>
  <si>
    <t>Purchase fuel, lubricants &amp; insurance, service office vehicle as well as stationery and other office running expenses</t>
  </si>
  <si>
    <t xml:space="preserve">Committee Expenses    </t>
  </si>
  <si>
    <t>4-035-190-2210802-100-2018/19-005</t>
  </si>
  <si>
    <t>Payment of Committee sitting allowances, conferences,  travel allowances</t>
  </si>
  <si>
    <t xml:space="preserve">Goods and  Services </t>
  </si>
  <si>
    <t>4-035-190-2210000-111-2018/19-001</t>
  </si>
  <si>
    <t>Purchase of airtime, field notebooks,  purchase of fuel, repairs and maintenance, stationery, airtime, travel allowance and subsistence</t>
  </si>
  <si>
    <t>4-035-190-2210802-111-2018/19-002</t>
  </si>
  <si>
    <t xml:space="preserve">NG-CDF/NG-CDFC/PMC </t>
  </si>
  <si>
    <t>4-035-190-2210700-111-2018/19-003</t>
  </si>
  <si>
    <t>4-035-190-2640101-103-2018/19-001</t>
  </si>
  <si>
    <t>4-035-190-2640102-103-2018/19-002</t>
  </si>
  <si>
    <r>
      <rPr>
        <b/>
        <sz val="12"/>
        <color indexed="8"/>
        <rFont val="Footlight MT Light"/>
        <family val="1"/>
      </rPr>
      <t>EMERGENCY</t>
    </r>
    <r>
      <rPr>
        <sz val="12"/>
        <color indexed="8"/>
        <rFont val="Footlight MT Light"/>
        <family val="1"/>
      </rPr>
      <t xml:space="preserve"> </t>
    </r>
  </si>
  <si>
    <t>4-035-190-2640200-101-2018/19-001</t>
  </si>
  <si>
    <t xml:space="preserve">To cater for any unforeseen occurrences/ calamities  in the constituency during the financial year </t>
  </si>
  <si>
    <t>4-035-190-2640510-110-2018/19-001</t>
  </si>
  <si>
    <t>4-035-190-2640509-112-2018/19-001</t>
  </si>
  <si>
    <t>To carry out constituency sports tournamen and the winning teams/schools to be awarded with trophies, balls and games kits</t>
  </si>
  <si>
    <t>Mogoiywet Primary School</t>
  </si>
  <si>
    <t>Kaptoroi Primary School</t>
  </si>
  <si>
    <t>Barsaiyan Primary School</t>
  </si>
  <si>
    <t>Cheplil Primary School</t>
  </si>
  <si>
    <t>Completion of one classroom (flooring, walling, plastering, roofing, electrification and painting/labeling)</t>
  </si>
  <si>
    <t>Kipsotet Primary School</t>
  </si>
  <si>
    <t>Sebetet Primary School</t>
  </si>
  <si>
    <t>Cheplel Primary School</t>
  </si>
  <si>
    <t>Kapkiam Primary School</t>
  </si>
  <si>
    <t>Kipsigori Baraka Primary School</t>
  </si>
  <si>
    <t>Bagao Primary School</t>
  </si>
  <si>
    <t>Koigaron Primary School</t>
  </si>
  <si>
    <t>Kamasian Primary School</t>
  </si>
  <si>
    <t>Manyoror Primary School</t>
  </si>
  <si>
    <t>Completion of two classrooms @ Ksh.243,000  (flooring, walling, plastering, roofing, electrification and painting/labeling) and Renovation of 4 classrooms (flooring, fixing of windows, plastering, walling, and painting and labeling) @ Ksh. 1,257,000</t>
  </si>
  <si>
    <t>Koibeyot Primary School</t>
  </si>
  <si>
    <t>Chepsoo Primary School</t>
  </si>
  <si>
    <t>Renovation of 8 classrooms (flooring, reparing of windows, plastering,  painting and labeling)</t>
  </si>
  <si>
    <t>Cheribo Arorwet Primary School</t>
  </si>
  <si>
    <t>Otui Primary School</t>
  </si>
  <si>
    <t>Kapsilangwa Primary School</t>
  </si>
  <si>
    <t>Purchase of 1 acre piece of land</t>
  </si>
  <si>
    <t>Ainapkoror Primary School</t>
  </si>
  <si>
    <t>Purchase of 1.5 acre piece of land</t>
  </si>
  <si>
    <t>Queentete Primary School</t>
  </si>
  <si>
    <t>Kipchebor Primary School</t>
  </si>
  <si>
    <t>Renovation of 10 classrooms (flooring, repairing of windows, plastering,  painting and labeling)</t>
  </si>
  <si>
    <t>Koitamat Primary School</t>
  </si>
  <si>
    <t>Kosisit Primary School</t>
  </si>
  <si>
    <t>Chemugusu Primary School</t>
  </si>
  <si>
    <t>Chemagaldit Primary School</t>
  </si>
  <si>
    <t>Purchase of 0.75 acre piece of land</t>
  </si>
  <si>
    <t>Chemobei Primary School</t>
  </si>
  <si>
    <t>Purchase of 0.5 acre piece of land</t>
  </si>
  <si>
    <t>Kapngetuny Primary School</t>
  </si>
  <si>
    <t>Renovation of 7 classrooms and an office ( flooring, reparing of windows, plastering,  painting and labeling)</t>
  </si>
  <si>
    <t>Kisabei Primary School</t>
  </si>
  <si>
    <t>Kaboloin Primary School</t>
  </si>
  <si>
    <t>Chepkolon Primary School</t>
  </si>
  <si>
    <t>Koisamoi Primary School</t>
  </si>
  <si>
    <t>Kericho Boys Boarding Primary School</t>
  </si>
  <si>
    <t>Renovation of four classrooms (roof cover replacement, floor repairs, painting, windows panes replacement, door replacement, ceiling and painting</t>
  </si>
  <si>
    <t>Lamaiyat Primary School</t>
  </si>
  <si>
    <t>Purchase of one acre piece of land</t>
  </si>
  <si>
    <t>Ngecherok Primary School</t>
  </si>
  <si>
    <t>Sumeiyon Secondary School</t>
  </si>
  <si>
    <t>4-035-190-2630205-104-2018/19-001</t>
  </si>
  <si>
    <t>Buchenge Secondary School</t>
  </si>
  <si>
    <t>4-035-190-2630205-104-2018/19-002</t>
  </si>
  <si>
    <t>Kapkiam Secondary School</t>
  </si>
  <si>
    <t>4-035-190-2630205-104-2018/19-003</t>
  </si>
  <si>
    <t>Kaboloin Secondary School</t>
  </si>
  <si>
    <t>4-035-190-2630205-104-2018/19-004</t>
  </si>
  <si>
    <t>Kipchimchim Secondary School</t>
  </si>
  <si>
    <t>4-035-190-2630205-104-2018/19-005</t>
  </si>
  <si>
    <t>Ongoing construction of multipurpose hall( flooring, walling, plastering and roofing)</t>
  </si>
  <si>
    <t>Manyoror Day Secondary School</t>
  </si>
  <si>
    <t>4-035-190-2630205-104-2018/19-006</t>
  </si>
  <si>
    <t>Kapngetuny Secondary School</t>
  </si>
  <si>
    <t>4-035-190-2630205-104-2018/19-007</t>
  </si>
  <si>
    <t>Brooke Day Secondary School</t>
  </si>
  <si>
    <t>4-035-190-2630205-104-2018/19-008</t>
  </si>
  <si>
    <t>Maso Day Secondary School</t>
  </si>
  <si>
    <t>4-035-190-2630205-104-2018/19-009</t>
  </si>
  <si>
    <t>Construction of two classroom to completion</t>
  </si>
  <si>
    <t>Kapsoit Secondary School</t>
  </si>
  <si>
    <t>4-035-190-2630205-104-2018/19-010</t>
  </si>
  <si>
    <t>Chemorir Secondary School</t>
  </si>
  <si>
    <t>4-035-190-2630205-104-2018/19-011</t>
  </si>
  <si>
    <t>Construction of two classrooms to completion @ Ksh.1,400,000 and 6 door pit latrine@ Ksh.600,000</t>
  </si>
  <si>
    <t>Chebigen Secondary School</t>
  </si>
  <si>
    <t>4-035-190-2630205-104-2018/19-012</t>
  </si>
  <si>
    <t>Ongoing construction of multipurpose hall( flooring, walling, and roofing)</t>
  </si>
  <si>
    <t>Toror Girls Secondary School</t>
  </si>
  <si>
    <t>4-035-190-2630205-104-2018/19-013</t>
  </si>
  <si>
    <t>Kenegut Day Secondary School</t>
  </si>
  <si>
    <t>4-035-190-2630205-104-2018/19-014</t>
  </si>
  <si>
    <t>Keongo Secondary School</t>
  </si>
  <si>
    <t>4-035-190-2630205-104-2018/19-015</t>
  </si>
  <si>
    <t>Ongoing construction of laboratory (plastering, fixing of windows, flooring, screeding)</t>
  </si>
  <si>
    <t>Poiywek Secondary School</t>
  </si>
  <si>
    <t>4-035-190-2630205-104-2018/19-016</t>
  </si>
  <si>
    <t>Motobo Secondary School</t>
  </si>
  <si>
    <t>4-035-190-2630205-104-2018/19-017</t>
  </si>
  <si>
    <t>Kericho Township Secondary School</t>
  </si>
  <si>
    <t>4-035-190-2630205-104-2018/19-018</t>
  </si>
  <si>
    <t>Ongoing construction of laboratory (walling, plastering, fixing of windows, flooring, screeding and painting)</t>
  </si>
  <si>
    <t xml:space="preserve">Laliat Chiefs Office </t>
  </si>
  <si>
    <t>4-035-190-2640507-113-2018/19-001</t>
  </si>
  <si>
    <t>Chepsoo Chiefs Office</t>
  </si>
  <si>
    <t>4-035-190-2640507-113-2018/19-002</t>
  </si>
  <si>
    <t>Purchase of land 0.2 acres</t>
  </si>
  <si>
    <t>Chepkurpet Chiefs Office</t>
  </si>
  <si>
    <t>4-035-190-2640507-113-2018/19-003</t>
  </si>
  <si>
    <t xml:space="preserve">Kapsaos Chiefs Office </t>
  </si>
  <si>
    <t>4-035-190-2640507-113-2018/19-004</t>
  </si>
  <si>
    <t>Purchase of office furniture three office chairs and a table</t>
  </si>
  <si>
    <t>County Commissioners Office</t>
  </si>
  <si>
    <t>4-035-190-2640507-113-2018/19-005</t>
  </si>
  <si>
    <t>Renovation of County Commissioners Office (flooring, windows, repairing doors, plastering and painting)</t>
  </si>
  <si>
    <t xml:space="preserve">Kericho Police Station </t>
  </si>
  <si>
    <t>4-035-190-2640507-113-2018/19-006</t>
  </si>
  <si>
    <t>Completion of gate @ Ksh. 250,000 and Construction of perimeter wall 150 metres @ 750,000</t>
  </si>
  <si>
    <t>Kipchimchim Chiefs Office</t>
  </si>
  <si>
    <t>4-035-190-2640507-113-2018/19-007</t>
  </si>
  <si>
    <t xml:space="preserve">Purchase of 0.3 acre of Land </t>
  </si>
  <si>
    <t>Poiywek Chiefs Office</t>
  </si>
  <si>
    <t>4-035-190-2640507-113-2018/19-008</t>
  </si>
  <si>
    <t>Binyiny Chiefs Office</t>
  </si>
  <si>
    <t>4-035-190-2640507-113-2018/19-009</t>
  </si>
  <si>
    <t>Completion of Chiefs Office (Plastering, windows, door fixing and painting)</t>
  </si>
  <si>
    <t>Ainamoi NG-CDF Office</t>
  </si>
  <si>
    <t xml:space="preserve">Construction of NG-CDF office </t>
  </si>
  <si>
    <t xml:space="preserve">Construction of 80 Capacity Dormitory </t>
  </si>
  <si>
    <t>Sipala FYM Primary school</t>
  </si>
  <si>
    <t>Nzoia RC Primary school</t>
  </si>
  <si>
    <t>Mukhuyu FYM Primary school</t>
  </si>
  <si>
    <t>Silungai Primary school</t>
  </si>
  <si>
    <t>Completion of four classesrooms-floor screed, part roofing, painting</t>
  </si>
  <si>
    <t>4-039-221-2210802-100-2018/19-002</t>
  </si>
  <si>
    <t xml:space="preserve">ADMINISTRATION &amp; RECURRENT EXPENDITURE </t>
  </si>
  <si>
    <t>Completion of twin laboratory; window panes, painting, and electrification</t>
  </si>
  <si>
    <t xml:space="preserve"> Completion of two classrooms; shutters, plastering and painting khs.300,000.00 and Kshs 700,000.00 for new classroom.</t>
  </si>
  <si>
    <t xml:space="preserve">Payment for the 52 seater school Bus </t>
  </si>
  <si>
    <t>Completion of twin laboratory; plastering, shutters, and flooring</t>
  </si>
  <si>
    <t>Khachonge Girls Secondary school</t>
  </si>
  <si>
    <t>Luucho Administration Police Camp</t>
  </si>
  <si>
    <t>Construction of two door Administration Police house to completion</t>
  </si>
  <si>
    <t>Completion of twin dormitory - Ceiling board, flooring, fascia board, external plaster, window glazing, water storage tank, septic tank, plumbing works, electrical works, reinforcement pillars, flooring.</t>
  </si>
  <si>
    <t>4-037-203-2630204-104-2018/19-001</t>
  </si>
  <si>
    <t>4-037-203-2630204-104-2018/19-002</t>
  </si>
  <si>
    <t>4-037-203-2630204-104-2018/19-009</t>
  </si>
  <si>
    <t>4-037-203-2630204-104-2018/19-003</t>
  </si>
  <si>
    <t>4-037-203-2630204-104-2018/19-004</t>
  </si>
  <si>
    <t>4-037-203-2630204-104-2018/19-005</t>
  </si>
  <si>
    <t>4-037-203-2630204-104-2018/19-006</t>
  </si>
  <si>
    <t>4-037-203-2630204-104-2018/19-007</t>
  </si>
  <si>
    <t>4-037-203-2630205-104-2018/19-004</t>
  </si>
  <si>
    <t>4-037-203-2630205-104-2018/19-005</t>
  </si>
  <si>
    <t>4-037-203-2630205-104-2018/19-002</t>
  </si>
  <si>
    <t>4-037-203-2630205-104-2018/19-001</t>
  </si>
  <si>
    <t>4-037-203-2630205-104-2018/19-003</t>
  </si>
  <si>
    <t>4-037-203-2630205-104-2018/19-006</t>
  </si>
  <si>
    <t>4-037-203-2630205-104-2018/19-007</t>
  </si>
  <si>
    <t>4-037-203-2630205-104-2018/19-008</t>
  </si>
  <si>
    <t>4-037-203-2630205-104-2018/19-009</t>
  </si>
  <si>
    <t>4-037-203-2630205-104-2018/19-010</t>
  </si>
  <si>
    <t>4-037-203-2630205-104-2018/19-011</t>
  </si>
  <si>
    <t>4-037-203-2630205-104-2018/19-012</t>
  </si>
  <si>
    <t>4-037-203-2630205-104-2018/19-013</t>
  </si>
  <si>
    <t>4-037-203-2630206-104-2018/19-001</t>
  </si>
  <si>
    <t>4-037-203-2640507-113-2018/19-001</t>
  </si>
  <si>
    <t>4-037-203-2640507-113-2018/19-002</t>
  </si>
  <si>
    <t>4-037-203-2640507-113-2018/19-003</t>
  </si>
  <si>
    <t>4-037-203-2640507-113-2018/19-004</t>
  </si>
  <si>
    <t>4-037-203-2640507-113-2018/19-005</t>
  </si>
  <si>
    <t>4-037-203-2640507-113-2018/19-006</t>
  </si>
  <si>
    <t xml:space="preserve">AMOUNT  </t>
  </si>
  <si>
    <t>Additional funds for renovation of three classrooms-shuttering, plastering,flooring ,tilling,roofing and painting</t>
  </si>
  <si>
    <t>Busia Township Secondary School.</t>
  </si>
  <si>
    <t>Katelenyang Secondary. School</t>
  </si>
  <si>
    <t>Kaliwa Secondary School</t>
  </si>
  <si>
    <t>Aterait Secondary School</t>
  </si>
  <si>
    <t>Busia Township Secondary School</t>
  </si>
  <si>
    <t>St. Michael Apatit Secondary School</t>
  </si>
  <si>
    <t>St. Mark Machakusi Secondary School</t>
  </si>
  <si>
    <r>
      <t xml:space="preserve">Purchase and plant tree seedlings in the following wards: </t>
    </r>
    <r>
      <rPr>
        <b/>
        <sz val="12"/>
        <color indexed="8"/>
        <rFont val="Footlight MT Light"/>
        <family val="1"/>
      </rPr>
      <t>Chakol North</t>
    </r>
    <r>
      <rPr>
        <sz val="12"/>
        <color indexed="8"/>
        <rFont val="Footlight MT Light"/>
        <family val="1"/>
      </rPr>
      <t>(Asinge Secondary School,Okiporo Primary School,Aburi Primary School )</t>
    </r>
    <r>
      <rPr>
        <b/>
        <sz val="12"/>
        <color indexed="8"/>
        <rFont val="Footlight MT Light"/>
        <family val="1"/>
      </rPr>
      <t>Chakol South</t>
    </r>
    <r>
      <rPr>
        <sz val="12"/>
        <color indexed="8"/>
        <rFont val="Footlight MT Light"/>
        <family val="1"/>
      </rPr>
      <t>(Asiriam Primary School,Ongariama Primary School,Okame Primary School,),</t>
    </r>
    <r>
      <rPr>
        <b/>
        <sz val="12"/>
        <color indexed="8"/>
        <rFont val="Footlight MT Light"/>
        <family val="1"/>
      </rPr>
      <t>Angorom Ward</t>
    </r>
    <r>
      <rPr>
        <sz val="12"/>
        <color indexed="8"/>
        <rFont val="Footlight MT Light"/>
        <family val="1"/>
      </rPr>
      <t>(Alupe Primary School,Alupe Special School,Airstrip Primary)</t>
    </r>
    <r>
      <rPr>
        <b/>
        <sz val="12"/>
        <color indexed="8"/>
        <rFont val="Footlight MT Light"/>
        <family val="1"/>
      </rPr>
      <t>Amukura East</t>
    </r>
    <r>
      <rPr>
        <sz val="12"/>
        <color indexed="8"/>
        <rFont val="Footlight MT Light"/>
        <family val="1"/>
      </rPr>
      <t>(Kodedema Secondary School,Kwangamor Secondary School,Amukura Teachers College,)</t>
    </r>
    <r>
      <rPr>
        <b/>
        <sz val="12"/>
        <color indexed="8"/>
        <rFont val="Footlight MT Light"/>
        <family val="1"/>
      </rPr>
      <t>Amukura Central</t>
    </r>
    <r>
      <rPr>
        <sz val="12"/>
        <color indexed="8"/>
        <rFont val="Footlight MT Light"/>
        <family val="1"/>
      </rPr>
      <t>(Apokor Secondary School,Okatekok Secondary School,Obekai Primary School)</t>
    </r>
    <r>
      <rPr>
        <b/>
        <sz val="12"/>
        <color indexed="8"/>
        <rFont val="Footlight MT Light"/>
        <family val="1"/>
      </rPr>
      <t xml:space="preserve"> And Amukura West</t>
    </r>
    <r>
      <rPr>
        <sz val="12"/>
        <color indexed="8"/>
        <rFont val="Footlight MT Light"/>
        <family val="1"/>
      </rPr>
      <t xml:space="preserve">(Okwata Primary School,Akoret Primary School,Akiriamas Primary School) each school for Kshs. 55,555.56 </t>
    </r>
    <r>
      <rPr>
        <b/>
        <sz val="12"/>
        <color indexed="10"/>
        <rFont val="Footlight MT Light"/>
        <family val="1"/>
      </rPr>
      <t>not adding up</t>
    </r>
  </si>
  <si>
    <t>Purchase of a public address system Kshs 700,000), Printer with scanner and photocopier Kshs 400,000) and a motorbike Kshs 400,000)</t>
  </si>
  <si>
    <t>4-040-226- 3110202-108-2018/19-001</t>
  </si>
  <si>
    <t>4-040-226-2640200-101-2018/19-001</t>
  </si>
  <si>
    <t>Purchase of fuel, repair and maintenance, printing, telephone, travel and subsistence, office tea.</t>
  </si>
  <si>
    <t>Miwani Secondary School</t>
  </si>
  <si>
    <t xml:space="preserve">Renovation of 5 classrooms (Roofing, plastering &amp; painting) </t>
  </si>
  <si>
    <t>Purchase of fuel, repairs and maintenance, printing, stationery,telephone, travel and subsistence, office tea,ICT accessories</t>
  </si>
  <si>
    <t>construction of one classroom to completion Kshs 1,200,000 and supply of 20 Metal Frame Desk Kshs 200,000</t>
  </si>
  <si>
    <t>construction of one classroom to completion Kshs1,200,000 and supply of 20 Metal Frame Desk Kshs 200,000</t>
  </si>
  <si>
    <t xml:space="preserve">construction of one classroom to completion  </t>
  </si>
  <si>
    <t xml:space="preserve">construction of one classroom to completion </t>
  </si>
  <si>
    <t xml:space="preserve">Supply and Delivery of 50 (3''X6) standard mattresses </t>
  </si>
  <si>
    <t>Construction of modern Administration block  to completion</t>
  </si>
  <si>
    <t>Arapal Administration Police Post</t>
  </si>
  <si>
    <t>Construction of one unit with 3-rooms chiefs office to completion</t>
  </si>
  <si>
    <t>Purchase of one remotely piloted aerial systems- drone for Security surveillance and to capture of still images and video to gather information from distance</t>
  </si>
  <si>
    <t>Construction of one classroom Kshs 800,000) and four door pit latrines Kshs 600,000)</t>
  </si>
  <si>
    <t>Ithangathi Girls Secondary School</t>
  </si>
  <si>
    <t>Construction of one  classroom to completion Kshs 800,000),  and construction of Administration block to completion Kshs 2,800,000)</t>
  </si>
  <si>
    <t>Mutito Mixed Secondary School</t>
  </si>
  <si>
    <t>Kanguu Administration Police Lines</t>
  </si>
  <si>
    <t>Completion of Administration Police line: Partial walling, roofing, plastering, shutters &amp; painting</t>
  </si>
  <si>
    <t>Kitui East Technical &amp; Training Institute</t>
  </si>
  <si>
    <r>
      <t>Construction of concrete tank base and guttering of Garqasa Social Hall, Dub Goba Social Hall, Karare PrimarySchool, Boru Haro Social hall, Goro Rukesa Social hall @Ksh.200,000 (water tanks purchased and supplied in 2017/18 Financial year). Purchase of five- 5,000 ltr plastic tanks/concrete tank bases @ Ksh.140,000 to Kubi qallo, Dokatu, Jaldesa, Willy and Songa boreholes for establishing tree nurseries.</t>
    </r>
    <r>
      <rPr>
        <b/>
        <sz val="12"/>
        <color indexed="10"/>
        <rFont val="Footlight MT Light"/>
        <family val="1"/>
      </rPr>
      <t>(not adding up)</t>
    </r>
  </si>
  <si>
    <t>Construction of one classroom  to completion Kshs 1,300,000, 15 desks @sh.8,000 Kshs 150,000</t>
  </si>
  <si>
    <t xml:space="preserve">Construction of one classroom to completion Kshs 1,400,000 , 15 desks @sh.8,000  Kshs 150,000 </t>
  </si>
  <si>
    <t xml:space="preserve">Construction of one classroom to completion Kshs 1,600,000 , 15 desks  @sh.8,000 Kshs 150,000 </t>
  </si>
  <si>
    <t>Construction of one classroom to completion Kshs 1,500,000, 15 desks  @sh.8,000 Kshs 150,000</t>
  </si>
  <si>
    <t>Construction of one classroom to completion Kshs 1,500,000 , 15 desks @sh.8,000 Kshs 150,000</t>
  </si>
  <si>
    <t>Construction of one classroom Kshs 1,600,000 , 15 desks  @sh.8,000 Kshs 150,000</t>
  </si>
  <si>
    <t>Completion of Science Laboratory-internal finishes, doors/windows, Worktops, electricity (Kshs 3,000,000, purchase of  Science Lab equipment &amp; furniture (Kshs 878,000-20 Bunsen  Burners Lighters @ sh 700= 14,000; 20 Dissecting Kits @ sh.800=16,000;1 Human Skeleton full size @ sh. 20,000;2 Periodic table charts @ sh.1,500 =3,000; 20 Meter rule@ sh. 300=6,000;
40 Wash bottles@ sh.200=8,000; 1 Viking @ sh.1,000; 1 Freezer @ sh.25,000; 50 Thermometers @sh1,000=50,000; 50 Test tube racks @ sh.300 =15,000; 100 Hand Lenses @sh. 100=10,000; 3-13kg Gas Cylinders @ sh.15,000=45,000; 1 Digital Camera @sh.15,000; 3 Globe -big size @sh. 3,000=9,000;3 charts @ sh. 1,000=3,000; 15 Preservation bottles @600=9,000; 5 Fire extinguishers     @sh.20,000=100,000; 2 First Aid box @SH. 8,000=16,000; 1 Electric bell @SH.15,000; 8 Gas pipes/regulators @ SH.4,000=32,000;
1 Projector @SH.15,000; 5 Volumetric flasks @SH.2,000=10,000;
1 Mathematical model set @SH. 16,000; 1 Oscilloscope @ sh. 55,000; 5 single drawer tables @sh. 18,000=90,000;
50 Lab stools @sh.5,000=250,000; 5 Teachers chairs @sh. 6,000=30,000;</t>
  </si>
  <si>
    <t>Electrifications of one classroom</t>
  </si>
  <si>
    <t xml:space="preserve">Completion of Dining Hall and Kitchen-internal finishes, doors/windows, electricity, (Kshs 3,400,000, -Furnishing DH (25 no.-4'X8' tables Kshs 20,000) &amp; 50 benches @Kshs 60,000, 50 chairs @Sh.4000, one 100,000ltr masonry tank &amp; guttering Kshs 1,800,000 </t>
  </si>
  <si>
    <t>Completion of classroom-internal finishes, doors/windows, electricity (Kshs 400,000, Construction of one classroom Kshs 1,600,000, 50 lockers&amp;chairs Kshs 400,000, Construction of  Dorm Kshs 3,000,000 , 50 double decker beds Kshs 750,000</t>
  </si>
  <si>
    <t>Rehabilitation of three classrooms Kshs 1,400,000, 50 lockers/chairs Kshs 400,000, 3 teachers desks/chairs Kshs 200,000</t>
  </si>
  <si>
    <t>Construction of two Classrooms to completion Kshs 3,000,000 , 50 lockers/chairs Kshs 400,000 @sh.8,000; 5 teachers chairs and desks Kshs 300,000</t>
  </si>
  <si>
    <t>Construction of  2 roomed units -APAdministration police line to completion</t>
  </si>
  <si>
    <t>4-010-047-2210700-111-2018/19-003</t>
  </si>
  <si>
    <t>Purchase of fuel, stationery, repair of the vehicle, printing,telephone and travel allowance.</t>
  </si>
  <si>
    <t>Payment of Committee sitting allowances, transport and confrences</t>
  </si>
  <si>
    <t>Undertake training of the the PMCs/NG-CDFC on NG-CDF .</t>
  </si>
  <si>
    <t>Allocation of bursary needy students in Secondary Schools</t>
  </si>
  <si>
    <t>Fencing  with chain link and posts,200 metres Kshs 300,000 and fabrication of 70 lockers and chairs Kshs 315,000</t>
  </si>
  <si>
    <t>Construction of  upper floor classrooms(2No ) Phase II Kshs1,400,000  and  fabrication of 40 lockers and chairs Kshs 180,000</t>
  </si>
  <si>
    <t>Equiping the administration block with furniture i.e teachers desks,lockers and cabinets Kshs 250,000 and completion of refurbishment of classrooms  i.e fixing of window panes Kshs 55,930.17</t>
  </si>
  <si>
    <t>Reroofing of 4No. Classrooms .</t>
  </si>
  <si>
    <t>Construction of 6No. Block of Toilets Kshs 1,500,000 and completion of the administration block-i.e fixing of 2No doors Kshs 40,000</t>
  </si>
  <si>
    <t>Completion of dormitory i.e plastering,fixing of doors and windows, electrical and plumbing works.</t>
  </si>
  <si>
    <t>Completion of Dormitory i.e plumbing works and electrification Kshs 240,000 and completion of 12 block modern toilet i.e plastering and fixing of doors Kshs 250,000</t>
  </si>
  <si>
    <t>Completion of the 12 block modern Toilets-i.e fixing of doors and paint works  Kshs 100,000 and completion of dormitory i.e plastering and painting Kshs 400,000</t>
  </si>
  <si>
    <t xml:space="preserve">Kamirithu Secondary School </t>
  </si>
  <si>
    <t>Fencing with chain link and posts,200 metres Kshs 250,000,completion of toilets-i.e plastering and fixing of doorsKshs 500,000 and completion of 5 AP houses- i.e plastering and paintingKshs 270,000</t>
  </si>
  <si>
    <t>Renovations of police post  i.e reroofing,plaster works Kshs  700,000 and fencing with chain link and posts 300 metres  Kshs 800,000</t>
  </si>
  <si>
    <t>Installation of intercom,CCTV,Biometric entranceKshs 600,000 and concrete fencing 100 metres Kshs 1,400,000</t>
  </si>
  <si>
    <t>Construction of 2 classrooms with a slab</t>
  </si>
  <si>
    <t>4-031-121-2630205-104-2018/19-011</t>
  </si>
  <si>
    <t>4-031-121-2640509-112-2018/19-001</t>
  </si>
  <si>
    <t>Construction of 1classroom to completion</t>
  </si>
  <si>
    <t xml:space="preserve">Renovation of 6 classrooms- flooring, plastering and painting, </t>
  </si>
  <si>
    <t>Renovation of 2 classrooms - flooring and plastering</t>
  </si>
  <si>
    <t xml:space="preserve">Construction of 2 classrooms to completion (Kshs. 2,500,000) Construction of dormitory to completion (capacity - 100 students)(Kshs. 4,500,000)  </t>
  </si>
  <si>
    <t>Construction of an toilet – 2 doors and urinal (Kshs 400,000) and office completion - painting external finishes (Kshs. 600,000)</t>
  </si>
  <si>
    <t>4-019-094-2110000-100-2018/19-001</t>
  </si>
  <si>
    <t>4-019-094-2210000-100-2018/19-002</t>
  </si>
  <si>
    <t>4-019-094-2120101-100-2018/19-005</t>
  </si>
  <si>
    <t>4-019-094-2120201-100-2018/19-006</t>
  </si>
  <si>
    <t>4-019-094-2210802-100-2018/19-007</t>
  </si>
  <si>
    <t>4-019-094-2210000-111-2018/19-001</t>
  </si>
  <si>
    <t>4-019-094-2210802-111-2018/19-002</t>
  </si>
  <si>
    <t>4-019-094-2210700-111-2018/19-003</t>
  </si>
  <si>
    <t>4-019-094-2640200-101-2018/19-001</t>
  </si>
  <si>
    <t>4-019-094-2640509-112-2018/19-001</t>
  </si>
  <si>
    <t>4-019-094-2640510-110-2018/19-001</t>
  </si>
  <si>
    <t>4-019-094-2630206-104-2018/19-001</t>
  </si>
  <si>
    <t>4-019-094-2640101-103-2018/19-001</t>
  </si>
  <si>
    <t>4-019-094-2640102-103-2018/19-002</t>
  </si>
  <si>
    <t>4-019-094-3110202-108-2018/19-001</t>
  </si>
  <si>
    <t>4-019-094-2630205-104-2018/19-001</t>
  </si>
  <si>
    <t>4-019-094-2630204-104-2018/19-001</t>
  </si>
  <si>
    <t>4-019-094-2630205-104-2018/19-008</t>
  </si>
  <si>
    <t>4-019-094-2630204-104-2018/19-002</t>
  </si>
  <si>
    <t>4-019-094-2630204-104-2018/19-003</t>
  </si>
  <si>
    <t>4-019-094-2640507-113-2018/19-002</t>
  </si>
  <si>
    <t>4-019-094-2630205-104-2018/19-002</t>
  </si>
  <si>
    <t>4-019-094-2630205-104-2018/19-004</t>
  </si>
  <si>
    <t>4-019-094-2630205-104-2018/19-005</t>
  </si>
  <si>
    <t>4-019-094-2630205-104-2018/19-006</t>
  </si>
  <si>
    <t>4-019-094-2630205-104-2018/19-003</t>
  </si>
  <si>
    <t>4-019-094-2640507-113-2018/19-004</t>
  </si>
  <si>
    <t>4-019-094-2640507-113-2018/19-003</t>
  </si>
  <si>
    <t>Carry out sports tournaments, marathons and the winning teams/Schools to be awarded trophies, balls,uniforms and game kits.</t>
  </si>
  <si>
    <t>Purchasing of office furniture to the institutions offices and classrooms ie executive office desks and chairs for the Principals and deputy’s offices, Secondaryretaries desk and chair, three computers and three printers, four tables and chairs for four classrooms.</t>
  </si>
  <si>
    <t>Gachatha Secondary</t>
  </si>
  <si>
    <t>St Joseph Wamagana Secondary</t>
  </si>
  <si>
    <t>Completion of an Administration block i.e. Paintings,installation of elelctricity, flooring and installation of doors and windows</t>
  </si>
  <si>
    <t>Construction of a modern Office (Second phase i.e. paintings, installation of electricity, flooring, installation of doors and windows, roofing Landscaping).</t>
  </si>
  <si>
    <t>Gathathi –ini Secondary</t>
  </si>
  <si>
    <t>Kiandu Secondary</t>
  </si>
  <si>
    <t>4-019-094-2640506-113-2018/19-001</t>
  </si>
  <si>
    <t>4-021-107-2110000-100-2018/19-001</t>
  </si>
  <si>
    <t>4-021-107-2210000-100-2018/19-002</t>
  </si>
  <si>
    <t>4-021-107-2120101-100-2018/19-003</t>
  </si>
  <si>
    <t>4-021-107-2120201-100-2018/19-004</t>
  </si>
  <si>
    <t>4-021-107-2210802-100-2018/19-005</t>
  </si>
  <si>
    <t>4-021-107-2210000-111-2018/19-001</t>
  </si>
  <si>
    <t>4-021-107-2210802-111-2018/19-002</t>
  </si>
  <si>
    <t>4-021-107-2210700-111-2018/19-003</t>
  </si>
  <si>
    <t>4-021-107-2640200-101-2018/19-001</t>
  </si>
  <si>
    <t>4-021-107-2640509-112-2018/19-001</t>
  </si>
  <si>
    <t>4-021-107-2640510-110-2018/19-001</t>
  </si>
  <si>
    <t>4-021-107-2640510-110-2018/19-002</t>
  </si>
  <si>
    <t>4-021-107-2640510-110-2018/19-003</t>
  </si>
  <si>
    <t>4-021-107-2640510-110-2018/19-004</t>
  </si>
  <si>
    <t>4-021-107-2640510-110-2018/19-005</t>
  </si>
  <si>
    <t>4-021-107-2640510-110-2018/19-006</t>
  </si>
  <si>
    <t>4-021-107-2640510-110-2018/19-007</t>
  </si>
  <si>
    <t>4-021-107-2640510-110-2018/19-008</t>
  </si>
  <si>
    <t>4-021-107-2640510-110-2018/19-009</t>
  </si>
  <si>
    <t>4-021-107-2640510-110-2018/19-010</t>
  </si>
  <si>
    <t>4-021-107-2640510-110-2018/19-011</t>
  </si>
  <si>
    <t>4-021-107-2640510-110-2018/19-012</t>
  </si>
  <si>
    <t>4-021-107-2640510-110-2018/19-013</t>
  </si>
  <si>
    <t>4-021-107-2640510-110-2018/19-014</t>
  </si>
  <si>
    <t>4-021-107-2640510-110-2018/19-015</t>
  </si>
  <si>
    <t>4-021-107-2640101-103-2018/19-001</t>
  </si>
  <si>
    <t>4-021-107-2640102-103-2018/19-002</t>
  </si>
  <si>
    <t>4-021-107-2640102-103-2018/19-003</t>
  </si>
  <si>
    <t>4-021-107-2630206-104-2018/19-001</t>
  </si>
  <si>
    <t>4-021-107-2640507-113-2018/19-001</t>
  </si>
  <si>
    <t>4-021-107-2640507-113-2018/19-002</t>
  </si>
  <si>
    <t>4-021-107-2640507-113-2018/19-003</t>
  </si>
  <si>
    <t>Undertake Training  of PMCs/NG-CDFCs on Related issues</t>
  </si>
  <si>
    <t xml:space="preserve"> Renovation of 6 classrooms( roof painting , bag washing, flooring , painting , doors and windows)Ksh 1,000,000 and Ksh 300,000 for parade stand and flag post</t>
  </si>
  <si>
    <t xml:space="preserve">Secondary School </t>
  </si>
  <si>
    <t>Renovation of Administration Block-fixing doors, windows, plastering and painting work</t>
  </si>
  <si>
    <t xml:space="preserve">Purchase of furniture-purchase of 2 tables each Kshs 65,000, executive chair Kshs  60,000 and 12 ordinary chairs Kshs 5000 each </t>
  </si>
  <si>
    <t>Chuma Administration Police post</t>
  </si>
  <si>
    <t xml:space="preserve">Purchase and installation of tank-water tank 10,000 litres and Installation/ labour </t>
  </si>
  <si>
    <t xml:space="preserve"> Renovation of two classrooms ; plastering and painting work </t>
  </si>
  <si>
    <t>Completion of a new twin laboratory; plastering, painting work and installation of gas and electrical works</t>
  </si>
  <si>
    <t>4-031-164-2630204-104-2018/19-015</t>
  </si>
  <si>
    <t>4-031-164-2630204-104-2018/19-016</t>
  </si>
  <si>
    <t>4-031-164-2630204-104-2018/19-017</t>
  </si>
  <si>
    <t>4-031-164-2630204-104-2018/19-018</t>
  </si>
  <si>
    <t>4-031-164-2630204-104-2018/19-019</t>
  </si>
  <si>
    <t>4-031-164-2630204-104-2018/19-020</t>
  </si>
  <si>
    <t>4-031-164-2630205-104-2018/19-003</t>
  </si>
  <si>
    <t>Construction of one classroom to completion. (foundation, walling,windows, flooring, roofing and painting)</t>
  </si>
  <si>
    <t>Tiriitab Moita Primary School</t>
  </si>
  <si>
    <t>Tiriitab Eito Primary School</t>
  </si>
  <si>
    <t>4-035-191-2630204-104-2018/19-033</t>
  </si>
  <si>
    <t>Itoik Secoondary School</t>
  </si>
  <si>
    <t>Completion of dinning hall (walling, roofing,electrical works, glazing, dooring,plastering, and Painting)</t>
  </si>
  <si>
    <t>Completion of administration block (Walling,Roofing,Electrical Works, Glazing,Dooring,windowing,Plastering,Flooring And Painting)</t>
  </si>
  <si>
    <t>Completion Of Laboratory (Plastering,Gas Installation, Flooring, Painting,Windowing And Glazing )</t>
  </si>
  <si>
    <t>Completion Of 8 Door Toilet (Roofing, Plastering,Dooring And Painting)</t>
  </si>
  <si>
    <t>Completion Of 2 Classrooms (Ceiling, Plastering,Glazing And Painting)</t>
  </si>
  <si>
    <t>Completion of chief's office (plastering, glazing,flooring, ceiling and keying)</t>
  </si>
  <si>
    <t xml:space="preserve">Carry out Constituency sports tournament and the winning teams to be awarded with trophies,balls and games kits </t>
  </si>
  <si>
    <t>Construction of 4 door toilet at DCC’S office with Biodigester</t>
  </si>
  <si>
    <t>4-032-172-2210000-100-2018/19-002</t>
  </si>
  <si>
    <t>4-032-172-2110000-100-2018/19-001</t>
  </si>
  <si>
    <t>Completion of Laboratory (Plastering, Gas Installation, Flooring, Painting, Windowing And Glazing )</t>
  </si>
  <si>
    <t>completion of staff houses - ceiling,  painting, flooring, glazing ,fencing, gate installation)</t>
  </si>
  <si>
    <t>4-032-172-3110202-112-2018/19-001</t>
  </si>
  <si>
    <t>4-032-172-3110202-112-2018/19-002</t>
  </si>
  <si>
    <t>4-032-172-3110202-112-2018/19-003</t>
  </si>
  <si>
    <t>Organizing of constituency Sports tournament whereby the winning teams to be awarded with uniforms,balls,nets,trophies</t>
  </si>
  <si>
    <t xml:space="preserve"> Purchase of NG-CDF office furniture &amp; Equipment, i.e one desktop Computer and two laptops with at least icore 5, 4GB, HD 500GB, monitor 18.5' ,Conference chairs </t>
  </si>
  <si>
    <t>Supply &amp; delivery of 220 double decker  beds for 11 primary schools each @ksh.15,000 i.e  Enoosaen, Ilpashire, Mashangwa,Lolgorian,, Romosha,Narallong,Angata,Oldoinyo Orok, Sitoka, Saparingo &amp; Olorukoti primary schools</t>
  </si>
  <si>
    <t>…………………………………….                                                                                                                                                                                                     Verified By: Christine Mwangolo                                                                                                                                                                                                                                                                                                                                                                                                                                                                                                                                                                                                                                                                                                                                        Ag. Senior Manager Field Operations                                                                    Date………………………………..</t>
  </si>
  <si>
    <t xml:space="preserve">                                                                                                                                                                                                                                                                                                                                                                                                                                                                                                                                                                                                                                                                                      …………………………………….                                                                                                                                                                                           Approved By: Yusuf Mbuno.                                                                                                                                                                                                                          Ag. Chief Executive Officer                                                                                                                                                             Date………………………………..</t>
  </si>
  <si>
    <t>Iltolish primary sch</t>
  </si>
  <si>
    <t>4-033-177-2630204-104-2018/19-001</t>
  </si>
  <si>
    <t>4-033-177-2630204-104-2018/19-002</t>
  </si>
  <si>
    <t>4-033-177-2630204-104-2018/19-003</t>
  </si>
  <si>
    <t>4-033-177-2630204-104-2018/19-004</t>
  </si>
  <si>
    <t>4-033-177-2630204-104-2018/19-005</t>
  </si>
  <si>
    <t>4-033-177-2630204-104-2018/19-006</t>
  </si>
  <si>
    <t>4-033-177-2630204-104-2018/19-007</t>
  </si>
  <si>
    <t>4-033-177-2630204-104-2018/19-008</t>
  </si>
  <si>
    <t>4-033-177-2630204-104-2018/19-009</t>
  </si>
  <si>
    <t>4-033-177-2630204-104-2018/19-010</t>
  </si>
  <si>
    <t>4-033-177-2630204-104-2018/19-011</t>
  </si>
  <si>
    <t>4-033-177-2630204-104-2018/19-012</t>
  </si>
  <si>
    <t>Landscaping of Kericho Technical Training Institute  (Leveling of the Compound and planting grass)</t>
  </si>
  <si>
    <t>Renovation of four classrooms(specify)</t>
  </si>
  <si>
    <t>Completion of two classrooms(specify)</t>
  </si>
  <si>
    <t>Completion of two classroom (flooring, walling, plastering, roofing, electrification and painting/labeling)</t>
  </si>
  <si>
    <t>Completion of one classroom (flooring, walling, plastering, roofing, electrification and painting/labeling) @ Kshs. 460,000 and  Construction of one classroom to completion  @ Ksh.700,000</t>
  </si>
  <si>
    <t>Completion of one classroom (flooring, walling, plastering, roofing, electrification and painting/labeling) @ Kshs. 460,000 and  Construction of one classroom to completion @ Ksh.700,000</t>
  </si>
  <si>
    <t xml:space="preserve">Completion of one classroom (flooring, walling, plastering, roofing, electrification and painting/labeling) @ Kshs. 460,000 </t>
  </si>
  <si>
    <t>Completion of two classroom (flooring, plastering, electrification and painting/labeling)</t>
  </si>
  <si>
    <t xml:space="preserve">Completion of two classroom (flooring, walling, plastering, roofing, electrification and painting/labeling) </t>
  </si>
  <si>
    <t xml:space="preserve"> Ongoing construction of twin laboratory(plastering, fixing of windows, flooring, screeding and painting) </t>
  </si>
  <si>
    <t xml:space="preserve">Completion of twin laboratory (plastering, fixing of windows, flooring, screeding, lab fittings gas, piping and painting/labeling) </t>
  </si>
  <si>
    <t>Ongoing construction of twin laboratory(plastering, fixing of windows, flooring, screeding)</t>
  </si>
  <si>
    <t xml:space="preserve">Completion of twin laboratory (plastering, fixing of windows, flooring, screeding, lab fitting, gas, piping and painting) </t>
  </si>
  <si>
    <t xml:space="preserve">Completion of twin laboratory (plastering, fixing of windows, flooring, screeding and painting) </t>
  </si>
  <si>
    <t xml:space="preserve">Ongoing construction of twin laboratory(walling,  fixing of windows, flooring) </t>
  </si>
  <si>
    <t>Completion of twin laboratory (plastering, fixing of windows, flooring, screeding and painting, lab fitting)</t>
  </si>
  <si>
    <t>Purchase of land 0.5acres @ Ksh.500,000 and Constuction of the Chiefs Office( foundation, walling, ringbeam level) @Ksh. 500,000</t>
  </si>
  <si>
    <t>4-035-190-2630204-104-2018/19-001</t>
  </si>
  <si>
    <t>4-035-190-2630204-104-2018/19-002</t>
  </si>
  <si>
    <t>4-035-190-2630204-104-2018/19-003</t>
  </si>
  <si>
    <t>4-035-190-2630204-104-2018/19-004</t>
  </si>
  <si>
    <t>4-035-190-2630204-104-2018/19-005</t>
  </si>
  <si>
    <t>4-035-190-2630204-104-2018/19-006</t>
  </si>
  <si>
    <t>4-035-190-2630204-104-2018/19-007</t>
  </si>
  <si>
    <t>4-035-190-2630204-104-2018/19-008</t>
  </si>
  <si>
    <t>4-035-190-2630204-104-2018/19-009</t>
  </si>
  <si>
    <t>4-035-190-2630204-104-2018/19-010</t>
  </si>
  <si>
    <t>4-035-190-2630204-104-2018/19-011</t>
  </si>
  <si>
    <t>4-035-190-2630204-104-2018/19-012</t>
  </si>
  <si>
    <t>4-035-190-2630204-104-2018/19-013</t>
  </si>
  <si>
    <t>4-035-190-2630204-104-2018/19-014</t>
  </si>
  <si>
    <t>4-035-190-2630204-104-2018/19-015</t>
  </si>
  <si>
    <t>4-035-190-2630204-104-2018/19-016</t>
  </si>
  <si>
    <t>4-035-190-2630204-104-2018/19-017</t>
  </si>
  <si>
    <t>4-035-190-2630204-104-2018/19-018</t>
  </si>
  <si>
    <t>4-035-190-2630204-104-2018/19-019</t>
  </si>
  <si>
    <t>4-035-190-2630204-104-2018/19-020</t>
  </si>
  <si>
    <t>4-035-190-2630204-104-2018/19-021</t>
  </si>
  <si>
    <t>4-035-190-2630204-104-2018/19-022</t>
  </si>
  <si>
    <t>4-035-190-2630204-104-2018/19-023</t>
  </si>
  <si>
    <t>4-035-190-2630204-104-2018/19-024</t>
  </si>
  <si>
    <t>4-035-190-2630204-104-2018/19-025</t>
  </si>
  <si>
    <t>4-035-190-2630204-104-2018/19-026</t>
  </si>
  <si>
    <t>4-035-190-2630204-104-2018/19-027</t>
  </si>
  <si>
    <t>4-035-190-2630204-104-2018/19-028</t>
  </si>
  <si>
    <t>4-035-190-2630204-104-2018/19-029</t>
  </si>
  <si>
    <t>4-035-190-2630204-104-2018/19-030</t>
  </si>
  <si>
    <t>4-035-190-2630204-104-2018/19-031</t>
  </si>
  <si>
    <t>4-035-190-2630204-104-2018/19-032</t>
  </si>
  <si>
    <t>4-035-190-2630204-104-2018/19-033</t>
  </si>
  <si>
    <t>4-035-190-2630204-104-2018/19-034</t>
  </si>
  <si>
    <t>4-035-190-2630204-104-2018/19-035</t>
  </si>
  <si>
    <t>4-035-190-3110202-108-2018/19-001</t>
  </si>
  <si>
    <t>4-035-190-2120201-100-2018/19-003</t>
  </si>
  <si>
    <t>4-035-190-2120201-100-2018/19-004</t>
  </si>
  <si>
    <t>Completion   of 3 classrooms  by reroofing, flooring and plastering and fixing doors and windows.</t>
  </si>
  <si>
    <t>Construction of chief’s office; foundation, walling, flooring, plastering and fixing doors and windows, Kshs.1,500,000  and  administration Police office, foundation,walling,flooring,roofing,plastering and fixing doors and windows Kshs.1,000,000</t>
  </si>
  <si>
    <t>Construction of chief’s office; foundation, walling, flooring, plastering and fixing doors and windows Kshs.1,500,000 and  administration Police office, foundation, walling, flooring, roofing, plastering and fixing doors and windows Ksh.1,000,000.00</t>
  </si>
  <si>
    <t xml:space="preserve">Renovation of 2No. Classrooms Flooring Plastering of existing walls, Fitting of doors and windows, Replacing existing roofing covering with Pre   painted Iron sheets Painting                                   </t>
  </si>
  <si>
    <t>Renovation of 5 no classroom (Plaster works,floor works, drainage works,  doors and window fitting)</t>
  </si>
  <si>
    <t xml:space="preserve"> Renovation of 2No.Classrooms  Flooring, Plastering of existing walls, Fitting of doors and windows. Replacing existing roofing covering with Pre   painted Iron sheets Painting                                    </t>
  </si>
  <si>
    <t xml:space="preserve">Renovation of 2No.Classrooms Flooring, Plastering of existing walls, Fitting of doors and windows. Replacing existing roofing covering with Pre   painted Iron sheets Painting                                 </t>
  </si>
  <si>
    <t xml:space="preserve">Renovation of 5 No.Classrooms  Flooring,Plastering of existing walls,Fitting of doors and windows. Replacing existing roofing covering with Prepainted Iron sheets Painting                                  </t>
  </si>
  <si>
    <t xml:space="preserve">Renovation of 2No.Classrooms  Flooring, Plastering of existing walls, Fitting of doors and windows. Replacing existing roofing covering with Prepainted Iron sheets Painting                                    </t>
  </si>
  <si>
    <t xml:space="preserve">Renovation of 2No.Classrooms  Flooring, Plastering of existing walls,Fitting of doors and windows. Replacing existing roofing covering with Prepainted Iron sheets, Painting                                    </t>
  </si>
  <si>
    <t xml:space="preserve">Renovation of 2No.Classrooms Flooring, Plastering of existing walls, Fitting of doors and windows. Replacing existing roofing covering with Prepainted Iron sheets Painting                                  </t>
  </si>
  <si>
    <t>Construction of Dormitory  upto Lintel  Sub structure         Kshs.400,000.00 (Super Structure                  Kshs.600,000.00</t>
  </si>
  <si>
    <t xml:space="preserve">Renovation of 2No.Classrooms  Flooring,Plastering of existing walls,Fitting of doors and windows. Replacing existing roofing covering with Pre   painted Iron sheets, Painting                                   </t>
  </si>
  <si>
    <t>Purchase of 3 computers Kshs.60,000 each and one laptop Kshs.120,000</t>
  </si>
  <si>
    <t>4-046-272-2120101-100-2018/19-003</t>
  </si>
  <si>
    <t>4-046-272-2120201-100-2018/19-004</t>
  </si>
  <si>
    <t>4-046-272-2210802-100-2018/19-005</t>
  </si>
  <si>
    <t>4-046-272-2110000-111-2018/19-001</t>
  </si>
  <si>
    <t>4-046-272-2210802-111-2018/19-002</t>
  </si>
  <si>
    <t>4-046-272-2210700-111-2018/19-003</t>
  </si>
  <si>
    <t>4-046-272-2640101-103-2018/19-001</t>
  </si>
  <si>
    <t>4-046-272-2640102-103-2018/19-002</t>
  </si>
  <si>
    <t>4-046-272-2640200-101-2018/19-001</t>
  </si>
  <si>
    <t>4-046-272-2640509-112-2018/19-001</t>
  </si>
  <si>
    <t>4-046-272-2640510-110-2018/19-001</t>
  </si>
  <si>
    <t>4-046-272-2640510-110-2018/19-002</t>
  </si>
  <si>
    <t>4-046-272-2640510-110-2018/19-003</t>
  </si>
  <si>
    <t>4-046-272-2640510-110-2018/19-004</t>
  </si>
  <si>
    <t>4-046-272-2640510-110-2018/19-005</t>
  </si>
  <si>
    <t>4-046-272-2640510-110-2018/19-006</t>
  </si>
  <si>
    <t>4-046-272-2640510-110-2018/19-007</t>
  </si>
  <si>
    <t>4-046-272-2640510-110-2018/19-008</t>
  </si>
  <si>
    <t>4-046-272-2630204-104-2018/19-018</t>
  </si>
  <si>
    <t>4-046-272-2630204-104-2018/19-019</t>
  </si>
  <si>
    <t xml:space="preserve"> Construction of one classroom to completion: foundation, slabbing, walling and roofing of two classrooms.</t>
  </si>
  <si>
    <t>Lokitedel Primary School</t>
  </si>
  <si>
    <t xml:space="preserve">Purchase of three acres of land </t>
  </si>
  <si>
    <t>Completion of works, for two cassrooms  fixing doors, windows and plastering</t>
  </si>
  <si>
    <t xml:space="preserve">Slabbing, walling, roofing, fixing doors, windows and plastering of adminstrative block. </t>
  </si>
  <si>
    <t>Construction of one classroom to completion: Slabbing, walling, roofing, and fixing windows and doors of classroom</t>
  </si>
  <si>
    <t>Chemororach Mixed Secondary. School</t>
  </si>
  <si>
    <t>Complete construction of  three classrooms: slabbing, walling and roofing of 3 classrooms</t>
  </si>
  <si>
    <t>4-024-129-2640101-103-2018/19-001</t>
  </si>
  <si>
    <t>4-024-129-2640102-103-2018/19-002</t>
  </si>
  <si>
    <t>Completion of administration block and 2  classrooms (plastering, flooring and painting)</t>
  </si>
  <si>
    <t>4-047-281-2110000-100-2018/19-001</t>
  </si>
  <si>
    <t>4-047-281-2210000-100-2018/19-002</t>
  </si>
  <si>
    <t>4-047-281-2120101-100-2018/19-003</t>
  </si>
  <si>
    <t>4-047-281-2120201-100-2018/19-004</t>
  </si>
  <si>
    <t>4-047-281-2210802-100-2018/19-005</t>
  </si>
  <si>
    <t>4-047-281-2210000-111-2018/19-001</t>
  </si>
  <si>
    <t>Carry out Constituency Sports tournament and the winning teams/ schools to be awarded with trophies, balls, and games kits</t>
  </si>
  <si>
    <t>Chandaria primary</t>
  </si>
  <si>
    <t>4-047-281-2210802-111-2018/19-002</t>
  </si>
  <si>
    <t>4-047-281-2210700-111-2018/19-003</t>
  </si>
  <si>
    <t>PROJECT GFS CODELIST FOR MANYATTA NATIONAL GOVERNMENT CONSTITUENCY DEVELOPMENT FUND</t>
  </si>
  <si>
    <t>Employees’ Salaries and Gratuity</t>
  </si>
  <si>
    <t>4-014-063-2110000-100-2018/19-001</t>
  </si>
  <si>
    <t xml:space="preserve"> To cater for the employees’ salaries and gratuity</t>
  </si>
  <si>
    <t>4-014-063-2210000-100-2018/19-002</t>
  </si>
  <si>
    <t>Payment of committee sitting allowances, transport, conferences and Subsistence</t>
  </si>
  <si>
    <t>4-014-063-2210000-100-2018/19-003</t>
  </si>
  <si>
    <t xml:space="preserve">Purchase of fuel, repairs and maintenance of vehicle and Office equipment, printing, stationery, telephone, travel and subsistence, office tea </t>
  </si>
  <si>
    <t>4-014-063-2120101-100-2018/19-004</t>
  </si>
  <si>
    <t>4-014-063-2120201-100-2018/19-005</t>
  </si>
  <si>
    <t>4-014-063-2210000-111-2018/19-001</t>
  </si>
  <si>
    <t>To cater for purchase of fuel, repairs, maintenance, printing, stationery, airtime, travel and subsistence</t>
  </si>
  <si>
    <t>4-014-63- 2210802-111-2018/19-002</t>
  </si>
  <si>
    <t>Payment of committee sitting allowances, transport, conferences and inter constituency visits.</t>
  </si>
  <si>
    <t>4-014-063-2210700-111-2018/19-003</t>
  </si>
  <si>
    <t>Conduct capacity building for staffs, NG-CDFC and PMC’S on NG-CDF related issues</t>
  </si>
  <si>
    <t>4-014-063-2640101-103-2018/19-001</t>
  </si>
  <si>
    <t>Award bursary to need and deserving cases in Secondary Schools.</t>
  </si>
  <si>
    <t>4-014-063-2640102-103-2018/19-002</t>
  </si>
  <si>
    <t xml:space="preserve">Award bursary to need and deserving cases in Tertiary Institutions. </t>
  </si>
  <si>
    <t>4-014-063-2640105-103-2018/19-003</t>
  </si>
  <si>
    <t>Awarding bursary to need and deserving cases in special Institutions such as driving schools and hairdressing schools.</t>
  </si>
  <si>
    <t>4-014-063-2640200-101-2018/19-001</t>
  </si>
  <si>
    <t>To cater for any urgent unforeseen occurrences in the constituency during the financial year.</t>
  </si>
  <si>
    <t>4-014-063-2640509-112-2018/19-001</t>
  </si>
  <si>
    <t>Kenga Primary School</t>
  </si>
  <si>
    <t>4-014-063-2640510-110-2018/19-001</t>
  </si>
  <si>
    <t xml:space="preserve">Supply and install 10,000 litres Water tank and installation of Gutters </t>
  </si>
  <si>
    <t>Ithangawe primary School</t>
  </si>
  <si>
    <t>4-014-063-2640510-110-2018/19-002</t>
  </si>
  <si>
    <r>
      <t>Gatituri Primary</t>
    </r>
    <r>
      <rPr>
        <sz val="12"/>
        <color indexed="8"/>
        <rFont val="Footlight MT Light"/>
        <family val="1"/>
      </rPr>
      <t xml:space="preserve"> School</t>
    </r>
    <r>
      <rPr>
        <sz val="12"/>
        <color indexed="8"/>
        <rFont val="Footlight MT Light"/>
        <family val="1"/>
      </rPr>
      <t xml:space="preserve">  </t>
    </r>
  </si>
  <si>
    <t>4-014-063-2640510-110-2018/19-003</t>
  </si>
  <si>
    <r>
      <t xml:space="preserve">St Michael Day Secondary </t>
    </r>
    <r>
      <rPr>
        <sz val="12"/>
        <color indexed="8"/>
        <rFont val="Footlight MT Light"/>
        <family val="1"/>
      </rPr>
      <t>School</t>
    </r>
  </si>
  <si>
    <t>4-014-063-2640510-110-2018/19-004</t>
  </si>
  <si>
    <r>
      <t xml:space="preserve">Kigari Primary </t>
    </r>
    <r>
      <rPr>
        <sz val="12"/>
        <color indexed="8"/>
        <rFont val="Footlight MT Light"/>
        <family val="1"/>
      </rPr>
      <t>School</t>
    </r>
  </si>
  <si>
    <t>4-014-063-2640510-110-2018/19-005</t>
  </si>
  <si>
    <r>
      <t>St Joseph Mtetu Day Secondary</t>
    </r>
    <r>
      <rPr>
        <sz val="12"/>
        <color indexed="8"/>
        <rFont val="Footlight MT Light"/>
        <family val="1"/>
      </rPr>
      <t xml:space="preserve"> School</t>
    </r>
    <r>
      <rPr>
        <sz val="12"/>
        <color indexed="8"/>
        <rFont val="Footlight MT Light"/>
        <family val="1"/>
      </rPr>
      <t xml:space="preserve"> </t>
    </r>
  </si>
  <si>
    <t>4-014-063-2640510-110-2018/19-006</t>
  </si>
  <si>
    <r>
      <t xml:space="preserve">St Alphonse Day Secondary </t>
    </r>
    <r>
      <rPr>
        <sz val="12"/>
        <color indexed="8"/>
        <rFont val="Footlight MT Light"/>
        <family val="1"/>
      </rPr>
      <t>School</t>
    </r>
  </si>
  <si>
    <t>4-014-063-2640510-110-2018/19-007</t>
  </si>
  <si>
    <t>St Peter Kathakwa Day Secondary</t>
  </si>
  <si>
    <t>4-014-063-2640510-110-2018/19-008</t>
  </si>
  <si>
    <r>
      <t>Runganga Primary</t>
    </r>
    <r>
      <rPr>
        <sz val="12"/>
        <color indexed="8"/>
        <rFont val="Footlight MT Light"/>
        <family val="1"/>
      </rPr>
      <t xml:space="preserve"> School</t>
    </r>
  </si>
  <si>
    <t>4-014-063-2640510-110-2018/19-009</t>
  </si>
  <si>
    <t>Planting of trees ,flowers and landscaping</t>
  </si>
  <si>
    <t xml:space="preserve">Mbukori Primary School </t>
  </si>
  <si>
    <t>4-014-063-2630204-104-2018/19-001</t>
  </si>
  <si>
    <t>Renovation of 15 classrooms through flooring, plastering, doors, windows and painting.</t>
  </si>
  <si>
    <t>Gaciigi Primary School</t>
  </si>
  <si>
    <t>4-014-063-2630204-104-2018/19-002</t>
  </si>
  <si>
    <t>Purchase of a 1/8 Acre piece of land</t>
  </si>
  <si>
    <t>Iveche Primary School</t>
  </si>
  <si>
    <t>4-014-063-2630204-104-2018/19-003</t>
  </si>
  <si>
    <t>Completion of a hall through  flooring, windows, doors, painting and finishes</t>
  </si>
  <si>
    <t>St.Andrews Primary School</t>
  </si>
  <si>
    <t>4-014-063-2630204-104-2018/19-004</t>
  </si>
  <si>
    <t>Ngerwe Primary School</t>
  </si>
  <si>
    <t>4-014-063-2630204-104-2018/19-005</t>
  </si>
  <si>
    <t>Supply of 40 No Desks</t>
  </si>
  <si>
    <t>Tende Primary School</t>
  </si>
  <si>
    <t>Kimangaru Primary School</t>
  </si>
  <si>
    <t>Kithimu Primary School</t>
  </si>
  <si>
    <t>Kiangoci primary School</t>
  </si>
  <si>
    <t>Dallas Primary School</t>
  </si>
  <si>
    <t>Gatunduri Primary School</t>
  </si>
  <si>
    <t>Gatituri Secondary School</t>
  </si>
  <si>
    <t>4-014-063-2630205-104-2018/19-001</t>
  </si>
  <si>
    <t>Completion of a laboratory through flooring, Finishing of Benches, Fume Chamber and Painting</t>
  </si>
  <si>
    <t>DEB Kangaru Secondary School</t>
  </si>
  <si>
    <t>4-014-063-2630205-104-2018/19-002</t>
  </si>
  <si>
    <t>Completion of storeyed classrooms &amp; a computer laboratory through Plastering, Roofing, Fixing doors &amp; Flooring</t>
  </si>
  <si>
    <t>Muvandori Day Secondary School</t>
  </si>
  <si>
    <t>4-014-063-2630205-104-2018/19-003</t>
  </si>
  <si>
    <t>Construction of a dining hall through, flooring (tiles), window panes, doors and painting.</t>
  </si>
  <si>
    <t>Kithunguriri Day Secondary school</t>
  </si>
  <si>
    <t>4-014-063-2630205-104-2018/19-004</t>
  </si>
  <si>
    <t>Completion of an administration block through. Roofing, Plastering flooring, doors, windows and painting.</t>
  </si>
  <si>
    <t>St. Alphonse Day Secondary School</t>
  </si>
  <si>
    <t>4-014-063-2630205-104-2018/19-005</t>
  </si>
  <si>
    <t>Completion of a dining hall through keying the exteriors, washrooms and verandah</t>
  </si>
  <si>
    <t>Gituri Day Secondary school</t>
  </si>
  <si>
    <t>4-014-063-2630205-104-2018/19-006</t>
  </si>
  <si>
    <t>Completion of 2 storeyed classrooms through roofing, plastering, flooring, fixing doors and windows and painting</t>
  </si>
  <si>
    <t>St. Mary’s mukangu secondary School</t>
  </si>
  <si>
    <t>4-014-063-2630205-104-2018/19-007</t>
  </si>
  <si>
    <t>Construction of a phase 2 multipurpose hall through:-walling, roofing, plastering and flooring</t>
  </si>
  <si>
    <t>St.Joseph the Worker Kathuniri Secondary School</t>
  </si>
  <si>
    <t>4-014-063-2630205-104-2018/19-008</t>
  </si>
  <si>
    <t xml:space="preserve">Completion of a dining hall through:-painting, fixing doors and windows, and exterior finishes </t>
  </si>
  <si>
    <t>Gatondo Day secondary school</t>
  </si>
  <si>
    <t>4-014-063-2630205-104-2018/19-009</t>
  </si>
  <si>
    <t>All saints Kigari Day secondary school</t>
  </si>
  <si>
    <t>4-014-063-2630205-104-2018/19-010</t>
  </si>
  <si>
    <t>Construction of a dining hall through plastering, roofing</t>
  </si>
  <si>
    <t>Kithegi Day Secondary School</t>
  </si>
  <si>
    <t>4-014-063-2630205-104-2018/19-011</t>
  </si>
  <si>
    <t>Completion of an administration block  through plastering, tiling,Fixing doors and windows and painting</t>
  </si>
  <si>
    <t>St. Benedict Kithimu Secondary School</t>
  </si>
  <si>
    <t>4-014-063-2630205-104-2018/19-012</t>
  </si>
  <si>
    <t>Completion of 3  classrooms through flooring(tiling), Staircase construction Doors and windows &amp; painting</t>
  </si>
  <si>
    <t>4-014-063-2630205-104-2018/19-013</t>
  </si>
  <si>
    <t>Itabua day Secondary School</t>
  </si>
  <si>
    <t>4-014-063-2630205-104-2018/19-014</t>
  </si>
  <si>
    <t>Purchase of a 52 seater bus.</t>
  </si>
  <si>
    <t>Itabua Day Secondary School</t>
  </si>
  <si>
    <t>4-014-063-2630205-104-2018/19-015</t>
  </si>
  <si>
    <t>Completion  of 4 No. doors  exhaustible pit latrines, Plastering, roofing &amp; septic Tank</t>
  </si>
  <si>
    <t>GatunduriDay Secondary School</t>
  </si>
  <si>
    <t>4-014-063-2630205-104-2018/19-016</t>
  </si>
  <si>
    <t xml:space="preserve">Completion of a multipurpose hall through painting and keying of exterior walls </t>
  </si>
  <si>
    <t>St.Michael Day Secondary School</t>
  </si>
  <si>
    <t>4-014-063-2630205-104-2018/19-017</t>
  </si>
  <si>
    <t>Completin of classroom through plastering and Flooring and fixing doors and windows</t>
  </si>
  <si>
    <t>Kangaru Girl’s Secondary School</t>
  </si>
  <si>
    <t>4-014-063-2630205-104-2018/19-018</t>
  </si>
  <si>
    <t>Construction of a Laboratory through Foundation ,walling, and Flooring</t>
  </si>
  <si>
    <t>Kangaru Boys School</t>
  </si>
  <si>
    <t>4-014-063-2630205-104-2018/19-019</t>
  </si>
  <si>
    <t>Construction of 2 Classrooms through walling , Roofing, Plastering</t>
  </si>
  <si>
    <t>St.Lukes Day Secondary School Karurina</t>
  </si>
  <si>
    <t>4-014-063-2630205-104-2018/19-020</t>
  </si>
  <si>
    <t>Construction of Two Classrooms (Foundation, Walling, &amp; Roofing</t>
  </si>
  <si>
    <t>St.Christopher Day Secondary School</t>
  </si>
  <si>
    <t>4-014-063-2630205-104-2018/19-021</t>
  </si>
  <si>
    <t xml:space="preserve">Construction a Multipurpose Hall through Foundation Slab </t>
  </si>
  <si>
    <t>St Peter Kathakwa Secondary School</t>
  </si>
  <si>
    <t>4-014-063-2630205-104-2018/19-022</t>
  </si>
  <si>
    <t>Muvandori Day Secondary</t>
  </si>
  <si>
    <t>4-014-063-2630205-104-2018/19-023</t>
  </si>
  <si>
    <t>Purchase of Dining hall Benches and Tables</t>
  </si>
  <si>
    <t>Embu County Commissioners office</t>
  </si>
  <si>
    <t>4-014-063-2640507-113-2018/19-001</t>
  </si>
  <si>
    <t>Office renovation through Plastering &amp; Painting</t>
  </si>
  <si>
    <t>Embu Police Station</t>
  </si>
  <si>
    <t>4-014-063-2640507-113-2018/19-002</t>
  </si>
  <si>
    <t>Administration block construction to Completion</t>
  </si>
  <si>
    <t>Embu North DCC  office Residential House</t>
  </si>
  <si>
    <t>4-014-063-2640507-113-2018/19-003</t>
  </si>
  <si>
    <t>Renovation of DCC residential house, Through, painting and roofing</t>
  </si>
  <si>
    <t>4-014-063-3110202-108-2018/19-001</t>
  </si>
  <si>
    <t>Purchase of office camera; Cannon with Stand, extension microphone, carrier bag and card Kshs.200,000 office painting Kshs.200,000, office telephone; Universe Desktop and Extension Kshs.20,000 Kitchen wiring Kshs.30,000, Office I Pad;MAC 9', 32GB Memory, 4GB RAM Kshs.80,000, CCCTV:8 channel with 5 Cameras, 24" display 2td hdd Kshs.70,000</t>
  </si>
  <si>
    <t>PROJECT GFS CODELIST FOR RUNYENJES NATIONAL GOVERNMENT CONSTITUENCY DEVELOPMENT FUND</t>
  </si>
  <si>
    <t>Payment of staff salaries and gratuity ,P.A.Y.E</t>
  </si>
  <si>
    <t xml:space="preserve">Purchase of fuel, repairs and maintenance, printing, stationery, telephone, travel and subsistence, office tea and other office expenses.  </t>
  </si>
  <si>
    <t xml:space="preserve">MONITORING, EVALUATION AND CAPACITY BUILDING </t>
  </si>
  <si>
    <t>Kanyonga Spring</t>
  </si>
  <si>
    <t xml:space="preserve">Spring protection </t>
  </si>
  <si>
    <t>Kiaganari Spring</t>
  </si>
  <si>
    <t>Muganjuki Spring</t>
  </si>
  <si>
    <t>Gakundu Spring</t>
  </si>
  <si>
    <t>Igarie Spring</t>
  </si>
  <si>
    <t>Rwikithia Spring</t>
  </si>
  <si>
    <t>Kanyiriri Spring</t>
  </si>
  <si>
    <t>Rea Kimathi Spring</t>
  </si>
  <si>
    <t>Gatitu Spring</t>
  </si>
  <si>
    <t>Kathamberu Spring</t>
  </si>
  <si>
    <t>Rukanga Spring</t>
  </si>
  <si>
    <t>Matururi Spring</t>
  </si>
  <si>
    <t>Completion of administration block: Plastering, painting, Flooring,Roofing.</t>
  </si>
  <si>
    <t>Macumo Primary School</t>
  </si>
  <si>
    <t>Gichugu Primary School</t>
  </si>
  <si>
    <t>Completion of administration block: Fixing of windows, Keying, Ceiling, PV installation and verandah</t>
  </si>
  <si>
    <t>Sa Manyatta Primary School</t>
  </si>
  <si>
    <t>Completion of administration block: Walling, Flooring, Plastering and Painting.</t>
  </si>
  <si>
    <t>Kivuria Primary School</t>
  </si>
  <si>
    <t>Kaarago Primary School</t>
  </si>
  <si>
    <t>Completion of modern pit latrines and septic tank</t>
  </si>
  <si>
    <t>Muragari Primary School</t>
  </si>
  <si>
    <t>Kagaari Primary School</t>
  </si>
  <si>
    <t>St Mark Karue Primary School</t>
  </si>
  <si>
    <t>Keruri Primary School</t>
  </si>
  <si>
    <t>Purchase of 1 acre of land for extension of school</t>
  </si>
  <si>
    <t>Karigiri Boarding Primary</t>
  </si>
  <si>
    <t>Kianjokoma Primary School</t>
  </si>
  <si>
    <t>St Micheal Kevote Secondary School</t>
  </si>
  <si>
    <t>Mbuinjeru Secondary School</t>
  </si>
  <si>
    <t xml:space="preserve">Completion of dining hall: Flooring, plastering, painting, </t>
  </si>
  <si>
    <t>Kigaa Secondary School</t>
  </si>
  <si>
    <t>Completion of dining hall: Flooring, plastering, painting</t>
  </si>
  <si>
    <t>Ugweri Secondary School</t>
  </si>
  <si>
    <t>Gatumbi Secondary School</t>
  </si>
  <si>
    <t>Ciamanda Secondary School</t>
  </si>
  <si>
    <t>Nduuri Secondary School</t>
  </si>
  <si>
    <t>Kiamboa Secondary School</t>
  </si>
  <si>
    <t>Completion of dining hall: walling, flooring, plastering and painting</t>
  </si>
  <si>
    <t>Kanduri Secondary School</t>
  </si>
  <si>
    <t>Administration block completion:Flooring, plastering, painting</t>
  </si>
  <si>
    <t>Nthagaiya Day Secondary Sch</t>
  </si>
  <si>
    <t>Completion of dining hall: walling, roofing,flooring,plastering and painting</t>
  </si>
  <si>
    <t>Kariru Secondary School</t>
  </si>
  <si>
    <t>Mukuria Secondary School</t>
  </si>
  <si>
    <t>Kagaari Day Secondary School</t>
  </si>
  <si>
    <t>Completion of dining hall: fixing of windows and window panes,painting,flooring</t>
  </si>
  <si>
    <t>Ndumari Secondary School</t>
  </si>
  <si>
    <t>Completion of Laboratory: Flooring, plastering and painting</t>
  </si>
  <si>
    <t>Mufu Secondary School</t>
  </si>
  <si>
    <t xml:space="preserve">Completion of Laboratory: Keying, Fixing of window and window panes, painting </t>
  </si>
  <si>
    <t>St Magdalene Thingingi Secondary School</t>
  </si>
  <si>
    <t>Completion of library ground floor: Flooring, plastering and painting</t>
  </si>
  <si>
    <t>Kavutiri Secondary School</t>
  </si>
  <si>
    <t>Renovation of dormitory-Flooring,plastering,painting,plumbing and electrical works</t>
  </si>
  <si>
    <t>St John Kianjuki Secondary School</t>
  </si>
  <si>
    <t>Completion of administration block-Roofing,Painting,Fixng of windows and window panes,doors</t>
  </si>
  <si>
    <t>Macumo Day Secondary</t>
  </si>
  <si>
    <t>Rukuriri Secondary School</t>
  </si>
  <si>
    <t>Kubukubu Boarding Secondary</t>
  </si>
  <si>
    <t>Iriari Assistant Chiefs Office</t>
  </si>
  <si>
    <t>Completion of assistant chief's office: fascia boards,painting and Keying</t>
  </si>
  <si>
    <t>Gichiche Assistant Chief's Office</t>
  </si>
  <si>
    <t>Completion of assistant chief's office:Fascia boards, Painting, Plastering</t>
  </si>
  <si>
    <t>Kariru Assistant Chief's Office</t>
  </si>
  <si>
    <t>Kigaa Assistant Chief's Office</t>
  </si>
  <si>
    <t>Gikuuri Assistant Chief's Office</t>
  </si>
  <si>
    <t>Kararitiri Assistant Chief's Office</t>
  </si>
  <si>
    <t>Mukuria Assistant Chief's Office</t>
  </si>
  <si>
    <t>Addition of funds for the purchase of land-1 acre</t>
  </si>
  <si>
    <t>Ugweri Police Post</t>
  </si>
  <si>
    <t>PROJECT GFS CODELIST FOR BUURI NATIONAL GOVERNMENT CONSTITUENCY DEVELOPMENT FUND</t>
  </si>
  <si>
    <t>4-012-057-2110000-100-2018/19-001</t>
  </si>
  <si>
    <t>Payment of staff salaries and gratuity,staff medical cover</t>
  </si>
  <si>
    <t>4-012-057-2210000-100-2018/19-002</t>
  </si>
  <si>
    <t>4-012-057-2210802-100-2018/19-003</t>
  </si>
  <si>
    <t>Payment of committee sitting allowances, transport, conferences.</t>
  </si>
  <si>
    <t>4-012-057-2120201-100-2018/19-004</t>
  </si>
  <si>
    <t>Payment for nhif deduction</t>
  </si>
  <si>
    <t>4-012-057-2120101-100-2018/19-005</t>
  </si>
  <si>
    <t>Payment for nssf deduction.</t>
  </si>
  <si>
    <t>4-012-057-3111000-100-2018/19-006</t>
  </si>
  <si>
    <t>Tents -2,@200capacity,400 chairs, 1Sound system, 1projector, 1 generator</t>
  </si>
  <si>
    <t>4-012-057-2210000-111-2018/19-001</t>
  </si>
  <si>
    <t>4-012-057-2210802-111-2018/19-002</t>
  </si>
  <si>
    <t>NG-CDFC/ PMC Capacity building</t>
  </si>
  <si>
    <t>4-012-057-2210700-111-2018/19-003</t>
  </si>
  <si>
    <t>Undetaking training of PMCs/NG-CDFCs on NG-CDF related issues.</t>
  </si>
  <si>
    <t>4-012-057-2640101-103-2018/19-001</t>
  </si>
  <si>
    <t>4-012-057-2640101-103-2018/19-002</t>
  </si>
  <si>
    <t>4-012-057-2640101-103-2018/19-003</t>
  </si>
  <si>
    <t>4-012-057-2640200-101-2018/19-001</t>
  </si>
  <si>
    <t>4-012-057-2640509-112-2018/19-001</t>
  </si>
  <si>
    <t>Sports tournament, ball making, talent nurturing, cultural festival in Timau, kisima, kibirichia, kiirua,ruiri ward and winning teams be awarded trophies, balls, games kits.</t>
  </si>
  <si>
    <t>Marurui Primary School</t>
  </si>
  <si>
    <t>4-012-057-2630204-104-2018/19-001</t>
  </si>
  <si>
    <t>4-012-057-2630204-104-2018/19-002</t>
  </si>
  <si>
    <t>Ntumburi Primary School</t>
  </si>
  <si>
    <t>4-012-057-2630204-104-2018/19-003</t>
  </si>
  <si>
    <t>Murinya Primary School</t>
  </si>
  <si>
    <t>4-012-057-2630204-104-2018/19-004</t>
  </si>
  <si>
    <t>Ntharangwene Primary School</t>
  </si>
  <si>
    <t>4-012-057-2630204-104-2018/19-007</t>
  </si>
  <si>
    <t>Ruibi Primary School</t>
  </si>
  <si>
    <t>4-012-057-2630204-104-2018/19-008</t>
  </si>
  <si>
    <t>Construction of 2 blocks (16door) toilets to completion</t>
  </si>
  <si>
    <t>Karanene Primary School</t>
  </si>
  <si>
    <t>4-012-057-2630204-104-2018/19-009</t>
  </si>
  <si>
    <t>Karimba Primary School</t>
  </si>
  <si>
    <t>4-012-057-2630204-104-2018/19-010</t>
  </si>
  <si>
    <t>Construction of 2 blocks of toilets(16 door)</t>
  </si>
  <si>
    <t>DEB Madaraka Primary School</t>
  </si>
  <si>
    <t>4-012-057-2630204-104-2018/19-011</t>
  </si>
  <si>
    <t>4-012-057-2630204-104-2018/19-012</t>
  </si>
  <si>
    <t>Construction of 1 block of toilets, 8 door</t>
  </si>
  <si>
    <t>Maritati Primary School</t>
  </si>
  <si>
    <t>4-012-057-2630204-104-2018/19-013</t>
  </si>
  <si>
    <t>Mugumone Primary School</t>
  </si>
  <si>
    <t>4-012-057-2630204-104-2018/19-014</t>
  </si>
  <si>
    <t>Subuiga Primary School</t>
  </si>
  <si>
    <t>4-012-057-2630204-104-2018/19-015</t>
  </si>
  <si>
    <t>Ntirimiti Primary School</t>
  </si>
  <si>
    <t>4-012-057-2630204-104-2018/19-016</t>
  </si>
  <si>
    <t>4-012-057-2630204-104-2018/19-017</t>
  </si>
  <si>
    <t>Mutunyi Primary School</t>
  </si>
  <si>
    <t>4-012-057-2630204-104-2018/19-018</t>
  </si>
  <si>
    <t>DEB Ngusishi Primary School</t>
  </si>
  <si>
    <t>4-012-057-2630204-104-2018/19-019</t>
  </si>
  <si>
    <t>Ngusishi Primary School Borehole</t>
  </si>
  <si>
    <t>4-012-057-2630204-104-2018/19-020</t>
  </si>
  <si>
    <t>Timau Primary School</t>
  </si>
  <si>
    <t>4-012-057-2630204-104-2018/19-021</t>
  </si>
  <si>
    <t>CCM Ontulili Primary School</t>
  </si>
  <si>
    <t>4-012-057-2630204-104-2018/19-022</t>
  </si>
  <si>
    <t>CCM Angaine Primary School</t>
  </si>
  <si>
    <t>4-012-057-2630204-104-2018/19-023</t>
  </si>
  <si>
    <t>Kiranga Primary School</t>
  </si>
  <si>
    <t>4-012-057-2630204-104-2018/19-024</t>
  </si>
  <si>
    <t>DEB Ontulili Primary School</t>
  </si>
  <si>
    <t>4-012-057-2630204-104-2018/19-025</t>
  </si>
  <si>
    <t>Nkiria Primary School</t>
  </si>
  <si>
    <t>4-012-057-2630204-104-2018/19-026</t>
  </si>
  <si>
    <t>Kangaita  Primary School</t>
  </si>
  <si>
    <t>4-012-057-2630204-104-2018/19-027</t>
  </si>
  <si>
    <t>CCM Kirimara Primary School</t>
  </si>
  <si>
    <t>4-012-057-2630204-104-2018/19-028</t>
  </si>
  <si>
    <t>Mugae Primary School</t>
  </si>
  <si>
    <t>4-012-057-2630204-104-2018/19-029</t>
  </si>
  <si>
    <t>AIC Kaithe Primary School</t>
  </si>
  <si>
    <t>4-012-057-2630204-104-2018/19-030</t>
  </si>
  <si>
    <t>Construction of one block of toilets</t>
  </si>
  <si>
    <t>Marere Primary School</t>
  </si>
  <si>
    <t>4-012-057-2630204-104-2018/19-031</t>
  </si>
  <si>
    <t>Kairune Primary School</t>
  </si>
  <si>
    <t>4-012-057-2630204-104-2018/19-032</t>
  </si>
  <si>
    <t>Ribui Primary School</t>
  </si>
  <si>
    <t>4-012-057-2630204-104-2018/19-033</t>
  </si>
  <si>
    <t>Tutua Primary School</t>
  </si>
  <si>
    <t>4-012-057-2630204-104-2018/19-034</t>
  </si>
  <si>
    <t>DEB Nchoroiboro Primary</t>
  </si>
  <si>
    <t>4-012-057-2630204-104-2018/19-035</t>
  </si>
  <si>
    <t>4-012-057-2630204-104-2018/19-036</t>
  </si>
  <si>
    <t>Matuuru Primary School</t>
  </si>
  <si>
    <t>4-012-057-2630204-104-2018/19-037</t>
  </si>
  <si>
    <t>Mutuuma Primary School</t>
  </si>
  <si>
    <t>4-012-057-2630204-104-2018/19-038</t>
  </si>
  <si>
    <t>Construction of 2 block toilets (16door)</t>
  </si>
  <si>
    <t>Njotene Primary School</t>
  </si>
  <si>
    <t>4-012-057-2630204-104-2018/19-039</t>
  </si>
  <si>
    <t>Kinyenjere Primary School</t>
  </si>
  <si>
    <t>4-012-057-2630204-104-2018/19-040</t>
  </si>
  <si>
    <t>Kauru Nkuriga Primary School</t>
  </si>
  <si>
    <t>4-012-057-2630204-104-2018/19-041</t>
  </si>
  <si>
    <t>Rugetene Primary School</t>
  </si>
  <si>
    <t>4-012-057-2630204-104-2018/19-042</t>
  </si>
  <si>
    <t>Michogomone Primary School</t>
  </si>
  <si>
    <t>4-012-057-2630204-104-2018/19-043</t>
  </si>
  <si>
    <t>Muruguma Primary School</t>
  </si>
  <si>
    <t>4-012-057-2630204-104-2018/19-044</t>
  </si>
  <si>
    <t>Mujujune Primary School</t>
  </si>
  <si>
    <t>4-012-057-2630204-104-2018/19-045</t>
  </si>
  <si>
    <t>Marinya A Ruibi Primary School</t>
  </si>
  <si>
    <t>4-012-057-2630204-104-2018/19-046</t>
  </si>
  <si>
    <t>Michaka Primary School</t>
  </si>
  <si>
    <t>4-012-057-2630204-104-2018/19-047</t>
  </si>
  <si>
    <t>Kieni Kia Ndege Primary School</t>
  </si>
  <si>
    <t>4-012-057-2630204-104-2018/19-048</t>
  </si>
  <si>
    <t>Nkunga Primary School</t>
  </si>
  <si>
    <t>4-012-057-2630204-104-2018/19-049</t>
  </si>
  <si>
    <t>4-012-057-2630204-104-2018/19-050</t>
  </si>
  <si>
    <t>Purchase of 40no. Desks.</t>
  </si>
  <si>
    <t>Gundua Primary School</t>
  </si>
  <si>
    <t>4-012-057-2630204-104-2018/19-051</t>
  </si>
  <si>
    <t>Ndurumuru Primary School</t>
  </si>
  <si>
    <t>4-012-057-2630204-104-2018/19-052</t>
  </si>
  <si>
    <t>4-012-057-2630204-104-2018/19-053</t>
  </si>
  <si>
    <t>DEB Mutethia Primary School</t>
  </si>
  <si>
    <t>4-012-057-2630204-104-2018/19-054</t>
  </si>
  <si>
    <t>DEB Kiambogo Primary School</t>
  </si>
  <si>
    <t>4-012-057-2630204-104-2018/19-055</t>
  </si>
  <si>
    <t>DEB Nkandone Primary School</t>
  </si>
  <si>
    <t>4-012-057-2630204-104-2018/19-056</t>
  </si>
  <si>
    <t>4-012-057-2630204-104-2018/19-057</t>
  </si>
  <si>
    <t>Mitoone Primary School</t>
  </si>
  <si>
    <t>4-012-057-2630204-104-2018/19-058</t>
  </si>
  <si>
    <t>Kiringo Primary School</t>
  </si>
  <si>
    <t>4-012-057-2630204-104-2018/19-059</t>
  </si>
  <si>
    <t>4-012-057-2630204-104-2018/19-060</t>
  </si>
  <si>
    <t>4-012-057-2630204-104-2018/19-061</t>
  </si>
  <si>
    <t>4-012-057-2630204-104-2018/19-062</t>
  </si>
  <si>
    <t>4-012-057-2630204-104-2018/19-063</t>
  </si>
  <si>
    <t>Aic Kaithe Primary School</t>
  </si>
  <si>
    <t>4-012-057-2630204-104-2018/19-064</t>
  </si>
  <si>
    <t>Njuruta Primary School</t>
  </si>
  <si>
    <t>4-012-057-2630204-104-2018/19-065</t>
  </si>
  <si>
    <t>4-012-057-2630204-104-2018/19-066</t>
  </si>
  <si>
    <t>Kanthungu Primary School</t>
  </si>
  <si>
    <t>4-012-057-2630204-104-2018/19-067</t>
  </si>
  <si>
    <t>Kiborione Primary School</t>
  </si>
  <si>
    <t>4-012-057-2630204-104-2018/19-068</t>
  </si>
  <si>
    <t>Kanyunga Primary School</t>
  </si>
  <si>
    <t>4-012-057-2630204-104-2018/19-069</t>
  </si>
  <si>
    <t>4-012-057-2630204-104-2018/19-070</t>
  </si>
  <si>
    <t>DEB Nchoroiboro Primary School</t>
  </si>
  <si>
    <t>4-012-057-2630204-104-2018/19-071</t>
  </si>
  <si>
    <t>Runkuru Primary School</t>
  </si>
  <si>
    <t>4-012-057-2630204-104-2018/19-072</t>
  </si>
  <si>
    <t>4-012-057-2630204-104-2018/19-073</t>
  </si>
  <si>
    <t>Ccm Ntumburi Primary School</t>
  </si>
  <si>
    <t>4-012-057-2630204-104-2018/19-074</t>
  </si>
  <si>
    <t>4-012-057-2630204-104-2018/19-075</t>
  </si>
  <si>
    <t>Levelling of play field &amp; Murraming.</t>
  </si>
  <si>
    <t>Deb Ndemu Primary School</t>
  </si>
  <si>
    <t>4-012-057-2630204-104-2018/19-076</t>
  </si>
  <si>
    <t>Kironya Primary School</t>
  </si>
  <si>
    <t>4-012-057-2630204-104-2018/19-077</t>
  </si>
  <si>
    <t>Kaithe Primary School</t>
  </si>
  <si>
    <t>4-012-057-2630204-104-2018/19-078</t>
  </si>
  <si>
    <t>Ngarendare Secondary School</t>
  </si>
  <si>
    <t>4-012-057-2630205-104-2018/19-001</t>
  </si>
  <si>
    <t>Ngusishi Day Secondary School</t>
  </si>
  <si>
    <t>4-012-057-2630205-104-2018/19-002</t>
  </si>
  <si>
    <t>Murinya Secondary School</t>
  </si>
  <si>
    <t>4-012-057-2630205-104-2018/19-003</t>
  </si>
  <si>
    <t>Maritati Day Secondary School</t>
  </si>
  <si>
    <t>4-012-057-2630205-104-2018/19-004</t>
  </si>
  <si>
    <t>Completion of laboratory, water tank, gas chamber, electricity, sewage</t>
  </si>
  <si>
    <t>Ngarendare Day Secondary School</t>
  </si>
  <si>
    <t>4-012-057-2630205-104-2018/19-005</t>
  </si>
  <si>
    <t>Ntirimiti Secondary School</t>
  </si>
  <si>
    <t>4-012-057-2630205-104-2018/19-006</t>
  </si>
  <si>
    <t>Kithithina Mixed Day Secondary</t>
  </si>
  <si>
    <t>4-012-057-2630205-104-2018/19-007</t>
  </si>
  <si>
    <t>Completion of administration block; painting, tiles, window, doors, floor</t>
  </si>
  <si>
    <t>Timau Secondary School</t>
  </si>
  <si>
    <t>4-012-057-2630205-104-2018/19-008</t>
  </si>
  <si>
    <t>Completion of laboratory, plastering and  roofing.</t>
  </si>
  <si>
    <t>Angaine Secondary School</t>
  </si>
  <si>
    <t>4-012-057-2630205-104-2018/19-009</t>
  </si>
  <si>
    <t>St James Tutua Mixed Day Secondary School</t>
  </si>
  <si>
    <t>4-012-057-2630205-104-2018/19-010</t>
  </si>
  <si>
    <t>Ntumburi Mixed Day Secondary</t>
  </si>
  <si>
    <t>4-012-057-2630205-104-2018/19-011</t>
  </si>
  <si>
    <t>Construction of a laboratory,substructure &amp; superstructure; roofing, windows &amp; doors fitting.</t>
  </si>
  <si>
    <t>Mitoone Day Secondary School</t>
  </si>
  <si>
    <t>4-012-057-2630205-104-2018/19-012</t>
  </si>
  <si>
    <t>Kironya Secondary School</t>
  </si>
  <si>
    <t>4-012-057-2630205-104-2018/19-013</t>
  </si>
  <si>
    <t>Construction of 2 block toilets (16door) to completion</t>
  </si>
  <si>
    <t>4-012-057-2630205-104-2018/19-014</t>
  </si>
  <si>
    <t>4-012-057-2630205-104-2018/19-015</t>
  </si>
  <si>
    <t>Gakando Girls Secondary School</t>
  </si>
  <si>
    <t>4-012-057-2630205-104-2018/19-016</t>
  </si>
  <si>
    <t>Buuri High School</t>
  </si>
  <si>
    <t>4-012-057-2630205-104-2018/19-017</t>
  </si>
  <si>
    <t>Nchoroiboro Secondary School</t>
  </si>
  <si>
    <t>4-012-057-2630205-104-2018/19-018</t>
  </si>
  <si>
    <t>Buuri West Sub-County Education Office</t>
  </si>
  <si>
    <t>4-012-057-2630205-104-2018/19-019</t>
  </si>
  <si>
    <t>Completion of DEO's office; plastering, electricity, plumbing &amp; floor</t>
  </si>
  <si>
    <t>Rwarera Chiefs Camp</t>
  </si>
  <si>
    <t>4-012-057-2640507-113-2018/19-001</t>
  </si>
  <si>
    <t>4-012-057-3110202-108-2018/19-002</t>
  </si>
  <si>
    <t>Completion of constituency office;drainage system,  outdoor toilets 4, store,hall 200pple capacity</t>
  </si>
  <si>
    <t>PROJECT GFS CODELIST FOR ISIOLO SOUTH NATIONAL GOVERNMENT CONSTITUENCY DEVELOPMENT FUND</t>
  </si>
  <si>
    <t xml:space="preserve"> AMOUNT                </t>
  </si>
  <si>
    <t>4-011-050-2110000-100-2018/19-001</t>
  </si>
  <si>
    <t>4-011-050-2210000-100-2018/19-002</t>
  </si>
  <si>
    <t>4-011-050-2120101-100-2018/19-003</t>
  </si>
  <si>
    <t>4-011-050-2120201-100-2018/19-004</t>
  </si>
  <si>
    <t>4-011-050-2210802-100-2018/19-005</t>
  </si>
  <si>
    <t>4-011-050-2210000-111-2018/19-001</t>
  </si>
  <si>
    <t>4-011-050-2210802-111-2018/19-002</t>
  </si>
  <si>
    <t>4-011-050-2210700-111-2018/19-003</t>
  </si>
  <si>
    <t>4-011-050-2640200-101-2018/19-001</t>
  </si>
  <si>
    <t>4-011-050-2640509-112-2018/19-001</t>
  </si>
  <si>
    <t>4-011-050-2640101-103-2018/19-001</t>
  </si>
  <si>
    <t>4-011-050-2640102-103-2018/19-002</t>
  </si>
  <si>
    <t>Biliqi Nur primary school</t>
  </si>
  <si>
    <t>4-011-050-2630204-104-2018/19-001</t>
  </si>
  <si>
    <t>Koticha Primary School</t>
  </si>
  <si>
    <t>4-011-050-2630204-104-2018/19-002</t>
  </si>
  <si>
    <t>4-011-050-2630204-104-2018/19-003</t>
  </si>
  <si>
    <t>Didabakiri Primary School</t>
  </si>
  <si>
    <t>4-011-050-2630204-104-2018/19-004</t>
  </si>
  <si>
    <t>Dabasati Primary School</t>
  </si>
  <si>
    <t>4-011-050-2630204-104-2018/19-005</t>
  </si>
  <si>
    <t>Fencing of the school compound approximately 5 acres, using barbed wire, wire mesh and treated posts</t>
  </si>
  <si>
    <t xml:space="preserve">Eldera Primary School </t>
  </si>
  <si>
    <t>4-011-050-2630204-104-2018/19-006</t>
  </si>
  <si>
    <t>Boji primary school</t>
  </si>
  <si>
    <t>4-011-050-2630204-104-2018/19-007</t>
  </si>
  <si>
    <t>Construction of kitchen ksh (1,000,000), store (Ksh 700,000) and installation of energy saving jikos (Ksh 300,000)</t>
  </si>
  <si>
    <t>Isiolo south primary schools</t>
  </si>
  <si>
    <t>Purchase of 1400 primary school desks each @ Kshs.2,500</t>
  </si>
  <si>
    <t>Daawa Primary School</t>
  </si>
  <si>
    <t xml:space="preserve">Construction of 4 door VIP toilet </t>
  </si>
  <si>
    <t>Malkadaka primary school</t>
  </si>
  <si>
    <t>4-011-050-2630204-104-2018/19-010</t>
  </si>
  <si>
    <r>
      <t xml:space="preserve">Fencing 5 acres </t>
    </r>
    <r>
      <rPr>
        <sz val="12"/>
        <color indexed="8"/>
        <rFont val="Footlight MT Light"/>
        <family val="1"/>
      </rPr>
      <t xml:space="preserve">using barbed wire, wire mesh and treated posts </t>
    </r>
    <r>
      <rPr>
        <sz val="12"/>
        <color indexed="8"/>
        <rFont val="Footlight MT Light"/>
        <family val="1"/>
      </rPr>
      <t>(Ksh 1,000,000) , school gate (ksh 100,000) and 4 door VIP toilet (400,000)</t>
    </r>
  </si>
  <si>
    <t>4-011-050-2630204-104-2018/19-011</t>
  </si>
  <si>
    <t>Makarim Primary School</t>
  </si>
  <si>
    <t>4-011-050-2630204-104-2018/19-012</t>
  </si>
  <si>
    <t>Algani Day Secondary School</t>
  </si>
  <si>
    <t>4-011-050-2630205-104-2018/19-001</t>
  </si>
  <si>
    <t>Sericho Secondary School</t>
  </si>
  <si>
    <t>4-011-050-2630205-104-2018/19-002</t>
  </si>
  <si>
    <t xml:space="preserve">Gafarsa Day Secondary School </t>
  </si>
  <si>
    <t>4-011-050-2630205-104-2018/19-003</t>
  </si>
  <si>
    <t>Isiolo south secondary schools</t>
  </si>
  <si>
    <t>4-011-050-2630205-104-2018/19-004</t>
  </si>
  <si>
    <t>Purchase of 400 secondary school desks and 400 chairs (Ksh 5,000 per set)</t>
  </si>
  <si>
    <t>Kenya Medical Training College ISIOLO campus (KMTC)</t>
  </si>
  <si>
    <t>4-011-050-2630206-104-2018/19-001</t>
  </si>
  <si>
    <t>Construction of lecture hall to completion</t>
  </si>
  <si>
    <t>4-011-050-2640507-113-2018/19-001</t>
  </si>
  <si>
    <t>4-011-050-2640507-113-2018/19-002</t>
  </si>
  <si>
    <t>4-011-050-2640507-113-2018/19-003</t>
  </si>
  <si>
    <t>4-011-050-2640507-113-2018/19-004</t>
  </si>
  <si>
    <t>NG-CDF Office Equipments and furniture</t>
  </si>
  <si>
    <t>4-011-050-3110202-108-2018/19-001</t>
  </si>
  <si>
    <t>NGCDF vehicle</t>
  </si>
  <si>
    <t>4-011-050-3110202-108-2018/19-002</t>
  </si>
  <si>
    <t>Purchase and  installation of  27 tanks, 10,000litres @80,000,  in each of the following schools and chiefs offices and transportation costs amounting to kshs.20,818; Nchoroiboro primary, Mutuuma primary, ndunyuruma primary, st james tutua secondary, nkando primary, kiringo secondary, muutu o nthunguri primary, kauru nkuriga primary, kieni kia ndege primary, nthangwene primary, mburugiti primary, gakando secondary, ntugi secondary, kanyunga primary, subuiga primary, mutunyi primary, ndurumuru primary, karimba primary, timau secondary, ontulili mixed day secondary, kithithina primary, Antu ba mwitu chief’s camp, katheri chief’s camp, maitei chiefs office, kisima chiefs office, Ngusishi chiefs camp, Nchoroiboro chiefs office.</t>
  </si>
  <si>
    <t>Construction of 2 classroomsto completion</t>
  </si>
  <si>
    <t>Construction of 2 classroomsto completion.</t>
  </si>
  <si>
    <t>Renovationof 4 classrooms; windows,doors, plastering, paintwork and floor</t>
  </si>
  <si>
    <t>Equipping  of borehole; fencing  concrete poles &amp; chain link 50x100 @ksh400,000,2 water tanks 10,000ltrs @kshs40,000 solar water pump</t>
  </si>
  <si>
    <t>Renovation of 4 classrooms windows,doors, plastering, paintwork and floor</t>
  </si>
  <si>
    <t>Completion of 2 classrooms windows,doors, plastering, paintwork and floor</t>
  </si>
  <si>
    <t>Renovation of 5 classrooms windows,doors, plastering, paintwork and floor</t>
  </si>
  <si>
    <t>Renovation of 1 classrooms windows,doors, plastering, paintwork and floor</t>
  </si>
  <si>
    <t>Renovation of 3 classrooms windows,doors, plastering, paintwork and floor</t>
  </si>
  <si>
    <t>Construction of 4 classrooms to completion.</t>
  </si>
  <si>
    <t>Construction 1 classrooms to completion</t>
  </si>
  <si>
    <t>Reconstruction of 3 classrooms to completion.</t>
  </si>
  <si>
    <t>Purchase of 167 laboratory stools @kshs3,000</t>
  </si>
  <si>
    <t>Construction of 1 classroom to completion &amp; plastering 1 classroom.</t>
  </si>
  <si>
    <t xml:space="preserve">AMOUNTT </t>
  </si>
  <si>
    <t>Carry out constituency sports tournaments, purchase of sports kits and balls to Manyatta Sports Clubs: Sonoma FC, Manchesta FC,  Lucky Star FC , Jungle Boys FC, Itabua FC, Mountain View FC, KithimuJunior, Home Stars, Kyethiga FC, Black Cats, Royal Com, BMW, Triumph FC, Super Striker, Interduga FC and Rukira FC</t>
  </si>
  <si>
    <t>Completion of a laboratory through Flooring, Fume Chamber and Finishing preparation Room</t>
  </si>
  <si>
    <t>Kitchen water Installation,Fixing terrazo in the kitchenand 2 no.  Modern Jiko,Purchase of benches and tables</t>
  </si>
  <si>
    <t>Renovation of 6 classrooms-Plastering, Painting,Roofing,Windows and window panes</t>
  </si>
  <si>
    <t>Renovation of 8 classrooms-Plastering, Painting,fixing of windows and window panes</t>
  </si>
  <si>
    <t>Renovation of 8 classrooms-Plastering, Painting,fixing of windows and window panes,doors</t>
  </si>
  <si>
    <t>4-014-064-2110000-100-2018/19-001</t>
  </si>
  <si>
    <t>4-014-064-2110000-100-2018/19-002</t>
  </si>
  <si>
    <t>4-014-064-2110000-100-2018/19-005</t>
  </si>
  <si>
    <t>4-014-064-2210000-111-2018/19-001</t>
  </si>
  <si>
    <t>4-014-064-2210000-111-2018/19-002</t>
  </si>
  <si>
    <t>4-014-064-2210000-111-2018/19-003</t>
  </si>
  <si>
    <t>4-014-064-2640101-103-2018/19-001</t>
  </si>
  <si>
    <t>4-014-064-2640104-103-2018/19-002</t>
  </si>
  <si>
    <t>4-014-064-2640200-101-2018/19-001</t>
  </si>
  <si>
    <t>4-014-064-2640509-112-2018/19-001</t>
  </si>
  <si>
    <t>4-014-064-2630204-104-2018/19-001</t>
  </si>
  <si>
    <t>4-014-064-2630204-104-2018/19-002</t>
  </si>
  <si>
    <t>4-014-064-2630204-104-2018/19-003</t>
  </si>
  <si>
    <t>4-014-064-2630204-104-2018/19-004</t>
  </si>
  <si>
    <t>4-014-064-2630204-104-2018/19-005</t>
  </si>
  <si>
    <t>4-014-064-2630204-104-2018/19-006</t>
  </si>
  <si>
    <t>4-014-064-2630204-104-2018/19-007</t>
  </si>
  <si>
    <t>4-014-064-2630204-104-2018/19-008</t>
  </si>
  <si>
    <t>4-014-064-2630204-104-2018/19-009</t>
  </si>
  <si>
    <t>4-014-064-2630204-104-2018/19-010</t>
  </si>
  <si>
    <t>4-014-064-2630204-104-2018/19-011</t>
  </si>
  <si>
    <t>4-014-064-2630204-104-2018/19-012</t>
  </si>
  <si>
    <t>4-014-064-2630205-102-2018/19-001</t>
  </si>
  <si>
    <t>4-014-064-2630205-102-2018/19-002</t>
  </si>
  <si>
    <t>4-014-064-2630205-102-2018/19-003</t>
  </si>
  <si>
    <t>4-014-064-2630205-102-2018/19-004</t>
  </si>
  <si>
    <t>4-014-064-2630205-102-2018/19-005</t>
  </si>
  <si>
    <t>4-014-064-2630205-102-2018/19-006</t>
  </si>
  <si>
    <t>4-014-064-2630205-102-2018/19-007</t>
  </si>
  <si>
    <t>4-014-064-2630205-102-2018/19-008</t>
  </si>
  <si>
    <t>4-014-064-2630205-102-2018/19-009</t>
  </si>
  <si>
    <t>4-014-064-2630205-102-2018/19-010</t>
  </si>
  <si>
    <t>4-014-064-2630205-102-2018/19-011</t>
  </si>
  <si>
    <t>4-014-064-2630205-102-2018/19-012</t>
  </si>
  <si>
    <t>4-014-064-2630205-102-2018/19-013</t>
  </si>
  <si>
    <t>4-014-064-2630205-102-2018/19-014</t>
  </si>
  <si>
    <t>4-014-064-2630205-102-2018/19-015</t>
  </si>
  <si>
    <t>4-014-064-2630205-102-2018/19-016</t>
  </si>
  <si>
    <t>4-014-064-2630205-102-2018/19-017</t>
  </si>
  <si>
    <t>4-014-064-2630205-102-2018/19-018</t>
  </si>
  <si>
    <t>4-014-064-2630205-102-2018/19-019</t>
  </si>
  <si>
    <t>4-014-064-2630205-102-2018/19-020</t>
  </si>
  <si>
    <t>4-014-064-2630205-102-2018/19-021</t>
  </si>
  <si>
    <t>4-014-064-2640507-108-2018/19-001</t>
  </si>
  <si>
    <t>4-014-064-2640507-108-2018/19-002</t>
  </si>
  <si>
    <t>4-014-064-2640507-108-2018/19-005</t>
  </si>
  <si>
    <t>4-014-064-2640507-108-2018/19-006</t>
  </si>
  <si>
    <t>4-014-064-2640507-108-2018/19-007</t>
  </si>
  <si>
    <t>4-014-064-2640507-108-2018/19-008</t>
  </si>
  <si>
    <t>4-014-064-2640507-108-2018/19-009</t>
  </si>
  <si>
    <t>4-014-064-2640507-108-2018/19-010</t>
  </si>
  <si>
    <t>4-014-064-2640510-112-2018/19-001</t>
  </si>
  <si>
    <t>4-014-064-2640510-112-2018/19-002</t>
  </si>
  <si>
    <t>4-014-064-2640510-112-2018/19-003</t>
  </si>
  <si>
    <t>4-014-064-2640510-112-2018/19-004</t>
  </si>
  <si>
    <t>4-014-064-2640510-112-2018/19-005</t>
  </si>
  <si>
    <t>4-014-064-2640510-112-2018/19-006</t>
  </si>
  <si>
    <t>4-014-064-2640510-112-2018/19-007</t>
  </si>
  <si>
    <t>4-014-064-2640510-112-2018/19-008</t>
  </si>
  <si>
    <t>4-014-064-2640510-112-2018/19-009</t>
  </si>
  <si>
    <t>4-014-064-2640510-112-2018/19-010</t>
  </si>
  <si>
    <t>4-014-064-2640510-112-2018/19-011</t>
  </si>
  <si>
    <t>4-014-064-2640510-112-2018/19-012</t>
  </si>
  <si>
    <t>4-014-064-2110000-100-2018/19-003</t>
  </si>
  <si>
    <t>4-014-064-2110000-100-2018/19-004</t>
  </si>
  <si>
    <t>Completion of police post: walling, roofing, plastering and painting</t>
  </si>
  <si>
    <t>Completion of assistant chief's office: plastering, painting,flooring</t>
  </si>
  <si>
    <t>Completion of assistant chief's office: plastering ,painting,flooring</t>
  </si>
  <si>
    <t>Payment of bursary to needy Secondary students</t>
  </si>
  <si>
    <t>Payment of bursary to needy Tertiary students ie universities, colleges and Polytechnics</t>
  </si>
  <si>
    <t>Kombola primary school</t>
  </si>
  <si>
    <t>Construction of  4 staff houses to completion</t>
  </si>
  <si>
    <t>Rehabilitation of 8 classrooms (fixing of windows, doors, flooring, reroofing and painting)</t>
  </si>
  <si>
    <t>Matagari Primary School</t>
  </si>
  <si>
    <t>Wiring and electrification  of the school(ksh 500,000)and fencing 10 acres using barbed wire, wire mesh and treated posts (ksh 1,000,000)</t>
  </si>
  <si>
    <t>Conducting of constituency-wide soccer sports tournament (Kshs.1,500,000) - purchase of sports kits i.e. balls, uniforms (Kshs.680,817.51)</t>
  </si>
  <si>
    <t>Renovation of 8 classrooms (fixing of windows, doors, flooring and re-roofing and painting ksh 1,600,000) and 4 door VIP toilet (ksh 400,000)</t>
  </si>
  <si>
    <t xml:space="preserve">Purchase of assorted furniture i.e desks, chairs ksh 410,000. </t>
  </si>
  <si>
    <t xml:space="preserve">Purchase of 3 laptops (Ksh 100,000 each, total 300,000), 3 desktops (80,000@ total 240,000), photocopier, 1 heavy duty printer (Ksh 200,000) and 2 coloured desktop printers  (Ksh 160,000) and 3 cabinets ( 30,000 @ total 90,000), TV and decorder Ksh 100,000) </t>
  </si>
  <si>
    <t>Malkadaka Administration Police line</t>
  </si>
  <si>
    <t>Gafarsa Administration Police Line</t>
  </si>
  <si>
    <t>Belgesh Administration Police Line</t>
  </si>
  <si>
    <t>Iresa Boru Administration Police Line</t>
  </si>
  <si>
    <t>Renovation of Administration Police line (10 rooms i.e plastering, flooring, re-roofing, fixing of doors and windows and painting)</t>
  </si>
  <si>
    <t>PROJECT GFS CODELIST FOR MUMIAS EAST  NATIONAL GOVERNMENT CONSTITUENCY DEVELOPMENT FUND</t>
  </si>
  <si>
    <t>Project Activity</t>
  </si>
  <si>
    <t>4-037-205-2110000-100-2018/19-001</t>
  </si>
  <si>
    <t>4-037-205-2210000-100-2018/19-002</t>
  </si>
  <si>
    <t>4-037-205-2120101-100-2018/19-003</t>
  </si>
  <si>
    <t>Payment of N.S.S.F Deductions</t>
  </si>
  <si>
    <t>4-037-205-2120201-100-2018/19-004</t>
  </si>
  <si>
    <t>Payment of N.H.I.F Deductions</t>
  </si>
  <si>
    <t>4-037-205-2210802-100-2018/19-005</t>
  </si>
  <si>
    <t>4-037-205-2210000-111-2018/19-001</t>
  </si>
  <si>
    <t>4-037-205-2210802-111-2018/19-002</t>
  </si>
  <si>
    <t>4-037-205-2210700-111-2018/19-003</t>
  </si>
  <si>
    <t>4-037-205-2640200-101-2018/19-001</t>
  </si>
  <si>
    <t>4-037-205-2640101-103-2018/19-001</t>
  </si>
  <si>
    <t>Payment of bursary to needy student in Secondary Schools.</t>
  </si>
  <si>
    <t>4-037-205-2640102-103-2018/19-002</t>
  </si>
  <si>
    <t>Payment of bursary to needy student in Tertiary Institutions.</t>
  </si>
  <si>
    <t>Social Programmes</t>
  </si>
  <si>
    <t>4-037-205-2640105-103-2018/19-003</t>
  </si>
  <si>
    <t>Payment of NHIF contribution for valnerable and deserving families to National Social and health Insurance Schemes</t>
  </si>
  <si>
    <t>4-037-205-2640509-112-2018/19-001</t>
  </si>
  <si>
    <t>Khabakaya Secondary School</t>
  </si>
  <si>
    <t>4-037-205-2640510-110-2018/19-001</t>
  </si>
  <si>
    <t xml:space="preserve">Acquisition and Installation of a 5,000litres tank  gutters, and piping for rain water harvesting from classrooms. </t>
  </si>
  <si>
    <t>Ebubole Secondary School</t>
  </si>
  <si>
    <t>4-037-205-2640510-110-2018/19-002</t>
  </si>
  <si>
    <t>Epanja Secondary School</t>
  </si>
  <si>
    <t>4-037-205-2640510-110-2018/19-003</t>
  </si>
  <si>
    <t>Kamashia Secondary School</t>
  </si>
  <si>
    <t>4-037-205-2640510-110-2018/19-004</t>
  </si>
  <si>
    <t>Mahola Secondary School</t>
  </si>
  <si>
    <t>4-037-205-2640510-110-2018/19-005</t>
  </si>
  <si>
    <t>Makunga Secondary School</t>
  </si>
  <si>
    <t>4-037-205-2640510-110-2018/19-006</t>
  </si>
  <si>
    <t>Musango Secondary School</t>
  </si>
  <si>
    <t>4-037-205-2640510-110-2018/19-007</t>
  </si>
  <si>
    <t>Indangalasia Secondary School</t>
  </si>
  <si>
    <t>4-037-205-2640510-110-2018/19-008</t>
  </si>
  <si>
    <t>Emakhwale Secondary School</t>
  </si>
  <si>
    <t>4-037-205-2640510-110-2018/19-009</t>
  </si>
  <si>
    <t>Ebwaliro Secondary School</t>
  </si>
  <si>
    <t>4-037-205-2640510-110-2018/19-010</t>
  </si>
  <si>
    <t>Shanderema Ack Secondary School</t>
  </si>
  <si>
    <t>4-037-205-2640510-110-2018/19-011</t>
  </si>
  <si>
    <t>Eshiakhulo Secondary School</t>
  </si>
  <si>
    <t>4-037-205-2640510-110-2018/19-012</t>
  </si>
  <si>
    <t>Khaimba Secondary School</t>
  </si>
  <si>
    <t>4-037-205-2640510-110-2018/19-013</t>
  </si>
  <si>
    <t>Shibinga W. Secondary School</t>
  </si>
  <si>
    <t>4-037-205-2640510-110-2018/19-014</t>
  </si>
  <si>
    <t>Mwitoti Secondary School</t>
  </si>
  <si>
    <t>4-037-205-2640510-110-2018/19-015</t>
  </si>
  <si>
    <t>Mung'ang'a Secondary School</t>
  </si>
  <si>
    <t>4-037-205-2640510-110-2018/19-016</t>
  </si>
  <si>
    <t>Ebubere Secondary School</t>
  </si>
  <si>
    <t>4-037-205-2640510-110-2018/19-017</t>
  </si>
  <si>
    <t>Ebusia Secondary School</t>
  </si>
  <si>
    <t>4-037-205-2640510-110-2018/19-018</t>
  </si>
  <si>
    <t>Bumini Secondary School</t>
  </si>
  <si>
    <t>4-037-205-2640510-110-2018/19-019</t>
  </si>
  <si>
    <t>Eshisenye Girls Secondary School</t>
  </si>
  <si>
    <t>4-037-205-2640510-110-2018/19-020</t>
  </si>
  <si>
    <t xml:space="preserve">Rise &amp; Shine Special School </t>
  </si>
  <si>
    <t>4-037-205-2640510-110-2018/19-021</t>
  </si>
  <si>
    <t>Ikoli Primary School</t>
  </si>
  <si>
    <t>4-037-205-2630204-104-2018/19-001</t>
  </si>
  <si>
    <t xml:space="preserve">Additional funds to complete purchase of 1 acre land </t>
  </si>
  <si>
    <t>Ebubole Primary School</t>
  </si>
  <si>
    <t>4-037-205-2630204-104-2018/19-002</t>
  </si>
  <si>
    <t>Construction of 1 No classrooms (substructure works, reinforced concrete frame, walling, roofing, fitting of steel doors &amp; windows, finishes, Paint works)</t>
  </si>
  <si>
    <t>Eshisenye Primary School</t>
  </si>
  <si>
    <t>4-037-205-2630204-104-2018/19-003</t>
  </si>
  <si>
    <t>Construction of Administration Block (substructure works, reinforced concrete frame, walling, roofing, fitting of steel doors &amp; windows, finishes, Paint works)</t>
  </si>
  <si>
    <t>Mwichina Primary School</t>
  </si>
  <si>
    <t>4-037-205-2630204-104-2018/19-004</t>
  </si>
  <si>
    <t>Construction of 1No Classroom (Substructure works, reinforced concrete frame, walling)</t>
  </si>
  <si>
    <t>Shibinga W. Primary School</t>
  </si>
  <si>
    <t>4-037-205-2630204-104-2018/19-005</t>
  </si>
  <si>
    <t>Renovation of 3No Classrooms (Veranda, Floor slab, internal &amp; external plaster, steel door &amp; window fixing, Glazing, Paint works)</t>
  </si>
  <si>
    <t>Rise and Shine Special School</t>
  </si>
  <si>
    <t>4-037-205-2630204-104-2018/19-006</t>
  </si>
  <si>
    <t>Construction of 2 No Classrooms (substructure works, reinforced concrete frame, walling, roofing, fitting of steel doors &amp; windows, finishes, Paint works)</t>
  </si>
  <si>
    <t>Emusoma Primary School</t>
  </si>
  <si>
    <t>4-037-205-2630204-104-2018/19-007</t>
  </si>
  <si>
    <t>Construction of Administration Block Classrooms (substructure works, reinforced concrete frame, walling, roofing, fitting of steel doors &amp; windows, finishes, Paint works)</t>
  </si>
  <si>
    <t>St. Stephens Maraba Secondary School</t>
  </si>
  <si>
    <t>4-037-205-2630205-104-2018/19-001</t>
  </si>
  <si>
    <t>Completion of Kitchen ( Terrazzo Floor, tiles on working tops, painting works)</t>
  </si>
  <si>
    <t>St. Martha's Mwitoti Secondary School</t>
  </si>
  <si>
    <t>4-037-205-2630205-104-2018/19-002</t>
  </si>
  <si>
    <t>Construction of Dining Hall (substructure works, reinforced concrete frame, walling, roofing, fitting of steel doors &amp; windows, finishes, Paint works)</t>
  </si>
  <si>
    <t>4-037-205-2630205-104-2018/19-003</t>
  </si>
  <si>
    <t>Construction of Twin Laboratory (Plumbing works and Gas piping)</t>
  </si>
  <si>
    <t>St. Gabriel Isongo Secondary School</t>
  </si>
  <si>
    <t>4-037-205-2630205-104-2018/19-004</t>
  </si>
  <si>
    <t>Construction of Administration Block (Ceiling Board fixing and Electrical wiring works)</t>
  </si>
  <si>
    <t>4-037-205-2630205-104-2018/19-006</t>
  </si>
  <si>
    <t>Acquisition of 1Acre Land</t>
  </si>
  <si>
    <t>4-037-205-2630205-104-2018/19-005</t>
  </si>
  <si>
    <t>4-037-205-2630205-104-2018/19-007</t>
  </si>
  <si>
    <t>Construction of Twin Laboratory (1st wing; substructure works, reinforced concrete frame, walling, roofing, fitting of steel doors &amp; windows, finishes, Paint works)</t>
  </si>
  <si>
    <t>4-037-205-2630205-104-2018/19-008</t>
  </si>
  <si>
    <t>Shanderema ACK Mixed Secondary School</t>
  </si>
  <si>
    <t>4-037-205-2630205-104-2018/19-009</t>
  </si>
  <si>
    <t>Mumias East Kenya Medical Training Colle (KMTC)</t>
  </si>
  <si>
    <t>4-037-205-2630206-104-2018/19-001</t>
  </si>
  <si>
    <t xml:space="preserve">construction of a library (300 students capacity with librarian office fitted with reading tables, skills Laboratory (30ft *40ft with skills equipment), commputer lab(30ft * 40ft) catering dining hall and kitchen for 300 students </t>
  </si>
  <si>
    <t>Sub County Education Office (SCEO), Shianda</t>
  </si>
  <si>
    <t>4-037-205-2630206-104-2018/19-002</t>
  </si>
  <si>
    <t>Construction of Sub County Education Office (substructure works, reinforced concrete frame, walling, roofing, fitting of steel doors &amp; windows, finishes , Paint works)</t>
  </si>
  <si>
    <t>Khaunga Police Post</t>
  </si>
  <si>
    <t>4-037-205-2640507-113-2018/19-001</t>
  </si>
  <si>
    <t>Construction of Police Post (Plaster works, Floor Finishes, Fixing of Window Panes &amp; Stays, Fascia Board, Electrical Works, Finishes, Paint Works )</t>
  </si>
  <si>
    <t>Mutono Police Post</t>
  </si>
  <si>
    <t>4-037-205-2640507-113-2018/19-002</t>
  </si>
  <si>
    <t>Deputy County Commissioner’s Office, Shianda</t>
  </si>
  <si>
    <t>4-037-205-2640507-113-2018/19-003</t>
  </si>
  <si>
    <t>Construction of Deputy County Commissioner’s Office (Fitting steel Windows &amp; Doors, Finishes, Paint Works)</t>
  </si>
  <si>
    <t>4-037-205-3110701-108-2018/19-001</t>
  </si>
  <si>
    <t xml:space="preserve">Acquisition of NGCDF motor vehicle Toyota Land Cruser 8 seater </t>
  </si>
  <si>
    <t>4-029-154-2110000-100-2018/19-001</t>
  </si>
  <si>
    <t>4-029-154-2210000-100-2018/19-002</t>
  </si>
  <si>
    <t>4-029-154-2210802-100-2018/19-003</t>
  </si>
  <si>
    <t>4-029-154-2210000-111-2018/19-001</t>
  </si>
  <si>
    <t>4-029-154-2210802-111-2018/19-002</t>
  </si>
  <si>
    <t>4-029-154-2210700-111-2018/19-003</t>
  </si>
  <si>
    <t>4-029-154-2640200-101-2018/19-001</t>
  </si>
  <si>
    <t>4-029-154-2211310-108-2018/19-001</t>
  </si>
  <si>
    <t xml:space="preserve">Additional allocation for the Development of 5 year strategic plan </t>
  </si>
  <si>
    <t>Chesumei  Sports Project</t>
  </si>
  <si>
    <t>4-029-154-2640509-112-2018/19-001</t>
  </si>
  <si>
    <t>Chesumei NG-CDFC Office</t>
  </si>
  <si>
    <t>4-029-154-2640510-110-2018/19-001</t>
  </si>
  <si>
    <t>Fencing of office compound using concrete polls and chain link (Ksh 250,000), purchase and installation of 10,000 litres water tank and planting of ornamental trees /Flowers ( Ksh 100,000)</t>
  </si>
  <si>
    <t>Kaptel Chief’s Office</t>
  </si>
  <si>
    <t>4-029-154-2640510-110-2018/19-002</t>
  </si>
  <si>
    <t>Fencing of office compound using concrete polls and chain link</t>
  </si>
  <si>
    <t>Ngechek Chief’s office</t>
  </si>
  <si>
    <t>4-029-154-2640510-110-2018/19-003</t>
  </si>
  <si>
    <t>Kamoiywo Chief’s Office</t>
  </si>
  <si>
    <t>4-029-154-2640510-110-2018/19-004</t>
  </si>
  <si>
    <t>Purchase and installation of a 5000 litres water tank and planting of  trees</t>
  </si>
  <si>
    <t>Kiptuiya Chief’s Office</t>
  </si>
  <si>
    <t>4-029-154-2640510-110-2018/19-005</t>
  </si>
  <si>
    <t>4-029-154-2640101-103-2018/19-001</t>
  </si>
  <si>
    <t>4-029-154-2640102-103-2018/19-002</t>
  </si>
  <si>
    <t>Payment of bursary to needy students in Tertiary institutions</t>
  </si>
  <si>
    <t>Kaptien Gaa primarys School</t>
  </si>
  <si>
    <t>4-029-154-2630204-104-2018/19-001</t>
  </si>
  <si>
    <t>Purchase of land-1.5 acres</t>
  </si>
  <si>
    <t>SDA Mlango academy</t>
  </si>
  <si>
    <t>4-029-154-2630204-104-2018/19-002</t>
  </si>
  <si>
    <t>Purchase  of land (1 acres adjacent to shopping centre)</t>
  </si>
  <si>
    <t>Kipshiorori primary school</t>
  </si>
  <si>
    <t>4-029-154-2630204-104-2018/19-003</t>
  </si>
  <si>
    <t>Purchase of land (Balance for 1 acre previously bought)</t>
  </si>
  <si>
    <t>Tironin DEB primary school</t>
  </si>
  <si>
    <t>4-029-154-2630204-104-2018/19-004</t>
  </si>
  <si>
    <t>Purchase of land (0.2 acres )</t>
  </si>
  <si>
    <t>Tabongenik primary school</t>
  </si>
  <si>
    <t>4-029-154-2630204-104-2018/19-005</t>
  </si>
  <si>
    <t>Purchase of land (0.2 acres)</t>
  </si>
  <si>
    <t xml:space="preserve">Aic Baraton academy </t>
  </si>
  <si>
    <t>4-029-154-2630204-104-2018/19-006</t>
  </si>
  <si>
    <t>Completion of dining hall-Flooring, wiring and painting</t>
  </si>
  <si>
    <t>Chebil primary school</t>
  </si>
  <si>
    <t>4-029-154-2630204-104-2018/19-007</t>
  </si>
  <si>
    <t>Completion of 4 classrooms – Plastering, fixing of windows , doors and flooring</t>
  </si>
  <si>
    <t>Namgoi primary school</t>
  </si>
  <si>
    <t>4-029-154-2630204-104-2018/19-008</t>
  </si>
  <si>
    <t xml:space="preserve">Completion  of  modern boys toilets-Plumbing works and painting </t>
  </si>
  <si>
    <t>4-029-154-2630204-104-2018/19-009</t>
  </si>
  <si>
    <t>Aic saniak academy</t>
  </si>
  <si>
    <t>4-029-154-2630204-104-2018/19-010</t>
  </si>
  <si>
    <t>Completion of dining hall-Plastering, fixing of windows / doors and flooring</t>
  </si>
  <si>
    <t>Kamoiywo primary school</t>
  </si>
  <si>
    <t>4-029-154-2630204-104-2018/19-011</t>
  </si>
  <si>
    <t>Renovation of  5 classrooms-Plastering, replacement of broken window panes and floor repairs</t>
  </si>
  <si>
    <t xml:space="preserve">Kiboswa primary school </t>
  </si>
  <si>
    <t>4-029-154-2630204-104-2018/19-012</t>
  </si>
  <si>
    <t>Completion of girls dormitory- Roofing, fitting of windows / doors , plastering and painting</t>
  </si>
  <si>
    <t>Simatwet primary school</t>
  </si>
  <si>
    <t>4-029-154-2630204-104-2018/19-013</t>
  </si>
  <si>
    <t>Completion of 4 classrooms- Plastering, fixing of windows / doors and painting</t>
  </si>
  <si>
    <t>St Peters chemamul primary school</t>
  </si>
  <si>
    <t>4-029-154-2630204-104-2018/19-014</t>
  </si>
  <si>
    <t>Completion of boys dormitory- Plastering, fixing of windows / doors and painting</t>
  </si>
  <si>
    <t>Kapkobis primary school</t>
  </si>
  <si>
    <t>4-029-154-2630204-104-2018/19-015</t>
  </si>
  <si>
    <t>Construction of 1 classroom to completion (Ksh 500,000) and renovation of 3 classrooms- Plastering, replacement of broken window panes and floor repairs (Ksh 300,000)</t>
  </si>
  <si>
    <t>A.i.c Kipchabo academy</t>
  </si>
  <si>
    <t>4-029-154-2630204-104-2018/19-016</t>
  </si>
  <si>
    <t>Chepsui primary school</t>
  </si>
  <si>
    <t>4-029-154-2630204-104-2018/19-017</t>
  </si>
  <si>
    <t>Renovation of 6 classrooms- Plastering, replacement of broken window panes , floor repairs and painting</t>
  </si>
  <si>
    <t>Siksiket primary school</t>
  </si>
  <si>
    <t>4-029-154-2630204-104-2018/19-018</t>
  </si>
  <si>
    <t>Completion of administration Block- Plastering, fixing of windows / doors and painting</t>
  </si>
  <si>
    <t>A.i.c Mutwot primary school</t>
  </si>
  <si>
    <t>4-029-154-2630204-104-2018/19-019</t>
  </si>
  <si>
    <t>Renovation of 5 classrooms- Plastering, replacement of broken window panes , floor repairs and painting</t>
  </si>
  <si>
    <t>Kokwet primary school</t>
  </si>
  <si>
    <t>4-029-154-2630204-104-2018/19-020</t>
  </si>
  <si>
    <t>Construction of boys and girls latrines (6 door each)</t>
  </si>
  <si>
    <t>A.i.c Kamoiywo academy</t>
  </si>
  <si>
    <t>4-029-154-2630204-104-2018/19-021</t>
  </si>
  <si>
    <t>A.i.c Kapkuto primary school</t>
  </si>
  <si>
    <t>4-029-154-2630204-104-2018/19-022</t>
  </si>
  <si>
    <t>Kamonjil primary school</t>
  </si>
  <si>
    <t>4-029-154-2630204-104-2018/19-023</t>
  </si>
  <si>
    <t>Masaba primary school</t>
  </si>
  <si>
    <t>4-029-154-2630204-104-2018/19-024</t>
  </si>
  <si>
    <t>Tamboiyo primary school</t>
  </si>
  <si>
    <t>4-029-154-2630204-104-2018/19-025</t>
  </si>
  <si>
    <t>Tuloi primary school</t>
  </si>
  <si>
    <t>4-029-154-2630204-104-2018/19-026</t>
  </si>
  <si>
    <t>Olbutenet primary school</t>
  </si>
  <si>
    <t>4-029-154-2630204-104-2018/19-027</t>
  </si>
  <si>
    <t>Kaptoroi primary school</t>
  </si>
  <si>
    <t>4-029-154-2630204-104-2018/19-028</t>
  </si>
  <si>
    <t>Rongit primary school</t>
  </si>
  <si>
    <t>4-029-154-2630204-104-2018/19-029</t>
  </si>
  <si>
    <t xml:space="preserve">Construction of 1 classroom ( Ksh 500,000), Girls and Staff Toilets ( Ksh 300,000) </t>
  </si>
  <si>
    <t>Kimondi primary school</t>
  </si>
  <si>
    <t>4-029-154-2630204-104-2018/19-030</t>
  </si>
  <si>
    <t>Kipsinende primary school</t>
  </si>
  <si>
    <t>4-029-154-2630204-104-2018/19-031</t>
  </si>
  <si>
    <t>Kapsile primary school</t>
  </si>
  <si>
    <t>4-029-154-2630204-104-2018/19-032</t>
  </si>
  <si>
    <t>Construction of special needs toilets( for Persons with Disabilities)</t>
  </si>
  <si>
    <t>A.i.c Kaptel Academy</t>
  </si>
  <si>
    <t>4-029-154-2630204-104-2018/19-033</t>
  </si>
  <si>
    <t>Kaptobongen primary school</t>
  </si>
  <si>
    <t>4-029-154-2630204-104-2018/19-034</t>
  </si>
  <si>
    <t>ACK Cheirot primary school</t>
  </si>
  <si>
    <t>4-029-154-2630204-104-2018/19-035</t>
  </si>
  <si>
    <t>Constructions of 1 classroom to completion</t>
  </si>
  <si>
    <t>Sironoi SDA primary school</t>
  </si>
  <si>
    <t>4-029-154-2630204-104-2018/19-036</t>
  </si>
  <si>
    <t>Ngatatia primary school</t>
  </si>
  <si>
    <t>4-029-154-2630204-104-2018/19-037</t>
  </si>
  <si>
    <t>Kapkemel primary school</t>
  </si>
  <si>
    <t>4-029-154-2630204-104-2018/19-038</t>
  </si>
  <si>
    <t>Kiptuiya primary school</t>
  </si>
  <si>
    <t>4-029-154-2630204-104-2018/19-039</t>
  </si>
  <si>
    <t>Renovation of 6 classroom- Plastering, replacement of broken window panes , floor repairs and painting</t>
  </si>
  <si>
    <t>Mwein primary school</t>
  </si>
  <si>
    <t>4-029-154-2630204-104-2018/19-040</t>
  </si>
  <si>
    <t>Kapkechui primary school</t>
  </si>
  <si>
    <t>4-029-154-2630204-104-2018/19-041</t>
  </si>
  <si>
    <t>Renovation of  5 classrooms- Plastering, replacement of broken window panes , floor repairs and painting</t>
  </si>
  <si>
    <t>Amai primary school</t>
  </si>
  <si>
    <t>4-029-154-2630204-104-2018/19-042</t>
  </si>
  <si>
    <t>AGC Ngenyprimary school</t>
  </si>
  <si>
    <t>4-029-154-2630204-104-2018/19-043</t>
  </si>
  <si>
    <t>Constructions  of 1 classroom to completion</t>
  </si>
  <si>
    <t>Masaba Chepsogor primary school</t>
  </si>
  <si>
    <t>4-029-154-2630204-104-2018/19-044</t>
  </si>
  <si>
    <t>Construction of 1 classroom (Ksh 500,000) and pupils toilets (Ksh 300,000)</t>
  </si>
  <si>
    <t>Kingwal primary school</t>
  </si>
  <si>
    <t>4-029-154-2630204-104-2018/19-045</t>
  </si>
  <si>
    <t>Renovation of 4 classrooms- Plastering, replacement of broken window panes , floor repairs and painting</t>
  </si>
  <si>
    <t>Aic Kosirai Academy</t>
  </si>
  <si>
    <t>4-029-154-2630204-104-2018/19-046</t>
  </si>
  <si>
    <t>St. Marks Kabaa primary school</t>
  </si>
  <si>
    <t>4-029-154-2630204-104-2018/19-047</t>
  </si>
  <si>
    <t>Tuigoin primary school</t>
  </si>
  <si>
    <t>4-029-154-2630204-104-2018/19-048</t>
  </si>
  <si>
    <t>Purchase of 1acre piece of land</t>
  </si>
  <si>
    <t>Saniak secondary School</t>
  </si>
  <si>
    <t>4-029-154-2630205-104-2018/19-001</t>
  </si>
  <si>
    <t>Construction of boys dormitory- Foundation and walling</t>
  </si>
  <si>
    <t>Samoo  secondary School</t>
  </si>
  <si>
    <t>4-029-154-2630205-104-2018/19-002</t>
  </si>
  <si>
    <t>Kosirai high School</t>
  </si>
  <si>
    <t>4-029-154-2630205-104-2018/19-003</t>
  </si>
  <si>
    <t>Completion of Laboratory- Plastering, ceiling works, painting and fittings</t>
  </si>
  <si>
    <t>Aic Mosoriot  secondary School</t>
  </si>
  <si>
    <t>4-029-154-2630205-104-2018/19-004</t>
  </si>
  <si>
    <t>Construction  of Administration Block- Roofing, fitting of windows and doors</t>
  </si>
  <si>
    <t xml:space="preserve">Ngechek  secondary School </t>
  </si>
  <si>
    <t>4-029-154-2630205-104-2018/19-005</t>
  </si>
  <si>
    <t>Completion of dining hall- Plastering, fixing of windows and doors</t>
  </si>
  <si>
    <t>Chemuswa  secondary School</t>
  </si>
  <si>
    <t>4-029-154-2630205-104-2018/19-006</t>
  </si>
  <si>
    <t>Completion of dining hall-Walling up to ring beam/Lintel</t>
  </si>
  <si>
    <t>Kapkechui girls  secondary School</t>
  </si>
  <si>
    <t>4-029-154-2630205-104-2018/19-007</t>
  </si>
  <si>
    <t>Completion of dormitory- Roofing, fitting of windows / doors , plastering and painting</t>
  </si>
  <si>
    <t>Kaptildil  secondary School</t>
  </si>
  <si>
    <t>4-029-154-2630205-104-2018/19-008</t>
  </si>
  <si>
    <t>Construction of dining hall-Walling up to ring beam</t>
  </si>
  <si>
    <t>Aic Kipkongorwa   secondary School</t>
  </si>
  <si>
    <t>4-029-154-2630205-104-2018/19-009</t>
  </si>
  <si>
    <t>Completion of science laboratory-Fitting of gas and water systems, wiring and painting</t>
  </si>
  <si>
    <t>St Canisius Kipsasuron  secondary School</t>
  </si>
  <si>
    <t>4-029-154-2630205-104-2018/19-010</t>
  </si>
  <si>
    <t>Completion of science laboratory- Fitting of gas and water systems, wiring and painting</t>
  </si>
  <si>
    <t>Kamurguiywo  secondary School</t>
  </si>
  <si>
    <t>4-029-154-2630205-104-2018/19-011</t>
  </si>
  <si>
    <t>Construction of boys and girls ablution blocks</t>
  </si>
  <si>
    <t>Kapsisiywa secondary School</t>
  </si>
  <si>
    <t>4-029-154-2630205-104-2018/19-012</t>
  </si>
  <si>
    <t>Mwein adventist  secondary School</t>
  </si>
  <si>
    <t>4-029-154-2630205-104-2018/19-013</t>
  </si>
  <si>
    <t>Completion of2 classrooms-Ceiling works, wiring and painting</t>
  </si>
  <si>
    <t>St. Theresa the Child Jesus-Masaba secondary School</t>
  </si>
  <si>
    <t>4-029-154-2630205-104-2018/19-014</t>
  </si>
  <si>
    <t>Sirgoi Day  secondary School</t>
  </si>
  <si>
    <t>4-029-154-2630205-104-2018/19-015</t>
  </si>
  <si>
    <t>Laying of foundation for a one(1) storey Tuition Block</t>
  </si>
  <si>
    <t>Chemuswa secondary School</t>
  </si>
  <si>
    <t>4-029-154-2630205-104-2018/19-016</t>
  </si>
  <si>
    <t>Purchase of 51 seater school Bus</t>
  </si>
  <si>
    <t>KMTC-Mosoriot Campus</t>
  </si>
  <si>
    <t>4-029-154-2630206-104-2018/19-001</t>
  </si>
  <si>
    <t>Purchase and installation of 3 raised water tanks of 10,000 litres each.</t>
  </si>
  <si>
    <t>Kokwet chiefs office</t>
  </si>
  <si>
    <t>4-029-154-2640507-113-2018/19-001</t>
  </si>
  <si>
    <t>Purchase of land( 0.4 acres adjacent to a shopping centre)</t>
  </si>
  <si>
    <t>Kaptel chiefs office</t>
  </si>
  <si>
    <t>4-029-154-2640507-113-2018/19-002</t>
  </si>
  <si>
    <t>Completion of office- Plastering, ceiling works, wiring and painting</t>
  </si>
  <si>
    <t>Ngechek chiefs office</t>
  </si>
  <si>
    <t>4-029-154-2640507-113-2018/19-003</t>
  </si>
  <si>
    <t>Completion of office-Roofing, windows, doors, Plastering and painting</t>
  </si>
  <si>
    <t>Kiptuiya chiefs office camp</t>
  </si>
  <si>
    <t>4-029-154-2640507-113-2018/19-004</t>
  </si>
  <si>
    <t>Completion of office-Wiring and painting</t>
  </si>
  <si>
    <t>Kosirai Assistant County Comissioner’s office</t>
  </si>
  <si>
    <t>4-029-154-2640507-113-2018/19-005</t>
  </si>
  <si>
    <t>Construction of Assistant County Comissioner’s office-Walling and roofing</t>
  </si>
  <si>
    <t>Chepterit Assistant County Commissioner’s office</t>
  </si>
  <si>
    <t>4-029-154-2640507-113-2018/19-006</t>
  </si>
  <si>
    <t>Construction of Assistant County Comissioner’s office-Foundation and walling</t>
  </si>
  <si>
    <t>Equiping of 8 Chiefs offices</t>
  </si>
  <si>
    <t>4-029-154-2640507-113-2018/19-007</t>
  </si>
  <si>
    <t>Purchase of Furniture and fittings for 8 Chiefs Offices@ Ksh 150,000  ( Kamoiywo, Kaptel, Kombe, Kiptuiya, Itigo, Ngechek, Kaptildil and Biribiriet Chiefs offices)</t>
  </si>
  <si>
    <t xml:space="preserve">Chesumei NG-CDFC office </t>
  </si>
  <si>
    <t>4-029-154-3110202-108-2018/19-001</t>
  </si>
  <si>
    <t>Completion of NG CDF office-Plastering, ceiling works, painting and Septic tank</t>
  </si>
  <si>
    <t>Office equipment and Furniture</t>
  </si>
  <si>
    <t>4-029-154-3111000-108-2018/19-002</t>
  </si>
  <si>
    <t>Purchase of office equipment and furniture for the newly constructed NG-CDF office</t>
  </si>
  <si>
    <t>NG-CDFC Motor cycle</t>
  </si>
  <si>
    <t>4-029-154-3110103-108-2018/19-003</t>
  </si>
  <si>
    <t> Purchase of Motor cycle for projects monitoring and inspection- by the Clerk of works</t>
  </si>
  <si>
    <t>PROJECT GFS CODELIST FOR CHESUMEI  NATIONAL GOVERNMENT CONSTITUENCY DEVELOPMENT FUND</t>
  </si>
  <si>
    <t>NG-CDFC / PMC Capacity Building</t>
  </si>
  <si>
    <t>Undertake Training of the PMCs / NG-CDFCs on NG-CDF Related issues</t>
  </si>
  <si>
    <t>PROJECT GFS CODELIST FOR GITHUNGURI NATIONAL GOVERNMENT CONSTITUENCY DEVELOPMENT FUND</t>
  </si>
  <si>
    <t>4-022-116-2110000-100-2018/19-001</t>
  </si>
  <si>
    <t>4-022-116-2210000-100-2018/19-002</t>
  </si>
  <si>
    <t xml:space="preserve">Purchase of fuel, repairs and maintenance, printing, stationery, telephone, travel and subsistence and office tea.  </t>
  </si>
  <si>
    <t>4-022-116-2120101-100-2018/19-003</t>
  </si>
  <si>
    <t>Payment of NSSF Deductions.</t>
  </si>
  <si>
    <t>4-022-116-2120201-100-2018/19-004</t>
  </si>
  <si>
    <t>4-022-116-2210802-100-2018/19-005</t>
  </si>
  <si>
    <t>4-022-116-2210000-111-2018/19-001</t>
  </si>
  <si>
    <t>4-022-116-2210802-111-2018/19-002</t>
  </si>
  <si>
    <t>4-022-116-2210700-111-2018/19-003</t>
  </si>
  <si>
    <t>4-022-116-2640200-101-2018/19-116</t>
  </si>
  <si>
    <t>Ngemwa Primary School</t>
  </si>
  <si>
    <t>4-022-116-2040510-113-2018/19-001</t>
  </si>
  <si>
    <t>Lioki Primary School</t>
  </si>
  <si>
    <t>4-022-116-2040510-113-2018/19-002</t>
  </si>
  <si>
    <t>Kindiga Primary School</t>
  </si>
  <si>
    <t>4-022-116-2040510-113-2018/19-003</t>
  </si>
  <si>
    <t>Kigumo Secondary School</t>
  </si>
  <si>
    <t>4-022-116-2040510-113-2018/19-004</t>
  </si>
  <si>
    <t>Miguta Secondary School</t>
  </si>
  <si>
    <t>4-022-116-2040510-113-2018/19-005</t>
  </si>
  <si>
    <t>Githioro Primary Schoolool</t>
  </si>
  <si>
    <t>4-022-116-2040510-113-2018/19-006</t>
  </si>
  <si>
    <t>Bursary Secondary Schoolools</t>
  </si>
  <si>
    <t>4-022-116-2640101-103-2018/19-001</t>
  </si>
  <si>
    <t>Bursary Tertiary Schoolools</t>
  </si>
  <si>
    <t>4-022-116-2640102-103-2018/19-002</t>
  </si>
  <si>
    <t>Thuita Primary Schoolool</t>
  </si>
  <si>
    <t>4-022-116-2630204-104-2018/19-001</t>
  </si>
  <si>
    <t>Completion of renovation of 6 classrooms-fixing of metallic doors, tiling,  painting works, fixing of windows to the  6 classrooms</t>
  </si>
  <si>
    <t>Riamute Primary School</t>
  </si>
  <si>
    <t>4-022-116-2630204-104-2018/19-002</t>
  </si>
  <si>
    <t>Completion of 3no.classrooms-removal of existing roofing and, fixing of windows and doors, painting works and face lifting of the old structure beneath (1st &amp; 2nd floor).</t>
  </si>
  <si>
    <t>Nginduri Primary School</t>
  </si>
  <si>
    <t>4-022-116-2630204-104-2018/19-003</t>
  </si>
  <si>
    <t>Purchase of 50  metallic tables and 100 no. of benches for the existing Multi-purpose hall.</t>
  </si>
  <si>
    <t>Kamondo Primary School</t>
  </si>
  <si>
    <t>4-022-116-2630204-104-2018/19-004</t>
  </si>
  <si>
    <t>Renovations of 6 classrooms - hacking of existing floor screed and replacement of floor tiles, painting works to 6 classrooms</t>
  </si>
  <si>
    <t>Thuita Primary School</t>
  </si>
  <si>
    <t>4-022-116-2630204-104-2018/19-005</t>
  </si>
  <si>
    <t>Renovations of 4no. classrooms - hacking of existing floor screed and replacement of floor tiles, painting works to 4no.classrooms</t>
  </si>
  <si>
    <t>4-022-116-2630204-104-2018/19-006</t>
  </si>
  <si>
    <t>Renovations of 6no. classrooms - hacking of existing floor screed and replacement of floor tiles, painting works to 6no.classrooms</t>
  </si>
  <si>
    <t>4-022-116-2630204-104-2018/19-007</t>
  </si>
  <si>
    <t>Renovations of 8no. classrooms - hacking of existing floor screed and replacement of floor tiles, painting works to 8no.classrooms</t>
  </si>
  <si>
    <t>Komothai  Primary School</t>
  </si>
  <si>
    <t>4-022-116-2630204-104-2018/19-008</t>
  </si>
  <si>
    <t>Gatitu Primary School</t>
  </si>
  <si>
    <t>4-022-116-2630204-104-2018/19-009</t>
  </si>
  <si>
    <t>Construction of 5no. pit latrines &amp; a urinal - Digging of pits, construction of concrete slab, walling, fixing of doors, plaster to walls and roofing works</t>
  </si>
  <si>
    <t>4-022-116-2630204-104-2018/19-010</t>
  </si>
  <si>
    <t xml:space="preserve">Construction of a modern kitchen superstructure walling, fixing of windows and doors, painting works. </t>
  </si>
  <si>
    <t>Gathirimu  Girls Technical High School</t>
  </si>
  <si>
    <t>4-022-116-2630205-104-2018/19-001</t>
  </si>
  <si>
    <t>Completion of 2no. classrooms on a sloppy ground- foundation detail up to floor slab, superstructure walling, roofing, fixing of windows and doors, finishes to walls and floor, painting works</t>
  </si>
  <si>
    <t>Karia Secondary School</t>
  </si>
  <si>
    <t>4-022-116-2630205-104-2018/19-002</t>
  </si>
  <si>
    <t>St.Vincent Lioki Secondary Schoolool</t>
  </si>
  <si>
    <t>4-022-116-2630205-104-2018/19-003</t>
  </si>
  <si>
    <t>Construction of a laboratory foundation detail up to floor slab, superstructure walling, roofing, fixing of windows and doors, finishes to walls and floor, painting works and fixing of the equipment’s.</t>
  </si>
  <si>
    <t>Mitahato Secondary School</t>
  </si>
  <si>
    <t>4-022-116-2630205-104-2018/19-004</t>
  </si>
  <si>
    <t>Kiaria High School</t>
  </si>
  <si>
    <t>4-022-116-2630205-104-2018/19-005</t>
  </si>
  <si>
    <t>Renovation of an existing Multi-purpose hall tiling of the hall, painting of the structure fixing of broken windows.</t>
  </si>
  <si>
    <t>William Ngiru Gitau(Ikinu Secondary)  School</t>
  </si>
  <si>
    <t>4-022-116-2630205-104-2018/19-006</t>
  </si>
  <si>
    <t>Construction of 2No. of classrooms  foundation detail up to floor slab, superstructure walling, roofing, fixing of windows and doors, finishes to walls and floor, painting works and roofing with concrete slab  above.</t>
  </si>
  <si>
    <t>Kamondo Secondary School</t>
  </si>
  <si>
    <t>4-022-116-2630205-104-2018/19-007</t>
  </si>
  <si>
    <t xml:space="preserve">TERTIARY INSTITUTION </t>
  </si>
  <si>
    <t>Githunguri Technical and Vocational College</t>
  </si>
  <si>
    <t>4-022-116-2630206-104-2018/19-001</t>
  </si>
  <si>
    <t>Kiberethi AP Post</t>
  </si>
  <si>
    <t>4-022-116-2640507-113-2018/19-001</t>
  </si>
  <si>
    <t>Construction of female cell, flag post and fencing foundation detail up to floor slab, superstructure walling, roofing, fixing of windows and doors, finishes to walls and floor, painting works</t>
  </si>
  <si>
    <t>Gathugu (Wajenga)AP Post</t>
  </si>
  <si>
    <t>4-022-116-2640507-113-2018/19-002</t>
  </si>
  <si>
    <t>OTHER PROEJCTS</t>
  </si>
  <si>
    <t>Githunguri NG-CDF Office</t>
  </si>
  <si>
    <t>4-022-116-3110202-108-2018/19-001</t>
  </si>
  <si>
    <t>PROJECT GFS CODELIST FOR KAJIADO EAST NATIONAL GOVERNMENT CONSTITUENCY DEVELOPMENT FUND</t>
  </si>
  <si>
    <t xml:space="preserve"> Employees’ Salaries</t>
  </si>
  <si>
    <t>4-034-185-2110000-100-2018/19-001</t>
  </si>
  <si>
    <t>4-034-185-2110000-100-2018/19-002</t>
  </si>
  <si>
    <t>Repair and maintenance, printing, stationary, telephone, travel and subsistence office tea.</t>
  </si>
  <si>
    <t>4-034-185-2120101-100-2018/19-003</t>
  </si>
  <si>
    <t>4-034-185-2120101-100-2018/19-004</t>
  </si>
  <si>
    <t>4-034-185-2210802-100-2018/19-005</t>
  </si>
  <si>
    <t>4-034-185-2110000-111-2018/19-001</t>
  </si>
  <si>
    <t>Purchase of fuel, repair, maintenance, printing, stationery, Airtime, travel and subsistence .</t>
  </si>
  <si>
    <t>4-034-185-2210802-111-2018/19-002</t>
  </si>
  <si>
    <t>4-034-185-210700-111-2018/19-003</t>
  </si>
  <si>
    <t>4-034-185-2640200-101-2018/19-001</t>
  </si>
  <si>
    <t>4-034-185-2640509-112-2018/19-001</t>
  </si>
  <si>
    <t>Purchase of sporting equipments and wears  to Shell FC, Noonkopir FC, Silver star, Bullets, Milimani FC, Esidai FC, Jua kali FC, Nado enderit FC, Kitengela all stars, Isinya united FC, Canation exotic FC, Millenuim FC, Young stars FC, centre FC .</t>
  </si>
  <si>
    <t>4-034-185-2640510-110-2018/19-001</t>
  </si>
  <si>
    <t>Planting and proetction of treein the following institutions: Ereteti secondary sch,ILpolosat primary school, Lesoit primary School, Endikirr Primary School, Erankau Primary school, Olkatetemai Primary school, Esoit sampu Primary school, Irmao primary school, Noompeuti primary school, Kunchu Primary school, Enkasiti Primary School, Sunde Primary school, Enkirrgirri Primary School, Namunyak Primary School, Elangata Nanyokie Primary School, Lenchani Primary school, Enkonerei Primary school, Nnaretoi primary school, ILmukutani Primary school, G.K Athi-river  Prison primary school, Ole nkotila primry school, G.K prison magereza mixed day secondary school. Each of the  projects receiving  Kshs 93,910.77</t>
  </si>
  <si>
    <t>4-034-185-2640101-103-2018/19-001</t>
  </si>
  <si>
    <t>4-034-185-2640101-103-2018/19-002</t>
  </si>
  <si>
    <t>Lesoit Primary school</t>
  </si>
  <si>
    <t>4-034-185-2630204-104-2018/19-001</t>
  </si>
  <si>
    <t>Ole Nkotila Primary School</t>
  </si>
  <si>
    <t>4-034-185-2630204-104-2017/18-002</t>
  </si>
  <si>
    <t>Completion of a dormitory (plumbing, platering and roofing)</t>
  </si>
  <si>
    <t>Endikirr Primary school</t>
  </si>
  <si>
    <t>4-034-185-2630204-104-2018/19-003</t>
  </si>
  <si>
    <t>Construction of a dormitory to completion (Kshs.2,000,000) and fencing of the school compound approximately 3 acres with chain link and steel bar posts (Kshs.500,000)</t>
  </si>
  <si>
    <t>Erankau primary school</t>
  </si>
  <si>
    <t>4-034-185-2630204-104-2018/19-004</t>
  </si>
  <si>
    <t>Orkatetemai primary school</t>
  </si>
  <si>
    <t>4-034-185-2630204-104-2018/19-005</t>
  </si>
  <si>
    <t>GK Athi river primary School.</t>
  </si>
  <si>
    <t>4-034-185-2630204-104-2017/18-006</t>
  </si>
  <si>
    <t>Completion of renovation one block of  4  classrooms in the school (roofing, painting and flooring)</t>
  </si>
  <si>
    <t>Esoit Sampu primary School</t>
  </si>
  <si>
    <t>4-034-185-2630204-104-2017/18-007</t>
  </si>
  <si>
    <t> IImao primary school</t>
  </si>
  <si>
    <t>4-034-185-2630204-104-2018/19-008</t>
  </si>
  <si>
    <t>Noompeuti Primary school</t>
  </si>
  <si>
    <t>4-034-185-2630204-104-2018/19-009</t>
  </si>
  <si>
    <t>Kunchu Primary school</t>
  </si>
  <si>
    <t>4-034-185-2630204-104-2018/19-010</t>
  </si>
  <si>
    <t>Enkasiti Primary school</t>
  </si>
  <si>
    <t>4-034-185-2630204-104-2018/19-011</t>
  </si>
  <si>
    <t>Irkidemi primary school</t>
  </si>
  <si>
    <t>4-034-185-2630204-104-2018/19-012</t>
  </si>
  <si>
    <t>Noongabolo primary school</t>
  </si>
  <si>
    <t>4-034-185-2630204-104-2018/19-013</t>
  </si>
  <si>
    <t>Fencing of the  school compound approximately 8 acres with chain link and steel bars post</t>
  </si>
  <si>
    <t>Sunde primary school</t>
  </si>
  <si>
    <t>4-034-185-2630204-104-2018/19-014</t>
  </si>
  <si>
    <t>Enkirrgiri primary school</t>
  </si>
  <si>
    <t>4-034-185-2630204-104-2018/19-015</t>
  </si>
  <si>
    <t>Namunyak primary school</t>
  </si>
  <si>
    <t>4-034-185-2630204-104-2018/19-016</t>
  </si>
  <si>
    <t>Elangata Nanyokie primary school</t>
  </si>
  <si>
    <t>4-034-185-2630204-104-2018/19-017</t>
  </si>
  <si>
    <t>Naretoi Primary school</t>
  </si>
  <si>
    <t>4-034-185-2630204-104-2018/19-018</t>
  </si>
  <si>
    <t>Lenchani Primary school</t>
  </si>
  <si>
    <t>4-034-185-2630204-104-2018/19-019</t>
  </si>
  <si>
    <t>Renovation  of one block of 8 classrooms in the school (re-roofing, flooring, painting, plastering, windows and doors)</t>
  </si>
  <si>
    <t>Enkonerei primary school</t>
  </si>
  <si>
    <t>4-034-185-2630204-104-2018/19-020</t>
  </si>
  <si>
    <t>Fencing of the school compound approximately 8 acres with chain link and steel bar posts</t>
  </si>
  <si>
    <t>Ilmukutani primary school</t>
  </si>
  <si>
    <t>4-034-185-2630204-104-2018/19-021</t>
  </si>
  <si>
    <t xml:space="preserve">Ilpolosat Primary School </t>
  </si>
  <si>
    <t>4-034-185-2630204-104-2018/19-022</t>
  </si>
  <si>
    <t>Noompopong Primary School</t>
  </si>
  <si>
    <t>4-034-185-2630204-104-2018/19-023</t>
  </si>
  <si>
    <t>Completion of administration block</t>
  </si>
  <si>
    <t>4-034-185-2630205-104-2018/19-001</t>
  </si>
  <si>
    <t>Ereteti secondary school</t>
  </si>
  <si>
    <t>4-034-185-2630205-104-2018/19-002</t>
  </si>
  <si>
    <t>Olooltepes police APLine</t>
  </si>
  <si>
    <t>4-034-185-2640507-108-2018/19-001</t>
  </si>
  <si>
    <t xml:space="preserve">WATER </t>
  </si>
  <si>
    <t>4-034-185-2640504-106-2018/19-001</t>
  </si>
  <si>
    <t>Enkasiti Primary School Road</t>
  </si>
  <si>
    <t>4-034-185-2640508-107-2018/19-001</t>
  </si>
  <si>
    <t>Clearing, bulldozing grading and spot murraming of the road (approximately 5.5 km)</t>
  </si>
  <si>
    <t>Enkigirri Primary school road</t>
  </si>
  <si>
    <t>4-034-185-2640508-107-2018/19-002</t>
  </si>
  <si>
    <t>Clearing, bulldozing grading and spot murraming of the road (approximately 4.3 km)</t>
  </si>
  <si>
    <t>Safaricom utumishi primary school road</t>
  </si>
  <si>
    <t>4-034-185-2640508-107-2018/19-003</t>
  </si>
  <si>
    <t>Clearing, bulldozing grading and spot murraming of the road (approximatley 3.6  km)</t>
  </si>
  <si>
    <t>Kitengela boarding primary school</t>
  </si>
  <si>
    <t>4-034-185-2640508-107-2018/19-004</t>
  </si>
  <si>
    <t>Clearing, bulldozing grading and spot murraming of the road (approximately 4.6 km)</t>
  </si>
  <si>
    <t>4-034-185-3110202-108-2018/19-001</t>
  </si>
  <si>
    <t>PROJECT GFS CODELIST FOR NANDI HILLS NATIONAL GOVERNMENT CONSTITUENCY DEVELOPMENT FUND</t>
  </si>
  <si>
    <t>4-029-153-2110000-100-2018/19-001</t>
  </si>
  <si>
    <t>4-029-153-2210000-100-2018/19-002</t>
  </si>
  <si>
    <t>Purchase of fuel, repairs and maintenance, printing, stationery, telephone, travel, advertising, branding, consultancy and subsistence, office tea</t>
  </si>
  <si>
    <t>Office furniture/ equipments</t>
  </si>
  <si>
    <t>4-029-153-3110000-100-2018/19-003</t>
  </si>
  <si>
    <t>Purchase of office camera and lense, office cheque writing machine and curtains</t>
  </si>
  <si>
    <t>4-029-153-2120101-100-2018/19-004</t>
  </si>
  <si>
    <t>4-029-153-2120201-100-2018/19-005</t>
  </si>
  <si>
    <t>4-029-153-2210802-100-2018/19-006</t>
  </si>
  <si>
    <t>4-029-153-2210000-111-2018/19-001</t>
  </si>
  <si>
    <t>4-029-153-2210802-111-2018/19-003</t>
  </si>
  <si>
    <t>4-029-153-2210700-111-2018/19-004</t>
  </si>
  <si>
    <t>4-029-153-2640200-101-2018/19-001</t>
  </si>
  <si>
    <t>Nandi hills constituency Environment</t>
  </si>
  <si>
    <t>4-029-153-2640509-110-2018/19-001</t>
  </si>
  <si>
    <t>Purchase and installation of 10,000 litres water tanks, piping, construction of tank stands and planting of trees for the following institutions; Olessos Primary School, Kaptuma Primary School, Sirwa Primary School, Lengon Primary School, Soiyet primary school and Keteng primary school each kshs363,469.58.</t>
  </si>
  <si>
    <t>Nandi hills constituency sports</t>
  </si>
  <si>
    <t>4-029-153-2640509-112-20178/19-001</t>
  </si>
  <si>
    <t>4-029-153-2640101-103-2017/18-001</t>
  </si>
  <si>
    <t>4-029-153-2640101-103-2017/18-002</t>
  </si>
  <si>
    <t>Ainapngetuny Secondary</t>
  </si>
  <si>
    <t>4-029-153-2630205-104-2018/19-001</t>
  </si>
  <si>
    <t>Construction of schools science laboratory</t>
  </si>
  <si>
    <t>Chepngetuny Secondary</t>
  </si>
  <si>
    <t>4-029-153-2630205-104-2018/19-002</t>
  </si>
  <si>
    <t xml:space="preserve">Construction of one classroom </t>
  </si>
  <si>
    <t xml:space="preserve">Alfred Keter Choimim Secondary school </t>
  </si>
  <si>
    <t>4-029-153-2630205-104-2018/19-003</t>
  </si>
  <si>
    <t>Construction of 1 classroom (Kshs.700,000) and Completion of 1 classroom; walling, plastering and painting (Kshs.300,000)</t>
  </si>
  <si>
    <t xml:space="preserve"> New/Ongoing</t>
  </si>
  <si>
    <t xml:space="preserve">Jean Marie Secondary School </t>
  </si>
  <si>
    <t>4-029-153-2630205-104-2018/19-004</t>
  </si>
  <si>
    <t>Construction of two storeyed tuition block: from foundation, slab and pillars</t>
  </si>
  <si>
    <t>Taboiyat secondary school</t>
  </si>
  <si>
    <t>4-029-153-2630205-104-2018/19-005</t>
  </si>
  <si>
    <t xml:space="preserve"> Purchase of 51 seater school bus</t>
  </si>
  <si>
    <t>kaplelmet secondary school</t>
  </si>
  <si>
    <t>4-029-153-2630205-104-2018/19-006</t>
  </si>
  <si>
    <t>Additional funds for construction of two storeyed tuition block: from foundation, slab, pillars</t>
  </si>
  <si>
    <t>Kaptien Secondary School</t>
  </si>
  <si>
    <t>4-029-153-2630205-104-2018/19-007</t>
  </si>
  <si>
    <t>Completion of science laboratory: roofing, plastering, painting</t>
  </si>
  <si>
    <t xml:space="preserve"> Ongoing</t>
  </si>
  <si>
    <t>Keben Day secondary School</t>
  </si>
  <si>
    <t>4-029-153-2630205-104-2018/19-008</t>
  </si>
  <si>
    <t>Keteng Secondary School</t>
  </si>
  <si>
    <t>4-029-153-2630205-104-2018/19-009</t>
  </si>
  <si>
    <t>Completion of  two classrooms, from walling, roofing, plastering to finishing</t>
  </si>
  <si>
    <t>Kipkimba secondary school</t>
  </si>
  <si>
    <t>4-029-153-2630205-104-2018/19-010</t>
  </si>
  <si>
    <t>Construction of 1 classroom (Kshs. 550,000) and completion of 1 classroom; plastering,  shutters, ceiling and painting (Kshs. 200,000)</t>
  </si>
  <si>
    <t xml:space="preserve">Kipkoror Secondary </t>
  </si>
  <si>
    <t>4-029-153-2630205-104-2018/19-011</t>
  </si>
  <si>
    <t xml:space="preserve">Kisebwo Secondary </t>
  </si>
  <si>
    <t>4-029-153-2630205-104-2018/19-012</t>
  </si>
  <si>
    <t>Construction of two storeyed tuition block: from slab to walling of four classrooms</t>
  </si>
  <si>
    <t xml:space="preserve">Koilot Day </t>
  </si>
  <si>
    <t>4-029-153-2630205-104-2018/19-013</t>
  </si>
  <si>
    <t>Purchase of 1 acre of land</t>
  </si>
  <si>
    <t xml:space="preserve">Kosoiywo Secondary School </t>
  </si>
  <si>
    <t>4-029-153-2630205-104-2018/19-014</t>
  </si>
  <si>
    <t>Completion of laboratory; ceiling, painting, plastering and general finishes</t>
  </si>
  <si>
    <t xml:space="preserve"> ongoing </t>
  </si>
  <si>
    <t xml:space="preserve">Lelwak Secondary school </t>
  </si>
  <si>
    <t>4-029-153-2630205-104-2018/19-015</t>
  </si>
  <si>
    <t>Construction of Dining hall</t>
  </si>
  <si>
    <t xml:space="preserve">Mogobich Secondary School </t>
  </si>
  <si>
    <t>4-029-153-2630205-104-2018/19-016</t>
  </si>
  <si>
    <t xml:space="preserve">St. Mary’s High school Soiyet </t>
  </si>
  <si>
    <t>4-029-153-2630205-104-2018/19-017</t>
  </si>
  <si>
    <t xml:space="preserve">Tereno Girls secondary school </t>
  </si>
  <si>
    <t>4-029-153-2630205-104-2018/19-018</t>
  </si>
  <si>
    <t>Completion of one classroom; plastering, painting, ceiling and shutters</t>
  </si>
  <si>
    <t xml:space="preserve">Kimugul Secondary </t>
  </si>
  <si>
    <t>4-029-153-2630205-104-2018/19-019</t>
  </si>
  <si>
    <t>Completion of four classrooms: ceiling, painting, windows and doors, finishing</t>
  </si>
  <si>
    <t xml:space="preserve">Kaputi Secondary school </t>
  </si>
  <si>
    <t>4-029-153-2630205-104-2017/18-020</t>
  </si>
  <si>
    <t>Construction of one classroom: from foundation to completion</t>
  </si>
  <si>
    <t xml:space="preserve">St. John’s Chepkunyuk Secondary school </t>
  </si>
  <si>
    <t>4-029-153-2630205-104-2018/19-021</t>
  </si>
  <si>
    <t xml:space="preserve">Kosoiywo Secondary  school </t>
  </si>
  <si>
    <t>4-029-153-2630205-104-2018/19-022</t>
  </si>
  <si>
    <t>Purchase of 51 Seater bus</t>
  </si>
  <si>
    <t xml:space="preserve">Ollessos Day Secondary </t>
  </si>
  <si>
    <t>4-029-153-2630205-104-2018/19-023</t>
  </si>
  <si>
    <t>Completion of Laboratory: ceiling, doors, windows, painting and finishing</t>
  </si>
  <si>
    <t xml:space="preserve">Sochoi Boys Secondary School </t>
  </si>
  <si>
    <t>4-029-153-2630205-104-2018/19-024</t>
  </si>
  <si>
    <t>Completion of Dinning hall: ceiling, doors, windows, painting and finishing</t>
  </si>
  <si>
    <t xml:space="preserve">Cheptabach secondary school </t>
  </si>
  <si>
    <t>4-029-153-2630205-104-2018/19-025</t>
  </si>
  <si>
    <t xml:space="preserve">Taboiyat secondary school </t>
  </si>
  <si>
    <t>4-029-153-2630205-104-2018/19-026</t>
  </si>
  <si>
    <t>Completion of one classroom: ceiling, plastering, painting</t>
  </si>
  <si>
    <t xml:space="preserve">Nukiat primary school </t>
  </si>
  <si>
    <t>4-029-153-2630204-104-2018/19-001</t>
  </si>
  <si>
    <t>Construction of one classroom: from foundation to roofing</t>
  </si>
  <si>
    <t xml:space="preserve">Chebinyiny Primary school </t>
  </si>
  <si>
    <t>4-029-153-2630204-104-2018/19-002</t>
  </si>
  <si>
    <t>Completion of one classroom; from walling to roofing to plastering, painting and finishing</t>
  </si>
  <si>
    <t xml:space="preserve">Lelwak primary school </t>
  </si>
  <si>
    <t>4-029-153-2630204-104-2018/19-003</t>
  </si>
  <si>
    <t>Completion of two classrooms; plastering, shutters, painting</t>
  </si>
  <si>
    <t xml:space="preserve">Nduroto primary school </t>
  </si>
  <si>
    <t>4-029-153-2630204-104-2018/19-004</t>
  </si>
  <si>
    <t xml:space="preserve">Kaputi primary school </t>
  </si>
  <si>
    <t>4-029-153-2630204-104-2018/19-005</t>
  </si>
  <si>
    <t xml:space="preserve">Mogobich Primary </t>
  </si>
  <si>
    <t>4-029-153-2630204-104-2018/19-006</t>
  </si>
  <si>
    <t xml:space="preserve">Kapchumba Primary school  </t>
  </si>
  <si>
    <t>4-029-153-2630204-104-2018/19-007</t>
  </si>
  <si>
    <t>Construction of one classroom; from foundation to roofing</t>
  </si>
  <si>
    <t xml:space="preserve">Ogirgir Primary school </t>
  </si>
  <si>
    <t>4-029-153-2630204-104-2018/19-008</t>
  </si>
  <si>
    <t xml:space="preserve">Construction of one classroom; from foundation to walling, plastering, shutters, painting </t>
  </si>
  <si>
    <t xml:space="preserve">Lessos Hills Primary school </t>
  </si>
  <si>
    <t>4-029-153-2630204-104-2018/19-009</t>
  </si>
  <si>
    <t>Completion of three classrooms; plastering, shutters, painting</t>
  </si>
  <si>
    <t xml:space="preserve">Chepkunyuk Primary School </t>
  </si>
  <si>
    <t>4-029-153-2630204-104-2018/19-010</t>
  </si>
  <si>
    <t>Construction of one classroom; from  foundation to walling, shutters, painting</t>
  </si>
  <si>
    <t xml:space="preserve">Keben Primary </t>
  </si>
  <si>
    <t>4-029-153-2630204-104-2018/19-011</t>
  </si>
  <si>
    <t xml:space="preserve">Tururo Primary school </t>
  </si>
  <si>
    <t>4-029-153-2630204-104-2018/19-012</t>
  </si>
  <si>
    <t xml:space="preserve">Kogamei Primary </t>
  </si>
  <si>
    <t>4-029-153-2630204-104-2018/19-013</t>
  </si>
  <si>
    <t xml:space="preserve"> ongoimg </t>
  </si>
  <si>
    <t xml:space="preserve">Lengubei Primary school </t>
  </si>
  <si>
    <t>4-029-153-2630204-104-2018/19-014</t>
  </si>
  <si>
    <t xml:space="preserve"> new </t>
  </si>
  <si>
    <t>Sirwa Primary school</t>
  </si>
  <si>
    <t>4-029-153-2630204-104-2018/19-015</t>
  </si>
  <si>
    <t xml:space="preserve">Kimugul Primary school </t>
  </si>
  <si>
    <t>4-029-153-2630204-104-2018/19-016</t>
  </si>
  <si>
    <t>Renovation of four classrooms: walls repairs, plastering, painting</t>
  </si>
  <si>
    <t>Koimur Primary</t>
  </si>
  <si>
    <t>4-029-153-2630204-104-2018/19-017</t>
  </si>
  <si>
    <t>Completion of two classrooms; plastering, ceiling, painting, shutters</t>
  </si>
  <si>
    <t xml:space="preserve">Ainapng’etuny Primary </t>
  </si>
  <si>
    <t>4-029-153-2630204-104-2018/19-018</t>
  </si>
  <si>
    <t>Completion of two classrooms; plastering, ceiling,  and painting</t>
  </si>
  <si>
    <t xml:space="preserve">Kapchanga Primary </t>
  </si>
  <si>
    <t>4-029-153-2630204-104-2018/19-019</t>
  </si>
  <si>
    <t>Completion of three classrooms; plastering, shutters, ceiling and painting</t>
  </si>
  <si>
    <t>Simbi Primary</t>
  </si>
  <si>
    <t>4-029-153-2630204-104-2018/19-020</t>
  </si>
  <si>
    <t>Completion of two classrooms;  plaster , ceiling and painting</t>
  </si>
  <si>
    <t xml:space="preserve">Emitiot Primary </t>
  </si>
  <si>
    <t>4-029-153-2630204-104-2018/19-021</t>
  </si>
  <si>
    <t>Construction of one classroom; from slab to walling, plastering, painting</t>
  </si>
  <si>
    <t xml:space="preserve">Chemalal Primary School </t>
  </si>
  <si>
    <t>4-029-153-2630204-104-2018/19-022</t>
  </si>
  <si>
    <t>Purchase of land: 0.8 acres@ Kshs.800,000 and completion of a classroom : plastering, shutters, painting @ Kshs.200,000</t>
  </si>
  <si>
    <t xml:space="preserve">Lengon primary school </t>
  </si>
  <si>
    <t>4-029-153-2630204-104-2018/19-023</t>
  </si>
  <si>
    <t xml:space="preserve">Kimwogi primary school </t>
  </si>
  <si>
    <t>4-029-153-2630204-104-2018/19-024</t>
  </si>
  <si>
    <t xml:space="preserve">Cheptililik primary school </t>
  </si>
  <si>
    <t>4-029-153-2630204-104-2018/19-025</t>
  </si>
  <si>
    <t>Purchase of land: 0.3 acres@ Kshs.800,000 and completion of one classroom : plastering, shutters, painting @ Kshs.200,000</t>
  </si>
  <si>
    <t xml:space="preserve">Soiyet primary school </t>
  </si>
  <si>
    <t>4-029-153-2630204-104-2018/19-026</t>
  </si>
  <si>
    <t>St.Mathias Kapkwang’</t>
  </si>
  <si>
    <t>4-029-153-2630204-104-2018/19-027</t>
  </si>
  <si>
    <t>Township primary school</t>
  </si>
  <si>
    <t>4-029-153-2630204-104-2018/19-028</t>
  </si>
  <si>
    <t>Kipsebwo primary school</t>
  </si>
  <si>
    <t>4-029-153-2630204-104-2018/19-029</t>
  </si>
  <si>
    <t>Completion of one classroom; plastering and painting</t>
  </si>
  <si>
    <t xml:space="preserve">Chesirikan primary school </t>
  </si>
  <si>
    <t>4-029-153-2630204-104-2018/19-030</t>
  </si>
  <si>
    <t xml:space="preserve">Mosine primary school </t>
  </si>
  <si>
    <t>4-029-153-2630204-104-2018/19-031</t>
  </si>
  <si>
    <t>Completion of two classrooms; plastering and painting</t>
  </si>
  <si>
    <t xml:space="preserve">Lessos Hills primary school </t>
  </si>
  <si>
    <t>4-029-153-2630204-104-2018/19-032</t>
  </si>
  <si>
    <t>Completion of three classrooms; plastering and painting</t>
  </si>
  <si>
    <t xml:space="preserve">Lolkiren primary school </t>
  </si>
  <si>
    <t>4-029-153-2630204-104-2018/19-033</t>
  </si>
  <si>
    <t xml:space="preserve">Cherobon primary school </t>
  </si>
  <si>
    <t>4-029-153-2630204-104-2018/19-034</t>
  </si>
  <si>
    <t>Ndubusat Primary School</t>
  </si>
  <si>
    <t>Kapkoros chief’s office</t>
  </si>
  <si>
    <t>4-029-153-2640507-113-2018/19-001</t>
  </si>
  <si>
    <t>Sochoi chief’s office</t>
  </si>
  <si>
    <t>4-029-153-2640507-113-2018/19-002</t>
  </si>
  <si>
    <t>Kosoiywo chief’s office</t>
  </si>
  <si>
    <t>4-029-153-2640507-113-2018/19-003</t>
  </si>
  <si>
    <t>PROJECT GFS CODELIST FOR SAMBURU EAST NATIONAL GOVERNMENT CONSTITUENCY DEVELOPMENT FUND</t>
  </si>
  <si>
    <t>4-025-135-2110000-100-2018/19-001</t>
  </si>
  <si>
    <t>4-025-135-2120201-100-2018/19-002</t>
  </si>
  <si>
    <t>Payment of NSSF  deductions</t>
  </si>
  <si>
    <t>4-025-135-2120201-100-2018/19-003</t>
  </si>
  <si>
    <t>4-025-135-2210000-100-2018/19-004</t>
  </si>
  <si>
    <t>4-025-135-2210802-100-2018/19-005</t>
  </si>
  <si>
    <t>4-025-135-2210000-111-2017/18-001</t>
  </si>
  <si>
    <t>4-025-135-2210802-111-2017/18-002</t>
  </si>
  <si>
    <t>4-025-135-2210700-111-2017/18-003</t>
  </si>
  <si>
    <t>Constituency  strategic  plan</t>
  </si>
  <si>
    <t>4-025-135-2211310-108-2017/18-001</t>
  </si>
  <si>
    <t>Completion of constituency  strategic planie editing, typing setting and drafting of final document</t>
  </si>
  <si>
    <t>4-025-135-2640200-101-2017/18-001</t>
  </si>
  <si>
    <t xml:space="preserve">NG-CDF   Office    </t>
  </si>
  <si>
    <t>4-025-135-3110202-108-2017/18-001</t>
  </si>
  <si>
    <t>Construction of 2 door  pit latrines  with urinal to completion</t>
  </si>
  <si>
    <t>Bursary secondary  schools</t>
  </si>
  <si>
    <t>4-025-135-2640101-103-2018/19-001</t>
  </si>
  <si>
    <t>Bursary tertiary schools</t>
  </si>
  <si>
    <t>4-025-135-2640102-103-2018/19-002</t>
  </si>
  <si>
    <t>Lpus leluai primary school</t>
  </si>
  <si>
    <t>4-025-135-2630204-104-2018/19-001</t>
  </si>
  <si>
    <t xml:space="preserve">Construction of  teachers house to completion </t>
  </si>
  <si>
    <t>Kalama  primary school</t>
  </si>
  <si>
    <t>4-025-135-2630204-104-2018/19-002</t>
  </si>
  <si>
    <t>Laresoro primary  school</t>
  </si>
  <si>
    <t>4-025-135-2630204-104-2018/19-003</t>
  </si>
  <si>
    <t>Acquisition of  20 desks @ksh 5000</t>
  </si>
  <si>
    <t>Lerata primary school</t>
  </si>
  <si>
    <t>4-025-135-2630204-104-2018/19-004</t>
  </si>
  <si>
    <t>Classroom   construction to completion</t>
  </si>
  <si>
    <t>Remote primary school</t>
  </si>
  <si>
    <t>4-025-135-2630204-104-2018/19-005</t>
  </si>
  <si>
    <t>Acquisition of 20 desks @ksh 5000</t>
  </si>
  <si>
    <t>Ntepes  primary  school</t>
  </si>
  <si>
    <t>4-025-135-2630204-104-2018/19-006</t>
  </si>
  <si>
    <t xml:space="preserve">One classroom  construction to completion </t>
  </si>
  <si>
    <t>Silangonanyoike primary school</t>
  </si>
  <si>
    <t>4-025-135-2630204-104-2018/19-007</t>
  </si>
  <si>
    <t>Lmarmaroi primary  school</t>
  </si>
  <si>
    <t>4-025-135-2630204-104-2018/19-008</t>
  </si>
  <si>
    <t>Siratalemurt primary school</t>
  </si>
  <si>
    <t>4-025-135-2630204-104-2018/19-009</t>
  </si>
  <si>
    <t>4-025-135-2630204-104-2018/19-010</t>
  </si>
  <si>
    <t>4-025-135-2630204-104-2018/19-011</t>
  </si>
  <si>
    <t>2 door pit latrine construction to completion</t>
  </si>
  <si>
    <t>Matakwani primary school</t>
  </si>
  <si>
    <t>4-025-135-2630204-104-2018/19-012</t>
  </si>
  <si>
    <t>Lempuranai primary school</t>
  </si>
  <si>
    <t>4-025-135-2630204-104-2018/19-013</t>
  </si>
  <si>
    <t>Lolkuniyani primary school</t>
  </si>
  <si>
    <t>4-025-135-2630204-104-2018/19-014</t>
  </si>
  <si>
    <t>Water source solar installation (kshs 300,00)and Water piping from the source to school kitchen(kshs 200,000) a distance of 200m</t>
  </si>
  <si>
    <t>Lkisin  primary  school</t>
  </si>
  <si>
    <t>4-025-135-2630204-104-2018/19-015</t>
  </si>
  <si>
    <t>4no-2 door pit latrine construction to completion</t>
  </si>
  <si>
    <t>Lorubae primary school</t>
  </si>
  <si>
    <t>4-025-135-2630204-104-2018/19-016</t>
  </si>
  <si>
    <t>Lderkesi primary school</t>
  </si>
  <si>
    <t>4-025-135-2630204-104-2018/19-017</t>
  </si>
  <si>
    <t xml:space="preserve">Girgir primary school </t>
  </si>
  <si>
    <t>4-025-135-2630204-104-2018/19-018</t>
  </si>
  <si>
    <t>Acquisition of 20 chair desks@ Kshs.5000, 10 tables with drawers @ Kshs.10,000 and10 books shelves @ Kshs.10,000</t>
  </si>
  <si>
    <t>Ndonyowasin primary school</t>
  </si>
  <si>
    <t>4-025-135-2630204-104-2018/19-019</t>
  </si>
  <si>
    <t xml:space="preserve">One classroom construction to completion </t>
  </si>
  <si>
    <t>Nkaroni primary school</t>
  </si>
  <si>
    <t>4-025-135-2630204-104-2018/19-020</t>
  </si>
  <si>
    <t xml:space="preserve">School fencing   by concrete poles and chain link barbed wire -an area of 13 hectares </t>
  </si>
  <si>
    <t xml:space="preserve">Nkiseu primary school </t>
  </si>
  <si>
    <t>4-025-135-2630204-104-2018/19-021</t>
  </si>
  <si>
    <t>Lempaute primary school</t>
  </si>
  <si>
    <t>4-025-135-2630204-104-2018/19-022</t>
  </si>
  <si>
    <t>2 door pit latrine  construction to completion</t>
  </si>
  <si>
    <t>Nalepobo primary school</t>
  </si>
  <si>
    <t>4-025-135-2630204-104-2018/19-023</t>
  </si>
  <si>
    <t>4-025-135-2630204-104-2018/19-024</t>
  </si>
  <si>
    <t>Teachers house construction to completion</t>
  </si>
  <si>
    <t>4-025-135-2630204-104-2018/19-025</t>
  </si>
  <si>
    <t>Resim primary school</t>
  </si>
  <si>
    <t>4-025-135-2630204-104-2018/19-026</t>
  </si>
  <si>
    <t xml:space="preserve"> Water piping from the source (kshs660,000) a distance of 5km  and acquisition of 3 storage tanks   capacity of 10,000litres   @80,000 (kshs 240,000)</t>
  </si>
  <si>
    <t>Sukuroi primary school</t>
  </si>
  <si>
    <t>4-025-135-2630204-104-2018/19-027</t>
  </si>
  <si>
    <t>Kitchen construction  to completion</t>
  </si>
  <si>
    <t xml:space="preserve">Lekiji primary school </t>
  </si>
  <si>
    <t>4-025-135-2630204-104-2018/19-028</t>
  </si>
  <si>
    <t xml:space="preserve">Muugur primary school </t>
  </si>
  <si>
    <t>4-025-135-2630204-104-2018/19-029</t>
  </si>
  <si>
    <t>Naisuyai primary school</t>
  </si>
  <si>
    <t>4-025-135-2630204-104-2018/19-030</t>
  </si>
  <si>
    <t>Acquisition of 22 double deckers @kshs.9,090.91 and 50 mattresses of medium size(3by 6) @ kshs. 2,000</t>
  </si>
  <si>
    <t xml:space="preserve">Raraiti primary school </t>
  </si>
  <si>
    <t>4-025-135-2630204-104-2018/19-031</t>
  </si>
  <si>
    <t xml:space="preserve">Milgis primary school </t>
  </si>
  <si>
    <t>4-025-135-2630204-104-2018/19-032</t>
  </si>
  <si>
    <t>3 classroom completions @ Kshs.166,666.67 (plastering, flooring and painting)</t>
  </si>
  <si>
    <t>Marti epareu  primary school</t>
  </si>
  <si>
    <t>4-025-135-2630204-104-2018/19-033</t>
  </si>
  <si>
    <t>2 door pit construction  to completion</t>
  </si>
  <si>
    <t xml:space="preserve">Lkuasi  primary school </t>
  </si>
  <si>
    <t>4-025-135-2630204-104-2018/19-034</t>
  </si>
  <si>
    <t>Nkarenarok primary school</t>
  </si>
  <si>
    <t>4-025-135-2630204-104-2018/19-035</t>
  </si>
  <si>
    <t>3 door pit latrine construction to completion</t>
  </si>
  <si>
    <t>Nairimirimo primary school</t>
  </si>
  <si>
    <t>4-025-135-2630204-104-2018/19-036</t>
  </si>
  <si>
    <t>Renovation of dormitory ie plastering, flooring and painting.</t>
  </si>
  <si>
    <t>Lorok-onyokie primary school</t>
  </si>
  <si>
    <t>4-025-135-2630204-104-2018/19-037</t>
  </si>
  <si>
    <t xml:space="preserve"> Opening of   Water pan inlet, outlet and fencing with concrete poles with chain link</t>
  </si>
  <si>
    <t xml:space="preserve">Sereolipi primary school </t>
  </si>
  <si>
    <t>4-025-135-2630204-104-2018/19-038</t>
  </si>
  <si>
    <t xml:space="preserve">one classroom construction to completion </t>
  </si>
  <si>
    <t xml:space="preserve">Tipito Girls secondary school </t>
  </si>
  <si>
    <t>4-025-135-2630205-104-2017/18-001</t>
  </si>
  <si>
    <t>Acquisition of 100desks @ Kshs.5000 for 3classrooms</t>
  </si>
  <si>
    <t>4-025-135-2630205-104-2018/19-002</t>
  </si>
  <si>
    <t>Acquisition of 30 double deckers @ Kshs.9000 and 60 matresses@ Kshs.2000</t>
  </si>
  <si>
    <t>4-025-135-2630205-104-2018/19-003</t>
  </si>
  <si>
    <t>Acquisition of  3-10,000 litres tanks@ Kshs.80,000 and gutters acquisition(ksh 190,000)</t>
  </si>
  <si>
    <t>4-025-135-2630205-104-2018/19-004</t>
  </si>
  <si>
    <t>4-025-135-2630205-104-2018/19-005</t>
  </si>
  <si>
    <t>2-pitlatrine completion (floring and plastering)</t>
  </si>
  <si>
    <t>4-025-135-2630205-104-2018/19-006</t>
  </si>
  <si>
    <t>Teachers twin house  completion (roofing, flooring, and plastering).</t>
  </si>
  <si>
    <t>4-025-135-2630205-104-2018/19-007</t>
  </si>
  <si>
    <t xml:space="preserve">Wamba boys secondary school </t>
  </si>
  <si>
    <t>4-025-135-2630205-104-2018/19-008</t>
  </si>
  <si>
    <t>Wamba mixed secondary school</t>
  </si>
  <si>
    <t>4-025-135-2630205-104-2018/19-009</t>
  </si>
  <si>
    <t xml:space="preserve">Laboratory completion (plumbing, gas chambers and drainage system setup) </t>
  </si>
  <si>
    <t xml:space="preserve">Wamba mixed secondary school </t>
  </si>
  <si>
    <t>4-025-135-2630205-104-2018/19-010</t>
  </si>
  <si>
    <t>4 door pit latrine construction to completion</t>
  </si>
  <si>
    <t>Uaso girls secondary school</t>
  </si>
  <si>
    <t>4-025-135-2630205-104-2018/19-011</t>
  </si>
  <si>
    <t xml:space="preserve">Acquisition of 100desks @ Kshs.5000 </t>
  </si>
  <si>
    <t>4-025-135-2630205-104-2018/19-012</t>
  </si>
  <si>
    <t>Acquisition of 30 double deckers  @ Kshs.9000 and 60 matresses @Kshs. 2000</t>
  </si>
  <si>
    <t>4-025-135-2630205-104-2018/19-013</t>
  </si>
  <si>
    <t xml:space="preserve">Dormitory completion (floring,plastering and plumbing) </t>
  </si>
  <si>
    <t>4-025-135-2630205-104-2018/19-014</t>
  </si>
  <si>
    <t>Teachers twin house  completion (roofing flooring,  plastering and ceiling).</t>
  </si>
  <si>
    <t>4-025-135-2630205-104-2018/19-015</t>
  </si>
  <si>
    <t>Water piping from water source to the school (a distance  of  500m)</t>
  </si>
  <si>
    <t>4-025-135-2630205-104-2018/19-016</t>
  </si>
  <si>
    <t>Uaso boys secondary school</t>
  </si>
  <si>
    <t>4-025-135-2630205-104-2018/19-017</t>
  </si>
  <si>
    <t>Boys dormitory renovation (roof replacement, flooring and   painting)</t>
  </si>
  <si>
    <t xml:space="preserve">Sereolipi mixed secondary school </t>
  </si>
  <si>
    <t>4-025-135-2630205-104-2018/19-018</t>
  </si>
  <si>
    <t>Completion of school Fencing   by concrete poles and chain link barbed wire (an area of 4 hectares)</t>
  </si>
  <si>
    <t xml:space="preserve">Girgir mixed secondary school </t>
  </si>
  <si>
    <t>4-025-135-2630205-104-2018/19-019</t>
  </si>
  <si>
    <t>Classroom construction to completion</t>
  </si>
  <si>
    <t xml:space="preserve">Lolokwe mixed secondary school </t>
  </si>
  <si>
    <t>4-025-135-2630205-104-2018/19-020</t>
  </si>
  <si>
    <t>50 desks acquisition @ksh 5000</t>
  </si>
  <si>
    <t>4-025-135-2630205-104-2018/19-021</t>
  </si>
  <si>
    <t xml:space="preserve">Acqusition of 10 chair desks@ Kshs.5000 , 5 tables with drawers @ Kshs.10,000 </t>
  </si>
  <si>
    <t>4-025-135-2630205-104-2018/19-022</t>
  </si>
  <si>
    <t xml:space="preserve">Completion of laboratory (roofing, flooring finishing’s, painting and drainage system step up, gas chambers installation)  </t>
  </si>
  <si>
    <t xml:space="preserve">Ngilai mixed secondary school </t>
  </si>
  <si>
    <t>4-025-135-2630205-104-2018/19-023</t>
  </si>
  <si>
    <t xml:space="preserve"> School Fencing   by concrete poles and chain link barbed wire (an area of 14 hectares) </t>
  </si>
  <si>
    <t>Ngilai mixed secondary school</t>
  </si>
  <si>
    <t>4-025-135-2630205-104-2018/19-024</t>
  </si>
  <si>
    <t xml:space="preserve">Seiya boys secondary school </t>
  </si>
  <si>
    <t>4-025-135-2630205-104-2018/19-025</t>
  </si>
  <si>
    <t>4-025-135-2630205-104-2018/19-026</t>
  </si>
  <si>
    <t xml:space="preserve">2no-4doors pit latrine construction to completion </t>
  </si>
  <si>
    <t>Seiya boys secondary school</t>
  </si>
  <si>
    <t>4-025-135-2630205-104-2018/19-027</t>
  </si>
  <si>
    <t>Dormitory construction to roofing</t>
  </si>
  <si>
    <t>4-025-135-2630205-104-2018/19-028</t>
  </si>
  <si>
    <t xml:space="preserve">Construction of teachers twin house to roofing </t>
  </si>
  <si>
    <t xml:space="preserve">Lerata AP police line </t>
  </si>
  <si>
    <t>4-025-135-2640507-113-2018/19-001</t>
  </si>
  <si>
    <t xml:space="preserve">2 door pit latrine construction to completion </t>
  </si>
  <si>
    <t>4-025-135-2640507-113-2018/19-002</t>
  </si>
  <si>
    <t xml:space="preserve">Completion of 4 houses i.e painting </t>
  </si>
  <si>
    <t xml:space="preserve">Deputy county commissioner office </t>
  </si>
  <si>
    <t>4-025-135-2640507-113-2018/19-003</t>
  </si>
  <si>
    <t xml:space="preserve">Office renovation i.e. ceiling replacements,paintings and pit latrine painting and flooring </t>
  </si>
  <si>
    <t xml:space="preserve">Samburu east district  criminal investigation  office </t>
  </si>
  <si>
    <t>4-025-135-2640507-113-2018/19-004</t>
  </si>
  <si>
    <t xml:space="preserve">Acquisition of10 chair desks@ kshs.5000 ,10  tables with drawers@ Kshs.5,000 , </t>
  </si>
  <si>
    <t xml:space="preserve">Lpus leluai police line </t>
  </si>
  <si>
    <t>4-025-135-2640507-113-2018/19-005</t>
  </si>
  <si>
    <t xml:space="preserve">Construction of  modern cell  to lintel </t>
  </si>
  <si>
    <t xml:space="preserve">Samburu east constituency tournament </t>
  </si>
  <si>
    <t>4-025-135-2640509-112-2018/19-001</t>
  </si>
  <si>
    <t xml:space="preserve">Organizing sports in constituency whereby winning teams will be awarded footballs , uniforms,  &amp; trophies </t>
  </si>
  <si>
    <t>Lussenngap Environment Project</t>
  </si>
  <si>
    <t>4-025-135-2640510-113-2018/19-001</t>
  </si>
  <si>
    <t>Margwe environmental  Project</t>
  </si>
  <si>
    <t>4-025-135-2640510-113-2018/19-002</t>
  </si>
  <si>
    <t>PROJECT GFS CODELIST FOR KAJIADO WEST NATIONAL GOVERNMENT CONSTITUENCY DEVELOPMENT FUND</t>
  </si>
  <si>
    <t>4-016-186-2110000-100-2018/19-001</t>
  </si>
  <si>
    <t>4-016-186-2210000-100-2018/19-002</t>
  </si>
  <si>
    <t>Purchase of fuel, Office/Vehicle repairs and maintenance, printing, stationery, telephone, Electricity, travel and subsistence, office tea</t>
  </si>
  <si>
    <t>4-016-186-2120101-100-2018/19-003</t>
  </si>
  <si>
    <t>4-016-186-2120101-100-2018/19-004</t>
  </si>
  <si>
    <t>4-016-186-2210802-100-2018/19-005</t>
  </si>
  <si>
    <t>Payment of NG-CDF Committee members sitting allowances</t>
  </si>
  <si>
    <t>4-016-186-2210000-111-2018/19-001</t>
  </si>
  <si>
    <t>Purchase of fuel, repairs and maintenance, printing, stationery, airtime and refreshments</t>
  </si>
  <si>
    <t>4-016-186-2210802-111-2018/19-002</t>
  </si>
  <si>
    <t>Payment of Committee monitoring and evaluation allowances</t>
  </si>
  <si>
    <t>4-016-186-2210700-111-2018/19-003</t>
  </si>
  <si>
    <t>4-016-186-2640200-101-2018/19-001</t>
  </si>
  <si>
    <t>4-016-186-2640101-103-2018/19-001</t>
  </si>
  <si>
    <t>4-016-186-2640102-103-2018/19-002</t>
  </si>
  <si>
    <t>4-016-186-2640509-112-2018/19-001</t>
  </si>
  <si>
    <t>Organizing constituency sports tournaments, where the winning teams will be awarded trophies, uniforms and balls.</t>
  </si>
  <si>
    <t>Kibiko Secondary School</t>
  </si>
  <si>
    <t>4-016-186-3110202-108-2018/19-001</t>
  </si>
  <si>
    <t xml:space="preserve">Purchase of trees seedlings, transporting and planting </t>
  </si>
  <si>
    <t>4-016-186-3110202-108-2018/19-002</t>
  </si>
  <si>
    <t>Najile Boys Sec School</t>
  </si>
  <si>
    <t>4-016-186-3110202-108-2018/19-003</t>
  </si>
  <si>
    <t>Ewuaso Girls Sec School</t>
  </si>
  <si>
    <t>4-016-186-3110202-108-2018/19-004</t>
  </si>
  <si>
    <t>Eroret Primary School</t>
  </si>
  <si>
    <t>4-016-186-3110202-108-2018/19-005</t>
  </si>
  <si>
    <t>Oldonyonyokie  Girls Secondary School</t>
  </si>
  <si>
    <t>4-016-186-3110202-108-2018/19-006</t>
  </si>
  <si>
    <t>Magadi Secondary School</t>
  </si>
  <si>
    <t>4-016-186-3110202-108-2018/19-007</t>
  </si>
  <si>
    <t>Perterson Memorial Sec School</t>
  </si>
  <si>
    <t>4-016-186-3110202-108-2018/19-008</t>
  </si>
  <si>
    <t>KMQ Primary School</t>
  </si>
  <si>
    <t>4-016-186-3110202-108-2018/19-009</t>
  </si>
  <si>
    <t>Elangate wuas  Primary School</t>
  </si>
  <si>
    <t>4-016-186-3110202-108-2018/19-010</t>
  </si>
  <si>
    <t xml:space="preserve">Iloodokilani Secondary School </t>
  </si>
  <si>
    <t>4-016-186-3110202-108-2018/19-011</t>
  </si>
  <si>
    <t>Oloibor Soit Girls Secondary School</t>
  </si>
  <si>
    <t>4-016-186-3110202-108-2018/19-012</t>
  </si>
  <si>
    <t>DCC Head Quarters Elangata wuas</t>
  </si>
  <si>
    <t>4-016-186-3110202-108-2018/19-013</t>
  </si>
  <si>
    <t>Naningoi Girls Secondary School</t>
  </si>
  <si>
    <t>4-016-186-3110202-108-2018/19-014</t>
  </si>
  <si>
    <t>Naningoi Primary School</t>
  </si>
  <si>
    <t>4-016-186-3110202-108-2018/19-015</t>
  </si>
  <si>
    <t>Oldepe Primary School</t>
  </si>
  <si>
    <t>4-016-186-3110202-108-2018/19-016</t>
  </si>
  <si>
    <t>Emparbal  Primary School</t>
  </si>
  <si>
    <t>4-016-186-3110202-108-2018/19-017</t>
  </si>
  <si>
    <t>Baraka Oontoyie Girls Sec School</t>
  </si>
  <si>
    <t>4-016-186-3110202-108-2018/19-018</t>
  </si>
  <si>
    <t>Olchoro Onyori Primary School</t>
  </si>
  <si>
    <t>4-016-186-3110202-108-2018/19-019</t>
  </si>
  <si>
    <t>Naromoru Primary School</t>
  </si>
  <si>
    <t>4-016-186-3110202-108-2018/19-020</t>
  </si>
  <si>
    <t>Olooltepes Secondary School</t>
  </si>
  <si>
    <t>4-016-186-3110202-108-2018/19-021</t>
  </si>
  <si>
    <t xml:space="preserve">DCCs Head quarters </t>
  </si>
  <si>
    <t>4-016-186-3110202-108-2018/19-022</t>
  </si>
  <si>
    <t>Enkurtuk Endikir Primary School</t>
  </si>
  <si>
    <t>4-016-186-2630204-104-2018/19-001</t>
  </si>
  <si>
    <t>Oloolera Primary School</t>
  </si>
  <si>
    <t>4-016-186-2630204-104-2018/19-002</t>
  </si>
  <si>
    <t>Construction of 50,000 liter water Tank to include rain water goods</t>
  </si>
  <si>
    <t>Iloshon Primary School</t>
  </si>
  <si>
    <t>4-016-186-2630204-104-2018/19-003</t>
  </si>
  <si>
    <t>Kimelok Girls Boarding Primary School</t>
  </si>
  <si>
    <t>4-016-186-2630204-104-2018/19-004</t>
  </si>
  <si>
    <t>Olchoro Onyorri Primary School</t>
  </si>
  <si>
    <t>4-016-186-2630204-104-2018/19-005</t>
  </si>
  <si>
    <t>4-016-186-2630204-104-2018/19-006</t>
  </si>
  <si>
    <t>Renovation of six classrooms (plastering, flooring, and painting)</t>
  </si>
  <si>
    <t>Enchoro Elerai Primary School</t>
  </si>
  <si>
    <t>4-016-186-2630204-104-2018/19-007</t>
  </si>
  <si>
    <t>Elangata Oomaianat Primary School</t>
  </si>
  <si>
    <t>4-016-186-2630204-104-2018/19-008</t>
  </si>
  <si>
    <t>Oloirien Primary School</t>
  </si>
  <si>
    <t>4-016-186-2630204-104-2018/19-009</t>
  </si>
  <si>
    <t>Kisaju Primary School</t>
  </si>
  <si>
    <t>4-016-186-2630204-104-2018/19-010</t>
  </si>
  <si>
    <t>Repair of school borehole by purchasing of pump, motor and other accessories</t>
  </si>
  <si>
    <t>Oldorko Primary School</t>
  </si>
  <si>
    <t>4-016-186-2630204-104-2018/19-011</t>
  </si>
  <si>
    <t>Endoinyo/Olasho Primary School</t>
  </si>
  <si>
    <t>4-016-186-2630204-104-2018/19-012</t>
  </si>
  <si>
    <t>Murantawua Primary School</t>
  </si>
  <si>
    <t>4-016-186-2630204-104-2018/19-013</t>
  </si>
  <si>
    <t>Olokeri Primary School</t>
  </si>
  <si>
    <t>4-016-186-2630204-104-2018/19-014</t>
  </si>
  <si>
    <t>Fencing five acres of school land (using barbed wire, cedar post and construction of gate)</t>
  </si>
  <si>
    <t>4-016-186-2630204-104-2018/19-015</t>
  </si>
  <si>
    <t>Olosirua Primary School</t>
  </si>
  <si>
    <t>4-016-186-2630204-104-2018/19-016</t>
  </si>
  <si>
    <t>Completion of classroom (plastering, flooring, walling, and painting)</t>
  </si>
  <si>
    <t>Komiya Primary School</t>
  </si>
  <si>
    <t>4-016-186-2630204-104-2018/19-017</t>
  </si>
  <si>
    <t>Torosei Secondary School</t>
  </si>
  <si>
    <t>4-016-186-2630205-104-2018/19-001</t>
  </si>
  <si>
    <t>4-016-186-2630205-104-2018/19-002</t>
  </si>
  <si>
    <t>Ewuaso Girls Secondary School</t>
  </si>
  <si>
    <t>4-016-186-2630205-104-2018/19-003</t>
  </si>
  <si>
    <t xml:space="preserve">Purchase of 52 seater School bus </t>
  </si>
  <si>
    <t>4-016-186-2630205-104-2018/19-004</t>
  </si>
  <si>
    <t>Completion of laboratory (plastering, flooring walling, painting)</t>
  </si>
  <si>
    <t>Namelok Girls Secondary School</t>
  </si>
  <si>
    <t>4-016-186-2630205-104-2018/19-005</t>
  </si>
  <si>
    <t>Olooseos Girls Secondary School</t>
  </si>
  <si>
    <t>4-016-186-2630205-104-2018/19-006</t>
  </si>
  <si>
    <t>Olteyani Day Secondary School</t>
  </si>
  <si>
    <t>4-016-186-2630205-104-2018/19-007</t>
  </si>
  <si>
    <t>Oldonyonyokie Girls Secondary School</t>
  </si>
  <si>
    <t>4-016-186-2630205-104-2018/19-008</t>
  </si>
  <si>
    <t>Construction of two number Teachers staff Quarters (plastering, flooring, walling, roofing and painting)</t>
  </si>
  <si>
    <t>Oloika Secondary School</t>
  </si>
  <si>
    <t>4-016-186-2630205-104-2018/19-009</t>
  </si>
  <si>
    <t>Completion of administration block (plaster works of floors, walls, ceiling and painting)</t>
  </si>
  <si>
    <t>Oloobortoto Secondary School</t>
  </si>
  <si>
    <t>4-016-186-2630205-104-2018/19-010</t>
  </si>
  <si>
    <t>Naningoi Secondary School</t>
  </si>
  <si>
    <t>Saikeri Chiefs’ Office</t>
  </si>
  <si>
    <t>4-016-186-2640507-113-2018/19-001</t>
  </si>
  <si>
    <t>Construction Chief &amp; Assistant Chief Office (plastering, flooring, walling, roofing and painting)</t>
  </si>
  <si>
    <t>Kajiado west TTI</t>
  </si>
  <si>
    <t>4-016-0186-2630206-104-2018/19-001</t>
  </si>
  <si>
    <t>ELECTRICITY</t>
  </si>
  <si>
    <t>Rural Electrification</t>
  </si>
  <si>
    <t>4-016-186-2640506-104-2018/19-001</t>
  </si>
  <si>
    <t>Matching facility where REA will matched allocated 1.5M with equal amount of 1.5M to total 3M and does construction of power lines from Inkiito to Naiserian communities,  Bore and School</t>
  </si>
  <si>
    <t>Completion of School administration block superstructure walling, roofing, fixing of windows and doors, finishes to walls and floor, painting works</t>
  </si>
  <si>
    <t>Completion of roofing,fixing of windows and doors,finishes to walls and floor,painting works</t>
  </si>
  <si>
    <t>Renovation of NG-CDF Office-plumbing works, floor repair, painting works and replacement of windows &amp; ceiling,tiles,toilets</t>
  </si>
  <si>
    <t>Undertake training of the PMCs/NG-CDFCs on NG-CDF Related issues.</t>
  </si>
  <si>
    <t>GK Athi river magereza mixed and day secondary school</t>
  </si>
  <si>
    <t>Completion of eight classrooms (Roofing,Plastering,Windows, Painting, Doors )</t>
  </si>
  <si>
    <t>Completion of staff quarters (plastering and painting)</t>
  </si>
  <si>
    <t>Oldoinyo lenkai Primary School</t>
  </si>
  <si>
    <t>Completion  of water tank (Plastering,Top lead covering and pillar and keying) of the school water tank</t>
  </si>
  <si>
    <t>Landscaping, cabros installation of parking area and runway (Kshs.4,412,418.53)</t>
  </si>
  <si>
    <r>
      <t>Completion of storey twin Laboratory (Laying of slab, Walling, Roofing, Plastering, Painting,</t>
    </r>
    <r>
      <rPr>
        <sz val="12"/>
        <rFont val="Footlight MT Light"/>
        <family val="1"/>
      </rPr>
      <t>And  Equipping The Laboratory)</t>
    </r>
  </si>
  <si>
    <t>Social Programme</t>
  </si>
  <si>
    <r>
      <t>Purchase of a new school bus</t>
    </r>
    <r>
      <rPr>
        <sz val="12"/>
        <color indexed="10"/>
        <rFont val="Footlight MT Light"/>
        <family val="1"/>
      </rPr>
      <t>(capacity)</t>
    </r>
  </si>
  <si>
    <t>Ongoing.</t>
  </si>
  <si>
    <r>
      <t>Carry out Constituency tournament and and purchase of sports kits</t>
    </r>
    <r>
      <rPr>
        <sz val="12"/>
        <color indexed="10"/>
        <rFont val="Footlight MT Light"/>
        <family val="1"/>
      </rPr>
      <t>(specify teams to benefit)</t>
    </r>
  </si>
  <si>
    <t>2 classrooms construction to completion</t>
  </si>
  <si>
    <t xml:space="preserve">Construction of 2No.storey  classrooms with a slab@5,200,000 </t>
  </si>
  <si>
    <t xml:space="preserve">Completion of Administration Block-i.e flooring and paint works </t>
  </si>
  <si>
    <t xml:space="preserve"> Equiping Kshs 200,000 to completion</t>
  </si>
  <si>
    <r>
      <t>Purchase of sports kits for Ten (10) registered team i.e. balls, uniforms.</t>
    </r>
    <r>
      <rPr>
        <sz val="12"/>
        <color indexed="8"/>
        <rFont val="Footlight MT Light"/>
        <family val="1"/>
      </rPr>
      <t xml:space="preserve"> </t>
    </r>
    <r>
      <rPr>
        <sz val="12"/>
        <color indexed="8"/>
        <rFont val="Footlight MT Light"/>
        <family val="1"/>
      </rPr>
      <t>Carry out Constituency Sports tournament starting from the ward level (Laisamis, Loglogo, Korr/Ngurunit, Kargi/South Horr and Loiyangalani) to the constituency level then winning teams to be awarded with trophies, balls, and games kits</t>
    </r>
  </si>
  <si>
    <r>
      <t xml:space="preserve">Launching and registration by NHIF Marsabit branch. NHIF Contributions to cater for Vulnerable women, </t>
    </r>
    <r>
      <rPr>
        <sz val="12"/>
        <color indexed="8"/>
        <rFont val="Footlight MT Light"/>
        <family val="1"/>
      </rPr>
      <t>Orphans and Vulnerable Children, Persons with Severe Disabilities and elderly for 750 Households across 5 wards</t>
    </r>
  </si>
  <si>
    <t xml:space="preserve">Completion of two door pit toilets and urinal ksh 200,000 </t>
  </si>
  <si>
    <r>
      <t xml:space="preserve"> </t>
    </r>
    <r>
      <rPr>
        <sz val="12"/>
        <color indexed="10"/>
        <rFont val="Footlight MT Light"/>
        <family val="1"/>
      </rPr>
      <t>renovation of DCCs office ksh 650,000</t>
    </r>
  </si>
  <si>
    <r>
      <t xml:space="preserve"> </t>
    </r>
    <r>
      <rPr>
        <sz val="12"/>
        <color indexed="10"/>
        <rFont val="Footlight MT Light"/>
        <family val="1"/>
      </rPr>
      <t>Celebrate world environmental day @ ksh 505,817.51</t>
    </r>
  </si>
  <si>
    <t>Landscaping of one and half acre land ksh 100,000,planting of 200 ceremonial trees @1,500 each, and installation of 10 waste tanks @ksh 10,000 each around the Kabuchai community library and Planting of 450 ceremonial trees @ ksh1500 each around the NGCDF 4 acres compound</t>
  </si>
  <si>
    <t xml:space="preserve">Purchase of 1.0 acres and for the school Ksh3,000,000 </t>
  </si>
  <si>
    <t xml:space="preserve">construction of 4 classrooms </t>
  </si>
  <si>
    <t>4-022-112-2210700-112-2018/19-003</t>
  </si>
  <si>
    <t>Undertake Training of the PMCs/NG-CDFCs/Staff on NG-CDF related issues</t>
  </si>
  <si>
    <t xml:space="preserve"> Fencing Completion ie using concrete poles and wire mesh an area of 2 hectares </t>
  </si>
  <si>
    <t>NOT IN MINUTES</t>
  </si>
  <si>
    <t>Undertake training of the PMCs/NG-CDFCs on ngcdf related issues</t>
  </si>
  <si>
    <t>Renovation of five classrooms (plastering, flooring, walling and painting)</t>
  </si>
  <si>
    <t>Purchase of 50 Double decks beds (Kshs 500,000), completion of administration block (plaster works, flooring, walling, ceiling and painting)(Kshs 1,500,000) and completion of Kitchen (plaster works, flooring, walling, and painting) (Kshs 1,000,000)</t>
  </si>
  <si>
    <t>Fencing of School compound Kshs 1,000,000) -(Five acres using barbed wire, cedar post and construction of gate)</t>
  </si>
  <si>
    <t xml:space="preserve">Renovation of four classrooms Kshs 1,500,000)(plastering, flooring, and painting) </t>
  </si>
  <si>
    <t>fencing of five acres (Five acres using barbed wire, cedar post and construction of gate)</t>
  </si>
  <si>
    <t xml:space="preserve">Renovation of four Classrooms to completion (plastering, flooring, and painting) </t>
  </si>
  <si>
    <t>Fencing five acres (Using barbed wire, cedar post and construction of gate) Kshs 1,000,000)</t>
  </si>
  <si>
    <t>PROJECT GFS CODELIST FOR NAROK SOUTH NATIONAL GOVERNMENT CONSTITUENCY DEVELOPMENT FUND</t>
  </si>
  <si>
    <t>4-033-181-2110000-100-2018/19-001</t>
  </si>
  <si>
    <t>4-033-181-2110000-100-2018/19-002</t>
  </si>
  <si>
    <t>4-033-181-3110000-100-2018/19-003</t>
  </si>
  <si>
    <t>Purchase  of one laptop and one desktop</t>
  </si>
  <si>
    <t>4-033-181-2120101-100-2018/19-004</t>
  </si>
  <si>
    <t>4-033-181-2210802-100-2018/19-005</t>
  </si>
  <si>
    <t>4-033-181-2210000-111-2018/19-001</t>
  </si>
  <si>
    <t>4-033-181-2210802-100-2018/19-001</t>
  </si>
  <si>
    <t>4-033-181-2210700-111-2018/19-001</t>
  </si>
  <si>
    <t>4-033-181-2640200-101-2018/19-001</t>
  </si>
  <si>
    <t>4-030-181-2640508-112-2018/19-001</t>
  </si>
  <si>
    <t xml:space="preserve"> Carry out Constituency Sports tournament and the winning teams/schools to be awarded with trophies, balls, and games kits</t>
  </si>
  <si>
    <t>Universal Health Care</t>
  </si>
  <si>
    <t>4-033-181-2640106-103-2018/19-001</t>
  </si>
  <si>
    <t>4-033-181-2640101-103-2018/19-002</t>
  </si>
  <si>
    <t>Bursary Tertiary Institutions (Colleges &amp; Universities)</t>
  </si>
  <si>
    <t>4-033-181-2640102-103-2018/19-003</t>
  </si>
  <si>
    <t>4-033-181-2640510-110-2018/19-001</t>
  </si>
  <si>
    <t>Siololo-Majimoto Road</t>
  </si>
  <si>
    <t>4-033-181-2640508-107-2018/19-001</t>
  </si>
  <si>
    <t>Gravel, grading, ditch/catch water drains (23Km)</t>
  </si>
  <si>
    <t>Kimogoro-Sierraleone Road</t>
  </si>
  <si>
    <t>4-033-181-2640508-107-2018/19-002</t>
  </si>
  <si>
    <t>Light grading, culverts installation and gravel (20Km)</t>
  </si>
  <si>
    <t>Oltumusoi Primary School</t>
  </si>
  <si>
    <t>4-033-181-2630204-104-2018/19-001</t>
  </si>
  <si>
    <t>Entiapiri Primary Shool</t>
  </si>
  <si>
    <t>4-033-181-2630204-104-2018/19-002</t>
  </si>
  <si>
    <t>Morloo Ole Kasale Primary School</t>
  </si>
  <si>
    <t>4-033-181-2630204-104-2018/19-003</t>
  </si>
  <si>
    <t>Enkare Ngiro Primary School</t>
  </si>
  <si>
    <t>4-033-181-2630204-104-2018/19-004</t>
  </si>
  <si>
    <t>Egem Primary School</t>
  </si>
  <si>
    <t>4-033-181-2630204-104-2018/19-005</t>
  </si>
  <si>
    <t>Kone primary School</t>
  </si>
  <si>
    <t>4-033-181-2630204-104-2018/19-006</t>
  </si>
  <si>
    <t>Completion of administration block (roofing, painting and internal finishes)</t>
  </si>
  <si>
    <t>Osinantei Primary School</t>
  </si>
  <si>
    <t>4-033-181-2630204-104-2018/19-007</t>
  </si>
  <si>
    <t>Emurua E Lerai Primary School</t>
  </si>
  <si>
    <t>4-033-181-2630204-104-2018/19-008</t>
  </si>
  <si>
    <t>minutes1,100,000</t>
  </si>
  <si>
    <t>Iltumaro Primary School</t>
  </si>
  <si>
    <t>4-033-181-2630204-104-2018/19-009</t>
  </si>
  <si>
    <t>Empurputia Primary School</t>
  </si>
  <si>
    <t>4-033-181-2630204-104-2018/19-010</t>
  </si>
  <si>
    <t>Parakorwet Primary School</t>
  </si>
  <si>
    <t>4-033-181-2630204-104-2018/19-011</t>
  </si>
  <si>
    <r>
      <t xml:space="preserve">Torotwet </t>
    </r>
    <r>
      <rPr>
        <sz val="12"/>
        <color indexed="8"/>
        <rFont val="Footlight MT Light"/>
        <family val="1"/>
      </rPr>
      <t>Primary School</t>
    </r>
  </si>
  <si>
    <t>4-033-181-2630204-104-2018/19-012</t>
  </si>
  <si>
    <t>Olashapani Primary School</t>
  </si>
  <si>
    <t>4-033-181-2630204-104-2018/19-013</t>
  </si>
  <si>
    <t>Renovation of the whole school(8 Classroom/Toilets/Library)-(Roofing, painting, flooring and other internal finishes)</t>
  </si>
  <si>
    <t>Kimelok Nkisiwani Primary School</t>
  </si>
  <si>
    <t>4-033-181-2630204-104-2018/19-014</t>
  </si>
  <si>
    <t>Completion of a toilet (Roofing and internal finishes)</t>
  </si>
  <si>
    <t>Olkaria Primary Scool</t>
  </si>
  <si>
    <t>4-033-181-2630204-104-2018/19-015</t>
  </si>
  <si>
    <t>Ololoipangi Primary School</t>
  </si>
  <si>
    <t>4-033-181-2630204-104-2018/19-016</t>
  </si>
  <si>
    <r>
      <t xml:space="preserve">Eroret </t>
    </r>
    <r>
      <rPr>
        <sz val="12"/>
        <rFont val="Footlight MT Light"/>
        <family val="1"/>
      </rPr>
      <t>Primary School</t>
    </r>
  </si>
  <si>
    <t>4-033-181-2630204-104-2018/19-017</t>
  </si>
  <si>
    <t>Construction of a staff House; walling, plastering and doors</t>
  </si>
  <si>
    <t>Leleshawani Primary School</t>
  </si>
  <si>
    <t>4-033-181-2630204-104-2018/19-018</t>
  </si>
  <si>
    <t>Purchase of 2 acres of land for school expansion</t>
  </si>
  <si>
    <t>Entoroboni Primary School</t>
  </si>
  <si>
    <t>4-033-181-2630204-104-2018/19-019</t>
  </si>
  <si>
    <t>Olmekenyu Primary School</t>
  </si>
  <si>
    <t>4-033-181-2630204-104-2018/19-020</t>
  </si>
  <si>
    <t>Olpukoti primary School</t>
  </si>
  <si>
    <t>4-033-181-2630204-104-2018/19-021</t>
  </si>
  <si>
    <t>Olenkanae primary School</t>
  </si>
  <si>
    <t>4-033-181-2630204-104-2018/19-022</t>
  </si>
  <si>
    <t>Olooretet Primary School</t>
  </si>
  <si>
    <t>4-033-181-2630204-104-2018/19-023</t>
  </si>
  <si>
    <t>Choronok primary School</t>
  </si>
  <si>
    <t>4-033-181-2630204-104-2018/19-024</t>
  </si>
  <si>
    <t>Kaliet Primary School</t>
  </si>
  <si>
    <t>4-033-181-2630204-104-2018/19-025</t>
  </si>
  <si>
    <t>Construction of  Administration block; walling, plastering and doors</t>
  </si>
  <si>
    <t>Tendwet Primary school</t>
  </si>
  <si>
    <t>4-033-181-2630204-104-2018/19-026</t>
  </si>
  <si>
    <t>Mausa Primary School</t>
  </si>
  <si>
    <t>4-033-181-2630204-104-2018/19-027</t>
  </si>
  <si>
    <t>Completion of one classroom i.e Painting, window and doors, and flooring</t>
  </si>
  <si>
    <t>Simindwa Primary School</t>
  </si>
  <si>
    <t>4-033-181-2630204-104-2018/19-028</t>
  </si>
  <si>
    <t>Completion of one classroom i.e painting and flooring</t>
  </si>
  <si>
    <t>Sagamian Secondary School</t>
  </si>
  <si>
    <t>4-033-181-2630205-104-2018/19-001</t>
  </si>
  <si>
    <t>Purchase of 100 beds for boys dormitory</t>
  </si>
  <si>
    <t>Saire Secondary School</t>
  </si>
  <si>
    <t>4-033-181-2630205-104-2018/19-002</t>
  </si>
  <si>
    <t>Loita Girls Secondary School</t>
  </si>
  <si>
    <t>4-033-181-2630205-104-2018/19-003</t>
  </si>
  <si>
    <t>Tumuyiot Secondary School</t>
  </si>
  <si>
    <t>4-033-181-2630205-104-2018/19-004</t>
  </si>
  <si>
    <t>Siwot Secondary School</t>
  </si>
  <si>
    <t>4-033-181-2630205-104-2018/19-005</t>
  </si>
  <si>
    <t>Marinwa Sec School</t>
  </si>
  <si>
    <t>4-033-181-2630205-104-2018/19-006</t>
  </si>
  <si>
    <t>Kotolian Sec School</t>
  </si>
  <si>
    <t>4-033-181-2630205-104-2018/19-007</t>
  </si>
  <si>
    <t>Enekishomi Sec School</t>
  </si>
  <si>
    <t>4-033-181-2630205-104-2018/19-008</t>
  </si>
  <si>
    <t>Olenkapune Secondary School</t>
  </si>
  <si>
    <t>4-033-181-2630205-104-2018/19-009</t>
  </si>
  <si>
    <t>Tengecha Esoit Sec School</t>
  </si>
  <si>
    <t>4-033-181-2630205-104-2018/19-010</t>
  </si>
  <si>
    <t>Completion of a Laboratory i.e gas piping and internal finishes</t>
  </si>
  <si>
    <t>NG-CDF Motorvehicle</t>
  </si>
  <si>
    <t xml:space="preserve">4-033-181-3110701-108-2018/19-001        </t>
  </si>
  <si>
    <t>Purchase of NGCDF Motorvehicle</t>
  </si>
  <si>
    <t xml:space="preserve">4-033-181-3110202-108-2018/19-001        </t>
  </si>
  <si>
    <t>Nchura Chief Camp</t>
  </si>
  <si>
    <t>4-033-181-2640507-108-2018/19-00</t>
  </si>
  <si>
    <t>Completion of Chiefs office i.e painting, flooring and fixing of windows and doors</t>
  </si>
  <si>
    <t>PROJECT GFS CODELIST FOR RONGAI NATIONAL GOVERNMENT CONSTITUENCY DEVELOPMENT FUND</t>
  </si>
  <si>
    <t>4-032-173-2110000-100-2018/19-001</t>
  </si>
  <si>
    <t>4-032-173-2210000-100-2018/19-002</t>
  </si>
  <si>
    <t>4-032-173-2120101-100-2018/19-003</t>
  </si>
  <si>
    <t>4-032-173-2120101-100-2018/19-004</t>
  </si>
  <si>
    <t>4-032-173-2210802-100-2018/19-005</t>
  </si>
  <si>
    <t>4-032-173-2210000-111-2018/19-001</t>
  </si>
  <si>
    <t>4-032-173-2210802-111-2018/19-002</t>
  </si>
  <si>
    <t>4-032-173-2210700-111-2018/19-003</t>
  </si>
  <si>
    <t>4-032-173-2640200-101-2018/19-001</t>
  </si>
  <si>
    <t>4-032-173-2640508-112-2018/19-001</t>
  </si>
  <si>
    <t>Mangu Primary School</t>
  </si>
  <si>
    <t>4-032-173-2640510-110-2018/19-001</t>
  </si>
  <si>
    <t xml:space="preserve">Construction of 8 door toilets to completion </t>
  </si>
  <si>
    <t>Therando Primary School</t>
  </si>
  <si>
    <t>4-032-173-2640510-110-2018/19-002</t>
  </si>
  <si>
    <t>Construction of 8 door toilet to completion</t>
  </si>
  <si>
    <t>Boror Primary School</t>
  </si>
  <si>
    <t>4-032-173-2640510-110-2018/19-003</t>
  </si>
  <si>
    <t xml:space="preserve">Atebwa  Primary school </t>
  </si>
  <si>
    <t>4-032-173-2640510-110-2018/19-004</t>
  </si>
  <si>
    <t>Kerma Primary school</t>
  </si>
  <si>
    <t>4-032-173-2640510-110-2018/19-005</t>
  </si>
  <si>
    <t>4-032-173-2640101-103-2018/19-001</t>
  </si>
  <si>
    <t>4-032-173-2640102-103-2018/19-002</t>
  </si>
  <si>
    <t xml:space="preserve">Bursary Special schools </t>
  </si>
  <si>
    <t>4-032-173-2640103-103-2018/19-003</t>
  </si>
  <si>
    <t>Tulwabmoi Primary school</t>
  </si>
  <si>
    <t>4-032-173-2630204-104-2018/19-001</t>
  </si>
  <si>
    <t>Mercy Njeri Primary School</t>
  </si>
  <si>
    <t>4-032-173-2630204-104-2018/19-002</t>
  </si>
  <si>
    <t>Kiamunyi Primary School</t>
  </si>
  <si>
    <t>4-032-173-2630204-104-2018/19-003</t>
  </si>
  <si>
    <t>Sasumua Primary School</t>
  </si>
  <si>
    <t>4-032-173-2630204-104-2018/19-004</t>
  </si>
  <si>
    <t xml:space="preserve">Renovation of 4 classrooms to completion; plastering windows and dooring, floor screeding  </t>
  </si>
  <si>
    <t xml:space="preserve">Lower Solai Primary </t>
  </si>
  <si>
    <t>4-032-173-2630204-104-2018/19-005</t>
  </si>
  <si>
    <t>Renovation of three classrooms i.e Roofing, plastering windows and dooring, floor screeding</t>
  </si>
  <si>
    <t xml:space="preserve">Emarangishu Primary School </t>
  </si>
  <si>
    <t>4-032-173-2630204-104-2018/19-006</t>
  </si>
  <si>
    <t xml:space="preserve">Renovation of six classrooms i.e Roofing, plastering windows and dooring, floor screeding  </t>
  </si>
  <si>
    <t xml:space="preserve">Chemarmar Primary school </t>
  </si>
  <si>
    <t>4-032-173-2630204-104-2018/19-007</t>
  </si>
  <si>
    <t>Kiriko Primary school</t>
  </si>
  <si>
    <t>4-032-173-2630204-104-2018/19-008</t>
  </si>
  <si>
    <t>Mwiteithia primary school</t>
  </si>
  <si>
    <t>4-032-173-2630204-104-2018/19-011</t>
  </si>
  <si>
    <t xml:space="preserve">Arus Primary school </t>
  </si>
  <si>
    <t>4-032-173-2630204-104-2018/19-012</t>
  </si>
  <si>
    <t>Renovation of four classrooms (plastering windows and dooring,floor screeding and painting)</t>
  </si>
  <si>
    <t xml:space="preserve">Moricho Primary school </t>
  </si>
  <si>
    <t>4-032-173-2630204-104-2018/19-013</t>
  </si>
  <si>
    <t>Tumaini Primary school</t>
  </si>
  <si>
    <t>4-032-173-2630204-104-2018/19-014</t>
  </si>
  <si>
    <t>Lelechwet Primary school</t>
  </si>
  <si>
    <t>4-032-173-2630204-104-2018/19-015</t>
  </si>
  <si>
    <t>Ngecha Primary school</t>
  </si>
  <si>
    <t>4-032-173-2630204-104-2018/19-016</t>
  </si>
  <si>
    <t>Renovation of four classrooms; plastering windows and dooring,floor screeding and painting</t>
  </si>
  <si>
    <t>Ogilgei Primary School</t>
  </si>
  <si>
    <t>4-032-173-2630204-104-2018/19-018</t>
  </si>
  <si>
    <t xml:space="preserve">RVST Primary School </t>
  </si>
  <si>
    <t>4-032-173-2630204-104-2018/19-019</t>
  </si>
  <si>
    <t xml:space="preserve">Matuiku Primary school </t>
  </si>
  <si>
    <t>4-032-173-2630204-104-2018/19-020</t>
  </si>
  <si>
    <t>Renovation of four classrooms; plastering windows and dooring, floor screeding and painting</t>
  </si>
  <si>
    <t xml:space="preserve">Barina Primary School </t>
  </si>
  <si>
    <t>4-032-173-2630204-104-2018/19-021</t>
  </si>
  <si>
    <t>Renovation of 6 classrooms; roofing plastering, windows and doors, Floor screeding and painting</t>
  </si>
  <si>
    <t xml:space="preserve">Sawaiti Primary school </t>
  </si>
  <si>
    <t>4-032-173-2630204-104-2018/19-022</t>
  </si>
  <si>
    <t xml:space="preserve">Construction of 8 door toilet to completion </t>
  </si>
  <si>
    <t>minutes 2 door</t>
  </si>
  <si>
    <t>Lomolo Primary School</t>
  </si>
  <si>
    <t>4-032-173-2630204-104-2018/19-023</t>
  </si>
  <si>
    <t>Construction of 8 door toilets to completion</t>
  </si>
  <si>
    <t xml:space="preserve">Banita Primary School </t>
  </si>
  <si>
    <t>4-032-173-2630204-104-2018/19-024</t>
  </si>
  <si>
    <t>AIC Kabarnet Farm Primary School</t>
  </si>
  <si>
    <t>4-032-173-2630204-104-2018/19-025</t>
  </si>
  <si>
    <t>Chepseon Primary School</t>
  </si>
  <si>
    <t>4-032-173-2630204-104-2018/19-026</t>
  </si>
  <si>
    <t xml:space="preserve">Construction of 4 door toilets to Completion </t>
  </si>
  <si>
    <t>Rafiki Primary school</t>
  </si>
  <si>
    <t>4-032-173-2630204-104-2018/19-027</t>
  </si>
  <si>
    <t xml:space="preserve">Kutoitich Primary school </t>
  </si>
  <si>
    <t>4-032-173-2630204-104-2018/19-028</t>
  </si>
  <si>
    <t>Set Kobor Primary school</t>
  </si>
  <si>
    <t>4-032-173-2630204-104-2018/19-029</t>
  </si>
  <si>
    <t xml:space="preserve">Construction of Boys Dormitory to completion </t>
  </si>
  <si>
    <t>Ogilgei Primary school</t>
  </si>
  <si>
    <t>4-032-173-2630204-104-2018/19-030</t>
  </si>
  <si>
    <t>Ol-Rongai Primary School</t>
  </si>
  <si>
    <t>4-032-173-2630204-104-2018/19-031</t>
  </si>
  <si>
    <t>Renovation of four classrooms (Roofing, plastering windows and dooring, floor screeding and painting)</t>
  </si>
  <si>
    <t>Kiamunyi Secondary School</t>
  </si>
  <si>
    <t>4-032-173-2630205-104-2018/19-001</t>
  </si>
  <si>
    <t>Completion of two storey classrooms (walling, roofing, plastering, doors, windows and ceiling)</t>
  </si>
  <si>
    <t>Muhigia secondary school</t>
  </si>
  <si>
    <t>4-032-173-2630205-104-2018/19-002</t>
  </si>
  <si>
    <t xml:space="preserve">Chemasis secondary school </t>
  </si>
  <si>
    <t>4-032-173-2630205-104-2018/19-003</t>
  </si>
  <si>
    <t> Purchase of two acres of land for expansion of school</t>
  </si>
  <si>
    <t>Lake solai secondary school</t>
  </si>
  <si>
    <t>4-032-173-2630205-104-2018/19-004</t>
  </si>
  <si>
    <t xml:space="preserve">Umoja Secondary school </t>
  </si>
  <si>
    <t>4-032-173-2630205-104-2018/19-005</t>
  </si>
  <si>
    <t xml:space="preserve">Leldet Secondary school </t>
  </si>
  <si>
    <t>4-032-173-2630205-104-2018/19-006</t>
  </si>
  <si>
    <t>Equiping and installation of gas plumbing works and working tops of a laboratory</t>
  </si>
  <si>
    <t xml:space="preserve">Lengenet Secondary school </t>
  </si>
  <si>
    <t>4-032-173-2630205-104-2018/19-007</t>
  </si>
  <si>
    <t>Tuyoitich Secondary school</t>
  </si>
  <si>
    <t>4-032-173-2630205-104-2018/19-008</t>
  </si>
  <si>
    <t>Kerma Secondary school</t>
  </si>
  <si>
    <t>4-032-173-2630205-104-2018/19-009</t>
  </si>
  <si>
    <t>Ngata Secondary school</t>
  </si>
  <si>
    <t>4-032-173-2630205-104-2018/19-010</t>
  </si>
  <si>
    <t>Construction of a laboratory (foundation, walling, plastering and fixing ceiling)</t>
  </si>
  <si>
    <t xml:space="preserve">Mimwaita Secondary School </t>
  </si>
  <si>
    <t>4-032-173-2630205-104-2018/19-011</t>
  </si>
  <si>
    <t xml:space="preserve">Barina Secondary school </t>
  </si>
  <si>
    <t>4-032-173-2630205-104-2018/19-012</t>
  </si>
  <si>
    <t xml:space="preserve">Completion of a twin Laboratory.i.e installation of gas public works, Working tables </t>
  </si>
  <si>
    <t xml:space="preserve">Kapsatec Secondary School </t>
  </si>
  <si>
    <t>4-032-173-2630205-104-2018/19-013</t>
  </si>
  <si>
    <t>Koisamu Secondary School</t>
  </si>
  <si>
    <t>4-032-173-2630205-104-2018/19-014</t>
  </si>
  <si>
    <t>Solai Day Secondary School</t>
  </si>
  <si>
    <t>4-032-173-2630205-104-2018/19-015</t>
  </si>
  <si>
    <t xml:space="preserve">Bright Hope Lomolo Secondary school </t>
  </si>
  <si>
    <t>4-032-173-2630205-104-2018/19-016</t>
  </si>
  <si>
    <t xml:space="preserve">Construction of two staff houses to  completion </t>
  </si>
  <si>
    <t>Ol-Rongai Secondary School</t>
  </si>
  <si>
    <t>4-032-173-2630205-104-2018/19-017</t>
  </si>
  <si>
    <t xml:space="preserve">Completion of dormitory; Screeding and window panes </t>
  </si>
  <si>
    <t xml:space="preserve">Kamungei  Dos Office </t>
  </si>
  <si>
    <t>4-032-173-2640507-108-2018/19-001</t>
  </si>
  <si>
    <t xml:space="preserve">Construction of Dos Office to completion </t>
  </si>
  <si>
    <t>Nyamamithi chiefs office</t>
  </si>
  <si>
    <t>4-032-173-2640507-108-2018/19-002</t>
  </si>
  <si>
    <t xml:space="preserve">Completion of chiefs office i.e  Doors window plastering, floor scree ding, painting </t>
  </si>
  <si>
    <t>4-032-173-2640507-108-2018/19-003</t>
  </si>
  <si>
    <t xml:space="preserve">Banita chiefs Office </t>
  </si>
  <si>
    <t>4-032-173-2640507-108-2018/19-004</t>
  </si>
  <si>
    <t xml:space="preserve">Kambi Ya moto A.P camp </t>
  </si>
  <si>
    <t>4-032-173-2640507-108-2018/19-005</t>
  </si>
  <si>
    <t>Construction of five A.P Houses to completion</t>
  </si>
  <si>
    <t>Rongai Constituency Office.</t>
  </si>
  <si>
    <t>PROJECT GFS CODELIST FOR KIPKELION WEST NATIONAL GOVERNMENT CONSTITUENCY DEVELOPMENT FUND</t>
  </si>
  <si>
    <t>4-35-189-2110000-100-2018/19-001</t>
  </si>
  <si>
    <t>Payments of staff salaries and gratuity</t>
  </si>
  <si>
    <t>4-35-189-2210000-100-2018/19-001</t>
  </si>
  <si>
    <t>Purchase of fuel, repairs, and maintenance, printing, stationery, telephone, travel and subsistence.</t>
  </si>
  <si>
    <t>4-35-189-2120101-100-2018/19-001</t>
  </si>
  <si>
    <t>4-35-189-2210802-100-2018/19-001</t>
  </si>
  <si>
    <t>Payment of committee sitting allowances, transport and conferences.</t>
  </si>
  <si>
    <t>4-35-189-2210000-111-2018/19-001</t>
  </si>
  <si>
    <t xml:space="preserve">Purchase of fuel, repairs, and maintenance, printing, stationery, airtime, travel and subsistence </t>
  </si>
  <si>
    <t>4-35-189-2210802-111-2018/19-001</t>
  </si>
  <si>
    <t>Capacity Building of PMCs/NG-CDFCs</t>
  </si>
  <si>
    <t>4-35-189-2210700-111-2018/19-001</t>
  </si>
  <si>
    <t>Undertake training of the PMCs,NG- CDFCs on NG-CDF related issues</t>
  </si>
  <si>
    <t>4-035-188-2640200-101-2018/19-001</t>
  </si>
  <si>
    <t>Chilchila Ward Environment Project</t>
  </si>
  <si>
    <t>4-035-189-2640510-110-2018/19-001</t>
  </si>
  <si>
    <t>Chilchila ward: 516,509.41(Purchase of tree seedlings, transportation and Launching of the tree planting exercise)-Chilchila T/Ship Secondary School, Cherara Primary School, Samolel Secondary school, Sereng Secondary school</t>
  </si>
  <si>
    <t>Kipkelion Ward Environment Project</t>
  </si>
  <si>
    <t>4-035-189-2640510-110-2018/19-002</t>
  </si>
  <si>
    <t>Kipkelion Ward: 516,509.41.(Purchase of tree seedlings, transportation and Launching of the tree planting exercise)- Siret primary school, Kipkelion ACC office, Segetet Primary schoo, Lelechwet Primary school</t>
  </si>
  <si>
    <t>Kamasian Ward Environment Project</t>
  </si>
  <si>
    <t>4-035-189-2640510-110-2018/19-003</t>
  </si>
  <si>
    <t>Kamasian ward: 516,509.41(Purchase of tree seedlings, transportation and Launching of the tree planting exercise)- Leldet Primary school, Tingatela Primaey school, Lelu Primary school, ACC office kamasian</t>
  </si>
  <si>
    <t>Kunyak Ward Environment Project</t>
  </si>
  <si>
    <t>4-035-189-2640510-110-2018/19-004</t>
  </si>
  <si>
    <t>Kunyak ward: 516,509.41(Purchase of tree seedlings, transportation and Launching of the tree planting exercise)- Kapsale Primary school, Chesonoi Primary school, ACC office Kunyak, Chesigot primary school</t>
  </si>
  <si>
    <t>Kipkelion West Tournament</t>
  </si>
  <si>
    <t>4-035-189-2640509-112-2018/19-001</t>
  </si>
  <si>
    <t>Purchase of balls and uniforms, trophies and facilitation of  Kipkelion West Tournament. Kamasian Ward Ksh. 516,509.41,Kipkelion Ward Ksh. 516,509.41, Kunyak Ward Ksh. 516,509.41, Chilchila Ward Ksh 516,509.41</t>
  </si>
  <si>
    <t>4-035-189-2640101-103-2018/19-001</t>
  </si>
  <si>
    <t xml:space="preserve">Payment of bursary to needy   students </t>
  </si>
  <si>
    <t>4-035-189-2640101-103-2018/19-002</t>
  </si>
  <si>
    <t>4-035-189-2640101-103-2018/19-003</t>
  </si>
  <si>
    <t>Social Security Programmes-NHIF</t>
  </si>
  <si>
    <t>4-035-189-2640101-103-2018/19-004</t>
  </si>
  <si>
    <t>Payment of medical insurance cover for the vulnerable families</t>
  </si>
  <si>
    <t>Barsiele Primary School</t>
  </si>
  <si>
    <t>4-035-189-2630204-104-2018/19-001</t>
  </si>
  <si>
    <t xml:space="preserve">Construction of administration block: Foundation, walling, roofing </t>
  </si>
  <si>
    <t>Blue Hills Primary School</t>
  </si>
  <si>
    <t>4-035-189-2630204-104-2018/19-002</t>
  </si>
  <si>
    <t>Construction of administration block: Foundation, walling, roofing.</t>
  </si>
  <si>
    <t>4-035-189-2630204-104-2018/19-003</t>
  </si>
  <si>
    <t>Borowet Primary school</t>
  </si>
  <si>
    <t>4-035-189-2630204-104-2018/19-004</t>
  </si>
  <si>
    <t>Completion of a classroom at Kshs. 100,000 (walling and roofing) and construction of a new classroom to completion at Kshs. 600,000</t>
  </si>
  <si>
    <t>Chebirir Primary School</t>
  </si>
  <si>
    <t>4-035-189-2630204-104-2018/19-005</t>
  </si>
  <si>
    <t>Completion of a classroom (walling and roofing) at  Kshs.100,000, construction of a new classroom to completion at Kshs. 500,000 and completion of pit latrine (walling and roofing) at ksh 100,000</t>
  </si>
  <si>
    <t>Chepkendi Primary School</t>
  </si>
  <si>
    <t>4-035-189-2630204-104-2018/19-006</t>
  </si>
  <si>
    <t>Completion of a classroom: plastering, windows and electrical installation.</t>
  </si>
  <si>
    <t>Cherara Primary School</t>
  </si>
  <si>
    <t>4-035-189-2630204-104-2018/19-007</t>
  </si>
  <si>
    <t>Construction of administration block: Foundation, walling, roofing</t>
  </si>
  <si>
    <t>Chesigot Primary school</t>
  </si>
  <si>
    <t>4-035-189-2630204-104-2018/19-008</t>
  </si>
  <si>
    <t>Chesonoi Primary School</t>
  </si>
  <si>
    <t>4-035-189-2630204-104-2018/19-009</t>
  </si>
  <si>
    <t>Completion of classroom: walling, roofing, ceiling, and painting</t>
  </si>
  <si>
    <t>Chilchila Primary School</t>
  </si>
  <si>
    <t>4-035-189-2630204-104-2018/19-010</t>
  </si>
  <si>
    <t>Chorwet Primary school</t>
  </si>
  <si>
    <t>4-035-189-2630204-104-2018/19-011</t>
  </si>
  <si>
    <t>Imbaragai Primary school</t>
  </si>
  <si>
    <t>4-035-189-2630204-104-2018/19-012</t>
  </si>
  <si>
    <t>Kabirong Primary School</t>
  </si>
  <si>
    <t>4-035-189-2630204-104-2018/19-013</t>
  </si>
  <si>
    <t>Construction of a new classroom to completion at ksh 600,000 and completion of a classroom at ksh 100,000 (walling and roofing)</t>
  </si>
  <si>
    <t>Kaborok Primary School</t>
  </si>
  <si>
    <t>4-035-189-2630204-104-2018/19-014</t>
  </si>
  <si>
    <t>Completion of two classrooms at ksh 200,00 (windows, doors and painting) and construction of a classroom to completion at  ksh 500,000</t>
  </si>
  <si>
    <t>4-035-189-2630204-104-2018/19-015</t>
  </si>
  <si>
    <t>Construction of a new classroom to completion at ksh 700,000 and Purchase of 1/2 acre at ksh 200,000</t>
  </si>
  <si>
    <t>Kamiwa Primary School</t>
  </si>
  <si>
    <t>4-035-189-2630204-104-2018/19-016</t>
  </si>
  <si>
    <t>Completion of a classroom : plastering painting and electrical installation</t>
  </si>
  <si>
    <t>Kapias Primary school</t>
  </si>
  <si>
    <t>4-035-189-2630204-104-2018/19-017</t>
  </si>
  <si>
    <t>4-035-189-2630204-104-2018/19-018</t>
  </si>
  <si>
    <t>Construction of administraion block: Foundation, walling, roofing</t>
  </si>
  <si>
    <t>Kapkures primary school</t>
  </si>
  <si>
    <t>4-035-189-2630204-104-2018/19-019</t>
  </si>
  <si>
    <t>Construction  of 12 doors toilet to completion</t>
  </si>
  <si>
    <t>Kaplelit Primary school</t>
  </si>
  <si>
    <t>4-035-189-2630204-104-2018/19-020</t>
  </si>
  <si>
    <t>Renovation of 4 classrooms: flooring, plastering, verandah and painting</t>
  </si>
  <si>
    <t>Kapluso Primary School</t>
  </si>
  <si>
    <t>4-035-189-2630204-104-2018/19-021</t>
  </si>
  <si>
    <t>Kapsale Primary School</t>
  </si>
  <si>
    <t>4-035-189-2630204-104-2018/19-022</t>
  </si>
  <si>
    <t>Completion of a classroom at ksh 100,000 (plastering, painting and electrical installation) and Construction of a new classroom to completion  ksh 600,000</t>
  </si>
  <si>
    <t>Kenyelet Primary School</t>
  </si>
  <si>
    <t>4-035-189-2630204-104-2018/19-023</t>
  </si>
  <si>
    <t>Purchase of 1/2 acre of land at ksh 200,000 and construction of one classroom to completion at  ksh 500,000</t>
  </si>
  <si>
    <t>Kerengeti  Primary School</t>
  </si>
  <si>
    <t>4-035-189-2630204-104-2018/19-024</t>
  </si>
  <si>
    <t>Kimologit Primary School</t>
  </si>
  <si>
    <t>4-035-189-2630204-104-2018/19-025</t>
  </si>
  <si>
    <t>Construction of administration block: Foundation, walling, roofing and electrical installation</t>
  </si>
  <si>
    <t>Kipchorian Primary school</t>
  </si>
  <si>
    <t>4-035-189-2630204-104-2018/19-026</t>
  </si>
  <si>
    <t>Renovation of 3 classrooms: flooring, plastering, verandah and painting</t>
  </si>
  <si>
    <t>4-035-189-2630204-104-2018/19-027</t>
  </si>
  <si>
    <t>Construction of a new classroom to completion at ksh 600,000 and completion of a classroom at ksh 100,000 (walling and roofing).</t>
  </si>
  <si>
    <t>4-035-189-2630204-104-2018/19-028</t>
  </si>
  <si>
    <t>Construction of a new classroom to completion at ksh 600,000 and Purchase of 1/2 acre of land at ksh 200,000</t>
  </si>
  <si>
    <t>Kipteris Primary School</t>
  </si>
  <si>
    <t>4-035-189-2630204-104-2018/19-029</t>
  </si>
  <si>
    <t>Renovation of 4 classrooms: Plastering, flooring, painting, door locks and window panes</t>
  </si>
  <si>
    <t>Kitoi Primary school</t>
  </si>
  <si>
    <t>4-035-189-2630204-104-2018/19-030</t>
  </si>
  <si>
    <t>Koisagat Primary School</t>
  </si>
  <si>
    <t>4-035-189-2630204-104-2018/19-031</t>
  </si>
  <si>
    <t>Renovation of 2 classrooms: plastering, flooring, windows panes, doors locks and painting</t>
  </si>
  <si>
    <t>4-035-189-2630204-104-2018/19-032</t>
  </si>
  <si>
    <t>Completion of a classroom: Plastering, painting and electrical installation</t>
  </si>
  <si>
    <t>Kokwet Primary school</t>
  </si>
  <si>
    <t>4-035-189-2630204-104-2018/19-033</t>
  </si>
  <si>
    <t>Construction of 12 doors toilet to completion</t>
  </si>
  <si>
    <t>Koru farm Primary school</t>
  </si>
  <si>
    <t>4-035-189-2630204-104-2018/19-034</t>
  </si>
  <si>
    <t>Completion of administration block: plastering, flooring, electrical installation and painting</t>
  </si>
  <si>
    <t>4-035-189-2630204-104-2018/19-035</t>
  </si>
  <si>
    <t>Kutung Primary School</t>
  </si>
  <si>
    <t>4-035-189-2630204-104-2018/19-036</t>
  </si>
  <si>
    <t>Completion of one classrooms at ksh 100,000 (walling and roofing) and construction of a classroom to completion at ksh700,000</t>
  </si>
  <si>
    <t>Laliat Primary School</t>
  </si>
  <si>
    <t>4-035-189-2630204-104-2018/19-037</t>
  </si>
  <si>
    <t>Leldet Primary school</t>
  </si>
  <si>
    <t>4-035-189-2630204-104-2018/19-038</t>
  </si>
  <si>
    <t>Completion of two classrooms: doors, windows, painting, plastering and electrical installation</t>
  </si>
  <si>
    <t>4-035-189-2630204-104-2018/19-039</t>
  </si>
  <si>
    <t>Lelu Central Primary School</t>
  </si>
  <si>
    <t>4-035-189-2630204-104-2018/19-040</t>
  </si>
  <si>
    <t>Completion of a classroom: Plastering, windows, painting and electrical installation</t>
  </si>
  <si>
    <t>lesirwo Primary school</t>
  </si>
  <si>
    <t>4-035-189-2630204-104-2018/19-041</t>
  </si>
  <si>
    <t>Renovation of 3 classrooms: Plastering, flooring, painting and verandah</t>
  </si>
  <si>
    <t>Liloch Primary School</t>
  </si>
  <si>
    <t>4-035-189-2630204-104-2018/19-042</t>
  </si>
  <si>
    <t>Renovation of 3 classrooms at ksh 300,000: Flooring, plastering, window panes, door locks and painting and completion of one classroom at ksh150,000:Plastering, painting, window panes and electrical installation</t>
  </si>
  <si>
    <t>Macheisok Primary School</t>
  </si>
  <si>
    <t>4-35-189-2630204-104-2018/19-043</t>
  </si>
  <si>
    <t>Completion of two classrooms: walling and roofing</t>
  </si>
  <si>
    <t>Magire Primary School</t>
  </si>
  <si>
    <t>4-035-189-2630204-104-2018/19-044</t>
  </si>
  <si>
    <t>Murgut Primary school</t>
  </si>
  <si>
    <t>4-035-189-2630204-104-2018/19-045</t>
  </si>
  <si>
    <t>Ngendalel Primary School</t>
  </si>
  <si>
    <t>4-035-189-2630204-104-2018/19-046</t>
  </si>
  <si>
    <t>Completion of a admin block at ksh 500,000: walling, roofing, painting and electrical installation and purchase of 1/2 acre at ksh 300,000</t>
  </si>
  <si>
    <t>Pinas Primary School</t>
  </si>
  <si>
    <t>4-035-189-2630204-104-2018/19-047</t>
  </si>
  <si>
    <t>Purchase of 1/2 acre land ksh 300,000 and completion of a classroom at ksh 100,000: plastering, painting and roofing</t>
  </si>
  <si>
    <t>Samolel Primary school</t>
  </si>
  <si>
    <t>4-035-189-2630204-104-2018/19-048</t>
  </si>
  <si>
    <t>Segetet  Primary school</t>
  </si>
  <si>
    <t>4-035-189-2630204-104-2018/19-049</t>
  </si>
  <si>
    <t>Construction of a new classroom to completion.</t>
  </si>
  <si>
    <t>Seguton Primary school</t>
  </si>
  <si>
    <t>4-035-189-2630204-104-2018/19-050</t>
  </si>
  <si>
    <t>Completion of a classroom: Plastering, windows, doors, painting and electrical installation</t>
  </si>
  <si>
    <t>Sereng Primary school</t>
  </si>
  <si>
    <t>4-035-189-2630204-104-2018/19-051</t>
  </si>
  <si>
    <t>Construction of 12 door toilets to completion</t>
  </si>
  <si>
    <t>4-035-189-2630204-104-2018/19-052</t>
  </si>
  <si>
    <t>Completion of 2 classrooms at ksh 200,000: (plastering, painting, windows, doors) &amp; Purchase of 50pcs of desks at ksh 200,000</t>
  </si>
  <si>
    <t>Singoiwek Primary School</t>
  </si>
  <si>
    <t>4-035-189-2630204-104-2018/19-053</t>
  </si>
  <si>
    <t>Siret primary school</t>
  </si>
  <si>
    <t>4-035-189-2630204-104-2018/19-054</t>
  </si>
  <si>
    <t>Renovation of 3 classrooms at ksh 300,000: Verandah, flooring, plastering, window panes, door locks and painting and purchase of 1/2 acre of land at ksh 300,000</t>
  </si>
  <si>
    <t>Sirigoi Primary School</t>
  </si>
  <si>
    <t>4-035-189-2630204-104-2018/19-055</t>
  </si>
  <si>
    <t>Siwot Primary school</t>
  </si>
  <si>
    <t>4-035-189-2630204-104-2018/19-056</t>
  </si>
  <si>
    <t>Completion of two classrooms: Plastering, windows, doors, painting and electrical installation</t>
  </si>
  <si>
    <t>Soil conservation Primary school</t>
  </si>
  <si>
    <t>4-035-189-2630204-104-2018/19-057</t>
  </si>
  <si>
    <t>Timbilil Primary School</t>
  </si>
  <si>
    <t>4-035-189-2630204-104-2018/19-058</t>
  </si>
  <si>
    <t>Tinderet Primary School</t>
  </si>
  <si>
    <t>4-035-189-2630204-104-2018/19-059</t>
  </si>
  <si>
    <t>Tingatela Primary school</t>
  </si>
  <si>
    <t>4-035-189-2630204-104-2018/19-060</t>
  </si>
  <si>
    <t>Tingoro Primary School</t>
  </si>
  <si>
    <t>4-035-189-2630204-104-2018/19-061</t>
  </si>
  <si>
    <t>Completion of a classroom at ksh 100,000 (walling and roofing) and Construction of a new classroom to completion at ksh 600,000</t>
  </si>
  <si>
    <t>Tiyobei Primary school</t>
  </si>
  <si>
    <t>4-035-189-2630204-104-2018/19-062</t>
  </si>
  <si>
    <t>Renovation of 6 classrooms: Verandah, flooring, plastering, window panes, door locks and painting</t>
  </si>
  <si>
    <t>Tulwapmoi Primary school</t>
  </si>
  <si>
    <t>4-035-189-2630204-104-2018/19-063</t>
  </si>
  <si>
    <t>Tumaek Primary school</t>
  </si>
  <si>
    <t>4-035-189-2630204-104-2018/19-064</t>
  </si>
  <si>
    <t>Urafiki Primary school</t>
  </si>
  <si>
    <t>4-035-189-2630204-104-2018/19-065</t>
  </si>
  <si>
    <t>Barsiele Secondary School</t>
  </si>
  <si>
    <t>4-035-189-2630205-104-2018/19-001</t>
  </si>
  <si>
    <t>Construction of library: foundation, walling, roofing, electrical installation and painting</t>
  </si>
  <si>
    <t>Cherara Secondary School</t>
  </si>
  <si>
    <t>4-035-189-2630205-104-2018/19-002</t>
  </si>
  <si>
    <t>Completion of dormitory: walling, roofing and, plastering,</t>
  </si>
  <si>
    <t>Chilchila Secondary School</t>
  </si>
  <si>
    <t>4-035-189-2630205-104-2018/19-003</t>
  </si>
  <si>
    <t>Kalyet Secondary School</t>
  </si>
  <si>
    <t>Completion of two dormitories: walling and roofing</t>
  </si>
  <si>
    <t>Kapkwen Secondary School</t>
  </si>
  <si>
    <t>4-035-189-2630205-104-2018/19-005</t>
  </si>
  <si>
    <t>Kaplelit Secondary School</t>
  </si>
  <si>
    <t>4-035-189-2630205-104-2018/19-006</t>
  </si>
  <si>
    <t>Kasheen Secondary School</t>
  </si>
  <si>
    <t>4-035-189-2630205-104-2018/19-007</t>
  </si>
  <si>
    <t>Construction of one classroom to completion at ksh 1,000,000 and completion of 2 classrooms at ksh 200,000: plastering, doors, windows and electrical installation</t>
  </si>
  <si>
    <t>Kimologit Secondary School</t>
  </si>
  <si>
    <t>4-035-189-2630205-104-2018/19-008</t>
  </si>
  <si>
    <t>Construction of Laboratory: foundation, walling and roofing</t>
  </si>
  <si>
    <t>Kipchorian Secondary School</t>
  </si>
  <si>
    <t>4-035-189-2630205-104-2018/19-009</t>
  </si>
  <si>
    <t>Kipsegi Secondary School</t>
  </si>
  <si>
    <t>4-035-189-2630205-104-2018/19-010</t>
  </si>
  <si>
    <t>Completion of a laboratory: gas installation, piping and science tables</t>
  </si>
  <si>
    <t>Kipteris Girls Secondary School</t>
  </si>
  <si>
    <t>4-035-189-2630205-104-2018/19-011</t>
  </si>
  <si>
    <t>Construction of dormitory: Foundation, walling, roofing, electrical installation and painting</t>
  </si>
  <si>
    <t>Koisagat Secondary School</t>
  </si>
  <si>
    <t>4-035-189-2630205-104-2018/19-012</t>
  </si>
  <si>
    <t>4-035-189-2630205-104-2018/19-013</t>
  </si>
  <si>
    <t>Kunyak Secondary School</t>
  </si>
  <si>
    <t>4-035-189-2630205-104-2018/19-014</t>
  </si>
  <si>
    <t>Construction of a new classroom to completion at ksh 600,000 and completion of a classroom at ksh 100,000: plastering, painting and electrical installation</t>
  </si>
  <si>
    <t>Lesirwo Secondary School</t>
  </si>
  <si>
    <t>4-035-189-2630205-104-2018/19-015</t>
  </si>
  <si>
    <t>Construction of Modern administration block: foundation, walling, roofing at Ksh 3,700,000.00 and completion of multipurpose hall(plastering and roofing) at Ksh 300,000</t>
  </si>
  <si>
    <t>Liloch Secondary School</t>
  </si>
  <si>
    <t>4-035-189-2630205-104-2018/19-016</t>
  </si>
  <si>
    <t>Ndubusat Secondary School</t>
  </si>
  <si>
    <t>4-035-189-2630205-104-2018/19-017</t>
  </si>
  <si>
    <t>Completion of  dining hall: flooring, plastering, painting and electrical installation</t>
  </si>
  <si>
    <t>Sereng Secondary School</t>
  </si>
  <si>
    <t>4-035-189-2630205-104-2018/19-018</t>
  </si>
  <si>
    <t>Siret Secondary School</t>
  </si>
  <si>
    <t>4-035-189-2630205-104-2018/19-019</t>
  </si>
  <si>
    <t>Completion of multipurpose hall: walling and first floor slab.</t>
  </si>
  <si>
    <t>Sugutek Secondary school</t>
  </si>
  <si>
    <t>4-035-189-2630205-104-2018/19-020</t>
  </si>
  <si>
    <t xml:space="preserve">Completion of the storey building walling and roofing </t>
  </si>
  <si>
    <t>Taita Towett Secondary School</t>
  </si>
  <si>
    <t>4-035-189-2630205-104-2018/19-021</t>
  </si>
  <si>
    <t>Completion of a Library: walling and roofing</t>
  </si>
  <si>
    <t>Tuiyobei Secondary School</t>
  </si>
  <si>
    <t>4-035-189-2630205-104-2018/19-022</t>
  </si>
  <si>
    <t>Tulwapmoi Secondary School</t>
  </si>
  <si>
    <t>4-035-189-2630205-104-2018/19-023</t>
  </si>
  <si>
    <t>Kapkwen Assistant Chief's office</t>
  </si>
  <si>
    <t>4-035-188-2640507-104-2018/19-001</t>
  </si>
  <si>
    <t>Completion of Assistant Chief's office: Plastering, flooring, painting and electrical installation</t>
  </si>
  <si>
    <t>Kutung Assistant Chief's office</t>
  </si>
  <si>
    <t>4-035-188-2640507-104-2018/19-002</t>
  </si>
  <si>
    <t>Construction of Assistant Chief's office: Foundation, walling, roofing and electrical installation</t>
  </si>
  <si>
    <t>Siwot Assistant Chief's office</t>
  </si>
  <si>
    <t>4-035-188-2640507-104-2018/19-003</t>
  </si>
  <si>
    <t>Fortenan Police Station</t>
  </si>
  <si>
    <t>4-035-188-2640507-104-2018/19-004</t>
  </si>
  <si>
    <t>Construction of OCS office: foundation, walling, roofing, painting and electrical installation</t>
  </si>
  <si>
    <t>ACC office Kipkelion</t>
  </si>
  <si>
    <t>4-035-188-2640507-104-2018/19-005</t>
  </si>
  <si>
    <t>Construction of ACC's office: Foundation, walling, roofing, painting and electrical installation</t>
  </si>
  <si>
    <t>KMTC  Kipkelion</t>
  </si>
  <si>
    <t>4-035-189-2630205-105-2018/19-020</t>
  </si>
  <si>
    <t>PROJECT GFS CODELIST FOR SUNA EAST NATIONAL GOVERNMENT CONSTITUENCY DEVELOPMENT FUND</t>
  </si>
  <si>
    <t>4-044-255-2110000-100-2018/19-001</t>
  </si>
  <si>
    <t>Payment of staff salaries and statutory deductions</t>
  </si>
  <si>
    <t>4-044-255-2210802-100-2018/19-002</t>
  </si>
  <si>
    <t>4-044-255-2210000-100-2018/19-003</t>
  </si>
  <si>
    <t>4-044-255-2120101-100-2018/19-001</t>
  </si>
  <si>
    <t>Payment of statutory deductions</t>
  </si>
  <si>
    <t>4-044-255-2120101-100-2018/19-002</t>
  </si>
  <si>
    <t>4-044-255-2210000-111-2018/19-001</t>
  </si>
  <si>
    <t>4-044-255-2210802-111-2018/19-002</t>
  </si>
  <si>
    <t>4-044-255-2210700-111-2018/19-003</t>
  </si>
  <si>
    <t>Undertake training of the PMCs/NG-CDFCs on CDF related issues</t>
  </si>
  <si>
    <t>4-044-255-2640200-101-2018/19-001</t>
  </si>
  <si>
    <t>4-044-255-2640509-112-2018/19-001</t>
  </si>
  <si>
    <t>4-044-255-2640101-103-2018/19-001</t>
  </si>
  <si>
    <t>4-044-255-2640102-103-2018/19-002</t>
  </si>
  <si>
    <t>Remo Primary School</t>
  </si>
  <si>
    <t>4-044-255-2630204-104-2018/19-001</t>
  </si>
  <si>
    <t>Sagegi Primary School</t>
  </si>
  <si>
    <t>4-044-255-2630204-104-2018/19-002</t>
  </si>
  <si>
    <t>Andingo Kodit Primary School</t>
  </si>
  <si>
    <t>4-044-255-2630204-104-2018/19-003</t>
  </si>
  <si>
    <t>Godjope Primary School</t>
  </si>
  <si>
    <t>4-044-255-2630204-104-2018/19-004</t>
  </si>
  <si>
    <t>Alara Primary School</t>
  </si>
  <si>
    <t>4-044-255-2630204-104-2018/19-005</t>
  </si>
  <si>
    <t xml:space="preserve">Completion of the Administration block-Plastering,Fitting and painting </t>
  </si>
  <si>
    <t>Ngege Primary School</t>
  </si>
  <si>
    <t>4-044-255-2630204-104-2018/19-006</t>
  </si>
  <si>
    <t>Completion of the Administration Block-Fitting of Floor Tiles,Ceiling ,painting.</t>
  </si>
  <si>
    <t>Onyalo Primary School</t>
  </si>
  <si>
    <t>4-044-255-2630204-104-2018/19-007</t>
  </si>
  <si>
    <t>Completion of the Administration Block-Fitting of Floor Tiles,Ceiling ,painting .</t>
  </si>
  <si>
    <t>Nyasare Primary School</t>
  </si>
  <si>
    <t>4-044-255-2630204-104-2018/19-008</t>
  </si>
  <si>
    <t>Tingna Primary School</t>
  </si>
  <si>
    <t>4-044-255-2630204-104-2018/19-009</t>
  </si>
  <si>
    <t>St Catherine Bonda Primary School</t>
  </si>
  <si>
    <t>4-044-255-2630204-104-2018/19-010</t>
  </si>
  <si>
    <t>Nyikendo Primary School</t>
  </si>
  <si>
    <t>4-044-255-2630204-104-2018/19-011</t>
  </si>
  <si>
    <t>Vyalo Primary School</t>
  </si>
  <si>
    <t>4-044-255-2630204-104-2018/19-012</t>
  </si>
  <si>
    <t>Nyakonya Primary School</t>
  </si>
  <si>
    <t>4-044-255-2630204-104-2018/19-013</t>
  </si>
  <si>
    <t>Kodila Primary School</t>
  </si>
  <si>
    <t>4-044-255-2630204-104-2018/19-014</t>
  </si>
  <si>
    <t>Kokach Primary School</t>
  </si>
  <si>
    <t>4-044-255-22630204-104-2018/19-015</t>
  </si>
  <si>
    <t>Otacho Primary School</t>
  </si>
  <si>
    <t>4-044-255-2630204-104-2018/19-016</t>
  </si>
  <si>
    <t>Completion of Administration Block-Roofing,Plastering Fitting and painting.</t>
  </si>
  <si>
    <t>Wuoth Ogik Primary School</t>
  </si>
  <si>
    <t>4-044-255-2630204-104-2018/19-0017</t>
  </si>
  <si>
    <t>Kwa Primary School</t>
  </si>
  <si>
    <t>4-044-255-2630204-104-2018/19-018</t>
  </si>
  <si>
    <t>Kikoma Primary School</t>
  </si>
  <si>
    <t>4-044-255-2630204-104-2018/19-019</t>
  </si>
  <si>
    <t>Wi Arot Primary School</t>
  </si>
  <si>
    <t>4-044-255-2630204-104-2018/19-020</t>
  </si>
  <si>
    <t>Mabubi Primary School</t>
  </si>
  <si>
    <t>4-044-255-2630204-104-2018/19-021</t>
  </si>
  <si>
    <t>Sangla Primary School</t>
  </si>
  <si>
    <t>4-044-255-2630204-104-2018/19-022</t>
  </si>
  <si>
    <t>Completion of Two classrooms-Fitting, Flooring,painting .</t>
  </si>
  <si>
    <t>Radienya Primary School</t>
  </si>
  <si>
    <t>4-044-255-2630204-104-2018/19-023</t>
  </si>
  <si>
    <t>Completion of Two Administration Block-Plastering,Flooring,Fitting and painting.</t>
  </si>
  <si>
    <t>Rabuor Taya Primary School</t>
  </si>
  <si>
    <t>4-044-255-2630204-104-2018/19-024</t>
  </si>
  <si>
    <t>slabing of the first and second floors and roofing of the stored of 8 classrooms</t>
  </si>
  <si>
    <t>Witharaga Secondary School</t>
  </si>
  <si>
    <t>4-044-255-2630205-104-2018/19-001</t>
  </si>
  <si>
    <t>Completion of Two classrooms-Fitting and painting.</t>
  </si>
  <si>
    <t>Mwache Secondary School</t>
  </si>
  <si>
    <t>4-044-255-2630205-104-2018/19-002</t>
  </si>
  <si>
    <t>Nyango Secondary School</t>
  </si>
  <si>
    <t>4-044-255-2630205-104-2018/19-003</t>
  </si>
  <si>
    <t>4-044-255-2630205-104-2018/19-004</t>
  </si>
  <si>
    <t>Completion of the Laboratory-Plumbing and Fitting of Laboratory Tables</t>
  </si>
  <si>
    <t>4-044-255-2630205-104-2018/19-005</t>
  </si>
  <si>
    <t>Construction of Dormitory to roofing Level</t>
  </si>
  <si>
    <t>Korwa Secondary School</t>
  </si>
  <si>
    <t>4-044-255-2630205-104-2018/19-006</t>
  </si>
  <si>
    <t>Completion of Two classrooms-Plastering and painting.</t>
  </si>
  <si>
    <t>Godngoche Secondary School</t>
  </si>
  <si>
    <t>4-044-255-2630205-104-2018/19-007</t>
  </si>
  <si>
    <t>Construction of the Administration Block to Roofing Level</t>
  </si>
  <si>
    <t>Tingna Secondary School</t>
  </si>
  <si>
    <t>4-044-255-2630205-104-2018/19-008</t>
  </si>
  <si>
    <t>Construction of the Laboratory to Roofing Level</t>
  </si>
  <si>
    <t>Radienya Girls Secondary School</t>
  </si>
  <si>
    <t>4-044-255-2630205-104-2018/19-009</t>
  </si>
  <si>
    <t>Construction of Dining Hall to roofing Level</t>
  </si>
  <si>
    <t>Nyamongo Secondary School</t>
  </si>
  <si>
    <t>4-044-255-2630205-104-2018/19-010</t>
  </si>
  <si>
    <t>Construction of Twin Staff House to Roofing and Fittings</t>
  </si>
  <si>
    <t>4-044-255-2630205-104-2018/19-011</t>
  </si>
  <si>
    <t xml:space="preserve">Completion of the Administration Block- Fitting of Floor Tiles . </t>
  </si>
  <si>
    <t>Kwa Secondary School</t>
  </si>
  <si>
    <t>4-044-255-2630205-104-2018/19-012</t>
  </si>
  <si>
    <t>Roofing and fitting of the twin Dormitory</t>
  </si>
  <si>
    <t>Ngege Got kachacha Secondary</t>
  </si>
  <si>
    <t>4-044-255-2630205-104-2018/19-013</t>
  </si>
  <si>
    <t>Borehole Drilling and Equiping</t>
  </si>
  <si>
    <t>Panyako Chiefs office</t>
  </si>
  <si>
    <t>4-044-255-2640507-113-2018/19-001</t>
  </si>
  <si>
    <t>Rabuor AP post</t>
  </si>
  <si>
    <t>4-044-255-2640507-113-2018/19-002</t>
  </si>
  <si>
    <t>Completion of the Five Units of AP Post-Fitting,Plastering and Painting .</t>
  </si>
  <si>
    <t>Suba East ACC's office</t>
  </si>
  <si>
    <t>4-044-255-2640507-113-2018/19-003</t>
  </si>
  <si>
    <t>Construction of ACC's office to Roofing</t>
  </si>
  <si>
    <t>PROJECT GFS CODELIST FOR TURKANA EAST NATIONAL GOVERNMENT CONSTITUENCY DEVELOPMENT FUND</t>
  </si>
  <si>
    <t>4-023-128- 2110000-100-2018/19-001</t>
  </si>
  <si>
    <t xml:space="preserve">Payment of Staff  salaries allowances, and Gratuity </t>
  </si>
  <si>
    <t>Committee   allowances</t>
  </si>
  <si>
    <t>Payment of Committee sitting allowances, transport reimbursement</t>
  </si>
  <si>
    <t>NSSF   Deductions</t>
  </si>
  <si>
    <t>4-023-128-2120101-100-2018/19-003</t>
  </si>
  <si>
    <t xml:space="preserve"> Payment of NSSF statutory  deduction</t>
  </si>
  <si>
    <t>NHIF Deductions</t>
  </si>
  <si>
    <t>4-023-128-2120101-100-2018/19-004</t>
  </si>
  <si>
    <t xml:space="preserve"> Payment of  NHIF statutory  deduction</t>
  </si>
  <si>
    <t>Good and services</t>
  </si>
  <si>
    <t>4-023-128-2210802-100-2018/19-005</t>
  </si>
  <si>
    <t>Purchase of fuel, repairs and maintenance,Insurance, printing, stationery, telephone, travel and subsistence, office tea</t>
  </si>
  <si>
    <t>4-023-128-2210802-111-218/19-001</t>
  </si>
  <si>
    <t>4-023-128-2210802-111-2018/19-003</t>
  </si>
  <si>
    <t>4-023-128-2640200-101- 2018/19-001</t>
  </si>
  <si>
    <t>Bursary  Secondary School</t>
  </si>
  <si>
    <t>4-023-128-2640100-103-2018/19-001</t>
  </si>
  <si>
    <t>To pay  bursary for needy students in the constituency</t>
  </si>
  <si>
    <t>4-023-128-2640100-103-2018/19-002</t>
  </si>
  <si>
    <t>Turkana East  TTI</t>
  </si>
  <si>
    <t>4-023-128-2630206-104-2018/19-001</t>
  </si>
  <si>
    <t>To construct a perimeter  fence with chain link and concrete polls for 25 acres  for  the TTI</t>
  </si>
  <si>
    <t>4-023-128-2640509-112-2018/19-001</t>
  </si>
  <si>
    <t>For organizing  a football  tournament for the constituency to help  bring peace and integrations by buying kits and trophies.</t>
  </si>
  <si>
    <t>Kaibole Primary School</t>
  </si>
  <si>
    <t>4-023-123-2630204-104-2018/19-001</t>
  </si>
  <si>
    <t>Lokorkor Primary School</t>
  </si>
  <si>
    <t>4-023-123-2630204-104-2018/19-002</t>
  </si>
  <si>
    <t>Namorutunga Primary School</t>
  </si>
  <si>
    <t>4-023-123-2630204-104-2018/19-003</t>
  </si>
  <si>
    <t>Lopii  Primary School</t>
  </si>
  <si>
    <t>4-023-123-2630204-104-2018/19-004</t>
  </si>
  <si>
    <t>Echoke Primary  School</t>
  </si>
  <si>
    <t>4-023-123-2630204-104-2018/19-005</t>
  </si>
  <si>
    <t>AIC Lokwii Primary School</t>
  </si>
  <si>
    <t>4-023-123-2630204-104-2018/19-006</t>
  </si>
  <si>
    <t>Nakatongwa Primary School</t>
  </si>
  <si>
    <t>4-023-123-2630204-104-2018/19-007</t>
  </si>
  <si>
    <t>Namalteny Primary School</t>
  </si>
  <si>
    <t>4-023-123-2630204-104-2018/19-008</t>
  </si>
  <si>
    <t>Kamuge   Primary School</t>
  </si>
  <si>
    <t>4-023-123-2630204-104-2018/19-009</t>
  </si>
  <si>
    <t>Kapedo Girls Primary School</t>
  </si>
  <si>
    <t>4-023-123-2630204-104-2018/19-010</t>
  </si>
  <si>
    <t>Construction of  perimeter  Masonry wall of 18 Acres</t>
  </si>
  <si>
    <t>Lomelo Primary School</t>
  </si>
  <si>
    <t>4-023-123-2630204-104-2018/19-011</t>
  </si>
  <si>
    <t>Lokichada Primary School</t>
  </si>
  <si>
    <t>4-023-123-2630204-104-2018/19-012</t>
  </si>
  <si>
    <t>Construction of a 4 door pit latrine</t>
  </si>
  <si>
    <t>Lotubae Girls Secondary School</t>
  </si>
  <si>
    <t>4-023-128-2630205-104- 2018/19-001</t>
  </si>
  <si>
    <t>Namorutunga Boys Secondary School</t>
  </si>
  <si>
    <t>4-023-128-2630205-104-2018/19-002</t>
  </si>
  <si>
    <t xml:space="preserve"> Equip the Dormitory  with  100 Double deck beds </t>
  </si>
  <si>
    <t>Ngamia One Secondary School</t>
  </si>
  <si>
    <t>4-023-128-2630205-104-2018/19-003</t>
  </si>
  <si>
    <t xml:space="preserve">Construct  2 classrooms  Kshs 2.8 Million  and Equip with 90 Lockers Kshs 400,000 </t>
  </si>
  <si>
    <t>AIC Kangitit  Girls Secondary School</t>
  </si>
  <si>
    <t>4-023-128-2630205-104-2018/19-004</t>
  </si>
  <si>
    <t>Proposed Katilia Girls Secondary School</t>
  </si>
  <si>
    <t>4-023-128-2630205-104-2018/19-005</t>
  </si>
  <si>
    <t>Lomomung GSU Camp</t>
  </si>
  <si>
    <t>4-023-128-2640507-107- 2018/19-001</t>
  </si>
  <si>
    <t>Kaibole  Primary School</t>
  </si>
  <si>
    <t>4-023-128-2640510-110-2018/19-001</t>
  </si>
  <si>
    <t>To construct 4 Door  pit latrine at the school</t>
  </si>
  <si>
    <t>Morulem Primary School</t>
  </si>
  <si>
    <t>4-023-128-2640510-110-2018/19-002</t>
  </si>
  <si>
    <t>Nayanakaton Primary School</t>
  </si>
  <si>
    <t>4-023-128-2640510-110-2018/19-003</t>
  </si>
  <si>
    <t>Lopii Primary School</t>
  </si>
  <si>
    <t>4-023-128-2640510-110-2018/19-004</t>
  </si>
  <si>
    <t>4-022-117-2110000-100-2018/19-001</t>
  </si>
  <si>
    <t>4-022-117-2210000-100-2018/19-002</t>
  </si>
  <si>
    <t>4-022-117-3111002-100-2018/19-003</t>
  </si>
  <si>
    <t>Purchase of 2 No. NG - CDF computers</t>
  </si>
  <si>
    <t>4-022-117-2120101-100-2018/19-004</t>
  </si>
  <si>
    <t>4-022-117-2120101-100-2018/19-005</t>
  </si>
  <si>
    <t>4-022-117-2210802-100-2018/19-006</t>
  </si>
  <si>
    <t>Rent</t>
  </si>
  <si>
    <t>4-022-117-2210104-100-2018/19-007</t>
  </si>
  <si>
    <t>Payment of office rent</t>
  </si>
  <si>
    <t>4-022-117-2211000-100-2018/19-008</t>
  </si>
  <si>
    <t>Payment of security services</t>
  </si>
  <si>
    <t>4-022-117-2210000-111-2018/19-001</t>
  </si>
  <si>
    <t>4-022-117-2210802-111-2018/19-002</t>
  </si>
  <si>
    <t>4-022-117-2210700-111-2018/19-003</t>
  </si>
  <si>
    <t>4-022-117-2640200-101-2018/19-001</t>
  </si>
  <si>
    <t>To cater for any unforeseen occurrences in the constituency during the Financial Year</t>
  </si>
  <si>
    <t>4-022-117-2640509-112-2018/19-001</t>
  </si>
  <si>
    <t>4-022-117-2640101-103-2018/19-001</t>
  </si>
  <si>
    <t xml:space="preserve">Bursary Tertiary Schools – (Colleges) </t>
  </si>
  <si>
    <t>4-022-117-2640102-103-2018/19-002</t>
  </si>
  <si>
    <t>Gichocho  Primary School</t>
  </si>
  <si>
    <t>4-022-117-2630204-104-2018/19-001</t>
  </si>
  <si>
    <t>HGM Ting’ang’a Primary School</t>
  </si>
  <si>
    <t>4-022-117-2630204-104-2018/19-002</t>
  </si>
  <si>
    <t>Additional funds to Complete the construction of a septic toilet block – Plastering, Tiling and Painting</t>
  </si>
  <si>
    <t>Ndumberi Primary School</t>
  </si>
  <si>
    <t>4-022-117-2630204-104-2018/19-003</t>
  </si>
  <si>
    <t>Riara Primary School</t>
  </si>
  <si>
    <t>4-022-117-2630204-104-2018/19-004</t>
  </si>
  <si>
    <t>Construction of 3 classrooms – Ksh 3,500,000; Furnishing dormitory with 100 beds (Kshs. 1,500,000 );  purchase of dining area furniture( tables and chairs)- kshs.1,000,000; Septic tank – ksh 700,000; and 2 Water tanks with capacity of 10,000litres – ksh 300,000</t>
  </si>
  <si>
    <t>4-022-117-2630204-104-2018/19-005</t>
  </si>
  <si>
    <t>Ting’ang’a Model  Primary School</t>
  </si>
  <si>
    <t>4-022-117-2630204-104-2018/19-006</t>
  </si>
  <si>
    <t>Construction of 4 classrooms on top of existing block</t>
  </si>
  <si>
    <t>Thindigua Primary School</t>
  </si>
  <si>
    <t>4-022-117-2630204-104-2018/19-007</t>
  </si>
  <si>
    <t>Additional funds to Complete the construction of a septic toilet block with 15 doors and urinals (Plastering, Tiles and painting)</t>
  </si>
  <si>
    <t>Karunga Primary School</t>
  </si>
  <si>
    <t>4-022-117-2630204-104-2018/19-008</t>
  </si>
  <si>
    <t>4-022-117-2630204-104-2018/19-009</t>
  </si>
  <si>
    <t>Kamiti Anmer Primary School</t>
  </si>
  <si>
    <t>4-022-117-2630204-104-2018/19-010</t>
  </si>
  <si>
    <t>Additional funds to Complete construction of 2 No. classrooms  - Painting, Decorating and Plastering</t>
  </si>
  <si>
    <t>4-022-117-2630204-104-2018/19-011</t>
  </si>
  <si>
    <t>A C K Riabai Secondary School</t>
  </si>
  <si>
    <t>4-022-117-2630205-104-2018/19-001</t>
  </si>
  <si>
    <t>Mega project - Complete construction of 3 storied administration / 8 classrooms / library block- finishing works (Terrazzo on ground &amp; first floor and Painting)</t>
  </si>
  <si>
    <t>St Peters High School Ndumberi</t>
  </si>
  <si>
    <t>4-022-117-2630205-104-2018/19-002</t>
  </si>
  <si>
    <t>Mega project - Complete construction of  3 storied administration / 8 classrooms / library block- finishing works (Ceiling and Electrical Works , Painting and decorating)</t>
  </si>
  <si>
    <t>Kiu River Secondary School</t>
  </si>
  <si>
    <t>4-022-117-2630205-104-2018/19-003</t>
  </si>
  <si>
    <t>Mega project -additional funds to Complete construction of 3 storied administration / 8 classrooms / library block- finishing works (Terrazzo on ground &amp; first floor and Painting)</t>
  </si>
  <si>
    <t>Kasarini Secondary School</t>
  </si>
  <si>
    <t>4-022-117-2630205-104-2018/19-004</t>
  </si>
  <si>
    <t>Construction of 4 No. storied classrooms</t>
  </si>
  <si>
    <t>Kiambu High School</t>
  </si>
  <si>
    <t>4-022-117-2630205-104-2018/19-005</t>
  </si>
  <si>
    <t>Kanunga High School</t>
  </si>
  <si>
    <t>4-022-117-2630205-104-2018/19-006</t>
  </si>
  <si>
    <t>Kiambu Township Secondary School</t>
  </si>
  <si>
    <t>4-022-117-2630205-104-2018/19-007</t>
  </si>
  <si>
    <t>Construction of 3 classrooms block, 1st floor</t>
  </si>
  <si>
    <t>Riara Secondary School</t>
  </si>
  <si>
    <t>4-022-117-2630205-104-2018/19-008</t>
  </si>
  <si>
    <t>Additional funding to Finish remaining  works at  the administration block (stairs, plastering and painting)</t>
  </si>
  <si>
    <t xml:space="preserve">Swimming Pool at St. Peter’s High School Ndumberi </t>
  </si>
  <si>
    <t>4-022-117-2630205-104-2018/19-009</t>
  </si>
  <si>
    <t>Kiambu Police Post</t>
  </si>
  <si>
    <t>4-022-117-2640507-104-2018/19-001</t>
  </si>
  <si>
    <t>Additional funds to Complete construction of modern public toilets with 10doors including disabled toilets(Roofing, Plastering, Painting and decoration)</t>
  </si>
  <si>
    <t>4-022-117-3110104-104-2018/19-001</t>
  </si>
  <si>
    <t>PROJECT GFS CODELIST FOR LAFEY NATIONAL GOVERNMENT CONSTITUENCY DEVELOPMENT FUND</t>
  </si>
  <si>
    <t xml:space="preserve">                                                                                 4-009-044-2630204-104-2018/19-001</t>
  </si>
  <si>
    <t>Purchase and Supply of furniture for dining hall(20 no. dining tables and 200 no. chairs</t>
  </si>
  <si>
    <t>Renovation of 4 No. Classrooms; plastering walls, flooring and painting</t>
  </si>
  <si>
    <t>Kahare Primary School</t>
  </si>
  <si>
    <t>the names are differing(minutes and 4th schedule)</t>
  </si>
  <si>
    <t>Renovation of 2 No classrooms(plastering of walls, flooring and painting</t>
  </si>
  <si>
    <t>Nurulyagin integrated Primary School</t>
  </si>
  <si>
    <t>Construction of underground water tank to completion (25,000M2)</t>
  </si>
  <si>
    <t>Water Piping System from borehole to school(Laying of pipes, GI pipes, gate valves and tabs)</t>
  </si>
  <si>
    <t>Purchase and supply of 100 no. lockers and chairs</t>
  </si>
  <si>
    <t xml:space="preserve"> Fencing of AP Camp compound with chain link with concrete poles (800m)</t>
  </si>
  <si>
    <t>Completion of Lafey NG-CDF Office(roofing, fixing of doors, windows, ceiling boards, plastering, flooring and painting</t>
  </si>
  <si>
    <t>PROJECT GFS CODELIST FOR KASIPUL NATIONAL GOVERNMENT CONSTITUENCY DEVELOPMENT FUND</t>
  </si>
  <si>
    <t xml:space="preserve">Staff  salaries, and Gratuity </t>
  </si>
  <si>
    <t>Committee   Expenses</t>
  </si>
  <si>
    <t>Committee  allowances</t>
  </si>
  <si>
    <t xml:space="preserve"> Payment of NSSF deduction</t>
  </si>
  <si>
    <t xml:space="preserve"> Payment of  NHIF deduction</t>
  </si>
  <si>
    <t>Undertake Training of the PMCs/NG-CDFC and  publicity</t>
  </si>
  <si>
    <t>SPORTS Activities</t>
  </si>
  <si>
    <t>Sikley Primary School</t>
  </si>
  <si>
    <t xml:space="preserve">Construction Of 2No. Classrooms </t>
  </si>
  <si>
    <t>Mudey Primary School</t>
  </si>
  <si>
    <t xml:space="preserve">Construction Of 2No. Staff Quarters </t>
  </si>
  <si>
    <t>Balich Primary School</t>
  </si>
  <si>
    <t>Renovations Of 4NO  Classrooms by replacement of roofing, repair of floor, painting, fixing of doors &amp; windows.</t>
  </si>
  <si>
    <t>Dogob Primary School</t>
  </si>
  <si>
    <t>Balambala  Primary School</t>
  </si>
  <si>
    <t>Kasha Primary School</t>
  </si>
  <si>
    <t>Hadley Primary School</t>
  </si>
  <si>
    <t>Nunow Primary School</t>
  </si>
  <si>
    <t>Ohio Primary School</t>
  </si>
  <si>
    <t>Mathahlibah Primary School</t>
  </si>
  <si>
    <t>Hagarjarir Primary School</t>
  </si>
  <si>
    <t>Daley Primary School</t>
  </si>
  <si>
    <t>Dololo Midi Primary School</t>
  </si>
  <si>
    <t>Shimbirey Primary School</t>
  </si>
  <si>
    <t>Sankuri Secondary School</t>
  </si>
  <si>
    <t>Construction of staff  2NO. quarters</t>
  </si>
  <si>
    <t>Construction of 2NO classrooms</t>
  </si>
  <si>
    <t>SakaGirls Secondary School</t>
  </si>
  <si>
    <t>Jarjara police post</t>
  </si>
  <si>
    <t>Construction of 4NO latrines</t>
  </si>
  <si>
    <t>Furnishing of chiefs offices</t>
  </si>
  <si>
    <t>Kuno chiefs offices</t>
  </si>
  <si>
    <t>Construction of chief’s /DO’s office in Kuno.</t>
  </si>
  <si>
    <t xml:space="preserve">Garissa-Balambala Road </t>
  </si>
  <si>
    <t>Grading and gravelling of 17km stretch on the road</t>
  </si>
  <si>
    <t>PROJECT GFS CODELIST FOR BALAMBALA NATIONAL GOVERNMENT CONSTITUENCY DEVELOPMENT FUND</t>
  </si>
  <si>
    <r>
      <t xml:space="preserve"> </t>
    </r>
    <r>
      <rPr>
        <sz val="12"/>
        <color indexed="8"/>
        <rFont val="Footlight MT Light"/>
        <family val="1"/>
      </rPr>
      <t>Employees Salary</t>
    </r>
  </si>
  <si>
    <t>4-043-245-2110000-100-2018/19-001</t>
  </si>
  <si>
    <t>Payments of all benefits accruing to the NG-CDFC Staff</t>
  </si>
  <si>
    <t>4-043-245-2210000-100-2018/19-002</t>
  </si>
  <si>
    <t>Purchase of fuel, oil and lubricants ,printing, stationery, telephone expenses , office tea, office utilities, security services, bank charges and commissions, travel and subsistence and routine maintenance of vehicles and other transport equipment</t>
  </si>
  <si>
    <t>4-043-245-2120101-100-2018/19-003</t>
  </si>
  <si>
    <t>Payment of employers contribution to NSSF</t>
  </si>
  <si>
    <t>4-043-245-2120201-100-2018/19-004</t>
  </si>
  <si>
    <t>Payment of employees contribution to NHIF</t>
  </si>
  <si>
    <t>4-043-245-2210802-100-2018/19-005</t>
  </si>
  <si>
    <t>Payment of committee sitting allowances and other allowances to NG-CDFC members</t>
  </si>
  <si>
    <t>NG-CDF Office Furniture</t>
  </si>
  <si>
    <t>4-043-245-3111000-100-2018/19-006</t>
  </si>
  <si>
    <t>Purchase of 300 plastic chairs, 6 office chairs, and 1 steel cabinet</t>
  </si>
  <si>
    <t>4-043-245-2210000-111-2018/19-001</t>
  </si>
  <si>
    <t>Purchase of fuel, oil, lubricants, stationery, telephone expenses , vehicle hire ,refreshments and other  related goods and services</t>
  </si>
  <si>
    <t>4-043-245-2210802-111-2018/19-002</t>
  </si>
  <si>
    <t>Payment of committee sitting allowances , other allowances to NG-CDFC members, transport, conference facilities</t>
  </si>
  <si>
    <t>4-043-245-2210700-111-2018/19-003</t>
  </si>
  <si>
    <t>Capacity building of NG-CDFC, NG-CDF staff and PMCs and publicising of NG-CDF</t>
  </si>
  <si>
    <t>Emergency Reserve </t>
  </si>
  <si>
    <t>4-043-245-2640200-101-2018/19-001</t>
  </si>
  <si>
    <t>4-043-245-2640101-103-2018/19-001</t>
  </si>
  <si>
    <t>Fees payments for needy students in secondary schools</t>
  </si>
  <si>
    <t>4-043-245-2640102-103-2018/19-002</t>
  </si>
  <si>
    <t>Fees payments for needy students in tertiary institutions</t>
  </si>
  <si>
    <t>Bursary - Special schools</t>
  </si>
  <si>
    <t>4-043-245-2640103-103-2018/19-003</t>
  </si>
  <si>
    <t>Fees payments for needy students in special schools</t>
  </si>
  <si>
    <t>Social Security  Programmes</t>
  </si>
  <si>
    <t>4-043-245-2640104-103-2018/19-004</t>
  </si>
  <si>
    <t>Dol Primary School</t>
  </si>
  <si>
    <t>4-043-245-2630204-104-2018/19-001</t>
  </si>
  <si>
    <t>Drilling and Equipping of Water Borehole</t>
  </si>
  <si>
    <t>Nyambare Primary School</t>
  </si>
  <si>
    <t>4-043-245-2630204-104-2018/19-002</t>
  </si>
  <si>
    <t>Renovation of 3 classrooms: Wall plastering, floor screeding, fittings &amp; painting</t>
  </si>
  <si>
    <t>Magungu Primary School</t>
  </si>
  <si>
    <t>4-043-245-2630204-104-2018/19-003</t>
  </si>
  <si>
    <t>Atono Primary School</t>
  </si>
  <si>
    <t>4-043-245-2630204-104-2018/19-004</t>
  </si>
  <si>
    <t>Ombek Primary School</t>
  </si>
  <si>
    <t>4-043-245-2630204-104-2018/19-005</t>
  </si>
  <si>
    <t>Nyakiya Primary School</t>
  </si>
  <si>
    <t>4-043-245-2630204-104-2018/19-006</t>
  </si>
  <si>
    <t>Mumbo Primary School</t>
  </si>
  <si>
    <t>4-043-245-2630204-104-2018/19-007</t>
  </si>
  <si>
    <t>Mititi Primary School</t>
  </si>
  <si>
    <t>4-043-245-2630204-104-2018/19-008</t>
  </si>
  <si>
    <t>Got Kagumbo Primary School</t>
  </si>
  <si>
    <t>4-043-245-2630204-104-2018/19-009</t>
  </si>
  <si>
    <t>Renovation of 2 classrooms: Wall plastering, floor screeding, fittings &amp; painting</t>
  </si>
  <si>
    <t>God Agulu Primary School</t>
  </si>
  <si>
    <t>4-043-245-2630204-104-2018/19-010</t>
  </si>
  <si>
    <t>Nyimbi Primary School</t>
  </si>
  <si>
    <t>4-043-245-2630204-104-2018/19-011</t>
  </si>
  <si>
    <t>Renovation of 2 classrooms: Wall plastering, floor screeding, fittings &amp; painting @ 400,000 and Completion of fencing using angle bars &amp; barbed wire 0.2 HA @200,000</t>
  </si>
  <si>
    <t>Kanga Omuga Primary School</t>
  </si>
  <si>
    <t>4-043-245-2630204-104-2018/19-012</t>
  </si>
  <si>
    <t>Fencing using angle bars &amp; barbed wire 0.4 HA and gate installation</t>
  </si>
  <si>
    <t>Kwoyo Primary School</t>
  </si>
  <si>
    <t>4-043-245-2630204-104-2018/19-013</t>
  </si>
  <si>
    <t>Renovation of 3 classrooms:  Wall plastering, floor screeding, fittings &amp; painting</t>
  </si>
  <si>
    <t>Mawira Primary School</t>
  </si>
  <si>
    <t>4-043-245-2630204-104-2018/19-014</t>
  </si>
  <si>
    <t>Kasimba Primary School</t>
  </si>
  <si>
    <t>4-043-245-2630204-104-2018/19-015</t>
  </si>
  <si>
    <t>Kotieno Primary School</t>
  </si>
  <si>
    <t>4-043-245-2630204-104-2018/19-016</t>
  </si>
  <si>
    <t>Completion of administration block: Outside wall plastering, glazing, wiring &amp; painting</t>
  </si>
  <si>
    <t>Omollo Mado Primary School</t>
  </si>
  <si>
    <t>4-043-245-2630204-104-2018/19-017</t>
  </si>
  <si>
    <t>4-043-245-2630204-104-2018/19-018</t>
  </si>
  <si>
    <t xml:space="preserve">Fencing using angle bars &amp; barbed wire 0.4 HA and gate installation </t>
  </si>
  <si>
    <t>Ranyienya Primary School</t>
  </si>
  <si>
    <t>4-043-245-2630204-104-2018/19-019</t>
  </si>
  <si>
    <t>Agoro Sare Primary School</t>
  </si>
  <si>
    <t>4-043-245-2630204-104-2018/19-020</t>
  </si>
  <si>
    <t>Wire Special School for Mentally Handicapped</t>
  </si>
  <si>
    <t>4-043-245-2630204-104-2018/19-021</t>
  </si>
  <si>
    <t>Fencing using angle bars bars &amp; barbed wire 0.3 HA and gate installation @ 350,000 and construction 3 doors pit latrine @ 300,000</t>
  </si>
  <si>
    <t>Nyandiwa Primary School</t>
  </si>
  <si>
    <t>4-043-245-2630204-104-2018/19-022</t>
  </si>
  <si>
    <t>Kaditonge Primary School</t>
  </si>
  <si>
    <t>4-043-245-2630204-104-2018/19-023</t>
  </si>
  <si>
    <t>Renovation of 3 classrooms: Wall plastering, floor screeding, fittings &amp; painting @ 600,000 and Fencing using angle bars &amp; barbed wire 0.45 HA and gate installation @ 430,000</t>
  </si>
  <si>
    <t>Nyalgosi Primary School</t>
  </si>
  <si>
    <t>4-043-245-2630204-104-2018/19-024</t>
  </si>
  <si>
    <t>Kaluoch Primary School</t>
  </si>
  <si>
    <t>4-043-245-2630204-104-2018/19-025</t>
  </si>
  <si>
    <t>Nyatwere Primary School</t>
  </si>
  <si>
    <t>4-043-245-2630204-104-2018/19-026</t>
  </si>
  <si>
    <t>Karabok Primary School</t>
  </si>
  <si>
    <t>4-043-245-2630204-104-2018/19-027</t>
  </si>
  <si>
    <t>Manganga Primary School</t>
  </si>
  <si>
    <t>4-043-245-2630204-104-2018/19-028</t>
  </si>
  <si>
    <t>Kosele Primary School</t>
  </si>
  <si>
    <t>4-043-245-2630204-104-2018/19-029</t>
  </si>
  <si>
    <t>Migwa Primary School</t>
  </si>
  <si>
    <t>4-043-245-2630204-104-2018/19-030</t>
  </si>
  <si>
    <t>Kisuri Primary School</t>
  </si>
  <si>
    <t>4-043-245-2630204-104-2018/19-031</t>
  </si>
  <si>
    <t>Aolo Primary School</t>
  </si>
  <si>
    <t>4-043-245-2630204-104-2018/19-032</t>
  </si>
  <si>
    <t>Kalando Mixed Secondary School</t>
  </si>
  <si>
    <r>
      <t>4-043-245-2630205-104-2018/19-001</t>
    </r>
    <r>
      <rPr>
        <b/>
        <u/>
        <sz val="12"/>
        <color indexed="8"/>
        <rFont val="Footlight MT Light"/>
        <family val="1"/>
      </rPr>
      <t xml:space="preserve">     </t>
    </r>
  </si>
  <si>
    <t>Purchase of laboratory equipment</t>
  </si>
  <si>
    <t>Kosele Mixed Secondary School</t>
  </si>
  <si>
    <r>
      <t>4-043-245-2630205-104-2018/19-002</t>
    </r>
    <r>
      <rPr>
        <b/>
        <u/>
        <sz val="12"/>
        <color indexed="8"/>
        <rFont val="Footlight MT Light"/>
        <family val="1"/>
      </rPr>
      <t xml:space="preserve">     </t>
    </r>
  </si>
  <si>
    <r>
      <t>4-043-245-2630205-104-2018/19-003</t>
    </r>
    <r>
      <rPr>
        <b/>
        <u/>
        <sz val="12"/>
        <color indexed="8"/>
        <rFont val="Footlight MT Light"/>
        <family val="1"/>
      </rPr>
      <t xml:space="preserve">    </t>
    </r>
  </si>
  <si>
    <t>Mithui Mixed Secondary School</t>
  </si>
  <si>
    <r>
      <t>4-043-245-2630205-104-2018/19-004</t>
    </r>
    <r>
      <rPr>
        <b/>
        <u/>
        <sz val="12"/>
        <color indexed="8"/>
        <rFont val="Footlight MT Light"/>
        <family val="1"/>
      </rPr>
      <t xml:space="preserve">     </t>
    </r>
  </si>
  <si>
    <t>Agoro Sare Mixed Secondary School</t>
  </si>
  <si>
    <r>
      <t>4-043-245-2630205-104-2018/19-005</t>
    </r>
    <r>
      <rPr>
        <b/>
        <u/>
        <sz val="12"/>
        <color indexed="8"/>
        <rFont val="Footlight MT Light"/>
        <family val="1"/>
      </rPr>
      <t xml:space="preserve">     </t>
    </r>
  </si>
  <si>
    <t>Eng. Peter Owidi Nyahera Girls Secondary School</t>
  </si>
  <si>
    <r>
      <t>4-043-245-2630205-104-2018/19-006</t>
    </r>
    <r>
      <rPr>
        <b/>
        <u/>
        <sz val="12"/>
        <color indexed="8"/>
        <rFont val="Footlight MT Light"/>
        <family val="1"/>
      </rPr>
      <t xml:space="preserve">     </t>
    </r>
  </si>
  <si>
    <t>Kachieng Secondary School</t>
  </si>
  <si>
    <r>
      <t>4-043-245-2630205-104-2018/19-007</t>
    </r>
    <r>
      <rPr>
        <b/>
        <u/>
        <sz val="12"/>
        <color indexed="8"/>
        <rFont val="Footlight MT Light"/>
        <family val="1"/>
      </rPr>
      <t xml:space="preserve">     </t>
    </r>
  </si>
  <si>
    <t>Nyalgosi Secondary School</t>
  </si>
  <si>
    <r>
      <t>4-043-245-2630205-104-2018/19-008</t>
    </r>
    <r>
      <rPr>
        <b/>
        <u/>
        <sz val="12"/>
        <color indexed="8"/>
        <rFont val="Footlight MT Light"/>
        <family val="1"/>
      </rPr>
      <t xml:space="preserve">     </t>
    </r>
  </si>
  <si>
    <t>Nyabola Mixed Secondary School</t>
  </si>
  <si>
    <r>
      <t>4-043-245-2630205-104-2018/19-009</t>
    </r>
    <r>
      <rPr>
        <b/>
        <u/>
        <sz val="12"/>
        <color indexed="8"/>
        <rFont val="Footlight MT Light"/>
        <family val="1"/>
      </rPr>
      <t xml:space="preserve">     </t>
    </r>
  </si>
  <si>
    <t xml:space="preserve">Completion of laboratory: Plastering, fittings &amp; painting </t>
  </si>
  <si>
    <t>Mititi Secondary School</t>
  </si>
  <si>
    <r>
      <t>4-043-245-2630205-104-2018/19-010</t>
    </r>
    <r>
      <rPr>
        <b/>
        <u/>
        <sz val="12"/>
        <color indexed="8"/>
        <rFont val="Footlight MT Light"/>
        <family val="1"/>
      </rPr>
      <t xml:space="preserve">     </t>
    </r>
  </si>
  <si>
    <t xml:space="preserve">Completion of dormitory: Plastering, fittings and painting </t>
  </si>
  <si>
    <t>Nyambare Mixed Secondary School</t>
  </si>
  <si>
    <r>
      <t>4-043-245-2630205-104-2018/19-011</t>
    </r>
    <r>
      <rPr>
        <b/>
        <u/>
        <sz val="12"/>
        <color indexed="8"/>
        <rFont val="Footlight MT Light"/>
        <family val="1"/>
      </rPr>
      <t xml:space="preserve">     </t>
    </r>
  </si>
  <si>
    <t>Completion of laboratory: Gas piping and painting</t>
  </si>
  <si>
    <t>Ombek Lutheran Mixed Secondary School</t>
  </si>
  <si>
    <r>
      <t>4-043-245-2630205-104-2018/19-012</t>
    </r>
    <r>
      <rPr>
        <b/>
        <u/>
        <sz val="12"/>
        <color indexed="8"/>
        <rFont val="Footlight MT Light"/>
        <family val="1"/>
      </rPr>
      <t xml:space="preserve">  </t>
    </r>
  </si>
  <si>
    <t xml:space="preserve">Completion of laboratory: Fume chamber, electrical installation and gas piping </t>
  </si>
  <si>
    <t>Nyagowa Mixed Secondary School</t>
  </si>
  <si>
    <r>
      <t>4-043-245-2630205-104-2018/19-013</t>
    </r>
    <r>
      <rPr>
        <b/>
        <u/>
        <sz val="12"/>
        <color indexed="8"/>
        <rFont val="Footlight MT Light"/>
        <family val="1"/>
      </rPr>
      <t xml:space="preserve">     </t>
    </r>
  </si>
  <si>
    <t>Nyangiela Mixed Secondary School</t>
  </si>
  <si>
    <r>
      <t>4-043-245-2630205-104-2018/19-014</t>
    </r>
    <r>
      <rPr>
        <b/>
        <u/>
        <sz val="12"/>
        <color indexed="8"/>
        <rFont val="Footlight MT Light"/>
        <family val="1"/>
      </rPr>
      <t xml:space="preserve">    </t>
    </r>
  </si>
  <si>
    <t>Completion of administration block: Outside wall plastering, fittings and painting of the administration block</t>
  </si>
  <si>
    <t>Yala Kotieno Mixed Secondary School</t>
  </si>
  <si>
    <r>
      <t>4-043-245-2630205-104-2018/19-015</t>
    </r>
    <r>
      <rPr>
        <b/>
        <u/>
        <sz val="12"/>
        <color indexed="8"/>
        <rFont val="Footlight MT Light"/>
        <family val="1"/>
      </rPr>
      <t xml:space="preserve">     </t>
    </r>
  </si>
  <si>
    <t>Completion of laboratory Construction of the fume chamber and painting</t>
  </si>
  <si>
    <t>St. Peters Kotieno Mixed Secondary School</t>
  </si>
  <si>
    <r>
      <t>4-043-245-2630205-104-2018/19-016</t>
    </r>
    <r>
      <rPr>
        <b/>
        <u/>
        <sz val="12"/>
        <color indexed="8"/>
        <rFont val="Footlight MT Light"/>
        <family val="1"/>
      </rPr>
      <t xml:space="preserve">     </t>
    </r>
  </si>
  <si>
    <t>Completion of dormitory: Walling, roofing and fittings</t>
  </si>
  <si>
    <r>
      <t>4-043-245-2630205-104-2018/19-017</t>
    </r>
    <r>
      <rPr>
        <b/>
        <u/>
        <sz val="12"/>
        <color indexed="8"/>
        <rFont val="Footlight MT Light"/>
        <family val="1"/>
      </rPr>
      <t xml:space="preserve">     </t>
    </r>
  </si>
  <si>
    <t>Completion of laboratory: Walling, roofing and fittings</t>
  </si>
  <si>
    <r>
      <t>4-043-245-2630205-104-2018/19-018</t>
    </r>
    <r>
      <rPr>
        <b/>
        <u/>
        <sz val="12"/>
        <color indexed="8"/>
        <rFont val="Footlight MT Light"/>
        <family val="1"/>
      </rPr>
      <t xml:space="preserve">     </t>
    </r>
  </si>
  <si>
    <t>Completion of tuition block: Plastering, fittings and painting</t>
  </si>
  <si>
    <t>Nyandiwa Mixed Secondary School</t>
  </si>
  <si>
    <r>
      <t>4-043-245-2630205-104-2018/19-019</t>
    </r>
    <r>
      <rPr>
        <b/>
        <u/>
        <sz val="12"/>
        <color indexed="8"/>
        <rFont val="Footlight MT Light"/>
        <family val="1"/>
      </rPr>
      <t xml:space="preserve">     </t>
    </r>
  </si>
  <si>
    <t>Wire Mixed Secondary School</t>
  </si>
  <si>
    <r>
      <t>4-043-245-2630205-104-2018/19-020</t>
    </r>
    <r>
      <rPr>
        <b/>
        <u/>
        <sz val="12"/>
        <color indexed="8"/>
        <rFont val="Footlight MT Light"/>
        <family val="1"/>
      </rPr>
      <t xml:space="preserve">     </t>
    </r>
  </si>
  <si>
    <t>Obisa Mixed Secondary School</t>
  </si>
  <si>
    <r>
      <t>4-043-245-2630205-104-2018/19-021</t>
    </r>
    <r>
      <rPr>
        <b/>
        <u/>
        <sz val="12"/>
        <color indexed="8"/>
        <rFont val="Footlight MT Light"/>
        <family val="1"/>
      </rPr>
      <t xml:space="preserve">     </t>
    </r>
  </si>
  <si>
    <t xml:space="preserve">Completion of administration block: Outer wall plastering, fittings and painting </t>
  </si>
  <si>
    <t>Kachieng Mixed Secondary School</t>
  </si>
  <si>
    <r>
      <t>4-043-245-2630205-104-2018/19-022</t>
    </r>
    <r>
      <rPr>
        <b/>
        <u/>
        <sz val="12"/>
        <color indexed="8"/>
        <rFont val="Footlight MT Light"/>
        <family val="1"/>
      </rPr>
      <t xml:space="preserve">     </t>
    </r>
  </si>
  <si>
    <t xml:space="preserve">Completion of administration block: Walling,  plastering, fittings and painting </t>
  </si>
  <si>
    <t>Nyatindo Secondary School</t>
  </si>
  <si>
    <r>
      <t>4-043-245-2630205-104-2018/19-023</t>
    </r>
    <r>
      <rPr>
        <b/>
        <u/>
        <sz val="12"/>
        <color indexed="8"/>
        <rFont val="Footlight MT Light"/>
        <family val="1"/>
      </rPr>
      <t xml:space="preserve">     </t>
    </r>
  </si>
  <si>
    <t>Construction of a library</t>
  </si>
  <si>
    <t>Karabok Secondary School</t>
  </si>
  <si>
    <r>
      <t>4-043-245-2630205-104-2018/19-024</t>
    </r>
    <r>
      <rPr>
        <b/>
        <u/>
        <sz val="12"/>
        <color indexed="8"/>
        <rFont val="Footlight MT Light"/>
        <family val="1"/>
      </rPr>
      <t xml:space="preserve">   </t>
    </r>
  </si>
  <si>
    <t>Completion of dormitory: Roofing , fittings and painting</t>
  </si>
  <si>
    <t>Aolo Girls’ Secondary School</t>
  </si>
  <si>
    <r>
      <t>4-043-245-2630205-104-2018/19-025</t>
    </r>
    <r>
      <rPr>
        <b/>
        <u/>
        <sz val="12"/>
        <color indexed="8"/>
        <rFont val="Footlight MT Light"/>
        <family val="1"/>
      </rPr>
      <t xml:space="preserve"> </t>
    </r>
  </si>
  <si>
    <t>Saye Mixed Secondary School</t>
  </si>
  <si>
    <r>
      <t>4-043-245-2630205-104-2018/19-026</t>
    </r>
    <r>
      <rPr>
        <b/>
        <u/>
        <sz val="12"/>
        <color indexed="8"/>
        <rFont val="Footlight MT Light"/>
        <family val="1"/>
      </rPr>
      <t xml:space="preserve"> </t>
    </r>
  </si>
  <si>
    <t>Completion of library: Plastering, fittings and painting</t>
  </si>
  <si>
    <t>Nyafare Mixed Secondary School</t>
  </si>
  <si>
    <r>
      <t>4-043-245-2630205-104-2018/19-027</t>
    </r>
    <r>
      <rPr>
        <b/>
        <u/>
        <sz val="12"/>
        <color indexed="8"/>
        <rFont val="Footlight MT Light"/>
        <family val="1"/>
      </rPr>
      <t xml:space="preserve"> </t>
    </r>
  </si>
  <si>
    <t xml:space="preserve">Completion of laboratory: electrical installation and gas piping </t>
  </si>
  <si>
    <t>Nyalenda Mixed Secondary School</t>
  </si>
  <si>
    <r>
      <t>4-043-245-2630205-104-2018/19-028</t>
    </r>
    <r>
      <rPr>
        <b/>
        <u/>
        <sz val="12"/>
        <color indexed="8"/>
        <rFont val="Footlight MT Light"/>
        <family val="1"/>
      </rPr>
      <t xml:space="preserve"> </t>
    </r>
  </si>
  <si>
    <t xml:space="preserve">Completion of dormitory: Fittings and painting </t>
  </si>
  <si>
    <t>Kosele  Mixed Secondary School</t>
  </si>
  <si>
    <r>
      <t>4-043-245-2630205-104-2018/19-029</t>
    </r>
    <r>
      <rPr>
        <b/>
        <u/>
        <sz val="12"/>
        <color indexed="8"/>
        <rFont val="Footlight MT Light"/>
        <family val="1"/>
      </rPr>
      <t xml:space="preserve"> </t>
    </r>
  </si>
  <si>
    <t>St. Teresa’s Nyalgosi Mixed Secondary School</t>
  </si>
  <si>
    <t>4-043-245-2630205-104-2018/19-030</t>
  </si>
  <si>
    <t>Oyugis AP Line</t>
  </si>
  <si>
    <r>
      <t>4-043-245-2640507</t>
    </r>
    <r>
      <rPr>
        <sz val="12"/>
        <color indexed="8"/>
        <rFont val="Footlight MT Light"/>
        <family val="1"/>
      </rPr>
      <t>-113-2018/19-001</t>
    </r>
  </si>
  <si>
    <t>Completion of 3 staff houses: Plastering. Fittings and painting</t>
  </si>
  <si>
    <t>Kodera North Location Office</t>
  </si>
  <si>
    <r>
      <t>4-043-245-2640507</t>
    </r>
    <r>
      <rPr>
        <sz val="12"/>
        <color indexed="8"/>
        <rFont val="Footlight MT Light"/>
        <family val="1"/>
      </rPr>
      <t>-113-2018/19-002</t>
    </r>
  </si>
  <si>
    <t>Fencing using angle bars &amp; barbed wire 0.35HA and gate installation</t>
  </si>
  <si>
    <t>Kokech Chiefs Office</t>
  </si>
  <si>
    <r>
      <t>4-043-245-2640507</t>
    </r>
    <r>
      <rPr>
        <sz val="12"/>
        <color indexed="8"/>
        <rFont val="Footlight MT Light"/>
        <family val="1"/>
      </rPr>
      <t>-113-2018/19-003</t>
    </r>
  </si>
  <si>
    <t>Completion of Chief’s office hall: Plastering, fittings, wiring &amp; painting</t>
  </si>
  <si>
    <t>East Kamagak Chiefs Office</t>
  </si>
  <si>
    <r>
      <t>4-043-245-2640507</t>
    </r>
    <r>
      <rPr>
        <sz val="12"/>
        <color indexed="8"/>
        <rFont val="Footlight MT Light"/>
        <family val="1"/>
      </rPr>
      <t>-113-2018/19-004</t>
    </r>
  </si>
  <si>
    <t>Fencing using angle bars &amp; barbed wire 0.35HA and gate installation @ 350,000 and construction of 3 door pit latrine @ 250,000</t>
  </si>
  <si>
    <t>South Kachien Chiefs Office</t>
  </si>
  <si>
    <r>
      <t>4-043-245-2640507</t>
    </r>
    <r>
      <rPr>
        <sz val="12"/>
        <color indexed="8"/>
        <rFont val="Footlight MT Light"/>
        <family val="1"/>
      </rPr>
      <t>-113-2018/19-005</t>
    </r>
  </si>
  <si>
    <t>Construction of Chief’s office hall</t>
  </si>
  <si>
    <t>Kadel Kamidigo Sub Location Office</t>
  </si>
  <si>
    <r>
      <t>4-043-245-2640507</t>
    </r>
    <r>
      <rPr>
        <sz val="12"/>
        <color indexed="8"/>
        <rFont val="Footlight MT Light"/>
        <family val="1"/>
      </rPr>
      <t>-113-2018/19-006</t>
    </r>
  </si>
  <si>
    <t>Construction of office</t>
  </si>
  <si>
    <t>Karabach Sub Location Office</t>
  </si>
  <si>
    <r>
      <t>4-043-245-2640507</t>
    </r>
    <r>
      <rPr>
        <sz val="12"/>
        <color indexed="8"/>
        <rFont val="Footlight MT Light"/>
        <family val="1"/>
      </rPr>
      <t>-113-2018/19-007</t>
    </r>
  </si>
  <si>
    <t>Kotieno Konuonga Sub Location Office</t>
  </si>
  <si>
    <r>
      <t>4-043-245-2640507</t>
    </r>
    <r>
      <rPr>
        <sz val="12"/>
        <color indexed="8"/>
        <rFont val="Footlight MT Light"/>
        <family val="1"/>
      </rPr>
      <t>-113-2018/19-008</t>
    </r>
  </si>
  <si>
    <t>Kasimba Sub Location Office</t>
  </si>
  <si>
    <r>
      <t>4-043-245-2640507</t>
    </r>
    <r>
      <rPr>
        <sz val="12"/>
        <color indexed="8"/>
        <rFont val="Footlight MT Light"/>
        <family val="1"/>
      </rPr>
      <t>-113-2018/19-009</t>
    </r>
  </si>
  <si>
    <t>Kanyango Sub Location Office</t>
  </si>
  <si>
    <r>
      <t>4-043-245-2640507</t>
    </r>
    <r>
      <rPr>
        <sz val="12"/>
        <color indexed="8"/>
        <rFont val="Footlight MT Light"/>
        <family val="1"/>
      </rPr>
      <t>-113-2018/19-010</t>
    </r>
  </si>
  <si>
    <t>Obisa Sub Location Office</t>
  </si>
  <si>
    <r>
      <t>4-043-245-2640507</t>
    </r>
    <r>
      <rPr>
        <sz val="12"/>
        <color indexed="8"/>
        <rFont val="Footlight MT Light"/>
        <family val="1"/>
      </rPr>
      <t>-113-2018/19-011</t>
    </r>
  </si>
  <si>
    <t>Sino Sub Location Office</t>
  </si>
  <si>
    <r>
      <t>4-043-245-2640507</t>
    </r>
    <r>
      <rPr>
        <sz val="12"/>
        <color indexed="8"/>
        <rFont val="Footlight MT Light"/>
        <family val="1"/>
      </rPr>
      <t>-113-2018/19-012</t>
    </r>
  </si>
  <si>
    <t>Kawere East Sub Location Office</t>
  </si>
  <si>
    <r>
      <t>4-043-245-2640507</t>
    </r>
    <r>
      <rPr>
        <sz val="12"/>
        <color indexed="8"/>
        <rFont val="Footlight MT Light"/>
        <family val="1"/>
      </rPr>
      <t>-113-2018/19-013</t>
    </r>
  </si>
  <si>
    <t>Nyalenda Location Office</t>
  </si>
  <si>
    <r>
      <t>4-043-245-2640507</t>
    </r>
    <r>
      <rPr>
        <sz val="12"/>
        <color indexed="8"/>
        <rFont val="Footlight MT Light"/>
        <family val="1"/>
      </rPr>
      <t>-113-2018/19-014</t>
    </r>
  </si>
  <si>
    <t>Completion of office: Walling , roofing, plastering and fittings</t>
  </si>
  <si>
    <t>North Kachien Sub Location Office</t>
  </si>
  <si>
    <r>
      <t>4-043-245-2640507</t>
    </r>
    <r>
      <rPr>
        <sz val="12"/>
        <color indexed="8"/>
        <rFont val="Footlight MT Light"/>
        <family val="1"/>
      </rPr>
      <t>-113-2018/19-015</t>
    </r>
  </si>
  <si>
    <t>Oyugis Paralympic Team</t>
  </si>
  <si>
    <t>4-043-245-2640509-112-2018/19-001</t>
  </si>
  <si>
    <t>Purchase of sports (balls, pumps, net, knee cups, first aid kits) equipment and uniform (shinglet, short, Socks, rubber shoes)</t>
  </si>
  <si>
    <t>Kawaindi Net Ball Team</t>
  </si>
  <si>
    <t>4-043-245-2640509-112-2018/19-002</t>
  </si>
  <si>
    <t>Purchase of sports (balls, pumps, net, hoop, knee cups, first aid kits) equipment and uniform (shinglet, short, Socks, rubber shoes)</t>
  </si>
  <si>
    <t>Nyatwere Net Ball Team</t>
  </si>
  <si>
    <t>4-043-245-2640509-112-2018/19-003</t>
  </si>
  <si>
    <t>Kosele Volley Team</t>
  </si>
  <si>
    <t>4-043-245-2640509-112-2018/19-004</t>
  </si>
  <si>
    <t>Purchase of sports (balls, pumps, net, knee cups, shin guards, first aid kits) equipment and uniform (shinglet, short, Socks, rubber shoes)</t>
  </si>
  <si>
    <t>Kombaka Volley Ball Team</t>
  </si>
  <si>
    <t>4-043-245-2640509-112-2018/19-005</t>
  </si>
  <si>
    <t>Uzima Foot Ball Team</t>
  </si>
  <si>
    <t>4-043-245-2640509-112-2018/19-006</t>
  </si>
  <si>
    <t>Purchase of sports equipment (balls, pump, net, cones, space markers, first aid kits) and uniform (kits, boots, socks, bibs)</t>
  </si>
  <si>
    <t>Oyugis Dreams Soccer Team</t>
  </si>
  <si>
    <t>4-043-245-2640509-112-2018/19-007</t>
  </si>
  <si>
    <t>Karabok Foot Ball Team</t>
  </si>
  <si>
    <t>4-043-245-2640509-112-2018/19-008</t>
  </si>
  <si>
    <t>Nyalgosi Foot Ball Team</t>
  </si>
  <si>
    <t>4-043-245-2640509-112-2018/19-009</t>
  </si>
  <si>
    <t>Kalanding Foot Ball Team</t>
  </si>
  <si>
    <t>4-043-245-2640509-112-2018/19-010</t>
  </si>
  <si>
    <t>Mwamba Foot Ball Team</t>
  </si>
  <si>
    <t>4-043-245-2640509-112-2018/19-011</t>
  </si>
  <si>
    <t>Bonge Foot Ball Team</t>
  </si>
  <si>
    <t>4-043-245-2640509-112-2018/19-012</t>
  </si>
  <si>
    <t>4-043-245-2640510-110-2018/19-001</t>
  </si>
  <si>
    <t xml:space="preserve">Tree planting </t>
  </si>
  <si>
    <t>4-043-245-2640510-110-2018/19-002</t>
  </si>
  <si>
    <t>Sino DOH Primary School</t>
  </si>
  <si>
    <t>4-043-245-2640510-110-2018/19-003</t>
  </si>
  <si>
    <t>Ojwando Primary School</t>
  </si>
  <si>
    <t>4-043-245-2640510-110-2018/19-004</t>
  </si>
  <si>
    <t>4-043-245-2640510-110-2018/19-005</t>
  </si>
  <si>
    <t>4-043-245-2640510-110-2018/19-006</t>
  </si>
  <si>
    <t>4-043-245-2640510-110-2018/19-007</t>
  </si>
  <si>
    <t>4-043-245-2640510-110-2018/19-008</t>
  </si>
  <si>
    <t>4-043-245-2640510-110-2018/19-009</t>
  </si>
  <si>
    <t>4-043-245-2640510-110-2018/19-010</t>
  </si>
  <si>
    <t>PROJECT GFS CODELIST FOR WEST MUGIRANGO NATIONAL GOVERNMENT CONSTITUENCY DEVELOPMENT FUND</t>
  </si>
  <si>
    <t> 4-046-271-2110000-100-2018/19-001</t>
  </si>
  <si>
    <t>4-046-271-2210000-100-2018/19-002</t>
  </si>
  <si>
    <t>Purchase of Office Computers</t>
  </si>
  <si>
    <t>4-046-271-3111000-100-2018/19-003</t>
  </si>
  <si>
    <t>Purchase of Computers 1 laptop  and 1 Desktop</t>
  </si>
  <si>
    <t>Purchase of Office Generator</t>
  </si>
  <si>
    <t>4-046-271-3111000-100-2018/19-004</t>
  </si>
  <si>
    <t>4-046-271-3111000-100-2018/19-005</t>
  </si>
  <si>
    <t>Setting up of Constituency Website, Online Database and other Connections within the office</t>
  </si>
  <si>
    <t>4-046-271-2120101-100-2018/19-006</t>
  </si>
  <si>
    <t>Staff of NSSF Remittances</t>
  </si>
  <si>
    <t> 4-046-271-2120201-100-2018/19-007</t>
  </si>
  <si>
    <t>Staff of NHIF Remittances</t>
  </si>
  <si>
    <t>4-046-271-2210802-100-2018/19-008</t>
  </si>
  <si>
    <t>4-046-271-2210000-111-2018/19-001</t>
  </si>
  <si>
    <t xml:space="preserve">Purchase of fuel, repairs and maintenance, printing, stationery, Airtime, travel and subsistence during evaluation &amp; monitoring </t>
  </si>
  <si>
    <t>Committee  Expenses</t>
  </si>
  <si>
    <t>4-046-271-2210802-111-2018/19-002</t>
  </si>
  <si>
    <t>Payment of Committee allowances, transport, conferences during M&amp;E</t>
  </si>
  <si>
    <t>4-046-271-2210700-111-2018/19-003</t>
  </si>
  <si>
    <t>Undertake Training of the PMCs / NG-CDFC on NG-CDFC Related issues</t>
  </si>
  <si>
    <t xml:space="preserve">Emergency  </t>
  </si>
  <si>
    <t>4-046-271-2640200-101-2018/19-001</t>
  </si>
  <si>
    <t>Bursary for Secondary Schools</t>
  </si>
  <si>
    <t>4-046-271-2640101-103-2018/19-001</t>
  </si>
  <si>
    <t>Payment of bursary to needy student in Secondary Schools</t>
  </si>
  <si>
    <t>Bursary Universities, colleges,&amp; vocational institutions</t>
  </si>
  <si>
    <t>4-046-271-2640102-103-2018/19-002</t>
  </si>
  <si>
    <t>Payment of bursary to needy student in Tertiary Institutions including Vocational Colleges</t>
  </si>
  <si>
    <t>Social Security Programs</t>
  </si>
  <si>
    <t>4-046-271-2120201-103-2018/19-003</t>
  </si>
  <si>
    <t>West Mugirango Constituency sports Tournament</t>
  </si>
  <si>
    <t>4-046-271-2211000-112-2018/19-001</t>
  </si>
  <si>
    <t>Carry out constituency sports tournament, purchase of uniforms and balls for teams and the winning team/schools to be awarded trophies, balls and games kit</t>
  </si>
  <si>
    <t>Motagara Primary School</t>
  </si>
  <si>
    <t>4-046-271-2640510-110-2018/19-001</t>
  </si>
  <si>
    <t>Planting of assorted tree varieties in the school compound.</t>
  </si>
  <si>
    <t>Tonga Primary School</t>
  </si>
  <si>
    <t>4-046-271-2640510-110-2018/19-002</t>
  </si>
  <si>
    <t>Gesore Primary School</t>
  </si>
  <si>
    <t>4-046-271-2640510-110-2018/19-003</t>
  </si>
  <si>
    <t>Marindi Primary School</t>
  </si>
  <si>
    <t>4-046-271-2640510-110-2018/19-004</t>
  </si>
  <si>
    <t>Sasati Primary School</t>
  </si>
  <si>
    <t>4-046-271-2640510-110-2018/19-005</t>
  </si>
  <si>
    <t>Planting of assorted tree varieties in the school compound</t>
  </si>
  <si>
    <t>Geta Primary School</t>
  </si>
  <si>
    <t>4-046-271-2640510-110-2018/19-006</t>
  </si>
  <si>
    <t>Kenyenya Primary School</t>
  </si>
  <si>
    <t>4-046-271-2640510-110-2018/19-007</t>
  </si>
  <si>
    <t>Nyamotentemi Primary School</t>
  </si>
  <si>
    <t>4-046-271-2640510-110-2018/19-008</t>
  </si>
  <si>
    <t>Ibucha Primary School</t>
  </si>
  <si>
    <t>4-046-271-2640510-110-2018/19-009</t>
  </si>
  <si>
    <t>Bondeka Primary School</t>
  </si>
  <si>
    <t>4-046-271-2640510-110-2018/19-010</t>
  </si>
  <si>
    <t>Water Catchment protection</t>
  </si>
  <si>
    <t>4-046-271-2640510-110-2018/19-011</t>
  </si>
  <si>
    <t>Otanyore Primary School</t>
  </si>
  <si>
    <t>4-046-271-2640204-104-2018/19-001</t>
  </si>
  <si>
    <t>Renovation of  3 classrooms : roofing, replacement of windows, doors, painting &amp; flooring</t>
  </si>
  <si>
    <t>Rangenyo Girls Primary Boarding School</t>
  </si>
  <si>
    <t>4-046-271-2640204-104-2018/19-002</t>
  </si>
  <si>
    <t>Igenaitambi Primary School</t>
  </si>
  <si>
    <t>4-046-271-2640204-104-2018/19-003</t>
  </si>
  <si>
    <t>Renovation of  2 classrooms : roofing and painting</t>
  </si>
  <si>
    <t>Nyabisimba Primary School</t>
  </si>
  <si>
    <t>4-046-271-2640204-104-2018/19-004</t>
  </si>
  <si>
    <t>Renovation of 3 classrooms – Roofing and Painting</t>
  </si>
  <si>
    <t>Matierio Primary School</t>
  </si>
  <si>
    <t>4-046-271-2640204-104-2018/19-005</t>
  </si>
  <si>
    <t>Renovation of 2 classrooms – Roofing and painting</t>
  </si>
  <si>
    <t>Bosose Primary School</t>
  </si>
  <si>
    <t>4-046-271-2640204-104-2018/19-006</t>
  </si>
  <si>
    <t>St Joseph Nyamira Primary School</t>
  </si>
  <si>
    <t>4-046-271-2640204-104-2018/19-007</t>
  </si>
  <si>
    <t>Completion of  Administration. block. Roofing and electrical works.</t>
  </si>
  <si>
    <t>Nyairicha Special School</t>
  </si>
  <si>
    <t>4-046-271-2640204-104-2018/19-008</t>
  </si>
  <si>
    <r>
      <t>Completion of 1</t>
    </r>
    <r>
      <rPr>
        <vertAlign val="superscript"/>
        <sz val="12"/>
        <color indexed="8"/>
        <rFont val="Footlight MT Light"/>
        <family val="1"/>
      </rPr>
      <t>st</t>
    </r>
    <r>
      <rPr>
        <sz val="12"/>
        <color indexed="8"/>
        <rFont val="Footlight MT Light"/>
        <family val="1"/>
      </rPr>
      <t xml:space="preserve"> floor .roofing and electrical works.</t>
    </r>
  </si>
  <si>
    <t>Ikonge Primary School</t>
  </si>
  <si>
    <t>4-046-271-2640204-104-2018/19-009</t>
  </si>
  <si>
    <t>4-046-271-2640204-104-2018/19-010</t>
  </si>
  <si>
    <t>Completion of 2 classes. Painting and general finishes.</t>
  </si>
  <si>
    <t>Gianchore  Primary School</t>
  </si>
  <si>
    <t>4-046-271-2640204-104-2018/19-011</t>
  </si>
  <si>
    <t>Renovation of 2 classrooms – Roofing and plastering</t>
  </si>
  <si>
    <t>Bonyaiguba Primary School</t>
  </si>
  <si>
    <t>4-046-271-2640204-104-2018/19-012</t>
  </si>
  <si>
    <t>Completion of two classes – Roofing and plastering</t>
  </si>
  <si>
    <t>Kenyambi Primary School</t>
  </si>
  <si>
    <t>4-046-271-2640204-104-2018/19-013</t>
  </si>
  <si>
    <t>Renovation of 2 classrooms – Roofing, painting and plastering</t>
  </si>
  <si>
    <t>Nyantaro  Primary School</t>
  </si>
  <si>
    <t>4-046-271-2640204-104-2018/19-014</t>
  </si>
  <si>
    <t>Nyangoso  Primary School</t>
  </si>
  <si>
    <t>4-046-271-2640204-104-2018/19-015</t>
  </si>
  <si>
    <t>Makairo Primary School</t>
  </si>
  <si>
    <t>4-046-271-2640204-104-2018/19-016</t>
  </si>
  <si>
    <t>Completion of 2 classes. Roofing and painting.</t>
  </si>
  <si>
    <t>Sasati  Primary School</t>
  </si>
  <si>
    <t>4-046-271-2640204-104-2018/19-017</t>
  </si>
  <si>
    <t>Completion of renovations 2 classrooms – Roofing and plastering</t>
  </si>
  <si>
    <t>Moikabondo Primary School</t>
  </si>
  <si>
    <t>4-046-271-2640204-104-2018/19-018</t>
  </si>
  <si>
    <t>Mang’ong’o Primary School</t>
  </si>
  <si>
    <t>4-046-271-2640204-104-2018/19-019</t>
  </si>
  <si>
    <t>Completion of renovation of 2 classrooms – Roofing and plastering</t>
  </si>
  <si>
    <t>Rateti Primary School</t>
  </si>
  <si>
    <t>4-046-271-2640204-104-2018/19-020</t>
  </si>
  <si>
    <t>Maintenance of road linking the school bush clearing, road opening and grading</t>
  </si>
  <si>
    <t>Ikurucha Primary School</t>
  </si>
  <si>
    <t>4-046-271-2640204-104-2018/19-021</t>
  </si>
  <si>
    <t>4-046-271-2640204-104-2018/19-022</t>
  </si>
  <si>
    <t>Drilling of Borehole</t>
  </si>
  <si>
    <t>Masosa Primary School</t>
  </si>
  <si>
    <t>4-046-271-2640204-104-2018/19-023</t>
  </si>
  <si>
    <t>Mongoris Primary School</t>
  </si>
  <si>
    <t>4-046-271-2640204-104-2018/19-024</t>
  </si>
  <si>
    <t>Completion of Water Borehole, installation of submersible pump, purchase of 2 Water Storage Tanks 5000lts , erection of raisers and distribution of water</t>
  </si>
  <si>
    <t>Nyaigwa Girls  Secondary School</t>
  </si>
  <si>
    <t>4-046-271-2640205-104-2018/19-001</t>
  </si>
  <si>
    <r>
      <t>Completion of storey building made up of 2 classrooms on  1</t>
    </r>
    <r>
      <rPr>
        <vertAlign val="superscript"/>
        <sz val="12"/>
        <color indexed="8"/>
        <rFont val="Footlight MT Light"/>
        <family val="1"/>
      </rPr>
      <t>st</t>
    </r>
    <r>
      <rPr>
        <sz val="12"/>
        <color indexed="8"/>
        <rFont val="Footlight MT Light"/>
        <family val="1"/>
      </rPr>
      <t xml:space="preserve"> floor. Walling and roofing.</t>
    </r>
  </si>
  <si>
    <t>Nyamotentemi Secondary School</t>
  </si>
  <si>
    <t>4-046-271-2640205-104-2018/19-002</t>
  </si>
  <si>
    <r>
      <t>Completion of storey building made up of 2 classrooms on  1</t>
    </r>
    <r>
      <rPr>
        <vertAlign val="superscript"/>
        <sz val="12"/>
        <color indexed="8"/>
        <rFont val="Footlight MT Light"/>
        <family val="1"/>
      </rPr>
      <t>st</t>
    </r>
    <r>
      <rPr>
        <sz val="12"/>
        <color indexed="8"/>
        <rFont val="Footlight MT Light"/>
        <family val="1"/>
      </rPr>
      <t xml:space="preserve"> floor. Walling and painting.</t>
    </r>
  </si>
  <si>
    <t>Gekomoni  Secondary School</t>
  </si>
  <si>
    <t>4-046-271-2640205-104-2018/19-003</t>
  </si>
  <si>
    <t xml:space="preserve">Completion of Laboratory . Plastering, roofing and general finishes </t>
  </si>
  <si>
    <t>Marani Secondary School</t>
  </si>
  <si>
    <t>4-046-271-2640205-104-2018/19-004</t>
  </si>
  <si>
    <t>Rangenyo Girls Secondary School</t>
  </si>
  <si>
    <t>4-046-271-2640205-104-2018/19-005</t>
  </si>
  <si>
    <t>Completion of 2 classrooms in a storey building; plastering, roofing and fittings</t>
  </si>
  <si>
    <t>Geta Secondary School</t>
  </si>
  <si>
    <t>4-046-271-2640205-104-2018/19-006</t>
  </si>
  <si>
    <t xml:space="preserve">Completion of laboratory .roofing and electrical works. </t>
  </si>
  <si>
    <t>Nyameru Secondary School</t>
  </si>
  <si>
    <t>4-046-271-2640205-104-2018/19-007</t>
  </si>
  <si>
    <t xml:space="preserve">Renovation of 3 classrooms: roofing, replacement of windows, doors and painting </t>
  </si>
  <si>
    <t>Bondeka Secondary School</t>
  </si>
  <si>
    <t>4-046-271-2640205-104-2018/19-008</t>
  </si>
  <si>
    <t>Bosiango Secondary School</t>
  </si>
  <si>
    <t>4-046-271-2640205-104-2018/19-09</t>
  </si>
  <si>
    <t>Renovation of  3 classrooms : roofing &amp; flooring</t>
  </si>
  <si>
    <t>Gesore Secondary School</t>
  </si>
  <si>
    <t>4-046-271-2640205-104-2018/19-010</t>
  </si>
  <si>
    <t>Completion of laboratory. plastering, roofing and fittings.</t>
  </si>
  <si>
    <t>Ekenyoro Secondary School</t>
  </si>
  <si>
    <t>4-046-271-2640205-104-2018/19-011</t>
  </si>
  <si>
    <t>Nyachogochogo Secondary School</t>
  </si>
  <si>
    <t>4-046-271-2640205-104-2018/19-012</t>
  </si>
  <si>
    <t>Construction of  3 door Pit Latrines</t>
  </si>
  <si>
    <t>Gianchore Secondary School</t>
  </si>
  <si>
    <t>4-046-271-2640205-104-2018/19-013</t>
  </si>
  <si>
    <t>Purchase of one school Bus.( 52 seater)</t>
  </si>
  <si>
    <t>4-046-271-2640205-104-2018/19-014</t>
  </si>
  <si>
    <t>Purchase of one school Bus (52 seater)</t>
  </si>
  <si>
    <t>Mongoris Secondary School</t>
  </si>
  <si>
    <t>4-046-271-2640205-104-2018/19-015</t>
  </si>
  <si>
    <t>Completion of Water Borehole, installation of submersible pump, purchase of 2 Water Storage Tanks 5000lts.</t>
  </si>
  <si>
    <t>Kiambere  Police Post/Chief’s Office</t>
  </si>
  <si>
    <t>4-046-271-2640507-113-2018/19-001</t>
  </si>
  <si>
    <t>Extension of  office , plastering, flooring, roofing  and fixing of windows and door</t>
  </si>
  <si>
    <t>Bogichora Division Headquarters</t>
  </si>
  <si>
    <t>4-046-271-2640507-113-2018/19-002</t>
  </si>
  <si>
    <t>Construction of the ACC Office and  2 door pit latrines: Foundation , plastering, flooring, roofing  and fixing of windows and door</t>
  </si>
  <si>
    <t>Nyagachi Chief’s Camp</t>
  </si>
  <si>
    <t>4-046-271-2640507-113-2018/19-003</t>
  </si>
  <si>
    <t>High Mast Lighting System</t>
  </si>
  <si>
    <t>4-046-271-2640507-113-2018/19-004</t>
  </si>
  <si>
    <t>West Murirango NG-CDFC Office</t>
  </si>
  <si>
    <t>4-046-271-3110000-113-2018/19-001</t>
  </si>
  <si>
    <t>PROJECT GFS CODELIST FOR URIRI NATIONAL GOVERNMENT CONSTITUENCY DEVELOPMENT FUND</t>
  </si>
  <si>
    <t>4-044-257-2110000-100-2018/19- 001</t>
  </si>
  <si>
    <t>4-044-257-2210000-100-2018/19-002</t>
  </si>
  <si>
    <t>4-044-257-2120101-100-2018/19-003</t>
  </si>
  <si>
    <t>4-044-257-2120201-100-2018/19-004</t>
  </si>
  <si>
    <t>4-044-257-2210802-100-2018/19-005</t>
  </si>
  <si>
    <t>4-044-257-2210000-111-2018/19-001</t>
  </si>
  <si>
    <t xml:space="preserve">Purchase of fuel, repairs and maintenance, printing, stationery, Airtime, travel and subsistence </t>
  </si>
  <si>
    <t>4-044-257-2210802-111-2018/19-002</t>
  </si>
  <si>
    <t>4-044-257-2210700-111-2018/19-003</t>
  </si>
  <si>
    <t>4-044-257-2640200-101-2018/19-001</t>
  </si>
  <si>
    <t>4-044-257-2640100-103-2018/19-001</t>
  </si>
  <si>
    <t>Bursary Tertiary Institution(colleges &amp;Universities)</t>
  </si>
  <si>
    <t>4-044-257-2640101-103-2018/19-002</t>
  </si>
  <si>
    <t>Bursary for Special Schools</t>
  </si>
  <si>
    <t>4-044-257-2640102-103-2018/19-003</t>
  </si>
  <si>
    <t>Social Security Program</t>
  </si>
  <si>
    <t>4-044-257-2640103-103-2018/19-004</t>
  </si>
  <si>
    <t>Payment of NHIF to PLWD and vulnerable and elderly</t>
  </si>
  <si>
    <t>4-044-257-2640509-112-2018/19-001</t>
  </si>
  <si>
    <t xml:space="preserve">Carry out Constituency Sports tournament  and the sports teams/schools to be awarded with trophies, balls,  and games kits </t>
  </si>
  <si>
    <t>Koduogo primary</t>
  </si>
  <si>
    <t>4-044-257-2640509-112-2018/19-002</t>
  </si>
  <si>
    <t xml:space="preserve">Purchasing and installing of metallic goal posts and goal nets. </t>
  </si>
  <si>
    <t>Ongenga primary school</t>
  </si>
  <si>
    <t>4-044-257-2640509-112-2018/19-003</t>
  </si>
  <si>
    <t xml:space="preserve">Purchasing and installing of goal posts and goal nets. </t>
  </si>
  <si>
    <t>Thimjope primary school</t>
  </si>
  <si>
    <t>4-044-257-2640509-112-2018/19-004</t>
  </si>
  <si>
    <t>Pinyowacho primary school</t>
  </si>
  <si>
    <t>4-044-257-2640509-112-2018/19-005</t>
  </si>
  <si>
    <t>Mukuyu primary school</t>
  </si>
  <si>
    <t>4-044-257-2640509-112-2018/19-006</t>
  </si>
  <si>
    <t xml:space="preserve">Ngcdf cdf office </t>
  </si>
  <si>
    <t>4-044-257-2640510-110-2018/19-001</t>
  </si>
  <si>
    <t xml:space="preserve">Planting 1000 trees </t>
  </si>
  <si>
    <t>Odeny odhoch primary scool</t>
  </si>
  <si>
    <t>4-044-257-2640510-110-2018/19-002</t>
  </si>
  <si>
    <t>4-044-257-2640510-110-2018/19-003</t>
  </si>
  <si>
    <t>Nyambeche primary school</t>
  </si>
  <si>
    <t>4-044-257-2640510-110-2018/19-004</t>
  </si>
  <si>
    <t>Mori primary school</t>
  </si>
  <si>
    <t>4-044-257-2640510-110-2018/19-005</t>
  </si>
  <si>
    <t>Wapongo primary school</t>
  </si>
  <si>
    <t>4-044-257-2640510-110-2018/19-006</t>
  </si>
  <si>
    <t>Kokello primary school</t>
  </si>
  <si>
    <t>4-044-257-2640510-110-2018/19-007</t>
  </si>
  <si>
    <t>Okumbo primary school</t>
  </si>
  <si>
    <t>4-044-257-2640510-110-2018/19-008</t>
  </si>
  <si>
    <t>Nyamasare primary</t>
  </si>
  <si>
    <t>4-044-257-2640510-110-2018/19-009</t>
  </si>
  <si>
    <t>Obuongo primary school</t>
  </si>
  <si>
    <t>4-044-257-2640510-110-2018/19-010</t>
  </si>
  <si>
    <t>Otwagi primary school</t>
  </si>
  <si>
    <t>4-044-257-2640510-110-2018/19-011</t>
  </si>
  <si>
    <t>Rapogi girls secondary school</t>
  </si>
  <si>
    <t>4-044-257-2640510-110-2018/19-012</t>
  </si>
  <si>
    <t>Sigira primary school</t>
  </si>
  <si>
    <t>4-044-257-2640510-110-2018/19-013</t>
  </si>
  <si>
    <t>St Thomas Wikongaro primary school.</t>
  </si>
  <si>
    <t>4-044-257-2640510-110-2018/19-014</t>
  </si>
  <si>
    <t>St mary oyola primary school</t>
  </si>
  <si>
    <t>4-044-257-2640510-110-2018/19-015</t>
  </si>
  <si>
    <t>Sibuoche primary school</t>
  </si>
  <si>
    <t>4-044-257-2640510-110-2018/19-016</t>
  </si>
  <si>
    <t>4-044-257-2640510-110-2018/19-017</t>
  </si>
  <si>
    <t>Luanda konyuna primary school</t>
  </si>
  <si>
    <t>4-044-257-2640510-110-2018/19-018</t>
  </si>
  <si>
    <t>Ombo primary school</t>
  </si>
  <si>
    <t>4-044-257-2640510-110-2018/19-019</t>
  </si>
  <si>
    <t>Nyaobe primary school</t>
  </si>
  <si>
    <t>4-044-257-2640510-110-2018/19-020</t>
  </si>
  <si>
    <t>Nyabera primary school</t>
  </si>
  <si>
    <t>4-044-257-2640510-110-2018/19-021</t>
  </si>
  <si>
    <t>Kambaga primary school</t>
  </si>
  <si>
    <t>4-044-257-2640510-110-2018/19-022</t>
  </si>
  <si>
    <t xml:space="preserve">Purchase and installation of  Gutters and water tank 10,000lts </t>
  </si>
  <si>
    <t>4-044-257-2640510-110-2018/19-023</t>
  </si>
  <si>
    <t>Kamsaki primary school</t>
  </si>
  <si>
    <t>4-044-257-2640510-110-2018/19-024</t>
  </si>
  <si>
    <t>Luanda Konyuna primary school</t>
  </si>
  <si>
    <t>4-044-257-2640510-110-2018/19-025</t>
  </si>
  <si>
    <t>Kanyodera primary school</t>
  </si>
  <si>
    <t>4-044-257-2640510-110-2018/19-026</t>
  </si>
  <si>
    <t>Masoge Primary School</t>
  </si>
  <si>
    <t>4-044-257-2630204-104-2018/19-001</t>
  </si>
  <si>
    <t>Nyaroya Konditi Primary School</t>
  </si>
  <si>
    <t>4-044-257-2630204-104-2018/19-002</t>
  </si>
  <si>
    <t>Othoro Primary School</t>
  </si>
  <si>
    <t>4-044-257-2630204-104-2018/19-003</t>
  </si>
  <si>
    <t>Construction of 1No. classroom</t>
  </si>
  <si>
    <t>Amoso Primary School</t>
  </si>
  <si>
    <t>4-044-257-2630204-104-2018/19-004</t>
  </si>
  <si>
    <t>Renovation of 2No.classroom (Plastering, fitting of doors, windows and roofing).</t>
  </si>
  <si>
    <t>Okumbo Primary School</t>
  </si>
  <si>
    <t>4-044-257-2630204-104-2018/19-005</t>
  </si>
  <si>
    <t>Construction of 1No.classroom</t>
  </si>
  <si>
    <t>Anding’o Primary. School</t>
  </si>
  <si>
    <t>4-044-257-2630204-104-2018/19-006</t>
  </si>
  <si>
    <t>Osogo Primary School</t>
  </si>
  <si>
    <t>4-044-257-2630204-104-2018/19-007</t>
  </si>
  <si>
    <t>Construction of 2No. Classrooms.</t>
  </si>
  <si>
    <t>Oyani Primary School</t>
  </si>
  <si>
    <t>4-044-257-2630204-104-2018/19-008</t>
  </si>
  <si>
    <t>Renovation of 3No. Classrooms(Flooring, screeding, roofing, painting and fixing of doors and windows)</t>
  </si>
  <si>
    <t>Kodero Primary School</t>
  </si>
  <si>
    <t>4-044-257-2630204-104-2018/19-009</t>
  </si>
  <si>
    <t>Renovation of  2No Classroom Flooring, screeding, roofing,painting and fixing of doors and windows)</t>
  </si>
  <si>
    <t>4-044-257-2630204-104-2018/19-010</t>
  </si>
  <si>
    <t>Drilling of borehole, casing and installation of a pump.</t>
  </si>
  <si>
    <t>Puche  Primary School</t>
  </si>
  <si>
    <t>4-044-257-2630204-104-2018/19-011</t>
  </si>
  <si>
    <t>Completion of 1No classroom (fixing of door ,window, plastering ,screeding and painting and flooring)</t>
  </si>
  <si>
    <t>Puche Primary School</t>
  </si>
  <si>
    <t>4-044-257-2630204-104-2018/19-012</t>
  </si>
  <si>
    <t>God Sibuoche Primary school</t>
  </si>
  <si>
    <t>4-044-257-2630204-104-2018/19-013</t>
  </si>
  <si>
    <t>4-044-257-2630204-104-2018/19-014</t>
  </si>
  <si>
    <t>Ongoro Primary School</t>
  </si>
  <si>
    <t>4-044-257-2630204-104-2018/19-015</t>
  </si>
  <si>
    <t>4-044-257-2630204-104-2018/19-016</t>
  </si>
  <si>
    <t>Ong’eng’a Primary School</t>
  </si>
  <si>
    <t>4-044-257-2630204-104-2018/19-017</t>
  </si>
  <si>
    <t>Construction of 1No. Classroom.</t>
  </si>
  <si>
    <t>Lwanda Konyuna Primary School</t>
  </si>
  <si>
    <t>4-044-257-2630204-104-2018/19-018</t>
  </si>
  <si>
    <t>Kalii Primary School</t>
  </si>
  <si>
    <t>4-044-257-2630204-104-2018/19-019</t>
  </si>
  <si>
    <t>Renovation of 3No classrooms(Flooring, screeding,plasteringfitting of 3 doors and windows,painting and roofing)</t>
  </si>
  <si>
    <t>Ramuoma Primary School</t>
  </si>
  <si>
    <t>4-044-257-2630204-104-2018/19-020</t>
  </si>
  <si>
    <t>4-044-257-2630204-104-2018/19-021</t>
  </si>
  <si>
    <t>Completion of 1No Classroom. Flooring, screeding, roofing,painting and fixing of doors and windows)</t>
  </si>
  <si>
    <t>4-044-257-2630204-104-2018/19-022</t>
  </si>
  <si>
    <t>Lwala Primary School</t>
  </si>
  <si>
    <t>4-044-257-2630204-104-2018/19-023</t>
  </si>
  <si>
    <t>Sigira Primary School</t>
  </si>
  <si>
    <t>4-044-257-2630204-104-2018/19-024</t>
  </si>
  <si>
    <t>Kisangura Primary school</t>
  </si>
  <si>
    <t>4-044-257-2630204-104-2018/19-025</t>
  </si>
  <si>
    <t>Construction of 2No. Classrooms</t>
  </si>
  <si>
    <t>Uriri Primary</t>
  </si>
  <si>
    <t>4-044-257-2630204-104-2018/19-026</t>
  </si>
  <si>
    <t>Renovation of 4No. classrooms(Fitting of doors and windows, roofing, verandah, painting, plastering and screeding)</t>
  </si>
  <si>
    <t>Kambaga Primary School</t>
  </si>
  <si>
    <t>4-044-257-2630204-104-2018/19-027</t>
  </si>
  <si>
    <t xml:space="preserve">St. Mary’s Oyola Primary </t>
  </si>
  <si>
    <t>4-044-257-2630204-104-2018/19-028</t>
  </si>
  <si>
    <t>Luoro Primary School</t>
  </si>
  <si>
    <t>4-044-257-2630204-104-2018/19-029</t>
  </si>
  <si>
    <t>Completion of 1No. classroom(Fitting of doors, windows, plastering and painting)</t>
  </si>
  <si>
    <t>Pith Nyadundo Primary School</t>
  </si>
  <si>
    <t>4-044-257-2630204-104-2018/19-030</t>
  </si>
  <si>
    <t xml:space="preserve">St. Thomas Wikongaro Primary </t>
  </si>
  <si>
    <t>4-044-257-2630204-104-2018/19-031</t>
  </si>
  <si>
    <t>Construction of 2No. classroom</t>
  </si>
  <si>
    <t>Gogo Primary School</t>
  </si>
  <si>
    <t>4-044-257-2630204-104-2018/19-032</t>
  </si>
  <si>
    <t>Renovation of 3No classrooms(fitting of doors and windows, plastering, flooring and painting)</t>
  </si>
  <si>
    <t>4-044-257-2630204-104-2018/19-033</t>
  </si>
  <si>
    <t>Wapongo Primary School</t>
  </si>
  <si>
    <t>4-044-257-2630204-104-2018/19-034</t>
  </si>
  <si>
    <t>Nyabinga Primary School</t>
  </si>
  <si>
    <t>4-044-257-2630204-104-2018/19-035</t>
  </si>
  <si>
    <t>Renovation of 2No. classrooms (flooring, fitting of door and windows, plastering and painting</t>
  </si>
  <si>
    <t>Got Kawino primary school</t>
  </si>
  <si>
    <t>4-044-257-2630204-104-2018/19-036</t>
  </si>
  <si>
    <t>Kolwal Primary School</t>
  </si>
  <si>
    <t>4-044-257-2630204-104-2018/19-037</t>
  </si>
  <si>
    <t>Renovation of 2No. classrooms (fitting of doors and windows, flooring, plastering and painting)</t>
  </si>
  <si>
    <t>4-044-257-2630204-104-2018/19-038</t>
  </si>
  <si>
    <t>Rapogi girls’ secondary school</t>
  </si>
  <si>
    <r>
      <t>Completion of dormitory (</t>
    </r>
    <r>
      <rPr>
        <sz val="12"/>
        <color indexed="8"/>
        <rFont val="Footlight MT Light"/>
        <family val="1"/>
      </rPr>
      <t>Flooring, screeding, roofing,painting and fixing of doors and windows)</t>
    </r>
  </si>
  <si>
    <t>St pauls Ombo Secondary School</t>
  </si>
  <si>
    <r>
      <t>Completion of dormitory</t>
    </r>
    <r>
      <rPr>
        <sz val="12"/>
        <color indexed="8"/>
        <rFont val="Footlight MT Light"/>
        <family val="1"/>
      </rPr>
      <t xml:space="preserve"> (Flooring, screeding, roofing,painting and fixing of doors and windows)</t>
    </r>
  </si>
  <si>
    <t>Siro girls Sec. School</t>
  </si>
  <si>
    <t>Rehabilitation of bore hole(installation of water pump)</t>
  </si>
  <si>
    <t xml:space="preserve">Ongoing  </t>
  </si>
  <si>
    <t>St michal Pinyowacho Sec.School</t>
  </si>
  <si>
    <t xml:space="preserve">Co-funding final payment for purchase of 52 seater bus </t>
  </si>
  <si>
    <t>St linus oyieko Sec.School</t>
  </si>
  <si>
    <r>
      <t>Completion of laboratory</t>
    </r>
    <r>
      <rPr>
        <sz val="12"/>
        <color indexed="8"/>
        <rFont val="Footlight MT Light"/>
        <family val="1"/>
      </rPr>
      <t xml:space="preserve"> (Flooring, screeding, roofing, painting and fixing of doors and windows)</t>
    </r>
  </si>
  <si>
    <t>Kamsaki girls Sec School</t>
  </si>
  <si>
    <t>Construction  of dormitory</t>
  </si>
  <si>
    <t xml:space="preserve"> Uriri Secondary. School</t>
  </si>
  <si>
    <t>koduogo Sec. School</t>
  </si>
  <si>
    <t>Construction of 2 No classroom</t>
  </si>
  <si>
    <t>lwala Sec School</t>
  </si>
  <si>
    <t>Oruba girls Sec School</t>
  </si>
  <si>
    <r>
      <t>Completion of 2 dining hall</t>
    </r>
    <r>
      <rPr>
        <sz val="12"/>
        <color indexed="8"/>
        <rFont val="Footlight MT Light"/>
        <family val="1"/>
      </rPr>
      <t xml:space="preserve"> Flooring, screeding, ,painting and fixing of doors and windows)</t>
    </r>
  </si>
  <si>
    <t>Manyonge Secondary School</t>
  </si>
  <si>
    <t>Ongito Assistant chief’s office</t>
  </si>
  <si>
    <t>4-044-257-2640507-113-2018/19-001</t>
  </si>
  <si>
    <t>Walling, plastering, and fittings of Ongito Assistance Chief’s office</t>
  </si>
  <si>
    <t>Pinyowacho chief’s office</t>
  </si>
  <si>
    <t>4-044-257-2640507-113-2018/19-002</t>
  </si>
  <si>
    <t>Walling, plastering, and fittings of pinyowacho chief’s office</t>
  </si>
  <si>
    <t>Bware assistant chief’s office</t>
  </si>
  <si>
    <t>4-044-257-2640507-113-2018/19-003</t>
  </si>
  <si>
    <t>Construction of new assistant chief’s office</t>
  </si>
  <si>
    <t>Kamboigo  A.P Station</t>
  </si>
  <si>
    <t>4-044-257-2640507-113-2018/19-004</t>
  </si>
  <si>
    <t xml:space="preserve">Construction of AP house </t>
  </si>
  <si>
    <t>Uriri NG-CDF Office</t>
  </si>
  <si>
    <t>NG-CDF office workstation</t>
  </si>
  <si>
    <t>Purchase and installation of 4 pieces of 4 seater workstation</t>
  </si>
  <si>
    <t xml:space="preserve"> NG-CDF office Executive chairs</t>
  </si>
  <si>
    <t>NG-CDF office Executive table</t>
  </si>
  <si>
    <t>NG-CDF motorcycle</t>
  </si>
  <si>
    <t>PROJECT GFS CODELIST FOR SUBA SOUTH NATIONAL GOVERNMENT CONSTITUENCY DEVELOPMENT FUND</t>
  </si>
  <si>
    <t>4-043-252-2110000-100-2018/19-001</t>
  </si>
  <si>
    <t>4-043-252-2120101-100-2018/19-002</t>
  </si>
  <si>
    <t>NSSF Employer contribution</t>
  </si>
  <si>
    <t>4-043-252-2210000-100-2018/19-003</t>
  </si>
  <si>
    <t>Purchase of fuel, repairs and maintenance, printing, photocopies, internet services stationery, travel and subsistence, office tea and other office  running expenses</t>
  </si>
  <si>
    <t>4-043-252-2210802-100-2018/19-004</t>
  </si>
  <si>
    <t>4-043-252-2210000-111-2018/19-001</t>
  </si>
  <si>
    <t>Purchase of fuel, repairs and maintenance, printing, stationery, Airtime, travel and subsistence and other related costs</t>
  </si>
  <si>
    <t>4-043-252-2210802-111-2018/19-002</t>
  </si>
  <si>
    <t>4-043-252-2210700-111-2018/19-003</t>
  </si>
  <si>
    <t>4-043-252-2640101-103-2018/19-001</t>
  </si>
  <si>
    <t>4-043-252-2640102-103-2018/19-002</t>
  </si>
  <si>
    <t>Payment of bursary to needy students in middle level colleges and universities</t>
  </si>
  <si>
    <t>4-043-252-2640509-112-2018/19-001</t>
  </si>
  <si>
    <t xml:space="preserve">Purchase of uniform , balls and trophies to be awarded to winning teams  in tournaments  </t>
  </si>
  <si>
    <t>4-043-252-2640200-101-2018/19-001</t>
  </si>
  <si>
    <t>Ngeri Primary School</t>
  </si>
  <si>
    <t>4-043-252-2630204-104-2018/19-001</t>
  </si>
  <si>
    <t>Wira Primary School</t>
  </si>
  <si>
    <t>4-043-252-2630204-104-2018/19-002</t>
  </si>
  <si>
    <t xml:space="preserve">Ragwe Primary school </t>
  </si>
  <si>
    <t>4-043-252-2630204-104-2018/19-003</t>
  </si>
  <si>
    <t>Kibuogi Primary School</t>
  </si>
  <si>
    <t>4-043-252-2630204-104-2018/19-004</t>
  </si>
  <si>
    <t xml:space="preserve">Completion of one classroom:  Plastering, glazing  and Painting </t>
  </si>
  <si>
    <t>Kinyasaga Primary School</t>
  </si>
  <si>
    <t>4-043-252-2630204-104-2018/19-005</t>
  </si>
  <si>
    <t>Renovation of one classroom: Re-roofing, wall repairs, fittings,  plastering and painting</t>
  </si>
  <si>
    <t>Governor Awiti Kisenye Primary school</t>
  </si>
  <si>
    <t>4-043-252-2630204-104-2018/19-006</t>
  </si>
  <si>
    <t>Sagarume Primary School</t>
  </si>
  <si>
    <t>4-043-252-2630204-104-2018/19-007</t>
  </si>
  <si>
    <t>Completion of two classrooms: Plastering, glazing and painting</t>
  </si>
  <si>
    <t>Mukende Primary School Water Project</t>
  </si>
  <si>
    <t>4-043-252-2630204-104-2018/19-008</t>
  </si>
  <si>
    <t>Drilling of bore hole, installation of solar water pumping unit and 10,000 litre UPVC water  tank and fetching point</t>
  </si>
  <si>
    <t>Matunga Primary school</t>
  </si>
  <si>
    <t>4-043-252-2630204-104-2018/19-009</t>
  </si>
  <si>
    <t>Completion of two classrooms; Slabbing, Fittings, glazing , plastering and painting</t>
  </si>
  <si>
    <t>Hon. John Mbadi Ongoro Primary School</t>
  </si>
  <si>
    <t>4-043-252-2630204-104-2018/19-010</t>
  </si>
  <si>
    <t>Sawanka  Primary School</t>
  </si>
  <si>
    <t>4-043-252-2630204-104-2018/19-011</t>
  </si>
  <si>
    <t>Nyakweri Primary School</t>
  </si>
  <si>
    <t>4-043-252-2630204-104-2018/19-012</t>
  </si>
  <si>
    <t>Sumba  Primary School</t>
  </si>
  <si>
    <t>4-043-252-2630204-104-2018/19-013</t>
  </si>
  <si>
    <t>Completion of two classrooms; Glazing , plastering and painting</t>
  </si>
  <si>
    <t>4-043-252-2630204-104-2018/19-014</t>
  </si>
  <si>
    <t>Victor Musoga  Primary School</t>
  </si>
  <si>
    <t>4-043-252-2630204-104-2018/19-015</t>
  </si>
  <si>
    <t xml:space="preserve">Completion of  administration block : Roofing and fittings </t>
  </si>
  <si>
    <t>Malongo  Primary School</t>
  </si>
  <si>
    <t>4-043-252-2630204-104-2018/19-016</t>
  </si>
  <si>
    <t>Ongalo Primary school</t>
  </si>
  <si>
    <t>4-043-252-2630204-104-2018/19-017</t>
  </si>
  <si>
    <t>Completion of two classrooms: Fittings, Plastering, glazing and painting</t>
  </si>
  <si>
    <t>Kirambo Primary school</t>
  </si>
  <si>
    <t>4-043-252-2630204-104-2018/19-018</t>
  </si>
  <si>
    <t>Completion of one classrooms: Fittings, Plastering, glazing and painting</t>
  </si>
  <si>
    <t>Ramula Primary school</t>
  </si>
  <si>
    <t>4-043-252-2630204-104-2018/19-019</t>
  </si>
  <si>
    <t>Completion of four classrooms: Glazing and painting</t>
  </si>
  <si>
    <t>Nyakasera  Primary School</t>
  </si>
  <si>
    <t>4-043-252-2630204-104-2018/19-020</t>
  </si>
  <si>
    <t>Kumuinda  Primary School</t>
  </si>
  <si>
    <t>4-043-252-2630204-104-2018/19-021</t>
  </si>
  <si>
    <t>Uterere  Primary School</t>
  </si>
  <si>
    <t>4-043-252-2630204-104-2018/19-022</t>
  </si>
  <si>
    <t>Nyandiwa  Primary School</t>
  </si>
  <si>
    <t>4-043-252-2630204-104-2018/19-023</t>
  </si>
  <si>
    <t>Construction of administration block : foundation to wall plate</t>
  </si>
  <si>
    <t>Kithereka Primary school</t>
  </si>
  <si>
    <t>4-043-252-2630204-104-2018/19-024</t>
  </si>
  <si>
    <t>Completion of 5 classrooms: Glazing and painting</t>
  </si>
  <si>
    <t>Kumbatha Primary school</t>
  </si>
  <si>
    <t>4-043-252-2630204-104-2018/19-025</t>
  </si>
  <si>
    <t xml:space="preserve">Completion of three classrooms: Plastering, glazing and painting </t>
  </si>
  <si>
    <t>Ligongo Primary school</t>
  </si>
  <si>
    <t>4-043-252-2630204-104-2018/19-026</t>
  </si>
  <si>
    <t>Completion of three classrooms: Plastering, glazing and painting</t>
  </si>
  <si>
    <t>Miriya Primary school</t>
  </si>
  <si>
    <t>4-043-252-2630204-104-2018/19-027</t>
  </si>
  <si>
    <t>Nyasoti  Primary school</t>
  </si>
  <si>
    <t>4-043-252-2630204-104-2018/19-028</t>
  </si>
  <si>
    <t>Completion of one classroom: Fittings, Plastering, Glazing and painting</t>
  </si>
  <si>
    <t>Got Adundo  Primary school</t>
  </si>
  <si>
    <t>4-043-252-2630204-104-2018/19-029</t>
  </si>
  <si>
    <t xml:space="preserve">Completion of two classrooms: Fittings, Plastering, Glazing and painting </t>
  </si>
  <si>
    <t>Pundo  Primary school</t>
  </si>
  <si>
    <t>4-043-252-2630204-104-2018/19-030</t>
  </si>
  <si>
    <t>Barbed Wire mesh fencing of the school compound approximately 0.4 Ha and fixing of metallic main gate</t>
  </si>
  <si>
    <t>Nyaburu  Primary School</t>
  </si>
  <si>
    <t>4-043-252-2630204-104-2018/19-031</t>
  </si>
  <si>
    <t>Bunge  Primary School</t>
  </si>
  <si>
    <t>4-043-252-2630204-104-2018/19-032</t>
  </si>
  <si>
    <t xml:space="preserve">Miriya Primary School </t>
  </si>
  <si>
    <t>4-043-252-2630204-104-2018/19-033</t>
  </si>
  <si>
    <t>Drilling of borehole, installation of solar water pumping unit and 10,000 litre UPVC water  tank and fetching point</t>
  </si>
  <si>
    <t>Kimange Primary school</t>
  </si>
  <si>
    <t>4-043-252-2630204-104-2018/19-034</t>
  </si>
  <si>
    <t>Ngeri Girls Secondary school</t>
  </si>
  <si>
    <t>4-043-252-2630205-104-2018/19-001</t>
  </si>
  <si>
    <t>Completion of one classroom :Plastering, glazing and Painting</t>
  </si>
  <si>
    <t>Ragwe Mixed Secondary School</t>
  </si>
  <si>
    <t>4-043-252-2630205-104-2018/19-002</t>
  </si>
  <si>
    <t xml:space="preserve">Completion of Science Laboratory: Plumbing, gas system, plastering, glazing </t>
  </si>
  <si>
    <t>Rowo Mixed Secondary School</t>
  </si>
  <si>
    <t>4-043-252-2630205-104-2018/19-003</t>
  </si>
  <si>
    <t>Completion of three classrooms : Fittings, Plastering, glazing and painting</t>
  </si>
  <si>
    <t>Msare Mixed Secondary School</t>
  </si>
  <si>
    <t>4-043-252-2630205-104-2018/19-004</t>
  </si>
  <si>
    <r>
      <t xml:space="preserve">Completion of Science Laboratory: </t>
    </r>
    <r>
      <rPr>
        <sz val="12"/>
        <color indexed="8"/>
        <rFont val="Footlight MT Light"/>
        <family val="1"/>
      </rPr>
      <t>gas system, plastering, glazing and painting</t>
    </r>
  </si>
  <si>
    <t>Msare Mixed Secondary School Water Project</t>
  </si>
  <si>
    <t>4-043-252-2630205-104-2018/19-005</t>
  </si>
  <si>
    <t>Sindo Mixed Secondary school</t>
  </si>
  <si>
    <t>4-043-252-2630205-104-2018/19-006</t>
  </si>
  <si>
    <t>Completion of one  classroom: Fittings, Plastering , glazing and painting</t>
  </si>
  <si>
    <t>Kianyumba Mixed Secondary school</t>
  </si>
  <si>
    <t>4-043-252-2630205-104-2018/19-007</t>
  </si>
  <si>
    <r>
      <t>Completion of science Laboratory:</t>
    </r>
    <r>
      <rPr>
        <sz val="12"/>
        <color indexed="8"/>
        <rFont val="Footlight MT Light"/>
        <family val="1"/>
      </rPr>
      <t xml:space="preserve"> Plumbing, gas system, plastering and  glazing</t>
    </r>
  </si>
  <si>
    <t>Gingo Mixed Secondary school</t>
  </si>
  <si>
    <t>4-043-252-2630205-104-2018/19-008</t>
  </si>
  <si>
    <t xml:space="preserve">Completion of girls dormitory: Fittings and plastering </t>
  </si>
  <si>
    <t>Onywera Secondary School</t>
  </si>
  <si>
    <t>4-043-252-2630205-104-2018/19-009</t>
  </si>
  <si>
    <t>Nyabera Girls Secondary School</t>
  </si>
  <si>
    <t>4-043-252-2630205-104-2018/19-010</t>
  </si>
  <si>
    <t>Completion of Science Laboratory: Fittings, work tops, plumbing, gas system and plastering</t>
  </si>
  <si>
    <t>Nyakiya Mixed Secondary School</t>
  </si>
  <si>
    <t>4-043-252-2630205-104-2018/19-011</t>
  </si>
  <si>
    <t>Completion of Science Laboratory: plastering, glazing and painting</t>
  </si>
  <si>
    <t>Nyadenda Mixed Secondary school</t>
  </si>
  <si>
    <t>4-043-252-2630205-104-2018/19-012</t>
  </si>
  <si>
    <t>Nyatoto Mixed Secondary school</t>
  </si>
  <si>
    <t>4-043-252-2630205-104-2018/19-013</t>
  </si>
  <si>
    <t>Completion of Dormitory: Fittings and Plastering.</t>
  </si>
  <si>
    <t>Koyombe Mixed Secondary school</t>
  </si>
  <si>
    <t>4-043-252-2630205-104-2018/19-014</t>
  </si>
  <si>
    <t>Completion of three classrooms: Plastering, glazing and  painting</t>
  </si>
  <si>
    <t>Nyagwethe Mixed Secondary School</t>
  </si>
  <si>
    <t>4-043-252-2630205-104-2018/19-015</t>
  </si>
  <si>
    <r>
      <t xml:space="preserve">Completion of dormitory: </t>
    </r>
    <r>
      <rPr>
        <sz val="12"/>
        <color indexed="8"/>
        <rFont val="Footlight MT Light"/>
        <family val="1"/>
      </rPr>
      <t>Plastering, glazing and  painting</t>
    </r>
  </si>
  <si>
    <t>Kisegi Secondary school</t>
  </si>
  <si>
    <t>4-043-252-2630205-104-2018/19-016</t>
  </si>
  <si>
    <r>
      <t xml:space="preserve">Completion of Science laboratory: </t>
    </r>
    <r>
      <rPr>
        <sz val="12"/>
        <color indexed="8"/>
        <rFont val="Footlight MT Light"/>
        <family val="1"/>
      </rPr>
      <t>plumbing , gas system, glazing and painting</t>
    </r>
  </si>
  <si>
    <t>Obanga Secondary School</t>
  </si>
  <si>
    <t>4-043-252-2630205-104-2018/19-017</t>
  </si>
  <si>
    <r>
      <t xml:space="preserve">Completion of </t>
    </r>
    <r>
      <rPr>
        <sz val="12"/>
        <color indexed="8"/>
        <rFont val="Footlight MT Light"/>
        <family val="1"/>
      </rPr>
      <t xml:space="preserve"> </t>
    </r>
    <r>
      <rPr>
        <sz val="12"/>
        <color indexed="8"/>
        <rFont val="Footlight MT Light"/>
        <family val="1"/>
      </rPr>
      <t>Science laboratory:</t>
    </r>
    <r>
      <rPr>
        <sz val="12"/>
        <color indexed="8"/>
        <rFont val="Footlight MT Light"/>
        <family val="1"/>
      </rPr>
      <t xml:space="preserve"> Plumbing , gas system, plastering, glazing and painting for one wing</t>
    </r>
  </si>
  <si>
    <t>St. Antony Nyandiwa Mixed Secondary school</t>
  </si>
  <si>
    <t>4-043-252-2630205-104-2018/19-018</t>
  </si>
  <si>
    <t>Mark Matunga Kiwa Secondary school</t>
  </si>
  <si>
    <t>4-043-252-2630205-104-2018/19-019</t>
  </si>
  <si>
    <r>
      <t>Completion of Science laboratory:</t>
    </r>
    <r>
      <rPr>
        <sz val="12"/>
        <color indexed="8"/>
        <rFont val="Footlight MT Light"/>
        <family val="1"/>
      </rPr>
      <t xml:space="preserve"> Work tops, plumbing , gas system and plastering </t>
    </r>
  </si>
  <si>
    <t>Mwiraria Mixed Secondary school</t>
  </si>
  <si>
    <t>4-043-252-2630205-104-2018/19-020</t>
  </si>
  <si>
    <t>Kisaku Mixed Secondary School</t>
  </si>
  <si>
    <t>4-043-252-2630205-104-2018/19-021</t>
  </si>
  <si>
    <r>
      <t>Completion of Science laboratory:</t>
    </r>
    <r>
      <rPr>
        <sz val="12"/>
        <color indexed="8"/>
        <rFont val="Footlight MT Light"/>
        <family val="1"/>
      </rPr>
      <t xml:space="preserve"> Gas system, plumbing, plastering, glazing and painting</t>
    </r>
  </si>
  <si>
    <t>St. John’s Kikubi Girls Secondary School</t>
  </si>
  <si>
    <t>4-043-252-2630205-104-2018/19-022</t>
  </si>
  <si>
    <t xml:space="preserve">Completion of Science laboratory: Fittings, plastering and work tops </t>
  </si>
  <si>
    <t>4-043-252-2630205-104-2018/19-023</t>
  </si>
  <si>
    <t xml:space="preserve">Completion of Dormitory: Fittings and  plastering </t>
  </si>
  <si>
    <t>4-043-252-2630205-104-2018/19-024</t>
  </si>
  <si>
    <t>Payment for  52 seater School Bus</t>
  </si>
  <si>
    <t>Nyatambe Mixed Secondary school</t>
  </si>
  <si>
    <t>4-043-252-2630205-104-2018/19-025</t>
  </si>
  <si>
    <t>St. Mercelline Kigoto Mixed Secondary School</t>
  </si>
  <si>
    <t>4-043-252-2630205-104-2018/19-026</t>
  </si>
  <si>
    <t xml:space="preserve">Completion of Dormitory: Roofing and   fittings </t>
  </si>
  <si>
    <t>4-043-252-2630205-104-2018/19-027</t>
  </si>
  <si>
    <t xml:space="preserve">Completion of Dinning Hall: Floor slabbing and Fittings </t>
  </si>
  <si>
    <t>St. Joseph  Olando Mixed Secondary school</t>
  </si>
  <si>
    <t>4-043-252-2630205-104-2018/19-028</t>
  </si>
  <si>
    <t>Completion of two classrooms: Fittings ,plastering and painting</t>
  </si>
  <si>
    <t>Hon. John Mbadi Oma Mixed Secondary school</t>
  </si>
  <si>
    <t>4-043-252-2630205-104-2018/19-029</t>
  </si>
  <si>
    <t>Completion of Science laboratory: Painting Kshs. 200,000/=  , guttering and installation of 10,000 litre tank Kshs. 200,000/=</t>
  </si>
  <si>
    <t>4-043-252-2630205-104-2018/19-030</t>
  </si>
  <si>
    <t>Kiabuya Mixed Secondary school</t>
  </si>
  <si>
    <t>4-043-252-2630205-104-2018/19-031</t>
  </si>
  <si>
    <t>Construction of a new dormitory : Foundation and walling</t>
  </si>
  <si>
    <t>4-043-252-2630205-104-2018/19-032</t>
  </si>
  <si>
    <t>Nyenga Mixed Secondary School</t>
  </si>
  <si>
    <t>4-043-252-2630205-104-2018/19-033</t>
  </si>
  <si>
    <t>Construction of a new dormitory : Foundation to roofing</t>
  </si>
  <si>
    <t>Magunga Township Mixed Secondary school</t>
  </si>
  <si>
    <t>4-043-252-2630205-104-2018/19-034</t>
  </si>
  <si>
    <t>Completion of Science Laboratory: Walling and roofing</t>
  </si>
  <si>
    <t>Seka Mixed secondary School</t>
  </si>
  <si>
    <t>4-043-252-2630205-104-2018/19-035</t>
  </si>
  <si>
    <t>Completion of administration block: Roofing and fittings</t>
  </si>
  <si>
    <t>Gwassi North Location Chief’s Office</t>
  </si>
  <si>
    <t>4-043-252-2640506-108-2018/19-001</t>
  </si>
  <si>
    <t>Construction of Chiefs office block:  Foundation to painting</t>
  </si>
  <si>
    <t>Sare BMU</t>
  </si>
  <si>
    <t>4-043-252-2640506-108-2018/19-002</t>
  </si>
  <si>
    <t>Purchase of security surveillance (Patrol)  speed boat</t>
  </si>
  <si>
    <t>Gingo Kenya Police Post</t>
  </si>
  <si>
    <t>4-043-252-2640506-108-2018/19-003</t>
  </si>
  <si>
    <t>Renovation of police post office block : Wall reinforcement ,  repair and painting</t>
  </si>
  <si>
    <t>NGCDF office</t>
  </si>
  <si>
    <t>4-043-252-3110202-108-2018/19-001</t>
  </si>
  <si>
    <t>Reinforcement and fitting  of Constituency innovation Hub Room, painting and rebranding works  of the NGCDF office – Gingo</t>
  </si>
  <si>
    <t>Purchase of NGCDFC Motorcycle</t>
  </si>
  <si>
    <t>4-043-252-3110704-108-2018/19-001</t>
  </si>
  <si>
    <t>Purchase of one NGCDFC motorcycle 125cc</t>
  </si>
  <si>
    <t>Fencing of the college ( 200m fence, concrete posts and chain link) and storm water drainage</t>
  </si>
  <si>
    <t>4-034-183-2630205-104-2018/19-011</t>
  </si>
  <si>
    <t>To cater for environmental activities (Tree planting) within the Constituency in the below areas @ Ksh 41,445.24
 1. Olmekenyu Secondary School
2. Choronok Primary School
3. Sogoo Primary School
4. Naisudori Primary School
5. Ilubi Primary School
6. Sagamian Primary School
7. Sagamian Secondary School
8. Ilkerin Loita Primary School
9. Entasekera Primary School
10. Mausa Primary School
11. Loita High Secondary School
12. Olmesutie Primary School
13. Bontet Primary School
14. Sotowett Primary School
15. Kewett Primary School
16. Menet Primary School
17. Potoret Primary School
18. Enkare Nairowua Girls Sec School
19. Naroosura Secondary School
20. Olooretet Primary School
21. Olpukoti Secondary School
22. Iletaari Primary School
23. Iltirben Primary School
24. Naisuisho Primary School
25. Nkoben Primary School
26. Masaantare Primary School
27. Olmusaakwa Primary School
28. Kotolian Primary School
29. Ololulunga Day Primary School
30. Kotolian Secondary School
31. Eor Ewuaso Primary School
32. Oloirien Primary School
33. Olenkanae Primary School
34. Ololnganayio Primary School
35. Elangata Enterit Sec School
36. Esupetai Primary School
37. Elangata E Nterit Primary School
38. Nkimpa Primary School
39. Ntuka Primary School
40. Naroosura Primary School 
41. Murja Primary School
42. Endoinyo Nuresry School
43. Melelo Secondary School
44. Melelo Primary School
45. Olonini Primary School
46. Tengecha Esoit Secondary School
47. Saire Sec School 
48. Kass FM Forest in Mau
49. Siera Leone Forest in Mau</t>
  </si>
  <si>
    <t>Renovation of NG-CDF office (Replacement of tiles, painting &amp; roofing; and Purchase of  Office Furniture)</t>
  </si>
  <si>
    <t>Completion of one lassroom (painting and fixing of window panes and doors)</t>
  </si>
  <si>
    <t>Construction of 1  classroom</t>
  </si>
  <si>
    <t>Purchase of Furniture/equipments</t>
  </si>
  <si>
    <t>MINUTES DIFFER WITH SCHEDULES</t>
  </si>
  <si>
    <t>Renovation of four classrooms (Roofing, plastering windows and dooring, floor screeding)</t>
  </si>
  <si>
    <t xml:space="preserve">Construction of two classrooms Kshs 1,650,000  and six door toilet Kshs 350,000 </t>
  </si>
  <si>
    <t>Construction of a laboratory -equiping and installation of gas plumbing works and working tops of a laboratory</t>
  </si>
  <si>
    <t>Kandutura Administration Police Camp</t>
  </si>
  <si>
    <t xml:space="preserve">Construction of two Administration Police Houses to completion </t>
  </si>
  <si>
    <t>Renovation of CDF office (re painting, construction of file cabinets, installation of grills, renovation of washroom. Partitioning @600,000.00,Purchase of office Furniture’s i.e Boardroom table and 12chairs and 4 working desks, reception desks 2 waiting bay sits, and 5 secretarial desks@1,400,000</t>
  </si>
  <si>
    <t xml:space="preserve">Purchase of 16 pieces of executive chairs </t>
  </si>
  <si>
    <t>Purchase of 4 pieces executive tables</t>
  </si>
  <si>
    <t xml:space="preserve">Purchase of 3 Bajaj boxer 100cc motorcycle </t>
  </si>
  <si>
    <t>god Jaoko  Primary School</t>
  </si>
  <si>
    <t>Completion of 1No classroom (fixing of door ,window, plastering, screeding and painting and flooring)</t>
  </si>
  <si>
    <t>god Sibuoche Primary School</t>
  </si>
  <si>
    <t>Completion of 1No classroom (fixing of door ,window, plastering, screeding and painting and flooring</t>
  </si>
  <si>
    <t xml:space="preserve">Construction of 1No classroom @ ksh900,000 and Renovation of 3 No ( Flooring, screeding, roofing,painting and fixing of doors and windows @ ksh.900,000) </t>
  </si>
  <si>
    <t>Thimjope secondary</t>
  </si>
  <si>
    <t xml:space="preserve">Fencing of school compound 150 meters ksh. 500,000 </t>
  </si>
  <si>
    <t>Renovation of 2No Classroom ksh.500,000 (Flooring, screeding, roofing, painting and fixing of doors and windows)</t>
  </si>
  <si>
    <t xml:space="preserve">Additional funds to complete purchase of 1 and 3/4  Acre Land </t>
  </si>
  <si>
    <t xml:space="preserve">St. Patricks Ebubere Secondary </t>
  </si>
  <si>
    <t>Sanitation Block- 10 door VIP toilets Kshs 1,000,000(specify activity;)</t>
  </si>
  <si>
    <t>Completion of four classrooms i.e roofing, fixing of doors and windows and painting (ksh 1,200,000) completion of Administration Block- i.e roofing,ceiling,fixing of doors and windows and painting Kshs 2,500,000, Construction physics and chemistry Laborotary hall (Ksh 2,000,000)</t>
  </si>
  <si>
    <t>Sanitation Block- 10 door VIP toilets Kshs 1000,000</t>
  </si>
  <si>
    <t>Additional funds for Purchase of Toyota landcruiser 4×4 rough terraine vehicle ksh 3,600,000 and insurance Ksh 400,000</t>
  </si>
  <si>
    <t xml:space="preserve">Construction of both NG-CDFC (1st floor) and Constituency (Ground floor) Modern Storey Complex office, Boardroom, Conference Hall, Phase 1: Foundation, Wall, concrete slab and Flooring(specify correctly) </t>
  </si>
  <si>
    <t>Internal and external finishes ( plaster works, doors, windows, painting and decoration), electrical works, general plumbing and decorations (Ksh. 2,000,000),construction of 0ne 3-door toilet (Ksh. 600,000), construction of 0ne 4-door bathrooms (sh. 400,000),supply/installation (foundation) of one number of 10,000ltr Ken  tanks (Ksh. 250,000) , 50 double decker beds (sh. Kshs 750,000)(specify the activities correctly)</t>
  </si>
  <si>
    <r>
      <t>Survey Kshs 300,000</t>
    </r>
    <r>
      <rPr>
        <b/>
        <sz val="12"/>
        <color indexed="10"/>
        <rFont val="Footlight MT Light"/>
        <family val="1"/>
      </rPr>
      <t>(give clear description)</t>
    </r>
  </si>
  <si>
    <t>Fencing 5ha Kshs 2,500,000, concrete posts, barbed wire and chain link. Electrical connection Kshs 300,000</t>
  </si>
  <si>
    <t>Construction of post AP line</t>
  </si>
  <si>
    <t xml:space="preserve">Purchase of 3 water tanks and cosntruction of base (Kshs.600,000)(size of water tanks); Rainwater harvesting, guttering, piping (Kshs.400,000) </t>
  </si>
  <si>
    <t>Fencing  300 metres Kshs 1,500,000  with chain link and concrete posts ,Construction of  4 No Toilet Block Kshs 750,000 and completion of the AP units i.e plastering ,fixing doors and windows and external finishes Kshs 600,000</t>
  </si>
  <si>
    <t>Training for Bodaboda riders ksh 5,000,000  and taining on technical courses including mechanics , salon , welders , masons , carpentry, plumbers , barbers in Nita and other accredited institutes Ksh 3,000,000</t>
  </si>
  <si>
    <t>4-021-107-2640102-103-2018/19-004</t>
  </si>
  <si>
    <t xml:space="preserve">NHIF Programme for elderly registration </t>
  </si>
  <si>
    <t>Land purchase 40*80 feets for extension of school compound</t>
  </si>
  <si>
    <t>Completion   of three classrooms  by reroofing, flooring and plastering and fixing doors and windows.</t>
  </si>
  <si>
    <t>Purchase of  0.4 acre  land for school expansion</t>
  </si>
  <si>
    <t>Borehole, Solar installation, pump, equiping, fencing 50x100 concrete ples &amp; chain link @ksh.400,000, 2 tanks,5000litres @40,000(clear description)</t>
  </si>
  <si>
    <r>
      <t>Equipping  of borehole;fencing 50x100 @Kksh400,000concrete poles &amp; chain link,2 water tanks 10,000ltrs @kshs80,000 solar water pump</t>
    </r>
    <r>
      <rPr>
        <b/>
        <sz val="12"/>
        <color indexed="10"/>
        <rFont val="Footlight MT Light"/>
        <family val="1"/>
      </rPr>
      <t>(Give clear description)</t>
    </r>
  </si>
  <si>
    <r>
      <t xml:space="preserve">Equipping of laboratory; electricity, plumbing, 1 tank 5000 litres </t>
    </r>
    <r>
      <rPr>
        <b/>
        <sz val="12"/>
        <color indexed="10"/>
        <rFont val="Footlight MT Light"/>
        <family val="1"/>
      </rPr>
      <t>(Give clear description and separate costs)</t>
    </r>
  </si>
  <si>
    <t>Completion of laboratory: Installation of gas chamber, fume chamber and electricty</t>
  </si>
  <si>
    <t>Complete construction : fondation slabbing, walling and roofing of one classroom</t>
  </si>
  <si>
    <t>Complete construction : fondations slabbing, walling and roofing of one classroom</t>
  </si>
  <si>
    <t>Complete construction : fondations slabbing, walling and roofing of dormitory</t>
  </si>
  <si>
    <t>Complete construction: fondations slabbing, walling and roofing of 1 classrooms</t>
  </si>
  <si>
    <t>Complete construction : fondations slabbing, walling, roofing of dormitory</t>
  </si>
  <si>
    <t>Complete construction : fondations slabbing, walling and roofing of two classrooms.</t>
  </si>
  <si>
    <t xml:space="preserve">Complete construction : fondations slabbing, walling and roofing of laboratory </t>
  </si>
  <si>
    <t>Complete construction : fondations slabbing, walling and roofing of two classrooms</t>
  </si>
  <si>
    <t>Complete construction : fondations slabbing, walling and roofing of laboratory</t>
  </si>
  <si>
    <t>Complete construction : fondations slabbing and walling and roofing of dormitory</t>
  </si>
  <si>
    <t>Complete construction : fondations slabbing, walling and roofing of 2 classrooms</t>
  </si>
  <si>
    <t>Complete constructions: fondations slabbing, walling and roofing of one classroom.</t>
  </si>
  <si>
    <t>Complete constructions : fondations slabbing, walling, roofing of one classroom.</t>
  </si>
  <si>
    <t>Complete construction : fondations slabbing, walling and roofing of a laboratory.</t>
  </si>
  <si>
    <t>Complete construction: fondations slabbing, walling and roofing of two classrooms</t>
  </si>
  <si>
    <t>Construction of gabion works at kitalekapel secondary road</t>
  </si>
  <si>
    <r>
      <t xml:space="preserve">Completion of work, fixing doors, windows, plastering, painting  and roofing </t>
    </r>
    <r>
      <rPr>
        <b/>
        <sz val="12"/>
        <color indexed="10"/>
        <rFont val="Footlight MT Light"/>
        <family val="1"/>
      </rPr>
      <t>(specify the facility)</t>
    </r>
  </si>
  <si>
    <t>Purchase of fifty one (51) seater school bus fully funded</t>
  </si>
  <si>
    <t xml:space="preserve">Completion of funding of 51 seater bus </t>
  </si>
  <si>
    <r>
      <t xml:space="preserve">Completion of a laboratory: </t>
    </r>
    <r>
      <rPr>
        <sz val="12"/>
        <color indexed="8"/>
        <rFont val="Footlight MT Light"/>
        <family val="1"/>
      </rPr>
      <t>plastering, fixing doors and windows)</t>
    </r>
  </si>
  <si>
    <t>Completion of 3 classrooms (fixing windows panes, plastering and painting</t>
  </si>
  <si>
    <t>Completion of 4 classrooms ( fixing doors, windows, plastering and painting</t>
  </si>
  <si>
    <t xml:space="preserve"> Construction up to roofing of two classrooms</t>
  </si>
  <si>
    <r>
      <t>Completion</t>
    </r>
    <r>
      <rPr>
        <sz val="12"/>
        <color indexed="8"/>
        <rFont val="Footlight MT Light"/>
        <family val="1"/>
      </rPr>
      <t xml:space="preserve"> :Doors, Windows, plastering, painting,floor tiling &amp; electricity Ksh 1,800,000</t>
    </r>
    <r>
      <rPr>
        <b/>
        <sz val="12"/>
        <color indexed="10"/>
        <rFont val="Footlight MT Light"/>
        <family val="1"/>
      </rPr>
      <t>(facility to be specified)</t>
    </r>
  </si>
  <si>
    <t xml:space="preserve">Internal and external finishes ( plaster works, doors, windows, painting and decoration), electrical works, general plumbing and decorations </t>
  </si>
  <si>
    <t>Construction of 0ne 3-door toilet and urinal (Kshs 700,000,), construction of One 4-door bathrooms (Kshs 400,000), supply/installation of one number of 10,000ltr Ken tanks (Ksh. 250,000) , 50 double decker beds Kshs 750,000), Metal frame 40 lockers and chairs Kshs 800,000</t>
  </si>
  <si>
    <t xml:space="preserve">Construction of one unit with 3-rooms chiefs office </t>
  </si>
  <si>
    <t>Internal and external finishes one unit 3-rooms teachers quarters Modern Veranda, Roofing, Flooring, Painting and Plastering to completion</t>
  </si>
  <si>
    <t>construction of one classroom</t>
  </si>
  <si>
    <t xml:space="preserve">construction of one classroom </t>
  </si>
  <si>
    <t>Purchase and installation  of borehole with  solar pump and accessories</t>
  </si>
  <si>
    <t>School fencing  with concrete poles and chain link barbed wire an area of 14  hectares</t>
  </si>
  <si>
    <t>School fencing  with concrete poles and chain link barbed wire an area of 14 hectares</t>
  </si>
  <si>
    <t>Construction of 2 door teachers pit latrine</t>
  </si>
  <si>
    <t xml:space="preserve"> 3-door pit latrine construction to completion</t>
  </si>
  <si>
    <t xml:space="preserve">Construction of54 gabions@ksh 20,192.75 to prevent sheet erosion  in lussen gap area at nkaroni  in wamba  </t>
  </si>
  <si>
    <t xml:space="preserve">Construction of54 gabions@kshs 20,192.75 to prevent sheet erosion  in margwe area at ntepes  in wamba  </t>
  </si>
  <si>
    <t>4-044-257-3110202-108-2018/19-001</t>
  </si>
  <si>
    <t>4-044-257-3110202-108-2018/19-002</t>
  </si>
  <si>
    <t>4-044-257-3110202-108-2018/19-003</t>
  </si>
  <si>
    <t>4-044-257-3110202-108-2018/19-004</t>
  </si>
  <si>
    <t>4-044-257-2110000-108-2018/19-005</t>
  </si>
  <si>
    <t>4-044-257-2630205-104-2018/19-001</t>
  </si>
  <si>
    <t>4-044-257-2630205-104-2018/19-002</t>
  </si>
  <si>
    <t>4-044-257-2630205-104-2018/19-003</t>
  </si>
  <si>
    <t>4-044-257-2630205-104-2018/19-004</t>
  </si>
  <si>
    <t>4-044-257-2630205-104-2018/19-005</t>
  </si>
  <si>
    <t>4-044-257-2630205-104-2018/19-006</t>
  </si>
  <si>
    <t>4-044-257-2630205-104-2018/19-007</t>
  </si>
  <si>
    <t>4-044-257-2630205-104-2018/19-008</t>
  </si>
  <si>
    <t>4-044-257-2630205-104-2018/19-009</t>
  </si>
  <si>
    <t>4-044-257-2630205-104-2018/19-010</t>
  </si>
  <si>
    <t>4-044-257-2630205-104-2018/19-011</t>
  </si>
  <si>
    <t>4-044-257-2630205-104-2018/19-012</t>
  </si>
  <si>
    <t>Co funding roofing  of dining hall</t>
  </si>
  <si>
    <t>NG CDF office office.  Ceiling , fencing , plumbing  and Wiring .</t>
  </si>
  <si>
    <t>Completion of dormitory (flooring fitting, plastering)</t>
  </si>
  <si>
    <t>payment for a 52 seater school bus</t>
  </si>
  <si>
    <t>construction of two classrooms  to completion</t>
  </si>
  <si>
    <r>
      <t xml:space="preserve">Construction of two classrooms to shutters </t>
    </r>
    <r>
      <rPr>
        <b/>
        <sz val="12"/>
        <color indexed="10"/>
        <rFont val="Footlight MT Light"/>
        <family val="1"/>
      </rPr>
      <t>(allocate adequate funds)</t>
    </r>
  </si>
  <si>
    <r>
      <t xml:space="preserve">Construction of two classroom to roofing level </t>
    </r>
    <r>
      <rPr>
        <b/>
        <sz val="12"/>
        <color indexed="10"/>
        <rFont val="Footlight MT Light"/>
        <family val="1"/>
      </rPr>
      <t>(allocate adequate funds)</t>
    </r>
  </si>
  <si>
    <t>Construction of Two number Classrooms  to completion</t>
  </si>
  <si>
    <t xml:space="preserve">Dormitory construction to completion </t>
  </si>
  <si>
    <t xml:space="preserve">Construction of Administration Block </t>
  </si>
  <si>
    <t>Construction of one number administration block to completion</t>
  </si>
  <si>
    <t xml:space="preserve">Construction of administration Block </t>
  </si>
  <si>
    <t>Construction of a Classroom  to completion</t>
  </si>
  <si>
    <t>Construction of a Classroom to completion</t>
  </si>
  <si>
    <t xml:space="preserve"> Construction to completion administration Block to completion</t>
  </si>
  <si>
    <t>Construction of teachers House</t>
  </si>
  <si>
    <t xml:space="preserve">Construction to administration Block to completion </t>
  </si>
  <si>
    <t xml:space="preserve">Construction of dormitory </t>
  </si>
  <si>
    <t>Construction of Classroom  to completion</t>
  </si>
  <si>
    <t xml:space="preserve">Construction of a Classroom to completion </t>
  </si>
  <si>
    <t xml:space="preserve">Construction of administration block </t>
  </si>
  <si>
    <t xml:space="preserve">Kimuka Secondary </t>
  </si>
  <si>
    <t xml:space="preserve">Construction of two blocks  of eight door number each Toilets to completion totaling to sixteen doors </t>
  </si>
  <si>
    <r>
      <t>Purchase of 15 acres land-A sum of kshs.2M already paid(</t>
    </r>
    <r>
      <rPr>
        <b/>
        <sz val="12"/>
        <color indexed="10"/>
        <rFont val="Footlight MT Light"/>
        <family val="1"/>
      </rPr>
      <t>how many acres are being bought with this amount)</t>
    </r>
  </si>
  <si>
    <t>Planting of trees to conserve the environment from degradation both indigenous and exotic species (Kshs.100,000) Fencing with barbed wire and treated poles Kshs 100,000</t>
  </si>
  <si>
    <t>Planting of trees to conserve the environment from degradation both indigenous and exotic species (Kshs.100,000) Fencing with barbed wire and treated poles Kshs 130,957.51</t>
  </si>
  <si>
    <t xml:space="preserve">Construction of a 4 door latrine for boys </t>
  </si>
  <si>
    <t xml:space="preserve">Construction of two door latrine for the officers and the public </t>
  </si>
  <si>
    <t xml:space="preserve"> Construction of 2 door latrine for staff </t>
  </si>
  <si>
    <t xml:space="preserve">Construction of 2 door latrine for staff </t>
  </si>
  <si>
    <t xml:space="preserve">purchase of NGCDF Motorcycle to aid in field operations and run office errands </t>
  </si>
  <si>
    <t>Constituency website</t>
  </si>
  <si>
    <t xml:space="preserve">Protection of water catchment areas and their source- in Nyaisa, Getaare, Ibucha, Gianchore, Geta, masosa, nyangoso, nyakeore and ikobe areas </t>
  </si>
  <si>
    <t>Completion of laboratory; plastering, roofing and fittings.</t>
  </si>
  <si>
    <t>Completion of storey building made up of hall, laboratory and classrooms; walling of 1st floor, painting and roofing.</t>
  </si>
  <si>
    <t>Completion of 2 classrooms. Plastering, painting (ksh.200,000.00 and renovation of 2 classrooms-roofing and plastering ksh 200,000.00</t>
  </si>
  <si>
    <t>Construction of the Chief Office and 2 door Pit Latrine: Foundation , plastering, flooring, roofing  and fixing of windows and door</t>
  </si>
  <si>
    <t>Putting up of 2 High Mast lighting system at Kebirigo, and Miruka areas at ksh. 3,000,000.00 each</t>
  </si>
  <si>
    <t xml:space="preserve">Installation of two (10,000lts) water storage tanks at Ksh.500,000 with water pump/booster and bases ii):, underground water reserviors (30,000 lts) and plumbing works at Ksh. 762,262.58 </t>
  </si>
  <si>
    <t>Construction of a National Library at Nyamira  NG CDF compound at Ksh.6,500,000.00</t>
  </si>
  <si>
    <t>Purchase of office stationary, fuel, vehicle repairs, telephone expenses and subsistence</t>
  </si>
  <si>
    <t>Purchase of  Office Furniture</t>
  </si>
  <si>
    <t>Purchase of 2 office  Cabinets, 4 office Executive seats and 2  tables</t>
  </si>
  <si>
    <t>Staff NSSF Remmitances</t>
  </si>
  <si>
    <t>Staff NHIF Remmitances</t>
  </si>
  <si>
    <t>Committee Allowances and Expenses</t>
  </si>
  <si>
    <t>Committee sitting allowances and expenses</t>
  </si>
  <si>
    <t>Purchase of stationary, fuel, vehicle repairs, telephone expenses for facilitation of M&amp;E</t>
  </si>
  <si>
    <t>Committee M&amp;E Expenses</t>
  </si>
  <si>
    <t>PMC/NG-CDFC  capacity building expenses</t>
  </si>
  <si>
    <t>Nyangoge Primary School</t>
  </si>
  <si>
    <t>4-046-273-2640510-110-2018/19-001</t>
  </si>
  <si>
    <t>Mekenene Primary School</t>
  </si>
  <si>
    <t>4-046-273-2640510-110-2018/19-002</t>
  </si>
  <si>
    <t>Kitaru Primary School</t>
  </si>
  <si>
    <t>4-046-273-2640510-110-2018/19-003</t>
  </si>
  <si>
    <t>Ekige Primary  School</t>
  </si>
  <si>
    <t>4-046-273-2640510-110-2018/19-004</t>
  </si>
  <si>
    <t>Saiga Ngiya Primary School</t>
  </si>
  <si>
    <t>4-046-273-2640510-110-2018/19-005</t>
  </si>
  <si>
    <t>Omosocho Primary School</t>
  </si>
  <si>
    <t>4-046-273-2640510-110-2018/19-006</t>
  </si>
  <si>
    <t>Nyaronde Primary School</t>
  </si>
  <si>
    <t>4-046-273-2640510-110-2018/19-007</t>
  </si>
  <si>
    <t>Chinche Primary School</t>
  </si>
  <si>
    <t>4-046-273-2640510-110-2018/19-008</t>
  </si>
  <si>
    <t>Nyamori Primary School</t>
  </si>
  <si>
    <t>4-046-273-2640510-110-2018/19-009</t>
  </si>
  <si>
    <t>Gesibei Primary School</t>
  </si>
  <si>
    <t>4-046-273-2640510-110-2018/19-010</t>
  </si>
  <si>
    <t>Ibara Day Secondary School</t>
  </si>
  <si>
    <t>4-046-273-2640510-110-2018/19-011</t>
  </si>
  <si>
    <t>Kiabonyoru Primary School</t>
  </si>
  <si>
    <t>4-046-273-2640510-110-2018/19-012</t>
  </si>
  <si>
    <t>Bosaragei Chief's Office</t>
  </si>
  <si>
    <t>4-046-273-2640510-110-2018/19-013</t>
  </si>
  <si>
    <t>Kerema Secondary School</t>
  </si>
  <si>
    <t>4-046-273-2640510-110-2018/19-014</t>
  </si>
  <si>
    <t>Mote Oguto Secondary School</t>
  </si>
  <si>
    <t>4-046-273-2640510-110-2018/19-015</t>
  </si>
  <si>
    <t>Omonayo Secondary School</t>
  </si>
  <si>
    <t>4-046-273-2640510-110-2018/19-016</t>
  </si>
  <si>
    <t>Nyagware Primary School</t>
  </si>
  <si>
    <t>4-046-273-2640510-110-2018/19-017</t>
  </si>
  <si>
    <t>Nyageita Primary School</t>
  </si>
  <si>
    <t>4-046-273-2640510-110-2018/19-018</t>
  </si>
  <si>
    <t>Amakura Primary School</t>
  </si>
  <si>
    <t>4-046-273-2640510-110-2018/19-019</t>
  </si>
  <si>
    <t>Emboye Primary School</t>
  </si>
  <si>
    <t>4-046-273-2640510-110-2018/19-020</t>
  </si>
  <si>
    <t>4-046-273-2640510-110-2018/19-021</t>
  </si>
  <si>
    <t>Nyansiongo AP Line</t>
  </si>
  <si>
    <t>4-046-273-2640510-110-2018/19-022</t>
  </si>
  <si>
    <t>Menyenya High School</t>
  </si>
  <si>
    <t>4-046-273-2640510-110-2018/19-023</t>
  </si>
  <si>
    <t>4-046-273-2640510-110-2018/19-024</t>
  </si>
  <si>
    <t>Onsando Girls Secondary School</t>
  </si>
  <si>
    <t>4-046-273-2640510-110-2018/19-025</t>
  </si>
  <si>
    <t>Riensune Primary School</t>
  </si>
  <si>
    <t>4-046-273-2640510-110-2018/19-026</t>
  </si>
  <si>
    <t>Keginga Primary School</t>
  </si>
  <si>
    <t>4-046-273-2640510-110-2018/19-027</t>
  </si>
  <si>
    <t>Masige Primary School</t>
  </si>
  <si>
    <t>4-046-273-2640510-110-2018/19-028</t>
  </si>
  <si>
    <t>Nyansiongo DOK Primary School</t>
  </si>
  <si>
    <t>4-046-273-2640510-110-2018/19-029</t>
  </si>
  <si>
    <t>Nyansiongo Boys High School</t>
  </si>
  <si>
    <t>4-046-273-2640510-110-2018/19-030</t>
  </si>
  <si>
    <t>Nyansiongo D.E.B Primary School</t>
  </si>
  <si>
    <t>4-046-273-2640510-110-2018/19-031</t>
  </si>
  <si>
    <t>4-046-273-2640510-110-2018/19-032</t>
  </si>
  <si>
    <t>Mwongori Secondary School</t>
  </si>
  <si>
    <t>4-046-273-2640510-110-2018/19-033</t>
  </si>
  <si>
    <t>AIC Gietai Girls Secondary</t>
  </si>
  <si>
    <t>4-046-273-2640510-110-2018/19-034</t>
  </si>
  <si>
    <t>Nyankono Primary School</t>
  </si>
  <si>
    <t>4-046-273-2640510-110-2018/19-035</t>
  </si>
  <si>
    <t>Kerumbe Chief's Office</t>
  </si>
  <si>
    <t>4-046-273-2640510-110-2018/19-036</t>
  </si>
  <si>
    <t>Borabu Primary School</t>
  </si>
  <si>
    <t>4-046-273-2640510-110-2018/19-037</t>
  </si>
  <si>
    <t>Nyagacho Primary School</t>
  </si>
  <si>
    <t>4-046-273-2640510-110-2018/19-038</t>
  </si>
  <si>
    <t>4-046-273-2640510-110-2018/19-039</t>
  </si>
  <si>
    <t>Mogusii Secondary School</t>
  </si>
  <si>
    <t>4-046-273-2640510-110-2018/19-040</t>
  </si>
  <si>
    <t>ST. Mathias Mulumba Primary School</t>
  </si>
  <si>
    <t>4-046-273-2640510-110-2018/19-041</t>
  </si>
  <si>
    <t>Kineni Primary School</t>
  </si>
  <si>
    <t>4-046-273-2640510-110-2018/19-042</t>
  </si>
  <si>
    <t>Manga Girls High School</t>
  </si>
  <si>
    <t>4-046-273-2640510-110-2018/19-043</t>
  </si>
  <si>
    <t>Ensinyo Primary School</t>
  </si>
  <si>
    <t>4-046-273-2640510-110-2018/19-044</t>
  </si>
  <si>
    <t>Rietago Primary School</t>
  </si>
  <si>
    <t>4-046-273-2640510-110-2018/19-045</t>
  </si>
  <si>
    <t>ST. Thomas Moore Secondary School</t>
  </si>
  <si>
    <t>4-046-273-2640510-110-2018/19-046</t>
  </si>
  <si>
    <t>ST. Patrick's Kahawa Secondary School</t>
  </si>
  <si>
    <t>4-046-273-2640510-110-2018/19-047</t>
  </si>
  <si>
    <t>Kahawa AP Post</t>
  </si>
  <si>
    <t>4-046-273-2640510-110-2018/19-048</t>
  </si>
  <si>
    <t>Memisi ASTU</t>
  </si>
  <si>
    <t>4-046-273-2640510-110-2018/19-049</t>
  </si>
  <si>
    <t>Ribaita Primary School</t>
  </si>
  <si>
    <t>4-046-273-2640510-110-2018/19-050</t>
  </si>
  <si>
    <t>Esise Primary School</t>
  </si>
  <si>
    <t>4-046-273-2640510-110-2018/19-051</t>
  </si>
  <si>
    <t>Eronge Boarding Primary School</t>
  </si>
  <si>
    <t>4-046-273-2640510-110-2018/19-052</t>
  </si>
  <si>
    <t>Universities and Colleges</t>
  </si>
  <si>
    <t xml:space="preserve">Fees Payment for needy students in colleges and universities </t>
  </si>
  <si>
    <t>Fees Payment for needy students in Secondary Schools</t>
  </si>
  <si>
    <t>Facilitation of social security programmes within the Constituency</t>
  </si>
  <si>
    <t>4-046-273-2640509-112-2018/19-001</t>
  </si>
  <si>
    <t>Renovation of roof:Replacement of  iron sheets for two class rooms</t>
  </si>
  <si>
    <t>Nyakwerema  Primary School</t>
  </si>
  <si>
    <t>Mogusii Primary School</t>
  </si>
  <si>
    <t xml:space="preserve">Renovation of 2 class rooms:Replacement of  iron sheets </t>
  </si>
  <si>
    <t>Ensoko Primary School</t>
  </si>
  <si>
    <t>Nyandoche II Primary School</t>
  </si>
  <si>
    <t>Construction of 8 Door Pit Latrine:Digging of Pit, Foundation, Plastering, flooring,painting and electrical works</t>
  </si>
  <si>
    <t>Itumbe  Primary School</t>
  </si>
  <si>
    <t>Nsicha Primary School</t>
  </si>
  <si>
    <t>Menyenya Primary School</t>
  </si>
  <si>
    <t>Completion of 4 class rooms:Painting, Verander finishes and electrical works</t>
  </si>
  <si>
    <t>Renovation of 2 class rooms:Replacement of  iron sheets</t>
  </si>
  <si>
    <t>Nyankongo Primary School</t>
  </si>
  <si>
    <t>Renovation of 2 class rooms:Replacement of  iron sheets and renovation of verander</t>
  </si>
  <si>
    <t>Renovation of 2 class rooms:Repair of walls, floor doors and windows</t>
  </si>
  <si>
    <t>Mote Oguto Primary School</t>
  </si>
  <si>
    <t>Construction of a 3 door  pit latrine:Digging of pit, foundation, walling , painting and electrical works</t>
  </si>
  <si>
    <t>Renovation of 2 classrooms:Roofing, repair of walls/doors/windows and painting</t>
  </si>
  <si>
    <t>Endiba Primary School</t>
  </si>
  <si>
    <t>Renovation of 4 class rooms:Repair of doors, windows and painting of classes</t>
  </si>
  <si>
    <t>Biego Primary School</t>
  </si>
  <si>
    <t>Renovation of three class rooms.Replacement of ironsheets</t>
  </si>
  <si>
    <t>Simbauti Primary School</t>
  </si>
  <si>
    <t>Purchase of one acre of land Simbauti Primary School co-funded with the school</t>
  </si>
  <si>
    <t>Ibara Primary School</t>
  </si>
  <si>
    <t>Renovation of 3 classrooms:Repair of roof and floor.</t>
  </si>
  <si>
    <t>Renovation of  an Administration block:Repair of Roof, wall and floor</t>
  </si>
  <si>
    <t>Construction of 1 classroom:Foundation, walling,Roofing, fixing of walls/doors/windows and painting and electrical works</t>
  </si>
  <si>
    <t>Renovation of 2 class rooms:Repair of Roof, walls and floor</t>
  </si>
  <si>
    <t>Nyamiranga Primary School</t>
  </si>
  <si>
    <t>Renovation of 15 classrooms: Replacement of  iron sheets</t>
  </si>
  <si>
    <t>Renovation of roof:Replacement of  iron sheets</t>
  </si>
  <si>
    <t>Construction of One Class room:Foundation, walling, roofing, electrical works and painting</t>
  </si>
  <si>
    <t>Rigena Primary School</t>
  </si>
  <si>
    <t>Egentubi Primary School</t>
  </si>
  <si>
    <t>Rianyakangi Primary School</t>
  </si>
  <si>
    <t>Renovation of two class rooms.Replacement of ironsheets</t>
  </si>
  <si>
    <t>Completion of one class room:Plastering, painting and electrical works</t>
  </si>
  <si>
    <t>Nderema Primary School</t>
  </si>
  <si>
    <t>Kineni ELCK Primary School</t>
  </si>
  <si>
    <t>Completion of 4 Class rooms:Verander works, painting and electrical works</t>
  </si>
  <si>
    <t>Rianyaemo Primary School</t>
  </si>
  <si>
    <t>Renovation of 2 class rooms:Replacement of ironsheets</t>
  </si>
  <si>
    <t>Viongozi Centre - Nyageita Primary School Road</t>
  </si>
  <si>
    <t>Grading of Road  linking Viongozi Centre - Nyageita Primary School Road 2km</t>
  </si>
  <si>
    <t>Riosumo Water Spring</t>
  </si>
  <si>
    <t>Protection of one water water spring:Escavation of spring area, installation of hard core, plastering and fencing spring area. The water spring to serve Egentubi Primary School</t>
  </si>
  <si>
    <t>Ria Abel Water Spring</t>
  </si>
  <si>
    <t>Protection of one water :Escavation of spring area, installation of hard core, plastering and fencing spring area. The water spring to serve  Kineni Calvary Boarding Primary School</t>
  </si>
  <si>
    <t>Nyagacho Water Spring</t>
  </si>
  <si>
    <t>Protection of one water spring:Escavation of spring area, installation of hard core, plastering and fencing spring area. The water spring to serve   Nyagacho Primary School</t>
  </si>
  <si>
    <t>Rigoko Water Spring</t>
  </si>
  <si>
    <t>Protection of one water spring:Escavation of spring area, installation of hard core, plastering and fencing spring area. The water spring to serve   Nyansiongo DEB Primary School</t>
  </si>
  <si>
    <t>Nyamiranga Water Spring</t>
  </si>
  <si>
    <t>Protection of one water spring:Escavation of spring area, installation of hard core, plastering and fencing spring area. The water spring to serve   Egentubi Primary School</t>
  </si>
  <si>
    <t>Borabu Teachers Training College</t>
  </si>
  <si>
    <t>Construction of Dormitory:Foundation, walling, roofing, plastering, painting and electrical works</t>
  </si>
  <si>
    <t>Construction of a kitchen:Foundation, walling, roofing, plastering, painting and electrical works</t>
  </si>
  <si>
    <t>Additional funds for completion of Borabu TTC Tuition block  phase 1:Walling and suspended slab</t>
  </si>
  <si>
    <t>Nyakwerema Sec School</t>
  </si>
  <si>
    <t>Final Instalment for purchase of a 51 seater school bus</t>
  </si>
  <si>
    <t>Nyangoge Secondary School</t>
  </si>
  <si>
    <t>Nyandoche II Secondary School</t>
  </si>
  <si>
    <t>Mwongori High School</t>
  </si>
  <si>
    <t>Construction of a Dormitory:Foundation, roofing and fixing doors and windows</t>
  </si>
  <si>
    <t>Completion of an Administration Block:Roofing, plastering, fixing doors and windows</t>
  </si>
  <si>
    <t>Manga Girls Secondary School</t>
  </si>
  <si>
    <t>Egentubi Secondary School</t>
  </si>
  <si>
    <t>Completion of a Dormitory:Plastering, flooring and fixing doors and windows.Project co-funded with the school</t>
  </si>
  <si>
    <t>Nsicha Secondary School</t>
  </si>
  <si>
    <t>Construction of one Class room:Foundation, flooring, walling,plastering, roofing, electrical works and painting</t>
  </si>
  <si>
    <t>Nyamiranga Secondary School</t>
  </si>
  <si>
    <t>Completion of a dormitory:Foundation, walling and roofing</t>
  </si>
  <si>
    <t>St Patrick's Kahawa Secondary School</t>
  </si>
  <si>
    <t>Completion of Dining Hall:Plastering, painting and electrical works</t>
  </si>
  <si>
    <t>St Mathews Mulumba Secondary School</t>
  </si>
  <si>
    <t>Completion of a Staff House:Flooring, plastering, painting and electrical works:Co funded with school</t>
  </si>
  <si>
    <t>Keginga Secondary School</t>
  </si>
  <si>
    <t>Construction of a three door Pit Latrine:Digging of pit, foundation, walling. Flooring , painting and electrical works</t>
  </si>
  <si>
    <t>Omonono Secondary School</t>
  </si>
  <si>
    <t>Construction of one Classroom:Foundation, walling, roofing , painting and electrical works</t>
  </si>
  <si>
    <t>Construction of a three door pit latrine:Foundation, walling, roofing , painting and electrical works</t>
  </si>
  <si>
    <t>Raitigo Secondary School</t>
  </si>
  <si>
    <t>Riamikaye Junction - Egentubi Secondary School Road</t>
  </si>
  <si>
    <t>Grading and installation of culverts on road linking Riamikaye Junction - Egentubi Secondary School Road:2km</t>
  </si>
  <si>
    <t>Mogusii Estate - Mogumo (Mwongori Secondary Road) Road</t>
  </si>
  <si>
    <t>Grading of road  linking  Mogusii Estate - Mogumo (Mwongori Secondary Road) 2km</t>
  </si>
  <si>
    <t>Kerumbe Assistant Chief's Office</t>
  </si>
  <si>
    <t>Construction of  Chief's Office: Roofing, plastering, painting and electrical works</t>
  </si>
  <si>
    <t>Kiabonyoru DO'S Office</t>
  </si>
  <si>
    <t>Completion of  DO's Office:Flooring, painting and electrical works</t>
  </si>
  <si>
    <t>Omonono Ass Chief's Office</t>
  </si>
  <si>
    <t>Completion of  Ass Chief's Office:Flooring, painting and electrical works</t>
  </si>
  <si>
    <t>Nyaramba Assistant Chiefs Office</t>
  </si>
  <si>
    <t>Completion of  Borabu Police station Office:Plastering, painting and electrical works</t>
  </si>
  <si>
    <t>Riontonyi Police Station</t>
  </si>
  <si>
    <t>Completion of office:Plastering, flooring, electrical works and painting</t>
  </si>
  <si>
    <t>Nyansiongo Chiefs Office</t>
  </si>
  <si>
    <t>Nyansiongo Gesima Assistant Chief's Office</t>
  </si>
  <si>
    <t>Construction of office:Foundation,walling, flooring, roofing , electrical works and painting</t>
  </si>
  <si>
    <t>Construction of a staff house:Foundation,walling, flooring, roofing , electrical works and painting</t>
  </si>
  <si>
    <t>Ensakia Chief's Office</t>
  </si>
  <si>
    <t>Completion of a chief's office:Plastering, flooring, electrical works and painting</t>
  </si>
  <si>
    <t>Ribaita AP Line</t>
  </si>
  <si>
    <t>Renovation of a staff house:Repair of roof and electrification</t>
  </si>
  <si>
    <t>Kitaru AP Line</t>
  </si>
  <si>
    <t>Renovation of staff house:Replacement of iron sheets</t>
  </si>
  <si>
    <t>Kahawa AP Line</t>
  </si>
  <si>
    <t>Construction of a staff house (3 single rooms):Foundation,walling, flooring, roofing , electrical works and painting</t>
  </si>
  <si>
    <t>Raitigo AP Line</t>
  </si>
  <si>
    <t>Completion of an office:Plastering, electrical works and painting</t>
  </si>
  <si>
    <t>Kiang'eni AP Line</t>
  </si>
  <si>
    <t>Completion of a staff house(3 single rooms):Flooring , electrical works and painting</t>
  </si>
  <si>
    <t>Getare AP Line</t>
  </si>
  <si>
    <t>Construction of a staff house(3 single rooms):Foundation,walling, flooring, roofing , electrical works and painting</t>
  </si>
  <si>
    <t>Getare Chief's Office</t>
  </si>
  <si>
    <t>Renovation of roof:Replacement of ironsheets</t>
  </si>
  <si>
    <t>Manga Police Station</t>
  </si>
  <si>
    <t>Construction of a staff house(5 sinle rooms):Foundation, walling and roofing</t>
  </si>
  <si>
    <t>Tinderet Police Station</t>
  </si>
  <si>
    <t>Construction of a 3 door Pit Latrine:Foundation,walling, flooring, roofing , electrical works and painting</t>
  </si>
  <si>
    <t>Electricity</t>
  </si>
  <si>
    <t>Installation of Transformers (14) through the matching program in conjuction with REA in Mekenene ward, Kiabonyoru ward, Esise Ward and Nyansiongo Ward.</t>
  </si>
  <si>
    <t>BORABU NG-CDF Office Construction</t>
  </si>
  <si>
    <t>Part Allocation for Construction of a one storeyed NGCDF Office: Walling and suspended slab</t>
  </si>
  <si>
    <t>Assembly and installation of one metallic dust bin</t>
  </si>
  <si>
    <t>Sports activities for men and women within the Constituency;Facilitation of sports tournament</t>
  </si>
  <si>
    <t>4-046-273-2640509-112-2018/19-002</t>
  </si>
  <si>
    <t>Sports activities for men and women within the Constituency;Purchase of uniforms,kits,balls and trophies</t>
  </si>
  <si>
    <t>Completion of 4 class rooms: Plastering, painting and electrical works</t>
  </si>
  <si>
    <t>Renovation of 7 Classrooms: Plastering, flooring,painting and electrical works</t>
  </si>
  <si>
    <t>Construction of 1 Classroom:Foundation, walling ,plastering,  painting and electrical works</t>
  </si>
  <si>
    <t>Renovation of 2 classrooms :Roofing, flooring, fixing doors and windows and painting</t>
  </si>
  <si>
    <t>PROJECT GFS CODELIST FOR BORABU NATIONAL GOVERNMENT CONSTITUENCY DEVELOPMENT FUND</t>
  </si>
  <si>
    <t xml:space="preserve">STATUS </t>
  </si>
  <si>
    <t>Monitoring,Evaluation and Capacity Building</t>
  </si>
  <si>
    <t>4-046-273-2630204-104-2018/19-001</t>
  </si>
  <si>
    <t>4-046-273-2630204-104-2018/19-002</t>
  </si>
  <si>
    <t>4-046-273-2630204-104-2018/19-003</t>
  </si>
  <si>
    <t>4-046-273-2630204-104-2018/19-004</t>
  </si>
  <si>
    <t>4-046-273-2630204-104-2018/19-005</t>
  </si>
  <si>
    <t>4-046-273-2630204-104-2018/19-006</t>
  </si>
  <si>
    <t>4-046-273-2630204-104-2018/19-007</t>
  </si>
  <si>
    <t>4-046-273-2630204-104-2018/19-008</t>
  </si>
  <si>
    <t>4-046-273-2630204-104-2018/19-009</t>
  </si>
  <si>
    <t>4-046-273-2630204-104-2018/19-010</t>
  </si>
  <si>
    <t>4-046-273-2630204-104-2018/19-011</t>
  </si>
  <si>
    <t>4-046-273-2630204-104-2018/19-012</t>
  </si>
  <si>
    <t>4-046-273-2630204-104-2018/19-013</t>
  </si>
  <si>
    <t>4-046-273-2630204-104-2018/19-014</t>
  </si>
  <si>
    <t>4-046-273-2630204-104-2018/19-015</t>
  </si>
  <si>
    <t>4-046-273-2630204-104-2018/19-016</t>
  </si>
  <si>
    <t>4-046-273-2630204-104-2018/19-017</t>
  </si>
  <si>
    <t>4-046-273-2630204-104-2018/19-018</t>
  </si>
  <si>
    <t>4-046-273-2630204-104-2018/19-019</t>
  </si>
  <si>
    <t>4-046-273-2630204-104-2018/19-020</t>
  </si>
  <si>
    <t>4-046-273-2630204-104-2018/19-021</t>
  </si>
  <si>
    <t>4-046-273-2630204-104-2018/19-022</t>
  </si>
  <si>
    <t>4-046-273-2630204-104-2018/19-023</t>
  </si>
  <si>
    <t>4-046-273-2630204-104-2018/19-024</t>
  </si>
  <si>
    <t>4-046-273-2630204-104-2018/19-025</t>
  </si>
  <si>
    <t>4-046-273-2630204-104-2018/19-026</t>
  </si>
  <si>
    <t>4-046-273-2630204-104-2018/19-027</t>
  </si>
  <si>
    <t>4-046-273-2630204-104-2018/19-028</t>
  </si>
  <si>
    <t>4-046-273-2630204-104-2018/19-029</t>
  </si>
  <si>
    <t>4-046-273-2630204-104-2018/19-030</t>
  </si>
  <si>
    <t>4-046-273-2630204-104-2018/19-031</t>
  </si>
  <si>
    <t>4-046-273-2630204-104-2018/19-032</t>
  </si>
  <si>
    <t>4-046-273-2630204-104-2018/19-033</t>
  </si>
  <si>
    <t>4-046-273-2630204-104-2018/19-034</t>
  </si>
  <si>
    <t>4-046-273-2630204-104-2018/19-035</t>
  </si>
  <si>
    <t>4-046-273-2630204-104-2018/19-036</t>
  </si>
  <si>
    <t>4-046-273-2630204-104-2018/19-038</t>
  </si>
  <si>
    <t>4-046-273-2630204-104-2018/19-039</t>
  </si>
  <si>
    <t>4-046-273-2630204-104-2018/19-040</t>
  </si>
  <si>
    <t>4-046-273-2630204-104-2018/19-041</t>
  </si>
  <si>
    <t>4-046-273-2630204-104-2018/19-042</t>
  </si>
  <si>
    <t>4-046- 273- 2630203-108-2018/19-002</t>
  </si>
  <si>
    <t>4-046-273-2630205-104-2018/19-001</t>
  </si>
  <si>
    <t>4-046-273-2630205-104-2018/19-002</t>
  </si>
  <si>
    <t>4-046-273-2630205-104-2018/19-003</t>
  </si>
  <si>
    <t>4-046-273-2630205-104-2018/19-004</t>
  </si>
  <si>
    <t>4-046-273-2630205-104-2018/19-005</t>
  </si>
  <si>
    <t>4-046-273-2630205-104-2018/19-006</t>
  </si>
  <si>
    <t>4-046-273-2630205-104-2018/19-007</t>
  </si>
  <si>
    <t>4-046-273-2630205-104-2018/19-008</t>
  </si>
  <si>
    <t>4-046-273-2630205-104-2018/19-009</t>
  </si>
  <si>
    <t>4-046-273-2630205-104-2018/19-010</t>
  </si>
  <si>
    <t>4-046-273-2630205-104-2018/19-011</t>
  </si>
  <si>
    <t>4-046-273-2630205-104-2018/19-012</t>
  </si>
  <si>
    <t>4-046-273-2630205-104-2018/19-013</t>
  </si>
  <si>
    <t>4-046-273-2630205-104-2018/19-014</t>
  </si>
  <si>
    <t>4-046-273-2630205-104-2018/19-015</t>
  </si>
  <si>
    <t>4-046-273-2630205-104-2018/19-016</t>
  </si>
  <si>
    <t>4-046-273-2630205-104-2018/19-017</t>
  </si>
  <si>
    <t>4-046-273-2640507-113-2018/19-001</t>
  </si>
  <si>
    <t>4-046-273-2640507-113-2018/19-002</t>
  </si>
  <si>
    <t>4-046-273-2640507-113-2018/19-003</t>
  </si>
  <si>
    <t>4-046-273-2640507-113-2018/19-004</t>
  </si>
  <si>
    <t>4-046-273-2640507-113-2018/19-005</t>
  </si>
  <si>
    <t>4-046-273-2640507-113-2018/19-006</t>
  </si>
  <si>
    <t>4-046-273-2640507-113-2018/19-007</t>
  </si>
  <si>
    <t>4-046-273-2640507-113-2018/19-008</t>
  </si>
  <si>
    <t>4-046-273-2640507-113-2018/19-009</t>
  </si>
  <si>
    <t>4-046-273-2640507-113-2018/19-010</t>
  </si>
  <si>
    <t>4-046-273-2640507-113-2018/19-011</t>
  </si>
  <si>
    <t>4-046-273-2640507-113-2018/19-013</t>
  </si>
  <si>
    <t>4-046-273-2640507-113-2018/19-014</t>
  </si>
  <si>
    <t>4-046-273-2640507-113-2018/19-018</t>
  </si>
  <si>
    <t>4-046-273-2640507-113-2018/19-020</t>
  </si>
  <si>
    <t>4-046-273-2630204-104-2018/19-037</t>
  </si>
  <si>
    <t>4-046-273-2630205-104-2018/19-018</t>
  </si>
  <si>
    <t>4-046-273-2630205-104-2018/19-019</t>
  </si>
  <si>
    <t>4-046-273-2640507-113-2018/19-012</t>
  </si>
  <si>
    <t>4-046-273-2640507-113-2018/19-016</t>
  </si>
  <si>
    <t>4-046-273-2640507-113-2018/19-019</t>
  </si>
  <si>
    <t>4-046-273-3111000-108-2018/19-003</t>
  </si>
  <si>
    <t>4-046-273-2110000-100-2018/19-001</t>
  </si>
  <si>
    <t>4-046-273-2210000-100-2018/19-002</t>
  </si>
  <si>
    <t>4-046-273-2120101-100-2018/19-004</t>
  </si>
  <si>
    <t>4-046-273-2120201-100-2018/19-005</t>
  </si>
  <si>
    <t>4-046-273-2210802-100-2018/19-006</t>
  </si>
  <si>
    <t>4-046-273- 2210000-111-2018/19-001</t>
  </si>
  <si>
    <t>4-046-273- 2210802-111-2018/19-002</t>
  </si>
  <si>
    <t>4-046-273- 2210700-111-2018/19-003</t>
  </si>
  <si>
    <t>4-046-273- 2640200-101-2018/19-001</t>
  </si>
  <si>
    <t>4-046-273-2640101-103-2018/19-001</t>
  </si>
  <si>
    <t>4-046-273-2640101-103-2018/19-002</t>
  </si>
  <si>
    <t>4-046-273-2640101-103-2018/19-003</t>
  </si>
  <si>
    <t>Construction of a Pit Latrine:Foundation, walling, roofing, plastering, painting and electrical works(JUSTIFY COST)</t>
  </si>
  <si>
    <t>4-046-273-2630203-108-2018/19-001</t>
  </si>
  <si>
    <t>4-046-273-2630203-108-2018/19-003</t>
  </si>
  <si>
    <t>4-046-273-2630203-108-2018/19-004</t>
  </si>
  <si>
    <t>Construction of a 3 door Pit Latrine: Foundation,flooring, Roofing, plastering, electrical works and painting</t>
  </si>
  <si>
    <t xml:space="preserve">Bursary </t>
  </si>
  <si>
    <t>4-046-273-3110202-108-2018/19-002</t>
  </si>
  <si>
    <t>PROJECT GFS CODELIST FOR SIGOWET SOIN NATIONAL GOVERNMENT CONSTITUENCY DEVELOPMENT FUND</t>
  </si>
  <si>
    <t>NGCDFC PROJECTS</t>
  </si>
  <si>
    <t>4-023-128-2110000-100-2018/19-002</t>
  </si>
  <si>
    <t>Undertake Training of the PMCs/NG-CDFCs and  publicity</t>
  </si>
  <si>
    <t>Complete the laboratory  by Mechanization- plumbing , gasing   supply of  equipments, tables, stools  microscopes  Kshs 5,000,000.00 and supply of 100 double deck beds Kshs 300,000</t>
  </si>
  <si>
    <t xml:space="preserve">To start the construction of a new  school  by Fencing  3 acres  with a Chain  link Kshs 3,400,000  , Construct  4 Pit latrines and showers  Kshs 1,500,000 and Construct 4 Classrooms @Kshs 5,600,000 </t>
  </si>
  <si>
    <t xml:space="preserve">Construction of  ablution block </t>
  </si>
  <si>
    <t xml:space="preserve">Purchase of 25 Desks </t>
  </si>
  <si>
    <t>Kiambu Primary School</t>
  </si>
  <si>
    <t>Construction of a storied NG-CDF Office, 2nd Floor</t>
  </si>
  <si>
    <t>Construction of one new classroom</t>
  </si>
  <si>
    <t>Construction of two  new classrooms</t>
  </si>
  <si>
    <t>Completion of Administration block: Fittings, plastering, glazing and  painting</t>
  </si>
  <si>
    <t xml:space="preserve">Payment for 52 seater school bus </t>
  </si>
  <si>
    <t>Construction of  two new classrooms</t>
  </si>
  <si>
    <t>god Oloo Mixed Secondary school</t>
  </si>
  <si>
    <t>god Bura Secondary School</t>
  </si>
  <si>
    <t xml:space="preserve">Payment for  52 seater School Bus </t>
  </si>
  <si>
    <t xml:space="preserve"> Completion of five classrooms-Plastering, Fitting and painting.</t>
  </si>
  <si>
    <t xml:space="preserve">Completion of two classrooms-Plastering, Fitting and painting </t>
  </si>
  <si>
    <t xml:space="preserve">Completion of Two Classrooms-Plastering, Fitting and painting </t>
  </si>
  <si>
    <t>Completion of Two Clasrooms-Plastering, Fitting and painting .</t>
  </si>
  <si>
    <t>Completion of Four Classrooms-Flooring, Plastering,Fitting and painting.</t>
  </si>
  <si>
    <t>Completion of Two Classrooms-Flooring, Plastering,Fitting and painting .</t>
  </si>
  <si>
    <t>Completion Two Classrooms-Flooring, Plastering,Fitting and painting .</t>
  </si>
  <si>
    <t>Completion of Two classrooms-Flooring, Plastering,Fitting and painting .</t>
  </si>
  <si>
    <t>Completion of Two classrooms-Roofing, Plastering Fitting and painting.</t>
  </si>
  <si>
    <t>Completion of Two classrooms-Plastering, Fitting and painting .</t>
  </si>
  <si>
    <t>Completion of Two Classrooms-Roofing, Plastering Fitting and painting.</t>
  </si>
  <si>
    <t xml:space="preserve">Completion of Administration Block-Fitting,Flooring,painting </t>
  </si>
  <si>
    <t>Completion of Two Classrooms-Plastering, Fitting and painting .</t>
  </si>
  <si>
    <t xml:space="preserve">Completion of Two Classrooms-Plastering, Fitting and painting. </t>
  </si>
  <si>
    <t>Completion of Four classrooms-Plastering, Fitting and painting.</t>
  </si>
  <si>
    <t>Completion of the Laboratory-Flooring, Plastering, and painting.</t>
  </si>
  <si>
    <t>Completion of Two Classrooms-Flooring, Plastering,Fitting and painting.</t>
  </si>
  <si>
    <r>
      <t>Purchase of sports kits i.e. balls, uniforms for following teams in the constituency: Migori Youth football club, Rabuor Taya football club, Remo football club, Wi Arot football club, Bam-got football club, Alara football club and Siling football club, Midoti football club, Kowiti fooball club, Got Kachola  football club, Radienya football club, Kwa football club, Rayudhi football club, Magina football club, Thidhna football club, Anganga football club, Ogwedhi football club, Sagegi football club, Kadika football club @ Kshs 103,301.90 per team.(</t>
    </r>
    <r>
      <rPr>
        <sz val="12"/>
        <color indexed="10"/>
        <rFont val="Footlight MT Light"/>
        <family val="1"/>
      </rPr>
      <t>its less by 1 team)</t>
    </r>
  </si>
  <si>
    <t>Bursary Tertiary Institutions (colleges, Universities)</t>
  </si>
  <si>
    <t>Purchase of fuel, repairs and maintenance, Insurance, printing, stationery, telephone, travel and subsistence, office tea</t>
  </si>
  <si>
    <t xml:space="preserve"> Construction of 4 doors toilets to completion.</t>
  </si>
  <si>
    <t>Kamor Liban Primary School</t>
  </si>
  <si>
    <t>Construction of  2 rooms staff house to completion</t>
  </si>
  <si>
    <t>Construction of 2 doors toilets to completion</t>
  </si>
  <si>
    <t>Construction of 2 rooms Staff houseto completion</t>
  </si>
  <si>
    <t>Construction of  2 rooms Staff houses to completion</t>
  </si>
  <si>
    <t xml:space="preserve"> Construction of 2 doors toilets to completion</t>
  </si>
  <si>
    <t>Construction of  2 doors bathrooms to completion</t>
  </si>
  <si>
    <t>Construction of 3 rooms office block to completion</t>
  </si>
  <si>
    <t>Facelifting of offices and staffroom (demolition works, plastering, ceiling installation, painting and decorating– Ksh 1,700,000; Construction of septic toilets (10 doors) –         Ksh 1,700,000; Face-lifting of existing classrooms and convert them to Special needs classes (plastering, floor screeding, ceiling construction, painting and decorating)   -  Ksh 400,000; and Special needs classrooms  furniture &amp; equipment’s  – Ksh 600,000</t>
  </si>
  <si>
    <r>
      <t>Face-lifting of existing Special needs classrooms (plastering, roof painting, floor screeding)@</t>
    </r>
    <r>
      <rPr>
        <b/>
        <sz val="12"/>
        <color indexed="8"/>
        <rFont val="Footlight MT Light"/>
        <family val="1"/>
      </rPr>
      <t xml:space="preserve"> </t>
    </r>
    <r>
      <rPr>
        <sz val="12"/>
        <color indexed="8"/>
        <rFont val="Footlight MT Light"/>
        <family val="1"/>
      </rPr>
      <t>Ksh 400,000 and furnish with special needs furniture and equipment’s @ Ksh 600,000</t>
    </r>
  </si>
  <si>
    <t xml:space="preserve">Kasarini Primary School </t>
  </si>
  <si>
    <t>Purchase of 1 printer</t>
  </si>
  <si>
    <t>Kiambu Township Primary School</t>
  </si>
  <si>
    <t>4-022-117-2630204-104-2018/19-012</t>
  </si>
  <si>
    <t>4-022-117-2630204-104-2018/19-013</t>
  </si>
  <si>
    <t>Kiu river Primary School</t>
  </si>
  <si>
    <t>4-022-117-2630204-104-2018/19-014</t>
  </si>
  <si>
    <t>4-022-117-2630204-104-2018/19-015</t>
  </si>
  <si>
    <t>Gicoco Primary School</t>
  </si>
  <si>
    <t>4-022-117-2630204-104-2018/19-016</t>
  </si>
  <si>
    <t>Riabai Primary School</t>
  </si>
  <si>
    <t>4-022-117-2630204-104-2018/19-017</t>
  </si>
  <si>
    <t>Ngegu Primary School</t>
  </si>
  <si>
    <t>4-022-117-2630204-104-2018/19-018</t>
  </si>
  <si>
    <t>Kongo Primary School</t>
  </si>
  <si>
    <t>4-022-117-2630204-104-2018/19-019</t>
  </si>
  <si>
    <t>4-022-117-2630204-104-2018/19-020</t>
  </si>
  <si>
    <t>Purchase of 1 programmed automatic bell</t>
  </si>
  <si>
    <t>4-022-117-2630204-104-2018/19-021</t>
  </si>
  <si>
    <t>Benson Njau Primary school</t>
  </si>
  <si>
    <t>4-022-117-2630204-104-2018/19-022</t>
  </si>
  <si>
    <t xml:space="preserve">Machiri Primary school </t>
  </si>
  <si>
    <t>4-022-117-2630204-104-2018/19-023</t>
  </si>
  <si>
    <t>4-022-117-2630204-104-2018/19-024</t>
  </si>
  <si>
    <t>4-022-117-2630204-104-2018/19-025</t>
  </si>
  <si>
    <t>Kiu River Primary school</t>
  </si>
  <si>
    <t>4-022-117-2630204-104-2018/19-026</t>
  </si>
  <si>
    <t>4-022-117-2630204-104-2018/19-027</t>
  </si>
  <si>
    <t>Chief Wandie Primary School</t>
  </si>
  <si>
    <t>4-022-117-2630204-104-2018/19-028</t>
  </si>
  <si>
    <t>4-022-117-2630204-104-2018/19-029</t>
  </si>
  <si>
    <t>4-022-117-2630204-104-2018/19-030</t>
  </si>
  <si>
    <t>Kangoya Primary School</t>
  </si>
  <si>
    <t>4-022-117-2630204-104-2018/19-031</t>
  </si>
  <si>
    <t>Mungai Chengecha Primary School</t>
  </si>
  <si>
    <t>4-022-117-2630204-104-2018/19-032</t>
  </si>
  <si>
    <t>4-022-117-2630204-104-2018/19-033</t>
  </si>
  <si>
    <t>4-022-117-2630204-104-2018/19-034</t>
  </si>
  <si>
    <t>Loreto Primary School</t>
  </si>
  <si>
    <t>4-022-117-2630204-104-2018/19-035</t>
  </si>
  <si>
    <t>4-022-117-2630204-104-2018/19-036</t>
  </si>
  <si>
    <t>Kasarini Primary School</t>
  </si>
  <si>
    <t>4-022-117-2630204-104-2018/19-037</t>
  </si>
  <si>
    <t>4-022-117-2630204-104-2018/19-038</t>
  </si>
  <si>
    <t>Kiambu Township Primary school</t>
  </si>
  <si>
    <t>4-022-117-2630204-104-2018/19-039</t>
  </si>
  <si>
    <t>Mary Immaculate Kiamumbi Primary School</t>
  </si>
  <si>
    <t>4-022-117-2630204-104-2018/19-040</t>
  </si>
  <si>
    <r>
      <t xml:space="preserve">Construction of a dormitory with a capacity of 100 beds </t>
    </r>
    <r>
      <rPr>
        <b/>
        <sz val="12"/>
        <color indexed="8"/>
        <rFont val="Footlight MT Light"/>
        <family val="1"/>
      </rPr>
      <t>(Phase 1)</t>
    </r>
  </si>
  <si>
    <t xml:space="preserve">Kirigiti Rehabilitation Center </t>
  </si>
  <si>
    <t>4-022-117-2630204-104-2018/19-041</t>
  </si>
  <si>
    <r>
      <t>Construction of public swimming pool at</t>
    </r>
    <r>
      <rPr>
        <sz val="12"/>
        <color indexed="8"/>
        <rFont val="Footlight MT Light"/>
        <family val="1"/>
      </rPr>
      <t xml:space="preserve"> St. Peter’s High School Ndumberi</t>
    </r>
  </si>
  <si>
    <t>PROJECT GFS CODELIST FOR MANDERA WEST NATIONAL GOVERNMENT CONSTITUENCIES DEVELOPMENT FUND</t>
  </si>
  <si>
    <t>4-009-039-2110000-100-2018/19-001</t>
  </si>
  <si>
    <t>4-009-039-2210000-100-2018/19-002</t>
  </si>
  <si>
    <t>4-009-039-2120101-100-2018/19-003</t>
  </si>
  <si>
    <t>4-009-039-2210802-100-2018/19-004</t>
  </si>
  <si>
    <t>4-009-039-2210000-111-2018/19-001</t>
  </si>
  <si>
    <t>4-009-039-2210802-111-2018/19-002</t>
  </si>
  <si>
    <t>4-009-039-2210700-111-2018/19-003</t>
  </si>
  <si>
    <t>Undertake Training of the PMCs/NG-CDFCs/Staff on CDF Related issues</t>
  </si>
  <si>
    <t>4-009-039-2640101-103-2018/19-001</t>
  </si>
  <si>
    <t>4-009-039-2640102-103-2018/19-002</t>
  </si>
  <si>
    <t>Mandera West Social Security Programme</t>
  </si>
  <si>
    <t>4-009-039-2120201-103-2018/19-003</t>
  </si>
  <si>
    <t>Payment of NHIF Cover Premiums for vulnerable families in the Constituency (Kshs 6,000 each Household for one year for 750 Households)</t>
  </si>
  <si>
    <t>Mandera West Constituency Sports Tournament</t>
  </si>
  <si>
    <t>4-009-039-2640509-112-2018/19-001</t>
  </si>
  <si>
    <t>Supply of uniforms, balls and Trophies to Mandera West Sports Tournament winning teams</t>
  </si>
  <si>
    <t>Alokoba Primary School</t>
  </si>
  <si>
    <t>4-009-039-2630204-104-2018/19-001</t>
  </si>
  <si>
    <t>Completion of 2no. Classroom (Facia Board, Wall finishes, Painting Works and labeling)</t>
  </si>
  <si>
    <t>Gambela Primary School</t>
  </si>
  <si>
    <t>4-009-039-2630204-104-2018/19-002</t>
  </si>
  <si>
    <t>Completion of 1no. Classroom (Facia Board, Wall finishes, Painting Works and labeling)</t>
  </si>
  <si>
    <t>Iyanabakula Primary School</t>
  </si>
  <si>
    <t>4-009-039-2630204-104-2018/19-003</t>
  </si>
  <si>
    <t>Ardahalo Primary School</t>
  </si>
  <si>
    <t>4-009-039-2630204-104-2018/19-004</t>
  </si>
  <si>
    <t>Completion of 2no. Classrooms (Facia Board, Wall finishes, Painting Works and labeling)</t>
  </si>
  <si>
    <t>Sukela Primary School</t>
  </si>
  <si>
    <t>4-009-039-2630204-104-2018/19-005</t>
  </si>
  <si>
    <t>Bolowle Primary School</t>
  </si>
  <si>
    <t>4-009-039-2630204-104-2018/19-006</t>
  </si>
  <si>
    <t>Hardimtu Primary School</t>
  </si>
  <si>
    <t>4-009-039-2630204-104-2018/19-007</t>
  </si>
  <si>
    <t>Dobu Primary School</t>
  </si>
  <si>
    <t>4-009-039-2630204-104-2018/19-008</t>
  </si>
  <si>
    <t>4-009-039-2630204-104-2018/19-009</t>
  </si>
  <si>
    <t>Karsadima Primary School</t>
  </si>
  <si>
    <t>4-009-039-2630204-104-2018/19-010</t>
  </si>
  <si>
    <t>Gobogala Primary School</t>
  </si>
  <si>
    <t>4-009-039-2630204-104-2018/19-011</t>
  </si>
  <si>
    <t>Kinisa Primary School</t>
  </si>
  <si>
    <t>4-009-039-2630204-104-2018/19-012</t>
  </si>
  <si>
    <t>4-009-039-2630204-104-2018/19-013</t>
  </si>
  <si>
    <t>Abubakar Integrated Primary School</t>
  </si>
  <si>
    <t>4-009-039-2630204-104-2018/19-014</t>
  </si>
  <si>
    <t>Imam Shafi Integrated Primary School</t>
  </si>
  <si>
    <t>4-009-039-2630204-104-2018/19-015</t>
  </si>
  <si>
    <t>Sake Primary School</t>
  </si>
  <si>
    <t>4-009-039-2630204-104-2018/19-016</t>
  </si>
  <si>
    <t>Tesoramu Primary School</t>
  </si>
  <si>
    <t>4-009-039-2630204-104-2018/19-017</t>
  </si>
  <si>
    <t>Eresteno Primary School</t>
  </si>
  <si>
    <t>4-009-039-2630204-104-2018/19-018</t>
  </si>
  <si>
    <t>Hada Primary School</t>
  </si>
  <si>
    <t>4-009-039-2630204-104-2018/19-019</t>
  </si>
  <si>
    <t>Kubihalo Primary School</t>
  </si>
  <si>
    <t>4-009-039-2630204-104-2018/19-020</t>
  </si>
  <si>
    <t>Argesa Primary School</t>
  </si>
  <si>
    <t>4-009-039-2630204-104-2018/19-021</t>
  </si>
  <si>
    <t>Dadabo Primary School</t>
  </si>
  <si>
    <t>4-009-039-2630204-104-2018/19-022</t>
  </si>
  <si>
    <t>Didkoba Primary School</t>
  </si>
  <si>
    <t>4-009-039-2630204-104-2018/19-023</t>
  </si>
  <si>
    <t>Harbuyo Primary School</t>
  </si>
  <si>
    <t>4-009-039-2630204-104-2018/19-024</t>
  </si>
  <si>
    <t>Dirib Mafuko Primary School</t>
  </si>
  <si>
    <t>4-009-039-2630204-104-2018/19-025</t>
  </si>
  <si>
    <t>Gulani Primary School</t>
  </si>
  <si>
    <t>4-009-039-2630204-104-2018/19-026</t>
  </si>
  <si>
    <t>Mir Dakara Primary</t>
  </si>
  <si>
    <t>4-009-039-2630204-104-2018/19-027</t>
  </si>
  <si>
    <t>Abakote Primary School</t>
  </si>
  <si>
    <t>4-009-039-2630204-104-2018/19-028</t>
  </si>
  <si>
    <t>4-009-039-2630204-104-2018/19-029</t>
  </si>
  <si>
    <t xml:space="preserve">Purchase and Delivery of 28 number 3-seater desks </t>
  </si>
  <si>
    <t>Iresteno Primary School</t>
  </si>
  <si>
    <t>4-009-039-2630204-104-2018/19-030</t>
  </si>
  <si>
    <t>4-009-039-2630204-104-2018/19-031</t>
  </si>
  <si>
    <t>4-009-039-2630204-104-2018/19-032</t>
  </si>
  <si>
    <t>4-009-039-2630204-104-2018/19-033</t>
  </si>
  <si>
    <t>Eldanaba Primary School</t>
  </si>
  <si>
    <t>4-009-039-2630204-104-2018/19-034</t>
  </si>
  <si>
    <t>Qoqai Primary School</t>
  </si>
  <si>
    <t>4-009-039-2630204-104-2018/19-035</t>
  </si>
  <si>
    <t>Kobadadi Primary</t>
  </si>
  <si>
    <t>4-009-039-2630204-104-2018/19-036</t>
  </si>
  <si>
    <t>Mansho Primary</t>
  </si>
  <si>
    <t>4-009-039-2630204-104-2018/19-037</t>
  </si>
  <si>
    <t>4-009-039-2630204-104-2018/19-038</t>
  </si>
  <si>
    <t>Wayama dera Primary</t>
  </si>
  <si>
    <t>4-009-039-2630204-104-2018/19-039</t>
  </si>
  <si>
    <t>Qorobo Saglan Primary</t>
  </si>
  <si>
    <t>4-009-039-2630204-104-2018/19-040</t>
  </si>
  <si>
    <t>Ogode Primary School</t>
  </si>
  <si>
    <t>4-009-039-2630204-104-2018/19-041</t>
  </si>
  <si>
    <t>4-009-039-2630204-104-2018/19-042</t>
  </si>
  <si>
    <t>4-009-039-2630204-104-2018/19-043</t>
  </si>
  <si>
    <t>Rocky Primary School</t>
  </si>
  <si>
    <t>4-009-039-2630204-104-2018/19-044</t>
  </si>
  <si>
    <t>Kubdishan Primary School</t>
  </si>
  <si>
    <t>4-009-039-2630204-104-2018/19-045</t>
  </si>
  <si>
    <t>4-009-039-2630204-104-2018/19-046</t>
  </si>
  <si>
    <t>Bachile Primary School</t>
  </si>
  <si>
    <t>4-009-039-2630204-104-2018/19-047</t>
  </si>
  <si>
    <t>4-009-039-2630204-104-2018/19-048</t>
  </si>
  <si>
    <t>Kotkoto Primary School</t>
  </si>
  <si>
    <t>4-009-039-2630204-104-2018/19-049</t>
  </si>
  <si>
    <t>El Bofa Primary School</t>
  </si>
  <si>
    <t>4-009-039-2630204-104-2018/19-050</t>
  </si>
  <si>
    <t>Amasa Primary School</t>
  </si>
  <si>
    <t>4-009-039-2630204-104-2018/19-051</t>
  </si>
  <si>
    <t>Didkuro Primary School</t>
  </si>
  <si>
    <t>4-009-039-2630204-104-2018/19-052</t>
  </si>
  <si>
    <t>Concrete chain link fencing of 430meters School compound</t>
  </si>
  <si>
    <t>Datach Tune Primary</t>
  </si>
  <si>
    <t>4-009-039-2630204-104-2018/19-053</t>
  </si>
  <si>
    <t>Wayamadera Primary</t>
  </si>
  <si>
    <t>4-009-039-2630204-104-2018/19-054</t>
  </si>
  <si>
    <t>Construction of 50m3 Masonry Water Tank</t>
  </si>
  <si>
    <t>Kobadadi Primary School</t>
  </si>
  <si>
    <t>4-009-039-2630204-104-2018/19-055</t>
  </si>
  <si>
    <t>Itilal Primary School</t>
  </si>
  <si>
    <t>4-009-039-2630204-104-2018/19-056</t>
  </si>
  <si>
    <t>Takaba Primary School</t>
  </si>
  <si>
    <t>4-009-039-2630204-104-2018/19-057</t>
  </si>
  <si>
    <t>Concrete Chain Link Fencing of 1600 Meters school compound</t>
  </si>
  <si>
    <t>Darwed Primary School</t>
  </si>
  <si>
    <t>4-009-039-2630204-104-2018/19-058</t>
  </si>
  <si>
    <t>Renovation works to Four (4) No. Classrooms (Repairing of floor &amp; wall cracks, Repairing and/or  Replacing broken Doors and Windows, repainting of interior and exterior, Roofing Works where necessary, Project Labeling)</t>
  </si>
  <si>
    <t>Sambur Primary School</t>
  </si>
  <si>
    <t>4-009-039-2630204-104-2018/19-059</t>
  </si>
  <si>
    <t>4-009-039-2630204-104-2018/19-060</t>
  </si>
  <si>
    <t>4-009-039-2630204-104-2018/19-061</t>
  </si>
  <si>
    <t>4-009-039-2630204-104-2018/19-062</t>
  </si>
  <si>
    <t>Burduras Primary School</t>
  </si>
  <si>
    <t>4-009-039-2630204-104-2018/19-063</t>
  </si>
  <si>
    <t>4-009-039-2630204-104-2018/19-064</t>
  </si>
  <si>
    <t>Sukela Lowo Primary</t>
  </si>
  <si>
    <t>4-009-039-2630204-104-2018/19-065</t>
  </si>
  <si>
    <t>Karsahama Primary</t>
  </si>
  <si>
    <t>4-009-039-2630204-104-2018/19-066</t>
  </si>
  <si>
    <t>4-009-039-2630204-104-2018/19-067</t>
  </si>
  <si>
    <t>Gutole Primary School</t>
  </si>
  <si>
    <t>4-009-039-2630204-104-2018/19-068</t>
  </si>
  <si>
    <t>Concrete chain link fencing of 430 meters School compound</t>
  </si>
  <si>
    <t>Darwed Mix Secondary School</t>
  </si>
  <si>
    <t>4-009-039-2630205-104-2018/19-001</t>
  </si>
  <si>
    <t>Completion of 1no. Classroom (Facia Board, Painting Works and labeling)</t>
  </si>
  <si>
    <t>Gither Mix Day Sec School</t>
  </si>
  <si>
    <t>4-009-039-2630205-104-2018/19-002</t>
  </si>
  <si>
    <t>Completion of 2no. Classrooms (Facia Board, Painting Works and labeling)</t>
  </si>
  <si>
    <t>Takaba Boys Secondary</t>
  </si>
  <si>
    <t>4-009-039-2630205-104-2018/19-003</t>
  </si>
  <si>
    <t>Purchase and Delivery of 66 number Lockers and Chairs</t>
  </si>
  <si>
    <t>Takaba Mixed Day Sec</t>
  </si>
  <si>
    <t>4-009-039-2630205-104-2018/19-004</t>
  </si>
  <si>
    <t>Burduras Secondary</t>
  </si>
  <si>
    <t>4-009-039-2630205-104-2018/19-005</t>
  </si>
  <si>
    <t>Darwed Mixed Day Sec</t>
  </si>
  <si>
    <t>4-009-039-2630205-104-2018/19-006</t>
  </si>
  <si>
    <t>Gither Mix Day Secondary</t>
  </si>
  <si>
    <t>4-009-039-2630205-104-2018/19-007</t>
  </si>
  <si>
    <t>Takaba Girls Secondary</t>
  </si>
  <si>
    <t>4-009-039-2630205-104-2018/19-008</t>
  </si>
  <si>
    <t>Completion of 80 Bed Dormitory (Windows, Doors, Walling, Roofing &amp; Finishes - Plaster, Floor Screed, Painting &amp; Project Labeling)</t>
  </si>
  <si>
    <t>4-009-039-2630205-104-2018/19-009</t>
  </si>
  <si>
    <t>Purchase and Delivery of 104 number Double Decker Beds</t>
  </si>
  <si>
    <t>4-009-039-2630205-104-2018/19-010</t>
  </si>
  <si>
    <t>Rennovation of Dining Hall &amp; Kitchen (Removal, Repairing of floor &amp; wall cracks, Repairing and/or  Replacing broken Doors and Windows, repainting of interior and exterior, Roofing Works where necessary, Project Labeling)</t>
  </si>
  <si>
    <t>4-009-039-2630205-104-2018/19-011</t>
  </si>
  <si>
    <t>Purchase and Delivery of 194 number Dining Chairs</t>
  </si>
  <si>
    <t>4-009-039-2630205-104-2018/19-012</t>
  </si>
  <si>
    <t>Purchase and Delivery of 20 number Dining Tables</t>
  </si>
  <si>
    <t>Darwed Secondary</t>
  </si>
  <si>
    <t>4-009-039-2630205-104-2018/19-013</t>
  </si>
  <si>
    <t>Gither Day Secondary</t>
  </si>
  <si>
    <t>4-009-039-2630205-104-2018/19-014</t>
  </si>
  <si>
    <t>Construction of Two-Room staff Houses</t>
  </si>
  <si>
    <t>4-009-039-2630205-104-2018/19-015</t>
  </si>
  <si>
    <t>Gagaba Chief’s Office</t>
  </si>
  <si>
    <t>4-009-039-2640507-113-2018/19-001</t>
  </si>
  <si>
    <t>Construction of Assistant Chief’s Office</t>
  </si>
  <si>
    <t>Mandera West Deputy County Commissioner's Official Residence Office</t>
  </si>
  <si>
    <t>4-009-039-2640507-113-2018/19-002</t>
  </si>
  <si>
    <t>Renovation Works to Mandera West Deputy County Commissioner's Residence (Floor Tiles, Replacement of Roofing Sheets, facia Board, gutters, Finishes - Painiting, Windows, doors, Ceiling Board, Project Labeling)</t>
  </si>
  <si>
    <t>Takaba Police Station</t>
  </si>
  <si>
    <t>4-009-039-2640507-113-2018/19-003</t>
  </si>
  <si>
    <t>Completion of Administration offices at Takaba Police Line (Armoury, Windows, Doors, Walling, Roofing &amp; Finishes - Plaster, Floor Screed, Painting &amp; Project Labeling)</t>
  </si>
  <si>
    <t>4-009-039-2640507-113-2018/19-004</t>
  </si>
  <si>
    <t>Contruction of Administration offices for Mandera West Criminal Investigations Office</t>
  </si>
  <si>
    <t>Ardahalo Chief's Office</t>
  </si>
  <si>
    <t>4-009-039-2640507-113-2018/19-005</t>
  </si>
  <si>
    <t>Construction of Chief’s Office</t>
  </si>
  <si>
    <t>Lagsure South Chief's Office</t>
  </si>
  <si>
    <t>4-009-039-2640507-113-2018/19-007</t>
  </si>
  <si>
    <t>Mandera West Sub County Education Office</t>
  </si>
  <si>
    <t>4-009-039-2211310-108-2018/19-001</t>
  </si>
  <si>
    <t>Renovation Works to Mandera West Sub County Education Office (Repairing of floor &amp; wall cracks, Repairing and/or  Replacing broken Doors and Windows, repainting of interior and exterior, Roofing Works where necessary, Project Labeling)</t>
  </si>
  <si>
    <t>Takaba Adult Centre</t>
  </si>
  <si>
    <r>
      <t>4-009-039-2211310-108-2018/19-002</t>
    </r>
    <r>
      <rPr>
        <sz val="11"/>
        <color theme="1"/>
        <rFont val="Calibri"/>
        <family val="2"/>
        <scheme val="minor"/>
      </rPr>
      <t/>
    </r>
  </si>
  <si>
    <t>Concrete Chain Link Fencing of 360 Meters Takaba Adult Centre</t>
  </si>
  <si>
    <t>Takaba Gender office</t>
  </si>
  <si>
    <r>
      <t>4-009-039-2211310-108-2018/19-003</t>
    </r>
    <r>
      <rPr>
        <sz val="11"/>
        <color theme="1"/>
        <rFont val="Calibri"/>
        <family val="2"/>
        <scheme val="minor"/>
      </rPr>
      <t/>
    </r>
  </si>
  <si>
    <t>Renovation Works to Takaba Gender Office (Repairing of floor &amp; wall cracks, Repairing and/or  Replacing broken Doors and Windows, repainting of interior and exterior, Roofing Works where necessary, Project Labeling)</t>
  </si>
  <si>
    <t>PROJECT GFS CODELIST FOR MBOONI NATIONAL GOVERNMENT CONSTITUENCY DEVELOPMENT FUND</t>
  </si>
  <si>
    <t>4-017-083-2110000-100-2018/19-001</t>
  </si>
  <si>
    <t>4-017-083-2210000-100-2018/19-002</t>
  </si>
  <si>
    <t>4-017-083-2120101-100-2018/19-003</t>
  </si>
  <si>
    <t>4-017-083-2120201-100-2018/19-004</t>
  </si>
  <si>
    <t>Committee Expenses-</t>
  </si>
  <si>
    <t>4-017-083-2210802-100-2018/19-005</t>
  </si>
  <si>
    <t>4-017-083-2210000-111-2018/19-001</t>
  </si>
  <si>
    <t>4-017-083-2210802-111-2018/19-002</t>
  </si>
  <si>
    <t>4-017-083-2210700-111-2018/19-003</t>
  </si>
  <si>
    <t>Undertake Training of the PMCs/NG-CDFC and Staff on NG-CDF Related issues</t>
  </si>
  <si>
    <t>EMERGENCY FUND</t>
  </si>
  <si>
    <t>4-017-083-2640200-101-2018/19-001</t>
  </si>
  <si>
    <t>4-017-083-2640101-103-2017/18-001</t>
  </si>
  <si>
    <t>4-017-083-2640102-103-2018/19-002</t>
  </si>
  <si>
    <t>4-017-083-2630204-112-2018/19-001</t>
  </si>
  <si>
    <t>Carry out constituency sports tournament and the winning teams to be awarded with trophies, balls and games kits</t>
  </si>
  <si>
    <t>Nthilani Primary School</t>
  </si>
  <si>
    <t>4-017-083-2630204-104-2018/19-001</t>
  </si>
  <si>
    <t>Completion of one classroom-Kshs 150,000 and construction of one classroom Kshs 850,000- Foundation,walling, roofing, floor and  painting</t>
  </si>
  <si>
    <t>Kako Special School</t>
  </si>
  <si>
    <t>4-017-083-2630204-104-2018/19-002</t>
  </si>
  <si>
    <t>Completion of a dormitory- floor,  plaster, door, windows and painting</t>
  </si>
  <si>
    <t>Manzuvi Primary School</t>
  </si>
  <si>
    <t>4-017-083-2630204-104-2018/19-003</t>
  </si>
  <si>
    <t>Completion of a classroom- floor, painting and finishes</t>
  </si>
  <si>
    <t>Kikima Teachers Advisory Centre Hall (TAC)</t>
  </si>
  <si>
    <t>4-017-083-2630204-104-2018/19-004</t>
  </si>
  <si>
    <t>Renovation of TAC Hall Offices-floor, roof, plaster and  painting</t>
  </si>
  <si>
    <t xml:space="preserve">Kako Primary School </t>
  </si>
  <si>
    <t>4-017-083-2630204-104-2018/19-005</t>
  </si>
  <si>
    <t>Renovation of one classroom - floor, roof, plastering, doors, windows and painting</t>
  </si>
  <si>
    <t>Ngungi Primary School</t>
  </si>
  <si>
    <t>4-017-083-2630204-104-2018/19-006</t>
  </si>
  <si>
    <t>Renovation of 4 classrooms- floor, roof, plaster ,doors ,windows and painting</t>
  </si>
  <si>
    <t>Ngunini Primary School</t>
  </si>
  <si>
    <t>4-017-083-2630204-104-2018/19-007</t>
  </si>
  <si>
    <t>Renovation of 4 classrooms- floor, roof, plastering, doors, windows and painting</t>
  </si>
  <si>
    <t>Kilyungi Primary School</t>
  </si>
  <si>
    <t>4-017-083-2630204-104-2018/19-008</t>
  </si>
  <si>
    <t>Renovation of 4 classrooms - floor, roof, plaster, doors, windows and painting</t>
  </si>
  <si>
    <t>Kavumbu Primary School</t>
  </si>
  <si>
    <t>4-017-083-2630204-104-2018/19-009</t>
  </si>
  <si>
    <t>Renovation of 4 classrooms - floor, roof, plaster ,doors ,windows and painting</t>
  </si>
  <si>
    <t>Kithangaini Primary School</t>
  </si>
  <si>
    <t>4-017-083-2630204-104-2018/19-010</t>
  </si>
  <si>
    <t>Syathani primary School</t>
  </si>
  <si>
    <t>4-017-083-2630204-104-2018/19-011</t>
  </si>
  <si>
    <t>Ukala Primary School</t>
  </si>
  <si>
    <t>4-017-083-2630204-104-2018/19-012</t>
  </si>
  <si>
    <t>Renovation of 4 classroom - floor, roof, plastering, doors, windows and painting</t>
  </si>
  <si>
    <t>Mary Goreti Primary School</t>
  </si>
  <si>
    <t>4-017-083-2630204-104-2018/19-013</t>
  </si>
  <si>
    <t>Construction of 1 classroom-Foundation,walling,roofing,plaster,windows, doors, floor and paint</t>
  </si>
  <si>
    <t>Kithangathini Primary School</t>
  </si>
  <si>
    <t>4-017-083-2630204-104-2018/19-014</t>
  </si>
  <si>
    <t>Kithuia Primary School</t>
  </si>
  <si>
    <t>4-017-083-2630204-104-2018/19-015</t>
  </si>
  <si>
    <t>Construction of 1 classroom-Foundation,walling,roofing,plaster,windows, doors, floor and painting</t>
  </si>
  <si>
    <t>Mwende Primary School</t>
  </si>
  <si>
    <t>4-017-083-2630204-104-2018/19-016</t>
  </si>
  <si>
    <t>Kitondo Primary School</t>
  </si>
  <si>
    <t>4-017-083-2630204-104-2018/19-017</t>
  </si>
  <si>
    <t>Additional Funds for Construction of  classroom-floor, roof, plaster, paint</t>
  </si>
  <si>
    <t>Kango Primary School</t>
  </si>
  <si>
    <t>4-017-083-2630204-104-2018/19-018</t>
  </si>
  <si>
    <t>Musoa Primary School</t>
  </si>
  <si>
    <t>4-017-083-2630204-104-2018/19-019</t>
  </si>
  <si>
    <t>Wambuli Primary School</t>
  </si>
  <si>
    <t>4-017-083-2630204-104-2018/19-020</t>
  </si>
  <si>
    <t>Wanzauni Primary School</t>
  </si>
  <si>
    <t>4-017-083-2630204-104-2018/19-021</t>
  </si>
  <si>
    <t>Renovation of 4 classrooms- floor, roof, plaster, doors, windows and painting</t>
  </si>
  <si>
    <t>Nduluku Primary School</t>
  </si>
  <si>
    <t>4-017-083-2630204-104-2018/19-022</t>
  </si>
  <si>
    <t>Construction of a toilet-Pit digging, slab, walling, roofing, floor, doors and painting</t>
  </si>
  <si>
    <t>Kikuswi Primary School</t>
  </si>
  <si>
    <t>4-017-083-2630204-104-2018/19-023</t>
  </si>
  <si>
    <t>4-017-083-2630204-104-2018/19-024</t>
  </si>
  <si>
    <t>Miau Primary School</t>
  </si>
  <si>
    <t>4-017-083-2630204-104-2018/19-025</t>
  </si>
  <si>
    <t>4-017-083-2630204-104-2018/19-026</t>
  </si>
  <si>
    <t>Nduundune Primary School</t>
  </si>
  <si>
    <t>4-017-083-2630204-104-2018/19-027</t>
  </si>
  <si>
    <t>Nthaatwa Primary school</t>
  </si>
  <si>
    <t>4-017-083-2630204-104-2018/19-028</t>
  </si>
  <si>
    <t>Song'eni Primary School</t>
  </si>
  <si>
    <t>4-017-083-2630204-104-2018/19-029</t>
  </si>
  <si>
    <t>Tututha Primary School</t>
  </si>
  <si>
    <t>4-017-083-2630204-104-2018/19-030</t>
  </si>
  <si>
    <t>Mbooni AIC Primary School</t>
  </si>
  <si>
    <t>4-017-083-2630204-104-2018/19-031</t>
  </si>
  <si>
    <t>Renovation of 4 classrooms- floor, roof, plaste,r ,doors ,windows and painting</t>
  </si>
  <si>
    <t>Nzueni Primary School</t>
  </si>
  <si>
    <t>4-017-083-2630204-104-2018/19-032</t>
  </si>
  <si>
    <t>Utangwa Secondary School</t>
  </si>
  <si>
    <t>4-017-083-2630205-104-2018/19-001</t>
  </si>
  <si>
    <t>Completion of dormitory-floor, roof, doors, windows and painting.</t>
  </si>
  <si>
    <t>Kathulumbi ACC Office</t>
  </si>
  <si>
    <t>4-017-083-2640507-113 -2018/19-001</t>
  </si>
  <si>
    <t xml:space="preserve">Completion of office – floor,roof, plaster, doors, windows and painting </t>
  </si>
  <si>
    <t>Miau Assistant Chiefs Office</t>
  </si>
  <si>
    <t>4-017-083-2640507-113 -2018/19-002</t>
  </si>
  <si>
    <t>Completion of office – floor,roof, plaster, doors, windows and painting</t>
  </si>
  <si>
    <t>Kiteta chiefs Office</t>
  </si>
  <si>
    <t>4-017-083-2640507-113 -2018/19-003</t>
  </si>
  <si>
    <t>Wanzauni chiefs Office</t>
  </si>
  <si>
    <t>4-017-083-2640507-113 -2018/19-004</t>
  </si>
  <si>
    <t>Kyuu Chiefs Office</t>
  </si>
  <si>
    <t>4-017-083-2640507-113 -2018/19-005</t>
  </si>
  <si>
    <t>Completion of office – floor, roof, plaster, doors, windows and painting</t>
  </si>
  <si>
    <t>Nzeveni AP Line</t>
  </si>
  <si>
    <t>4-017-083-2640507-113 -2018/19-006</t>
  </si>
  <si>
    <t>Deputy County Commissioner's Office - Mbooni West</t>
  </si>
  <si>
    <t>4-017-083-2640507-113 -2018/19-007</t>
  </si>
  <si>
    <t>Construction of 2 steel Gates and Fencing-Quarry stones,barbed wire and chainlink</t>
  </si>
  <si>
    <t xml:space="preserve">Wanzauni Chiefs Office </t>
  </si>
  <si>
    <t>4-017-083-2640507-113 -2018/19-008</t>
  </si>
  <si>
    <t>Construction of 2 door &amp; urinal-Pit digging, Slab, walling, roofing, floor, doors and painting</t>
  </si>
  <si>
    <t>Mataa Chiefs Office</t>
  </si>
  <si>
    <t>4-017-083-2640507-113 -2018/19-009</t>
  </si>
  <si>
    <t>Wanzauni Chiefs Office Social Hall</t>
  </si>
  <si>
    <t>4-017-083-2640511-108-2018/19-001</t>
  </si>
  <si>
    <t>Completion of Social Hall- floor, roofing, plaster,doors,windows and painting</t>
  </si>
  <si>
    <t>Kitundu Chiefs Office Social Hall</t>
  </si>
  <si>
    <t>4-017-083-2640511-108-2018/19-002</t>
  </si>
  <si>
    <t>Tawa Constituency Innovation Hub - ICT</t>
  </si>
  <si>
    <t>4-017-083-2211311-108-2018/19-001</t>
  </si>
  <si>
    <t>Installation of satellite antenna, Router, digital access kit, digital ruggedized tablet, Wi-Fi with outdoor wireless device complete with 12U cabinet with installation accessories by Telkom Kenya Ltd.</t>
  </si>
  <si>
    <t>Kenya Medical Training College Mbooni</t>
  </si>
  <si>
    <t>4-009-004-2640508-107-2018/19-001</t>
  </si>
  <si>
    <t>Construction of Guard House Ksh.439,990,Fencing &amp; Main Gate Ksh.3,000,000, Power House Ksh.1,800,000, Generator Ksh.1,164,060,        Pit Latrines Ksh.1,000,000, Reading Tables Ksh.2,722,984,Water Connection Ksh.386,865,3 Water Tanks Ksh.300,000, Office Furniture, 2 Executive Chairs Ksh.136,000, 2 Executive Tables Ksh.130,000, 6 Executive Cabinets Ksh.79,500, 2 Safes Ksh.136,000, 10 Visitors Chairs Ksh.40,269, Computer &amp; Accessories. Ksh.85,600, Secretary Table Ksh.48,500, Secretary Chair Ksh.18,500, Photocopier Ksh.450,000, Printer Ksh.48,500, Notice Board Ksh.12,000, TV Set ksh.48,500, Board Table Ksh.150,000, 8 Board Chairs Ksh.68,000, 10 Laboratory Chairs Ksh.4,000</t>
  </si>
  <si>
    <t>Mbooni Resource Centre-Kikima</t>
  </si>
  <si>
    <t>Construction of a resource centre-Foundation, walling &amp; roofing.</t>
  </si>
  <si>
    <t>Less Allocation</t>
  </si>
  <si>
    <t>4-027-144-2210802-100-2018/19-001</t>
  </si>
  <si>
    <t>4-027-144-2110000-100-2018/19-002</t>
  </si>
  <si>
    <t>4-027-144-2210000-100-2018/19-003</t>
  </si>
  <si>
    <t>4-027-144-2120101-100-2018/19-004</t>
  </si>
  <si>
    <t>4-027-144-2210802-111-2018/19-001</t>
  </si>
  <si>
    <t>Ng-CDFC/ PMC Capacity Building</t>
  </si>
  <si>
    <t>4-027-144-2210700-111-2018/19-002</t>
  </si>
  <si>
    <t>Capacity and empowerment of NG-CDF, NG-CDFs staff, PMCS, and other relevant government stakeholders</t>
  </si>
  <si>
    <t>4-027-144-2640510-103-2018/19-001</t>
  </si>
  <si>
    <t>4-027-144-2640102-103-2018/19-002</t>
  </si>
  <si>
    <t>4-027-144-2640200-101-2018/19-001</t>
  </si>
  <si>
    <t>4-027-144-2640509-112-2018/19-001</t>
  </si>
  <si>
    <t>4-027-144-2640509-110-2018/19-001</t>
  </si>
  <si>
    <t>4-027-144-2640509-110-2018/19-002</t>
  </si>
  <si>
    <t>4-027-144-2640509-110-2018/19-003</t>
  </si>
  <si>
    <t> 4-027-144-2640509-110-2018/19-004</t>
  </si>
  <si>
    <t>4-027-144-2640509-110-2018/19-005</t>
  </si>
  <si>
    <t>Buying,planting and mantaining of trees in school land</t>
  </si>
  <si>
    <t>4-027-144-2640509-110-2018/19-006</t>
  </si>
  <si>
    <t>Buying, planting and mantaining of trees in school land</t>
  </si>
  <si>
    <t>4-027-144-2640509-110-2018/19-007</t>
  </si>
  <si>
    <t>4-027-144-2640510-106-2018/19-008</t>
  </si>
  <si>
    <t>4-027-144-2640509-110-2018/19-009</t>
  </si>
  <si>
    <t>4-027-144-2640509-110-2018/19-010</t>
  </si>
  <si>
    <t>4-027-144-2640509-110-2018/19-011</t>
  </si>
  <si>
    <t>4-027-144-2640509-110-2018/19-012</t>
  </si>
  <si>
    <t>4-027-144-2640509-110-2018/19-013</t>
  </si>
  <si>
    <t>4-027-144-2640509-110-2018/19-014</t>
  </si>
  <si>
    <t>4-027-144-2640509-110-2018/19-015</t>
  </si>
  <si>
    <t>4-027-144-2640509-110-2018/19-016</t>
  </si>
  <si>
    <t>4-027-144-2640509-110-2018/19-017</t>
  </si>
  <si>
    <t>Ndenai primary school</t>
  </si>
  <si>
    <t>Kiburer primary school</t>
  </si>
  <si>
    <t>4-027-144-2630204-104-2018/19-001</t>
  </si>
  <si>
    <t>Chepnoet  primary school</t>
  </si>
  <si>
    <t>4-027-144-2630204-104-2018/19-002</t>
  </si>
  <si>
    <t>Completion of administration block(Fixing of ceiling boards, external rendering paving slabs and painting)</t>
  </si>
  <si>
    <t xml:space="preserve">Ndanai primary </t>
  </si>
  <si>
    <t>4-027-144-2630204-104-2018/19-003</t>
  </si>
  <si>
    <t>Purchase of  1.5 acres of land</t>
  </si>
  <si>
    <t>4-027-144-2630204-104-2018/19-004</t>
  </si>
  <si>
    <t>4-027-144-2630204-104-2018/19-005</t>
  </si>
  <si>
    <t>Construction of 1 classroom  to completion</t>
  </si>
  <si>
    <t>4-027-144-2630204-104-2018/19-006</t>
  </si>
  <si>
    <t>Construction of a storey Building comprising of  administration block and  5 classrooms  (Kshs.6,850,000) and Completion of 12 door pit latrine(Kshs.150,000)  (painting, plastering and doors)</t>
  </si>
  <si>
    <t>Kewet  Primary school</t>
  </si>
  <si>
    <t>4-027-144-2630204-104-2018/19-007</t>
  </si>
  <si>
    <t>Kitoroch primary school</t>
  </si>
  <si>
    <t>4-027-144-2630204-104-2018/19-008</t>
  </si>
  <si>
    <t>Completion of one Classroom (painting)</t>
  </si>
  <si>
    <t>Eldoret Border primary school</t>
  </si>
  <si>
    <t>4-027-144-2630204-104-2018/19-009</t>
  </si>
  <si>
    <t>Completion of 3 Classrooms (painting, doors and windows)</t>
  </si>
  <si>
    <t>Olaare primary school</t>
  </si>
  <si>
    <t>4-027-144-2630204-104-2018/19-010</t>
  </si>
  <si>
    <t>Completion of 1 Classroom (painting, doors and windows)</t>
  </si>
  <si>
    <t>Cheplalachbei East primary school</t>
  </si>
  <si>
    <t>4-027-144-2630204-104-2018/19-011</t>
  </si>
  <si>
    <t xml:space="preserve">SECONDARY SCHOOLS   </t>
  </si>
  <si>
    <t>Bishop birech girls secondary school</t>
  </si>
  <si>
    <t>4-027-144-2630205-104-2018/19-001</t>
  </si>
  <si>
    <t>Kapsundei Secondry  school</t>
  </si>
  <si>
    <t>4-027-144-2630205-104-2018/19-002</t>
  </si>
  <si>
    <t>RCEA BiwotNgelelTarit secondary school</t>
  </si>
  <si>
    <t>4-027-144-2630205-104-2018/19-003</t>
  </si>
  <si>
    <t>Chepkongonycoc secondary  school</t>
  </si>
  <si>
    <t>4-027-144-2630205-104-2018/19-004</t>
  </si>
  <si>
    <t>4-027-144-2630205-104-2018/19-005</t>
  </si>
  <si>
    <t>Completion of dining hall (painting,plastering,doors and windows)(kshs.800,000 )and construction of 6 door toilet (kshs.200,000)</t>
  </si>
  <si>
    <t>4-027-144-2630205-104-2018/19-006</t>
  </si>
  <si>
    <t>Completion of computer lab (plastering, fixing of windows, doors painting and electrical installation)</t>
  </si>
  <si>
    <t>4-027-144-2630205-104-2018/19-007</t>
  </si>
  <si>
    <t>4-027-144-2630205-104-2018/19-008</t>
  </si>
  <si>
    <t>Completion of a dining hall (walling,roofing,plastering, wiring,painting,doors and windows)(Kshs.3,000,000) and Completion of dormitory (plastering, flooring and painting)  (Kshs.680,835)</t>
  </si>
  <si>
    <t>4-027-144-2630205-104-2018/19-009</t>
  </si>
  <si>
    <t>4-027-144-2630205-104-2018/19-010</t>
  </si>
  <si>
    <t>Drys  girls secondary</t>
  </si>
  <si>
    <t>4-027-144-2630205-104-2018/19-011</t>
  </si>
  <si>
    <t>Completion of dormitory(external rendering,painting,electrical installation)</t>
  </si>
  <si>
    <t>Ngatit secondary school</t>
  </si>
  <si>
    <t>4-027-144-2630205-104-2018/19-012</t>
  </si>
  <si>
    <t>Construction of 2 classrooms  to completion</t>
  </si>
  <si>
    <t>Ainabkoi chief's office</t>
  </si>
  <si>
    <t>4-027-144-2640507-113-2018/19-001</t>
  </si>
  <si>
    <t>Completion of chiefs office (electrical installation)</t>
  </si>
  <si>
    <t>Ainabkoi Assistant County Commissioner</t>
  </si>
  <si>
    <t>4-027-144-2640507-113-2018/19-002</t>
  </si>
  <si>
    <t>Chepkongony chiefs office</t>
  </si>
  <si>
    <t>4-027-144-2640507-113-2018/19-003</t>
  </si>
  <si>
    <t>Completion of chiefs office( fixing of door,windows,painting of an office block)</t>
  </si>
  <si>
    <t>4-027-144-2640507-113-2018/19-004</t>
  </si>
  <si>
    <t>Construction of 3 door toilet to completion</t>
  </si>
  <si>
    <t>4-027-144-2630206-104-2018/19-001</t>
  </si>
  <si>
    <t>Completion of  6 lecture halls(fixing of ceilings boards, painting and electrical installation) at Kshs.800,000 and ultramodern administration block and 16 classrooms with a library 13,629,079</t>
  </si>
  <si>
    <t>4-027-144-2640511-108-2018/19-001</t>
  </si>
  <si>
    <t>PROJECT GFS CODELIST FOR BARINGO NORTH NATIONAL GOVERNMENT CONSTITUENCY DEVELOPMENT FUND</t>
  </si>
  <si>
    <t>4-030-158-2210000-100-2018/19-001</t>
  </si>
  <si>
    <t>4-030-158-2210000-100-2018/19-002</t>
  </si>
  <si>
    <t>4-030-158-2120101-100-2018/19-003</t>
  </si>
  <si>
    <t>4-030-158-2120201-100-2018/19-004</t>
  </si>
  <si>
    <t>4-030-158-2210700-100-2018/19-005</t>
  </si>
  <si>
    <t xml:space="preserve">Office Equipment </t>
  </si>
  <si>
    <t>4-030-158-2210802-100-2018/19-006</t>
  </si>
  <si>
    <t>Purchase of  Office Equipment – Four Desktop Computers Kshs. 400,000, Two Laptops -Kshs. 200,000, Projector - Kshs. 60,000,  Colored Printer - Kshs. 70,000, Five UPS - Kshs. 75,000, Two Water Dispensers - Kshs. 120,000, Microwave - Kshs. 35,000, Public Address System - Kshs. 150,000, DSTV-Set Box - Kshs. 12,000, Two Scientific Calculators - Kshs. 7,000, Two T.V Sets 43” - Kshs. 160,000, Two Casio Calculators - Kshs. 6,000, Two Long Tape Measures - Kshs. 5,000</t>
  </si>
  <si>
    <t>4-030-158-2640200-101-2018/19-001</t>
  </si>
  <si>
    <t>4-030-158–2640101-103-2018/19-001</t>
  </si>
  <si>
    <t>Bursary to Tertiary Colleges</t>
  </si>
  <si>
    <t>4-030-158-2640102-103-2018/19-002</t>
  </si>
  <si>
    <t xml:space="preserve">Bursary to University Students </t>
  </si>
  <si>
    <t>4-030-158-2640103-103-2018/19-003</t>
  </si>
  <si>
    <t xml:space="preserve">To cater for bursary for needy students </t>
  </si>
  <si>
    <t>4-030-158-2210000-111-2018/19-001</t>
  </si>
  <si>
    <t>4-030-158-2210802-111-2018/19-002</t>
  </si>
  <si>
    <t>4-030-158-2210700-111-2018/19-003</t>
  </si>
  <si>
    <t>4-030-158-2640509-112-2018/19-001</t>
  </si>
  <si>
    <t>Facilitation of football tournaments in every ward and purchase of trophies, games kits and balls to winning teams</t>
  </si>
  <si>
    <t>4-030-158-3110202-108-2018/19-001</t>
  </si>
  <si>
    <t xml:space="preserve">For external civil works, drainage and construction of septic tank, parking, pavements and landscaping </t>
  </si>
  <si>
    <t>Terik Primary School</t>
  </si>
  <si>
    <t>4-030-158-2630204-104-2018/19-001</t>
  </si>
  <si>
    <t xml:space="preserve">Construction of Six Classrooms to Completion </t>
  </si>
  <si>
    <t>Kalabata Primary School</t>
  </si>
  <si>
    <t>4-030-158-2630204-104-2018/19-002</t>
  </si>
  <si>
    <t>Wiring, Plastering, Glazing and Painting of  three Classrooms</t>
  </si>
  <si>
    <t>Kinyach Primary School</t>
  </si>
  <si>
    <t>4-030-158-2630204-104-2018/19-003</t>
  </si>
  <si>
    <t>Plastering, fixing of Windows and Doors, Wiring, Ceiling board and Painting of Administration Block</t>
  </si>
  <si>
    <t>Baruiyo Primary  School</t>
  </si>
  <si>
    <t>4-030-158-2630204-104-2018/19-004</t>
  </si>
  <si>
    <t>Fixing of Windows, Doors, Wiring, Plastering and Painting of  three Classrooms</t>
  </si>
  <si>
    <t>Toboroi Primary School</t>
  </si>
  <si>
    <t>4-030-158-2630204-104-2018/19-005</t>
  </si>
  <si>
    <t>Part Plastering, fixing of Doors, Wiring, Ceiling board and Painting of Administration Block</t>
  </si>
  <si>
    <t>Chapin Primary school</t>
  </si>
  <si>
    <t>4-030-158-2630204-104-2018/19-006</t>
  </si>
  <si>
    <t>Keying, Wiring and Painting of two Classrooms</t>
  </si>
  <si>
    <t>4-030-158-2630204-104-2018/19-007</t>
  </si>
  <si>
    <t>Construction of two Classrooms to Completion (Kshs. 1,600,000) and Ceiling, Wiring and Painting of two ongoing classrooms (Kshs. 200,000)</t>
  </si>
  <si>
    <t>Biretwonin Primary School</t>
  </si>
  <si>
    <t>4-030-158-2630204-104-2018/19-008</t>
  </si>
  <si>
    <t xml:space="preserve">Construction of Four Classrooms to Completion </t>
  </si>
  <si>
    <t>Rondinin Primary School</t>
  </si>
  <si>
    <t>4-030-158-2630204-104-2018/19-009</t>
  </si>
  <si>
    <t>Part Walling, part Roofing, fixing of Windows, Doors, Wiring, fixing of Ceiling Board and Painting of Administration Block</t>
  </si>
  <si>
    <t xml:space="preserve">Sibilo Primary School </t>
  </si>
  <si>
    <t>4-030-158-2630204-104-2018/19-010</t>
  </si>
  <si>
    <t>Roofing, fixing Windows, Door, Wiring, Plastering and Painting of one Classroom</t>
  </si>
  <si>
    <t>Loruk Primary School</t>
  </si>
  <si>
    <t>4-030-158-2630204-104-2018/19-011</t>
  </si>
  <si>
    <t xml:space="preserve">Keying, Verandah, Wiring and Painting of three Classrooms </t>
  </si>
  <si>
    <t>Akoroyan Primary School</t>
  </si>
  <si>
    <t>4-030-158-2630204-104-2018/19-012</t>
  </si>
  <si>
    <t>Plastering, Wiring, Fixing of Doors, Ceiling Board and Painting of Administration Block</t>
  </si>
  <si>
    <t>Koroto Primary School</t>
  </si>
  <si>
    <t>4-030-158-2630204-104-2018/19-013</t>
  </si>
  <si>
    <t>Fixing of Ceiling Board, Painting and Wiring of Administration Block</t>
  </si>
  <si>
    <t>Rormoch Primary School</t>
  </si>
  <si>
    <t>4-030-158-2630204-104-2018/19-014</t>
  </si>
  <si>
    <t>Wiring and Painting of  two Classrooms</t>
  </si>
  <si>
    <t>Kosile Primary School</t>
  </si>
  <si>
    <t>4-030-158-2630204-104-2018/19-015</t>
  </si>
  <si>
    <t>Painting and Wiring of  three Classrooms</t>
  </si>
  <si>
    <t>Embo-Rutto Primary School</t>
  </si>
  <si>
    <t>4-030-158-2630204-104-2018/19-016</t>
  </si>
  <si>
    <t>Construction of Six Classrooms to Completion</t>
  </si>
  <si>
    <t>Kipsaraman Primary School</t>
  </si>
  <si>
    <t>4-030-158-2630204-104-2018/19-017</t>
  </si>
  <si>
    <t>Construction of three Classrooms to Completion</t>
  </si>
  <si>
    <t>Kelwondonin Primary School</t>
  </si>
  <si>
    <t>4-030-158-2630204-104-2018/19-018</t>
  </si>
  <si>
    <t xml:space="preserve">Plastering, Wiring, Glazing and Painting of three Classrooms </t>
  </si>
  <si>
    <t>Katibel Primary School</t>
  </si>
  <si>
    <t>4-030-158-2630204-104-2018/19-019</t>
  </si>
  <si>
    <t xml:space="preserve">Siboo Primary School </t>
  </si>
  <si>
    <t>4-030-158-2630204-104-2018/19-020</t>
  </si>
  <si>
    <t>Construction of Two Classrooms to Completion</t>
  </si>
  <si>
    <t>Maregut Primary School</t>
  </si>
  <si>
    <t>4-030-158-2630204-104-2018/19-021</t>
  </si>
  <si>
    <t xml:space="preserve">Plastering, Keying, Wiring and Painting of two Classrooms </t>
  </si>
  <si>
    <t>Kaptiony Primary School</t>
  </si>
  <si>
    <t>4-030-158-2630204-104-2018/19-022</t>
  </si>
  <si>
    <t>Part Plaster, Floor Screed, Keying, Wiring and final Painting of Girls Dormitory</t>
  </si>
  <si>
    <t>Kiptolelyo Primary School</t>
  </si>
  <si>
    <t>4-030-158-2630204-104-2018/19-023</t>
  </si>
  <si>
    <t>Plastering, Keying, Wiring and Painting of two classrooms</t>
  </si>
  <si>
    <t>Kapluk Primary School</t>
  </si>
  <si>
    <t>4-030-158-2630204-104-2018/19-024</t>
  </si>
  <si>
    <t>Construction of three door Toilets and three door Bathrooms for Girls Dormitory</t>
  </si>
  <si>
    <t>Lekepchun Primary School</t>
  </si>
  <si>
    <t>4-030-158-2630204-104-2018/19-025</t>
  </si>
  <si>
    <t>Plastering, Fixing of Doors, Windows, Painting, Ceiling Board and Wiring of Administration Block built by Parents</t>
  </si>
  <si>
    <t>Kilingot Primary School</t>
  </si>
  <si>
    <t>4-030-158-2630204-104-2018/19-026</t>
  </si>
  <si>
    <t>Construction of Eight Classrooms to Completion</t>
  </si>
  <si>
    <t>Bossei Primary School</t>
  </si>
  <si>
    <t>4-030-158-2630204-104-2018/19-027</t>
  </si>
  <si>
    <t>Wiring, Glazing and Painting of eight Classrooms</t>
  </si>
  <si>
    <t>Kirinygalia Primary School</t>
  </si>
  <si>
    <t>4-030-158-2630204-104-2018/19-028</t>
  </si>
  <si>
    <t xml:space="preserve">Purchase of chairs and Lockers - Kshs. 100,000 and Kshs. 200,000 to settle previous debt on construction  of three classrooms </t>
  </si>
  <si>
    <t>Mormorio Primary School</t>
  </si>
  <si>
    <t>4-030-158-2630204-104-2018/19-029</t>
  </si>
  <si>
    <t xml:space="preserve">Construction of one Classroom to Completion - Kshs. 800,000 and Plastering, Painting &amp; wiring of four classrooms - Kshs. 500,000 </t>
  </si>
  <si>
    <t>Yatia Secondary School</t>
  </si>
  <si>
    <t>4-030-158-2630205-104-2018/19-001</t>
  </si>
  <si>
    <t xml:space="preserve">Purchase of Benches, Wiring, Plastering, Painting, Gas and water  System of Laboratory (Kshs. 500,000);                                                    - Verandah, Plastering, Wiring and Painting of two Classrooms (Kshs. 500,000) </t>
  </si>
  <si>
    <t>Kimugul Secondary School</t>
  </si>
  <si>
    <t>4-030-158-2630205-104-2018/19-002</t>
  </si>
  <si>
    <t>Part Plastering, Keying, Wiring and final Painting of two Classrooms</t>
  </si>
  <si>
    <t>Ruth Kiptui Kasok Girls Secondary</t>
  </si>
  <si>
    <t>4-030-158-2630205-104-2018/19-003</t>
  </si>
  <si>
    <t>Part plastering, Keying, Wiring and final Painting of Dormitory</t>
  </si>
  <si>
    <t>Poi Secondary School</t>
  </si>
  <si>
    <t>4-030-158-2630205-104-2018/19-004</t>
  </si>
  <si>
    <t>Wiring, Part Plastering, Keying, Ceiling Board and final Painting of Administration Block</t>
  </si>
  <si>
    <t>Tirimionin Secondary School</t>
  </si>
  <si>
    <t>4-030-158-2630205-104-2018/19-005</t>
  </si>
  <si>
    <t>Plastering, Wiring, Glazing, Ceiling Board and Painting of School Library</t>
  </si>
  <si>
    <t>Katibel Secondary School</t>
  </si>
  <si>
    <t>4-030-158-2630205-104-2018/19-006</t>
  </si>
  <si>
    <t>Part Plastering, Fixing of Windows and Doors,Wiring, Ceiling Board and Painting of Administration Block</t>
  </si>
  <si>
    <t>Kapluk Secondary School</t>
  </si>
  <si>
    <t>4-030-158-2630205-104-2018/19-007</t>
  </si>
  <si>
    <t xml:space="preserve">Part Plastering, Keying, Wiring,  Ceiling Board and final Painting of School Library </t>
  </si>
  <si>
    <t>Keturwo Secondary School</t>
  </si>
  <si>
    <t>4-030-158-2630205-104-2018/19-008</t>
  </si>
  <si>
    <t>Plastering, Fixing of Doors, Windows and Painting of Dormitory</t>
  </si>
  <si>
    <t>Kuikui Secondary School</t>
  </si>
  <si>
    <t>4-030-158-2630205-104-2018/19-009</t>
  </si>
  <si>
    <t>Painting, Fixing of Ceiling Board,  laying floor tiles in the Administration block and construction of septic tank</t>
  </si>
  <si>
    <t>Bossei Secondary School</t>
  </si>
  <si>
    <t>4-030-158-2630205-104-2018/19-010</t>
  </si>
  <si>
    <t xml:space="preserve">Purchase of Benches, water and gas system of School Laboratory </t>
  </si>
  <si>
    <t>Kapkiamo Secondary School</t>
  </si>
  <si>
    <t>4-030-158-2630205-104-2018/19-011</t>
  </si>
  <si>
    <t>Floor screed, Glazing, Wiring and Painting of Girls Dormitory</t>
  </si>
  <si>
    <t>Ossen Secondary School</t>
  </si>
  <si>
    <t>4-030-158-2630205-104-2018/19-012</t>
  </si>
  <si>
    <t>Septic Tank, Roof Tank, Plumbing, Fittings and fixing Tiles of Dormitory</t>
  </si>
  <si>
    <t>Kapkirwok Secondary School</t>
  </si>
  <si>
    <t>4-030-158-2630205-104-2018/19-013</t>
  </si>
  <si>
    <t>Plastering, Fixing of Windows, Doors, Wiring and Painting of Administration Block built by Parents</t>
  </si>
  <si>
    <t>Loruk Police Post</t>
  </si>
  <si>
    <t>4-030-158-2640507-113-2018/19-001</t>
  </si>
  <si>
    <t>Fixing of Ceiling Board, fixing of Window Glasses and Painting of Eleven Police one bedroom residential units</t>
  </si>
  <si>
    <t>Yatia Chief's Office</t>
  </si>
  <si>
    <t>4-030-158-2640507-113-2018/19-002</t>
  </si>
  <si>
    <t>Part Ceiling, Painting, Wiring  and fixing of Window Glasses (Kshs. 200,000);  and construction of two door toilets and two door Bathrooms (Kshs. 300,000)</t>
  </si>
  <si>
    <t>Muchukwo Chiefs Office</t>
  </si>
  <si>
    <t>4-030-158-2640507-113-2018/19-003</t>
  </si>
  <si>
    <t>Fixing Doors, Windows, Wiring, Plastering &amp; Painting of the three one bedroom AP units (Kshs. 900,000); Roofing, Fixing Doors, Windows, Wiring, Plastering and Painting  of chiefs office (Kshs. 600,000); and construction of pit latrine and bathrooms (Kshs. 400,000)</t>
  </si>
  <si>
    <t>Barwessa D.O's Office</t>
  </si>
  <si>
    <t>4-030-158-2640507-113-2018/19-004</t>
  </si>
  <si>
    <t>Construction of four door Toilets and three door Bathrooms for office and AP Residential</t>
  </si>
  <si>
    <t>Keturwo Community Library</t>
  </si>
  <si>
    <t>4-030-158 -2630206-114-2018/19-001</t>
  </si>
  <si>
    <t>Glazing, Wiring, Part Plastering, Part fixing of Ceiling Board and final Painting of Community Library</t>
  </si>
  <si>
    <t xml:space="preserve">Katiorin Resource Centre </t>
  </si>
  <si>
    <t>4-030-158 -2630206-114-2018/19-002</t>
  </si>
  <si>
    <t>Part Plastering, Keying, fixing of board, Wiring and final Painting of Resource Centre Facility</t>
  </si>
  <si>
    <t>PROJECT GFS CODELIST FOR BARINGO SOUTH NATIONAL GOVERNMENT CONSTITUENCY DEVELOPMENT FUND</t>
  </si>
  <si>
    <t xml:space="preserve">Purchase of fuel, repair and maintenance, printing, stationeries, airtime, travel and subsistence </t>
  </si>
  <si>
    <t xml:space="preserve">Payment of committee sitting allowance, transport, conferences </t>
  </si>
  <si>
    <t>NG-CDFC/PMC capacity Building</t>
  </si>
  <si>
    <t>4-030-160-2640509-112-2018/19-001</t>
  </si>
  <si>
    <t>Sponsoring Marathon and ball games tournaments.</t>
  </si>
  <si>
    <t>4-030-160-2640101-103- 2018/19-001</t>
  </si>
  <si>
    <t xml:space="preserve">Payment of  bursary to needy students </t>
  </si>
  <si>
    <t>Bursary tertiary Institutions</t>
  </si>
  <si>
    <t>4-030-160-2640102-103- 2018/19-002</t>
  </si>
  <si>
    <t>Sintaan primary school</t>
  </si>
  <si>
    <t>Construction of 1 classroom to roofing ( pending fund for plastering, fixing of doors and windows, painting, keying and cementing the floor)</t>
  </si>
  <si>
    <t>Kailer primary school</t>
  </si>
  <si>
    <t>Completion of dining hall(plastering, cementing the floor, keying, painting and fixing of ceiling board)</t>
  </si>
  <si>
    <t>Ntepes primary school</t>
  </si>
  <si>
    <t>Loldama  primary school</t>
  </si>
  <si>
    <t>Salabani  Primary school</t>
  </si>
  <si>
    <t>Construction of administration block to roofing (pending plastering, cementing the floor, fixing of doors and windows, keying and painting)</t>
  </si>
  <si>
    <t>Noosukuro Primary school</t>
  </si>
  <si>
    <t>Chemorogion primary school</t>
  </si>
  <si>
    <t xml:space="preserve">Fencing of school compound 800 x 600M  with chain link and metal post and construction of gate </t>
  </si>
  <si>
    <t>Ngelecha  primary school</t>
  </si>
  <si>
    <t>Kiserian   primary school</t>
  </si>
  <si>
    <t>Construction of Dining hall to roofing (pending plastering, cementing the floor, fixing of doors and windows, keying and painting).</t>
  </si>
  <si>
    <t>Mbechot  primary school</t>
  </si>
  <si>
    <t>Construction of 1 classroom to roofing(pending plastering, cementing the floor, fixing of doors and windows, keying and painting)</t>
  </si>
  <si>
    <t>Lake bogoria   primary school</t>
  </si>
  <si>
    <t>Completion of 2 classrooms (plastering, keying, fixing of doors and window, ceiling board and painting).</t>
  </si>
  <si>
    <t>Sukutek primary school</t>
  </si>
  <si>
    <t>Poi primary school</t>
  </si>
  <si>
    <t>Kaptombes primary school</t>
  </si>
  <si>
    <t>Completion of 2 classrooms (plastering, cementing the floor, fixing fascia board and ceiling and painting.)</t>
  </si>
  <si>
    <t>Keon  primary school</t>
  </si>
  <si>
    <t>Completion of 2 classrooms (roofing, plastering, cementing the floor, fixing fascia board and ceiling and painting.)</t>
  </si>
  <si>
    <t>Ngarie  primary school</t>
  </si>
  <si>
    <t>Kabel  primary school</t>
  </si>
  <si>
    <t>Sandai  primary school</t>
  </si>
  <si>
    <t>Completion of 1 classroom (roofing, plastering, fixing of doors and window, keying and painting.)</t>
  </si>
  <si>
    <t>Barkipi Primary school</t>
  </si>
  <si>
    <t>Construction of 1 classroom to roofing and fixing of doors and windows( pending funds for plastering, keying , cementing of floor and painting)</t>
  </si>
  <si>
    <t>Kapchumo  Primary school</t>
  </si>
  <si>
    <t>Construction of 1 classroom to roofing and fixing of doors and windows (pending funds for plastering, keying, cementing of floor and painting.)</t>
  </si>
  <si>
    <t>Ngolbelon  primary school</t>
  </si>
  <si>
    <t>Kamuga primary school</t>
  </si>
  <si>
    <t>Kapkoibai  primary school</t>
  </si>
  <si>
    <t>Construction of 1 classroom to roofing and fixing of doors and windows (pending funds for plastering, keying , cementing of floor and painting)</t>
  </si>
  <si>
    <t>Katkamumo  primary school</t>
  </si>
  <si>
    <t>Construction of 1 classroom to roofing ,fixing of doors and windows (pending fund for plastering,  painting, keying and cementing the floor)</t>
  </si>
  <si>
    <t>Kimalel  boarding  primary school</t>
  </si>
  <si>
    <t>Renovation of 5 classrooms (roofing, fixing of ceiling,  doors and windows and plastering)</t>
  </si>
  <si>
    <t>Labos  primary school</t>
  </si>
  <si>
    <t>Completion of Administration block to (roofing, fixing of doors and windows plastering, painting, keying and cementing the floor.)</t>
  </si>
  <si>
    <t>Kamungei Primary school</t>
  </si>
  <si>
    <t>Completion of 2 classroom(Cementing the floor, plastering, fixing of doors and window glasses, painting and branding)</t>
  </si>
  <si>
    <t>Kapkun primary school</t>
  </si>
  <si>
    <t>Completion of 1 classroom(plastering, keying, cementing the floor , painting and branding)</t>
  </si>
  <si>
    <t>Kaburwa primary school</t>
  </si>
  <si>
    <t>Completion of a classroom (cementing the floor, keying, painting, fixing fascia board and branding)</t>
  </si>
  <si>
    <t>Chebinyiny primary school</t>
  </si>
  <si>
    <t>Completion of one classroom (plastering, cementing the floor, fixing of doors and windows, keying, painting and branding)</t>
  </si>
  <si>
    <t>Kirim Primary school</t>
  </si>
  <si>
    <t>Samburi Primary school</t>
  </si>
  <si>
    <t>Construction of 1 classroom to roofing ( pending funds for plastering, fixing of door and windows, keying , cementing of floor and painting)</t>
  </si>
  <si>
    <t>Emarech Primary school</t>
  </si>
  <si>
    <t>Construction of 1 classroom to roofing (pending funds for plastering, fixing of door and windows, keying , cementing of floor and painting)</t>
  </si>
  <si>
    <t>Lakarkar Primary school</t>
  </si>
  <si>
    <t>Completion of 1 classroom (roofing, fixing of door and window, plastering, keying and painting)</t>
  </si>
  <si>
    <t>KapKuikui Primary school</t>
  </si>
  <si>
    <t>Renovation of  5 classrooms (roofing, plastering, cementing the floor, keying and painting)</t>
  </si>
  <si>
    <t>Marigat Primary school</t>
  </si>
  <si>
    <t>Kapkatit primary school</t>
  </si>
  <si>
    <t>Completion of 2 classroom (Fixing of Doors and windows, plastering, keying, cementing the floor, painting and Branding)</t>
  </si>
  <si>
    <t>Maoi primary school</t>
  </si>
  <si>
    <t xml:space="preserve">Completion of boy’s dormitory (plastering, fixing of glasses, keying, cementing the floor, fixing of ceiling and fascia board and painting)  </t>
  </si>
  <si>
    <t>Parkarin Primary school</t>
  </si>
  <si>
    <t>Completion of 1 classroom(roofing, fixing of door and windows, plastering, keying, cementing the floor, fixing of fascia board, painting and branding</t>
  </si>
  <si>
    <t>Endao primary School</t>
  </si>
  <si>
    <t>Completion Girls' dormitory (plastering, fixing of ceiling and fascia boards, cementing the floor, keying, painting and branding)</t>
  </si>
  <si>
    <t>Ngambo Secondary school</t>
  </si>
  <si>
    <t>Completion of administration block (roofing, plastering, cementing the floor, fixing of doors and windows, keying, fixing of ceiling and fascia board)</t>
  </si>
  <si>
    <t>Meisori Day  Secondary School</t>
  </si>
  <si>
    <t>Construction of administration block to roofing (pending fund for plastering, fixing of doors and windows, painting, keying and cementing the floor)</t>
  </si>
  <si>
    <t>Loitip Girls  secondary school</t>
  </si>
  <si>
    <t>Construction of Girls' dormitory to roofing(pending fund for plastering, fixing of doors and windows, painting, keying and cementing the floor)</t>
  </si>
  <si>
    <t>Kibingor secondary school</t>
  </si>
  <si>
    <t>Kamailel secondary school</t>
  </si>
  <si>
    <t>Construction of 1 classroom to roofing, fixing of doors and windows ( pending fund for plastering, painting, keying and cementing the floor)</t>
  </si>
  <si>
    <t>Marigat integrated secondary school</t>
  </si>
  <si>
    <t>Barsemoi day Secondary School</t>
  </si>
  <si>
    <t>Completion of 2 classrooms(plastering, cementing the floor, keying, fixing of ceiling and fascia board and painting)</t>
  </si>
  <si>
    <t>Tuluongoi  Secondary School</t>
  </si>
  <si>
    <t>Completion of 2 classrooms (plastering, cementing the floor, keying, fixing of ceiling and fascia board and painting)</t>
  </si>
  <si>
    <t>Koriema secondary school</t>
  </si>
  <si>
    <t>Completion  of Laboratory (fixing of tables ,water taps and drainage systems, Gas fitting and systems)</t>
  </si>
  <si>
    <t>Lake Bogoria secondary school</t>
  </si>
  <si>
    <t>Construction of Girls  Dormitory to completion</t>
  </si>
  <si>
    <t>Senetwo day Secondary school</t>
  </si>
  <si>
    <t>Embosos Day secondary school</t>
  </si>
  <si>
    <t>Tuluongoi Day secondary school</t>
  </si>
  <si>
    <t>Completion of 1 classroom(plastering, keying, cementing the floor, fixing of fascia board, painting and branding)</t>
  </si>
  <si>
    <t>4 -030-160-2640510-110- 2018/19-001</t>
  </si>
  <si>
    <t>Ilchamus  chief's office</t>
  </si>
  <si>
    <t>Completion of chief’s office (plastering, cementing the floor, fixing of doors and windows, fascia board and ceiling, keying and painting).</t>
  </si>
  <si>
    <t>Salabani chief's  office</t>
  </si>
  <si>
    <t>Completion of  offices (plastering, keying, cementing the floor and painting)</t>
  </si>
  <si>
    <t>Chebinyiny  chief's office</t>
  </si>
  <si>
    <t>Construction of chief’s offices to roofing, fixing of doors and windows (pending fund for plastering, cementing the floor, keying, fixing of ceiling and fascia board and painting)</t>
  </si>
  <si>
    <t>Kimoriot  chief's office</t>
  </si>
  <si>
    <t>Construction of chief’s offices to roofing (pending fund for plastering, cementing the floor fixing of doors and windows, keying, fixing of ceiling and fascia board and painting)</t>
  </si>
  <si>
    <t>Sossion  chief's office</t>
  </si>
  <si>
    <t>Kaptich  chief's office</t>
  </si>
  <si>
    <t>Kasiela   chief's office</t>
  </si>
  <si>
    <t>Construction of chief’s office to roofing (pending fund for plastering, cementing the floor, fixing of doors and windows keying, fixing of ceiling and fascia board and painting)</t>
  </si>
  <si>
    <t>Sirwet chief's office</t>
  </si>
  <si>
    <t>Tinomoi chief's office</t>
  </si>
  <si>
    <t>Sogon chief's office</t>
  </si>
  <si>
    <t>Construction of chief’s offices to roofing, (pending fund for plastering, cementing the floor, fixing of doors and windows keying, fixing of ceiling and fascia board and painting.)</t>
  </si>
  <si>
    <t>Sokta chief's office</t>
  </si>
  <si>
    <t>Construction of chief’s offices to roofing, (pending fund for plastering, cementing the floor, fixing of doors and windows keying, fixing of ceiling and fascia board and painting)</t>
  </si>
  <si>
    <t>Bekibon chief's office</t>
  </si>
  <si>
    <t>Mukuatani  ACC and AP offices</t>
  </si>
  <si>
    <t>Construction of ACC and AP offices to roofing (pending fund for plastering, cementing the floor, fixing of doors and  windows, fascia board and ceiling, keying and painting)</t>
  </si>
  <si>
    <t>Mukutani  police station</t>
  </si>
  <si>
    <t>Completion of police office (plastering, cementing the floor, fixing of doors and windows, fascia board and ceiling, keying and painting).</t>
  </si>
  <si>
    <t>Ramacha training camp</t>
  </si>
  <si>
    <t>PROJECT GFS CODELIST FOR KANDARA NATIONAL GOVERNMENT CONSTITUENCY DEVELOPMENT FUND</t>
  </si>
  <si>
    <t>4-030-109-2110000-100-2018/19-001</t>
  </si>
  <si>
    <t>4-030-109-2210000-100-2018/19-002</t>
  </si>
  <si>
    <t>4-030-109-2120101-100-2018/19-003</t>
  </si>
  <si>
    <t>4-030-109-2120201-100-2018/19-004</t>
  </si>
  <si>
    <t>4-030-109-2210802-100-2018/19-005</t>
  </si>
  <si>
    <t>4-030-109-2210000-111-2018/19-001</t>
  </si>
  <si>
    <t>4-030-109-2210802-111-2018/19-002</t>
  </si>
  <si>
    <t>4-030-109-2210700-111-2018/19-003</t>
  </si>
  <si>
    <t>Undertake Training of the PMCs/NGCDFCs on NG CDF Related issues</t>
  </si>
  <si>
    <t>4-030-109-2640200-101-2018/19-001</t>
  </si>
  <si>
    <t>4-030-109-2640509-112-2018/19-001</t>
  </si>
  <si>
    <t xml:space="preserve">Carry out constituency sports tournaments and cultural activities and award the winning teams with balls, sports uniforms and trophies </t>
  </si>
  <si>
    <t>4-030-109-2640510-112-2018/19-001</t>
  </si>
  <si>
    <t>Planting trees in 18 primary schools in the constituency at  Kshs, 121,156.53 each : Kihuru-ini primary school, Kagira Primary School, Kiharo primary school, mukerenju primary school, kagundu primary school, mahuria primary school, karimamwaro primary school, Kiguoya primary school, kaguthi primary school, Muiri-ini primary school, mugecha primary school, naaro primary school, mukuria primary school, Gichagini primary school, mutheru primary school, kariko primary school, gatitu primary school, Kiawambutu primary school</t>
  </si>
  <si>
    <t>4-030-109-2640101-103-2018/19-001</t>
  </si>
  <si>
    <t>Bursary Universities and Colleges Schools</t>
  </si>
  <si>
    <t>4-030-109-2640102-103-2018/19-001</t>
  </si>
  <si>
    <t>Cater for bursary for needy and bright students in tertiary schools, universities, colleges  and special schools</t>
  </si>
  <si>
    <t>Ng’araria Primary School</t>
  </si>
  <si>
    <t>Renovation; plastering, roof repairs, metal doors and windows, verandas, painting and flooring of 2 No.classrooms and a hall (Kshs. 1,922,927.5) and construction of a school gate(Kshs. 253,040)</t>
  </si>
  <si>
    <t>Mahuria Primary School</t>
  </si>
  <si>
    <t xml:space="preserve">Renovation; plastering, roof repairs, metal doors and windows, verandas, painting and flooring of 9 No.classrooms/office </t>
  </si>
  <si>
    <t>Rukira Primary School</t>
  </si>
  <si>
    <t>Renovation; plastering, roof repairs, metal doors and windows, verandas, painting and flooring of 3 No.classrooms/office/hall</t>
  </si>
  <si>
    <t>Ruona Primary School</t>
  </si>
  <si>
    <t>Renovation; plastering, roof repairs, metal doors and windows, verandas, painting and flooring of 10 No.classrooms/office</t>
  </si>
  <si>
    <t>Construction of 4 No. classroom block, first floor and ground floor and staircase (slab) to completion(Substructures, Reinforced Concrete/walling, windows/doors and external and internal finishes, water disposals)</t>
  </si>
  <si>
    <t>Githuya Primary School</t>
  </si>
  <si>
    <t>Construction and completion of 2 No. storeyed classroom Block(Substructures, Reinforced Concrete/walling, windows/doors and external and internal finishes, water disposals)</t>
  </si>
  <si>
    <t>Karumu Primary School</t>
  </si>
  <si>
    <t>Renovation of 2 classroom block plastering, roof repairs, metal doors and windows, verandas, painting</t>
  </si>
  <si>
    <t>Kiawangenye Primary School</t>
  </si>
  <si>
    <t>Part purchase of 2 acres of school land</t>
  </si>
  <si>
    <t>Manjuu Primary School</t>
  </si>
  <si>
    <t>Grading and gravelling and quarry waste of 1 km of Gathiga-Manjuu school road</t>
  </si>
  <si>
    <t>Kirunguru Secondary School</t>
  </si>
  <si>
    <t>Part construction of school laboratory(Substructures, Reinforced Concrete/walling)</t>
  </si>
  <si>
    <t>St Charles Lwanga Secondary School</t>
  </si>
  <si>
    <t>Construction of 1 classroom block with slab to completion(Reinforced Concrete/walling, windows/doors and external and internal finishes)</t>
  </si>
  <si>
    <t>Nguthuru Mixed Secondary School</t>
  </si>
  <si>
    <t>Construction to Completion of 2 No. Classroom block(substructure, roofing and water disposal, windows, doors, painting, finishes)</t>
  </si>
  <si>
    <t>Mukerenju day secondary school</t>
  </si>
  <si>
    <t>Construction and completion of 2 classroom block with slab to completion(Reinforced Concrete/walling, windows/doors and external and internal finishes)</t>
  </si>
  <si>
    <t>Gituru Day Secondary School</t>
  </si>
  <si>
    <t>Construction and completion of a 3 classroom block (first floor) (Reinforced Concrete/walling, windows/doors and external and internal finishes)</t>
  </si>
  <si>
    <t>Gaichanjiru Boys High School</t>
  </si>
  <si>
    <t>Construction of a laboratory to completion, (Substructure/walling, Reinforced Concrete/walling, windows/doors and external and internal finishes and gas installation/electricals)</t>
  </si>
  <si>
    <t>Githigi Day Secondary School</t>
  </si>
  <si>
    <t>Completion of Construction of a 2 classroom block(First Floor) (Reinforced Concrete/walling, windows/doors and external and internal finishes)</t>
  </si>
  <si>
    <t>Waitua Secondary School</t>
  </si>
  <si>
    <t>Part purchase of 2 Acres school land</t>
  </si>
  <si>
    <t>Kandara Technical Training Institute</t>
  </si>
  <si>
    <t>4-030-109-2630206-104-2018/19-001</t>
  </si>
  <si>
    <t>Construction of gate (Kshs.76,250), front concrete perimeter wall -130 meters (Kshs. 3,651,476.25), Barbed wire fencing - 210 meters (Kshs.1,415,200.00)</t>
  </si>
  <si>
    <t xml:space="preserve">Kandara DCIO office </t>
  </si>
  <si>
    <t>Construction to completion of DCIO offices</t>
  </si>
  <si>
    <t>Construction of gate/gravelling (Kshs. 583,990) , and fencing of Chiefs Camp(300 meters) (Kshs. 1,021,922)</t>
  </si>
  <si>
    <t>Mathiuthi, Kagogo/mukerenju village</t>
  </si>
  <si>
    <t>Installation of transformer, Co-funding with KPLC</t>
  </si>
  <si>
    <t>Kandara Ng-Cdf Office</t>
  </si>
  <si>
    <t>Purchase of office furniture(1 executive chair, 2 executive visitors chairs, 1 table and a cabinet, Kshs.400,000, renovation of 2 office toilets(painting and tiles, Ksh. 100,000)Construction of notice board, Kshs. 200,000, Purchase of 2 samsung 40inch digital televisions, Ksh. 180,000, Repair of office windows, installation of curtain boxes and blinders, Ksh. 200,000, Purchase of board room table, Kshs. 400,000, Purchase of a digital camera, Ksh. 200,000, Purchase of 2 laptops, Ksh. 180,000, Repair(Shelves)/construction of office store, Kshs. 640,000</t>
  </si>
  <si>
    <t>Kagundu Administration Police Post</t>
  </si>
  <si>
    <t>4-030-109-2630204-104-2018/19-001</t>
  </si>
  <si>
    <t>4-030-109-2630204-104-2018/19-002</t>
  </si>
  <si>
    <t>4-030-109-2630204-104-2018/19-003</t>
  </si>
  <si>
    <t>4-030-109-2630204-104-2018/19-004</t>
  </si>
  <si>
    <t>4-030-109-2630204-104-2018/19-005</t>
  </si>
  <si>
    <t>4-030-109-2630204-104-2018/19-006</t>
  </si>
  <si>
    <t>4-030-109-2630204-104-2018/19-007</t>
  </si>
  <si>
    <t>4-030-109-2630204-104-2018/19-008</t>
  </si>
  <si>
    <t>4-030-109-2630205-104-2018/19-001</t>
  </si>
  <si>
    <t>4-030-109-2630205-104-2018/19-005</t>
  </si>
  <si>
    <t>4-030-109-2630205-104-2018/19-006</t>
  </si>
  <si>
    <t>4-030-109-2630205-104-2018/19-007</t>
  </si>
  <si>
    <t>4-030-109-2630205-104-2018/19-008</t>
  </si>
  <si>
    <t>4-030-109-2640507-108-2018/19-001</t>
  </si>
  <si>
    <t>4-030-109-2640507-108-2018/19-002</t>
  </si>
  <si>
    <t>4-030-109-2630204-104-2018/19-009</t>
  </si>
  <si>
    <t>4-030-109-2640507-108-2018/19-003</t>
  </si>
  <si>
    <t>4-030-109-2630205-104-2018/19-002</t>
  </si>
  <si>
    <t>4-030-109-2630205-104-2018/19-003</t>
  </si>
  <si>
    <t>4-030-109-2630205-104-2018/19-004</t>
  </si>
  <si>
    <t>4-030-109-3110202-108-2018/19-001</t>
  </si>
  <si>
    <t>Construction of administration block(Kshs.1,600,000) and Construction of 2 classrooms (Kshs.1,300,000) to completion</t>
  </si>
  <si>
    <t>Completion of storey building  comprising of  4 classrooms, a library and administration block(walling,roofing,plastering, fixing of windows and general finishing)</t>
  </si>
  <si>
    <t>Dining hall completion(fixing of windows and door, plastering, painting and electrical installation)</t>
  </si>
  <si>
    <t>Completion of laboratory (fixing of gas system, piping and fume chamber</t>
  </si>
  <si>
    <t xml:space="preserve"> Completion of ACC of office(external rendering, painting,electrical installation)</t>
  </si>
  <si>
    <t xml:space="preserve">Purchase and installation of  5,000 litres water tank  and construction of gutters </t>
  </si>
  <si>
    <t xml:space="preserve"> Purchase and installation of  5,000 litres water tank  and construction of gutters </t>
  </si>
  <si>
    <t>Purchase and installation of  5,000 litres water tank  and construction of gutters</t>
  </si>
  <si>
    <t>Undertake training of the PMCs/NG-CDFCs on NG-CDF Related issues</t>
  </si>
  <si>
    <t xml:space="preserve">Construction of national police reserviced training camp </t>
  </si>
  <si>
    <t>4-030-160-2120201-100-2018/19-004</t>
  </si>
  <si>
    <t>4-030-160-2120101-100-2018/19-003</t>
  </si>
  <si>
    <t>4-030-160-2210000-100-2018/19-002</t>
  </si>
  <si>
    <t>4-030-160-2210802-100-2018/19-005</t>
  </si>
  <si>
    <t>4-030-160-2110000-100-2018/19-001</t>
  </si>
  <si>
    <t>4-030-160-2210000-111-2018/19-001</t>
  </si>
  <si>
    <t>4-030-160-2210802-111-2018/19-002</t>
  </si>
  <si>
    <t>4-030-160-2210700-111-2018/19-003</t>
  </si>
  <si>
    <t>4-030-160-2630204-104-2018/19-001</t>
  </si>
  <si>
    <t>4-030-160-2630204-104-2018/19-002</t>
  </si>
  <si>
    <t>4-030-160-2630204-104-2018/19-003</t>
  </si>
  <si>
    <t>4-030-160-2630204-104-2018/19-004</t>
  </si>
  <si>
    <t>4-030-160-2630204-104-2018/19-005</t>
  </si>
  <si>
    <t>4-030-160-2630204-104-2018/19-006</t>
  </si>
  <si>
    <t>4-030-160-2630204-104-2018/19-007</t>
  </si>
  <si>
    <t>4-030-160-2630204-104-2018/19-008</t>
  </si>
  <si>
    <t>4-030-160-2630204-104-2018/19-009</t>
  </si>
  <si>
    <t>4-030-160-2630204-104-2018/19-010</t>
  </si>
  <si>
    <t>4-030-160-2630204-104-2018/19-011</t>
  </si>
  <si>
    <t>4-030-160-2630204-104-2018/19-012</t>
  </si>
  <si>
    <t>4-030-160-2630204-104-2018/19-013</t>
  </si>
  <si>
    <t>4-030-160-2630204-104-2018/19-014</t>
  </si>
  <si>
    <t>4-030-160-2630204-104-2018/19-015</t>
  </si>
  <si>
    <t>4-030-160-2630204-104-2018/19-016</t>
  </si>
  <si>
    <t>4-030-160-2630204-104-2018/19-017</t>
  </si>
  <si>
    <t>4-030-160-2630204-104-2018/19-018</t>
  </si>
  <si>
    <t>4-030-160-2630204-104-2018/19-019</t>
  </si>
  <si>
    <t>4-030-160-2630204-104-2018/19-020</t>
  </si>
  <si>
    <t>4-030-160-2630204-104-2018/19-021</t>
  </si>
  <si>
    <t>4-030-160-2630204-104-2018/19-022</t>
  </si>
  <si>
    <t>4-030-160-2630204-104-2018/19-023</t>
  </si>
  <si>
    <t>4-030-160-2630204-104-2018/19-024</t>
  </si>
  <si>
    <t>4-030-160-2630204-104-2018/19-025</t>
  </si>
  <si>
    <t>4-030-160-2630204-104-2018/19-026</t>
  </si>
  <si>
    <t>4-030-160-2630204-104-2018/19-027</t>
  </si>
  <si>
    <t>4-030-160-2630204-104-2018/19-028</t>
  </si>
  <si>
    <t>4-030-160-2630204-104-2018/19-029</t>
  </si>
  <si>
    <t>4-030-160-2630204-104-2018/19-030</t>
  </si>
  <si>
    <t>4-030-160-2630204-104-2018/19-031</t>
  </si>
  <si>
    <t>4-030-160-2630204-104-2018/19-032</t>
  </si>
  <si>
    <t>4-030-160-2630204-104-2018/19-033</t>
  </si>
  <si>
    <t>4-030-160-2630204-104-2018/19-034</t>
  </si>
  <si>
    <t>4-030-160-2630204-104-2018/19-035</t>
  </si>
  <si>
    <t>4-030-160-2630204-104-2018/19-036</t>
  </si>
  <si>
    <t>4-030-160-2630204-104-2018/19-037</t>
  </si>
  <si>
    <t>4-030-160-2630204-104-2018/19-038</t>
  </si>
  <si>
    <t>4-030-160-2630204-104-2018/19-039</t>
  </si>
  <si>
    <t>4-030-160-2630204-104-2018/19-040</t>
  </si>
  <si>
    <t>4-030-160-2630205-104-2018/19-001</t>
  </si>
  <si>
    <t>4-030-160-2630205-104-2018/19-002</t>
  </si>
  <si>
    <t>4-030-160-2630205-104-2018/19-003</t>
  </si>
  <si>
    <t>4-030-160-2630205-104-2018/19-004</t>
  </si>
  <si>
    <t>4-030-160-2630205-104-2018/19-005</t>
  </si>
  <si>
    <t>4-030-160-2630205-104-2018/19-006</t>
  </si>
  <si>
    <t>4-030-160-2630205-104-2018/19-007</t>
  </si>
  <si>
    <t>4-030-160-2630205-104-2018/19-008</t>
  </si>
  <si>
    <t>4-030-160-2630205-104-2018/19-009</t>
  </si>
  <si>
    <t>4-030-160-2630205-104-2018/19-010</t>
  </si>
  <si>
    <t>4-030-160-2630205-104-2018/19-011</t>
  </si>
  <si>
    <t>4-030-160-2630205-104-2018/19-012</t>
  </si>
  <si>
    <t>4 -030-160-2630205-104-2018/19-021</t>
  </si>
  <si>
    <t>4-030-160-2640507-108- 2018/19-001</t>
  </si>
  <si>
    <t>4-030-160-2640507-108- 2018/19-002</t>
  </si>
  <si>
    <t>4-030-160-2640507-108- 2018/19-003</t>
  </si>
  <si>
    <t>4-030-160-2640507-108- 2018/19-004</t>
  </si>
  <si>
    <t>4-030-160-2640507-108- 2018/19-005</t>
  </si>
  <si>
    <t>4-030-160-2640507-108- 2018/19-006</t>
  </si>
  <si>
    <t>4-030-160-2640507-108- 2018/19-007</t>
  </si>
  <si>
    <t>4-030-160-2640507-108- 2018/19-008</t>
  </si>
  <si>
    <t>4-030-160-2640507-108- 2018/19-009</t>
  </si>
  <si>
    <t>4-030-160-2640507-108- 2018/19-010</t>
  </si>
  <si>
    <t>4-030-160-2640507-108- 2018/19-011</t>
  </si>
  <si>
    <t>4-030-160-2640507-108- 2018/19-012</t>
  </si>
  <si>
    <t>4-030-160-2640507-108- 2018/19-013</t>
  </si>
  <si>
    <t>4-030-160-2640507-108- 2018/19-014</t>
  </si>
  <si>
    <t>4-030-160-2640507-108- 2018/19-015</t>
  </si>
  <si>
    <t>4-030-160-2640200-101-2018/19-001</t>
  </si>
  <si>
    <t xml:space="preserve">Landscaping, soil conservation, planting of trees along the fence measuring 200 x 200, planting of flowers in the NG-CDF compound (Kshs.1,266,037.64); </t>
  </si>
  <si>
    <t xml:space="preserve">Purchase and installation of 10,000 litres water tank to maintain the landscape, trees and flowers at NG-CDF Offices </t>
  </si>
  <si>
    <t>4-027-144-2640509-110-2018/19-018</t>
  </si>
  <si>
    <t>4-027-144-2640509-110-2018/19-019</t>
  </si>
  <si>
    <t>4-027-144-2640509-110-2018/19-020</t>
  </si>
  <si>
    <t>4-047-284-2110000-100-2018/19-001</t>
  </si>
  <si>
    <t>4-047-284-2210000-100-2018/19-002</t>
  </si>
  <si>
    <t>Repairs and maintenance, printing, stationery, telephone, travel and subsistence, tonners and office tea.</t>
  </si>
  <si>
    <t>4-047-284-2120101-100-2018/19-003</t>
  </si>
  <si>
    <t>4-047-284-2120201-100-2018/19-004</t>
  </si>
  <si>
    <t>4-047-284-2210802-100-2018/19-005</t>
  </si>
  <si>
    <t>4-047-284-2210000-111-2018/19-001</t>
  </si>
  <si>
    <t>4-047-284-2210802-111-2018/19-002</t>
  </si>
  <si>
    <t>NG - CDFC/PMC Capacity Building</t>
  </si>
  <si>
    <t>4-047-284-2210700-111-2018/19-003</t>
  </si>
  <si>
    <t>Undertake Training of the NG - PMCs/CDFCs on NG - CDF Related issues.</t>
  </si>
  <si>
    <t>4-047-284-2640200-101-2018/19-001</t>
  </si>
  <si>
    <t xml:space="preserve">To cater for any unforeseen occurrences in the constituency during the financial year. </t>
  </si>
  <si>
    <t>4-047-284-2640509-112-2018/19-001</t>
  </si>
  <si>
    <t>4-047-284-2640101-103-2018/19-001</t>
  </si>
  <si>
    <t>Bursary Tertiary Institutions.</t>
  </si>
  <si>
    <t xml:space="preserve">4-047-284-2640102-103-2018/19-002 </t>
  </si>
  <si>
    <t xml:space="preserve">Payment of bursary to needy student and vocational trainings </t>
  </si>
  <si>
    <t>Kayole North Primary School</t>
  </si>
  <si>
    <t>4-047-284-2630204-104-2018/19-001</t>
  </si>
  <si>
    <t>Mwangaza Primary School.</t>
  </si>
  <si>
    <t>4-047-284-2630204-104-2018/19-002</t>
  </si>
  <si>
    <t>Construction of Perimeter Wall (700Metres)</t>
  </si>
  <si>
    <t>Kayole 1 Primary School.</t>
  </si>
  <si>
    <t>4-047-284-2630204-104-2018/19-003</t>
  </si>
  <si>
    <t>Construction of Perimeter Wall (900Metres)</t>
  </si>
  <si>
    <t>Komarock primary  school.</t>
  </si>
  <si>
    <t>4-047-284-2630204-104-2018/19-004</t>
  </si>
  <si>
    <t>Construction of 3NO Classrooms</t>
  </si>
  <si>
    <t>4-047-284-2630204-104-2018/19-005</t>
  </si>
  <si>
    <t>Renovation of 5 Door Toilet Block, Plaster, Paint Work, Flooring and Replacement of Squatting toilet bowls.</t>
  </si>
  <si>
    <t>Thawabu Primary School.</t>
  </si>
  <si>
    <t>4-047-284-2630204-104-2018/19-006</t>
  </si>
  <si>
    <t>Kayole South Secondary School.</t>
  </si>
  <si>
    <t>4-047-284-2630205-104-2018/19-001</t>
  </si>
  <si>
    <t>Roofing 2 No Classrooms</t>
  </si>
  <si>
    <t>4-047-284-2630205-104-2018/19-002</t>
  </si>
  <si>
    <t>Construction of School Kitchen</t>
  </si>
  <si>
    <t>4-047-284-3110202-108-2018/19-005</t>
  </si>
  <si>
    <r>
      <t>Additional Funds for Construction of 1</t>
    </r>
    <r>
      <rPr>
        <vertAlign val="superscript"/>
        <sz val="12"/>
        <color indexed="8"/>
        <rFont val="Footlight MT Light"/>
        <family val="1"/>
      </rPr>
      <t>st</t>
    </r>
    <r>
      <rPr>
        <sz val="12"/>
        <color indexed="8"/>
        <rFont val="Footlight MT Light"/>
        <family val="1"/>
      </rPr>
      <t xml:space="preserve"> Floor of the NG CDF Office.   Walling, Partitioning, Concrete Slab, Staircase, Ramp, Installation of Windows and Doors</t>
    </r>
  </si>
  <si>
    <t xml:space="preserve">Environmental Projects. </t>
  </si>
  <si>
    <t>4-047-284-2640510-110-2018/19-001</t>
  </si>
  <si>
    <t>Installation of 2 20 Meters High Solar Masts at Chiefs Camp.</t>
  </si>
  <si>
    <t>Kayole Chiefs Camp</t>
  </si>
  <si>
    <t>4-047-284-2640507-113-2018/19-001</t>
  </si>
  <si>
    <t>Construction of Chiefs Office</t>
  </si>
  <si>
    <t>PROJECT GFS CODELIST FOR EMBAKASI CENTRAL NATIONAL GOVERNMENT CONSTITUENCY DEVELOPMENT FUND</t>
  </si>
  <si>
    <t>Completion of  renovation works for Ablution block - Fixing doors,paintworks</t>
  </si>
  <si>
    <t>PROJECT GFS CODELIST FOR KANDUYI   NATIONAL GOVERNMENT CONSTITUENCY DEVELOPMENT FUND</t>
  </si>
  <si>
    <t xml:space="preserve">  Amount  </t>
  </si>
  <si>
    <t>4-039-220-2110000-100-2018/19-001</t>
  </si>
  <si>
    <t>4-039-220-2210000-100-2018/19-002</t>
  </si>
  <si>
    <t>4-039-220-2120101-100-2018/19-003</t>
  </si>
  <si>
    <t>4-039-220-2120201-100-2018/19-004</t>
  </si>
  <si>
    <t>4-039-220-2210802-100-2018/19-005</t>
  </si>
  <si>
    <t>4-039-220-2210000-111-2018/19-001</t>
  </si>
  <si>
    <t>4-039-220-2210802-111-2018/19-002</t>
  </si>
  <si>
    <t>4-039-220-2210700-111-2018/19-003</t>
  </si>
  <si>
    <t>4-039-220-2640200-101-2018/19-001</t>
  </si>
  <si>
    <t>4-039-220-2640509-112-2018/19-001</t>
  </si>
  <si>
    <t xml:space="preserve">Carry out Constituency Sports tournament and the winning teams/schools to be awarded with trophies, balls, and games kits in all the eight wards i.e Township, Khalaba, Bukembe west, Bukembe East, Sangalo East, Musikoma, Tuuiti/marakaru </t>
  </si>
  <si>
    <t>4-039-220-2640510-110-2018/19-001</t>
  </si>
  <si>
    <t xml:space="preserve"> BURSARY</t>
  </si>
  <si>
    <t>4-039-220-2640101-103-2018/19-001</t>
  </si>
  <si>
    <t xml:space="preserve">Payment of bursary to needy students  </t>
  </si>
  <si>
    <t>4-039-220-2640102-103-2018/19-002</t>
  </si>
  <si>
    <t>Bukusu Primary School</t>
  </si>
  <si>
    <t>4-039-220-2630204-104-2018/19-001</t>
  </si>
  <si>
    <t>Plastering, flooring, fitting of windows and doors and facial board of administration block.</t>
  </si>
  <si>
    <t>Bulondo Primary School</t>
  </si>
  <si>
    <t>4-039-220-2630204-104-2018/19-002</t>
  </si>
  <si>
    <t>Plastering, flooring, fitting of windows and doors of administration block.</t>
  </si>
  <si>
    <t>Buumba Primary School</t>
  </si>
  <si>
    <t>4-039-220-2630204-104-2018/19-003</t>
  </si>
  <si>
    <t>Plastering, flooring , fitting of windows and doors and fascia board of 2 classrooms.</t>
  </si>
  <si>
    <t>Chemululuch primary school</t>
  </si>
  <si>
    <t>4-039-220-2630204-104-2018/19-004</t>
  </si>
  <si>
    <t>Khaweli Primary School</t>
  </si>
  <si>
    <t>4-039-220-2630204-104-2018/19-005</t>
  </si>
  <si>
    <t>Kikwechi primary school</t>
  </si>
  <si>
    <t>4-039-220-2630204-104-2018/19-006</t>
  </si>
  <si>
    <t xml:space="preserve">Plastering, walls, flooring, painting, fascia board, branding of 2 classrooms </t>
  </si>
  <si>
    <t>Kimugui primary school</t>
  </si>
  <si>
    <t>4-039-220-2630204-104-2018/19-007</t>
  </si>
  <si>
    <t xml:space="preserve">Re-roofing, flooring of 3 Classrooms </t>
  </si>
  <si>
    <t>Maliki primary school</t>
  </si>
  <si>
    <t>4-039-220-2630204-104-2018/19-008</t>
  </si>
  <si>
    <t>Additional funds for Completion of Purchase of 1 acre land</t>
  </si>
  <si>
    <t xml:space="preserve">Mukholi Primary School </t>
  </si>
  <si>
    <t>4-039-220-2630204-104-2018/19-009</t>
  </si>
  <si>
    <t xml:space="preserve">Plastering, flooring, painting of 6 classrooms </t>
  </si>
  <si>
    <t>Mwibale Primary School</t>
  </si>
  <si>
    <t>4-039-220-2630204-104-2018/19-010</t>
  </si>
  <si>
    <t>Plastering of walls, flooring, painting, fitting of windows and doors of 1 classroom</t>
  </si>
  <si>
    <t>Mwikhupo primary school</t>
  </si>
  <si>
    <t>4-039-220-2630204-104-2018/19-011</t>
  </si>
  <si>
    <t>Plastering of walls, flooring, painting, fitting of windows and doors of 4 classrooms</t>
  </si>
  <si>
    <t>Nabutola  primary school</t>
  </si>
  <si>
    <t>4-039-220-2630204-104-2018/19-012</t>
  </si>
  <si>
    <t>Plastering of walls, flooring, painting, fitting of windows and doors of administration block</t>
  </si>
  <si>
    <t xml:space="preserve">Nakayonjo Primary School </t>
  </si>
  <si>
    <t>4-039-220-2630204-104-2018/19-013</t>
  </si>
  <si>
    <t>Plastering of walls, flooring, painting, fitting of windows and doors of 2 classrooms</t>
  </si>
  <si>
    <t>Namasanda Primary School</t>
  </si>
  <si>
    <t>4-039-220-2630204-104-2018/19-014</t>
  </si>
  <si>
    <t>Plastering of walls, flooring, painting, fitting of windows and doors of and painting  of 2No. Classrooms</t>
  </si>
  <si>
    <t>Ndakaru Primary School</t>
  </si>
  <si>
    <t>4-039-220-2630204-104-2018/19-015</t>
  </si>
  <si>
    <t xml:space="preserve">Plastering, painting, flooring of 4 classrooms </t>
  </si>
  <si>
    <t>Nzoia Industrial primary school</t>
  </si>
  <si>
    <t>4-039-220-2630204-104-2018/19-016</t>
  </si>
  <si>
    <t>Nzoia industrial primary school</t>
  </si>
  <si>
    <t>4-039-220-2630204-104-2018/19-017</t>
  </si>
  <si>
    <t>Plastering of walls, flooring, painting, fitting of windows and doors of 2No. Classrooms</t>
  </si>
  <si>
    <t>Okanya primary school</t>
  </si>
  <si>
    <t>4-039-220-2630204-104-2018/19-018</t>
  </si>
  <si>
    <t>Ranje Primary school</t>
  </si>
  <si>
    <t>4-039-220-2630204-104-2018/19-019</t>
  </si>
  <si>
    <t>Construction of Boys dormitory to completion</t>
  </si>
  <si>
    <t>Sio Primary School</t>
  </si>
  <si>
    <t>4-039-220-2630204-104-2018/19-020</t>
  </si>
  <si>
    <t>Tulienge primary school</t>
  </si>
  <si>
    <t>4-039-220-2630204-104-2018/19-021</t>
  </si>
  <si>
    <t xml:space="preserve">Walala Primary School </t>
  </si>
  <si>
    <t>4-039-220-2630204-104-2018/19-022</t>
  </si>
  <si>
    <t xml:space="preserve">Purchase of 1 acre of land </t>
  </si>
  <si>
    <t>Bulondo secondary school</t>
  </si>
  <si>
    <t>4-039-220-2630205-104-2018/19-001</t>
  </si>
  <si>
    <t xml:space="preserve">Plastering of walls painting, fascia boards, branding of dormitory </t>
  </si>
  <si>
    <t xml:space="preserve">Bungoma High School </t>
  </si>
  <si>
    <t>4-039-220-2630205-104-2018/19-002</t>
  </si>
  <si>
    <t xml:space="preserve">Plastering of walls, flooring, painting, fitting of windows and doors of administration block </t>
  </si>
  <si>
    <t xml:space="preserve">Bungoma Muslim Secondary School </t>
  </si>
  <si>
    <t>4-039-220-2630205-104-2018/19-003</t>
  </si>
  <si>
    <t xml:space="preserve">Plastering, flooring, fitting of windows and doors of tuition block </t>
  </si>
  <si>
    <t xml:space="preserve">Chengwali Secondary School </t>
  </si>
  <si>
    <t>4-039-220-2630205-104-2018/19-004</t>
  </si>
  <si>
    <t>Fuchani Secondary School</t>
  </si>
  <si>
    <t>4-039-220-2630205-104-2018/19-005</t>
  </si>
  <si>
    <t>Additional funds for Completion of Purchase of 2 acres of land</t>
  </si>
  <si>
    <t>Kamba secondary school</t>
  </si>
  <si>
    <t>4-039-220-2630205-104-2018/19-006</t>
  </si>
  <si>
    <t>Plastering, painting, flooring, fitting of windows &amp;  doors and fascia board of 2 classrooms</t>
  </si>
  <si>
    <t>Khaoya secondary school</t>
  </si>
  <si>
    <t>4-039-220-2630205-104-2018/19-007</t>
  </si>
  <si>
    <t xml:space="preserve">Plastering, painting, fascia board of 1 classroom </t>
  </si>
  <si>
    <t>Kimkungi girls secondary school</t>
  </si>
  <si>
    <t>4-039-220-2630205-104-2018/19-009</t>
  </si>
  <si>
    <t>Piping, construction of gas chamber of twin science laboratory</t>
  </si>
  <si>
    <t>Kisuluni secondary scxhool</t>
  </si>
  <si>
    <t>4-039-220-2630205-104-2018/19-011</t>
  </si>
  <si>
    <t>On going/New</t>
  </si>
  <si>
    <t>Kongoli secondary school</t>
  </si>
  <si>
    <t>4-039-220-2630205-104-2018/19-012</t>
  </si>
  <si>
    <t>Plastering of walls, roofing, painting, flooring and fascia board of kitchen</t>
  </si>
  <si>
    <t>Lutungu secondary school</t>
  </si>
  <si>
    <t>4-039-220-2630205-104-2018/19-013</t>
  </si>
  <si>
    <t xml:space="preserve">Plastering of walls, flooring, painting, fitting of windows and doors, fascia board of administration block   </t>
  </si>
  <si>
    <t xml:space="preserve">Marakaru secondary School </t>
  </si>
  <si>
    <t>4-039-220-2630205-104-2018/19-014</t>
  </si>
  <si>
    <t>Plastering of walls, flooring, painting, brading of 2 classrooms</t>
  </si>
  <si>
    <t>Matumbufu secondary school</t>
  </si>
  <si>
    <t>4-039-220-2630205-104-2018/19-015</t>
  </si>
  <si>
    <t>Plastering, flooring, painting, fascia board  of staff house</t>
  </si>
  <si>
    <t>Mechimeru secondary school</t>
  </si>
  <si>
    <t>4-039-220-2630205-104-2018/19-016</t>
  </si>
  <si>
    <t xml:space="preserve">Misanga Secondary School </t>
  </si>
  <si>
    <t>4-039-220-2630205-104-2018/19-017</t>
  </si>
  <si>
    <t xml:space="preserve">Walling, plastering, painting, flooring of administration block </t>
  </si>
  <si>
    <t>Mwikhupo secondary school</t>
  </si>
  <si>
    <t>4-039-220-2630205-104-2018/19-018</t>
  </si>
  <si>
    <t xml:space="preserve">Construction of 2No. Classrooms to completion </t>
  </si>
  <si>
    <t xml:space="preserve">Nalutiri Secondary School </t>
  </si>
  <si>
    <t>4-039-220-2630205-104-2018/19-019</t>
  </si>
  <si>
    <t>Additional funds for Completion of purchase of 1 acre land</t>
  </si>
  <si>
    <t>4-039-220-2630205-104-2018/19-020</t>
  </si>
  <si>
    <t>Plastering of walls and floors fitting doors and windows, painting of 3 classrooms</t>
  </si>
  <si>
    <t xml:space="preserve">Namaanga Secondary School </t>
  </si>
  <si>
    <t>4-039-220-2630205-104-2018/19-021</t>
  </si>
  <si>
    <t>Plastering of walls, flooring, painting, fitting of windows and doors of 3 classrooms</t>
  </si>
  <si>
    <t>Namasanda secondary school</t>
  </si>
  <si>
    <t>4-039-220-2630205-104-2018/19-022</t>
  </si>
  <si>
    <t xml:space="preserve">Plastering of walls, flooring, painting, fitting of windows and doors of a laboratory </t>
  </si>
  <si>
    <t>Namwacha secondary school</t>
  </si>
  <si>
    <t>4-039-220-2630205-104-2018/19-023</t>
  </si>
  <si>
    <t xml:space="preserve">Flooring, painting, Fittings of doors and windows of CDF-PTA Co-funding of a library </t>
  </si>
  <si>
    <t>Ndengelwa secondary school</t>
  </si>
  <si>
    <t>4-039-220-2630205-104-2018/19-024</t>
  </si>
  <si>
    <t>Walling, roofing, plastering, flooring, painting, fitting of windows and doors of administration block</t>
  </si>
  <si>
    <t>Samoya secondary school</t>
  </si>
  <si>
    <t>4-039-220-2630205-104-2018/19-025</t>
  </si>
  <si>
    <t xml:space="preserve">Plastering of walls, flooring, painting, fitting of windows and doors of tuition block </t>
  </si>
  <si>
    <t>Sikalame secondary school</t>
  </si>
  <si>
    <t>4-039-220-2630205-104-2018/19-026</t>
  </si>
  <si>
    <t>4-039-220-2630205-104-2018/19-027</t>
  </si>
  <si>
    <t>Plastering of walls, flooring, painting, fitting of windows and doors of a dormitory</t>
  </si>
  <si>
    <t>Siloba Secondary school</t>
  </si>
  <si>
    <t>4-039-220-2630205-104-2018/19-028</t>
  </si>
  <si>
    <t>Sio secondary school</t>
  </si>
  <si>
    <t>4-039-220-2630205-104-2018/19-029</t>
  </si>
  <si>
    <t>Additional funds for Completion of purchase of 2acre land</t>
  </si>
  <si>
    <t xml:space="preserve">Siritanyi secondary School </t>
  </si>
  <si>
    <t>4-039-220-2630205-104-2018/19-030</t>
  </si>
  <si>
    <t>Additional funds for Completion of Purchase of 2 acre land</t>
  </si>
  <si>
    <t>St Martins mwibale secondary school</t>
  </si>
  <si>
    <t>4-039-220-2630205-104-2018/19-031</t>
  </si>
  <si>
    <t>Final payment for purchase of school bus co-funded with PTA</t>
  </si>
  <si>
    <t>St Peters Sangalo secondary</t>
  </si>
  <si>
    <t>4-039-220-2630205-104-2018/19-032</t>
  </si>
  <si>
    <t xml:space="preserve">Final payment for purchase of school bus co-funded with PTA </t>
  </si>
  <si>
    <t xml:space="preserve">St. Martin’s Kitinda Secondary School </t>
  </si>
  <si>
    <t>4-039-220-2630205-104-2018/19-033</t>
  </si>
  <si>
    <t xml:space="preserve">Walling, roofing, plastering, flooring, painting, fitting of windows and doors of administration block </t>
  </si>
  <si>
    <t xml:space="preserve">Namachanja High School </t>
  </si>
  <si>
    <t>4-039-220-2630205-104-2018/19-034</t>
  </si>
  <si>
    <t>Plastering of walls, flooring, painting, fitting of windows and doors of tuition block</t>
  </si>
  <si>
    <t>Namamuka secondary school</t>
  </si>
  <si>
    <t>4-039-220-2630205-104-2018/19-035</t>
  </si>
  <si>
    <t xml:space="preserve">Balance for purchase of 1 acre land </t>
  </si>
  <si>
    <t xml:space="preserve">Mechimeru Chiefs Office </t>
  </si>
  <si>
    <t>4-039-220-2640507-108-2018/19-001</t>
  </si>
  <si>
    <t>Roofing and plastering, flooring painting, fascia boards, branding of a chief’s office</t>
  </si>
  <si>
    <t>Mwibale chiefs office</t>
  </si>
  <si>
    <t>4-039-220-2640507-108-2018/19-002</t>
  </si>
  <si>
    <t xml:space="preserve">walling plastering, painting, flooring of chiefs office </t>
  </si>
  <si>
    <t>sango police post</t>
  </si>
  <si>
    <t>4-039-220-2640507-108-2018/19-003</t>
  </si>
  <si>
    <t xml:space="preserve">Plastering of walls, flooring, painting, fitting of windows and doors of 4 Houses of police quarters </t>
  </si>
  <si>
    <t xml:space="preserve">Siritanyi Chiefs Office </t>
  </si>
  <si>
    <t>4-039-220-2640507-108-2018/19-004</t>
  </si>
  <si>
    <t>Plastering of walls, flooring, painting of chiefs office</t>
  </si>
  <si>
    <t>ROADS &amp; BRIDGES</t>
  </si>
  <si>
    <t>Buumba-Wacheka Bridge</t>
  </si>
  <si>
    <r>
      <t> </t>
    </r>
    <r>
      <rPr>
        <sz val="12"/>
        <color indexed="8"/>
        <rFont val="Footlight MT Light"/>
        <family val="1"/>
      </rPr>
      <t>4-039-220-2640508-107-2018/19-001</t>
    </r>
  </si>
  <si>
    <t>Construction of a permanent bridge</t>
  </si>
  <si>
    <t xml:space="preserve">Totals </t>
  </si>
  <si>
    <t>Plastering, fittings and finishes of 6 classrooms @ Kshs.1,000,000 and Construction of 3 classrooms@ 1,800,000</t>
  </si>
  <si>
    <r>
      <t>Purchase and planting of tree seedlings in the following Schools: Primary Schools:</t>
    </r>
    <r>
      <rPr>
        <sz val="12"/>
        <color indexed="8"/>
        <rFont val="Footlight MT Light"/>
        <family val="1"/>
      </rPr>
      <t>Bukusu , Bulondo,Buumba,Chemululuch,Khaweli , Kikwechi,Kimugui,Maliki,Mukholi,Mwibale , Mwikhupo,Nabutola,Nakayonjo,Namasanda , Ndakaru,Nzoia industrial,Okanya,Ranje,Sio , Tulienge,Walala.Secondary Schools: Bulondo , Bungoma High School, Bungoma Muslim , Chengwali , Fuchani , Khaoya , Kamba , Kimkungi girls, Kisuluni, Kongoli, Lutungu, Marakaru , Matumbufu, Mechimeru, Misanga, Mwikhupo , Nalutiri, Namaanga, Namasanda, Namwacha ,Ndengelwa, Samoya, Sikalame, Siloba,Sio,Siritanyi,St.Martins Mwibale,St.Peters Sang'alo, St.Martins Kitinda, Namachanja, Namamuka at Kshs 41,147.50 each</t>
    </r>
  </si>
  <si>
    <t>PROJECT GFS CODELIST FOR MWALA NATIONAL GOVERNMENT CONSTITUENCY DEVELOPMENT FUND</t>
  </si>
  <si>
    <t>4-017-082-2110000-100-2018/19-001</t>
  </si>
  <si>
    <t>4-017-082-2210000-100-2018/19-002</t>
  </si>
  <si>
    <t>4-017-082-2210000-111-2018/19-001</t>
  </si>
  <si>
    <t>4-017-082-2210802-111-2018/19-002</t>
  </si>
  <si>
    <t>4-017-082-2210700-111-2018/19-003</t>
  </si>
  <si>
    <t>Undertake training of the PMCs/NG-CDFCs and staff on NG-CDF Related issues</t>
  </si>
  <si>
    <t>4-017-082-2640200-101-2018/19-001</t>
  </si>
  <si>
    <t>BURSARY FUND</t>
  </si>
  <si>
    <t>4-017-082-2640101-103-2018/19-001</t>
  </si>
  <si>
    <t>4-017-082-2640102-103-2018/19-002</t>
  </si>
  <si>
    <t>Manzuva Primary School</t>
  </si>
  <si>
    <t>Plastering and Roofing of Administration Block</t>
  </si>
  <si>
    <t>Kasengela Primary School</t>
  </si>
  <si>
    <t>Plastering and Flooring of 4 Classrooms</t>
  </si>
  <si>
    <t>Vyulya Primary School</t>
  </si>
  <si>
    <t>Itunduni Primary School</t>
  </si>
  <si>
    <t>Kyamutwii Primary School</t>
  </si>
  <si>
    <t>Masii DEB Primary School</t>
  </si>
  <si>
    <t>Construction of 1 Classroom</t>
  </si>
  <si>
    <t>Mamiloki Primary School</t>
  </si>
  <si>
    <t>Kionyweni Primary School</t>
  </si>
  <si>
    <t>Mwaasua Primary School</t>
  </si>
  <si>
    <t>Drilling &amp; Casing of Borehole</t>
  </si>
  <si>
    <t>Mwala DEB Primary School</t>
  </si>
  <si>
    <t>Construction of Dormitory, Walling, Roofing and Plastering</t>
  </si>
  <si>
    <t>Kilala Primary School</t>
  </si>
  <si>
    <t>Utithi Primary School</t>
  </si>
  <si>
    <t>Kabaa Primary School</t>
  </si>
  <si>
    <t>Installation of Solar Water Pumping System</t>
  </si>
  <si>
    <t>Masii Township Primary School</t>
  </si>
  <si>
    <t>Muthetheni Girls Sec School</t>
  </si>
  <si>
    <t>Walling of School Dormitory</t>
  </si>
  <si>
    <t>Kikelenzu Secondary School</t>
  </si>
  <si>
    <t>4-017-082-2630205-104-2018/19-002</t>
  </si>
  <si>
    <t>4-017-082-2630205-104-2018/19-003</t>
  </si>
  <si>
    <t>Plastering, flooring and painting of 4 classrooms</t>
  </si>
  <si>
    <t>Kilembwa Secondary School</t>
  </si>
  <si>
    <t>4-017-082-2630205-104-2018/19-004</t>
  </si>
  <si>
    <t>Roofing of School Dormitory</t>
  </si>
  <si>
    <t>4-017-082-2630205-104-2018/19-005</t>
  </si>
  <si>
    <t>Muusini Secondary School</t>
  </si>
  <si>
    <t>4-017-082-2630205-104-2018/19-006</t>
  </si>
  <si>
    <t>Mumbuni Secondary School</t>
  </si>
  <si>
    <t>4-017-082-2630205-104-2018/19-007</t>
  </si>
  <si>
    <t>Mutula Secondary School</t>
  </si>
  <si>
    <t>4-017-082-2630205-104-2018/19-009</t>
  </si>
  <si>
    <t>Kaitha Secondary School</t>
  </si>
  <si>
    <t>4-017-082-2630205-104-2018/19-010</t>
  </si>
  <si>
    <t>Mbaikini Girls Secondary School</t>
  </si>
  <si>
    <t>4-017-082-2630205-104-2018/19-011</t>
  </si>
  <si>
    <t>Construction of 4 Classroom block</t>
  </si>
  <si>
    <t>4-017-082-2630205-104-2018/19-012</t>
  </si>
  <si>
    <t>Kibauni Secondary School</t>
  </si>
  <si>
    <t>4-017-082-2630205-104-2018/19-013</t>
  </si>
  <si>
    <t>Kwandoo Secondary School</t>
  </si>
  <si>
    <t>4-017-082-2630205-104-2018/19-014</t>
  </si>
  <si>
    <t>Plastering and painting of school dispensary</t>
  </si>
  <si>
    <t>Makutano Education Office</t>
  </si>
  <si>
    <t>4-017-082-2630206-104-2018/19-001</t>
  </si>
  <si>
    <t>Construction of office block</t>
  </si>
  <si>
    <t>Katulani Polytechnic</t>
  </si>
  <si>
    <t>4-017-082-2630206-104-2018/19-002</t>
  </si>
  <si>
    <t>Plastering, roofing and painting of Workshop</t>
  </si>
  <si>
    <t>Mwala Polytechnic</t>
  </si>
  <si>
    <t>4-017-082-2630206-104-2018/19-003</t>
  </si>
  <si>
    <t>Yathui Polytechnic</t>
  </si>
  <si>
    <t>4-017-082-2630206-104-2018/19-004</t>
  </si>
  <si>
    <t>Drilling and casing of Borehole</t>
  </si>
  <si>
    <t>Maweli AP Line</t>
  </si>
  <si>
    <t>Maweli Assistant Chief’s Office</t>
  </si>
  <si>
    <t>Kyawango Assistant Chief’s Office</t>
  </si>
  <si>
    <t>Construction of Assistant chief’s Office</t>
  </si>
  <si>
    <t>Kangii Assistant Chief’s Office</t>
  </si>
  <si>
    <t>Kwamutula Assistant Chief’s Office</t>
  </si>
  <si>
    <t>ELECTRICITY PROJECTS</t>
  </si>
  <si>
    <t>Kibauni Solar Street Lighting program</t>
  </si>
  <si>
    <t>Installation of 20 solar street lighting units</t>
  </si>
  <si>
    <t>4-017-082-2640506-108-2018-2019-001</t>
  </si>
  <si>
    <t>Muthetheni Solar Street Lighting Program</t>
  </si>
  <si>
    <t>4-017-082-2640506-108-2018-2019-002</t>
  </si>
  <si>
    <t>Wamunyu Solar Street Lighting Program</t>
  </si>
  <si>
    <t>4-017-082-2640506-108-2018-2019-003</t>
  </si>
  <si>
    <t>Masii Solar Street Lighting Program</t>
  </si>
  <si>
    <t>Mwala Solar Street Lighting Program</t>
  </si>
  <si>
    <t>4-017-082-2640506-108-2018-2019-004</t>
  </si>
  <si>
    <t>Mbiuni Solar Street Lighting Program</t>
  </si>
  <si>
    <t>4-017-082-2640506-108-2018-2019-005</t>
  </si>
  <si>
    <t>ICT INNOVATION HUBS</t>
  </si>
  <si>
    <t>Ikalaasa Innovation Hub</t>
  </si>
  <si>
    <t>4-017-082-3111000-108-2018-2019-001</t>
  </si>
  <si>
    <t>Mbiuni Innovation Hub</t>
  </si>
  <si>
    <t>4-017-082-3111000-108-2018-2019-002</t>
  </si>
  <si>
    <t>PROJECT GFS CODELIST FOR KITUI RURAL NATIONAL GOVERNMENT CONSTITUENCY DEVELOPMENT FUND</t>
  </si>
  <si>
    <t>Carryout constituency sports tournament and the winning teams, schools to be awarded with trophies, balls, and games kits.</t>
  </si>
  <si>
    <t>4-015-071-2640101-103-2018/194-001</t>
  </si>
  <si>
    <t>4-015-071-2640102-103-2018/19-002</t>
  </si>
  <si>
    <t>4-015-071-2640102-103-2018/19-003</t>
  </si>
  <si>
    <t xml:space="preserve">Nthongoni Primary </t>
  </si>
  <si>
    <t>Plastering, flooring, shuttering 2 dormitories</t>
  </si>
  <si>
    <t xml:space="preserve">Construction of girls dormitory to completion </t>
  </si>
  <si>
    <t>Kwa- Kilui Primary</t>
  </si>
  <si>
    <t>Kiliko Primary School</t>
  </si>
  <si>
    <t>Kiimani Primary School</t>
  </si>
  <si>
    <t>Kalima Primary School</t>
  </si>
  <si>
    <t>Kyainya Primary School</t>
  </si>
  <si>
    <t xml:space="preserve">Construction of one classroom for  special needs pupils </t>
  </si>
  <si>
    <t>Mikuyuni Primary School</t>
  </si>
  <si>
    <t xml:space="preserve">Plastering &amp; flooring of 5 classroom  </t>
  </si>
  <si>
    <t>Kaw'ongo Primary School</t>
  </si>
  <si>
    <t xml:space="preserve">Fencing school 800 meters ksh 400,000 with concrete posts and barbed wire </t>
  </si>
  <si>
    <t>Ilovi Primary School</t>
  </si>
  <si>
    <t>Maiyuni Primary School</t>
  </si>
  <si>
    <t xml:space="preserve">Re-roofing of 5 classrooms </t>
  </si>
  <si>
    <t>Kitukuni Primary School</t>
  </si>
  <si>
    <t>Musingi Primary Sch</t>
  </si>
  <si>
    <t xml:space="preserve">Plastering, flooring and shuttering 3 classrooms </t>
  </si>
  <si>
    <t xml:space="preserve">Kyuluni Primary School </t>
  </si>
  <si>
    <t xml:space="preserve">Construction of one classroom to completion  </t>
  </si>
  <si>
    <t>Construction of new classroom to completion</t>
  </si>
  <si>
    <t>Re-roofing, raising of the wall &amp; roofing</t>
  </si>
  <si>
    <t>Ulungu Primary School</t>
  </si>
  <si>
    <t>Kilamba Primary School</t>
  </si>
  <si>
    <t>Kyamusivi Primary School</t>
  </si>
  <si>
    <t>Ikotamwithe Primary School</t>
  </si>
  <si>
    <t>Makolongo Primary School</t>
  </si>
  <si>
    <t>Completion of dormitory roofing and plastering</t>
  </si>
  <si>
    <t xml:space="preserve">Mbitini Primary School </t>
  </si>
  <si>
    <t>Ikave Primary School</t>
  </si>
  <si>
    <t>Kisikini Primary School</t>
  </si>
  <si>
    <t xml:space="preserve">Construction of administration block to completion </t>
  </si>
  <si>
    <t>Kisavi Primary School</t>
  </si>
  <si>
    <t>Ngiluni Primary School</t>
  </si>
  <si>
    <t>Kilivi Primary School</t>
  </si>
  <si>
    <t xml:space="preserve">Construction of administration block  to completion </t>
  </si>
  <si>
    <t>Maliku Primary School</t>
  </si>
  <si>
    <t xml:space="preserve">Completion of a dormitory ,plastering , flooring and shuttering to completion </t>
  </si>
  <si>
    <t>Katumba Primary School</t>
  </si>
  <si>
    <t>Muambani Primary School</t>
  </si>
  <si>
    <t>Mwiwe Primary School</t>
  </si>
  <si>
    <t>Kasevi Asst Chief Office</t>
  </si>
  <si>
    <t xml:space="preserve">Construction of chief's office ,plastering ,flooring to completion </t>
  </si>
  <si>
    <t>Mavindini Primary School</t>
  </si>
  <si>
    <t>Nzambia Primary School</t>
  </si>
  <si>
    <t>Kangaatu Primary School</t>
  </si>
  <si>
    <t>Kisayani Primary School</t>
  </si>
  <si>
    <t>Makukani Primary School</t>
  </si>
  <si>
    <t>Kavumbuni Primary School</t>
  </si>
  <si>
    <t>Mwangeni Primary School</t>
  </si>
  <si>
    <t>Kitooni Primary School</t>
  </si>
  <si>
    <t>Kavonge Primary School</t>
  </si>
  <si>
    <t>Mbetwani Primary School</t>
  </si>
  <si>
    <t>Mandalwa Primary School</t>
  </si>
  <si>
    <t>St. Paul's Kwa Vonza Sec School</t>
  </si>
  <si>
    <t>Tanganyika Mixed Sec School</t>
  </si>
  <si>
    <t xml:space="preserve">Completion of dormitory. Plastering, shuttering and flooring </t>
  </si>
  <si>
    <t>Kathome Mixed Sec School</t>
  </si>
  <si>
    <t>Completion of multi -purpose hall plastering &amp; flooring</t>
  </si>
  <si>
    <t>Ilika Mixed Sec School</t>
  </si>
  <si>
    <t xml:space="preserve">Completion of classroom ,roofing ,plastering and flooring </t>
  </si>
  <si>
    <t>Lower Yatta Girls' Sec School</t>
  </si>
  <si>
    <t>Masaani Mixed Day Sec School</t>
  </si>
  <si>
    <t>Iina Mixed Day Sec School</t>
  </si>
  <si>
    <t>Muselele Secondary School</t>
  </si>
  <si>
    <t>Maangani Mixed Sec School</t>
  </si>
  <si>
    <t>Hon. Charles  Mixed -Kasevi</t>
  </si>
  <si>
    <t>Mbitini Gilrs Sec School</t>
  </si>
  <si>
    <t>Construction of one storey classroom to completion</t>
  </si>
  <si>
    <t>Kanzau Sec School</t>
  </si>
  <si>
    <t>Completion of science laboratory, plastering &amp; flooring</t>
  </si>
  <si>
    <t>Kivuuni Mixed Sec School</t>
  </si>
  <si>
    <t>Ngangani Sec School</t>
  </si>
  <si>
    <t>Completion of dormitory, roofing &amp; plastering</t>
  </si>
  <si>
    <t>Kitungati Mixed Sec School</t>
  </si>
  <si>
    <t>Kamulu Mixed Sec School</t>
  </si>
  <si>
    <t xml:space="preserve">Construction of principal’s house to completion </t>
  </si>
  <si>
    <t xml:space="preserve">Kalatine Mixed Sec School </t>
  </si>
  <si>
    <t xml:space="preserve">Construction of one classrooms to completion  </t>
  </si>
  <si>
    <t>Nguuni Mixed Sec School</t>
  </si>
  <si>
    <t xml:space="preserve">Completion of a dormitory roofing ,plastering </t>
  </si>
  <si>
    <t>Kilevi Mixed Sec School</t>
  </si>
  <si>
    <t>Kisasi Mixed Sec School</t>
  </si>
  <si>
    <t xml:space="preserve">Completion of a dormitory ,plastering, flooring, shuttering and painting </t>
  </si>
  <si>
    <t>Mukameni Secondary School</t>
  </si>
  <si>
    <t xml:space="preserve">Completion of a dormitory to roofing ,plastering  </t>
  </si>
  <si>
    <t>Ung'aatu Mixed Day Sec School</t>
  </si>
  <si>
    <t>Ituki Mixed Sec School</t>
  </si>
  <si>
    <t>Completion of kitchen; plastering and flooring</t>
  </si>
  <si>
    <t>Masimba Mixed Day Sec School</t>
  </si>
  <si>
    <t>Mandongoi Mixed Sec School</t>
  </si>
  <si>
    <t>Ngomoni Mixed Sec School</t>
  </si>
  <si>
    <t>Kiseuni Mixed Sec School</t>
  </si>
  <si>
    <t>Completion of dining hall; roofing, plastering &amp; flooring</t>
  </si>
  <si>
    <t>Kwa Vonza Police Station</t>
  </si>
  <si>
    <t>Katwala Chiefs Office</t>
  </si>
  <si>
    <t>Mbitini Police Station</t>
  </si>
  <si>
    <t>Painting of the administration block</t>
  </si>
  <si>
    <t>Kisasi Chiefs Office</t>
  </si>
  <si>
    <t>Nguuni Asst Chiefs Camp</t>
  </si>
  <si>
    <t xml:space="preserve">Completion of chiefs office ,roofing and plastering </t>
  </si>
  <si>
    <t>Nguuni Ap Line</t>
  </si>
  <si>
    <t xml:space="preserve">Completion of Nguuni AP -roofing and plastering </t>
  </si>
  <si>
    <t>Maliku Chiefs Camp</t>
  </si>
  <si>
    <t>Kisasi Police Station</t>
  </si>
  <si>
    <t>Buying of land ,4 acres for construction of police station</t>
  </si>
  <si>
    <t>Kitui Rural NG-CDF Office</t>
  </si>
  <si>
    <t>Construction of NG-CDF office at kwa vonza PHASE 1</t>
  </si>
  <si>
    <t>4-017-082-2120500-100-2018/19-003</t>
  </si>
  <si>
    <t>4-017-082-2120500-100-2018/19-004</t>
  </si>
  <si>
    <t>4-017-082-2210802-100-2018/19-005</t>
  </si>
  <si>
    <t xml:space="preserve"> Constituency Sports Tournament</t>
  </si>
  <si>
    <t>To  Carry out Constituency Sports tournament and the participating teams/schools to be given  trophies, balls, sports kits  and uniforms  in the constituency</t>
  </si>
  <si>
    <t xml:space="preserve"> Payment of bursary to needy student </t>
  </si>
  <si>
    <t xml:space="preserve"> Payment for NHIF targeting OVC,  poor older persons, PWD's  &amp; destitute families </t>
  </si>
  <si>
    <t>Matindiri Secondary School</t>
  </si>
  <si>
    <t xml:space="preserve">Planting of trees </t>
  </si>
  <si>
    <t>Ruiru Secondary School</t>
  </si>
  <si>
    <t>Weru  Secondary School</t>
  </si>
  <si>
    <t>Matura Secondary School</t>
  </si>
  <si>
    <t>Oljoroorok Secondary School</t>
  </si>
  <si>
    <t>Ngatha Secondary School</t>
  </si>
  <si>
    <t>Ngano Secondary School</t>
  </si>
  <si>
    <t>Kabati Secondary School</t>
  </si>
  <si>
    <t>Gathanje Secondary School</t>
  </si>
  <si>
    <t>Purchase of  27 school lockers and chairs @ Kshs. 5,000</t>
  </si>
  <si>
    <t>Inooro Primary School</t>
  </si>
  <si>
    <t>Purchase of  67 school lockers and chairs @ Kshs. 5,000</t>
  </si>
  <si>
    <t>Equator Primary School</t>
  </si>
  <si>
    <t>Purchase of  41 school lockers and chairs @ Kshs. 5,000</t>
  </si>
  <si>
    <t>Gatumbiro Primary School</t>
  </si>
  <si>
    <t>Purchase of  68 school lockers and chairs @ Kshs. 5,000</t>
  </si>
  <si>
    <t>Riverside Primary School</t>
  </si>
  <si>
    <t>Purchase of  35 school lockers and chairs @ Kshs. 5,000</t>
  </si>
  <si>
    <t>Matura Primary School</t>
  </si>
  <si>
    <t>Purchase of  92 school lockers and chairs @ Kshs. 5,000</t>
  </si>
  <si>
    <t>Karandi Primary School</t>
  </si>
  <si>
    <t>Purchase of  37 school lockers and chairs @ Kshs. 5,000</t>
  </si>
  <si>
    <t>Kanguu Primary School</t>
  </si>
  <si>
    <t>Purchase of  44 school lockers and chairs @ Kshs. 5,000</t>
  </si>
  <si>
    <t>Gatimu Primary School</t>
  </si>
  <si>
    <t>Purchase of  85 school lockers and chairs @ Kshs. 5,000</t>
  </si>
  <si>
    <t>Kirima Primary School</t>
  </si>
  <si>
    <t>Purchase of  49 school lockers and chairs @ Kshs. 5,000</t>
  </si>
  <si>
    <t>Nyairoko Primary School</t>
  </si>
  <si>
    <t>Purchase of  22 school lockers and chairs @ Kshs. 5,000</t>
  </si>
  <si>
    <t>Weru Primary School</t>
  </si>
  <si>
    <t>Purchase of  80 school lockers and chairs @ Kshs. 5,000</t>
  </si>
  <si>
    <t>Purchase of  60 school lockers and chairs @ Kshs. 5,000</t>
  </si>
  <si>
    <t>Kamaina Primary School</t>
  </si>
  <si>
    <t>Purchase of  34 school lockers and chairs @ Kshs. 5,000</t>
  </si>
  <si>
    <t>Uiguano Primary School</t>
  </si>
  <si>
    <t>Purchase of  59 school lockers and chairs @ Kshs. 5,000</t>
  </si>
  <si>
    <t>Chakareli Primary School</t>
  </si>
  <si>
    <t>Purchase of  108 school lockers and chairs @ Kshs. 5,000</t>
  </si>
  <si>
    <t>Oraimutia Primary School</t>
  </si>
  <si>
    <t>Purchase of  66 school lockers and chairs @ Kshs. 5,000</t>
  </si>
  <si>
    <t>Lesirko Primary School</t>
  </si>
  <si>
    <t>Purchase of  39 school lockers and chairs @ Kshs. 5,000</t>
  </si>
  <si>
    <t>Gikingi Primary School</t>
  </si>
  <si>
    <t>Purchase of  20 school lockers and chairs @ Kshs. 5,000</t>
  </si>
  <si>
    <t>Kirimangai Primary School</t>
  </si>
  <si>
    <t>Purchase of  33 school lockers and chairs @ Kshs. 5,000</t>
  </si>
  <si>
    <t>Jacaranda Primary School</t>
  </si>
  <si>
    <t>Kianjata Primary School</t>
  </si>
  <si>
    <t>Purchase of  83 school lockers and chairs @ Kshs. 5,000</t>
  </si>
  <si>
    <t>Kibathi Primary School</t>
  </si>
  <si>
    <t>Purchase of  50 school lockers and chairs @ Kshs. 5,000</t>
  </si>
  <si>
    <t>Gikeno Primary School</t>
  </si>
  <si>
    <t>Oljoroorok Primary School</t>
  </si>
  <si>
    <t>Purchase of  130 school lockers and chairs @ Kshs. 5,000</t>
  </si>
  <si>
    <t>Kamukunji Primary School</t>
  </si>
  <si>
    <t>Purchase of  51 school lockers and chairs @ Kshs. 5,000</t>
  </si>
  <si>
    <t>Purchase of  36 school lockers and chairs @ Kshs. 5,000</t>
  </si>
  <si>
    <t>Purchase of  73 school lockers and chairs @ Kshs. 5,000</t>
  </si>
  <si>
    <t>Purchase of  28 school lockers and chairs @ Kshs. 5,000</t>
  </si>
  <si>
    <t>Ngano Primary School</t>
  </si>
  <si>
    <t>Purchase of  69 school lockers and chairs @ Kshs. 5,000</t>
  </si>
  <si>
    <t>Purchase of  65 school lockers and chairs @ Kshs. 5,000</t>
  </si>
  <si>
    <t>Kiheo Primary School</t>
  </si>
  <si>
    <t>Purchase of  82 school lockers and chairs @ Kshs. 5,000</t>
  </si>
  <si>
    <t>Kagema Primary School</t>
  </si>
  <si>
    <t>Purchase of  16 school lockers and chairs @ Kshs. 5,000</t>
  </si>
  <si>
    <t>Mwenja Primary School</t>
  </si>
  <si>
    <t>Purchase of  74 school lockers and chairs @ Kshs. 5,000</t>
  </si>
  <si>
    <t>Munga Primary School</t>
  </si>
  <si>
    <t>Purchase of  48 school lockers and chairs @ Kshs. 5,000</t>
  </si>
  <si>
    <t>Ngatha Primary School</t>
  </si>
  <si>
    <t>Mahua Primary School</t>
  </si>
  <si>
    <t>Chamuka Primary School</t>
  </si>
  <si>
    <t>Purchase of  55 school lockers and chairs @ Kshs. 5,000</t>
  </si>
  <si>
    <t>Purchase of  70 school lockers and chairs @ Kshs. 5,000</t>
  </si>
  <si>
    <t>Kimathi Primary School</t>
  </si>
  <si>
    <t>Kahingo Primary School</t>
  </si>
  <si>
    <t>Igwamiti Primary School</t>
  </si>
  <si>
    <t>Purchase of  54 school lockers and chairs @ Kshs. 5,000</t>
  </si>
  <si>
    <t>Ruiru Primary School</t>
  </si>
  <si>
    <t>Purchase of   83 school lockers and chairs @ Kshs. 5,000</t>
  </si>
  <si>
    <t>Sambugo Primary School</t>
  </si>
  <si>
    <t>Purchase of   45 school lockers and chairs @ Kshs. 5,000</t>
  </si>
  <si>
    <t>Muchemi Primary School</t>
  </si>
  <si>
    <t>Purchase of   42 school lockers and chairs @ Kshs. 5,000</t>
  </si>
  <si>
    <t>Charagita Primary School</t>
  </si>
  <si>
    <t>Purchase of   56 school lockers and chairs @ Kshs. 5,000</t>
  </si>
  <si>
    <t>Matindiri Primary School</t>
  </si>
  <si>
    <t>Purchase of   65 school lockers and chairs @ Kshs. 5,000</t>
  </si>
  <si>
    <t>Silibwet Secondary School</t>
  </si>
  <si>
    <t>Purchase of 6 energy saving jikos; 400 litres jiko @ Kshs. 180,000, 3 litres Jiko @ Kshs. 165,000, 250 litres jiko @ Kshs. 145,000, 200 litres  jiko @ Kshs.125,000, 100 litres  jiko @ Kshs.95,000 and construction of a 200 student capacity dormitory at Kshs. 6,500,000.00</t>
  </si>
  <si>
    <t>Gatimu Secondary School</t>
  </si>
  <si>
    <t>Construction of a 200 student capacity Dormitory at Kshs 6,500,000.00 and construction of 1 bedroom teachers house at Kshs. 1,800,000.00</t>
  </si>
  <si>
    <t xml:space="preserve"> Ngano Secondary School</t>
  </si>
  <si>
    <t>Completion of Administration block, roofing, plastering, internal and external finishes</t>
  </si>
  <si>
    <t>Construction of dining hall(plastering, painting, glazing and external finishing</t>
  </si>
  <si>
    <t>Gatimu Girls Secondary School</t>
  </si>
  <si>
    <t>Completion of dining hall ; painting and ceiling boards</t>
  </si>
  <si>
    <t>ROADS PROJECT</t>
  </si>
  <si>
    <t>Purchase of land to enable access road to Nyairoko Primary School from Lesirko Settlement</t>
  </si>
  <si>
    <t>Deputy County Commissioner Nyandarua West Office</t>
  </si>
  <si>
    <t>Office renovations – sanitary fittings and internal drainage, electrical works, roofing works and gutter replacement, tiles replacement in boardroom and entrance</t>
  </si>
  <si>
    <t>Lesirko Chief’s Office</t>
  </si>
  <si>
    <t>Completion of Chief’s Office; internal and external finishes, plastering, keying, flooring and painting of two rooms</t>
  </si>
  <si>
    <t>Kangui Shopping Center</t>
  </si>
  <si>
    <t>Installation of 20m high mask floodlight</t>
  </si>
  <si>
    <t>Gwa Kahii Shopping Center</t>
  </si>
  <si>
    <t>Kiharo Catholic Church Area Electrification Matching Project</t>
  </si>
  <si>
    <t>Gatitu Major Kunyiha Area Electrification Matching Project</t>
  </si>
  <si>
    <t>PROJECT GFS CODELIST FOR OLJOROROK NATIONAL GOVERNMENT CONSTITUENCY DEVELOPMENT FUND</t>
  </si>
  <si>
    <t>4-018-092-2110000-100-2018/19-001</t>
  </si>
  <si>
    <t>4-018-092-2210000-100-2018/19-002</t>
  </si>
  <si>
    <t>4-018-092-2120101-100-2018/19-003</t>
  </si>
  <si>
    <t>4-018-092-2120201-100-2018/19-004</t>
  </si>
  <si>
    <t>4-018-092-2210802-100-2018/19-005</t>
  </si>
  <si>
    <t>4-018-092-2210000-111-2018/19-001</t>
  </si>
  <si>
    <t>4-018-092-2210802-111-2018/19-002</t>
  </si>
  <si>
    <t>4-018-092-2210700-111-2018/19-003</t>
  </si>
  <si>
    <t>4-018-092-2640200-101-2018/19-001</t>
  </si>
  <si>
    <t>4-018-092-2640101-103-2018/19-001</t>
  </si>
  <si>
    <t>4-018-092-2640102-103-2018/19-002</t>
  </si>
  <si>
    <t>4-018-092-2640103-103-2018/19-004</t>
  </si>
  <si>
    <t>4-018-092-2640508-112-2018/19-001</t>
  </si>
  <si>
    <t>4-018-092-2640510-110-2018/19-001</t>
  </si>
  <si>
    <t>4-018-092-2640510-110-2018/19-002</t>
  </si>
  <si>
    <t>4-018-092-2640510-110-2018/19-003</t>
  </si>
  <si>
    <t>4-018-092-2640510-110-2018/19-004</t>
  </si>
  <si>
    <t>4-018-092-2640510-110-2018/19-005</t>
  </si>
  <si>
    <t>4-018-092-2640510-110-2018/19-006</t>
  </si>
  <si>
    <t>4-018-092-2640510-110-2018/19-007</t>
  </si>
  <si>
    <t>4-018-092-2640510-110-2018/19-008</t>
  </si>
  <si>
    <t>4-018-092-2640510-110-2018/19-009</t>
  </si>
  <si>
    <t>4-018-092-2630204-104-2018/19-001</t>
  </si>
  <si>
    <t>4-018-092-2630204-104-2018/19-002</t>
  </si>
  <si>
    <t>4-018-092-2630204-104-2018/19-003</t>
  </si>
  <si>
    <t>4-018-092-2630204-104-2018/19-004</t>
  </si>
  <si>
    <t>4-018-092-2630204-104-2018/19-005</t>
  </si>
  <si>
    <t>4-018-092-2630204-104-2018/19-006</t>
  </si>
  <si>
    <t>4-018-092-2630204-104-2018/19-007</t>
  </si>
  <si>
    <t>4-018-092-2630204-104-2018/19-008</t>
  </si>
  <si>
    <t>4-018-092-2630204-104-2018/19-009</t>
  </si>
  <si>
    <t>4-018-092-2630204-104-2018/19-010</t>
  </si>
  <si>
    <t>4-018-092-2630204-104-2018/19-011</t>
  </si>
  <si>
    <t>4-018-092-2630204-104-2018/19-012</t>
  </si>
  <si>
    <t>4-018-092-2630204-104-2018/19-013</t>
  </si>
  <si>
    <t>4-018-092-2630204-104-2018/19-014</t>
  </si>
  <si>
    <t>4-018-092-2630204-104-2018/19-015</t>
  </si>
  <si>
    <t>4-018-092-2630204-104-2018/19-016</t>
  </si>
  <si>
    <t>4-018-092-2630204-104-2018/19-017</t>
  </si>
  <si>
    <t>4-018-092-2630204-104-2018/19-018</t>
  </si>
  <si>
    <t>4-018-092-2630204-104-2018/19-019</t>
  </si>
  <si>
    <t>4-018-092-2630204-104-2018/19-020</t>
  </si>
  <si>
    <t>4-018-092-2630204-104-2018/19-021</t>
  </si>
  <si>
    <t>4-018-092-2630204-104-2018/19-022</t>
  </si>
  <si>
    <t>4-018-092-2630204-104-2018/19-023</t>
  </si>
  <si>
    <t>4-018-092-2630204-104-2018/19-024</t>
  </si>
  <si>
    <t>4-018-092-2630204-104-2018/19-025</t>
  </si>
  <si>
    <t>4-018-092-2630204-104-2018/19-026</t>
  </si>
  <si>
    <t>4-018-092-2630204-104-2018/19-027</t>
  </si>
  <si>
    <t>4-018-092-2630204-104-2018/19-028</t>
  </si>
  <si>
    <t>4-018-092-2630204-104-2018/19-029</t>
  </si>
  <si>
    <t>4-018-092-2630204-104-2018/19-030</t>
  </si>
  <si>
    <t>4-018-092-2630204-104-2018/19-031</t>
  </si>
  <si>
    <t>4-018-092-2630204-104-2018/19-032</t>
  </si>
  <si>
    <t>4-018-092-2630204-104-2018/19-033</t>
  </si>
  <si>
    <t>4-018-092-2630204-104-2018/19-034</t>
  </si>
  <si>
    <t>4-018-092-2630204-104-2018/19-035</t>
  </si>
  <si>
    <t>4-018-092-2630204-104-2018/19-036</t>
  </si>
  <si>
    <t>4-018-092-2630204-104-2018/19-037</t>
  </si>
  <si>
    <t>4-018-092-2630204-104-2018/19-038</t>
  </si>
  <si>
    <t>4-018-092-2630204-104-2018/19-039</t>
  </si>
  <si>
    <t>4-018-092-2630204-104-2018/19-040</t>
  </si>
  <si>
    <t>4-018-092-2630204-104-2018/19-041</t>
  </si>
  <si>
    <t>4-018-092-2630204-104-2018/19-042</t>
  </si>
  <si>
    <t>4-018-092-2630204-104-2018/19-043</t>
  </si>
  <si>
    <t>4-018-092-2630204-104-2018/19-044</t>
  </si>
  <si>
    <t>4-018-092-2630204-104-2018/19-045</t>
  </si>
  <si>
    <t>4-018-092-2630204-104-2018/19-046</t>
  </si>
  <si>
    <t>4-018-092-2630204-104-2018/19-047</t>
  </si>
  <si>
    <t>4-018-092-2630204-104-2018/19-048</t>
  </si>
  <si>
    <t>4-018-092-2630205-104-2018/19-001</t>
  </si>
  <si>
    <t>4-018-092-2630205-104-2018/19-002</t>
  </si>
  <si>
    <t>4-018-092-2630205-104-2018/19-003</t>
  </si>
  <si>
    <t>4-018-092-2630205-104-2018/19-004</t>
  </si>
  <si>
    <t>4-018-092-2630205-104-2018/19-005</t>
  </si>
  <si>
    <t>4-018-092-2630205-104-2018/19-006</t>
  </si>
  <si>
    <t>4-018-092-2640504-106-2018/19-001</t>
  </si>
  <si>
    <t>4-018-092-2640504-106-2018/19-002</t>
  </si>
  <si>
    <t>4-018-092-2640504-106-2018/19-004</t>
  </si>
  <si>
    <t>4-018-092-2640507-113-2018/19-004</t>
  </si>
  <si>
    <t>4-018-092-2640507-113-2018/19-005</t>
  </si>
  <si>
    <t>4-018-092-2640507-113-2018/19-006</t>
  </si>
  <si>
    <t>PROJECT GFS  CODELIST FOR WAJIR EAST NATIONAL GOVERNMENT CONSTITUENCIES DEVELOPMENT FUND</t>
  </si>
  <si>
    <t xml:space="preserve">Project number </t>
  </si>
  <si>
    <t>4-008-034-2210000-100-2018/19-001</t>
  </si>
  <si>
    <t>4-008-034-2210000-100-2018/19-002</t>
  </si>
  <si>
    <t xml:space="preserve">Payment NSSF monthly deductions </t>
  </si>
  <si>
    <t>4-008-034-2210802-111-2018/19-001</t>
  </si>
  <si>
    <t xml:space="preserve">Payments of bursary awards to needy students </t>
  </si>
  <si>
    <t>Payments of bursary awards to needy students</t>
  </si>
  <si>
    <t>4-008-034-2640200-101-2018/19-001</t>
  </si>
  <si>
    <t xml:space="preserve">Purchase of football balls for the following teams in the constituency:-khorof harar secondry school </t>
  </si>
  <si>
    <t>Purchase of football balls for the following teams in the constituency:-wajir bor secondry school</t>
  </si>
  <si>
    <t xml:space="preserve">Volunteer secondary school </t>
  </si>
  <si>
    <t>Konton Primary school</t>
  </si>
  <si>
    <t>Boji garas pry school</t>
  </si>
  <si>
    <t>Elmi pry school</t>
  </si>
  <si>
    <t>Kutulo primary school</t>
  </si>
  <si>
    <t xml:space="preserve">Wajir girls primary </t>
  </si>
  <si>
    <t xml:space="preserve">ICF primary school </t>
  </si>
  <si>
    <t xml:space="preserve">Wajir bor primary school </t>
  </si>
  <si>
    <t xml:space="preserve">Halanle pry school </t>
  </si>
  <si>
    <t xml:space="preserve">Furaha primary school </t>
  </si>
  <si>
    <t xml:space="preserve">construction of toilet with septic tank </t>
  </si>
  <si>
    <t>Khorofharar primary school</t>
  </si>
  <si>
    <t>Konton primary school</t>
  </si>
  <si>
    <t xml:space="preserve">Wagberi primary school </t>
  </si>
  <si>
    <t xml:space="preserve">Qarsa primary school </t>
  </si>
  <si>
    <t xml:space="preserve">Township primary school </t>
  </si>
  <si>
    <t xml:space="preserve">Riba primary school </t>
  </si>
  <si>
    <t xml:space="preserve">Kajaja II primary school </t>
  </si>
  <si>
    <t xml:space="preserve">Gotade primary school </t>
  </si>
  <si>
    <t xml:space="preserve">Kalkalcha primary school </t>
  </si>
  <si>
    <t xml:space="preserve">Construction of twin toilet with septic tank </t>
  </si>
  <si>
    <t>Jugbaro secondary school</t>
  </si>
  <si>
    <t>Shaletey secondary school</t>
  </si>
  <si>
    <t>Riba Secondary school</t>
  </si>
  <si>
    <t>Volunteer secondary school</t>
  </si>
  <si>
    <t>wagberi secondary school</t>
  </si>
  <si>
    <t>Wajir special secondary</t>
  </si>
  <si>
    <t>makaror secondary school</t>
  </si>
  <si>
    <t>construction of administration block</t>
  </si>
  <si>
    <t>4-008-034-2630205-104-2018/19-20.</t>
  </si>
  <si>
    <t>4-008-034-2630205-104-2018/19-21.</t>
  </si>
  <si>
    <t>4-008-034-2630205-104-2018/19-22.</t>
  </si>
  <si>
    <t>4-008-034-2630205-104-2018/19-23.</t>
  </si>
  <si>
    <t xml:space="preserve">Construction of two toilets </t>
  </si>
  <si>
    <t xml:space="preserve">Wajir East NG-CDFC office </t>
  </si>
  <si>
    <t>Renovation of NG-CDFC  office doors ,windows ,floors and paints including the water piping system.</t>
  </si>
  <si>
    <t>4-008-034-3110202-108-2108/2019-002</t>
  </si>
  <si>
    <t xml:space="preserve">Wajir Community library </t>
  </si>
  <si>
    <t>Renovations of doors ,windows ,floors and roofs .</t>
  </si>
  <si>
    <t>4-008-034-2120101-100-2018/19-003</t>
  </si>
  <si>
    <t>4-008-034-2120201-100-2018/19-004</t>
  </si>
  <si>
    <t>4-008-034-2210802-100-2018/19-005</t>
  </si>
  <si>
    <t>4-008-034-2640101-103-2018/19-001</t>
  </si>
  <si>
    <t>4-008-034-2640510-110-2018/19-001</t>
  </si>
  <si>
    <t>4-008-034-2640510-110-2018/19-002</t>
  </si>
  <si>
    <t>4-008-034-2630204-104-2018/19-001</t>
  </si>
  <si>
    <t>4-008-034-2630204-104-2018/19-021</t>
  </si>
  <si>
    <t>4-008-034-2640513-108-2018/19-001</t>
  </si>
  <si>
    <t>Monitoring,evaluation and capacity Building</t>
  </si>
  <si>
    <t>4-008-034-2630204-104-2018/19-002</t>
  </si>
  <si>
    <t>4-008-034-2630204-104-2018/19-003</t>
  </si>
  <si>
    <t>4-008-034-2630204-104-2018/19-004</t>
  </si>
  <si>
    <t>4-008-034-2630204-104-2018/19-005</t>
  </si>
  <si>
    <t>4-008-034-2630204-104-2018/19-006</t>
  </si>
  <si>
    <t>4-008-034-2630204-104-2018/19-007</t>
  </si>
  <si>
    <t>4-008-034-2630204-104-2018/19-008</t>
  </si>
  <si>
    <t>4-008-034-2630204-104-2018/19-009</t>
  </si>
  <si>
    <t>4-008-034-2630204-104-2018/19-010</t>
  </si>
  <si>
    <t>4-008-034-2630204-104-2018/19-011</t>
  </si>
  <si>
    <t>4-008-034-2630204-104-2018/19-012</t>
  </si>
  <si>
    <t>4-008-034-2630204-104-2018/19-013</t>
  </si>
  <si>
    <t>4-008-034-2630204-104-2018/19-014</t>
  </si>
  <si>
    <t>4-008-034-2630204-104-2018/19-015</t>
  </si>
  <si>
    <t>4-008-034-2630204-104-2018/19-016</t>
  </si>
  <si>
    <t>4-008-034-2630204-104-2018/19-017</t>
  </si>
  <si>
    <t>4-008-034-2630204-104-2018/19-018</t>
  </si>
  <si>
    <t>4-008-034-2630204-104-2018/19-019</t>
  </si>
  <si>
    <t>4-008-034-2630204-104-2018/19-020</t>
  </si>
  <si>
    <t>4-008-034-2630204-104-2018/19-022</t>
  </si>
  <si>
    <t>4-008-034-2630204-104-2018/19-023</t>
  </si>
  <si>
    <t>4-008-034-2630204-104-2018/19-024</t>
  </si>
  <si>
    <t>4-008-034-2630204-104-2018/19-025</t>
  </si>
  <si>
    <t>4-008-034-2630204-104-2018/19-026</t>
  </si>
  <si>
    <t>4-008-034-2630204-104-2018/19-027</t>
  </si>
  <si>
    <t>4-008-034-2630204-104-2018/19-028</t>
  </si>
  <si>
    <t>4-008-034-2630204-104-2018/19-029</t>
  </si>
  <si>
    <t xml:space="preserve">Payment NHIF  monthly deductions </t>
  </si>
  <si>
    <t>Shalatey secondary school</t>
  </si>
  <si>
    <t xml:space="preserve">Khorofharar secondary school </t>
  </si>
  <si>
    <t xml:space="preserve">Wajir bor secondary school </t>
  </si>
  <si>
    <t xml:space="preserve">Construction of kitchen  and store </t>
  </si>
  <si>
    <t xml:space="preserve">Construction of underground water tank </t>
  </si>
  <si>
    <t>Elmi primary school</t>
  </si>
  <si>
    <t xml:space="preserve">Construction of two staff quarters </t>
  </si>
  <si>
    <t xml:space="preserve">Wajir primary school </t>
  </si>
  <si>
    <t>Renovations of  4 classrooms- doors,windows,floors,walls and painting</t>
  </si>
  <si>
    <t>Renovations of 2 classrooms - Doors,windows,floors,walls and painting</t>
  </si>
  <si>
    <t xml:space="preserve">Construction of two toilet with septic tank </t>
  </si>
  <si>
    <t>Renovation of dining hall - Doors,floors,roofing,windows,walls and painting</t>
  </si>
  <si>
    <t>Renovation of 8 classrooms - Doors,floors,windows,roofs,walls and painting</t>
  </si>
  <si>
    <t xml:space="preserve">Halanle primary school </t>
  </si>
  <si>
    <t>Lambib primary school</t>
  </si>
  <si>
    <t xml:space="preserve">Catholic primary school </t>
  </si>
  <si>
    <t>Khorofharar secondary school</t>
  </si>
  <si>
    <t>Wagberi secondary school</t>
  </si>
  <si>
    <t>Construction of science laboratory</t>
  </si>
  <si>
    <t>Constriction of twin  toilets with septic tank</t>
  </si>
  <si>
    <t>Jugbaro Secondary school</t>
  </si>
  <si>
    <t>Renovations of three classrooms-doors, floors, roofs, windows and painting.</t>
  </si>
  <si>
    <t>Electrification of school facilities</t>
  </si>
  <si>
    <t>Construction administration block</t>
  </si>
  <si>
    <t xml:space="preserve">Construction of four staff quarters </t>
  </si>
  <si>
    <t>Assistant Deputy County commissioner- Central Office</t>
  </si>
  <si>
    <t xml:space="preserve"> Renovation of office block - Doors,windows,floors,roofing,plastering and painting  </t>
  </si>
  <si>
    <t xml:space="preserve">Purchase of 5 computers and accessories  ,conference table ,chairs and curtains </t>
  </si>
  <si>
    <t xml:space="preserve"> TOTAL </t>
  </si>
  <si>
    <t>4-008-034-2630205-104-2018/19-002</t>
  </si>
  <si>
    <t>4-008-034-2630205-104-2018/19-003</t>
  </si>
  <si>
    <t>4-008-034-2630205-104-2018/19-004</t>
  </si>
  <si>
    <t>4-008-034-2630205-104-2018/19-005</t>
  </si>
  <si>
    <t>4-008-034-2630205-104-2018/19-006</t>
  </si>
  <si>
    <t>4-008-034-2630205-104-2018/19-007</t>
  </si>
  <si>
    <t>4-008-034-2630205-104-2018/19-008</t>
  </si>
  <si>
    <t>4-008-034-2630205-104-2018/19-009</t>
  </si>
  <si>
    <t>4-008-034-2630205-104-2018/19-010</t>
  </si>
  <si>
    <t>4-008-034-2630205-104-2018/19-011</t>
  </si>
  <si>
    <t>4-008-034-2630205-104-2018/19-012</t>
  </si>
  <si>
    <t>4-008-034-2630205-104-2018/19-013</t>
  </si>
  <si>
    <t>4-008-034-2630205-104-2018/19-014</t>
  </si>
  <si>
    <t>4-008-034-2630205-104-2018/19-015</t>
  </si>
  <si>
    <t>4-008-034-2630205-104-2018/19-016</t>
  </si>
  <si>
    <t>4-008-034-2630205-104-2018/19-017</t>
  </si>
  <si>
    <t>4-008-034-2630205-104-2018/19-018</t>
  </si>
  <si>
    <t>4-008-034-2630205-104-2018/19-019</t>
  </si>
  <si>
    <t>4-008-034-2630205-104-2018/19-020</t>
  </si>
  <si>
    <t>4-008-034-3110202-108-2018/19-001</t>
  </si>
  <si>
    <t>furaha secondary school</t>
  </si>
  <si>
    <t>Voulnteer girls secondary school</t>
  </si>
  <si>
    <t xml:space="preserve">Wajir girls secondary school </t>
  </si>
  <si>
    <t>Riba girls secondary school</t>
  </si>
  <si>
    <t>Unallocated</t>
  </si>
  <si>
    <t xml:space="preserve">NGCDFC/PMC/ STAFF training and capacity building </t>
  </si>
  <si>
    <t>Boji garas primary school</t>
  </si>
  <si>
    <t xml:space="preserve">wajir bor Administration Police camp </t>
  </si>
  <si>
    <t xml:space="preserve">Riba Administration Police camp </t>
  </si>
  <si>
    <t xml:space="preserve">Khorof harar Administration Police camp </t>
  </si>
  <si>
    <t>4-009-034-2210700-111-2018/19-002</t>
  </si>
  <si>
    <t>4-008-034-2640102-103-2018/19-002</t>
  </si>
  <si>
    <t>NO</t>
  </si>
  <si>
    <t xml:space="preserve">Balich Primary school </t>
  </si>
  <si>
    <t>Construction of dumping sites/Incinerators</t>
  </si>
  <si>
    <t xml:space="preserve"> Kuno Primary school </t>
  </si>
  <si>
    <t>Balambala Primary school</t>
  </si>
  <si>
    <t>Danyere Primary school</t>
  </si>
  <si>
    <t>Saka Primary school</t>
  </si>
  <si>
    <r>
      <t>Fencing Of Hagarjarir  Primary School Land measuring 100M</t>
    </r>
    <r>
      <rPr>
        <vertAlign val="superscript"/>
        <sz val="12"/>
        <color indexed="8"/>
        <rFont val="Footlight MT Light"/>
        <family val="1"/>
      </rPr>
      <t xml:space="preserve">2 </t>
    </r>
    <r>
      <rPr>
        <sz val="12"/>
        <color indexed="8"/>
        <rFont val="Footlight MT Light"/>
        <family val="1"/>
      </rPr>
      <t>using concrete poles and chain Link.</t>
    </r>
  </si>
  <si>
    <t>Danyere Secondary School</t>
  </si>
  <si>
    <t>Purchase and Delivery Of 50 School Desks &amp;  Lockers @ Kshs.5600</t>
  </si>
  <si>
    <t>Purchase and Delivery Of 40 School Desks &amp;  Lockers @ Kshs. 4500</t>
  </si>
  <si>
    <t xml:space="preserve"> Hadley Primary School</t>
  </si>
  <si>
    <t>Hagarjarer Primary School</t>
  </si>
  <si>
    <t>Purchase, delivery and installation of laboratory  apparatus</t>
  </si>
  <si>
    <t xml:space="preserve">Purchase and Delivery Of Office Furniture to various chief offices </t>
  </si>
  <si>
    <t xml:space="preserve">Purchase and Delivery Of School Desks 40 desks @ 4500 </t>
  </si>
  <si>
    <t>Purchase and installation of furniture and fittings (fume chamber, concrete worktops with tiles, gas system, water fittings, drainage fittings, table and stools) and Purchase of laboratory equipment (Burette stop cock 50ml, Pipette graduated cl. 25ml, Conical flask 250ML-Pyrex, Conical Flask 2000ml-Pyrex, Beakers glass 50ml-pyrex, Beakers glass 100ml-Pyrex, Beakers glass 250ml-Pyrex, Beakers Plastic 50ml, Beakers plastic 100ml, Beakers Plastic 250ml, Volumetric Flask-250ml, Wash Bottle 500ml, Stop watches digital, Thermometer -10-110c mercury/alcohol, Burnsen Burner, Canisters, Burets(retort) stand complete, Spatula stainless still 150mm, labes self Adhesive, Dropper, Liebig Condenser-300ml, Crucible with lid-50ml, Connecting wire-100ml, Dissecting Kit set 18 instrument, Electric motor-3V, Electric motor-6V, Glass Trough 180mm, Measuring Cylinder glass-100mm, Measuring cylinder Plastic-100ml, Concave Mirror f/15, Convex mirror f/15, Density Bottle-50ml, Round Bottom Flask-500ml Pyrex, Magnetic Bar 6nm, Optic Pin 5HZ, Models-Brain Models- Kidney, Models Heart, Models- Skull, Models Tooth, Models-Liver, Models Digestive</t>
  </si>
  <si>
    <t>Purchase and installation of furniture and fittings (fume chamber, concrete worktops with tiles, gas system, water fittings, drainage fittings, table and stools) and Purchase of laboratory equipment (Burette stop cock 50ml, Pipette graduated cl. 25ml, Conical flask 250ML-Pyrex, Conical Flask 2000ml-Pyrex, Beakers glass 50ml-pyrex, Beakers glass 100ml-Pyrex, Beakers glass 250ml-Pyrex, Beakers Plastic 50ml, Beakers plastic 100ml, Beakers Plastic 250ml, Volumetric Flask-250ml, Wash Bottle 500ml, Stop watches digital, Thermometer -10-110c mercury/alcohol, Burnsen Burner, Canisters, Burets(retort) stand complete, Spatula stainless still 150mm, labes self Adhesive, Dropper, Liebig Condenser-300ml, Crucible with lid-50ml, Connecting wire-100ml, Dissecting Kit set 18 instrument, Electric motor-3V, Electric motor-6V, Glass Trough 180mm, Measuring Cylinder glass-100mm, Measuring cylinder Plastic-100ml, Concave Mirror f/15, Convex mirror f/15, Density Bottle-50ml, Round Bottom Flask-500ml Pyrex, Magnetic Bar 6nm, Optic Pin 5HZ, Models-Brain ,Models- kidney, Models Heart, Models- Skull, Models Tooth, Models-Liver, Models Digestive</t>
  </si>
  <si>
    <t>Purchase and installation of furniture and fittings (fume chamber, concrete worktops with tiles, gas system, water fittings, drainage fittings, table and stools) and Purchase of laboratory equipment (Burette stop cock 50ml, Pipette graduated cl. 25ml, Conical flask 250ML-Pyrex, Conical Flask 2000ml-Pyrex, Beakers glass 50ml-pyrex, Beakers glass 100ml-Pyrex, Beakers glass 250ml-Pyrex, Beakers Plastic 50ml, Beakers plastic 100ml, Beakers Plastic 250ml, Volumetric Flask-250ml, Wash Bottle 500ml, Stop watches digital, Thermometer -10-110c mercury/alcohol, Burnsen Burner, Canisters, Burets(retort) stand complete, Spatula stainless still 150mm, labels self Adhesive, Dropper, Liebig Condenser-300ml, Crucible with lid-50ml, Connecting wire-100ml, Dissecting Kit set 18 instrument, Electric motor-3V, Electric motor-6V, Glass Trough 180mm, Measuring Cylinder glass-100mm, Measuring cylinder Plastic-100ml, Concave Mirror f/15, Convex mirror f/15, Density Bottle-50ml, Round Bottom Flask-500ml Pyrex, Magnetic Bar 6nm, Optic Pin 5HZ, Models-Brain Models-kidney, Models Heart, Models- Skull, Models Tooth, Models-Liver, Models Digestive</t>
  </si>
  <si>
    <t>Purchase and planting of  800 tree seedling Kshs 500,000 and lanscaping of school compound Kshs 500,000</t>
  </si>
  <si>
    <t>Purchase and planting of  800 tree seedling Kshs 500,000 and landscaping in volunteer secondary school Kshs 500,000</t>
  </si>
  <si>
    <t xml:space="preserve">Purchase of 50 desks @ kshs 7,000  per desks. </t>
  </si>
  <si>
    <t>Purchase 100 lockers and chairs</t>
  </si>
  <si>
    <t>Purchase 123 lockers and chairs</t>
  </si>
  <si>
    <t>Purchase and instalation of water tank and water piping system</t>
  </si>
  <si>
    <t xml:space="preserve">NSSF   </t>
  </si>
  <si>
    <t xml:space="preserve">Construction Of Administration Block </t>
  </si>
  <si>
    <t>Ture Primary School</t>
  </si>
  <si>
    <t>Construction Of 2 No.Staff Quarters</t>
  </si>
  <si>
    <t>Construction Of 2 No. Classrooms</t>
  </si>
  <si>
    <t>Rahole Secondary School</t>
  </si>
  <si>
    <r>
      <t>Construction Of 2No Classrooms</t>
    </r>
    <r>
      <rPr>
        <b/>
        <sz val="12"/>
        <color indexed="10"/>
        <rFont val="Footlight MT Light"/>
        <family val="1"/>
      </rPr>
      <t>(not captured in the minutes)</t>
    </r>
  </si>
  <si>
    <t>4-007-028-2110000-100-2018/19-001</t>
  </si>
  <si>
    <t>4-007-028-2210000-100-2018/19-002</t>
  </si>
  <si>
    <t>4-007-028- 2210802-100-2018/19-003</t>
  </si>
  <si>
    <t>4-007-028-2120101-100-2018/19-004</t>
  </si>
  <si>
    <t>4-007-028-2120201-100-2018/19-005</t>
  </si>
  <si>
    <t>4-007-028-2210000-111-2018/19-001</t>
  </si>
  <si>
    <t>4-007-028-2210802-111-2018/19-002</t>
  </si>
  <si>
    <t>4-007-028-2210700-111-2018/19-003</t>
  </si>
  <si>
    <t>4-007-028-2640101-103-2018/19-001</t>
  </si>
  <si>
    <t>4-007-028-2640102-103-2018/19-002</t>
  </si>
  <si>
    <t>4-007-028-2640200-101-2018/19-001</t>
  </si>
  <si>
    <t>4-007-028-2630204-104-2018/19-001</t>
  </si>
  <si>
    <t>4-007-028-2630204-104-2018/19-003</t>
  </si>
  <si>
    <t>4-007-028-2630204-104-2018/19-004</t>
  </si>
  <si>
    <t>4-007-028-2630204-104-2018/19-005</t>
  </si>
  <si>
    <t>4-007-028-2630204-104-2018/19-006</t>
  </si>
  <si>
    <t>4-007-028-2630204-104-2018/19-007</t>
  </si>
  <si>
    <t>4-007-028-2630204-104-2018/19-008</t>
  </si>
  <si>
    <t>4-007-028-2630204-104-2018/19-009</t>
  </si>
  <si>
    <t>4-007-028-2630204-104-2018/19-011</t>
  </si>
  <si>
    <t>4-007-028-2630204-104-2018/19-012</t>
  </si>
  <si>
    <t>4-007-028-2630204-104-2018/19-013</t>
  </si>
  <si>
    <t>4-007-028-2630204-104-2018/19-014</t>
  </si>
  <si>
    <t>4-007-028-2630204-104-2018/19-016</t>
  </si>
  <si>
    <t>4-007-028-2630204-104-2018/19-017</t>
  </si>
  <si>
    <t>4-007-028-2630204-104-2018/19-018</t>
  </si>
  <si>
    <t>4-007-028-2630204-104-2018/19-019</t>
  </si>
  <si>
    <t>4-007-028-2630204-104-2018/19-020</t>
  </si>
  <si>
    <t>4-007-028-2630204-104-2018/19-021</t>
  </si>
  <si>
    <t>4-007-028-2630204-104-2018/19-022</t>
  </si>
  <si>
    <t>4-007-028-2630204-104-2018/19-023</t>
  </si>
  <si>
    <t>4-007-028-2630205-104-2018/19-002</t>
  </si>
  <si>
    <t>4-007-028-2630205-104-2018/19-003</t>
  </si>
  <si>
    <t>4-007-028-2640508-107-2018/19-001</t>
  </si>
  <si>
    <t>4-007-028-2640510-110-2018/19-001</t>
  </si>
  <si>
    <t>4-007-028-2640510-110-2018/19-002</t>
  </si>
  <si>
    <t>4-007-028-2640510-110-2018/19-003</t>
  </si>
  <si>
    <t>4-007-028-2640510-110-2018/19-004</t>
  </si>
  <si>
    <t>4-007-028-2640510-110-2018/19-005</t>
  </si>
  <si>
    <t>4-007-028-2630205-104-2018/19-004</t>
  </si>
  <si>
    <t>4-007-028-2630206-108-2018/19-02</t>
  </si>
  <si>
    <t>4-007-028-2630204-104-2018/19-015</t>
  </si>
  <si>
    <t>4-007-028-2630206-108-2018/19-001</t>
  </si>
  <si>
    <t>4-007-028-2630206-108-2018/19-003</t>
  </si>
  <si>
    <t>4-007-028-2640509-112-2018/19-001</t>
  </si>
  <si>
    <t>…………………………………….                                                                                                   Verified By: Elizabeth Kitundu                                                                                                                                                                                                 Ag.Chief Manager Programmes and Field Services Coordination                                                                                                                                                                                             Date………………………………..</t>
  </si>
  <si>
    <t>PROJECT GFS CODELIST FOR KIAMBU TOWN NATIONAL GOVERNMENT CONSTITUENCY DEVELOPMENT FUND</t>
  </si>
  <si>
    <t>god Agulu Mixed Secondary School</t>
  </si>
  <si>
    <t>PROJECT GFS CODELIST FOR NAKURU TOWN EAST NATIONAL GOVERNMENT CONSTITUENCY DEVELOPMENT FUND</t>
  </si>
  <si>
    <t>4-032-176-2110000-100-2018/19-001</t>
  </si>
  <si>
    <t>Payment   gratuity</t>
  </si>
  <si>
    <t>4-032-176-2210000-100-2018/19-003</t>
  </si>
  <si>
    <t>Machine maintenance and services</t>
  </si>
  <si>
    <t>4-032-176-2210000-100-2018/19-004</t>
  </si>
  <si>
    <t>Payment of machine maintenance and service</t>
  </si>
  <si>
    <t>4-032-176-2210802-100-2018/19-005</t>
  </si>
  <si>
    <t>4-032-176-2210000-111-2018/19-001</t>
  </si>
  <si>
    <t>4-032-176-2210802-111-2018/19-002</t>
  </si>
  <si>
    <t>4-032-176-2210700-111-2018/19-003</t>
  </si>
  <si>
    <t>Undertake training of the PMCs/CDFCs on CDF related issues</t>
  </si>
  <si>
    <t>4-032-176-2640200-101-2018/19-001</t>
  </si>
  <si>
    <t>4-032-176-2640101-103-2018/19-001</t>
  </si>
  <si>
    <t>4-032-176-2630204-104-2018/19-001</t>
  </si>
  <si>
    <t>St. Xavier’s primary school</t>
  </si>
  <si>
    <t>4-032-176-2630204-104-2018/19-002</t>
  </si>
  <si>
    <t>Kiratina Primary School</t>
  </si>
  <si>
    <t>4-032-176-2630204-104-2018/19-003</t>
  </si>
  <si>
    <t>Madaraka primary</t>
  </si>
  <si>
    <t>4-032-176-2630204-104-2018/19-004</t>
  </si>
  <si>
    <t>Rhino primary</t>
  </si>
  <si>
    <t>4-032-176-2630204-104-2018/19-005</t>
  </si>
  <si>
    <t>Construction of a classroom</t>
  </si>
  <si>
    <t>Maria Veronica Secondary School</t>
  </si>
  <si>
    <t>4-032-176-2630205-104-2018/19-001</t>
  </si>
  <si>
    <t>4-032-176-2630205-104-2018/19-002</t>
  </si>
  <si>
    <t>Kivumbini Secondary School</t>
  </si>
  <si>
    <t>4-032-176-2630205-104-2018/19-003</t>
  </si>
  <si>
    <t>Kimathi Secondary School</t>
  </si>
  <si>
    <t>4-032-176-2630205-104-2018/19-004</t>
  </si>
  <si>
    <t>Hillcrest Secondary</t>
  </si>
  <si>
    <t>4-032-176-2630205-104-2018/19-005</t>
  </si>
  <si>
    <t>Langalanga Secondary</t>
  </si>
  <si>
    <t>4-032-176-2630205-104-2018/19-006</t>
  </si>
  <si>
    <t>Natewa High School</t>
  </si>
  <si>
    <t>4-032-176-2630205-104-2018/19-007</t>
  </si>
  <si>
    <t>4-032-176-2640509-112-2018/19-001</t>
  </si>
  <si>
    <t>4-032-176-2640510-110-2018/19-001</t>
  </si>
  <si>
    <t>4-032-176-3110202-108-2018/19-001</t>
  </si>
  <si>
    <t>Roofing to the PWD ramp;  tiling of the first floor room; painting of the wall and putting up shelves for offices</t>
  </si>
  <si>
    <t>4-032-176-2211311-108-2018/19-001</t>
  </si>
  <si>
    <t>Small industries for the youth and women groups from Kiratina ward. After initial starting the project it will be self sustaining.</t>
  </si>
  <si>
    <t>4-032-176-2211312-108-2018/19-001</t>
  </si>
  <si>
    <t>Kiratina Chiefs office</t>
  </si>
  <si>
    <t>4-032-176-2640507-113-2018/19-001</t>
  </si>
  <si>
    <t>Muguga and Rhino AP camp</t>
  </si>
  <si>
    <t>4-032-176-2640507-113-2018/19-002</t>
  </si>
  <si>
    <t>Employees' Salaries</t>
  </si>
  <si>
    <t>4-032-176-2110000-100-2018/19-002</t>
  </si>
  <si>
    <t>4-032-176-2640102-103-2018/19-002</t>
  </si>
  <si>
    <t>…………………………………….                                                                                                                                                                                                     Verified By: Christine Mwangolo.                                                                                                                                                                                                                                                                                                                                                                                                                                                                                                                                                                                                                                                                                                                                         Ag. Senior Manager Field Operations                                                                Date………………………………..</t>
  </si>
  <si>
    <t>Nakuru Central Secondary School</t>
  </si>
  <si>
    <t>Buying of steel nails machine Kshs 1,500,000;   Provision of electricity connection Kshs 400,000; and Construction of a go-down Kshs 600,000</t>
  </si>
  <si>
    <t xml:space="preserve">Fixing of doors and painting of five houses; Construction of sanitary block; and Connection of electricity </t>
  </si>
  <si>
    <t xml:space="preserve">Renovation of 5 classrooms at ksh 500,000 : flooring, plastering and painting and construction of 4 door pit latrines at ksh 100,000 </t>
  </si>
  <si>
    <t xml:space="preserve">Completion of multipurpose hall: walling, roofing, plastering, fittings, gas installation and electrical installation </t>
  </si>
  <si>
    <t>Construction 2 classrooms to completion at ksh 2,000,000 and construction of administration block at ksh 3,000,000: foundation, walling, roofing, painting and electrical installation</t>
  </si>
  <si>
    <t xml:space="preserve">Co- funding for Purchase of school bus at ksh 3,000,000 (capacity of bus) </t>
  </si>
  <si>
    <t>Completion of boys dormitory at ksh 2,000,000: Roofing, Plastering, flooring, painting and electrical installation</t>
  </si>
  <si>
    <t>Co-funding of purchase of school bus at ksh 1,000,000(capacity of bus)</t>
  </si>
  <si>
    <t xml:space="preserve">Construction of administration block: foundation, walling, roofing, plastering and painting </t>
  </si>
  <si>
    <t>4-035-189-2630205-104-2018/19-004</t>
  </si>
  <si>
    <t>4-032-176-2630204-104-2018/19-006</t>
  </si>
  <si>
    <t>4-032-176-2630204-104-2018/19-007</t>
  </si>
  <si>
    <t>4-032-176-2630204-104-2018/19-008</t>
  </si>
  <si>
    <t>4-032-176-2630204-104-2018/19-009</t>
  </si>
  <si>
    <t>4-032-176-2630204-104-2018/19-010</t>
  </si>
  <si>
    <t>4-032-176-2630204-104-2018/19-011</t>
  </si>
  <si>
    <t>4-032-176-2630204-104-2018/19-012</t>
  </si>
  <si>
    <t>4-032-176-2630204-104-2018/19-013</t>
  </si>
  <si>
    <t>4-032-176-2630204-104-2018/19-014</t>
  </si>
  <si>
    <t>4-032-176-2630204-104-2018/19-015</t>
  </si>
  <si>
    <t>4-032-176-2630204-104-2018/19-016</t>
  </si>
  <si>
    <t>4-032-176-2630204-104-2018/19-017</t>
  </si>
  <si>
    <t>4-032-176-2630204-104-2018/19-018</t>
  </si>
  <si>
    <t>4-032-176-2630204-104-2018/19-019</t>
  </si>
  <si>
    <t>4-032-176-2630204-104-2018/19-020</t>
  </si>
  <si>
    <t>4-032-176-2630204-104-2018/19-021</t>
  </si>
  <si>
    <t>4-032-176-2630204-104-2018/19-022</t>
  </si>
  <si>
    <t>4-032-176-2630204-104-2018/19-023</t>
  </si>
  <si>
    <t>4-032-176-2630204-104-2018/19-024</t>
  </si>
  <si>
    <t>4-032-176-2630204-104-2018/19-025</t>
  </si>
  <si>
    <t>4-032-176-2630204-104-2018/19-026</t>
  </si>
  <si>
    <t>4-032-176-2630204-104-2018/19-027</t>
  </si>
  <si>
    <t>4-032-176-2630204-104-2018/19-028</t>
  </si>
  <si>
    <t>4-030-162-2210410-108-2018/19-001</t>
  </si>
  <si>
    <t>4-030-162-2640509-112-2018/19-001</t>
  </si>
  <si>
    <t>Completion of 2No. 88 bed Dormitories-Doors and windows, plastering walls and floor, window glasses, mechanical and electrical works, ablution block, keying and other finishing works</t>
  </si>
  <si>
    <t xml:space="preserve">Completion of administration block-Roofing, plastering walls, cementing floors, verandah, painting works, keying </t>
  </si>
  <si>
    <t>Renovation of 5No classrooms; plastering, floors, walling and ceiling repairs</t>
  </si>
  <si>
    <t>Renovation of 5No classrooms; walling, floors, and windows</t>
  </si>
  <si>
    <t>Construction of 2No new standard classroom to completion and 2 door teachers toilet</t>
  </si>
  <si>
    <t>Construction of  6-door toilets to completion</t>
  </si>
  <si>
    <t>Refurbishment of 5No classrooms; floors, walling, windows and doors</t>
  </si>
  <si>
    <t>Construction of 2No new standard Classrooms to completion</t>
  </si>
  <si>
    <t>Equipping of Dinning Hall with tables, chairs and other vital equipment</t>
  </si>
  <si>
    <t>Construction of 6 door boys toilets and urinal</t>
  </si>
  <si>
    <t>4-030-162-2640507-104-2018/19-006</t>
  </si>
  <si>
    <t>4-030-162-2640507-104-2018/19-007</t>
  </si>
  <si>
    <t>4-030-162-2640507-104-2018/19-008</t>
  </si>
  <si>
    <t>4-030-162-2640507-104-2018/19-009</t>
  </si>
  <si>
    <t>4-030-162-2640507-104-2018/19-010</t>
  </si>
  <si>
    <t>4-030-162-2640507-104-2018/19-011</t>
  </si>
  <si>
    <r>
      <t>Completion of administration block-Roofing, plastering walls, cementing floors, verandah, painting works, keying etc</t>
    </r>
    <r>
      <rPr>
        <b/>
        <sz val="12"/>
        <color indexed="10"/>
        <rFont val="Footlight MT Light"/>
        <family val="1"/>
      </rPr>
      <t>.(minutes differ from schedules)</t>
    </r>
  </si>
  <si>
    <t xml:space="preserve">Completion of administration block-Walling, Roofing, plastering walls, cementing floors, verandah </t>
  </si>
  <si>
    <t>Construction of 1No new standard classroom to completion  Kshs 700,0000 and 10-door pupils toilet  Kshs 500,000</t>
  </si>
  <si>
    <r>
      <t>Cementing of 1No classrooms floor, ceiling, window glasses, painting and other minor refurbishment works</t>
    </r>
    <r>
      <rPr>
        <b/>
        <sz val="12"/>
        <color indexed="10"/>
        <rFont val="Footlight MT Light"/>
        <family val="1"/>
      </rPr>
      <t>(minutes indicate 1 class and schedules indicate 2 classrooms)</t>
    </r>
  </si>
  <si>
    <t>Co-funding the completion of co-funded laboratory -Plastering walls and floor, veranda, ceiling, external keying, mechanical and electrical works</t>
  </si>
  <si>
    <t xml:space="preserve">Construction of 1No 10 door modern students toilets </t>
  </si>
  <si>
    <r>
      <t>To cater for the establishment of NGCDF tree nurseries at Eldama Ravine Technical and St Patrick’s Day Secondary (Kshs 550,000) and tree planting  at Eldama Ravine Technical Institute, Uzalendo School and Chemususu Dam (Kshs 540,409) to reduce</t>
    </r>
    <r>
      <rPr>
        <b/>
        <sz val="12"/>
        <color indexed="8"/>
        <rFont val="Footlight MT Light"/>
        <family val="1"/>
      </rPr>
      <t xml:space="preserve"> </t>
    </r>
    <r>
      <rPr>
        <sz val="12"/>
        <color indexed="8"/>
        <rFont val="Footlight MT Light"/>
        <family val="1"/>
      </rPr>
      <t>environmental degradation in the Constituency</t>
    </r>
  </si>
  <si>
    <t xml:space="preserve">Purchase of an NGCDF Motor Vehicle to assist on monitoring and evaluation and other project related activities in the Constituency </t>
  </si>
  <si>
    <t>Completion of pending works in phase two of the 2 storeyed NG-CDF Offices that houses a modern library facility-Painting,doors,and windows,electrical fittings, trunking,mechanical and plumbing works,external works, fencing,gate,parking bay,kitchenette</t>
  </si>
  <si>
    <t>Wall plastering, flooring, renovation of leaking roof and fixing of window panes for three classrooms</t>
  </si>
  <si>
    <t xml:space="preserve"> Renovation of three classrooms; fixing of windows and doors, wall plastering, flooring, verandah and painting.</t>
  </si>
  <si>
    <t xml:space="preserve"> Renovation of roof for three classrooms</t>
  </si>
  <si>
    <t> Renovation of three classrooms; fixing of windows and doors, wall plastering, flooring, verandah and painting.</t>
  </si>
  <si>
    <t xml:space="preserve"> Renovation  of roof for three classrooms</t>
  </si>
  <si>
    <t xml:space="preserve"> Casting first floor slab for two classrooms </t>
  </si>
  <si>
    <t xml:space="preserve"> Finishing of the ongoing two storied classrooms. Ground floor finishes, wall plastering, flooring, fixing of the fittings, verandah, external finishes and painting for the two classrooms. </t>
  </si>
  <si>
    <t xml:space="preserve"> Construction of a classroom block: columns and casting of slab for the Second floor.</t>
  </si>
  <si>
    <t xml:space="preserve"> Construction of a laboratory:Ceiling, plumbing and Electrical works </t>
  </si>
  <si>
    <t xml:space="preserve"> Construction of columns and casting slab for the Second floor to a storied 2 number classrooms.</t>
  </si>
  <si>
    <t xml:space="preserve"> Construction of National Government Departmental Offices: Plumbing works, fencing , electrical works, ceiling and tiling of Second and third floor. </t>
  </si>
  <si>
    <t>Construction of an Assistant Chiefs office: painting, procure office desks and  electricity</t>
  </si>
  <si>
    <t xml:space="preserve"> Renovation of  the OCS offices and children cell; ceiling , fixing of doors and windows, walls plastering and floor screeding. </t>
  </si>
  <si>
    <t>4-012-059-2640510-110-2018/19-002</t>
  </si>
  <si>
    <t>4-012-054-2640510-110-2018/19-001</t>
  </si>
  <si>
    <t>4-012-054-2640510-110-2018/19-002</t>
  </si>
  <si>
    <t>4-012-054-2640510-110-2018/19-003</t>
  </si>
  <si>
    <t>4-012-054-2640510-110-2018/19-004</t>
  </si>
  <si>
    <t>4-012-054-2640510-110-2018/19-005</t>
  </si>
  <si>
    <t>4-012-054-2640510-110-2018/19-006</t>
  </si>
  <si>
    <t>4-012-054-2640510-110-2018/19-007</t>
  </si>
  <si>
    <t>4-012-054-2640510-110-2018/19-008</t>
  </si>
  <si>
    <t>4-012-054-2640510-110-2018/19-009</t>
  </si>
  <si>
    <t>4-012-054-2640510-110-2018/19-010</t>
  </si>
  <si>
    <t>4-012-054-2640510-110-2018/19-011</t>
  </si>
  <si>
    <t>4-012-054-2640510-110-2018/19-012</t>
  </si>
  <si>
    <t>4-012-054-2640510-110-2018/19-013</t>
  </si>
  <si>
    <t>4-012-054-2640510-110-2018/19-014</t>
  </si>
  <si>
    <t>4-012-054-2640510-110-2018/19-015</t>
  </si>
  <si>
    <t>4-012-054-2640510-110-2018/19-016</t>
  </si>
  <si>
    <t>4-012-054-2640510-110-2018/19-017</t>
  </si>
  <si>
    <t>4-012-054-2640510-110-2018/19-018</t>
  </si>
  <si>
    <t>4-012-054-2640510-110-2018/19-019</t>
  </si>
  <si>
    <t>4-012-054-2640510-110-2018/19-020</t>
  </si>
  <si>
    <t>4-012-054-2640510-110-2018/19-021</t>
  </si>
  <si>
    <t>4-012-054-2640510-110-2018/19-022</t>
  </si>
  <si>
    <t>4-012-054-2640510-110-2018/19-023</t>
  </si>
  <si>
    <t>4-012-054-2640510-110-2018/19-024</t>
  </si>
  <si>
    <t>4-012-054-2640510-110-2018/19-025</t>
  </si>
  <si>
    <t>4-012-054-2640510-110-2018/19-026</t>
  </si>
  <si>
    <t>4-012-054-2640510-110-2018/19-027</t>
  </si>
  <si>
    <t>4-012-054-2640510-110-2018/19-028</t>
  </si>
  <si>
    <t>4-012-054-2640510-110-2018/19-029</t>
  </si>
  <si>
    <t>4-012-054-2640510-110-2018/19-030</t>
  </si>
  <si>
    <t>4-012-054-2640510-110-2018/19-031</t>
  </si>
  <si>
    <t>4-012-054-2640510-110-2018/19-032</t>
  </si>
  <si>
    <t>4-012-054-2640510-110-2018/19-033</t>
  </si>
  <si>
    <t>4-012-054-2640510-110-2018/19-034</t>
  </si>
  <si>
    <t>4-012-054-2640510-110-2018/19-035</t>
  </si>
  <si>
    <t>4-012-054-2640510-110-2018/19-036</t>
  </si>
  <si>
    <t>4-012-054-2640510-110-2018/19-037</t>
  </si>
  <si>
    <t>4-012-054-2640510-110-2018/19-038</t>
  </si>
  <si>
    <t>4-012-054-2640510-110-2018/19-039</t>
  </si>
  <si>
    <t>4-012-054-2640510-110-2018/19-040</t>
  </si>
  <si>
    <t>4-012-054-2640510-110-2018/19-041</t>
  </si>
  <si>
    <t>4-012-054-2640510-110-2018/19-042</t>
  </si>
  <si>
    <t>Social Security programme</t>
  </si>
  <si>
    <t>4-012-054-2640510-110-2018/19-043</t>
  </si>
  <si>
    <t>4-012-054-2640510-110-2018/19-044</t>
  </si>
  <si>
    <t>4-012-054-2640510-110-2018/19-045</t>
  </si>
  <si>
    <t>4-012-054-2640510-110-2018/19-046</t>
  </si>
  <si>
    <t>4-012-054-2640510-110-2018/19-047</t>
  </si>
  <si>
    <t>4-012-054-2640510-110-2018/19-048</t>
  </si>
  <si>
    <t>4-012-054-2640510-110-2018/19-049</t>
  </si>
  <si>
    <t>4-012-054-2640510-110-2018/19-050</t>
  </si>
  <si>
    <t>4-012-054-2640510-110-2018/19-051</t>
  </si>
  <si>
    <t>4-012-054-2640510-110-2018/19-052</t>
  </si>
  <si>
    <t>4-012-054-2640510-110-2018/19-053</t>
  </si>
  <si>
    <t>4-012-054-2640510-110-2018/19-054</t>
  </si>
  <si>
    <t>4-012-054-2640510-110-2018/19-055</t>
  </si>
  <si>
    <t>4-012-054-2640510-110-2018/19-056</t>
  </si>
  <si>
    <t>4-012-054-2640510-110-2018/19-057</t>
  </si>
  <si>
    <t>4-012-054-2640510-110-2018/19-058</t>
  </si>
  <si>
    <t>4-012-054-2640510-110-2018/19-059</t>
  </si>
  <si>
    <t>4-012-054-2640510-110-2018/19-060</t>
  </si>
  <si>
    <t>4-012-054-2640510-110-2018/19-061</t>
  </si>
  <si>
    <t>4-012-054-2640510-110-2018/19-062</t>
  </si>
  <si>
    <t>4-012-054-2640510-110-2018/19-063</t>
  </si>
  <si>
    <t>4-012-054-2640510-110-2018/19-064</t>
  </si>
  <si>
    <t>4-012-054-2640510-110-2018/19-065</t>
  </si>
  <si>
    <t>4-012-054-2640510-110-2018/19-066</t>
  </si>
  <si>
    <t>4-012-054-2640510-110-2018/19-067</t>
  </si>
  <si>
    <t>4-012-054-2640510-110-2018/19-068</t>
  </si>
  <si>
    <t>4-012-054-2640510-110-2018/19-069</t>
  </si>
  <si>
    <t>4-012-054-2640510-110-2018/19-070</t>
  </si>
  <si>
    <t>4-012-054-2640510-110-2018/19-071</t>
  </si>
  <si>
    <t>4-012-054-2640510-110-2018/19-072</t>
  </si>
  <si>
    <t>4-012-054-2640510-110-2018/19-073</t>
  </si>
  <si>
    <t>4-012-054-2640510-110-2018/19-074</t>
  </si>
  <si>
    <t>4-012-054-2640510-110-2018/19-075</t>
  </si>
  <si>
    <t>4-012-054-2640510-110-2018/19-076</t>
  </si>
  <si>
    <t>4-012-054-2640510-110-2018/19-077</t>
  </si>
  <si>
    <t>4-012-054-2640510-110-2018/19-078</t>
  </si>
  <si>
    <t>4-012-054-2640510-110-2018/19-079</t>
  </si>
  <si>
    <t>4-012-054-2640510-110-2018/19-080</t>
  </si>
  <si>
    <t>4-012-054-2640510-110-2018/19-081</t>
  </si>
  <si>
    <t>4-012-054-2640510-110-2018/19-082</t>
  </si>
  <si>
    <t>4-012-054-2640510-110-2018/19-083</t>
  </si>
  <si>
    <t>4-012-054-2640510-110-2018/19-084</t>
  </si>
  <si>
    <t>4-012-054-2640510-110-2018/19-085</t>
  </si>
  <si>
    <t>4-012-054-2640510-110-2018/19-086</t>
  </si>
  <si>
    <t>4-012-054-2640510-110-2018/19-087</t>
  </si>
  <si>
    <t>4-012-054-2640510-110-2018/19-088</t>
  </si>
  <si>
    <t>4-012-054-2640510-110-2018/19-089</t>
  </si>
  <si>
    <t>4-012-054-2640510-110-2018/19-090</t>
  </si>
  <si>
    <t>4-012-054-2640510-110-2018/19-091</t>
  </si>
  <si>
    <t>4-012-054-2640510-110-2018/19-092</t>
  </si>
  <si>
    <t>4-012-054-2640510-110-2018/19-093</t>
  </si>
  <si>
    <t>4-012-054-2640510-110-2018/19-094</t>
  </si>
  <si>
    <t>4-012-054-2640510-110-2018/19-095</t>
  </si>
  <si>
    <t>4-012-054-2640510-110-2018/19-096</t>
  </si>
  <si>
    <t>4-012-054-2640510-110-2018/19-097</t>
  </si>
  <si>
    <t>4-012-054-2640510-110-2018/19-098</t>
  </si>
  <si>
    <t>4-012-054-2640510-110-2018/19-099</t>
  </si>
  <si>
    <t>4-012-054-2640510-110-2018/19-100</t>
  </si>
  <si>
    <t>4-012-054-2640510-110-2018/19-101</t>
  </si>
  <si>
    <t>4-012-054-2640510-110-2018/19-102</t>
  </si>
  <si>
    <t>4-012-054-2640510-110-2018/19-103</t>
  </si>
  <si>
    <t>4-012-054-2640510-110-2018/19-104</t>
  </si>
  <si>
    <t>4-012-054-2640510-110-2018/19-105</t>
  </si>
  <si>
    <t>4-012-054-2640510-110-2018/19-106</t>
  </si>
  <si>
    <t>4-012-054-2640510-110-2018/19-107</t>
  </si>
  <si>
    <t>4-012-054-2640510-110-2018/19-108</t>
  </si>
  <si>
    <t>4-012-054-2640510-110-2018/19-109</t>
  </si>
  <si>
    <t>4-012-054-2640510-110-2018/19-110</t>
  </si>
  <si>
    <t>4-012-054-2640510-110-2018/19-111</t>
  </si>
  <si>
    <t>4-012-054-2640510-110-2018/19-112</t>
  </si>
  <si>
    <t>4-012-054-2640510-110-2018/19-113</t>
  </si>
  <si>
    <t>4-012-054-2640510-110-2018/19-114</t>
  </si>
  <si>
    <t>4-012-054-2640510-110-2018/19-115</t>
  </si>
  <si>
    <t>4-012-054-2640510-110-2018/19-116</t>
  </si>
  <si>
    <t>4-012-054-2640510-110-2018/19-117</t>
  </si>
  <si>
    <t>4-012-054-2640510-110-2018/19-118</t>
  </si>
  <si>
    <t>4-012-054-2640510-110-2018/19-119</t>
  </si>
  <si>
    <t>4-012-054-2640510-110-2018/19-120</t>
  </si>
  <si>
    <t>4-012-054-2640510-110-2018/19-121</t>
  </si>
  <si>
    <t>4-012-054-2640510-110-2018/19-122</t>
  </si>
  <si>
    <t>4-012-054-2640510-110-2018/19-123</t>
  </si>
  <si>
    <t>4-012-054-2640510-110-2018/19-124</t>
  </si>
  <si>
    <t>4-012-054-2640510-110-2018/19-125</t>
  </si>
  <si>
    <t>4-012-054-2640510-110-2018/19-126</t>
  </si>
  <si>
    <t>4-012-054-2640510-110-2018/19-127</t>
  </si>
  <si>
    <t>4-012-054-2640510-110-2018/19-128</t>
  </si>
  <si>
    <t>4-012-054-2640510-110-2018/19-129</t>
  </si>
  <si>
    <t>4-012-054-2640510-110-2018/19-130</t>
  </si>
  <si>
    <t>4-012-054-2640510-110-2018/19-131</t>
  </si>
  <si>
    <t>4-012-054-2640510-110-2018/19-132</t>
  </si>
  <si>
    <t>4-012-054-2640510-110-2018/19-133</t>
  </si>
  <si>
    <t>4-012-054-2640510-110-2018/19-134</t>
  </si>
  <si>
    <t>4-012-054-2640510-110-2018/19-135</t>
  </si>
  <si>
    <t>4-012-054-2640510-110-2018/19-136</t>
  </si>
  <si>
    <t>4-012-054-2640510-110-2018/19-137</t>
  </si>
  <si>
    <t>4-012-054-2640510-110-2018/19-138</t>
  </si>
  <si>
    <t>4-012-054-2640510-110-2018/19-139</t>
  </si>
  <si>
    <t>4-012-054-2640510-110-2018/19-140</t>
  </si>
  <si>
    <t>4-012-054-2640510-110-2018/19-141</t>
  </si>
  <si>
    <t>4-012-054-2640510-110-2018/19-142</t>
  </si>
  <si>
    <r>
      <t>Planting of 500 tree seedlings</t>
    </r>
    <r>
      <rPr>
        <b/>
        <sz val="12"/>
        <color indexed="10"/>
        <rFont val="Footlight MT Light"/>
        <family val="1"/>
      </rPr>
      <t>(specify YP and youth polytechnic is a devolved function)</t>
    </r>
  </si>
  <si>
    <r>
      <t>Planting of 500 tree seedlings(</t>
    </r>
    <r>
      <rPr>
        <b/>
        <sz val="12"/>
        <color indexed="10"/>
        <rFont val="Footlight MT Light"/>
        <family val="1"/>
      </rPr>
      <t>specify YP and youth polytechnic is a devolved function)</t>
    </r>
  </si>
  <si>
    <r>
      <t>Planting of 500 tree seedlings</t>
    </r>
    <r>
      <rPr>
        <b/>
        <sz val="12"/>
        <color indexed="10"/>
        <rFont val="Footlight MT Light"/>
        <family val="1"/>
      </rPr>
      <t>(Funding of self help group does not benefit crosswide cross section as per sect. 24</t>
    </r>
  </si>
  <si>
    <r>
      <t>Planting of 500 tree seedlings</t>
    </r>
    <r>
      <rPr>
        <b/>
        <sz val="12"/>
        <color indexed="10"/>
        <rFont val="Footlight MT Light"/>
        <family val="1"/>
      </rPr>
      <t>(Funding of self help group does not benefit crosswide cross section as per sect. 25</t>
    </r>
    <r>
      <rPr>
        <sz val="11"/>
        <color indexed="8"/>
        <rFont val="Calibri"/>
        <family val="2"/>
      </rPr>
      <t/>
    </r>
  </si>
  <si>
    <r>
      <t>Planting of 500 tree seedlings</t>
    </r>
    <r>
      <rPr>
        <b/>
        <sz val="12"/>
        <color indexed="10"/>
        <rFont val="Footlight MT Light"/>
        <family val="1"/>
      </rPr>
      <t>(Funding of self help group does not benefit crosswide cross section as per sect. 26</t>
    </r>
    <r>
      <rPr>
        <sz val="11"/>
        <color indexed="8"/>
        <rFont val="Calibri"/>
        <family val="2"/>
      </rPr>
      <t/>
    </r>
  </si>
  <si>
    <t>PROJECT GFS CODELIST FOR NORTH IMENTI NATIONAL GOVERNMENT CONSTITUENCY DEVELOPMENT FUND</t>
  </si>
  <si>
    <t>AMOUNT(Kshs)</t>
  </si>
  <si>
    <t>Payment deduction of NSSF</t>
  </si>
  <si>
    <t>Payment deduction of NHIF</t>
  </si>
  <si>
    <t>Purchase of fuel, repairs and maintenance, printing, stationery, Airtime, travel and subsistence, fuel.</t>
  </si>
  <si>
    <t xml:space="preserve">CDFC/PMC capacity building </t>
  </si>
  <si>
    <t>4-012-056-2640101-103-2018/19-001</t>
  </si>
  <si>
    <t>4-012-056-2640102-103-2018/19-002</t>
  </si>
  <si>
    <t>4-012-056-2640200-101-2018/19-001</t>
  </si>
  <si>
    <t>4-012-056-2640509-112-2018/19-001</t>
  </si>
  <si>
    <t>Carry out Annual Constituency Sports tournament in all wards ntima west ntima east, nyaki east, nyaki west , and municipality, buy uniform and sports equipments to all teams in the constituency, the winning teams to be awarded with trophies.</t>
  </si>
  <si>
    <t>4-012-056-2640510-110-2018/19-001</t>
  </si>
  <si>
    <t>4-012-056-2640510-110-2018/19-002</t>
  </si>
  <si>
    <t>CCM Gitoro Primary School</t>
  </si>
  <si>
    <t>4-012-056-2630204-104-2018/19-001</t>
  </si>
  <si>
    <t>DEB Township Primary School</t>
  </si>
  <si>
    <t>4-012-056-2630204-104-2018/19-002</t>
  </si>
  <si>
    <t xml:space="preserve">Kinoru Primary School </t>
  </si>
  <si>
    <t>4-012-056-2630204-104-2018/19-003</t>
  </si>
  <si>
    <t>Meru Muslim Primary School</t>
  </si>
  <si>
    <t>4-012-056-2630204-104-2018/19-004</t>
  </si>
  <si>
    <t>CCM Good Sheperd Primary School</t>
  </si>
  <si>
    <t>4-012-056-2630204-104-2018/19-005</t>
  </si>
  <si>
    <t>Gachanka  Primary School</t>
  </si>
  <si>
    <t>4-012-056-2630204-104-2018/19-006</t>
  </si>
  <si>
    <t>Muringombugi  Primary School</t>
  </si>
  <si>
    <t>4-012-056-2630204-104-2018/19-007</t>
  </si>
  <si>
    <t>Mwirine Primary School</t>
  </si>
  <si>
    <t>4-012-056-2630204-104-2018/19-008</t>
  </si>
  <si>
    <t>Mwiteria  Primary School</t>
  </si>
  <si>
    <t>4-012-056-2630204-104-2018/19-009</t>
  </si>
  <si>
    <t>Njukinjiru  Primary School</t>
  </si>
  <si>
    <t>4-012-056-2630204-104-2018/19-010</t>
  </si>
  <si>
    <t>CCM Irinda  Primary School</t>
  </si>
  <si>
    <t>4-012-056-2630204-104-2018/19-011</t>
  </si>
  <si>
    <t>Gikumene  Primary School</t>
  </si>
  <si>
    <t>4-012-056-2630204-104-2018/19-012</t>
  </si>
  <si>
    <t>Kainginyo Boarding  Primary School</t>
  </si>
  <si>
    <t>4-012-056-2630204-104-2018/19-013</t>
  </si>
  <si>
    <t xml:space="preserve">Construction of an eight door ablution block for the girls </t>
  </si>
  <si>
    <t>Kathurine  Primary School</t>
  </si>
  <si>
    <t>4-012-056-2630204-104-2018/19-014</t>
  </si>
  <si>
    <t>Kiamiriru  Primary School</t>
  </si>
  <si>
    <t>4-012-056-2630204-104-2018/19-015</t>
  </si>
  <si>
    <t>Completion of an eight door  toilet walls roof, plastering, and painting</t>
  </si>
  <si>
    <t>Mpuri Primary School</t>
  </si>
  <si>
    <t>4-012-056-2630204-104-2018/19-016</t>
  </si>
  <si>
    <t>Mwiramwanki  Primary School</t>
  </si>
  <si>
    <t>4-012-056-2630204-104-2018/19-017</t>
  </si>
  <si>
    <t>Ngonyi  Primary School</t>
  </si>
  <si>
    <t>4-012-056-2630204-104-2018/19-018</t>
  </si>
  <si>
    <t xml:space="preserve">Construction of a 4 door toilet for Teachers </t>
  </si>
  <si>
    <t>Nthimbiri  Primary School</t>
  </si>
  <si>
    <t>4-012-056-2630204-104-2018/19-019</t>
  </si>
  <si>
    <t xml:space="preserve">Construction of a 6 door ablution block  for the girls </t>
  </si>
  <si>
    <t xml:space="preserve">Bishop Lawi  Primary School </t>
  </si>
  <si>
    <t>4-012-056-2630204-104-2018/19-020</t>
  </si>
  <si>
    <t xml:space="preserve">Completion of dormitory  (putting up roof for the dormitory) </t>
  </si>
  <si>
    <t>Gichunge  Primary School</t>
  </si>
  <si>
    <t>4-012-056-2630204-104-2018/19-021</t>
  </si>
  <si>
    <t>Kaaga Primary School</t>
  </si>
  <si>
    <t>4-012-056-2630204-104-2018/19-022</t>
  </si>
  <si>
    <t>Kambiti  Primary School</t>
  </si>
  <si>
    <t>4-012-056-2630204-104-2018/19-023</t>
  </si>
  <si>
    <t>Karimagantwiko  Primary School</t>
  </si>
  <si>
    <t>4-012-056-2630204-104-2018/19-024</t>
  </si>
  <si>
    <t>Kathithi  Primary School</t>
  </si>
  <si>
    <t>4-012-056-2630204-104-2018/19-025</t>
  </si>
  <si>
    <t>Kithoka  Primary School</t>
  </si>
  <si>
    <t>4-012-056-2630204-104-2018/19-026</t>
  </si>
  <si>
    <t>Completion of the special class( roof plaster painting and floor)</t>
  </si>
  <si>
    <t>Mulathankari  Primary School</t>
  </si>
  <si>
    <t>4-012-056-2630204-104-2018/19-027</t>
  </si>
  <si>
    <t>Mwithumwiru  Primary School</t>
  </si>
  <si>
    <t>4-012-056-2630204-104-2018/19-028</t>
  </si>
  <si>
    <t>Ngiine Primary School</t>
  </si>
  <si>
    <t>4-012-056-2630204-104-2018/19-029</t>
  </si>
  <si>
    <t>Kathirune  Primary School</t>
  </si>
  <si>
    <t>4-012-056-2630204-104-2018/19-030</t>
  </si>
  <si>
    <t xml:space="preserve">Completion of the toilet plastering and painting </t>
  </si>
  <si>
    <t xml:space="preserve">Gachua  Primary School </t>
  </si>
  <si>
    <t>4-012-056-2630204-104-2018/19-031</t>
  </si>
  <si>
    <t>Karirwara  Primary School</t>
  </si>
  <si>
    <t>4-012-056-2630204-104-2018/19-032</t>
  </si>
  <si>
    <t xml:space="preserve">Kirimaitune  Primary School </t>
  </si>
  <si>
    <t>4-012-056-2630204-104-2018/19-033</t>
  </si>
  <si>
    <t>Mbuta  Primary School</t>
  </si>
  <si>
    <t>4-012-056-2630204-104-2018/19-034</t>
  </si>
  <si>
    <t>Nkabune Primary School</t>
  </si>
  <si>
    <t>4-012-056-2630204-104-2018/19-035</t>
  </si>
  <si>
    <t>Rwanyange  Primary School</t>
  </si>
  <si>
    <t>4-012-056-2630204-104-2018/19-036</t>
  </si>
  <si>
    <t>Thuura  Primary School</t>
  </si>
  <si>
    <t>4-012-056-2630204-104-2018/19-037</t>
  </si>
  <si>
    <t>CCM Township Primary School</t>
  </si>
  <si>
    <t>4-012-056-2630204-104-2018/19-038</t>
  </si>
  <si>
    <t>Meru Primary School</t>
  </si>
  <si>
    <t>4-012-056-2630204-104-2018/19-039</t>
  </si>
  <si>
    <t>Kaaga School  For The Hearing Impared</t>
  </si>
  <si>
    <t>4-012-056-2630204-104-2018/19-040</t>
  </si>
  <si>
    <t>Secondary SCHOOL PROJECTS</t>
  </si>
  <si>
    <t>4-012-056-2630205-104-2018/19-001</t>
  </si>
  <si>
    <t>completion of a multipurpose hall (plastering and painting doors and windows)</t>
  </si>
  <si>
    <t>Kinoru Day Secondary School</t>
  </si>
  <si>
    <t>4-012-056-2630205-104-2018/19-002</t>
  </si>
  <si>
    <t>Gachanka Day Secondary School</t>
  </si>
  <si>
    <t>4-012-056-2630205-104-2018/19-003</t>
  </si>
  <si>
    <t>completion of the administration block plastering doors and windows</t>
  </si>
  <si>
    <t>Kirige Day Secondary School</t>
  </si>
  <si>
    <t>4-012-056-2630205-104-2018/19-004</t>
  </si>
  <si>
    <t>Roofing of the multipurpose hall</t>
  </si>
  <si>
    <t>Mwirine Day Secondary School</t>
  </si>
  <si>
    <t>4-012-056-2630205-104-2018/19-005</t>
  </si>
  <si>
    <t>completion of an administration block (plastering, painting doors and windows)</t>
  </si>
  <si>
    <t>Mwiteria Day  Secondary School</t>
  </si>
  <si>
    <t>4-012-056-2630205-104-2018/19-006</t>
  </si>
  <si>
    <t>Kirige Boys Secondary School</t>
  </si>
  <si>
    <t>4-012-056-2630205-104-2018/19-007</t>
  </si>
  <si>
    <t>Construction of a slab for a storey classroom block.</t>
  </si>
  <si>
    <t>Ccm Irinda Day Secondary School</t>
  </si>
  <si>
    <t>4-012-056-2630205-104-2018/19-008</t>
  </si>
  <si>
    <t>walling and roofing of the administration office</t>
  </si>
  <si>
    <t>Gikumene Girls Secondary School</t>
  </si>
  <si>
    <t>4-012-056-2630205-104-2018/19-009</t>
  </si>
  <si>
    <t>Kainginyo Day Secondary School</t>
  </si>
  <si>
    <t>4-012-056-2630205-104-2018/19-010</t>
  </si>
  <si>
    <t>Kiamiriru Day Secondary School</t>
  </si>
  <si>
    <t>4-012-056-2630205-104-2018/19-011</t>
  </si>
  <si>
    <t xml:space="preserve">completion of a multipurpose hall walling and roofing </t>
  </si>
  <si>
    <t>Ntakira Day Secondary School</t>
  </si>
  <si>
    <t>4-012-056-2630205-104-2018/19-012</t>
  </si>
  <si>
    <t>construction of a boys ablution block</t>
  </si>
  <si>
    <t>Nthimbiri  Secondary School</t>
  </si>
  <si>
    <t>4-012-056-2630205-104-2018/19-013</t>
  </si>
  <si>
    <t>construction of a dormitory to completion</t>
  </si>
  <si>
    <t>Chungari Day Secondary School</t>
  </si>
  <si>
    <t>4-012-056-2630205-104-2018/19-014</t>
  </si>
  <si>
    <t>Chugu Boys Secondary School</t>
  </si>
  <si>
    <t>4-012-056-2630205-104-2018/19-015</t>
  </si>
  <si>
    <t>Munithu Day Secondary School</t>
  </si>
  <si>
    <t>4-012-056-2630205-104-2018/19-016</t>
  </si>
  <si>
    <t xml:space="preserve">Construction of the dining hall  (walling and Roofing   </t>
  </si>
  <si>
    <t>Mwithumwiru Day Secondary School</t>
  </si>
  <si>
    <t>4-012-056-2630205-104-2018/19-017</t>
  </si>
  <si>
    <t>Runogone Day Secondary School</t>
  </si>
  <si>
    <t>4-012-056-2630205-104-2018/19-018</t>
  </si>
  <si>
    <t>completion of the administration block  (plastering ceiling painting of one wing)</t>
  </si>
  <si>
    <t>Giaki Girls Secondary School</t>
  </si>
  <si>
    <t>4-012-056-2630205-104-2018/19-019</t>
  </si>
  <si>
    <t>construction of dining hall /kitchen to roofing</t>
  </si>
  <si>
    <t>Kathirune Day Secondary School</t>
  </si>
  <si>
    <t>4-012-056-2630205-104-2018/19-020</t>
  </si>
  <si>
    <t>completion of the staff toilets( plastering doors, and tiles)</t>
  </si>
  <si>
    <t>Kiburine Day Secondary School</t>
  </si>
  <si>
    <t>4-012-056-2630205-104-2018/19-021</t>
  </si>
  <si>
    <t>completion of the dormitory (roofing of the dormitory)</t>
  </si>
  <si>
    <t>Nkabune Day Secondary School</t>
  </si>
  <si>
    <t>4-012-056-2630205-104-2018/19-022</t>
  </si>
  <si>
    <t>completion of the toilet (walling, roofing plastering painting)</t>
  </si>
  <si>
    <t>Nkabune Girls Secondary School</t>
  </si>
  <si>
    <t>4-012-056-2630205-104-2018/19-023</t>
  </si>
  <si>
    <t>completion of the administration block (roofing plastering, doors, windows)</t>
  </si>
  <si>
    <t>Ruriine Day Secondary School</t>
  </si>
  <si>
    <t>4-012-056-2630205-104-2018/19-024</t>
  </si>
  <si>
    <t xml:space="preserve">completion of the administration block (doors windows, plastering and painting </t>
  </si>
  <si>
    <t>Thuura Day  Secondary School</t>
  </si>
  <si>
    <t>4-012-056-2630205-104-2018/19-025</t>
  </si>
  <si>
    <t>Completion of the administration block (roofing, doors and windows</t>
  </si>
  <si>
    <t>Kaaga Boys  Secondary School</t>
  </si>
  <si>
    <t>4-012-056-2630205-104-2018/19-026</t>
  </si>
  <si>
    <t>Completion of a library to the walling and roofing</t>
  </si>
  <si>
    <t>Kambiti Day Secondary School</t>
  </si>
  <si>
    <t>4-012-056-2630205-104-2018/19-027</t>
  </si>
  <si>
    <t>Completion of the laboratory (Gas system in the lab )</t>
  </si>
  <si>
    <t>Ngiine Day  Secondary School</t>
  </si>
  <si>
    <t>4-012-056-2630205-104-2018/19-028</t>
  </si>
  <si>
    <t>completion of staffroom roofing plastering doors and windows)</t>
  </si>
  <si>
    <t>Rwanyange Day Secondary School</t>
  </si>
  <si>
    <t>4-012-056-2630205-104-2018/19-029</t>
  </si>
  <si>
    <t>Completion of the laboratory (Gas and water systems)</t>
  </si>
  <si>
    <t xml:space="preserve">Kambakia Police Post </t>
  </si>
  <si>
    <t>4-012-056-2640507-113-2018/19-001</t>
  </si>
  <si>
    <t>construction of a toilet( three doors)</t>
  </si>
  <si>
    <t>Kaaga Assistant  Chief Office</t>
  </si>
  <si>
    <t>4-012-056-2640507-113-2018/19-002</t>
  </si>
  <si>
    <t xml:space="preserve">Mwirine Police Post </t>
  </si>
  <si>
    <t>4-012-056-2640507-113-2018/19-003</t>
  </si>
  <si>
    <t>Nkabune Chief Camp</t>
  </si>
  <si>
    <t>4-012-056-2640507-113-2018/19-004</t>
  </si>
  <si>
    <t>construction of four (5) staff houses ( rooms)</t>
  </si>
  <si>
    <t>Mwiteria Chief Camp Ap Houses</t>
  </si>
  <si>
    <t>4-012-056-2640507-113-2018/19-005</t>
  </si>
  <si>
    <t>construction of (6) staff houses (rooms)</t>
  </si>
  <si>
    <t>Lower Nchaure Asst Chief Off</t>
  </si>
  <si>
    <t>4-012-056-2640507-113-2018/19-006</t>
  </si>
  <si>
    <t>completion of the office plastering and painting</t>
  </si>
  <si>
    <t>Mpuri Chief Office</t>
  </si>
  <si>
    <t>4-012-056-2640507-113-2018/19-007</t>
  </si>
  <si>
    <t>Nthimbiri Chiefs Camp</t>
  </si>
  <si>
    <t>4-012-056-2640507-113-2018/19-008</t>
  </si>
  <si>
    <t>Construction of 4 door toilet</t>
  </si>
  <si>
    <t>Kaaga Chief Office</t>
  </si>
  <si>
    <t>4-012-056-2640507-113-2018/19-009</t>
  </si>
  <si>
    <t xml:space="preserve">completion of the chiefs office plastering painting electricity connection </t>
  </si>
  <si>
    <t>Mulathankari Chiefs Office</t>
  </si>
  <si>
    <t>4-012-056-2640507-113-2018/19-010</t>
  </si>
  <si>
    <t>Themba Ass Chief Office</t>
  </si>
  <si>
    <t>4-012-056-2640507-113-2018/19-011</t>
  </si>
  <si>
    <t>completion of the office (plastering painting windowpanes and floors</t>
  </si>
  <si>
    <t>Giaki Chiefs Office</t>
  </si>
  <si>
    <t>4-012-056-2640507-113-2018/19-012</t>
  </si>
  <si>
    <t>Completion of extension (walling roofing plastering, roofing)</t>
  </si>
  <si>
    <t>Mbeu Chiefs Office</t>
  </si>
  <si>
    <t>4-012-056-2640507-113-2018/19-013</t>
  </si>
  <si>
    <t>completion of the chiefs office (plastering painting floors window panes )</t>
  </si>
  <si>
    <t>North Imenti Sub-County Commissioners Office</t>
  </si>
  <si>
    <t>4-012-056-2640507-113-2018/19-014</t>
  </si>
  <si>
    <t xml:space="preserve">renovation of the DCC’s office tiling painting ceiling </t>
  </si>
  <si>
    <t>Kirugua Asst Chief Office</t>
  </si>
  <si>
    <t>4-012-056-2640507-113-2018/19-015</t>
  </si>
  <si>
    <t>Construction of 4 door toilet(office not in use because there is no toilet)</t>
  </si>
  <si>
    <t>Thuura Chiefs Office</t>
  </si>
  <si>
    <t>4-012-056-2640507-113-2018/19-016</t>
  </si>
  <si>
    <t xml:space="preserve">renovation or the chiefs office (replacement of the doors windows and ceiling and painting </t>
  </si>
  <si>
    <t>Kianthandi Chiefs Office</t>
  </si>
  <si>
    <t>4-012-056-2640507-113-2018/19-017</t>
  </si>
  <si>
    <t xml:space="preserve">extension of the office to accommodate the ACC  </t>
  </si>
  <si>
    <t>4-012-056-3110704-108-2018/19-001</t>
  </si>
  <si>
    <t>Mihuti Asst. Chief's Office</t>
  </si>
  <si>
    <t>Wanjithi Asst Chief's Office-</t>
  </si>
  <si>
    <t xml:space="preserve"> Kirerema Asst Chef's Office</t>
  </si>
  <si>
    <t>Gakindu Chiefs Office</t>
  </si>
  <si>
    <t>Ack Kiuu Secondary School</t>
  </si>
  <si>
    <t>4-019-098-3111000-108-2018/19-002</t>
  </si>
  <si>
    <t>4-019-098-3111000-108-2018/19-003</t>
  </si>
  <si>
    <t>4-019-098-3111000-108-2018/19-004</t>
  </si>
  <si>
    <t>4-019-098-3111000-108-2018/19-005</t>
  </si>
  <si>
    <t>4-019-098-3111000-108-2018/19-006</t>
  </si>
  <si>
    <t>4-019-098-3111000-108-2018/19-007</t>
  </si>
  <si>
    <t>PROJECT GFS CODELIST FOR SAMBURU WEST NATIONAL GOVERNMENT CONSTITUENCY DEVELOPMENT FUND</t>
  </si>
  <si>
    <t>4-025-133-2110000-100-2018/19-001</t>
  </si>
  <si>
    <t>4-025-133-2210000-100-2018/19-002</t>
  </si>
  <si>
    <t>4-025-133-2120101-100-2018/19-003</t>
  </si>
  <si>
    <t>4-025-133-2120201-100-2018/19-004</t>
  </si>
  <si>
    <t>4-025-133-2210802-100-2018/19-005</t>
  </si>
  <si>
    <t>4-025-133-2210000-111-2018/19-001</t>
  </si>
  <si>
    <t>4-025-133-2210802-111-2018/19-002</t>
  </si>
  <si>
    <t>4-025-133-2210700-111-2018/19-003</t>
  </si>
  <si>
    <t>4-025-133-2640200-101-2018/19-001</t>
  </si>
  <si>
    <t>4-025-133-2640509-112-2018/19-001</t>
  </si>
  <si>
    <t>Carry out constituency sports tournament and the winning teams/schools to be awarded with trophies,balls and game kits</t>
  </si>
  <si>
    <t>4-025-133-2640510-110-2018/19-001</t>
  </si>
  <si>
    <t>4-025-133-2640101-103-2018/19-001</t>
  </si>
  <si>
    <t>4-025-133-2640102-103-2018/19-002</t>
  </si>
  <si>
    <t>4-025-133-2640101-103-2018/19-003</t>
  </si>
  <si>
    <t>Mugur primary school</t>
  </si>
  <si>
    <t>4-025-133-2630204-104-2018/19-001</t>
  </si>
  <si>
    <t>Lkishaki primary school</t>
  </si>
  <si>
    <t>4-025-133-2630204-104-2018/19-002</t>
  </si>
  <si>
    <t>Suguta primary school</t>
  </si>
  <si>
    <t>4-025-133-2630204-104-2018/19-003</t>
  </si>
  <si>
    <t>Angata rongai primary school</t>
  </si>
  <si>
    <t>4-025-133-2630204-104-2018/19-004</t>
  </si>
  <si>
    <t>Construction of a teachers quarter</t>
  </si>
  <si>
    <t>4-025-133-2630204-104-2018/19-005</t>
  </si>
  <si>
    <t>Lchoro primary school</t>
  </si>
  <si>
    <t>4-025-133-2630204-104-2018/19-006</t>
  </si>
  <si>
    <t>Lariaorok primary school</t>
  </si>
  <si>
    <t>4-025-133-2630204-104-2018/19-007</t>
  </si>
  <si>
    <t>Construction of a kitchen</t>
  </si>
  <si>
    <t>Logorate primary school</t>
  </si>
  <si>
    <t>4-025-133-2630204-104-2018/19-008</t>
  </si>
  <si>
    <t>4-025-133-2630204-104-2018/19-009</t>
  </si>
  <si>
    <t>Construction of a girls ablution block</t>
  </si>
  <si>
    <t>Lorukoti primary school</t>
  </si>
  <si>
    <t>4-025-133-2630204-104-2018/19-010</t>
  </si>
  <si>
    <t>Amaiya primary school</t>
  </si>
  <si>
    <t>4-025-133-2630204-104-2018/19-011</t>
  </si>
  <si>
    <t>Construction of eight door pit latrines</t>
  </si>
  <si>
    <t>Lorrok primary school</t>
  </si>
  <si>
    <t>4-025-133-2630204-104-2018/19-012</t>
  </si>
  <si>
    <t>4-025-133-2630204-104-2018/19-013</t>
  </si>
  <si>
    <t>Nontoto primary school</t>
  </si>
  <si>
    <t>4-025-133-2630204-104-2018/19-014</t>
  </si>
  <si>
    <t>Loosuk primary school</t>
  </si>
  <si>
    <t>4-025-133-2630204-104-2018/19-015</t>
  </si>
  <si>
    <t>Loiragai primary school</t>
  </si>
  <si>
    <t>4-025-133-2630204-104-2018/19-016</t>
  </si>
  <si>
    <t>Roofing, plastering, fitting doors and windows and painting  of classroom</t>
  </si>
  <si>
    <t>Kirimon Primary School</t>
  </si>
  <si>
    <t>4-025-133-2630204-104-2018/19-017</t>
  </si>
  <si>
    <t>Roofing ,plastering and painting of dormitory</t>
  </si>
  <si>
    <t>Lchingei primary school</t>
  </si>
  <si>
    <t>4-025-133-2630204-104-2018/19-018</t>
  </si>
  <si>
    <t>4-025-133-2630204-104-2018/19-027</t>
  </si>
  <si>
    <t>Lolkunono primary school</t>
  </si>
  <si>
    <t>4-025-133-2630204-104-2018/19-019</t>
  </si>
  <si>
    <t>Mwangaza muslim mixed school</t>
  </si>
  <si>
    <t>4-025-133-2630204-104-2018/19-020</t>
  </si>
  <si>
    <t>Maralal primary school</t>
  </si>
  <si>
    <t>4-025-133-2630204-104-2018/19-021</t>
  </si>
  <si>
    <t>Puchase of 50 double decker beds @ at ksh.7000</t>
  </si>
  <si>
    <t>4-025-133-2630204-104-2018/19-022</t>
  </si>
  <si>
    <t>Plastering,fixing doors and windows and painting of dormitory</t>
  </si>
  <si>
    <t>Lmutaro primary school</t>
  </si>
  <si>
    <t>4-025-133-2630204-104-2018/19-023</t>
  </si>
  <si>
    <t>Fencing of 2.1acres  school compound  with concrete posts</t>
  </si>
  <si>
    <t>Lpartuk primary school</t>
  </si>
  <si>
    <t>4-025-133-2630204-104-2018/19-024</t>
  </si>
  <si>
    <t>Ledero primary school</t>
  </si>
  <si>
    <t>4-025-133-2630204-104-2018/19-025</t>
  </si>
  <si>
    <t>Nomotio primary school</t>
  </si>
  <si>
    <t>4-025-133-2630204-104-2018/19-026</t>
  </si>
  <si>
    <t>Laikipia University</t>
  </si>
  <si>
    <t>4-025-133-2630206-104-2018/19-002</t>
  </si>
  <si>
    <t>Lolmolok secondary school</t>
  </si>
  <si>
    <t>4-025-133-2630205-104-2018/19-001</t>
  </si>
  <si>
    <t>Construction of laboratory to slab level</t>
  </si>
  <si>
    <t>Longewan secondary school</t>
  </si>
  <si>
    <t>4-025-133-2630205-104-2018/19-002</t>
  </si>
  <si>
    <t>Maralal mixed day secondary school</t>
  </si>
  <si>
    <t>4-025-133-2630205-104-2018/19-003</t>
  </si>
  <si>
    <t>Samburu mixed day secondary school</t>
  </si>
  <si>
    <t>4-025-133-2630205-104-2018/19-004</t>
  </si>
  <si>
    <t>Loosuk mixed day Secondary school</t>
  </si>
  <si>
    <t>4-025-133-2630205-104-2018/19-005</t>
  </si>
  <si>
    <t>4-025-133-2640507-104-2018/19-001</t>
  </si>
  <si>
    <t>Completion of report office, cell and armoury by roofing, plastering, fixing doors, windows and painting</t>
  </si>
  <si>
    <t>Maralal chiefs camp</t>
  </si>
  <si>
    <t>4-025-133-2640507-104-2018/19-002</t>
  </si>
  <si>
    <t>Construction of chiefs office with three rooms</t>
  </si>
  <si>
    <t>Kisima police station</t>
  </si>
  <si>
    <t>4-025-133-2640507-104-2018/19-003</t>
  </si>
  <si>
    <t>Kelele kirimon road</t>
  </si>
  <si>
    <t>Grading,dozing and gravel patching of road 17.2 km stretch</t>
  </si>
  <si>
    <t>Grading,dozing and gravel patching of road 7km stretch</t>
  </si>
  <si>
    <t>PROJECT GFS CODELIST FOR BELGUT NATIONAL GOVERNMENT CONSTITUENCY DEVELOPMENT FUND</t>
  </si>
  <si>
    <t xml:space="preserve">Employees salaries </t>
  </si>
  <si>
    <t>4-035-192-2110000-100-2018/19-001</t>
  </si>
  <si>
    <t>Payment of staff salaries, gratuity, NHIF and NSSF</t>
  </si>
  <si>
    <t>4-035-192-2210000-100-2018/19-002</t>
  </si>
  <si>
    <t>4-035-192-2210802-100-2018/19-003</t>
  </si>
  <si>
    <t>4-035-192-2210802-111-2018/19-001</t>
  </si>
  <si>
    <t>4-035-192-2210700-111-2018/19-002</t>
  </si>
  <si>
    <t>4-035-192-2210000-111-2018/19-003</t>
  </si>
  <si>
    <t>4-035-192-2640200-101-2018/19-001</t>
  </si>
  <si>
    <t>Bursary Secondary Schools/Day School</t>
  </si>
  <si>
    <t>4-035-192-2640101-103-2018/19-001</t>
  </si>
  <si>
    <t>4-035-192-2640102-103-2018/19-002</t>
  </si>
  <si>
    <t xml:space="preserve">Payment of bursary to needy students in  various colleges and universities </t>
  </si>
  <si>
    <t>Constituency  sports tournaments</t>
  </si>
  <si>
    <t>4-035-192-2640509-112-2018/19-001</t>
  </si>
  <si>
    <t>To carry out sports tournament and marathon in the constituency and the winning teams be awarded with balls, trophies and kits</t>
  </si>
  <si>
    <t>Chemamul A Primary School</t>
  </si>
  <si>
    <t>4-035-192-2640509-108-2018/19-002</t>
  </si>
  <si>
    <t>Levelling of playing ground</t>
  </si>
  <si>
    <t>Chemoset Primary School</t>
  </si>
  <si>
    <t>4-035-192-3111003-108-2018/19-001</t>
  </si>
  <si>
    <t xml:space="preserve">Purchase of 10,000 Ltrs water tank at Kshs. 100,000; and installation of water gutters, construction of  tank base and piping of water to the latrines at KShs. 200,000.
</t>
  </si>
  <si>
    <t xml:space="preserve"> NG CDF OFFICE </t>
  </si>
  <si>
    <t>NG CDFC  Office Notice board</t>
  </si>
  <si>
    <t>4-035-192-3111000-108-2018/19-001</t>
  </si>
  <si>
    <t xml:space="preserve"> Construction of stone wall notice board</t>
  </si>
  <si>
    <t>Ainapkoi Primary School</t>
  </si>
  <si>
    <t>4-035-192-2630204-104-2018/19-001</t>
  </si>
  <si>
    <t>Chaik Ward</t>
  </si>
  <si>
    <t>4-035-192-2630204-104-2018/19-002</t>
  </si>
  <si>
    <t>Purchase of books for 13 schools i.e Kapsongoi Primary school, FFI primary, Masobet Primary, AHP Workshop, FF II Primary, Kipketer Primary, Saramek Primary, Saosa Primary, Jamji Primary,Tagabi Primary,Kiptetan Primary, Tilwet Primary school and Kerenga Primary at Kshs.100,000 per school.</t>
  </si>
  <si>
    <t>On- going</t>
  </si>
  <si>
    <t>4-035-192-2630204-104-2018/19-003</t>
  </si>
  <si>
    <t>Construction of 6 door pit latrines at Kshs. 400,000 and construction of school  gate Kshs. 100,000</t>
  </si>
  <si>
    <t>Chemumbe Primary School</t>
  </si>
  <si>
    <t>4-035-192-2630204-104-2018/19-004</t>
  </si>
  <si>
    <t>Chepkoin Primary School</t>
  </si>
  <si>
    <t>4-035-192-2630204-104-2018/19-005</t>
  </si>
  <si>
    <t>Construction of library</t>
  </si>
  <si>
    <t>Chepkutung Primary School</t>
  </si>
  <si>
    <t>4-035-192-2630204-104-2018/19-006</t>
  </si>
  <si>
    <t xml:space="preserve">Cheronget Primary  School </t>
  </si>
  <si>
    <t>4-035-192-2630204-104-2018/19-007</t>
  </si>
  <si>
    <t>Chymen Primary school</t>
  </si>
  <si>
    <t>4-035-192-2630204-104-2018/19-008</t>
  </si>
  <si>
    <t>Itanda Primary School</t>
  </si>
  <si>
    <t>4-035-192-2630204-104-2018/19-009</t>
  </si>
  <si>
    <t>Kabianga Primary  School</t>
  </si>
  <si>
    <t>4-035-192-2630204-104-2018/19-010</t>
  </si>
  <si>
    <t>Purchase of 66 lockers and chairs</t>
  </si>
  <si>
    <t>Kakiptui Primary School</t>
  </si>
  <si>
    <t>4-035-192-2630204-104-2018/19-011</t>
  </si>
  <si>
    <t xml:space="preserve">Construction of admistration block </t>
  </si>
  <si>
    <t>Kapchebet 'B' Primary school</t>
  </si>
  <si>
    <t>4-035-192-2630204-104-2018/19-012</t>
  </si>
  <si>
    <t>4-035-192-2630204-104-2018/19-013</t>
  </si>
  <si>
    <t>Kaplemeiywet Primary School</t>
  </si>
  <si>
    <t>4-035-192-2630204-104-2018/19-014</t>
  </si>
  <si>
    <t>Purchase of 0.5 acres of land</t>
  </si>
  <si>
    <t>Kaplutiet Primary School</t>
  </si>
  <si>
    <t>4-035-192-2630204-104-2018/19-015</t>
  </si>
  <si>
    <t>Kapmaso Milimani Primary School</t>
  </si>
  <si>
    <t>4-035-192-2630204-104-2018/19-016</t>
  </si>
  <si>
    <t xml:space="preserve">Construction of  1 classroom </t>
  </si>
  <si>
    <t>Kapnandet  Primary School</t>
  </si>
  <si>
    <t>4-035-192-2630204-104-2018/19-017</t>
  </si>
  <si>
    <t>Kapsisiywo Primary School</t>
  </si>
  <si>
    <t>4-035-192-2630204-104-2018/19-018</t>
  </si>
  <si>
    <t>Kaptebeswet Primary  School</t>
  </si>
  <si>
    <t>4-035-192-2630204-104-2018/19-019</t>
  </si>
  <si>
    <t>Kaptoboiti Primary School</t>
  </si>
  <si>
    <t>4-035-192-2630204-104-2018/19-020</t>
  </si>
  <si>
    <t>Keben Primary School</t>
  </si>
  <si>
    <t>4-035-192-2630204-104-2018/19-021</t>
  </si>
  <si>
    <t>Kesagetiet Primary School</t>
  </si>
  <si>
    <t>4-035-192-2630204-104-2018/19-022</t>
  </si>
  <si>
    <t>Kiplalmat Primary School</t>
  </si>
  <si>
    <t>4-035-192-2630204-104-2018/19-023</t>
  </si>
  <si>
    <t>Purchase of 1 acre of  land</t>
  </si>
  <si>
    <t xml:space="preserve">Kipsolu Primary School </t>
  </si>
  <si>
    <t>4-035-192-2630204-104-2018/19-024</t>
  </si>
  <si>
    <t>Kiptaldal Primary School</t>
  </si>
  <si>
    <t>4-035-192-2630204-104-2018/19-025</t>
  </si>
  <si>
    <t>Koitalel Primary School</t>
  </si>
  <si>
    <t>4-035-192-2630204-104-2018/19-026</t>
  </si>
  <si>
    <t>Koiwalelach Primary School</t>
  </si>
  <si>
    <t>4-035-192-2630204-104-2018/19-027</t>
  </si>
  <si>
    <t>Mereonik Primary School</t>
  </si>
  <si>
    <t>4-035-192-2630204-104-2018/19-028</t>
  </si>
  <si>
    <t>Mobego Primary School</t>
  </si>
  <si>
    <t>4-035-192-2630204-104-2018/19-029</t>
  </si>
  <si>
    <t>Ngariet Primary School</t>
  </si>
  <si>
    <t>4-035-192-2630204-104-2018/19-030</t>
  </si>
  <si>
    <t>Samiytuk Primary School</t>
  </si>
  <si>
    <t>4-035-192-2630204-104-2018/19-031</t>
  </si>
  <si>
    <t>Simotwo Primary School</t>
  </si>
  <si>
    <t>4-035-192-2630204-104-2018/19-032</t>
  </si>
  <si>
    <t>St. Mark Chepngetuny Primary School</t>
  </si>
  <si>
    <t>4-035-192-2630204-104-2018/19-033</t>
  </si>
  <si>
    <t>Turguito Primary School</t>
  </si>
  <si>
    <t>4-035-192-2630204-104-2018/19-034</t>
  </si>
  <si>
    <t>Borborwet Secondary School</t>
  </si>
  <si>
    <t>4-035-192-2630205-104-2018/19-001</t>
  </si>
  <si>
    <t>Chebirirbei Secondary School</t>
  </si>
  <si>
    <t>4-035-192-2630205-104-2018/19-002</t>
  </si>
  <si>
    <t>Chemamul Boys High School</t>
  </si>
  <si>
    <t>4-035-192-2630205-104-2018/19-003</t>
  </si>
  <si>
    <t>Chemamul Mixed Day Secondary School</t>
  </si>
  <si>
    <t>4-035-192-2630205-104-2018/19-004</t>
  </si>
  <si>
    <t>Chepkoton Girls Secondary School</t>
  </si>
  <si>
    <t>4-035-192-2630205-104-2018/19-005</t>
  </si>
  <si>
    <t>Cheribo Secondary School</t>
  </si>
  <si>
    <t>4-035-192-2630205-104-2018/19-007</t>
  </si>
  <si>
    <t>Getumbe Secondary School</t>
  </si>
  <si>
    <t>4-035-192-2630205-104-2018/19-008</t>
  </si>
  <si>
    <t>Cheptenye Boys High School</t>
  </si>
  <si>
    <t>4-035-192-2630205-104-2018/19-009</t>
  </si>
  <si>
    <t>Kabianga High School</t>
  </si>
  <si>
    <t>4-035-192-2630205-104-2018/19-010</t>
  </si>
  <si>
    <t xml:space="preserve">Purchase of  45 beds </t>
  </si>
  <si>
    <t>Kaborok Girls sec School</t>
  </si>
  <si>
    <t>4-035-192-2630205-104-2018/19-011</t>
  </si>
  <si>
    <t>Kapkitony Day Secondary School</t>
  </si>
  <si>
    <t>4-035-192-2630205-104-2018/19-012</t>
  </si>
  <si>
    <t>Kaplutiet Secondary School</t>
  </si>
  <si>
    <t>4-035-192-2630205-104-2018/19-013</t>
  </si>
  <si>
    <t xml:space="preserve">Kaptebeswet Girls Secondary </t>
  </si>
  <si>
    <t>4-035-192-2630205-104-2018/19-014</t>
  </si>
  <si>
    <t>Keben Secondary School</t>
  </si>
  <si>
    <t>4-035-192-2630205-104-2018/19-015</t>
  </si>
  <si>
    <t>Construction of multipurpose hall</t>
  </si>
  <si>
    <t>Koiwalelach Girls Secondary School</t>
  </si>
  <si>
    <t>4-035-192-2630205-104-2018/19-016</t>
  </si>
  <si>
    <t>Nyabangi Secondary School</t>
  </si>
  <si>
    <t>4-035-192-2630205-104-2018/19-017</t>
  </si>
  <si>
    <t>Seretut Seondary School</t>
  </si>
  <si>
    <t>4-035-192-2630205-104-2018/19-018</t>
  </si>
  <si>
    <t>Sosiot Girls Secondary School</t>
  </si>
  <si>
    <t>4-035-192-2630205-104-2018/19-019</t>
  </si>
  <si>
    <t>OCPD Belgut</t>
  </si>
  <si>
    <t>4-035-192-2640507-104-2018/19-001</t>
  </si>
  <si>
    <t>4-035-192-2640507-104-2018/19-002</t>
  </si>
  <si>
    <t>Construction of  police divisional headquaters for Belgut Subcounty</t>
  </si>
  <si>
    <t>PROJECT GFS CODELIST FOR SAMBURU NORTH NATIONAL GOVERNMENT CONSTITUENCY DEVELOPMENT FUND</t>
  </si>
  <si>
    <t>4-025-134-2110000-100-2018/19-001</t>
  </si>
  <si>
    <t>4-025-134-2110000-100-2018/19-002</t>
  </si>
  <si>
    <t>4-025-134-2120101-100-2018/19-003</t>
  </si>
  <si>
    <t>4-025-134-2120201-100-2018/19-004</t>
  </si>
  <si>
    <t>4-025-134-2210802-100-2018/19-005</t>
  </si>
  <si>
    <t>4-025-134-2210000-111-2018/19-001</t>
  </si>
  <si>
    <t>Purchase of fuel,repairs and maintenance, printing, stationery, airtime, travel and subsistence</t>
  </si>
  <si>
    <t>4-025-134-2210802-111-2018/19-002</t>
  </si>
  <si>
    <t>NG CDFC /PMC Capacity Building</t>
  </si>
  <si>
    <t>4-025-134-2210700-111-2018/19-003</t>
  </si>
  <si>
    <t>Undertake training of PMCs/NG- CDFCs On NG-CDF related issues</t>
  </si>
  <si>
    <t>4-025-134-2640200-101-2018/19-001</t>
  </si>
  <si>
    <t>4-025-134-2640509-112-2018/19-001</t>
  </si>
  <si>
    <t>4-025-134-2640510-110-2018/19-001</t>
  </si>
  <si>
    <t>Purchase and planting of trees in the following primary schools ; Leirr, Nomboroi, Keleswa, Nkorika, Opiroi, Kurungu, Nalingangor, south horr,  seren, Tangar A, Tangar B, Natiti,nachola, Parkati,simale, uasorongai, LareOrok, Baragoi, Bendera, AngataNanyukie, Lulu, Lpusi @ 99,128.07</t>
  </si>
  <si>
    <t>4-025-134-2640101-103-2018/19-001</t>
  </si>
  <si>
    <t>Bursary to Tertiary institutions</t>
  </si>
  <si>
    <t>4-025-134-2640102-103-2018/19-002</t>
  </si>
  <si>
    <t>4-025-134-2630204-108-2018/19-001</t>
  </si>
  <si>
    <t>Baawa primary school</t>
  </si>
  <si>
    <t>4-025-134-2630204-104-2018/19-001</t>
  </si>
  <si>
    <t>Lchakwai primary school</t>
  </si>
  <si>
    <t>4-025-134-2630204-104-2018/19-002</t>
  </si>
  <si>
    <t>Nomboroi primary school</t>
  </si>
  <si>
    <t>4-025-134-2630204-104-2018/19-003</t>
  </si>
  <si>
    <t>Opiroi primary school</t>
  </si>
  <si>
    <t>4-025-134-2630204-104-2018/19-004</t>
  </si>
  <si>
    <t>Sererit primary school</t>
  </si>
  <si>
    <t>4-025-134-2630204-104-2018/19-005</t>
  </si>
  <si>
    <t>Administration block construction to completion</t>
  </si>
  <si>
    <t>Latakweny primary school</t>
  </si>
  <si>
    <t>4-025-134-2630204-104-2018/19-006</t>
  </si>
  <si>
    <t>Completion of an adminsration block roofing, doors,windows and painting</t>
  </si>
  <si>
    <t>Lesirikan primary school</t>
  </si>
  <si>
    <t>4-025-134-2630204-104-2018/19-007</t>
  </si>
  <si>
    <t>Tangar primary school</t>
  </si>
  <si>
    <t>4-025-134-2630204-104-2018/19-008</t>
  </si>
  <si>
    <t>Lodwua primary school</t>
  </si>
  <si>
    <t>4-025-134-2630204-104-2018/19-009</t>
  </si>
  <si>
    <t xml:space="preserve">Construction 2 door pit latrines </t>
  </si>
  <si>
    <t>Illaut primary school</t>
  </si>
  <si>
    <t>4-025-134-2630204-104-2018/19-010</t>
  </si>
  <si>
    <t>Construction of 2 teachers houses to completion</t>
  </si>
  <si>
    <t>Arsim primary school</t>
  </si>
  <si>
    <t>4-025-134-2630204-104-2018/19-011</t>
  </si>
  <si>
    <t>Ngurnit primary school</t>
  </si>
  <si>
    <t>4-025-134-2630204-104-2018/19-012</t>
  </si>
  <si>
    <t xml:space="preserve">Construction of an administration block </t>
  </si>
  <si>
    <t>Keno  primary school</t>
  </si>
  <si>
    <t>4-025-134-2630204-104-2018/19-013</t>
  </si>
  <si>
    <t>Seren primary school</t>
  </si>
  <si>
    <t>4-025-134-2630204-104-2018/19-014</t>
  </si>
  <si>
    <t>Urah primary school</t>
  </si>
  <si>
    <t>4-025-134-2630204-104-2018/19-015</t>
  </si>
  <si>
    <t>Kasipo primary school</t>
  </si>
  <si>
    <t>4-025-134-2630204-104-2018/19-016</t>
  </si>
  <si>
    <t>Tuum primary school</t>
  </si>
  <si>
    <t>4-025-134-2630204-104-2018/19-017</t>
  </si>
  <si>
    <t>Lareorok primary school</t>
  </si>
  <si>
    <t>4-025-134-2630204-104-2018/19-018</t>
  </si>
  <si>
    <t>South horr primary school</t>
  </si>
  <si>
    <t>4-025-134-2630204-104-2018/19-019</t>
  </si>
  <si>
    <t>Sumuruai primary school</t>
  </si>
  <si>
    <t>4-025-134-2630204-104-2018/19-020</t>
  </si>
  <si>
    <t>Purchase of 120 desks @ 5,000</t>
  </si>
  <si>
    <t>Kurungu primary school</t>
  </si>
  <si>
    <t>4-025-134-2630204-104-2018/19-021</t>
  </si>
  <si>
    <t>Anderi primary school</t>
  </si>
  <si>
    <t>4-025-134-2630204-104-2018/19-022</t>
  </si>
  <si>
    <t>Loonjorin  primary school</t>
  </si>
  <si>
    <t>4-025-134-2630204-104-2018/19-023</t>
  </si>
  <si>
    <t>Loikumkum primary school</t>
  </si>
  <si>
    <t>4-025-134-2630204-104-2018/19-024</t>
  </si>
  <si>
    <t>Lkitagesi  primary school</t>
  </si>
  <si>
    <t>4-025-134-2630204-104-2018/19-025</t>
  </si>
  <si>
    <t>Bendera primary school</t>
  </si>
  <si>
    <t>4-025-134-2630204-104-2018/19-026</t>
  </si>
  <si>
    <t>Ngilai primary school</t>
  </si>
  <si>
    <t>4-025-134-2630204-104-2018/19-027</t>
  </si>
  <si>
    <t xml:space="preserve">Construction of a kitchen store </t>
  </si>
  <si>
    <t>4-025-134-2630204-104-2018/19-028</t>
  </si>
  <si>
    <t>Simiti primary school</t>
  </si>
  <si>
    <t>4-025-134-2630204-104-2018/19-029</t>
  </si>
  <si>
    <t>Masikita primary school</t>
  </si>
  <si>
    <t>4-025-134-2630204-104-2018/19-030</t>
  </si>
  <si>
    <t>Construction of kitchen and stores to completion</t>
  </si>
  <si>
    <t>Suyian primary school</t>
  </si>
  <si>
    <t>4-025-134-2630204-104-2018/19-031</t>
  </si>
  <si>
    <t>Morijo primary school</t>
  </si>
  <si>
    <t>4-025-134-2630204-104-2018/19-032</t>
  </si>
  <si>
    <t>Soit pus primary school</t>
  </si>
  <si>
    <t>4-025-134-2630204-104-2018/19-033</t>
  </si>
  <si>
    <t>Construction of  1 classroom to completion</t>
  </si>
  <si>
    <t>Nkorika primary school</t>
  </si>
  <si>
    <t>4-025-134-2630204-104-2018/19-034</t>
  </si>
  <si>
    <t>Sunoni primary school</t>
  </si>
  <si>
    <t>4-025-134-2630204-104-2018/19-035</t>
  </si>
  <si>
    <t>Loowua primary school</t>
  </si>
  <si>
    <t>4-025-134-2630204-104-2018/19-036</t>
  </si>
  <si>
    <t>Lulu primary school</t>
  </si>
  <si>
    <t>4-025-134-2630204-104-2018/19-037</t>
  </si>
  <si>
    <t>Marti primary school</t>
  </si>
  <si>
    <t>4-025-134-2630204-104-2018/19-038</t>
  </si>
  <si>
    <t>Completion of a classroom; doors, windows and painting</t>
  </si>
  <si>
    <t>Nachola primary school</t>
  </si>
  <si>
    <t>4-025-134-2630204-104-2018/19-039</t>
  </si>
  <si>
    <t>Natiti primary school</t>
  </si>
  <si>
    <t>4-025-134-2630204-104-2018/19-040</t>
  </si>
  <si>
    <t>Nteremuka primary school</t>
  </si>
  <si>
    <t>4-025-134-2630204-104-2018/19-041</t>
  </si>
  <si>
    <t>4-025-134-2630204-104-2018/19-042</t>
  </si>
  <si>
    <t>Renovation of teachers houses, plastering, flooring, painting, new roofing and window pens</t>
  </si>
  <si>
    <t>Loruko primary school</t>
  </si>
  <si>
    <t>4-025-134-2630204-104-2018/19-043</t>
  </si>
  <si>
    <t>Completion of 2 classrooms; doors,windows and painting</t>
  </si>
  <si>
    <t>Keleswa primary school</t>
  </si>
  <si>
    <t>4-025-134-2630204-104-2018/19-044</t>
  </si>
  <si>
    <t>Samburu North Technical College</t>
  </si>
  <si>
    <t>Part funding of the TTI as provided  by the NG-CDF Act</t>
  </si>
  <si>
    <t>St Peter and Paul Baawa Boys</t>
  </si>
  <si>
    <t>4-025-134-2630205-104-2018/19-001</t>
  </si>
  <si>
    <t xml:space="preserve">Construction Of Laboratory  </t>
  </si>
  <si>
    <t>Ndoto Boys Scondary School</t>
  </si>
  <si>
    <t>4-025-134-2630205-104-2018/19-002</t>
  </si>
  <si>
    <t>Nyiro Boys Secondary School</t>
  </si>
  <si>
    <t>4-025-134-2630205-104-2018/19-003</t>
  </si>
  <si>
    <t>Construction Of 3 Teachers Houses To Completion</t>
  </si>
  <si>
    <t>Nyiro Girls  Secondary School</t>
  </si>
  <si>
    <t>4-025-134-2630205-104-2018/19-004</t>
  </si>
  <si>
    <t>Nyiro Mixed Secondary School</t>
  </si>
  <si>
    <t>4-025-134-2630205-104-2018/19-005</t>
  </si>
  <si>
    <t>Morijo Mixed Scondary School</t>
  </si>
  <si>
    <t>4-025-134-2630205-104-2018/19-006</t>
  </si>
  <si>
    <t>Construction Of 1 Classroom Completion</t>
  </si>
  <si>
    <t>Barsaloi Day Secondary School</t>
  </si>
  <si>
    <t>4-025-134-2630205-104-2018/19-007</t>
  </si>
  <si>
    <t>Completion Of An Administration Block, Doors, Windows, Painting And Veranda</t>
  </si>
  <si>
    <t>Marti Mixed Day Sec School</t>
  </si>
  <si>
    <t>4-025-134-2630205-104-2018/19-008</t>
  </si>
  <si>
    <t>Construction Of Girls Dormitory To Completion</t>
  </si>
  <si>
    <t xml:space="preserve">Baragoi Mixed Secondary </t>
  </si>
  <si>
    <t>4-025-134-2630205-104-2018/19-010</t>
  </si>
  <si>
    <t>Construction Of  Kitchen To Completion</t>
  </si>
  <si>
    <t>Baawa Mixed Day Sec School</t>
  </si>
  <si>
    <t>4-025-134-2630205-104-2018/19-011</t>
  </si>
  <si>
    <t>Opiroi Mixed Day Sec School</t>
  </si>
  <si>
    <t>4-025-134-2630205-104-2018/19-012</t>
  </si>
  <si>
    <t>Construction Of 2 Classrooms To Completion</t>
  </si>
  <si>
    <t>Lesirikan  Chief Office</t>
  </si>
  <si>
    <t>4-025-134-2640507-104-2018/19-001</t>
  </si>
  <si>
    <t>Construction Of Chief Office To Completion</t>
  </si>
  <si>
    <t>Tuum AP Line</t>
  </si>
  <si>
    <t>4-025-134-2640507-104-2018/19-002</t>
  </si>
  <si>
    <t>Construction Of 2 Units Adminstration Police Houses To Completion</t>
  </si>
  <si>
    <t>Loruko AP Line</t>
  </si>
  <si>
    <t>4-025-134-2640507-104-2018/19-003</t>
  </si>
  <si>
    <t>Construction Of 1 Unit Adminstration Police House To Completion</t>
  </si>
  <si>
    <t>Masikita AP Line</t>
  </si>
  <si>
    <t>4-025-134-2640507-104-2018/19-004</t>
  </si>
  <si>
    <t>Samburu north NG-CDF office</t>
  </si>
  <si>
    <t xml:space="preserve">4-025-134-3110104-108-2018/19-001 </t>
  </si>
  <si>
    <t>Completion of NG-CDF office, roofing, doors,windows painting and fixing of tiles</t>
  </si>
  <si>
    <t>PROJECT GFS CODELIST FOR KIPKELION EAST NATIONAL GOVERNMENT CONSTITUENCY DEVELOPMENT FUND</t>
  </si>
  <si>
    <t>4-035-188-2110000-100-2018/19-001</t>
  </si>
  <si>
    <t>4-035-188-2120101-100-2018/19-002</t>
  </si>
  <si>
    <t>4-035-188-2210000-100-2018/19-003</t>
  </si>
  <si>
    <t>Purchase of fuel, repairs and maintenance, printing, Stationery, telephone, travel and subsistence, office tea.</t>
  </si>
  <si>
    <t>4-035-188-2210802-100-2018/19-004</t>
  </si>
  <si>
    <t>4-035-188-2210000-111-2018/19-001</t>
  </si>
  <si>
    <t>4-035-188-2210802-111-2018/19-002</t>
  </si>
  <si>
    <t>Capacity Building of NG-CDFs/PMCs</t>
  </si>
  <si>
    <t>4-035-188-2210700-111-2018/19-003</t>
  </si>
  <si>
    <t>BURSARY AND SOCIAL SECURITY PROGRAM</t>
  </si>
  <si>
    <t>4-035-188-2640101-103-2018/19-001</t>
  </si>
  <si>
    <t>4-035-188-2640102-103-2018/19-002</t>
  </si>
  <si>
    <t>4-035-188-2640105-103-2018/19-003</t>
  </si>
  <si>
    <t>Social Security Programmes -NHIF</t>
  </si>
  <si>
    <t>4-035-188-2640106-103-2018/19-004</t>
  </si>
  <si>
    <t>Provision of medical Insurance cover for the Vulnerable families</t>
  </si>
  <si>
    <t>4-035-188-2640510-110-2018/19-001</t>
  </si>
  <si>
    <t>4-035-188-2640510-110-2018/19-002</t>
  </si>
  <si>
    <t>4-035-188-2640510-110-2018/19-003</t>
  </si>
  <si>
    <t>4-035-188-2640510-110-2018/19-004</t>
  </si>
  <si>
    <t>Cheboror Primary School</t>
  </si>
  <si>
    <t>4-035-188-2630204-104-2018/19-001</t>
  </si>
  <si>
    <t>Construction of one classroom to completion at kshs 500,000 and Purchase of 30 desks at kshs 60,000</t>
  </si>
  <si>
    <t>Chepkongony primary School</t>
  </si>
  <si>
    <t>4-035-188-2630204-104-2018/19-002</t>
  </si>
  <si>
    <t>Chepseon  Primary School</t>
  </si>
  <si>
    <t>4-035-188-2630204-104-2018/19-003</t>
  </si>
  <si>
    <t>Renovation of 4 classrooms: flooring, plastering and painting ksh 600,000 and Purchase of 30 desks ksh 60,000</t>
  </si>
  <si>
    <t>Chepseon Complex Primary Sch</t>
  </si>
  <si>
    <t>4-035-188-2630204-104-2018/19-004</t>
  </si>
  <si>
    <t>Chumba Primary School</t>
  </si>
  <si>
    <t>4-035-188-2630204-104-2018/19-005</t>
  </si>
  <si>
    <t>Gwitu Primary School</t>
  </si>
  <si>
    <t>4-035-188-2630204-104-2018/19-006</t>
  </si>
  <si>
    <t>Construction of one classroom to completion at ksh 500,000 and Purchase of 30 desks at ksh 60,000</t>
  </si>
  <si>
    <t>Irerma Primary School</t>
  </si>
  <si>
    <t>4-035-188-2630204-104-2018/19-007</t>
  </si>
  <si>
    <t>Construction of one classroom to completion at kshs 500,000 and Purchase of 30 desks at Kshs 60,000</t>
  </si>
  <si>
    <t>Kabbisoi Primary School</t>
  </si>
  <si>
    <t>4-035-188-2630204-104-2018/19-008</t>
  </si>
  <si>
    <t>Kamarus Annex Primary School</t>
  </si>
  <si>
    <t>4-035-188-2630204-104-2018/19-009</t>
  </si>
  <si>
    <t>Kamarus Primary School</t>
  </si>
  <si>
    <t>4-035-188-2630204-104-2018/19-010</t>
  </si>
  <si>
    <t>Kamaua Primary School</t>
  </si>
  <si>
    <t>4-035-188-2630204-104-2018/19-011</t>
  </si>
  <si>
    <t>Kapcheplanga Primary  School</t>
  </si>
  <si>
    <t>4-035-188-2630204-104-2018/19-012</t>
  </si>
  <si>
    <t>Renovation of 10 classrooms, flooring, plastering and paintning at ksh 500,000 and Purchase of 30 desks at ksh60,000</t>
  </si>
  <si>
    <t>Kapchomisian Primary school</t>
  </si>
  <si>
    <t>4-035-188-2630204-104-2018/19-013</t>
  </si>
  <si>
    <t>Kapkwen Primary school</t>
  </si>
  <si>
    <t>4-035-188-2630204-104-2018/19-014</t>
  </si>
  <si>
    <t>Construction of one classroom to completion at kshs 500,000 and Purchase of 30 desks at kshs  60,000</t>
  </si>
  <si>
    <t>Kapmachungwa Primary School</t>
  </si>
  <si>
    <t>4-035-188-2630204-104-2018/19-015</t>
  </si>
  <si>
    <t>Construction of one septic type toilet ksh 500,000 and Purchase of 30 desks at ksh 60,000</t>
  </si>
  <si>
    <t>4-035-188-2630204-104-2018/19-016</t>
  </si>
  <si>
    <t>Kaptaragon Primary School</t>
  </si>
  <si>
    <t>4-035-188-2630204-104-2018/19-017</t>
  </si>
  <si>
    <t>Katet Primary School</t>
  </si>
  <si>
    <t>4-035-188-2630204-104-2018/19-018</t>
  </si>
  <si>
    <t>Kedowa River Farm Primary School</t>
  </si>
  <si>
    <t>4-035-188-2630204-104-2018/19-019</t>
  </si>
  <si>
    <t>Kedowa School for the Deaf Primary School</t>
  </si>
  <si>
    <t>4-035-188-2630204-104-2018/19-020</t>
  </si>
  <si>
    <t>Kimaut Primary School</t>
  </si>
  <si>
    <t>4-035-188-2630204-104-2018/19-021</t>
  </si>
  <si>
    <t>Renovation of six classrooms: flooring, plastering and painting</t>
  </si>
  <si>
    <t>Kimoson Primary school</t>
  </si>
  <si>
    <t>4-035-188-2630204-104-2018/19-022</t>
  </si>
  <si>
    <t>Construction of one classroom at kshs 500,000 and Purchase of 30 desks at kshs 60,000</t>
  </si>
  <si>
    <t>4-035-188-2630204-104-2018/19-023</t>
  </si>
  <si>
    <t>Kipkeremwo Primary School</t>
  </si>
  <si>
    <t>4-035-188-2630204-104-2018/19-024</t>
  </si>
  <si>
    <t>Purchase of one-acre land</t>
  </si>
  <si>
    <t>4-035-188-2630204-104-2018/19-025</t>
  </si>
  <si>
    <t>Koibarak Primary School</t>
  </si>
  <si>
    <t>4-035-188-2630204-104-2018/19-026</t>
  </si>
  <si>
    <t>4-035-188-2630204-104-2018/19-027</t>
  </si>
  <si>
    <t>Londiani Central Primary School</t>
  </si>
  <si>
    <t>4-035-188-2630204-104-2018/19-028</t>
  </si>
  <si>
    <t>Malaget  Primary School</t>
  </si>
  <si>
    <t>4-035-188-2630204-104-2018/19-029</t>
  </si>
  <si>
    <t>Murasoi Primary School</t>
  </si>
  <si>
    <t>4-035-188-2630204-104-2018/19-030</t>
  </si>
  <si>
    <t>Ngatumek  Primary School</t>
  </si>
  <si>
    <t>4-035-188-2630204-104-2018/19-031</t>
  </si>
  <si>
    <t>Sabunit Primary School</t>
  </si>
  <si>
    <t>4-035-188-2630204-104-2018/19-032</t>
  </si>
  <si>
    <t>Sitian Primary School</t>
  </si>
  <si>
    <t>4-035-188-2630204-104-2018/19-033</t>
  </si>
  <si>
    <t>Construction of one classroom to completion at kshs  500,000 and Purchase of 30 desks at kshs  60,000</t>
  </si>
  <si>
    <t>Sogobet Primary School</t>
  </si>
  <si>
    <t>4-035-188-2630204-104-2018/19-034</t>
  </si>
  <si>
    <t>Tembwo Primary school</t>
  </si>
  <si>
    <t>4-035-188-2630204-104-2018/19-035</t>
  </si>
  <si>
    <t>Tendeno  Primary School</t>
  </si>
  <si>
    <t>4-035-188-2630204-104-2018/19-036</t>
  </si>
  <si>
    <t>Construction of one Septic type toilet at kshs  500,000 and Purchase of 30 desks at kshs  60,000</t>
  </si>
  <si>
    <t>Tilolwet Primary School</t>
  </si>
  <si>
    <t>4-035-188-2630204-104-2018/19-037</t>
  </si>
  <si>
    <t>Purchase of 120 Desks</t>
  </si>
  <si>
    <t>Tugunon Primary School</t>
  </si>
  <si>
    <t>4-035-188-2630204-104-2018/19-038</t>
  </si>
  <si>
    <t>4-035-188-2630204-104-2018/19-039</t>
  </si>
  <si>
    <t>United Soy Primary School</t>
  </si>
  <si>
    <t>4-035-188-2630204-104-2018/19-040</t>
  </si>
  <si>
    <t>Baraka Secondary School</t>
  </si>
  <si>
    <t>4-035-188-2630205-104-2018/19-001</t>
  </si>
  <si>
    <t>Chebewor Secondary School</t>
  </si>
  <si>
    <t>4-035-188-2630205-104-2018/19-002</t>
  </si>
  <si>
    <t xml:space="preserve"> Construction of one Septic type toilet </t>
  </si>
  <si>
    <t>Chepcholiet Secondary School</t>
  </si>
  <si>
    <t>4-035-188-2630205-104-2018/19-003</t>
  </si>
  <si>
    <t>Construction of  one classrooms to completion</t>
  </si>
  <si>
    <t>Finch Secondary School</t>
  </si>
  <si>
    <t>4-035-188-2630205-104-2018/19-004</t>
  </si>
  <si>
    <t>Construction of Dinning hall: Foundation, walling and roofing</t>
  </si>
  <si>
    <t>Jagoror Secondary  School</t>
  </si>
  <si>
    <t>4-035-188-2630205-104-2018/19-005</t>
  </si>
  <si>
    <t>Completion of Dinning Hall: Walling and roofing</t>
  </si>
  <si>
    <t>Kapcheplanga Secondary  School</t>
  </si>
  <si>
    <t>4-035-188-2630205-104-2018/19-006</t>
  </si>
  <si>
    <t>Construction of  Dormitory: Foundation, walling and roofing</t>
  </si>
  <si>
    <t>Kapkondor Secondary School</t>
  </si>
  <si>
    <t>4-035-188-2630205-104-2018/19-007</t>
  </si>
  <si>
    <t>Kaptich Secondary School</t>
  </si>
  <si>
    <t>4-035-188-2630205-104-2018/19-008</t>
  </si>
  <si>
    <t>Kiletien Secondary School</t>
  </si>
  <si>
    <t>4-035-188-2630205-104-2018/19-009</t>
  </si>
  <si>
    <t>Construction of one classroom to completion kshs 500,000 and Construction of 12 doors Toilets kshs 300,000</t>
  </si>
  <si>
    <t>Kimasian Secondary School</t>
  </si>
  <si>
    <t>4-035-188-2630205-104-2018/19-010</t>
  </si>
  <si>
    <t>Purchase of 67-seater School Bus</t>
  </si>
  <si>
    <t>4-035-188-2630205-104-2018/19-011</t>
  </si>
  <si>
    <t>Kiprengwe Secondary School</t>
  </si>
  <si>
    <t>4-035-188-2630205-104-2018/19-012</t>
  </si>
  <si>
    <t>Construction of one classroom to completion at kshs 500,000 and Construction of 12 doors Toilets kshs 300,000</t>
  </si>
  <si>
    <t>Kipsirichet Secondary School</t>
  </si>
  <si>
    <t>4-035-188-2630205-104-2018/19-013</t>
  </si>
  <si>
    <t>Construction of Dinning hall: foundation, walling and roofing</t>
  </si>
  <si>
    <t>Leberer Secondary School</t>
  </si>
  <si>
    <t>4-035-188-2630205-104-2018/19-014</t>
  </si>
  <si>
    <t>Londiani Township Sec School</t>
  </si>
  <si>
    <t>4-035-188-2630205-104-2018/19-015</t>
  </si>
  <si>
    <t>Moi Sorget Secondary  School</t>
  </si>
  <si>
    <t>4-035-188-2630205-104-2018/19-016</t>
  </si>
  <si>
    <t>Renovation of Dinning hall: flooring and plastering</t>
  </si>
  <si>
    <t>Momoniat Secondary School</t>
  </si>
  <si>
    <t>4-035-188-2630205-104-2018/19-017</t>
  </si>
  <si>
    <t>Purchase of 51-seater School Bus</t>
  </si>
  <si>
    <t>Ringa Secondary School</t>
  </si>
  <si>
    <t>4-035-188-2630205-104-2018/19-018</t>
  </si>
  <si>
    <t>4-035-188-2630205-104-2018/19-019</t>
  </si>
  <si>
    <t>Setek Hill Secondary School</t>
  </si>
  <si>
    <t>4-035-188-2630205-104-2018/19-020</t>
  </si>
  <si>
    <t>Testai Day  Secondary School</t>
  </si>
  <si>
    <t>4-035-188-2630205-104-2018/19-021</t>
  </si>
  <si>
    <t>Tugunon Secondary School</t>
  </si>
  <si>
    <t>4-035-188-2630205-104-2018/19-022</t>
  </si>
  <si>
    <t>Tumaini Secondary School</t>
  </si>
  <si>
    <t>4-035-188-2630205-104-2018/19-023</t>
  </si>
  <si>
    <t>Cheboswa Chief Office</t>
  </si>
  <si>
    <t>Purchase of office Furniture: one Executive chair, one office table and 10 visitors' chairs</t>
  </si>
  <si>
    <t>Chepseon Chiefs office</t>
  </si>
  <si>
    <t>Chepsir Chiefs office</t>
  </si>
  <si>
    <t>Kapseger Chiefs Office</t>
  </si>
  <si>
    <t>Construction of Chiefs office</t>
  </si>
  <si>
    <t>Kedowa Chiefs Office</t>
  </si>
  <si>
    <t>Construction of 6 doors Toilet at kshs 100,000 and Purchase of office furniture: one executive chair, one executive table and 10 visitors’ chairs kshs 150,000</t>
  </si>
  <si>
    <t xml:space="preserve">Kedowa Police Station </t>
  </si>
  <si>
    <t>4-035-188-2640507-104-2018/19-006</t>
  </si>
  <si>
    <t>Construction of Police Station Office</t>
  </si>
  <si>
    <t>Kimasian Chiefs Office</t>
  </si>
  <si>
    <t>4-035-188-2640507-104-2018/19-007</t>
  </si>
  <si>
    <t>Renovation of office, flooring, plastering and painting kshs 150,000 and Purchase of furniture kshs 150,000</t>
  </si>
  <si>
    <t>Kimugul Chief Office</t>
  </si>
  <si>
    <t>4-035-188-2640507-104-2018/19-008</t>
  </si>
  <si>
    <t>Kiplokyi Chiefs Office</t>
  </si>
  <si>
    <t>4-035-188-2640507-104-2018/19-009</t>
  </si>
  <si>
    <t>Kipyemit Chiefs offoce</t>
  </si>
  <si>
    <t>4-035-188-2640507-104-2018/19-010</t>
  </si>
  <si>
    <t>Subukia Chiefs Office</t>
  </si>
  <si>
    <t>4-035-188-2640507-104-2018/19-011</t>
  </si>
  <si>
    <t>Construction of chiefs office: foundation, walling and roofing at  kshs 150,000 and Purchase of One executive chair, one executive office table and 10 visitors chairs kshs 150,000</t>
  </si>
  <si>
    <t>Tendeno Chiefs Office</t>
  </si>
  <si>
    <t>4-035-188-2640507-104-2018/19-012</t>
  </si>
  <si>
    <t>Kipkelion East Tournament</t>
  </si>
  <si>
    <t>4-035-188-2640509-112-2018/19-001</t>
  </si>
  <si>
    <t>Purchase of balls  and uniforms for ward teams ..Tendeno FC..Sorget FC..Londiani FC,Kedowa FC and Chepseon FC  at kshs300,000 each</t>
  </si>
  <si>
    <r>
      <t xml:space="preserve">Water conservation and harvesting by putting up water tanks(10,000ltrs) , putting up gutters and slabs </t>
    </r>
    <r>
      <rPr>
        <b/>
        <sz val="12"/>
        <color indexed="10"/>
        <rFont val="Footlight MT Light"/>
        <family val="1"/>
      </rPr>
      <t>(breakdown cost)</t>
    </r>
  </si>
  <si>
    <r>
      <t xml:space="preserve">Water conservation and harvesting by putting up water tanks(10,000ltrs) , putting up gutters and slabs </t>
    </r>
    <r>
      <rPr>
        <b/>
        <sz val="12"/>
        <color indexed="10"/>
        <rFont val="Footlight MT Light"/>
        <family val="1"/>
      </rPr>
      <t xml:space="preserve">(breakdown cost) </t>
    </r>
  </si>
  <si>
    <r>
      <t>Construction of a classroom 1No. foundation detail up to floor slab, superstructure walling, roofing, fixing of windows and doors, finishes to walls and floor, painting works</t>
    </r>
    <r>
      <rPr>
        <b/>
        <sz val="12"/>
        <color indexed="10"/>
        <rFont val="Footlight MT Light"/>
        <family val="1"/>
      </rPr>
      <t>(justify cost)</t>
    </r>
  </si>
  <si>
    <t>Construction of Classroom</t>
  </si>
  <si>
    <t>Kibau Day Secondary School</t>
  </si>
  <si>
    <t>Kavumbu Secondary School</t>
  </si>
  <si>
    <t>Ndeini Girls Secondary School</t>
  </si>
  <si>
    <t>Kithangaini Secondary School</t>
  </si>
  <si>
    <t xml:space="preserve">Completion of offices, plastering </t>
  </si>
  <si>
    <r>
      <t>Construction of ICT room –Plastering and roofing</t>
    </r>
    <r>
      <rPr>
        <b/>
        <sz val="12"/>
        <color indexed="10"/>
        <rFont val="Footlight MT Light"/>
        <family val="1"/>
      </rPr>
      <t>(specify ownership and management of facility)</t>
    </r>
  </si>
  <si>
    <t>4-017-082-2640507-108-2018/19-001</t>
  </si>
  <si>
    <t>4-017-082-2640507-108-2018/19-002</t>
  </si>
  <si>
    <t>4-017-082-2640507-108-2018/19-003</t>
  </si>
  <si>
    <t>4-017-082-2640507-108-2018/19-004</t>
  </si>
  <si>
    <t>4-017-082-2640507-108-2018/19-005</t>
  </si>
  <si>
    <t>4-017-082-2640508-112-2018/19-001</t>
  </si>
  <si>
    <t>4-017-082-2630204-104-2018/19-001</t>
  </si>
  <si>
    <t>4-017-082-2630204-104-2018/19-002</t>
  </si>
  <si>
    <t>4-017-082-2630204-104-2018/19-003</t>
  </si>
  <si>
    <t>4-017-082-2630204-104-2018/19-004</t>
  </si>
  <si>
    <t>4-017-082-2630204-104-2018/19-005</t>
  </si>
  <si>
    <t>4-017-082-2630204-104-2018/19-006</t>
  </si>
  <si>
    <t>4-017-082-2630204-104-2018/19-007</t>
  </si>
  <si>
    <t>4-017-082-2630204-104-2018/19-008</t>
  </si>
  <si>
    <t>4-017-082-2630204-104-2018/19-009</t>
  </si>
  <si>
    <t>4-017-082-2630204-104-2018/19-010</t>
  </si>
  <si>
    <t>4-017-082-2630204-104-2018/19-011</t>
  </si>
  <si>
    <t>4-017-082-2630204-104-2018/19-012</t>
  </si>
  <si>
    <t>4-017-082-2630204-104-2018/19-013</t>
  </si>
  <si>
    <t>4-017-082-2630204-104-2018/19-014</t>
  </si>
  <si>
    <t>4-017-082-2630204-104-2018/19-015</t>
  </si>
  <si>
    <t>4-017-082-2630205-104-2018/19-001</t>
  </si>
  <si>
    <t>4-017-082-2630205-104-2018/19-008</t>
  </si>
  <si>
    <t>4-012-056-2110000-2018/19-100-001</t>
  </si>
  <si>
    <t>4-012-056-2210000-2018/19-100-002</t>
  </si>
  <si>
    <t xml:space="preserve">Purchase of fuel, vehicle maintanance, fuel, insurance, repairs and maintenance, printing, stationery, telephone, travel and subsistence, office tea, etc.  </t>
  </si>
  <si>
    <t>4-012-056-2120101-2018/19-100-004</t>
  </si>
  <si>
    <t>4-012-056-2120201-2018/19-100-005</t>
  </si>
  <si>
    <t>4-012-056-2210802-2018/19-100-006</t>
  </si>
  <si>
    <t>4-012-056-2210000-2018/19-111-001</t>
  </si>
  <si>
    <t>4-012-056-2210000-2018/19-111-002</t>
  </si>
  <si>
    <t>4-012-056-2210000-2018/19-111-003</t>
  </si>
  <si>
    <t xml:space="preserve">Renovation (five classrooms painting, floors steel windows and doors) 500,000  purchase 30 desks @5000 Kshs 150,000 </t>
  </si>
  <si>
    <t>Landscaping of the area in front of the classrooms (leveling and flooring)</t>
  </si>
  <si>
    <t>Renovations (replacement of wooden doors to 10 classrooms, painting)</t>
  </si>
  <si>
    <t xml:space="preserve">Renovation of 10 classrooms(painting of the walls and roof, repairs of the floors to 5 classrooms  and replacement of doors </t>
  </si>
  <si>
    <t xml:space="preserve">Renovation of six classrooms( floors and window panes) </t>
  </si>
  <si>
    <t xml:space="preserve">Roofing (replace of roofs of five classrooms Kshs 500,000) completion of an ongoing toilet plastering  tiles and painting Kshs 200,000,  purchase 30 desks @5000 - Kshs 150,000 ) </t>
  </si>
  <si>
    <t>Construction of two classrooms storey (finishes, walling, roofing, plastering, door, windows, floor and painting)</t>
  </si>
  <si>
    <t>Completion of the special classroom (plastering painting windows , door, and floor)</t>
  </si>
  <si>
    <t xml:space="preserve">Completion of a classroom Kshs 200,000 (plastering painting, windows and doors) renovation of 7 classrooms replacements of doors Kshs 400,000 purchase 30 desks @5000 Kshs 150,000 ) </t>
  </si>
  <si>
    <t xml:space="preserve">Renovation of  6 classrooms replacement of doors widows and painting </t>
  </si>
  <si>
    <t xml:space="preserve">Replacement of roof to five classrooms 500,000 purchase 30 desks @5000 Kshs 150,000 ) </t>
  </si>
  <si>
    <t xml:space="preserve">Renovations of 9 classrooms replacement of doors and windows Kshs 300,000 completion of an eight toilets Kshs 300,000 plastering painting and doors  purchase 30 desks @5000 Kshs 150,000 </t>
  </si>
  <si>
    <t xml:space="preserve">Renovations of  5 classrooms doors and window replacements verandah, and painting 500,000 purchase 30 desks @5000 Kshs 150,000 ) </t>
  </si>
  <si>
    <t xml:space="preserve">Replacement of roof to 8 classrooms Kshs 1,000,000  purchase 30 desks @5000 Kshs 150,000 ) </t>
  </si>
  <si>
    <t xml:space="preserve">Renovation of 8 classrooms (painting doors and windows Kshs 500,000  purchase 30 desks @5000 Kshs 150,000 </t>
  </si>
  <si>
    <t>Renovation of two classrooms(replacement of doors windows plaster  and floor) Kshs 200,000  purchase 30 desks @5000 Kshs 150,000</t>
  </si>
  <si>
    <t xml:space="preserve">Construction of a two door Staff toilets Kshs 200,000 purchase 30 desks @5000 Kshs 150,000 </t>
  </si>
  <si>
    <t xml:space="preserve">Renovation of 7 classrooms (plastering and flooring)  Kshs 500,000 purchase 30 desks @5000 Kshs 150,000 </t>
  </si>
  <si>
    <t xml:space="preserve">Renovation of 5 classrooms ( replacement of wooden doors Kshs 500,000 plastering and floor)  purchase 30 desks @5000 Kshs  150,000 </t>
  </si>
  <si>
    <t>Completion of an eight door ablution block (doors and painting Kshs 100,000,) Construction of an 6 door ablution block for boys Kshs 700,000</t>
  </si>
  <si>
    <t xml:space="preserve">Renovations of 5 classrooms (replacement of  windows to five classrooms, floors to three of the classrooms and painting Kshs 500,000  purchase 30 desks @5000 Kshs 150,000 </t>
  </si>
  <si>
    <t xml:space="preserve">Renovations of the classrooms (replacement of doors to 10 classrooms and front face painting of the 10 classrooms) Kshs 300,000  purchase 30 desks @5000 Kshs 150,000 </t>
  </si>
  <si>
    <t xml:space="preserve">Renovation of classrooms (plastering of 8 classrooms Kshs 300,000 purchase 30 desks @5000 Kshs  150,000 </t>
  </si>
  <si>
    <t xml:space="preserve">Construction of one class room Kshs 600,000  purchase 30 desks @5000 Kshs  150,000 </t>
  </si>
  <si>
    <t>Completion of special  classroom(plastering,  windows, doors and painting)</t>
  </si>
  <si>
    <t xml:space="preserve">Renovation of classrooms (replacement of windows to three classrooms  </t>
  </si>
  <si>
    <t>Completion of a boys  toilet Kshs 200,000 doors plastering and painting and renovations of 16 classrooms ( replacement of doors and painting)</t>
  </si>
  <si>
    <t xml:space="preserve">Construction of a four door toilet and four bathrooms  </t>
  </si>
  <si>
    <t>Ccm Town Ship Day Secondary School</t>
  </si>
  <si>
    <t>Construction of a dining hall from the slab level to completion of superstructure</t>
  </si>
  <si>
    <t xml:space="preserve">construction of a ablution block 10 doors </t>
  </si>
  <si>
    <t>completion of the administration block  (first floor slab)</t>
  </si>
  <si>
    <t>Completion of toilets Kshs 200,000 roofing plastering painting doors ) and renovation of the staffroom Kshs 600,000 partitioning, plastering painting,) gas system for the laboratory Kshs 200,000</t>
  </si>
  <si>
    <t>construction of a 3 door toilet kshs  400,000 and connection of power to the office Kshs 100,000</t>
  </si>
  <si>
    <t>completion of staff houses (putting up verander painting)</t>
  </si>
  <si>
    <t>planting of  indegineous trees to 20, schools @34,000 Runogone day Secondary, Munithu day Secondary, Mulathankari primary, Ngiine primary, Mwiteria primary, Muringombugi primary, Gachanka day, Mwirine day, Mbeu primary, Mukongorone primary, Ciothirai primary, kinoru primary, CCM Township primary, CCM Gitoro primary, DEB Township primary, kiamiriru primary, giantune primary, nchaure primary, nthimbiri Secondary, kirige Secondary  .</t>
  </si>
  <si>
    <t>Completion of four(4) rooms for the officers from foundation</t>
  </si>
  <si>
    <t>Purchase of 80 desks @ Ksh.5,500</t>
  </si>
  <si>
    <t>Nkutoto elepere primary school</t>
  </si>
  <si>
    <t>Suguta marmar police station</t>
  </si>
  <si>
    <t>Maralal barsaloi road</t>
  </si>
  <si>
    <t>Undertake training of the PMCs/NG-CDFCs on NG-CDF related issues and benchmarking</t>
  </si>
  <si>
    <t>Supply of 80 desks @ Kshs 5,000</t>
  </si>
  <si>
    <t>Painting of 8 classrooms at a cost of @ ksh125,000</t>
  </si>
  <si>
    <t>Construction of 2 teachers' houses  to completion</t>
  </si>
  <si>
    <t>Fencing of 5 acres of school compound with concrete poles and barbed wire</t>
  </si>
  <si>
    <t>Supply of 100 beds  @ Kshs 5,000</t>
  </si>
  <si>
    <t>Fencing of an 8 acre school compound with concrete poles and barbed wire</t>
  </si>
  <si>
    <t>Fencing of a 5.5 acre  the school compound with concrete poles and barbed wire</t>
  </si>
  <si>
    <t>Purchase of 80 dining tables @Kshs  10,000</t>
  </si>
  <si>
    <t>One classroom  construction to completion</t>
  </si>
  <si>
    <t>Fencing of 8 acre  school compound with concrete poles and barbed wire</t>
  </si>
  <si>
    <t>Supply Of 100 Desks @Kshs 5000</t>
  </si>
  <si>
    <t>Completion Of Dining Hall, Doors,Windows, Painting (Kshs.500,000) And Purchase Of 100  Dining Tables @ Kshs 5000</t>
  </si>
  <si>
    <r>
      <t>Sponsoring of tournament and purchase of sports kits and trophies to winning teams</t>
    </r>
    <r>
      <rPr>
        <sz val="12"/>
        <color indexed="10"/>
        <rFont val="Footlight MT Light"/>
        <family val="1"/>
      </rPr>
      <t xml:space="preserve"> </t>
    </r>
    <r>
      <rPr>
        <b/>
        <sz val="12"/>
        <color indexed="10"/>
        <rFont val="Footlight MT Light"/>
        <family val="1"/>
      </rPr>
      <t>and facilitation of annual schools music festival(FUNDING OF MUSIC FESTIVAL IS NOT ALLOWED BY THE ACT)</t>
    </r>
  </si>
  <si>
    <t xml:space="preserve">Purchase of 60 desks </t>
  </si>
  <si>
    <t xml:space="preserve"> Purchase of 60 desks</t>
  </si>
  <si>
    <t>Renovation of 8 classroom- walling, flooring and roofing</t>
  </si>
  <si>
    <t>Construction of one classroom to completion at kshs 500,000 and Completion of Laboratory (walling and roofing) at kshs 700,000.</t>
  </si>
  <si>
    <t>Tilito Primary school</t>
  </si>
  <si>
    <t>Purchase and planting of trees</t>
  </si>
  <si>
    <t>Sogobet Primary</t>
  </si>
  <si>
    <t>Kipkeremwo primary</t>
  </si>
  <si>
    <t xml:space="preserve">Kiletien Primary Sch </t>
  </si>
  <si>
    <t>Kipsigori Primary sch</t>
  </si>
  <si>
    <t>Kimugul Primary Sch</t>
  </si>
  <si>
    <t>Kaptembwo Primary Sch</t>
  </si>
  <si>
    <t>Ewat Primary  Sch</t>
  </si>
  <si>
    <t>4-035-188-2640510-110-2018/19-005</t>
  </si>
  <si>
    <t>4-035-188-2640510-110-2018/19-006</t>
  </si>
  <si>
    <t>4-035-188-2640510-110-2018/19-007</t>
  </si>
  <si>
    <t>4-035-188-2640510-110-2018/19-008</t>
  </si>
  <si>
    <t>United Soy Primary Sch</t>
  </si>
  <si>
    <t xml:space="preserve"> Jagoror Primary sch </t>
  </si>
  <si>
    <t xml:space="preserve">Keringet Primary sch </t>
  </si>
  <si>
    <t xml:space="preserve">Barotion Primary sch </t>
  </si>
  <si>
    <t>4-035-188-2640510-110-2018/19-009</t>
  </si>
  <si>
    <t>4-035-188-2640510-110-2018/19-010</t>
  </si>
  <si>
    <t>4-035-188-2640510-110-2018/19-011</t>
  </si>
  <si>
    <t>4-035-188-2640510-110-2018/19-012</t>
  </si>
  <si>
    <t>Tendeno Primary Sch</t>
  </si>
  <si>
    <t>Simboiyon Primary Sch</t>
  </si>
  <si>
    <t>4-035-188-2640510-110-2018/19-013</t>
  </si>
  <si>
    <t>4-035-188-2640510-110-2018/19-014</t>
  </si>
  <si>
    <t>4-035-188-2640510-110-2018/19-015</t>
  </si>
  <si>
    <t>4-035-188-2640510-110-2018/19-016</t>
  </si>
  <si>
    <t>PROJECT GFS CODELIST FOR LAGDERA NATIONAL GOVERNMENT CONSTITUENCIES DEVELOPMENT FUND</t>
  </si>
  <si>
    <t>Undertake Training of the CDFCs on CDF Related issues.</t>
  </si>
  <si>
    <t>Undertake Training of the PMCs/CDFCs on CDF Related issues.</t>
  </si>
  <si>
    <t>Hagar jareer primary school</t>
  </si>
  <si>
    <t>Madina primary school</t>
  </si>
  <si>
    <t>Bullo primary school</t>
  </si>
  <si>
    <t>Construction of two rooms staff house</t>
  </si>
  <si>
    <t>Shanta abaq primary school</t>
  </si>
  <si>
    <t>Renovation of four classrooms (flooring, roofing, painting,fixing of doors and windows)</t>
  </si>
  <si>
    <t>Geylab primary school</t>
  </si>
  <si>
    <t>Illan primary school</t>
  </si>
  <si>
    <t>Construction of four twin pit latrines</t>
  </si>
  <si>
    <t>Barfin primary school</t>
  </si>
  <si>
    <t>Dihle noor primary school</t>
  </si>
  <si>
    <t>Maalimin primary school</t>
  </si>
  <si>
    <t>Afweine primary school</t>
  </si>
  <si>
    <t>Gurufa primary school</t>
  </si>
  <si>
    <t>Jilango primary school</t>
  </si>
  <si>
    <t xml:space="preserve">Kambi samaki primary </t>
  </si>
  <si>
    <t>Construction of six pit latrines</t>
  </si>
  <si>
    <t>Illanle primary school</t>
  </si>
  <si>
    <t>Skansa primary school</t>
  </si>
  <si>
    <t>Barkuke primary school</t>
  </si>
  <si>
    <t>Janju primary school</t>
  </si>
  <si>
    <t>Modogashe secondary School</t>
  </si>
  <si>
    <t>Construction of 1000 meters school fence on chainlink with concrete post</t>
  </si>
  <si>
    <t>Modogashe Girls secondary School</t>
  </si>
  <si>
    <t>Construction of modern laboratory</t>
  </si>
  <si>
    <t>Shanta abaq secondary school</t>
  </si>
  <si>
    <t>Modogahse Girls secondary school</t>
  </si>
  <si>
    <t>Benane secondary school</t>
  </si>
  <si>
    <t>Fencing of 800 meters school compound</t>
  </si>
  <si>
    <t>SOCIAL SECURITY PROGRAMME</t>
  </si>
  <si>
    <t>Modogashe police station</t>
  </si>
  <si>
    <t>Construction of three no cells</t>
  </si>
  <si>
    <t>Modogashe chief's office</t>
  </si>
  <si>
    <t>Barkuke chief's office</t>
  </si>
  <si>
    <t>Shanta abaq Administration police</t>
  </si>
  <si>
    <t>sport activities</t>
  </si>
  <si>
    <t>Modogashe baraza park</t>
  </si>
  <si>
    <t>Construction of twin pit latrines</t>
  </si>
  <si>
    <t>Laheley primary school</t>
  </si>
  <si>
    <t>Ilanle primary school</t>
  </si>
  <si>
    <t>Deputy sub-county administrators office</t>
  </si>
  <si>
    <t>Construction NG-CDF Office</t>
  </si>
  <si>
    <t>4-07-029-2630204-104-2018/19-001</t>
  </si>
  <si>
    <t>4-07-029-2630204-104-2018/19-002</t>
  </si>
  <si>
    <t>4-07-029-2630204-104-2018/19-003</t>
  </si>
  <si>
    <t>4-07-029-2630204-104-2018/19-004</t>
  </si>
  <si>
    <t>4-07-029-2630204-104-2018/19-005</t>
  </si>
  <si>
    <t>4-07-029-2630204-104-2018/19-006</t>
  </si>
  <si>
    <t>4-07-029-2630204-104-2018/19-007</t>
  </si>
  <si>
    <t>4-07-029-2630204-104-2018/19-008</t>
  </si>
  <si>
    <t>4-07-029-2630204-104-2018/19-009</t>
  </si>
  <si>
    <t>4-07-029-2630204-104-2018/19-010</t>
  </si>
  <si>
    <t>4-07-029-2630204-104-2018/19-011</t>
  </si>
  <si>
    <t>4-07-029-2630204-104-2018/19-012</t>
  </si>
  <si>
    <t>4-07-029-2630204-104-2018/19-013</t>
  </si>
  <si>
    <t>4-07-029-2630204-104-2018/19-014</t>
  </si>
  <si>
    <t>4-07-029-2630204-104-2018/19-015</t>
  </si>
  <si>
    <t>4-07-029-2630204-104-2018/19-016</t>
  </si>
  <si>
    <t>4-07-029-2630204-104-2018/19-017</t>
  </si>
  <si>
    <t>4-07-029-2630204-104-2018/19-019</t>
  </si>
  <si>
    <t>4-07-029-2630204-104-2018/19-020</t>
  </si>
  <si>
    <t>4-07-029-2630205-104-2018/19-001</t>
  </si>
  <si>
    <t>4-07-029-2630205-104-2018/19-002</t>
  </si>
  <si>
    <t>4-07-029-2630205-104-2018/19-003</t>
  </si>
  <si>
    <t>4-07-029-2630205-104-2018/19-004</t>
  </si>
  <si>
    <t>4-07-029-2630205-104-2018/19-005</t>
  </si>
  <si>
    <t>4-07-029-2630205-104-2018/19-006</t>
  </si>
  <si>
    <t>4-07-029-2630205-104-2018/19-007</t>
  </si>
  <si>
    <t>4-07-029-2630207-105-2018/19-001</t>
  </si>
  <si>
    <t>4-07-029-2640507-113-2018/19-001</t>
  </si>
  <si>
    <t>4-07-029-2640507-113-2018/19-002</t>
  </si>
  <si>
    <t>4-07-029-2640507-113-2018/19-003</t>
  </si>
  <si>
    <t>4-07-029-2640507-113-2018/19-004</t>
  </si>
  <si>
    <t>4-07-029-2640509-112-2018/19-001</t>
  </si>
  <si>
    <t>4-07-029-2640510-110-2018/19-001</t>
  </si>
  <si>
    <t>4-07-029-2640510-110-2018/19-002</t>
  </si>
  <si>
    <t>4-07-029-2640510-110-2018/19-003</t>
  </si>
  <si>
    <t>4-07-029-2640510-110-2018/19-004</t>
  </si>
  <si>
    <t>4-07-029-2640510-110-2018/19-005</t>
  </si>
  <si>
    <t>4-07-029-2640510-110-2018/19-006</t>
  </si>
  <si>
    <t>4-07-029-3110202-108-2018/19-001</t>
  </si>
  <si>
    <t>4-07-029-2110000-100-2018/19-001</t>
  </si>
  <si>
    <t>4-07-029-2110000-100-2018/19-002</t>
  </si>
  <si>
    <t>4-07-029-2110000-100-2018/19-003</t>
  </si>
  <si>
    <t>4-07-029-2110000-100-2018/19-004</t>
  </si>
  <si>
    <t>4-07-029-2110000-100-2018/19-005</t>
  </si>
  <si>
    <t>4-07-029-2110000-100-2018/19-006</t>
  </si>
  <si>
    <t>4-07-029-2210000-111-2018/19-001</t>
  </si>
  <si>
    <t>4-07-029-2210000-111-2018/19-002</t>
  </si>
  <si>
    <t>4-07-029-2210000-111-2018/19-003</t>
  </si>
  <si>
    <t>4-07-029-2640101-103-2018/19-001</t>
  </si>
  <si>
    <t>4-07-029-2640101-103-2018/19-002</t>
  </si>
  <si>
    <t>Renovation of 80 bed capacity dormitory (roofing,flooring,fixing of doors and windows, painting)</t>
  </si>
  <si>
    <t>Construction of four pit latrines</t>
  </si>
  <si>
    <t>Renovation of two classrooms(painting, roofing,fixing of doors and windows)</t>
  </si>
  <si>
    <t>Renovation of two classrooms(painting, flooring,fixing of doors and windows)</t>
  </si>
  <si>
    <t>Completion of administration block (painting, flooring,fixing of doors and windows)</t>
  </si>
  <si>
    <t>Purchase  of 80 lockers and chairs</t>
  </si>
  <si>
    <t>Carry out constituency sports tournerment and reward the wining teams/schools with trophies,balls and games kits(Modogashe primary school football team,Shanta Abak primary school foot ball team,Benane primary school foot ball team, Madina primary school foot ball team,Maalimin primary school football team, Afweine primary school football team)</t>
  </si>
  <si>
    <r>
      <t>Construction of twin pit latrines</t>
    </r>
    <r>
      <rPr>
        <b/>
        <sz val="12"/>
        <color indexed="10"/>
        <rFont val="Footlight MT Light"/>
        <family val="1"/>
      </rPr>
      <t>(county Government)</t>
    </r>
  </si>
  <si>
    <t>PROJECT GFS CODELIST FOR BUTERE NATIONAL GOVERNMENT CONSTITUENCY DEVELOPMENT FUND</t>
  </si>
  <si>
    <t>Administration /Recurrent</t>
  </si>
  <si>
    <t>4-037-207-2110000-100-2018/19-001</t>
  </si>
  <si>
    <t xml:space="preserve">Payment of CDFC staff salaries </t>
  </si>
  <si>
    <t>4-037-207-2120101-100-2018/19-002</t>
  </si>
  <si>
    <t>4-037-207-2210000-100-2018/19-003</t>
  </si>
  <si>
    <t>Purchase of fuel, repairs and maintenance of machines and equipment, printing, stationery, telephone, travel and subsistence, office tea,</t>
  </si>
  <si>
    <t>4-037-207-2210802-100-2018/19-004</t>
  </si>
  <si>
    <t>Payment of Committee sitting allowances, transport, conferences, travel  subsistence</t>
  </si>
  <si>
    <t xml:space="preserve">MONITORING AND EVALUTION </t>
  </si>
  <si>
    <t>4-037-207-2210700-111-2018/19-001</t>
  </si>
  <si>
    <t>Undertake Training of the PMCs/CDFCs and staff on CDF Related issues</t>
  </si>
  <si>
    <t>4-037-207-2210000-111-2018/19-002</t>
  </si>
  <si>
    <t>Purchase of fuel, printing, stationery, Airtime, field refreshments, travel and subsistence.</t>
  </si>
  <si>
    <t>4-037-207-2210802-111-2018/19-003</t>
  </si>
  <si>
    <t>Payment of Committee field allowances, Benchmarking Tour transport, accommodation, meals and related costs.</t>
  </si>
  <si>
    <t xml:space="preserve">Emergency Reserve </t>
  </si>
  <si>
    <t>4-037-207-2640200-101-2018/19-001</t>
  </si>
  <si>
    <t>To cater for Emergencies within the constituency</t>
  </si>
  <si>
    <t>4-037-207-2640101-103-2018/19-001</t>
  </si>
  <si>
    <t>4-037-207-2640102-103-2018/19-002</t>
  </si>
  <si>
    <t>4-037-207-2640509-112-2018/19-001</t>
  </si>
  <si>
    <t>Organizing Constituency Sports tournament in volley ball, leg ball, football and other related field events and purchase of sports uniforms, balls and trophies( for the best 2 teams and best players in all disciplines).</t>
  </si>
  <si>
    <t>4-037-207-2640510-110-2018/19-001</t>
  </si>
  <si>
    <t>Purchase and installation of solar panels in the following primary schools -  Amusere, Ekendero, Emukangu, Mwilala and Shirumba; and Purchase  and installation of water tanks in Elukokho, Shibembe, Eshirunyire, Ebutayi, Shianda primary schools at Kshs.211, 285.16 each.)</t>
  </si>
  <si>
    <t> Shitsitswi Mixed Secondary  School</t>
  </si>
  <si>
    <t>4-037-207-2630205-104-2018/19-001</t>
  </si>
  <si>
    <t> Construction of administration  block foundation laying, walling and roofing</t>
  </si>
  <si>
    <t xml:space="preserve"> St Marks Bulanda  Secondary</t>
  </si>
  <si>
    <t>4-037-207-2630205-104-2018/19-002</t>
  </si>
  <si>
    <t>Construction of administration  block foundation laying, walling and roofing</t>
  </si>
  <si>
    <t> Lufumbo Girls Sec</t>
  </si>
  <si>
    <t>4-037-207-2630205-104-2018/19-003</t>
  </si>
  <si>
    <t xml:space="preserve">Construction of 1 classroom. (Setting out, foundation laying, floor slab casting, walling and roofing and painting) </t>
  </si>
  <si>
    <t>Shiraha Secondary</t>
  </si>
  <si>
    <t>4-037-207-2630205-104-2018/19-004</t>
  </si>
  <si>
    <t> Shiraha Secondary</t>
  </si>
  <si>
    <t>4-037-207-2630205-104-2018/19-005</t>
  </si>
  <si>
    <t>  Completion of laboratory (Foundation laying, floor slab casting, walling and roofing and painting)</t>
  </si>
  <si>
    <t> Inaya Secondary</t>
  </si>
  <si>
    <t>4-037-207-2630205-104-2018/19-006</t>
  </si>
  <si>
    <t>Mahondo Secondary</t>
  </si>
  <si>
    <t>4-037-207-2630205-104-2018/19-007</t>
  </si>
  <si>
    <t>Construction of one classroom (setting out, foundation laying, floor slab casting, walling, roofing and painting.)</t>
  </si>
  <si>
    <t xml:space="preserve">Ituti  Secondary </t>
  </si>
  <si>
    <t>4-037-207-2630205-104-2018/19-008</t>
  </si>
  <si>
    <t xml:space="preserve">Construction of 1 classroom. (setting out, foundation laying, floor slab casting, walling and roofing and painting) </t>
  </si>
  <si>
    <t>Buchenya Girls Secondary  School</t>
  </si>
  <si>
    <t>4-037-207-2630205-104-2018/19-009</t>
  </si>
  <si>
    <t>Bukolwe Secondary</t>
  </si>
  <si>
    <t>4-037-207-2630205-104-2018/19-010</t>
  </si>
  <si>
    <t>Additional funds for completion of 1 acre land purchase process</t>
  </si>
  <si>
    <t>Mukoye Girls Secondary School</t>
  </si>
  <si>
    <t>4-037-207-2630205-104-2018/19-011</t>
  </si>
  <si>
    <t>Completion of wiring and electrification  process</t>
  </si>
  <si>
    <t xml:space="preserve">St Paul’s Shikunga Secondary </t>
  </si>
  <si>
    <t>4-037-207-2630205-104-2018/19-012</t>
  </si>
  <si>
    <t>Completion of school dining hall by walling, plastering, painting, ceiling</t>
  </si>
  <si>
    <t>Mabole Boys Secondary School</t>
  </si>
  <si>
    <t>4-037-207-2630205-104-2018/19-013</t>
  </si>
  <si>
    <t>Completion of dormitory by plastering, painting and ceiling</t>
  </si>
  <si>
    <t xml:space="preserve">Imanga secondary </t>
  </si>
  <si>
    <t>4-037-207-2630205-104-2018/19-014</t>
  </si>
  <si>
    <t>Completion of storey building foundation laying, laying of pillars, walling and slab laying</t>
  </si>
  <si>
    <t> Musere Primary</t>
  </si>
  <si>
    <t>4-037-207-2630204-104-2018/19-001</t>
  </si>
  <si>
    <t> Renovation of six classrooms (plastering, painting and roof repair)</t>
  </si>
  <si>
    <t> Elukokho Primary</t>
  </si>
  <si>
    <t>4-037-207-2630204-104-2018/19-002</t>
  </si>
  <si>
    <t> Construction of administration block (setting out, foundation laying, floor slab casting, walling and roofing and painting)</t>
  </si>
  <si>
    <t> Mutoma Primary</t>
  </si>
  <si>
    <t>4-037-207-2630204-104-2018/19-003</t>
  </si>
  <si>
    <t> Renovation of 5 classrooms (plastering, painting and roof repair)</t>
  </si>
  <si>
    <t> Shiyiro Primary</t>
  </si>
  <si>
    <t>4-037-207-2630204-104-2018/19-004</t>
  </si>
  <si>
    <t> Renovation of 6 classrooms (plastering, painting and roof repair)</t>
  </si>
  <si>
    <t> Shinamwenyuli Primary</t>
  </si>
  <si>
    <t>4-037-207-2630204-104-2018/19-005</t>
  </si>
  <si>
    <t> Construction of 1 classroom. (setting out, foundation laying, floor slab casting, walling and roofing and painting)</t>
  </si>
  <si>
    <t> Ematende Primary</t>
  </si>
  <si>
    <t>4-037-207-2630204-104-2018/19-006</t>
  </si>
  <si>
    <t> Construction of one classroom (setting out, foundation laying, floor slab casting, walling and roofing and painting)</t>
  </si>
  <si>
    <t>Eshianini Primary</t>
  </si>
  <si>
    <t>4-037-207-2630204-104-2018/19-007</t>
  </si>
  <si>
    <t>Completion of 4 classrooms by plastering and painting</t>
  </si>
  <si>
    <t> Bukolwe Primary</t>
  </si>
  <si>
    <t>4-037-207-2630204-104-2018/19-008</t>
  </si>
  <si>
    <t xml:space="preserve"> Eshirembe Primary </t>
  </si>
  <si>
    <t>4-037-207-2630204-104-2018/19-009</t>
  </si>
  <si>
    <t> Completion of administration  block, complete construction of administration block-(fittings, plaster and flooring)</t>
  </si>
  <si>
    <t> Eshibuche Primary</t>
  </si>
  <si>
    <t>4-037-207-2630204-104-2018/19-010</t>
  </si>
  <si>
    <t>Complete construction of administration block-(fittings, plaster and flooring)</t>
  </si>
  <si>
    <t> Ematawa Primary</t>
  </si>
  <si>
    <t>4-037-207-2630204-104-2018/19-011</t>
  </si>
  <si>
    <t> Administration block plastering, wiring and painting to completion</t>
  </si>
  <si>
    <t> Bukura Primary</t>
  </si>
  <si>
    <t>4-037-207-2630204-104-2018/19-012</t>
  </si>
  <si>
    <t>Administration block roofing, plastering, wiring and painting to completion</t>
  </si>
  <si>
    <t>Nyenyesi Primary</t>
  </si>
  <si>
    <t>4-037-207-2630204-104-2018/19-013</t>
  </si>
  <si>
    <t>Construction of school kitchen. Foundation, walling roofing</t>
  </si>
  <si>
    <t>Shiatsala Primary</t>
  </si>
  <si>
    <t>4-037-207-2630204-104-2018/19-015</t>
  </si>
  <si>
    <t>Shishebu Primary</t>
  </si>
  <si>
    <t>4-037-207-2630204-104-2018/19-014</t>
  </si>
  <si>
    <t>Purchase one acre of land</t>
  </si>
  <si>
    <t xml:space="preserve">Masaba Primary School </t>
  </si>
  <si>
    <t>Renovation of four  classrooms (plastering, painting and roof repair)</t>
  </si>
  <si>
    <t>Emutondo Primary</t>
  </si>
  <si>
    <t>4-037-207-2630204-104-2018/19-016</t>
  </si>
  <si>
    <t>Buchenya Primary</t>
  </si>
  <si>
    <t>4-037-207-2630204-104-2018/19-01</t>
  </si>
  <si>
    <t>Renovation  of 5 classrooms re-roofing, wall repair, plastering and painting</t>
  </si>
  <si>
    <t>Eshibimbi Primary</t>
  </si>
  <si>
    <t>4-037-207-2630204-104-2018/19-018</t>
  </si>
  <si>
    <t>Construction of fence and school gate</t>
  </si>
  <si>
    <t>Ebukhokoro Primary</t>
  </si>
  <si>
    <t>4-037-207-2630204-104-2018/19-019</t>
  </si>
  <si>
    <t>Administration block plastering, wiring and painting to completion</t>
  </si>
  <si>
    <t>Bukuti Primary</t>
  </si>
  <si>
    <t>4-037-207-2630204-104-2018/19-020</t>
  </si>
  <si>
    <t>Ebutsetse Primary</t>
  </si>
  <si>
    <t>4-037-207-2630204-104-2018/19-021</t>
  </si>
  <si>
    <t xml:space="preserve">Administration block (roofing, plastering, wiring and painting to completion) </t>
  </si>
  <si>
    <t>Muluwa Primary</t>
  </si>
  <si>
    <t>4-037-207-2630204-104-2018/19-022</t>
  </si>
  <si>
    <t>Ituti Primary</t>
  </si>
  <si>
    <t>4-037-207-2630204-104-2018/19-023</t>
  </si>
  <si>
    <t xml:space="preserve">Additional funds for completion of 1 acre land purchase </t>
  </si>
  <si>
    <t>Inaya Primary School</t>
  </si>
  <si>
    <t>4-037-207-2630204-104-2018/19-024</t>
  </si>
  <si>
    <t>Eshirumba Primary  School</t>
  </si>
  <si>
    <t>4-037-207-2630204-104-2018/19-025</t>
  </si>
  <si>
    <t>Completion of one acre land purchase</t>
  </si>
  <si>
    <t> Butere Sub County Commissioner Office</t>
  </si>
  <si>
    <t>4-037-207-2640507-113-2018/19-001</t>
  </si>
  <si>
    <t> Renovation of the office by flooring, ceiling and painting</t>
  </si>
  <si>
    <t> Butere Township Chiefs Office</t>
  </si>
  <si>
    <t>4-037-207-2640507-113-2018/19-002</t>
  </si>
  <si>
    <t> Mureko Police Post</t>
  </si>
  <si>
    <t>4-037-207-2640507-113-2018/19-003</t>
  </si>
  <si>
    <t xml:space="preserve">Butere Dci Office </t>
  </si>
  <si>
    <t>4-037-207-2640507-113-2018/19-004</t>
  </si>
  <si>
    <t>Refurbishment of the Divisional Criminal Investigation offices plastering and painting</t>
  </si>
  <si>
    <t xml:space="preserve">Eshienjera Sub Chiefs Office </t>
  </si>
  <si>
    <t>4-037-207-2640507-113-2018/19-005</t>
  </si>
  <si>
    <t>Shiatsala  Do’s Office</t>
  </si>
  <si>
    <t>4-037-207-2640507-113-2018/19-006</t>
  </si>
  <si>
    <t>Renovation of Divisional officer's office (Plastering, roofing painting to completion)</t>
  </si>
  <si>
    <t>4-037-207-2640507-113-2018/19-007</t>
  </si>
  <si>
    <t xml:space="preserve">Construction of assistant chiefs office- foundation, walling and roofing </t>
  </si>
  <si>
    <t>Eshitari Chiefs Office</t>
  </si>
  <si>
    <t>4-037-207-2640507-113-2018/19-008</t>
  </si>
  <si>
    <t>Marenyo Ap Camp</t>
  </si>
  <si>
    <t>4-037-207-2640507-113-2018/19-009</t>
  </si>
  <si>
    <t>Completion of AP camp by wiring, painting, plaster and ceiling</t>
  </si>
  <si>
    <t>Mabole Chiefs Office</t>
  </si>
  <si>
    <t>4-037-207-2640507-113-2018/19-010</t>
  </si>
  <si>
    <t>Wiring and completion of electrification process</t>
  </si>
  <si>
    <t>Buchenya Police station</t>
  </si>
  <si>
    <t>4-037-207-2640507-113-2018/19-011</t>
  </si>
  <si>
    <t>Purchase of  one acre piece of land for construction of Buchenya police  post</t>
  </si>
  <si>
    <t>PROJECT GFS CODELIST FOR  KIMILILI NATIONAL GOVERNMENT CONSTITUENCY DEVELOPMENT FUND</t>
  </si>
  <si>
    <t>Purchase of fuel, repairs and maintenance of machines and equipment, printing, stationery, telephone, travel and subsistence, office tea, office rent</t>
  </si>
  <si>
    <t>Carrying out constituency sports tournament (Kimilili NG-CDFC Super Cup) and awarding winning teams with balls  uniforms and boots</t>
  </si>
  <si>
    <t xml:space="preserve">BURSARY SCHEME </t>
  </si>
  <si>
    <t>Misikhu Main SDA Primary school</t>
  </si>
  <si>
    <t>Makhonge FYM Primary school</t>
  </si>
  <si>
    <t>Allan Bradley Primary School</t>
  </si>
  <si>
    <t>Namakhele Primary School</t>
  </si>
  <si>
    <t>DarajaMungu Primary School</t>
  </si>
  <si>
    <t>Ng’oli primary school</t>
  </si>
  <si>
    <t>4-0039-223-2630204-104-2018/19-009</t>
  </si>
  <si>
    <t>Khamulati Primary School</t>
  </si>
  <si>
    <t>4-0039-223-2630204-104-2018/19-007</t>
  </si>
  <si>
    <t>Lwanda S.A Primary School</t>
  </si>
  <si>
    <t>4-0039-223-2630204-104-2018/19-008</t>
  </si>
  <si>
    <t>Nasianda Primary School</t>
  </si>
  <si>
    <t>Chelekei Bahai Secondary School</t>
  </si>
  <si>
    <t>Completion of 4 Classrooms.(Walling, roofing, plaster work and fittings)</t>
  </si>
  <si>
    <t>New Hope Mwangale Secondary School</t>
  </si>
  <si>
    <t>Lwanda SA Secondary school</t>
  </si>
  <si>
    <t>Purchase of 2 Acre Parcel of  Land for school expansion.</t>
  </si>
  <si>
    <t>St. Lukes Kimilili Boys High School</t>
  </si>
  <si>
    <t>Completion of Multi-purpose Hall (fittings and finishes)</t>
  </si>
  <si>
    <t>St. Mary’s Sosio Secondary School</t>
  </si>
  <si>
    <t>Completion of Multi-purpose Hall (Fittings and finishes</t>
  </si>
  <si>
    <t>Sikhendu Mixed Secondary School</t>
  </si>
  <si>
    <r>
      <t>4-0039-223-2630205-104-</t>
    </r>
    <r>
      <rPr>
        <sz val="12"/>
        <color indexed="8"/>
        <rFont val="Footlight MT Light"/>
        <family val="1"/>
      </rPr>
      <t>2018/19-006</t>
    </r>
  </si>
  <si>
    <t>Part of payment for purchase of 51 seater school bus</t>
  </si>
  <si>
    <t>St. Emmanuels Miruri Secondary School</t>
  </si>
  <si>
    <t>St. Peters Nakalira Secondary School</t>
  </si>
  <si>
    <t>Kibingei Friends Secondary School</t>
  </si>
  <si>
    <r>
      <t xml:space="preserve"> </t>
    </r>
    <r>
      <rPr>
        <sz val="12"/>
        <color indexed="8"/>
        <rFont val="Footlight MT Light"/>
        <family val="1"/>
      </rPr>
      <t>Strategic Plan</t>
    </r>
  </si>
  <si>
    <t>PROJECT GFS CODELIST FOR MALAVA NATIONAL GOVERNMENT CONSTITUENCY DEVELOPMENT FUND</t>
  </si>
  <si>
    <t>To cater for unforeseen occurrences in the Constituency during the financial year.</t>
  </si>
  <si>
    <t>Purchasing balls and trophies to various teams in the constituency</t>
  </si>
  <si>
    <t>Environment Conservation</t>
  </si>
  <si>
    <t>Construction of Four Doors One Pit Latrine at Lugusi Primary School</t>
  </si>
  <si>
    <t>Bursary Special Education</t>
  </si>
  <si>
    <t>Burundu Primary School</t>
  </si>
  <si>
    <t xml:space="preserve">Complete construction of 2 classrooms -Roofing, Shutters, Windows and Door fixing, Plastering, Pavement slab, Window glazing and Painting </t>
  </si>
  <si>
    <t>Emusali Primary School</t>
  </si>
  <si>
    <t>Friends Primary School Vashele</t>
  </si>
  <si>
    <t>Complete construction of 2 classrooms -Roofing, Shutters, Windows and Door fixing, Plastering, Pavement slab, Window glazing and Painting</t>
  </si>
  <si>
    <t>Fubuye Primary School</t>
  </si>
  <si>
    <t>Complete construction of Dormitory -Walling, Shutters, Ring beam, Roofing, Windows and Door fixing, Electrical wiring, Plastering, Pavement slab, Window glazing and Painting</t>
  </si>
  <si>
    <t>Indulusia Primary School</t>
  </si>
  <si>
    <t>Kokoyo Primary School</t>
  </si>
  <si>
    <t>Lukova Primary School</t>
  </si>
  <si>
    <t xml:space="preserve">Complete construction of Administration Block -Roofing, Windows and Door fixing, Electrical wiring, Plastering, Pavement slab, Window glazing and Painting </t>
  </si>
  <si>
    <t>Masungutsa Primary School</t>
  </si>
  <si>
    <t>Matioli Primary School</t>
  </si>
  <si>
    <t>Mukoko Primary School</t>
  </si>
  <si>
    <t>Muriola Primary School</t>
  </si>
  <si>
    <t>Mwikhupo Primary School</t>
  </si>
  <si>
    <t>Sambuli Primary School</t>
  </si>
  <si>
    <t>Shikokhwe Primary School</t>
  </si>
  <si>
    <t>Shirulo Primary School</t>
  </si>
  <si>
    <t>Tande Primary School</t>
  </si>
  <si>
    <t>Teresia Primary School</t>
  </si>
  <si>
    <t>Bulupi Primary School</t>
  </si>
  <si>
    <t xml:space="preserve">Construction of Administration block– Foundation, Slab and Walling </t>
  </si>
  <si>
    <t>Chegulo Primary School</t>
  </si>
  <si>
    <t>Construction of Administration block– Foundation, Slab and Walling</t>
  </si>
  <si>
    <t>Chesero Primary School</t>
  </si>
  <si>
    <t>Construction of 2 Classrooms– Foundation, Slab, Walling and Ring beam</t>
  </si>
  <si>
    <t>Chimoroni Primary School</t>
  </si>
  <si>
    <t>Kakoyi Primary School</t>
  </si>
  <si>
    <t>Kimang'eti Primary School</t>
  </si>
  <si>
    <t>Construction of 2 Classrooms – Foundation, Slab, Walling and Ring beam</t>
  </si>
  <si>
    <t>Lunyu Primary School</t>
  </si>
  <si>
    <t>Lusumu Primary School</t>
  </si>
  <si>
    <t>Malava Primary School</t>
  </si>
  <si>
    <t>Construction of Multipurpose Hall– Foundation, Slab and Walling</t>
  </si>
  <si>
    <t>Malimali Primary School</t>
  </si>
  <si>
    <t>Matende Primary School</t>
  </si>
  <si>
    <t>Matete Primary School</t>
  </si>
  <si>
    <t>Mukavakava Primary School</t>
  </si>
  <si>
    <t>Mukongolo Primary School</t>
  </si>
  <si>
    <t>Sheywe Primary School</t>
  </si>
  <si>
    <t>Kuvasali Secondary School</t>
  </si>
  <si>
    <t xml:space="preserve">Complete construction of 4 classrooms -Flooring, Pavement slab, Window glazing and Painting </t>
  </si>
  <si>
    <t>Malava Girls Secondary School</t>
  </si>
  <si>
    <t>Complete construction of Multipurpose Hall -Terrazzo finish, Pavement slab and Painting</t>
  </si>
  <si>
    <t>Shamoni Secondary School</t>
  </si>
  <si>
    <t xml:space="preserve">Complete construction of Dormitory -Roofing, Shutters, Windows and Door fixing, Plastering, Pavement slab, Window glazing and Painting </t>
  </si>
  <si>
    <t>Shandiche Secondary School</t>
  </si>
  <si>
    <t xml:space="preserve">Complete construction of Library -Floor screed, Pavement slab, Window glazing and Painting </t>
  </si>
  <si>
    <t>St. Marygoretti Kalenda Secondary School</t>
  </si>
  <si>
    <t>St. Monica Namatala Secondary School</t>
  </si>
  <si>
    <t>Roofing, Shutters, Windows and Door fixing, Plastering, Pavement slab, Window glazing and Painting of 2 classrooms</t>
  </si>
  <si>
    <t>Tombo Secondary School</t>
  </si>
  <si>
    <t>Tumbeni Secondary School</t>
  </si>
  <si>
    <t>Complete construction of 4 classrooms -Flooring, Pavement slab, Window glazing and Painting</t>
  </si>
  <si>
    <t>Bukhakunga Secondary School</t>
  </si>
  <si>
    <t>Purchase of School 52 seater Bus</t>
  </si>
  <si>
    <t>Chimoroni Secondary School</t>
  </si>
  <si>
    <t>Isanjiro Girls Secondary School</t>
  </si>
  <si>
    <t>Malava Boys Secondary School</t>
  </si>
  <si>
    <t>Construction of Dormitory to Slab level</t>
  </si>
  <si>
    <t>Manda Secondary School</t>
  </si>
  <si>
    <t>Matete Secondary School</t>
  </si>
  <si>
    <t>Construction of Twin Laboratory to Slab level</t>
  </si>
  <si>
    <t>Matioli Secondary School</t>
  </si>
  <si>
    <t>Mugai Secondary School</t>
  </si>
  <si>
    <t>Mutsuma Secondary School</t>
  </si>
  <si>
    <t>Namushiya Secondary School</t>
  </si>
  <si>
    <t>Sawawa Secondary School</t>
  </si>
  <si>
    <t>Shihome Secondary School</t>
  </si>
  <si>
    <t>Silungai Boys Secondary School</t>
  </si>
  <si>
    <t>Kuvasali Police Post</t>
  </si>
  <si>
    <t>Construction of Office Block– Foundation, Slab, Walling and Ring beam</t>
  </si>
  <si>
    <t>Burundu Chief's Office</t>
  </si>
  <si>
    <t>Construction of Office Block– Foundation, Slab, Walling, Ring beam, Windows and Door fixing and Roofing</t>
  </si>
  <si>
    <t>Chemuche Chief's Office</t>
  </si>
  <si>
    <t>PROJECT GFS CODELIST FOR  HAMISI NATIONAL GOVERNMENT CONSTITUENCY DEVELOPMENT FUND</t>
  </si>
  <si>
    <t>ADMINISTRATION / RECURRENT</t>
  </si>
  <si>
    <t>Purchase of fuel, repairs and maintenance, printing, stationery, telephone, travel and subsistence, office tea etc</t>
  </si>
  <si>
    <t>Payment of NG_CDF Staff NSSF</t>
  </si>
  <si>
    <t xml:space="preserve">NHIF &amp; Staff Health Insurance cover </t>
  </si>
  <si>
    <t>Payment of NG_CDF Staff Health Insurance</t>
  </si>
  <si>
    <t>MONITORING &amp; EVALUATION / CAPACITY BUILDING</t>
  </si>
  <si>
    <t>Purchase of fuel, repairs and maintenance, printing, stationery, airtime, travel and subsistence e.tc</t>
  </si>
  <si>
    <t>Undertake training of the PMCs/ NGCDFCs on NGCDF Related issues</t>
  </si>
  <si>
    <t>To cater for unforeseen emergency occurrences in the constituency during the financial year</t>
  </si>
  <si>
    <t xml:space="preserve">Strategic plan </t>
  </si>
  <si>
    <t>Printing and launching of strategic plan for the constituency</t>
  </si>
  <si>
    <t>Cater for bursary for needy and bright students in Special schools</t>
  </si>
  <si>
    <t>Boyani Primary School</t>
  </si>
  <si>
    <t>Bulukhombe Primary School</t>
  </si>
  <si>
    <t>Floor and paint 10-door pit latrine to completion</t>
  </si>
  <si>
    <t>Bumbo Primary School</t>
  </si>
  <si>
    <t>Fit doors and Plaster and paint 10-door pit latrine</t>
  </si>
  <si>
    <t>Bumira Primary School</t>
  </si>
  <si>
    <t>Painting and fit facial board on a 10-door pit latrine</t>
  </si>
  <si>
    <t>Butiti Primary School</t>
  </si>
  <si>
    <t>Fit doors, roof, plaster and paint 10-door pit latrine</t>
  </si>
  <si>
    <t>Chepsaga Primary School</t>
  </si>
  <si>
    <t>Cheptech Primary School</t>
  </si>
  <si>
    <t>Complete construction of a 10-door pit latrine by plastering and painting</t>
  </si>
  <si>
    <t>Cheptembu Primary School</t>
  </si>
  <si>
    <t>Roof, plaster, floor, fit steel windows and doors &amp; paint 2No. Classrooms</t>
  </si>
  <si>
    <t>Egemeni Primary School</t>
  </si>
  <si>
    <t>Walling, roof, plaster, floor, fit steel windows and doors &amp; paint 2No. Classrooms</t>
  </si>
  <si>
    <t>Friends Primary School Givogi</t>
  </si>
  <si>
    <t>Ongoing completion of 2No. Classrooms by roofing, plastering and painting</t>
  </si>
  <si>
    <t>Gambaragai Primary School</t>
  </si>
  <si>
    <t>Plaster, floor, roof and paint 3No. Classrooms</t>
  </si>
  <si>
    <t>Gidimo Primary School</t>
  </si>
  <si>
    <t>Ongoing construction of 4No. Classrooms by Walling and roofing</t>
  </si>
  <si>
    <t>Gimarakwa Primary School</t>
  </si>
  <si>
    <t>Gisambai Primary School</t>
  </si>
  <si>
    <t>Givavei Primary School</t>
  </si>
  <si>
    <t>Givudemesi Primary School</t>
  </si>
  <si>
    <t>Hamisi Primary School</t>
  </si>
  <si>
    <t>Ongoing construction of 2No. Classrooms by roofing and flooring</t>
  </si>
  <si>
    <t>Ivumbu Primary School</t>
  </si>
  <si>
    <t>Floor and reroof 3 classrooms to completion</t>
  </si>
  <si>
    <t>Jebrongo Primary School</t>
  </si>
  <si>
    <t>Jepkoyai Primary School</t>
  </si>
  <si>
    <t>Construction of a 10-door modern pit latrine to completion</t>
  </si>
  <si>
    <t>Jeptorol Primary School</t>
  </si>
  <si>
    <t>Plaster and paint 10-door pit latrine to completion</t>
  </si>
  <si>
    <t>Jidereri Primary School</t>
  </si>
  <si>
    <t>Jinjini Primary School</t>
  </si>
  <si>
    <t>Ongoing construction of 3No. Classrooms by roofing, plastering and flooring</t>
  </si>
  <si>
    <t>Kapchemgung Primary School</t>
  </si>
  <si>
    <t>Fit doors, Plaster, floor and paint 10-door pit latrine</t>
  </si>
  <si>
    <t>Kapchorwa Primary School</t>
  </si>
  <si>
    <t>Construction of 1No. Classroom to completion</t>
  </si>
  <si>
    <t>Kaptis Primary School</t>
  </si>
  <si>
    <t>Floor, roof and paint 10-door pit latrine to completion</t>
  </si>
  <si>
    <t>Kinu Primary School</t>
  </si>
  <si>
    <t>Kisasi Primary School</t>
  </si>
  <si>
    <t>Logere Primary School</t>
  </si>
  <si>
    <t>Complete construction of 3No. Classrooms by roofing, plastering, painting and fitting ceiling board</t>
  </si>
  <si>
    <t>Luther Primary School</t>
  </si>
  <si>
    <t>Makuchi Primary School</t>
  </si>
  <si>
    <t>Reroof, floor, plaster and paint 7No. Classrooms to  completion</t>
  </si>
  <si>
    <t>Mudindi Primary School</t>
  </si>
  <si>
    <t>Mungavo Primary School</t>
  </si>
  <si>
    <t>Musawa Primary School</t>
  </si>
  <si>
    <t>Museywa Primary School</t>
  </si>
  <si>
    <t>Reroof, floor, plaster and paint 6No. Classrooms to  completion</t>
  </si>
  <si>
    <t>Musiri Primary School</t>
  </si>
  <si>
    <t>Plastering and flooring 3No. Classrooms to completion</t>
  </si>
  <si>
    <t>Mutave Primary School</t>
  </si>
  <si>
    <t xml:space="preserve">Roofing, plastering flooring and painting 2No. Classrooms </t>
  </si>
  <si>
    <t>Mutiva Primary School</t>
  </si>
  <si>
    <t>Complete construction of a 10-door pit latrine by plastering, flooring, painting, and fitting doors to completion</t>
  </si>
  <si>
    <t>Mwanzo ADC Primary School</t>
  </si>
  <si>
    <t>Start Construction of 3No. Classrooms by walling, roofing, plastering and flooring</t>
  </si>
  <si>
    <t>Mwembe Primary School</t>
  </si>
  <si>
    <t>Nyang'ori Primary School</t>
  </si>
  <si>
    <t>Plastering of 3No. Classrooms to completion</t>
  </si>
  <si>
    <t>Shaviringa Primary School</t>
  </si>
  <si>
    <t>Shivembe Primary School</t>
  </si>
  <si>
    <t>Reroof, floor, plaster and paint 3No. Classrooms to  completion</t>
  </si>
  <si>
    <t>Simbi Primary School</t>
  </si>
  <si>
    <t>Plastering of 3No. Classrooms completion</t>
  </si>
  <si>
    <t>Tigoi Primary School</t>
  </si>
  <si>
    <t>Ongoing construction of Administration block by roofing</t>
  </si>
  <si>
    <t>Bumira Secondary School</t>
  </si>
  <si>
    <t>Completion of 1No. Classroom by plastering, flooring, painting and ceiling</t>
  </si>
  <si>
    <t>Bumuyange Secondary School</t>
  </si>
  <si>
    <t>Completion of 2No. Classrooms by plastering and fitting steel doors and windows</t>
  </si>
  <si>
    <t>Buyangu Secondary School</t>
  </si>
  <si>
    <t>Chebunaywa Secondary School</t>
  </si>
  <si>
    <t>Completion of 2No. Classrooms by plastering, fitting steel doors and windows and painting</t>
  </si>
  <si>
    <t>Chepsaga Secondary School</t>
  </si>
  <si>
    <t>Walling, roof, plaster, floor, fit steel windows and doors &amp; paint 1No. Classrooms</t>
  </si>
  <si>
    <t>Dr. Dangana Secondary School</t>
  </si>
  <si>
    <t>Lay foundation and walling an Administration block</t>
  </si>
  <si>
    <t>Dr. Gimose Jeviriri Sec. School</t>
  </si>
  <si>
    <t>Complete construction of 8No. Classrooms and Administration block complex by plastering, fitting doors and windows, ceiling, wiring and painting</t>
  </si>
  <si>
    <t>Gimarian Secondary School</t>
  </si>
  <si>
    <t>Ongoing Construction of  and ablution block to completion</t>
  </si>
  <si>
    <t>Goibei Girls High School</t>
  </si>
  <si>
    <t>Lay foundation and walling Dormitory</t>
  </si>
  <si>
    <t>Kinu Secondary School</t>
  </si>
  <si>
    <t>Complete construction of 4No. Classrooms by plastering, fitting doors and windows, ceiling, wiring and painting</t>
  </si>
  <si>
    <t>Kitagwa Secondary School</t>
  </si>
  <si>
    <t>Ongoing construction of 2No. Classrooms by roofing and flooring to completion</t>
  </si>
  <si>
    <t>Malinda Secondary School</t>
  </si>
  <si>
    <t>Muhudu Secondary School</t>
  </si>
  <si>
    <t>Ongoing construction of a tuition block by fitting columns and walling</t>
  </si>
  <si>
    <t>Musiri Secondary School</t>
  </si>
  <si>
    <t>Simbi Secondary School</t>
  </si>
  <si>
    <t>St. Johns Cheptech Sec. Sch.</t>
  </si>
  <si>
    <t>Complete construction of 2No. Classrooms by Walling, plastering, fitting doors and windows, ceiling, wiring and painting</t>
  </si>
  <si>
    <t>Kaimosi TTC</t>
  </si>
  <si>
    <t>Complete construction of   male hostel and ablution block to house 200 students by install ceiling, wiring and paint</t>
  </si>
  <si>
    <t>NGCDF Office- Toyota Double Cabin</t>
  </si>
  <si>
    <t>Purchase of a double cabin to facilitate in monitoring of NGCDF projects</t>
  </si>
  <si>
    <t>DCCs Heaquarters</t>
  </si>
  <si>
    <t>Painting, fitting of steel doors and windows, fitting floor tiles at the DCC's Headquarter to completion</t>
  </si>
  <si>
    <t xml:space="preserve">Jeptulu Police Post </t>
  </si>
  <si>
    <t>Ceiling, painting and plumbing works at the Police post to completion</t>
  </si>
  <si>
    <t>Tambua DOs Office</t>
  </si>
  <si>
    <t>Ongoing construction of a storey building for Divisional departmental heads offices and AP line by Ceiling, painting and wiring</t>
  </si>
  <si>
    <t>Kaptis AP Line</t>
  </si>
  <si>
    <t>Purchase of 0.3 acre Land for AP Line construction</t>
  </si>
  <si>
    <t>Senende Chief's Office</t>
  </si>
  <si>
    <t>Plaster, floor, wiring and painting chief's office to completion</t>
  </si>
  <si>
    <t>Serem Police Station</t>
  </si>
  <si>
    <t>Start construction of police office to house OCS and DCIO by laying foundation and walling</t>
  </si>
  <si>
    <t>Gambogi Police Post</t>
  </si>
  <si>
    <t>Final payment for purchase of 1.2 acres of land for police construction</t>
  </si>
  <si>
    <t>Jepses AP Line</t>
  </si>
  <si>
    <t>Ongoing construction of Police line by walling and roofing</t>
  </si>
  <si>
    <t xml:space="preserve">ROADS </t>
  </si>
  <si>
    <t>Malombe - Isidioli Road</t>
  </si>
  <si>
    <t>Final payment for murraming, culvert installation, bush clearing, gravelling and dozing Malombe - Isidioli Road</t>
  </si>
  <si>
    <t>PROJECT GFS CODELIST FOR MAKUENI NATIONAL GOVERNMENT CONSTITUENCY DEVELOPMENT FUND</t>
  </si>
  <si>
    <t>4-017-086-2110000-100-2018/19-001</t>
  </si>
  <si>
    <t>4-017-086-2210000-100-2018/19-002</t>
  </si>
  <si>
    <t>4-017-086-2120101-100-2018/19-003</t>
  </si>
  <si>
    <t>4-017-086-2120201-100-2018/19-004</t>
  </si>
  <si>
    <t>4-017-086-2210802-100-2018/19-007</t>
  </si>
  <si>
    <t>4-017-086-2210000-111-2018/19-001</t>
  </si>
  <si>
    <t>4-017-086-2210802-111-2018/19-002</t>
  </si>
  <si>
    <t>4-017-086-2210700-111-2018/19-003</t>
  </si>
  <si>
    <r>
      <rPr>
        <b/>
        <sz val="12"/>
        <rFont val="Footlight MT Light"/>
        <family val="1"/>
      </rPr>
      <t>EMERGENCY</t>
    </r>
    <r>
      <rPr>
        <sz val="12"/>
        <rFont val="Footlight MT Light"/>
        <family val="1"/>
      </rPr>
      <t xml:space="preserve"> </t>
    </r>
  </si>
  <si>
    <t>4-017-086-2640200-101-2018/19-001</t>
  </si>
  <si>
    <t xml:space="preserve">To cater for any Unforeseen occurrences in the constituency during the financial year </t>
  </si>
  <si>
    <t>4-017-086-2640509-112-2018/19-001</t>
  </si>
  <si>
    <t>Kwa Kiilu Sand Dam</t>
  </si>
  <si>
    <t>4-017-086-2640510-110-2018/19-001</t>
  </si>
  <si>
    <t>Construction of Sand dam to control floods</t>
  </si>
  <si>
    <t>Kwa Kioko Sand dam</t>
  </si>
  <si>
    <t>4-017-086-2640510-110-2018/19-002</t>
  </si>
  <si>
    <t>Kwa Kithokoi Sand Dam</t>
  </si>
  <si>
    <t>4-017-086-2640510-110-2018/19-003</t>
  </si>
  <si>
    <t>Kwa Kyuvi sand dam</t>
  </si>
  <si>
    <t>4-017-086-2640510-110-2018/19-004</t>
  </si>
  <si>
    <t>Kwa Voki Sand dam</t>
  </si>
  <si>
    <t>4-017-086-2640510-110-2018/19-005</t>
  </si>
  <si>
    <t>4-017-086-2640101-103-2018/19-001</t>
  </si>
  <si>
    <t>4-017-086-2640102-103-2018/19-002</t>
  </si>
  <si>
    <t>AIC Mandoi Day and Boarding Primary School</t>
  </si>
  <si>
    <t>4-017-086-2630204-104-2018/19-001</t>
  </si>
  <si>
    <t>Construction of dormitory (walling and roofing)</t>
  </si>
  <si>
    <t>Athiani Primary School</t>
  </si>
  <si>
    <t>4-017-086-2630204-104-2018/19-002</t>
  </si>
  <si>
    <t>Building of gullies and manual reshaping  from Kwa Kithome to Athiani Primary school-500 metres</t>
  </si>
  <si>
    <t xml:space="preserve">Iiani Primary School – Mavindini </t>
  </si>
  <si>
    <t>4-017-086-2630204-104-2018/19-003</t>
  </si>
  <si>
    <t xml:space="preserve">Completion of 1 classroom- Plastering, flooring and painting </t>
  </si>
  <si>
    <t xml:space="preserve">Ilumani Primary School </t>
  </si>
  <si>
    <t>4-017-086-2630204-104-2018/19-004</t>
  </si>
  <si>
    <t xml:space="preserve">Itaa Primary for the Mentally Handcapped  </t>
  </si>
  <si>
    <t>4-017-086-2630204-104-2018/19-005</t>
  </si>
  <si>
    <t xml:space="preserve">Completion of dormitory (plastering, flooring and painting) </t>
  </si>
  <si>
    <t xml:space="preserve">Kamuithi Primary School </t>
  </si>
  <si>
    <t>4-017-086-2630204-104-2018/19-006</t>
  </si>
  <si>
    <t xml:space="preserve">Purchase, transport and installation  of one 10,000- litre water tank  </t>
  </si>
  <si>
    <t xml:space="preserve">Kanzokeani Primary School                 </t>
  </si>
  <si>
    <t>4-017-086-2630204-104-2018/19-007</t>
  </si>
  <si>
    <t>Kathonzweni Aic Boarding Primary School</t>
  </si>
  <si>
    <t>4-017-086-2630204-104-2018/19-008</t>
  </si>
  <si>
    <t xml:space="preserve">Construction of a dormitory (foundation, walling &amp; roofing) </t>
  </si>
  <si>
    <t xml:space="preserve">Kawala Primary School </t>
  </si>
  <si>
    <t>4-017-086-2630204-104-2018/19-009</t>
  </si>
  <si>
    <t xml:space="preserve">Plastering ,Flooring &amp; Painting 1  classroom  </t>
  </si>
  <si>
    <t xml:space="preserve">Kiangini Day/ Boarding Primary School </t>
  </si>
  <si>
    <t>4-017-086-2630204-104-2018/19-010</t>
  </si>
  <si>
    <t xml:space="preserve">Completion of 3 classrooms-Painting, flooring and windowing </t>
  </si>
  <si>
    <t>Kimuumo Primary School</t>
  </si>
  <si>
    <t>4-017-086-2630204-104-2018/19-011</t>
  </si>
  <si>
    <t xml:space="preserve">Construction of three-door toilets to completion  </t>
  </si>
  <si>
    <t>Kingutheni Primary School</t>
  </si>
  <si>
    <t>4-017-086-2630204-104-2018/19-012</t>
  </si>
  <si>
    <t xml:space="preserve">Roofing, plastering, flooring and painting 2 classroom  </t>
  </si>
  <si>
    <t xml:space="preserve">Kithaayoni Primary School </t>
  </si>
  <si>
    <t>4-017-086-2630204-104-2018/19-013</t>
  </si>
  <si>
    <t>Construction of 1 classroom (walling, roofing and plastering)</t>
  </si>
  <si>
    <t>4-017-086-2630204-104-2018/19-014</t>
  </si>
  <si>
    <t>Kithatha Primary School</t>
  </si>
  <si>
    <t>4-017-086-2630204-104-2018/19-015</t>
  </si>
  <si>
    <t xml:space="preserve">Renovation of 2 classrooms (roofing, plastering and flooring) </t>
  </si>
  <si>
    <t>Kitumbai Primary School</t>
  </si>
  <si>
    <t>4-017-086-2630204-104-2018/19-016</t>
  </si>
  <si>
    <t>Kiumoni Primary School</t>
  </si>
  <si>
    <t>4-017-086-2630204-104-2018/19-017</t>
  </si>
  <si>
    <t xml:space="preserve">Renovation of  2 classrooms (roofing and flooring) </t>
  </si>
  <si>
    <t xml:space="preserve">Kiunduani Primary School </t>
  </si>
  <si>
    <t>4-017-086-2630204-104-2018/19-018</t>
  </si>
  <si>
    <t xml:space="preserve">Kivandini Primary School </t>
  </si>
  <si>
    <t>4-017-086-2630204-104-2018/19-019</t>
  </si>
  <si>
    <t>Roofing,plastering and painting 3 classrooms</t>
  </si>
  <si>
    <t>Kwa Kilomo Primary School</t>
  </si>
  <si>
    <t>4-017-086-2630204-104-2018/19-020</t>
  </si>
  <si>
    <t>Renovation of 3 classroom (roofing, flooring, plastering and painting)</t>
  </si>
  <si>
    <t xml:space="preserve">Kwa Mbiti Primary School </t>
  </si>
  <si>
    <t>4-017-086-2630204-104-2018/19-021</t>
  </si>
  <si>
    <t xml:space="preserve">Plastering, flooring and painting of 3 classrooms </t>
  </si>
  <si>
    <t>Kwa Mutumia Primary School</t>
  </si>
  <si>
    <t>4-017-086-2630204-104-2018/19-022</t>
  </si>
  <si>
    <t xml:space="preserve">Roofing, plastering,  flooring and painting 2 classrooms </t>
  </si>
  <si>
    <t xml:space="preserve">Kwa Waema Primary School </t>
  </si>
  <si>
    <t>4-017-086-2630204-104-2018/19-023</t>
  </si>
  <si>
    <t>Kwakalui Primary School</t>
  </si>
  <si>
    <t>4-017-086-2630204-104-2018/19-024</t>
  </si>
  <si>
    <t>Renovation (roofing ,plastering ,flooring and painting  2 classrooms)</t>
  </si>
  <si>
    <t xml:space="preserve">Malooi Primary School </t>
  </si>
  <si>
    <t>4-017-086-2630204-104-2018/19-025</t>
  </si>
  <si>
    <t>Matulani Primary School</t>
  </si>
  <si>
    <t>4-017-086-2630204-104-2018/19-026</t>
  </si>
  <si>
    <t xml:space="preserve">Renovation of  2 classrooms (roofing)  </t>
  </si>
  <si>
    <t xml:space="preserve">Maviaume Primary School </t>
  </si>
  <si>
    <t>4-017-086-2630204-104-2018/19-027</t>
  </si>
  <si>
    <t xml:space="preserve">Completion of 3 classrooms-Plastering,flooring and painting </t>
  </si>
  <si>
    <t>Mayuu Primary School</t>
  </si>
  <si>
    <t>4-017-086-2630204-104-2018/19-028</t>
  </si>
  <si>
    <t>Renovation of 2 classrooms (roofing, plastering, flooring and painting)</t>
  </si>
  <si>
    <t>Mikauni Primary School</t>
  </si>
  <si>
    <t>4-017-086-2630204-104-2018/19-029</t>
  </si>
  <si>
    <t xml:space="preserve">Mikisi Primary School </t>
  </si>
  <si>
    <t>4-017-086-2630204-104-2018/19-030</t>
  </si>
  <si>
    <t>Miseke Primary School</t>
  </si>
  <si>
    <t>4-017-086-2630204-104-2018/19-031</t>
  </si>
  <si>
    <t>Completion of 2 classrooms-Roofing,plastering, flooring and painting</t>
  </si>
  <si>
    <t xml:space="preserve">Mukameni Primary School </t>
  </si>
  <si>
    <t>4-017-086-2630204-104-2018/19-032</t>
  </si>
  <si>
    <t>Mumbeeni Primary School</t>
  </si>
  <si>
    <t>4-017-086-2630204-104-2018/19-033</t>
  </si>
  <si>
    <t xml:space="preserve">Munyuni Primary School </t>
  </si>
  <si>
    <t>4-017-086-2630204-104-2018/19-034</t>
  </si>
  <si>
    <t xml:space="preserve">Roofing, plastering, flooring and painting 5 classroom  </t>
  </si>
  <si>
    <t>Muthwani Primary School</t>
  </si>
  <si>
    <t>4-017-086-2630204-104-2018/19-035</t>
  </si>
  <si>
    <t xml:space="preserve">Muambani Primary School </t>
  </si>
  <si>
    <t>4-017-086-2630204-104-2018/19-036</t>
  </si>
  <si>
    <t xml:space="preserve">Roofing, plastering and painting 3 classrooms </t>
  </si>
  <si>
    <t xml:space="preserve">Ndovea Primary School </t>
  </si>
  <si>
    <t>4-017-086-2630204-104-2018/19-037</t>
  </si>
  <si>
    <t xml:space="preserve">roofing, plastering,  flooring and painting 2 classrooms </t>
  </si>
  <si>
    <t>Ngosini Primary School</t>
  </si>
  <si>
    <t>4-017-086-2630204-104-2018/19-038</t>
  </si>
  <si>
    <t xml:space="preserve">Senda Primary School </t>
  </si>
  <si>
    <t>4-017-086-2630204-104-2018/19-039</t>
  </si>
  <si>
    <t>St.Johns Malivani Primary School</t>
  </si>
  <si>
    <t>4-017-086-2630204-104-2018/19-040</t>
  </si>
  <si>
    <t>Renovation-Roofing,plastering and painting 3 classrooms</t>
  </si>
  <si>
    <t xml:space="preserve">Ukokolani Primary School </t>
  </si>
  <si>
    <t>4-017-086-2630204-104-2018/19-041</t>
  </si>
  <si>
    <t xml:space="preserve">Ungatani Primary School </t>
  </si>
  <si>
    <t>4-017-086-2630204-104-2018/19-042</t>
  </si>
  <si>
    <t>Unoa Primary School</t>
  </si>
  <si>
    <t>4-017-086-2630204-104-2018/19-043</t>
  </si>
  <si>
    <t xml:space="preserve">Renovation of 3 classrooms- Roofing,plastering and painting </t>
  </si>
  <si>
    <t>Utithini Primary School</t>
  </si>
  <si>
    <t>4-017-086-2630204-104-2018/19-044</t>
  </si>
  <si>
    <t>Waimu Primary School</t>
  </si>
  <si>
    <t>4-017-086-2630204-104-2018/19-045</t>
  </si>
  <si>
    <t>Yiuma Primary School</t>
  </si>
  <si>
    <t>4-017-086-2630204-104-2018/19-046</t>
  </si>
  <si>
    <t>Renovation-Roofing, plastering, flooring and painting administration block</t>
  </si>
  <si>
    <t>Yoani Primary School</t>
  </si>
  <si>
    <t>4-017-086-2630204-104-2018/19-047</t>
  </si>
  <si>
    <t xml:space="preserve">ACK Kiteei Secondary School </t>
  </si>
  <si>
    <t>4-017-086-2630205-104-2018/19-001</t>
  </si>
  <si>
    <t xml:space="preserve">Completion of Science laboratory-Plastering and painting </t>
  </si>
  <si>
    <t xml:space="preserve">Kaasya Secondary School </t>
  </si>
  <si>
    <t>4-017-086-2630205-104-2018/19-002</t>
  </si>
  <si>
    <t xml:space="preserve">Completion of laboratory (plastering, flooring and painting) </t>
  </si>
  <si>
    <t>Kalaani Secondary School</t>
  </si>
  <si>
    <t>4-017-086-2630205-104-2018/19-003</t>
  </si>
  <si>
    <t xml:space="preserve">Kalamba Secondary School </t>
  </si>
  <si>
    <t>4-017-086-2630205-104-2018/19-004</t>
  </si>
  <si>
    <t xml:space="preserve">Fencing of school compound (chain link wire)-2000metres perimeter) </t>
  </si>
  <si>
    <t xml:space="preserve">Kaliini Mixed Day And Boarding Secondary School </t>
  </si>
  <si>
    <t>4-017-086-2630205-104-2018/19-005</t>
  </si>
  <si>
    <t xml:space="preserve">Completion of dormitory-Plastering, flooring and painting </t>
  </si>
  <si>
    <t xml:space="preserve">Kambi Boys High School </t>
  </si>
  <si>
    <t>4-017-086-2630205-104-2018/19-006</t>
  </si>
  <si>
    <t xml:space="preserve">Construction of laboratory(walling and roofing) </t>
  </si>
  <si>
    <t xml:space="preserve">Kanthiitu Secondary School </t>
  </si>
  <si>
    <t>4-017-086-2630205-104-2018/19-007</t>
  </si>
  <si>
    <t>Plastering and painting of science laboratory</t>
  </si>
  <si>
    <t>Katangini Secondary  School</t>
  </si>
  <si>
    <t>4-017-086-2630205-104-2018/19-008</t>
  </si>
  <si>
    <t xml:space="preserve">Kathamboni Secondary School </t>
  </si>
  <si>
    <t>4-017-086-2630205-104-2018/19-009</t>
  </si>
  <si>
    <t xml:space="preserve">Kathonzweni Girls Secondary  School </t>
  </si>
  <si>
    <t>4-017-086-2630205-104-2018/19-010</t>
  </si>
  <si>
    <t xml:space="preserve">Completion of 2 classrooms-Painting, flooring and windowing </t>
  </si>
  <si>
    <t>Katithi Secondary School</t>
  </si>
  <si>
    <t>4-017-086-2630205-104-2018/19-011</t>
  </si>
  <si>
    <t>Construction of  dining hall (foundation, walling and roofing)</t>
  </si>
  <si>
    <t xml:space="preserve">Kavuthu Secondary School </t>
  </si>
  <si>
    <t>4-017-086-2630205-104-2018/19-012</t>
  </si>
  <si>
    <t>Roofing, flooring and painting 1 classroom</t>
  </si>
  <si>
    <t xml:space="preserve">Kiangini Girls Secondary School </t>
  </si>
  <si>
    <t>4-017-086-2630205-104-2018/19-013</t>
  </si>
  <si>
    <t>Constructing of a dining hall (walling and roofing)</t>
  </si>
  <si>
    <t xml:space="preserve">Kimuumo Secondary School </t>
  </si>
  <si>
    <t>4-017-086-2630205-104-2018/19-014</t>
  </si>
  <si>
    <t xml:space="preserve">Kithoni Secondary  School </t>
  </si>
  <si>
    <t>4-017-086-2630205-104-2018/19-015</t>
  </si>
  <si>
    <t>Construction of laboratory (walling and roofing)</t>
  </si>
  <si>
    <t xml:space="preserve">Kitise Secondary School </t>
  </si>
  <si>
    <t>4-017-086-2630205-104-2018/19-016</t>
  </si>
  <si>
    <t>Construction of computer  laboratory</t>
  </si>
  <si>
    <t>Kyangwasi Secondary School</t>
  </si>
  <si>
    <t>4-017-086-2630205-104-2018/19-017</t>
  </si>
  <si>
    <t>Completion of 1 classroom plastering,  flooring  doors  and windows</t>
  </si>
  <si>
    <t xml:space="preserve">Kyumbuni Secondary School </t>
  </si>
  <si>
    <t>4-017-086-2630205-104-2018/19-018</t>
  </si>
  <si>
    <t xml:space="preserve">Completion of dormitory -walling, roofing, plastering and flooring) </t>
  </si>
  <si>
    <t xml:space="preserve">Mandoi Secondary school </t>
  </si>
  <si>
    <t>4-017-086-2630205-104-2018/19-019</t>
  </si>
  <si>
    <t xml:space="preserve">Completion of Dining hall-Plastering,flooring and painting </t>
  </si>
  <si>
    <t>Manooni Secondary School</t>
  </si>
  <si>
    <t>4-017-086-2630205-104-2018/19-020</t>
  </si>
  <si>
    <t xml:space="preserve">Matha Secondary School </t>
  </si>
  <si>
    <t>4-017-086-2630205-104-2018/19-021</t>
  </si>
  <si>
    <t xml:space="preserve">Maumba Secondary School </t>
  </si>
  <si>
    <t>4-017-086-2630205-104-2018/19-022</t>
  </si>
  <si>
    <t>Mavindini Girls Secondary School</t>
  </si>
  <si>
    <t>4-017-086-2630205-104-2018/19-023</t>
  </si>
  <si>
    <t>Mbeletu Secondary School</t>
  </si>
  <si>
    <t>4-017-086-2630205-104-2018/19-024</t>
  </si>
  <si>
    <t>Construction of dormitory (foundation, walling and roofing)</t>
  </si>
  <si>
    <t>Mbuthani secondary school</t>
  </si>
  <si>
    <t>4-017-086-2630205-104-2018/19-025</t>
  </si>
  <si>
    <t xml:space="preserve">Muambani Secondary Sch </t>
  </si>
  <si>
    <t>4-017-086-2630205-104-2018/19-026</t>
  </si>
  <si>
    <t xml:space="preserve">Completion of dining hall (roofing,  ,plastering, painting and fitting) </t>
  </si>
  <si>
    <t xml:space="preserve">Mukameni Boys Secondary School </t>
  </si>
  <si>
    <t>4-017-086-2630205-104-2018/19-027</t>
  </si>
  <si>
    <t xml:space="preserve">Completion of dormitory - plastering, flooring and painting) </t>
  </si>
  <si>
    <t>Munathi Secondary School</t>
  </si>
  <si>
    <t>4-017-086-2630205-104-2018/19-028</t>
  </si>
  <si>
    <t>Muthyoi Secondary School</t>
  </si>
  <si>
    <t>4-017-086-2630205-104-2018/19-029</t>
  </si>
  <si>
    <t xml:space="preserve">Muusini Secondary School </t>
  </si>
  <si>
    <t>4-017-086-2630205-104-2018/19-030</t>
  </si>
  <si>
    <t xml:space="preserve">Completion of dining hall- plastering, wiring, flooring and  painting </t>
  </si>
  <si>
    <t>Mwaani Boys secondary school</t>
  </si>
  <si>
    <t>4-017-086-2630205-104-2018/19-031</t>
  </si>
  <si>
    <t>Completion of 2 classrooms-Roofing, flooring and painting 1 classroom</t>
  </si>
  <si>
    <t xml:space="preserve">Mwaani Girls High School </t>
  </si>
  <si>
    <t>4-017-086-2630205-104-2018/19-032</t>
  </si>
  <si>
    <t>Nduumoni Secondary School</t>
  </si>
  <si>
    <t>4-017-086-2630205-104-2018/19-033</t>
  </si>
  <si>
    <t>Construction of laboratory to completion</t>
  </si>
  <si>
    <t xml:space="preserve">Ngoto Boys Secondary School </t>
  </si>
  <si>
    <t>4-017-086-2630205-104-2018/19-034</t>
  </si>
  <si>
    <t>Completion of dormitory-Roofing,plastering, flooring and painting</t>
  </si>
  <si>
    <t>Nthangu mixed secondary school</t>
  </si>
  <si>
    <t>4-017-086-2630205-104-2018/19-035</t>
  </si>
  <si>
    <t xml:space="preserve">Completion of dining hall-Plastering, flooring and painting </t>
  </si>
  <si>
    <t xml:space="preserve">Senda Secondary School </t>
  </si>
  <si>
    <t>4-017-086-2630205-104-2018/19-036</t>
  </si>
  <si>
    <t>Completion of dormitory(roofing, plastering and painting)</t>
  </si>
  <si>
    <t xml:space="preserve">Serena Williams Matooni  Secondary School </t>
  </si>
  <si>
    <t>4-017-086-2630205-104-2018/19-037</t>
  </si>
  <si>
    <t>Serena Williams Wee Secondary School</t>
  </si>
  <si>
    <t>4-017-086-2630205-104-2018/19-038</t>
  </si>
  <si>
    <t>St. Francis Manzani Secondary School</t>
  </si>
  <si>
    <t>4-017-086-2630205-104-2018/19-039</t>
  </si>
  <si>
    <t xml:space="preserve">Completion of science laboratory-flooring, painting and installation of gas system </t>
  </si>
  <si>
    <t>St. Joseph Ikaasu Secondary School</t>
  </si>
  <si>
    <t>4-017-086-2630205-104-2018/19-040</t>
  </si>
  <si>
    <t>Plastering,flooring and painting of dormitory</t>
  </si>
  <si>
    <t>St. Jude Girls Secondary School</t>
  </si>
  <si>
    <t>4-017-086-2630205-104-2018/19-041</t>
  </si>
  <si>
    <t>Plastering ,Flooring &amp; Painting science laboratory</t>
  </si>
  <si>
    <t xml:space="preserve">St. Peter Athiani Secondary School </t>
  </si>
  <si>
    <t>4-017-086-2630205-104-2018/19-042</t>
  </si>
  <si>
    <t xml:space="preserve">Completion of Science laboratory-Plastering,flooring and painting </t>
  </si>
  <si>
    <t xml:space="preserve">St. Peter Claver’s Secondary School – Kithuki </t>
  </si>
  <si>
    <t>4-017-086-2630205-104-2018/19-043</t>
  </si>
  <si>
    <t xml:space="preserve">St. Theresa Secondary School– Muuani </t>
  </si>
  <si>
    <t>4-017-086-2630205-104-2018/19-044</t>
  </si>
  <si>
    <t>Plastering, flooring and painting of two storey classrooms</t>
  </si>
  <si>
    <t>Kenya Medical Training College-Makueni</t>
  </si>
  <si>
    <t>4-017-086-2630206-104-2018/19-001</t>
  </si>
  <si>
    <t xml:space="preserve">Construction of 2 lecture rooms to completion </t>
  </si>
  <si>
    <t xml:space="preserve">Assistant Chiefs Office Kikumini </t>
  </si>
  <si>
    <t>4-017-086-2640507-113-2018/19-001</t>
  </si>
  <si>
    <t xml:space="preserve">Completion of administration block(plastering and flooring 4 rooms) </t>
  </si>
  <si>
    <t xml:space="preserve">Assistant Chiefs Office Yeekanga </t>
  </si>
  <si>
    <t>4-017-086-2640507-113-2018/19-002</t>
  </si>
  <si>
    <t>Construction of assistant chief office to completion</t>
  </si>
  <si>
    <t>Chiefs Office Mavindini</t>
  </si>
  <si>
    <t>4-017-086-2640507-113 -2018/19-003</t>
  </si>
  <si>
    <t xml:space="preserve">Kathonzweni Deputy County Commissioner Office                                                 </t>
  </si>
  <si>
    <t>4-017-086-2640507-113-2018/19-004</t>
  </si>
  <si>
    <t>Fencing of compound and fitting of gate</t>
  </si>
  <si>
    <t>Kathonzweni Divisional Police Head Quarters</t>
  </si>
  <si>
    <t>4-017-086-2640507-113 -2018/19-005</t>
  </si>
  <si>
    <t>Plastering, flooring and painting 3 office</t>
  </si>
  <si>
    <t>Kithuki Chiefs Office</t>
  </si>
  <si>
    <t>4-017-086-2640507-113 -2018/19-006</t>
  </si>
  <si>
    <t>Completion of assistant county commissioners staff quarters(plastering, flooring and electrification)</t>
  </si>
  <si>
    <t xml:space="preserve">Kwa Kathoka Police Post </t>
  </si>
  <si>
    <t>4-017-086-2640507-113 -2018/19-007</t>
  </si>
  <si>
    <t>Completion of 2 staff houses(electrification and wiring)</t>
  </si>
  <si>
    <t xml:space="preserve">Makueni Police Station  </t>
  </si>
  <si>
    <t>4-017-086-2640507-113 -2018/19-008</t>
  </si>
  <si>
    <t xml:space="preserve">Compound fencing and  fitting of gate </t>
  </si>
  <si>
    <t>Makueni remand</t>
  </si>
  <si>
    <t>4-017-086-2640507-113 -2018/19-009</t>
  </si>
  <si>
    <t xml:space="preserve">Mumbuni Ap Line </t>
  </si>
  <si>
    <t>4-017-086-2640507-113 -2018/19-010</t>
  </si>
  <si>
    <t>Electrification of 6 rooms</t>
  </si>
  <si>
    <t xml:space="preserve">Mungyani Chiefs Office </t>
  </si>
  <si>
    <t>4-017-086-2640507-113 -2018/19-011</t>
  </si>
  <si>
    <t>Construction of office block to completion</t>
  </si>
  <si>
    <t>PROJECT GFS CODELIST FOR MATUNGULU NATIONAL GOVERNMENT CONSTITUENCY DEVELOPMENT FUND</t>
  </si>
  <si>
    <t>4-016-078-2110000-100-2018/19-001</t>
  </si>
  <si>
    <t>4-016-078-2210000-100-2018/19-002</t>
  </si>
  <si>
    <t>Purchase of fuel, repairs and maintenance, printing, stationery, telephone, Electricity, travel and subsistence, office tea</t>
  </si>
  <si>
    <t>4-016-078-2120101-100-2018/19-003</t>
  </si>
  <si>
    <t>4-016-078-2120201-100-2018/19-004</t>
  </si>
  <si>
    <t>4-016-078-2110802-100-2018/19-005</t>
  </si>
  <si>
    <t>4-016-078-2640510-110-2018/19-001</t>
  </si>
  <si>
    <t>4-016-078-2640509-112-2018/19-001</t>
  </si>
  <si>
    <t>Organizing constituency sports tournaments, where the Winning teams will be awarded Trophies, Uniforms &amp; Balls.</t>
  </si>
  <si>
    <t>Kianzabe Primary School</t>
  </si>
  <si>
    <t>4-016-078-2630204-104-2018/19-001</t>
  </si>
  <si>
    <t>Nguluni Primary School</t>
  </si>
  <si>
    <t>4-016-078-2630204-104-2018/19-002</t>
  </si>
  <si>
    <t xml:space="preserve">Roofing of one classroom </t>
  </si>
  <si>
    <t>4-016-078-2630204-104-2018/19-003</t>
  </si>
  <si>
    <t>Construction of two classrooms to  completion</t>
  </si>
  <si>
    <t>Tala boys primary school</t>
  </si>
  <si>
    <t>4-016-078-2630204-104-2018/19-004</t>
  </si>
  <si>
    <t>Renovations of  2 No classrooms (Roofing, flooring, plastering, painting, windows and doors)</t>
  </si>
  <si>
    <t>Tala girls Primary school</t>
  </si>
  <si>
    <t>4-016-078-2630204-104-2018/19-005</t>
  </si>
  <si>
    <t>Renovations of  2 No- classrooms (Roofing, flooring, plastering, painting,windows and doors)</t>
  </si>
  <si>
    <t>Kisitimani Primary school</t>
  </si>
  <si>
    <t>4-016-078-2630204-104-2018/19-006</t>
  </si>
  <si>
    <t xml:space="preserve">Construction of 2 No classrooms to completion </t>
  </si>
  <si>
    <t>4-016-078-2630204-104-2018/19-007</t>
  </si>
  <si>
    <t>Completion of 2 No classrooms(Painting, windows and doors)</t>
  </si>
  <si>
    <t>Kikaatini Primary school</t>
  </si>
  <si>
    <t>4-016-078-2630204-104-2018/19-008</t>
  </si>
  <si>
    <t>Construction of 2 No classrooms to completion</t>
  </si>
  <si>
    <t>Kalandini Primary school</t>
  </si>
  <si>
    <t>4-016-078-2630204-104-2018/19-009</t>
  </si>
  <si>
    <t>Renovation of 4 no. classrooms (Roofing, flooring, plastering, painting, windows and doors)</t>
  </si>
  <si>
    <t>Muusini Primary school</t>
  </si>
  <si>
    <t>4-016-078-2630204-104-2018/19-010</t>
  </si>
  <si>
    <t>Renovation of 3 no. classrooms (Roofing, flooring, plastering, painting, windows and doors)</t>
  </si>
  <si>
    <t>Kisukioni Primary school</t>
  </si>
  <si>
    <t>4-016-078-2630204-104-2018/19-011</t>
  </si>
  <si>
    <t>Itheuni Primary school</t>
  </si>
  <si>
    <t>4-016-078-2630204-104-2018/19-012</t>
  </si>
  <si>
    <t>Wendano Primary school</t>
  </si>
  <si>
    <t>4-016-078-2630204-104-2018/19-013</t>
  </si>
  <si>
    <t>Matuu Estate Primary school</t>
  </si>
  <si>
    <t>4-016-078-2630204-104-2018/19-014</t>
  </si>
  <si>
    <t>Katine HGM Primary School</t>
  </si>
  <si>
    <t>4-016-078-2630204-104-2018/19-015</t>
  </si>
  <si>
    <t>Kasioni primary school</t>
  </si>
  <si>
    <t>4-016-078-2630204-104-2018/19-016</t>
  </si>
  <si>
    <t>Kiatineni primary school</t>
  </si>
  <si>
    <t>4-016-078-2630204-104-2018/19-017</t>
  </si>
  <si>
    <t>St. Phillip Kayatta primary school</t>
  </si>
  <si>
    <t>4-016-078-2630204-104-2018/19-018</t>
  </si>
  <si>
    <t>Renovation of 1 classroom (Roofing, flooring, plastering, painting, windows and doors)</t>
  </si>
  <si>
    <t>Kwale primary school</t>
  </si>
  <si>
    <t>4-016-078-2630204-104-2018/19-019</t>
  </si>
  <si>
    <t>Completion of one classroom (roofing, painting, window and doors)</t>
  </si>
  <si>
    <t>Kitambaasye primary school</t>
  </si>
  <si>
    <t>4-016-078-2630204-104-2018/19-020</t>
  </si>
  <si>
    <t xml:space="preserve">Construction of 2 No. classrooms to completion </t>
  </si>
  <si>
    <t>Kituluni primary school</t>
  </si>
  <si>
    <t>4-016-078-2630204-104-2018/19-021</t>
  </si>
  <si>
    <t>Renovation of 3 No. classroom (Roofing, flooring, plastering, painting, windows and doors)</t>
  </si>
  <si>
    <t>Muumoni Primary school</t>
  </si>
  <si>
    <t>4-016-078-2630204-104-2018/19-022</t>
  </si>
  <si>
    <t>Kantafu primary school</t>
  </si>
  <si>
    <t>4-016-078-2630204-104-2018/19-023</t>
  </si>
  <si>
    <t>Renovation of 2 No. classroom (Roofing, flooring, plastering, painting, windows and doors)</t>
  </si>
  <si>
    <t>Matungulu DEB primary school</t>
  </si>
  <si>
    <t>4-016-078-2630204-104-2018/19-024</t>
  </si>
  <si>
    <t xml:space="preserve">Construction of 2 new classrooms to completion </t>
  </si>
  <si>
    <t>Nguluni township primary school</t>
  </si>
  <si>
    <t>4-016-078-2630204-104-2018/19-025</t>
  </si>
  <si>
    <t>Renovation of 4 No. classroom (Roofing, flooring, plastering, painting, windows and doors)</t>
  </si>
  <si>
    <t>Kyeleni primary school</t>
  </si>
  <si>
    <t>4-016-078-2630204-104-2018/19-026</t>
  </si>
  <si>
    <t>Renovation of 2 no. classrooms (Roofing, flooring, plastering, painting, windows and doors)</t>
  </si>
  <si>
    <t>Kayatta Secondary school</t>
  </si>
  <si>
    <t>4-016-078-2630205-104-2018/19-001</t>
  </si>
  <si>
    <t xml:space="preserve">Construction of 8 No. door toilets to completion </t>
  </si>
  <si>
    <t>Mukengesya Secondary school</t>
  </si>
  <si>
    <t>4-016-078-2630205-104-2018/19-002</t>
  </si>
  <si>
    <t xml:space="preserve">Construction of  Administration Block to completion </t>
  </si>
  <si>
    <t>Mbuni Secondary school</t>
  </si>
  <si>
    <t>4-016-078-2630205-104-2018/19-003</t>
  </si>
  <si>
    <t>Syumbuni Secondary school</t>
  </si>
  <si>
    <t>4-016-078-2630205-104-2018/19-004</t>
  </si>
  <si>
    <t xml:space="preserve">Construction of 4 No. classrooms to completion </t>
  </si>
  <si>
    <t>Sengani Girls Secondary School</t>
  </si>
  <si>
    <t>4-016-078-2630205-104-2018/19-005</t>
  </si>
  <si>
    <t>Construction of 6 No. classrooms storey building</t>
  </si>
  <si>
    <t xml:space="preserve">Matungulu Girls Secondary school </t>
  </si>
  <si>
    <t>4-016-078-2630205-104-2018/19-006</t>
  </si>
  <si>
    <t>Matheini Secondary School</t>
  </si>
  <si>
    <t>4-016-078-2630205-104-2018/19-007</t>
  </si>
  <si>
    <t>Kinyui Girls Secondary School</t>
  </si>
  <si>
    <t>4-016-078-2630205-104-2018/19-008</t>
  </si>
  <si>
    <t>Completion of Library (Painting, floor works, windows and doors, luggage shelf, electricity connection, librarian counter</t>
  </si>
  <si>
    <t>Kalandini Secondary School</t>
  </si>
  <si>
    <t>4-016-078-2630205-104-2018/19-009</t>
  </si>
  <si>
    <t>Renovation of 2 classrooms (Roofing, flooring, plastering, painting, windows and doors)</t>
  </si>
  <si>
    <t>Kithuani Secondary school</t>
  </si>
  <si>
    <t>4-016-078-2630205-104-2018/19-010</t>
  </si>
  <si>
    <t>Construction of Laboratory (Water installation and piping, gas installation, bench tops)</t>
  </si>
  <si>
    <t>4-016-078-2630205-104-2018/19-011</t>
  </si>
  <si>
    <t>Construction of Administration block  to completion</t>
  </si>
  <si>
    <t xml:space="preserve">Nzambani Chief’s camp </t>
  </si>
  <si>
    <t>4-016-078-2640507-113-2018/19-001</t>
  </si>
  <si>
    <t>Construction of Chief’s camp to completion</t>
  </si>
  <si>
    <t>Matheini Chief’s office</t>
  </si>
  <si>
    <t>4-016-078-2640507-113-2018/19-002</t>
  </si>
  <si>
    <t>Construction of Police post offices &amp; Staff Houses to completion</t>
  </si>
  <si>
    <t>Matuu Market chief’s office</t>
  </si>
  <si>
    <t>4-016-078-2640507-113-2018/19-003</t>
  </si>
  <si>
    <t>Matungulu NG-CDF office computers</t>
  </si>
  <si>
    <t>Purchase of 3 computers for the Matungulu NG-CDF office.</t>
  </si>
  <si>
    <t>Matungulu NG-CDF Wifi connection</t>
  </si>
  <si>
    <t>Installation of Wifi connection</t>
  </si>
  <si>
    <t>Matungulu NG-CDF Office Furniture</t>
  </si>
  <si>
    <t>Purchase of office furniture ( 2 office desks, 3 office chairs, 1 cabinet)</t>
  </si>
  <si>
    <t>PROJECT GFS CODELIST FOR NDHIWA NATIONAL GOVERNMENT CONSTITUENCY DEVELOPMENT FUND</t>
  </si>
  <si>
    <t>4-043-250-2110000-100-2018/19-001</t>
  </si>
  <si>
    <t xml:space="preserve">Payment of staff salaries  </t>
  </si>
  <si>
    <t>Staff Gratuity</t>
  </si>
  <si>
    <t>4-043-250-2110000-100-2018/19-002</t>
  </si>
  <si>
    <t>Payment of staff  Service gratuity</t>
  </si>
  <si>
    <t>4-043-250-2210000-100-2018/19-003</t>
  </si>
  <si>
    <t>Purchase of fuel, repairs and maintenance of Land rover, Machines and building, printing, stationery, telephone, travel and subsistence, office tea.</t>
  </si>
  <si>
    <t>4-043-250-2120101-100-2018/19-004</t>
  </si>
  <si>
    <t>4-043-250-2120201-100-2018/19-005</t>
  </si>
  <si>
    <t>4-043-250-2210802-100-2018/19-006</t>
  </si>
  <si>
    <t>4-043-250-2210000-111-2018/19-001</t>
  </si>
  <si>
    <t>4-043-250-2210802-111-2018/19-002</t>
  </si>
  <si>
    <t>4-043-250-2210700-111-2018/19-003</t>
  </si>
  <si>
    <t>4-043-250-2640200-101-2018/19-001</t>
  </si>
  <si>
    <t>4-043-250-2640510-110-2018/19-001</t>
  </si>
  <si>
    <t>4-043-250-2640101-103-2018/19-001</t>
  </si>
  <si>
    <t>4-043-250-2640102-103 2018/19-002</t>
  </si>
  <si>
    <t>Sing’enge Primary School</t>
  </si>
  <si>
    <t>4-043-250-2630204-104-2018/19-001</t>
  </si>
  <si>
    <t>Construction of 4 No doors pit latrines-digging, foundation, walling, roofing and fittings and painting.</t>
  </si>
  <si>
    <t>Oneno Nam Primary</t>
  </si>
  <si>
    <t>4-043-250-2630204-104-2018/19-002</t>
  </si>
  <si>
    <t>Completion of 3no classrooms: Plastering, fittings, and painting works.</t>
  </si>
  <si>
    <t>Ober Primary</t>
  </si>
  <si>
    <t>4-043-250-2630204-104-2018/19-003</t>
  </si>
  <si>
    <t>Construction of 1 no classroom: Foundation, walling , roofing, flooring, plastering, fittings and painting.</t>
  </si>
  <si>
    <t>Manera Primary</t>
  </si>
  <si>
    <t>4-043-250-2630204-104-2018/19-004</t>
  </si>
  <si>
    <t xml:space="preserve">Completion of 1 no classroom: roofing , flooring ,plastering,  fittings and painting </t>
  </si>
  <si>
    <t xml:space="preserve">Adek Primary </t>
  </si>
  <si>
    <t>4-043-250-2630204-104-2018/19-005</t>
  </si>
  <si>
    <t>Completion of 3No. Classrooms: Plastering, fittings and painting.</t>
  </si>
  <si>
    <t xml:space="preserve">Wanjawa Primary School </t>
  </si>
  <si>
    <t>4-043-250-2630204-104-2018/19-006</t>
  </si>
  <si>
    <t xml:space="preserve">Completion of 1 no classroom: roofing ,plastering and  fittings </t>
  </si>
  <si>
    <t>Kwoyo Primary</t>
  </si>
  <si>
    <t>4-043-250-2630204-104-2018/19-007</t>
  </si>
  <si>
    <t>Completion of 4No. Classrooms: Walling, roofing and plastering</t>
  </si>
  <si>
    <t xml:space="preserve">Kobodo Primary </t>
  </si>
  <si>
    <t>4-043-250-2630204-104-2018/19-008</t>
  </si>
  <si>
    <t xml:space="preserve">Completion of 1No. classroom: Walling, roofing, fitting , plastering, and  painting </t>
  </si>
  <si>
    <t>Ojode Pala Primary School</t>
  </si>
  <si>
    <t>4-043-250-2630204-104-2018/19-009</t>
  </si>
  <si>
    <t xml:space="preserve">Completion of 3No. classrooms: Plastering, fittings, and  painting </t>
  </si>
  <si>
    <t>Minya Primary School</t>
  </si>
  <si>
    <t>4-043-250-2630204-104-2018/19-010</t>
  </si>
  <si>
    <t xml:space="preserve">Completion of 4No. classrooms: plastering, fittings and painting </t>
  </si>
  <si>
    <t xml:space="preserve">Gina Primary </t>
  </si>
  <si>
    <t>4-043-250-2630204-104-2018/19-011</t>
  </si>
  <si>
    <t>Completion of 1no.  classroom: roofing, plastering ,fitting and  painting.</t>
  </si>
  <si>
    <t>Ramoya Primary School</t>
  </si>
  <si>
    <t>4-043-250-2630204-104-2018/19-012</t>
  </si>
  <si>
    <t>Construction of 1 no classroom: Foundation, walling , roofing, plastering and fitting</t>
  </si>
  <si>
    <t>4-043-250-2630204-104-2018/19-013</t>
  </si>
  <si>
    <t>4-043-250-2630204-104-2018/19-014</t>
  </si>
  <si>
    <t>4-043-250-2630204-104-2018/19-015</t>
  </si>
  <si>
    <t>4-043-250-2630204-104-2018/19-016</t>
  </si>
  <si>
    <t>4-043-250-2630204-104-2018/19-017</t>
  </si>
  <si>
    <t>4-043-250-2630204-104-2018/19-018</t>
  </si>
  <si>
    <t>4-043-250-2630204-104-2018/19-019</t>
  </si>
  <si>
    <t>Oridi Girl Secondary School</t>
  </si>
  <si>
    <t>4-043-250-2630205-104-2018/19-001</t>
  </si>
  <si>
    <t>Completion of ongoing construction of 1No classroom: Roofing, plastering, fittings and painting</t>
  </si>
  <si>
    <t>Rambusi Mixed Secondary School</t>
  </si>
  <si>
    <t> 4-043-250-2630205-104-2018/19-002</t>
  </si>
  <si>
    <t>Completion of on-going Dormitory: lintel, roofing,  fitting , plastering and painting of the ongoing construction</t>
  </si>
  <si>
    <t>Magina Girls Secondary School</t>
  </si>
  <si>
    <t>4-043-250-2630205-104-2018/19-003</t>
  </si>
  <si>
    <t>Completion of Girls Dormitory: Slabing, Walling and lintel</t>
  </si>
  <si>
    <t>Mirogi Boys Secondary School</t>
  </si>
  <si>
    <t>4-043-250-2630205-104-2018/19-004</t>
  </si>
  <si>
    <t xml:space="preserve">Construction of 1 no classroom: Foundation, walling , roofing, plastering and fittings </t>
  </si>
  <si>
    <t>Aluor Secondary</t>
  </si>
  <si>
    <t>4-043-250-2630205-104-2018/19-005</t>
  </si>
  <si>
    <t>Construction of 6 No doors pit latrines: digging foundation, walling, roofing and fittings and  painting.</t>
  </si>
  <si>
    <t>Nyamogo Girls Secondary School</t>
  </si>
  <si>
    <t>4-043-250-2630205-104-2018/19-006</t>
  </si>
  <si>
    <t>Completion  of Administration Block: Roofing,  plastering, fittings &amp; painting .</t>
  </si>
  <si>
    <t>Langi Mixed Secondary School</t>
  </si>
  <si>
    <t>4-043-250-2630205-104-2018/19-007</t>
  </si>
  <si>
    <t xml:space="preserve">Completion of Dormitory block: Plastering, fittings &amp; Painting </t>
  </si>
  <si>
    <t> 4-043-250-2630205-104-2018/19-008</t>
  </si>
  <si>
    <t xml:space="preserve">Construction of 1 no classroom: Foundation, walling  roofing, plastering, fittings and painting. </t>
  </si>
  <si>
    <t>Lwanda Kawuor Secondary School</t>
  </si>
  <si>
    <t>4-043-250-2630205-104-2018/19-009</t>
  </si>
  <si>
    <t xml:space="preserve">Completion of 2 No classrooms: Plastering, , fittings &amp; Painting </t>
  </si>
  <si>
    <t>Kaguria Secondary School</t>
  </si>
  <si>
    <t>4-043-250-2630205-104-2018/19-010</t>
  </si>
  <si>
    <t>Construction of 1 no classroom: Foundation, walling  roofing, plastering, fittings and painting .</t>
  </si>
  <si>
    <t>Wayara Secondary Sch.</t>
  </si>
  <si>
    <t>4-043-250-2630205-104-2018/19-011</t>
  </si>
  <si>
    <t>Longo Secondary School</t>
  </si>
  <si>
    <t>4-043-250-2630205-104-2018/19-012</t>
  </si>
  <si>
    <t>Mirogi Girls Secondary School</t>
  </si>
  <si>
    <t>4-043-250-2630205-104-2018/19-013</t>
  </si>
  <si>
    <t xml:space="preserve">Purchase of Laboratory Equipments for practical. </t>
  </si>
  <si>
    <t>Odhiambo Rambo Girls Secondary School</t>
  </si>
  <si>
    <t>4-043-250-2630205-104-2018/19-014</t>
  </si>
  <si>
    <t>Ratanga Boys Sec</t>
  </si>
  <si>
    <t>4-043-250-2630205-104-2018/19-015</t>
  </si>
  <si>
    <t>Wachara Secondary School</t>
  </si>
  <si>
    <t>4-043-250-2630205-104-2018/19-016</t>
  </si>
  <si>
    <t>Obera Boys Secondary School</t>
  </si>
  <si>
    <t>4-043-250-2630205-104-2018/19-017</t>
  </si>
  <si>
    <t>Okok Secondary School</t>
  </si>
  <si>
    <t>4-043-250-2630205-104-2018/19-018</t>
  </si>
  <si>
    <t>Ndere  Secondary School</t>
  </si>
  <si>
    <t>4-043-250-2630205-104-2018/19-019</t>
  </si>
  <si>
    <t>Ondati Secondary School</t>
  </si>
  <si>
    <t>4-043-250-2630205-104-2018/19-020</t>
  </si>
  <si>
    <t>Otange Secondary School</t>
  </si>
  <si>
    <t>4-043-250-2630205-104-2018/19-021</t>
  </si>
  <si>
    <t>St. Peter Rarage Secondary School</t>
  </si>
  <si>
    <t>4-043-250-2630205-104-2018/19-022</t>
  </si>
  <si>
    <t xml:space="preserve">Erection of 2No. Double Solar Flood Lights Covering dormitory, classrooms/ admin block. </t>
  </si>
  <si>
    <t>Kome Secondary School</t>
  </si>
  <si>
    <t>4-043-250-2630205-104-2018/19-023</t>
  </si>
  <si>
    <t>4-043-250-2630205-104-2018/19-024</t>
  </si>
  <si>
    <t>Gina Secondary School</t>
  </si>
  <si>
    <t>4-043-250-2630205-104-2018/19-025</t>
  </si>
  <si>
    <t>Ototo Secondary Sch.</t>
  </si>
  <si>
    <t>4-043-250-2630205-104-2018/19-026</t>
  </si>
  <si>
    <t>Ratanga Boys Secondary School</t>
  </si>
  <si>
    <t>4-043-250-2630205-104-2018/19-027</t>
  </si>
  <si>
    <t>Langi Secondary School</t>
  </si>
  <si>
    <t>4-043-250-2630205-104-2018/19-028</t>
  </si>
  <si>
    <t>Miranga Boys Secondary</t>
  </si>
  <si>
    <t>4-043-250-2630205-104-2018/19-029</t>
  </si>
  <si>
    <t>Got Kojowi Secondary School</t>
  </si>
  <si>
    <t>4-043-250-2630205-104-2018/19-030</t>
  </si>
  <si>
    <t xml:space="preserve">Erection of 2 No. Double Solar Flood Lights Covering dormitory, classrooms/ admin block. </t>
  </si>
  <si>
    <t xml:space="preserve">Sigama Secondary School </t>
  </si>
  <si>
    <t>4-043-250-2630205-104-2018/19-031</t>
  </si>
  <si>
    <t>Kanyikela South Chief’s Office</t>
  </si>
  <si>
    <t>4-043-250-2640507-113-2018/19-001</t>
  </si>
  <si>
    <t>Construction of Chiefs Office :Foundation, walling,  roofing, plastering, fittings and painting ..</t>
  </si>
  <si>
    <t>Kakaeta Chief’s Office</t>
  </si>
  <si>
    <t>4-043-250-2640507-113-2018/19-002</t>
  </si>
  <si>
    <t>Construction of Chiefs Office : Foundation, walling,  roofing, plastering, fittings and painting</t>
  </si>
  <si>
    <t>Kanyadoto – West  Chief’s office</t>
  </si>
  <si>
    <t>4-043-250-2640507-113-2018/19-003</t>
  </si>
  <si>
    <t>Kachola Chief’s Office</t>
  </si>
  <si>
    <t>4-043-250-2640507-113-2018/19-004</t>
  </si>
  <si>
    <t>ROADS PROJECTS</t>
  </si>
  <si>
    <t>Ogada Primary  - Ototo  Primary  Road</t>
  </si>
  <si>
    <t>4-043-250-2640508-107-2018/19-001</t>
  </si>
  <si>
    <t xml:space="preserve">Road opening, Grading ,ditching and murraming of 2.5km road </t>
  </si>
  <si>
    <t>Kidoi -Langi Secondary School-Kodiera Road</t>
  </si>
  <si>
    <t>4-043-250-2640508-107-2018/19-002</t>
  </si>
  <si>
    <t xml:space="preserve">Grading,ditching and murramingof 3 km road </t>
  </si>
  <si>
    <t>Wi Rakuom School -Kanyangasi School Road</t>
  </si>
  <si>
    <t>4-043-250-2640508-107-2018/19-003</t>
  </si>
  <si>
    <t>Grading,ditching and murramingof 2.3 km road</t>
  </si>
  <si>
    <t>Agudo Technical Training Institute</t>
  </si>
  <si>
    <t>Construction of Technical Vocational Training Institute at Agudo, South Kabuoch Ward  (10Million from NG-CDFC Committee and  46Million from Ministry of Education-Technical Training Institute)</t>
  </si>
  <si>
    <t>Tom Mboya University Land</t>
  </si>
  <si>
    <t>4-043-250-2630206-104-2018/19-001</t>
  </si>
  <si>
    <r>
      <t>Being 2</t>
    </r>
    <r>
      <rPr>
        <vertAlign val="superscript"/>
        <sz val="12"/>
        <color indexed="8"/>
        <rFont val="Footlight MT Light"/>
        <family val="1"/>
      </rPr>
      <t>nd</t>
    </r>
    <r>
      <rPr>
        <sz val="12"/>
        <color indexed="8"/>
        <rFont val="Footlight MT Light"/>
        <family val="1"/>
      </rPr>
      <t xml:space="preserve"> Installment for the purchase of land for university17.5 Ha( 45 acres) of land parcel no Kanyamwa/ Kabonyo/Kwandiku 1005 for construction of Proposed Tom MboyaUniversity-Ndhiwa Campus @Ksh 550,000 per Acre</t>
    </r>
  </si>
  <si>
    <t>NG-CDF Ndhiwa Constituency Strategic Plan</t>
  </si>
  <si>
    <t>4-043-250-2211310-108-2018/19-001</t>
  </si>
  <si>
    <t>Ndhiwa NG-Constituency Strategic plan for 2014 to 2019</t>
  </si>
  <si>
    <t>4-043-250-3110202-108-2018/19-001</t>
  </si>
  <si>
    <t>Renovation-Fence reinforcement, replacement of fittings, fixing of gates, wiring, replacement of worn out tiles and painting of three (3) office blocks in Ndhiwa CDF Offices and Ratanga CDF office respectively.</t>
  </si>
  <si>
    <t>4-043-250-3110202-108-2018/19-002</t>
  </si>
  <si>
    <t>Purchase of Office Equipment( 2 No. Generators @ 550,000.00, 2 No. Photocopier Machines@180,000 and water dispenser @ 40,000 and  fridge @100,000)</t>
  </si>
  <si>
    <t>INOVATION HUB</t>
  </si>
  <si>
    <t>Pala Koguta D.O’s office Innovation Hub</t>
  </si>
  <si>
    <t>4-043-250-2211311-108-2018/19-003</t>
  </si>
  <si>
    <t>Construction of  ICT Hub hall to provide a space facility to accommodate the purchased gadgets catered for 2017/18 financial year.</t>
  </si>
  <si>
    <t>Andiwo D.O’s Office Innovation Hub</t>
  </si>
  <si>
    <t>4-043-250-2211311-108-2018/19-004</t>
  </si>
  <si>
    <t xml:space="preserve">Ratanga NG-CDF Office </t>
  </si>
  <si>
    <t>4-043-250-2640507-113-2018/19-005</t>
  </si>
  <si>
    <t>PROJECT GFS CODELIST FOR KURIA WEST NATIONAL GOVERNMENT CONSTITUENCY DEVELOPMENT FUND</t>
  </si>
  <si>
    <t>Payment of employees’ salaries</t>
  </si>
  <si>
    <t xml:space="preserve"> Ongoing  </t>
  </si>
  <si>
    <t>Constituency sports and tournament</t>
  </si>
  <si>
    <t>Nyamaharaga P.A.G Primary School</t>
  </si>
  <si>
    <t xml:space="preserve"> Additional funds: casting slab of second floor of 2 classrooms.</t>
  </si>
  <si>
    <t>Additional funds: Plastering, Flooring, Fixing of Doors and Windows of 2 classrooms</t>
  </si>
  <si>
    <t xml:space="preserve"> Additional funds: casting slab of 2 classrooms Walling, Plastering, Flooring, And Painting</t>
  </si>
  <si>
    <t>Additional funds: Plastering, Flooring, Fixing Windows and Doors of dining hall</t>
  </si>
  <si>
    <t>Komorege  Primary</t>
  </si>
  <si>
    <t>Nyabokarange  Primary</t>
  </si>
  <si>
    <t>Additional funds: Flooring, Plastering, Fixing Window panes And Painting of 2 classrooms</t>
  </si>
  <si>
    <t>Additional funds: Reroofing, Plastering, Flooring and Fixing of Window Panes of 2 classrooms</t>
  </si>
  <si>
    <t>Additional funds: Reroofing, Plastering, Flooring and Fixing of Window Panes of 4 classrooms</t>
  </si>
  <si>
    <t>construction of 1 new classroom</t>
  </si>
  <si>
    <t xml:space="preserve"> Additional funds: Flooring, plastering And Repainting Of 3 Classrooms  </t>
  </si>
  <si>
    <t xml:space="preserve"> Additional funds: Plastering, Painting, reroofing and fixing window panes of 4 classrooms</t>
  </si>
  <si>
    <t xml:space="preserve"> Additional funds: Plastering, Fixing Shutters and Painting 3 Classrooms  </t>
  </si>
  <si>
    <t>Additional funds:flooring, plastering, fixing windows and painting of 2 classrooms</t>
  </si>
  <si>
    <t xml:space="preserve"> construction of 1 new classroom </t>
  </si>
  <si>
    <t>Additional funds: Renovation: plastering, flooring, fixing of shutters and painting of 2 classroom,</t>
  </si>
  <si>
    <t>completion of 6 doors pit latrine: plastering and fixing of doors.</t>
  </si>
  <si>
    <t>Renovation: plastering, painting and flooring of 3 classroom</t>
  </si>
  <si>
    <t xml:space="preserve">Wizara Special </t>
  </si>
  <si>
    <t>Renovation: plastering, fixing window panes and painting of tuition block</t>
  </si>
  <si>
    <t>Additional funds: painting, flooring and fixing of shutters of 2 classrooms</t>
  </si>
  <si>
    <t>Renovation: plastering, fixing window panes and painting of 2 classrooms</t>
  </si>
  <si>
    <t>Renovation: reroofing, plastering and painting of 4 classrooms</t>
  </si>
  <si>
    <t>Renovation: flooring, plastering and painting of 3 classroom</t>
  </si>
  <si>
    <t>Bingutwi Primary</t>
  </si>
  <si>
    <t>St Mathias Kohanga Primary</t>
  </si>
  <si>
    <t>Renovation: plastering, painting and flooring of 2 classroom</t>
  </si>
  <si>
    <t>Renovation: plastering and flooring of 4 classrooms</t>
  </si>
  <si>
    <t>Nyamosense Special Primary</t>
  </si>
  <si>
    <t>Additional funds: painting and wiring of ablution block of 1 Dormitory</t>
  </si>
  <si>
    <t>Additional funds: Roofing, Painting, Plastering and Flooring of 1 twin staff houses</t>
  </si>
  <si>
    <t>Additional funds: Fixing Doors and Windows, plastering and painting of 1 Dormitory</t>
  </si>
  <si>
    <t>Additional funds: Plastering, Painting, Flooring of 1 dormitory</t>
  </si>
  <si>
    <t>Additional funds: Plastering, Flooring and Painting of 1 twin Staff Houses</t>
  </si>
  <si>
    <t>construction of 4 storeyed classrooms</t>
  </si>
  <si>
    <t>Additional funds: plastering, flooring and wiring of1 Dormitory</t>
  </si>
  <si>
    <t>Additional funds: Roofing, Painting, Plastering and Flooring of 1 laboratory</t>
  </si>
  <si>
    <t>Additional funds: Roofing, Plastering, Flooring, Fixing Windows and Doors of 1 laboratory</t>
  </si>
  <si>
    <t>Additional funds: Roofing, flooring And Plastering of 1 Dormitory</t>
  </si>
  <si>
    <t>Additional funds: Plastering, Flooring, Fixing of Window Panes/Doors and Painting, Wiring of dining hall</t>
  </si>
  <si>
    <t>Additional funds: fixing shutters, flooring and painting of 2 classrooms</t>
  </si>
  <si>
    <t xml:space="preserve"> Additional funds: Painting and plumbing of 1 laboratory</t>
  </si>
  <si>
    <t>St Marys Mabera Girls</t>
  </si>
  <si>
    <t>Additional funds: Plastering, Flooring, Fixing Windows and Doors, Painting of 1 computer lab</t>
  </si>
  <si>
    <t>construction of 1 twin laboratory.</t>
  </si>
  <si>
    <t xml:space="preserve"> construction of 1 twin laboratory </t>
  </si>
  <si>
    <t>Renovation: plastering and painting of dining hall</t>
  </si>
  <si>
    <t>St Angela  Merici Sec School Isibania</t>
  </si>
  <si>
    <t xml:space="preserve"> Additional funds: Roofing, Plastering, painting And Flooring Of 1 Administration Block.  </t>
  </si>
  <si>
    <t>COMPLETION: Plastering, Flooring, Fixing Windows and Doors, Painting of 1Twin staff house</t>
  </si>
  <si>
    <t>Gwikonge Assistant Chiefs Office</t>
  </si>
  <si>
    <t>Additional funds: Completion: Plastering, Flooring, Fixing Windows and Doors, Painting of Assistance chief office</t>
  </si>
  <si>
    <t xml:space="preserve">Sagegi Assistant Chief’S Office  </t>
  </si>
  <si>
    <t>Additional funds: Roofing and Plastering Of 1 Assistance Chief's Office</t>
  </si>
  <si>
    <t>Motemorabu Ap Camp</t>
  </si>
  <si>
    <t xml:space="preserve">Additional funds: Plastering, Flooring and Painting, Fixing of Windows and Door, Installation of Electricity of 3 units AP houses  </t>
  </si>
  <si>
    <t>Kiomakebe Assistant Chief Office</t>
  </si>
  <si>
    <t xml:space="preserve">Additional funds: Walling, Roofing, Plastering and Flooring of chief's office </t>
  </si>
  <si>
    <t>Kombe Chief  Office</t>
  </si>
  <si>
    <t>Additional funds :plastering, flooring, painting and wiring of chief's office</t>
  </si>
  <si>
    <t>Nyangoge  Assistant Chief Office</t>
  </si>
  <si>
    <t>Nyabikaye Chief Office</t>
  </si>
  <si>
    <t>Additional funds: plastering, flooring and painting of chief's office</t>
  </si>
  <si>
    <t>Mabera Police Station</t>
  </si>
  <si>
    <t>construction of a of administration block of police station</t>
  </si>
  <si>
    <t>Igena Asst Chief Office</t>
  </si>
  <si>
    <t>Renovation :flooring, plastering and painting of chief''s office</t>
  </si>
  <si>
    <t>Kuria West Sub-County office</t>
  </si>
  <si>
    <t>purchasing of 1 NG-CDF vehicle (pick up double cabin)</t>
  </si>
  <si>
    <t>PROJECT GFS CODELIST FOR KURIA EAST NATIONAL GOVERNMENT CONSTITUENCY DEVELOPMENT FUND</t>
  </si>
  <si>
    <t>AMOUNT (Kshs)</t>
  </si>
  <si>
    <t>4-044-260-2110000-100-2018/19-001</t>
  </si>
  <si>
    <t>4-044-260-2210000-100-2018/19-002</t>
  </si>
  <si>
    <t>4-044-260-2120101-100-2018/19-003</t>
  </si>
  <si>
    <t>4-044-260-2120201-100-2018/19-004</t>
  </si>
  <si>
    <t>4-044-260-2210000-111-2018/19-001</t>
  </si>
  <si>
    <t>4-044-260-2210802-111-2018/19-002</t>
  </si>
  <si>
    <t>4-044-260-2210700-111-2018/19-003</t>
  </si>
  <si>
    <t>4-044-260-2640200-101-2018/19-001</t>
  </si>
  <si>
    <r>
      <t>Sport activities</t>
    </r>
    <r>
      <rPr>
        <b/>
        <sz val="12"/>
        <color indexed="8"/>
        <rFont val="Footlight MT Light"/>
        <family val="1"/>
      </rPr>
      <t xml:space="preserve"> </t>
    </r>
  </si>
  <si>
    <t>4-044-260-2640509-112-2018/19-001</t>
  </si>
  <si>
    <t>Organizing constituency sports tournament where the winning teams shall be awarded sports kits, Balls and  trophies</t>
  </si>
  <si>
    <t>4-044-260-2640510-110- 2018/19-001</t>
  </si>
  <si>
    <t>Bongebo Boarding Primary</t>
  </si>
  <si>
    <t>4-044-260-2630204-104-2018/19-001</t>
  </si>
  <si>
    <t>Purchase of 100  double decker beds</t>
  </si>
  <si>
    <t>4-044-260-2630204-104-2018/19-002</t>
  </si>
  <si>
    <t xml:space="preserve">Seronga primary </t>
  </si>
  <si>
    <t>4-044-260-2630204-104-2018/19-003</t>
  </si>
  <si>
    <t>Renovation of 4 classrooms; Roofing flooring, Plastering, Fixing  doors, windows and painting</t>
  </si>
  <si>
    <t>Nyangongo Primary</t>
  </si>
  <si>
    <t>Renovation of 6 classrooms; Roofing flooring, Plastering, Fixing  doors, windows and painting</t>
  </si>
  <si>
    <t>Nyamagongwi Primary</t>
  </si>
  <si>
    <t>4-044-260-2630204-104-2018/19-004</t>
  </si>
  <si>
    <t xml:space="preserve">Construction of four new classrooms </t>
  </si>
  <si>
    <t>Nyaitara  Primary</t>
  </si>
  <si>
    <t>4-044-260-2630204-104-2018/19-005</t>
  </si>
  <si>
    <t>Renovation of 4 classrooms; flooring, Fixing  doors, windows and painting</t>
  </si>
  <si>
    <t>Koromangucha Primary</t>
  </si>
  <si>
    <t>4-044-260-2630204-104-2018/19-006</t>
  </si>
  <si>
    <t>Additional funds: Flooring ,roofing, Fixing doors, windows of an ongoing administration block and two classrooms</t>
  </si>
  <si>
    <t>Guretta  Primary</t>
  </si>
  <si>
    <t>4-044-260-2630204-104-2018/19-007</t>
  </si>
  <si>
    <t>Construction of two new classrooms.</t>
  </si>
  <si>
    <t>Tungaine primary</t>
  </si>
  <si>
    <t>4-044-260-2630204-104-2018/19-008</t>
  </si>
  <si>
    <t>4-044-260-2630204-104-2018/19-009</t>
  </si>
  <si>
    <t>Construction of five door pit  latrines</t>
  </si>
  <si>
    <t>Chacha Marwa primary</t>
  </si>
  <si>
    <t>4-044-260-2630204-104-2018/19-10</t>
  </si>
  <si>
    <t>Renovation: Flooring, Plastering, Fixing  doors, windows and painting of 4 classrooms</t>
  </si>
  <si>
    <t>Ihore primary</t>
  </si>
  <si>
    <t>4-044-260-2630204-104-2018/19-12</t>
  </si>
  <si>
    <t xml:space="preserve">Purchase of 5 acres of land for school expansion. </t>
  </si>
  <si>
    <t>Kebare Primary</t>
  </si>
  <si>
    <t>4-044-260-2630204-104-2018/19-13</t>
  </si>
  <si>
    <t>Renovation of 4 classrooms; Fixing of veranda flooring, Plastering, Fixing  doors, windows, plastering and painting</t>
  </si>
  <si>
    <t>Kendege Primary</t>
  </si>
  <si>
    <t>4-044-260-2630204-104-2018/19-14</t>
  </si>
  <si>
    <t>Construction of four new classrooms.</t>
  </si>
  <si>
    <t>Kionyo Primary</t>
  </si>
  <si>
    <t>4-044-260-2630204-104-2018/19-15</t>
  </si>
  <si>
    <t>Kugitimo Primary</t>
  </si>
  <si>
    <t>4-044-260-2630204-104-2018/19-16</t>
  </si>
  <si>
    <t>Construction of new girl’s dormitory.</t>
  </si>
  <si>
    <t>Matare Boys secondary</t>
  </si>
  <si>
    <t>4-044-260-2630205-104-2018/19-01</t>
  </si>
  <si>
    <t>Additional funds: Walling, Fixing doors, windows, plastering and painting of ground floor of ongoing boy’s dormitory.</t>
  </si>
  <si>
    <t>Gwitembe secondary</t>
  </si>
  <si>
    <t>4-044-260-2630205-104-2018/19-02</t>
  </si>
  <si>
    <t>Additional funds for Flooring, fixing windows, doors, plastering and painting of a dormitory initiated by the parents.</t>
  </si>
  <si>
    <t>Makararangwe secondary</t>
  </si>
  <si>
    <t>4-044-260-2630205-104-2018/19-03</t>
  </si>
  <si>
    <t>Additional funds for Roofing, Flooring, fixing windows, doors, plastering and painting of a dormitory initiated by the parents.</t>
  </si>
  <si>
    <t>Wangira bose Secondary</t>
  </si>
  <si>
    <t>4-044-260-2630205-104-2018/19-04</t>
  </si>
  <si>
    <t>Additional funds: Walling, Fixing doors, windows, plastering and painting of ground floor of 4 classrooms.</t>
  </si>
  <si>
    <t>Kwio Secondary</t>
  </si>
  <si>
    <t>4-044-260-2630205-104-2018/19-05</t>
  </si>
  <si>
    <t>Purchase of five acres of land for school expansion.</t>
  </si>
  <si>
    <t>Saibai Secondary School</t>
  </si>
  <si>
    <t>4-044-260-2630205-104-2018/19-06</t>
  </si>
  <si>
    <t xml:space="preserve">Construction of new laboratory </t>
  </si>
  <si>
    <t>Taragai Secondary</t>
  </si>
  <si>
    <t>4-044-260-2630205-104-2018/19-07</t>
  </si>
  <si>
    <t>Additional funds for flooring, plastering and painting of three classrooms.</t>
  </si>
  <si>
    <t>Itongo Secondary</t>
  </si>
  <si>
    <t>4-044-260-2630205-104-2018/19-08</t>
  </si>
  <si>
    <t>Renovation of 4 classrooms; flooring, Roofing, doors, windows and painting</t>
  </si>
  <si>
    <t>Kegonga boys Secondary</t>
  </si>
  <si>
    <t>4-044-260-2630205-104-2018/19-09</t>
  </si>
  <si>
    <t>Additional Funds: Walling,slapping,fixing windows, doors and plastering of boys dormitory,</t>
  </si>
  <si>
    <t>Masangora Girls Secondary School</t>
  </si>
  <si>
    <t>4-044-260-2630205-104-2018/19-10</t>
  </si>
  <si>
    <t>Construction of new laboratory</t>
  </si>
  <si>
    <t>Gokeharaka secondary</t>
  </si>
  <si>
    <t>4-044-260-2630205-104-2018/19-11</t>
  </si>
  <si>
    <t>Additional Funds:, fixing windows, doors, plastering and painting of Four classrooms on ground floor of one storey building,</t>
  </si>
  <si>
    <t>Nyaroha Girls sec.</t>
  </si>
  <si>
    <t>4-044-260-2630205-104-2018/19-12</t>
  </si>
  <si>
    <t>Construction of new  laboratory</t>
  </si>
  <si>
    <t>Getongoroma AP Line</t>
  </si>
  <si>
    <t>4-044-260-2640507-113-2018/19-001</t>
  </si>
  <si>
    <t>Construction of four staff houses</t>
  </si>
  <si>
    <t>Itongo Chiefs office</t>
  </si>
  <si>
    <t>4-044-260-2640507-113-2018/19-002</t>
  </si>
  <si>
    <t>Additional funds: Flooring, fixing windows, doors, plastering and painting of chiefs’ office.</t>
  </si>
  <si>
    <t>Masangora assistant chiefs office</t>
  </si>
  <si>
    <t>4-044-260-2640507-113-2018/19-003</t>
  </si>
  <si>
    <t>Fencing of one acre of land with chain link and round poles.</t>
  </si>
  <si>
    <t>4-044-260-2640507-113-2018/19-004</t>
  </si>
  <si>
    <t>Construction of two door  pit latrine</t>
  </si>
  <si>
    <t>Makararangwe chiefs office</t>
  </si>
  <si>
    <t>4-044-260-2640507-113-2018/19-005</t>
  </si>
  <si>
    <t>Kegonga KMTC</t>
  </si>
  <si>
    <t>4-044-260-2630206-104-2018/19-001</t>
  </si>
  <si>
    <t>Construction of four classrooms</t>
  </si>
  <si>
    <t>4-044-260-2630206-104-2018/19-002</t>
  </si>
  <si>
    <t>Construction of New Administration Block.</t>
  </si>
  <si>
    <t>Kuria Campus Rongo university</t>
  </si>
  <si>
    <t>4-044-260-2630206-104-2018/19-003</t>
  </si>
  <si>
    <t>Fencing with chain link and concrete poles of 8 acres of land</t>
  </si>
  <si>
    <t>Kegonga Resource centre</t>
  </si>
  <si>
    <t>4-044-260-2630206-104-2018/19-004</t>
  </si>
  <si>
    <t>Construction of new resource center</t>
  </si>
  <si>
    <t>Kendege Technical Training Institute</t>
  </si>
  <si>
    <t>4-044-260-2630206-104-2018/19-005</t>
  </si>
  <si>
    <t>Construction of new gate and cetry house</t>
  </si>
  <si>
    <t>PROJECT GFS CODELIST FOR GEM NATIONAL GOVERNMENT CONSTITUENCY DEVELOPMENT FUND</t>
  </si>
  <si>
    <t>Employee salaries and gratuity</t>
  </si>
  <si>
    <t>4-041-235-2210802-100-2018/19-001</t>
  </si>
  <si>
    <t xml:space="preserve"> Pay Employee salaries and gratuity</t>
  </si>
  <si>
    <t>4-041-235-2210802-100-2018/19-002</t>
  </si>
  <si>
    <t>purchase of goods and services</t>
  </si>
  <si>
    <t>4-041-235-2210802-100-2018/19-003</t>
  </si>
  <si>
    <t xml:space="preserve"> Payment of committee expenses and allowances</t>
  </si>
  <si>
    <t>4-041-235-2210802-100-2018/19-004</t>
  </si>
  <si>
    <t>Payment of NSSF Employer contributions</t>
  </si>
  <si>
    <t>4-041-235-2210802-111-2018/19-001</t>
  </si>
  <si>
    <t xml:space="preserve"> Payment of committee expenses &amp; allowances</t>
  </si>
  <si>
    <t>PMCs &amp; CDFC training and capacity building</t>
  </si>
  <si>
    <t>4-041-235-2210802-111-2018/19-002</t>
  </si>
  <si>
    <t>Payments and facilitation for PMCs &amp; CDFC training &amp; capacity building</t>
  </si>
  <si>
    <t>4-041-235-2210802-111-2018/19-003</t>
  </si>
  <si>
    <t>4-041-235-2640101-103-2018/19-001</t>
  </si>
  <si>
    <t>Pay fees for needy students in secondary schools</t>
  </si>
  <si>
    <t>4-041-235-2640101-103-2018/19-002</t>
  </si>
  <si>
    <t>Pay fees for needy students in tertiary institutions</t>
  </si>
  <si>
    <t>4-041-235-2640200-101-2018/19-001</t>
  </si>
  <si>
    <t>Constituency soccer tournament</t>
  </si>
  <si>
    <t>4-041-235-2640509-112-2018/19-001</t>
  </si>
  <si>
    <t>Mwadi Primary school</t>
  </si>
  <si>
    <t>4-041-235-2640510-110-2018/19-001</t>
  </si>
  <si>
    <t>Purchase and install 10,000 litres water tank for rainwater harvesting</t>
  </si>
  <si>
    <t>Masene Primary school</t>
  </si>
  <si>
    <t>4-041-235-2640510-110-2018/19-002</t>
  </si>
  <si>
    <t>Gogo primary school</t>
  </si>
  <si>
    <t>4-041-235-2640510-110-2018/19-003</t>
  </si>
  <si>
    <t>Usweda Primary school</t>
  </si>
  <si>
    <t>4-041-235-2640510-110-2018/19-004</t>
  </si>
  <si>
    <t>Lundha Primary school</t>
  </si>
  <si>
    <t>4-041-235-2640510-110-2018/19-005</t>
  </si>
  <si>
    <t>St. Mathews Nyasidhi mixed sec school</t>
  </si>
  <si>
    <t>4-041-235-2640510-110-2018/19-006</t>
  </si>
  <si>
    <t>4-041-235-2640510-110-2018/19-007</t>
  </si>
  <si>
    <t>Kayieye Primary school</t>
  </si>
  <si>
    <t>4-041-235-2640510-110-2018/19-008</t>
  </si>
  <si>
    <t>Uganga Primary school</t>
  </si>
  <si>
    <t>4-041-235-2640510-110-2018/19-009</t>
  </si>
  <si>
    <t>Luri Secondary school</t>
  </si>
  <si>
    <t>4-041-235-2640510-110-2018/19-010</t>
  </si>
  <si>
    <t>Siriwo Primary School</t>
  </si>
  <si>
    <t>4-041-235-2640510-110-2018/19-011</t>
  </si>
  <si>
    <t>Sagam Mixed Secondary</t>
  </si>
  <si>
    <t>4-041-235-2640510-110-2018/19-012</t>
  </si>
  <si>
    <t>Rera KMTC</t>
  </si>
  <si>
    <t>4-041-235-2640510-110-2018/19-013</t>
  </si>
  <si>
    <t>Got Kokwri primary school</t>
  </si>
  <si>
    <t>4-041-235-2640510-110-2018/19-014</t>
  </si>
  <si>
    <t>Purchase and plant tree seedlings</t>
  </si>
  <si>
    <t>Malanga primary scool</t>
  </si>
  <si>
    <t>4-041-235-2640510-110-2018/19-015</t>
  </si>
  <si>
    <t>Mulare primary school</t>
  </si>
  <si>
    <t>4-041-235-2640510-110-2018/19-016</t>
  </si>
  <si>
    <t>Maliera Primary school</t>
  </si>
  <si>
    <t>4-041-235-2640510-110-2018/19-017</t>
  </si>
  <si>
    <t>Mutumbu chief's camp</t>
  </si>
  <si>
    <t>4-041-235-2640510-110-2018/19-018</t>
  </si>
  <si>
    <t>Ludha Primary school</t>
  </si>
  <si>
    <t>4-041-235-2640510-110-2018/19-019</t>
  </si>
  <si>
    <t>Asayi Primary school</t>
  </si>
  <si>
    <t>4-041-235-2630204-104-2018/19-001</t>
  </si>
  <si>
    <t>completion of one classroom, fix shatters ,plaster &amp; paint</t>
  </si>
  <si>
    <t>Bar Komeno Primary school</t>
  </si>
  <si>
    <t>4-041-235-2630204-104-2018/19-002</t>
  </si>
  <si>
    <t>Purchase and fix one new school gate</t>
  </si>
  <si>
    <t>4-041-235-2630204-104-2018/19-003</t>
  </si>
  <si>
    <t>Renovation of 4 classrooms by fixing new roof , shatters and painting</t>
  </si>
  <si>
    <t>4-041-235-2630204-104-2018/19-004</t>
  </si>
  <si>
    <t>Purchase 100  new school desks</t>
  </si>
  <si>
    <t>Bar Sauri Primary school</t>
  </si>
  <si>
    <t>4-041-235-2630204-104-2018/19-005</t>
  </si>
  <si>
    <t>Completion of dining hall by plastering &amp; painting</t>
  </si>
  <si>
    <t>Ginga Valley Primary school</t>
  </si>
  <si>
    <t>4-041-235-2630204-104-2018/19-006</t>
  </si>
  <si>
    <t>Renovation of 8 classrooms by fixing new roof , shatters and painting</t>
  </si>
  <si>
    <t>Got Kokwiri Primary school</t>
  </si>
  <si>
    <t>4-041-235-2630204-104-2018/19-007</t>
  </si>
  <si>
    <t>J.M. Obidha Primary school</t>
  </si>
  <si>
    <t>4-041-235-2630204-104-2018/19-008</t>
  </si>
  <si>
    <t>Jina Primary school</t>
  </si>
  <si>
    <t>4-041-235-2630204-104-2018/19-009</t>
  </si>
  <si>
    <t>Renovation of 6 classrooms , fix new roof, shatters &amp; painting</t>
  </si>
  <si>
    <t>Kagilo Primary School</t>
  </si>
  <si>
    <t>4-041-235-2630204-104-2018/19-010</t>
  </si>
  <si>
    <t>Construction of new office administration block</t>
  </si>
  <si>
    <t>Kanyuto Primary School</t>
  </si>
  <si>
    <t>4-041-235-2630204-104-2018/19-011</t>
  </si>
  <si>
    <t>Purchase of  one acre of land for school expansion</t>
  </si>
  <si>
    <t>Kaudha primary school</t>
  </si>
  <si>
    <t>4-041-235-2630204-104-2018/19-012</t>
  </si>
  <si>
    <t>4-041-235-2630204-104-2018/19-013</t>
  </si>
  <si>
    <t>Renovation of 5 classrooms by fixing new roof, shatters &amp; painting</t>
  </si>
  <si>
    <t>Kojuok Primary School</t>
  </si>
  <si>
    <t>4-041-235-2630204-104-2018/19-014</t>
  </si>
  <si>
    <t>Completion of two Classrooms by fixing shatters, plastering &amp; painting</t>
  </si>
  <si>
    <t>Kotoo Primary school</t>
  </si>
  <si>
    <t>4-041-235-2630204-104-2018/19-015</t>
  </si>
  <si>
    <t>Malanga Primary school</t>
  </si>
  <si>
    <t>4-041-235-2630204-104-2018/19-016</t>
  </si>
  <si>
    <t>4-041-235-2630204-104-2018/19-018</t>
  </si>
  <si>
    <t>Purchase of 100 new school desks</t>
  </si>
  <si>
    <t>Maungo Primary school</t>
  </si>
  <si>
    <t>4-041-235-2630204-104-2018/19-019</t>
  </si>
  <si>
    <t>Renovation of four classrooms by fixing new roof &amp; painting</t>
  </si>
  <si>
    <t>Ming'ao Primary school</t>
  </si>
  <si>
    <t>4-041-235-2630204-104-2018/19-020</t>
  </si>
  <si>
    <t>Construction of  one new classroom</t>
  </si>
  <si>
    <t>Muhanda Primary school</t>
  </si>
  <si>
    <t>4-041-235-2630204-104-2018/19-021</t>
  </si>
  <si>
    <t>Renovation of 4 classroom by fixing new roof &amp; painting</t>
  </si>
  <si>
    <t>Mundoware Primary School</t>
  </si>
  <si>
    <t>4-041-235-2630204-104-2018/19-022</t>
  </si>
  <si>
    <t>Completion of  two Classrooms fix shatters, plaster &amp; paint</t>
  </si>
  <si>
    <t>Nango Gonda Primary School</t>
  </si>
  <si>
    <t>4-041-235-2630204-104-2018/19-023</t>
  </si>
  <si>
    <t>Purchase of one acre of land for school expansion</t>
  </si>
  <si>
    <t>Nyabeda Primary school</t>
  </si>
  <si>
    <t>4-041-235-2630204-104-2018/19-024</t>
  </si>
  <si>
    <t>4-041-235-2630204-104-2018/19-025</t>
  </si>
  <si>
    <t>Nyagondo Primary school</t>
  </si>
  <si>
    <t>4-041-235-2630204-104-2018/19-026</t>
  </si>
  <si>
    <t>Renovation of five classroom by fixing new roof &amp; painting</t>
  </si>
  <si>
    <t>Nyangulu Primary school</t>
  </si>
  <si>
    <t>4-041-235-2630204-104-2018/19-027</t>
  </si>
  <si>
    <t>Renovation of six classroom by fixing new roof &amp; painting</t>
  </si>
  <si>
    <t>Nyasidhi Primary school</t>
  </si>
  <si>
    <t>4-041-235-2630204-104-2018/19-028</t>
  </si>
  <si>
    <t>Odendo Primary school</t>
  </si>
  <si>
    <t>4-041-235-2630204-104-2018/19-029</t>
  </si>
  <si>
    <t>Renovation of six classrooms by fixing new roof &amp; painting</t>
  </si>
  <si>
    <t>Ojwach Primary School</t>
  </si>
  <si>
    <t>4-041-235-2630204-104-2018/19-030</t>
  </si>
  <si>
    <t>Olengo Primary School</t>
  </si>
  <si>
    <t>4-041-235-2630204-104-2018/19-031</t>
  </si>
  <si>
    <t>Renovation of 3 classrooms by fixing new roof &amp; painting</t>
  </si>
  <si>
    <t>Onding Primary School</t>
  </si>
  <si>
    <t>4-041-235-2630204-104-2018/19-032</t>
  </si>
  <si>
    <t>Oseno Primary school</t>
  </si>
  <si>
    <t>4-041-235-2630204-104-2018/19-033</t>
  </si>
  <si>
    <t>Pala Valley primary school</t>
  </si>
  <si>
    <t>4-041-235-2630204-104-2018/19-034</t>
  </si>
  <si>
    <t>Rachare Primary School</t>
  </si>
  <si>
    <t>4-041-235-2630204-104-2018/19-035</t>
  </si>
  <si>
    <t>Renovation of one classroom by fixing new roof &amp; painting</t>
  </si>
  <si>
    <t>4-041-235-2630204-104-2018/19-036</t>
  </si>
  <si>
    <t>Sirandu Primary school</t>
  </si>
  <si>
    <t>4-041-235-2630204-104-2018/19-037</t>
  </si>
  <si>
    <t xml:space="preserve">Renovation of  four classrooms by fixing new roof &amp; painting </t>
  </si>
  <si>
    <t>St. Teresa's Yala Girls Primary school</t>
  </si>
  <si>
    <t>4-041-235-2630204-104-2018/19-038</t>
  </si>
  <si>
    <t>Completion of four classrooms by fixing shatters,plastering &amp; painting</t>
  </si>
  <si>
    <t>St.Anne's Marenyo Primary School</t>
  </si>
  <si>
    <t>4-041-235-2630204-104-2018/19-039</t>
  </si>
  <si>
    <t>Completion of 4 classrooms by fixing shatters,plastering &amp; painting</t>
  </si>
  <si>
    <t>Uhonya Primary school</t>
  </si>
  <si>
    <t>4-041-235-2630204-104-2018/19-040</t>
  </si>
  <si>
    <t>Purchase one acre of land for school expansion</t>
  </si>
  <si>
    <t>Unami primary school</t>
  </si>
  <si>
    <t>4-041-235-2630204-104-2018/19-041</t>
  </si>
  <si>
    <t>4-041-235-2630204-104-2018/19-042</t>
  </si>
  <si>
    <t>4-041-235-2630204-104-2018/19-043</t>
  </si>
  <si>
    <t>Yala Township Primary school</t>
  </si>
  <si>
    <t>4-041-235-2630204-104-2018/19-044</t>
  </si>
  <si>
    <t>Completion of six classrooms by fixing shatters,plastering &amp; painting</t>
  </si>
  <si>
    <t>4-041-235-2630204-104-2018/19-045</t>
  </si>
  <si>
    <t>Purchase of 30 new school desks</t>
  </si>
  <si>
    <t>Ndegwe Sec school</t>
  </si>
  <si>
    <t>4-041-235-2630204-104-2018/19-046</t>
  </si>
  <si>
    <t>Argwings Kodhek Sec school</t>
  </si>
  <si>
    <t>4-041-235-2630205-104-2018/19-001</t>
  </si>
  <si>
    <t>Bar sauri Mixed sec school</t>
  </si>
  <si>
    <t>4-041-235-2630205-104-2018/19-002</t>
  </si>
  <si>
    <t>Completion of 2 classrooms by fixing shatters, plastering &amp; painting</t>
  </si>
  <si>
    <t>Dienya Mixed Sec school</t>
  </si>
  <si>
    <t>4-041-235-2630205-104-2018/19-003</t>
  </si>
  <si>
    <t>Completion of  school library block by plastering &amp; painting</t>
  </si>
  <si>
    <t>Gongo Warom Mixed Sec.School</t>
  </si>
  <si>
    <t>4-041-235-2630205-104-2018/19-004</t>
  </si>
  <si>
    <t>Purchase of  two acres of Land for school expansion</t>
  </si>
  <si>
    <t>Kambare Secondary School</t>
  </si>
  <si>
    <t>4-041-235-2630205-104-2018/19-005</t>
  </si>
  <si>
    <t>Completion of  school administartion block by fixing ceiling board &amp; painting</t>
  </si>
  <si>
    <t>Lundha Mixed Sec school</t>
  </si>
  <si>
    <t>4-041-235-2630205-104-2018/19-006</t>
  </si>
  <si>
    <t>Fix  first floor  slab on the Ongoing tuition block</t>
  </si>
  <si>
    <t>Luri Secondary School</t>
  </si>
  <si>
    <t>4-041-235-2630205-104-2018/19-007</t>
  </si>
  <si>
    <t>Completion Of Science Laboratory by fixing shatters. Plastering &amp; painting</t>
  </si>
  <si>
    <t>Malunga Mixed sec school</t>
  </si>
  <si>
    <t>4-041-235-2630205-104-2018/19-008</t>
  </si>
  <si>
    <t>4-041-235-2630205-104-2018/19-009</t>
  </si>
  <si>
    <t>Ndori Mixed sec. school</t>
  </si>
  <si>
    <t>4-041-235-2630205-104-2018/19-010</t>
  </si>
  <si>
    <t>Nyangulu Mixed Sec school</t>
  </si>
  <si>
    <t>4-041-235-2630205-104-2018/19-011</t>
  </si>
  <si>
    <t>Construction of new school library</t>
  </si>
  <si>
    <t>Nyawara Girls Sec.School</t>
  </si>
  <si>
    <t>4-041-235-2630205-104-2018/19-012</t>
  </si>
  <si>
    <t>Construction of one new Girl's  dormitory</t>
  </si>
  <si>
    <t>Ojola mixed sec school</t>
  </si>
  <si>
    <t>4-041-235-2630205-104-2018/19-013</t>
  </si>
  <si>
    <t>Construction of one new school administration block</t>
  </si>
  <si>
    <t>Ramula Mixed Sec. School</t>
  </si>
  <si>
    <t>4-041-235-2630205-104-2018/19-014</t>
  </si>
  <si>
    <t>Sinaga Girls Sec School</t>
  </si>
  <si>
    <t>4-041-235-2630205-104-2018/19-015</t>
  </si>
  <si>
    <t>Completion of school lab by fixing shatters. Plastering &amp; painting</t>
  </si>
  <si>
    <t>St. Barnabas Anyiko Sec school</t>
  </si>
  <si>
    <t>4-041-235-2630205-104-2018/19-016</t>
  </si>
  <si>
    <t>Purchase one acre of Land for school expansion</t>
  </si>
  <si>
    <t>St. Cecilia Aluor Girls sec school</t>
  </si>
  <si>
    <t>4-041-235-2630205-104-2018/19-017</t>
  </si>
  <si>
    <t>St. Mark's Kagilo Sec.School</t>
  </si>
  <si>
    <t>4-041-235-2630205-104-2018/19-018</t>
  </si>
  <si>
    <t>St. Marys  school Yala</t>
  </si>
  <si>
    <t>4-041-235-2630205-104-2018/19-019</t>
  </si>
  <si>
    <t>Yala Township Sec school</t>
  </si>
  <si>
    <t>4-041-235-2630205-104-2018/19-020</t>
  </si>
  <si>
    <t>Construction of one new science laboratory</t>
  </si>
  <si>
    <t>Proposed Gambo Technical training institute</t>
  </si>
  <si>
    <t>4-041-235-2630206-104-2018/19-001</t>
  </si>
  <si>
    <t>Purchase twenty acres of land for the establishment of a new technical training institute at Gambo</t>
  </si>
  <si>
    <t>Rera -KMTC</t>
  </si>
  <si>
    <t>4-041-235-2630206-104-2018/19-003</t>
  </si>
  <si>
    <t>Completion of tution block, fix roof, shatters,plaster &amp; paint</t>
  </si>
  <si>
    <t>SECUIRTY PROJECTS</t>
  </si>
  <si>
    <t>East Gem chiefs office</t>
  </si>
  <si>
    <t>4-041-235-2640507-113-2018/19-001</t>
  </si>
  <si>
    <t>Renovation of office block by fix new roof,shatters,plaster &amp; paint</t>
  </si>
  <si>
    <t>Gem Sub county DCC HQ</t>
  </si>
  <si>
    <t>4-041-235-2640507-113-2018/19-002</t>
  </si>
  <si>
    <t>Fencing of  two acre compound at the sub county headquarters using concrete posts,barbed wire &amp; chainlink</t>
  </si>
  <si>
    <t>Komuok Chief's camp</t>
  </si>
  <si>
    <t>4-041-235-2640507-113-2018/19-003</t>
  </si>
  <si>
    <t>Fencing of  half acre compound and fix gate</t>
  </si>
  <si>
    <t>Siriwo Assistant Chief Office</t>
  </si>
  <si>
    <t>4-041-235-2640507-113-2018/19-004</t>
  </si>
  <si>
    <t>Construction of one new assistant Chief's office</t>
  </si>
  <si>
    <t>South Gem chiefs office</t>
  </si>
  <si>
    <t>4-041-235-2640507-113-2018/19-005</t>
  </si>
  <si>
    <t>Ulamba Assistant Chief's office</t>
  </si>
  <si>
    <t>4-041-235-2640507-113-2018/19-006</t>
  </si>
  <si>
    <t>Wagai west assistant chief office</t>
  </si>
  <si>
    <t>4-041-235-2640507-113-2018/19-007</t>
  </si>
  <si>
    <t>Yala police station</t>
  </si>
  <si>
    <t>4-041-235-2640507-113-2018/19-008</t>
  </si>
  <si>
    <t>Construction of one new office for the DCIO</t>
  </si>
  <si>
    <t>PROJECT GFS CODELIST FOR KITUTU CHACHE NORTH NATIONAL GOVERNMENT CONSTITUENCY DEVELOPMENT FUND</t>
  </si>
  <si>
    <t>4-045-268-2210000-111-2018/19-001</t>
  </si>
  <si>
    <t>4-045-268-2210802-111-2018/19-002</t>
  </si>
  <si>
    <t>4-045-268-2210700-111-2018/19-003</t>
  </si>
  <si>
    <t>4-045-268-2640101-103-2018/19-001</t>
  </si>
  <si>
    <t>4-045-268-2640102-103-2018/19-003</t>
  </si>
  <si>
    <t>To cater for health care for the elderly and vulnerable people in the constituency</t>
  </si>
  <si>
    <t>4-045-268-2640200-101-2018/19-001</t>
  </si>
  <si>
    <t>Kegogi Spring</t>
  </si>
  <si>
    <t>4-045-268-2640510-110-2018/19-001</t>
  </si>
  <si>
    <t>Monyerero Spring</t>
  </si>
  <si>
    <t>4-045-268-2640510-110-2018/19-002</t>
  </si>
  <si>
    <t>Marani Spring</t>
  </si>
  <si>
    <t>4-045-268-2640510-110-2018/19-003</t>
  </si>
  <si>
    <t>Sensi Spring</t>
  </si>
  <si>
    <t>4-045-268-2640510-110-2018/19-004</t>
  </si>
  <si>
    <t>4-045-268-2630204-104-2018/19-001</t>
  </si>
  <si>
    <t>Completion of one classroom;Plastering, fixing doors and windows and painting</t>
  </si>
  <si>
    <t>Engotogoti Primary School</t>
  </si>
  <si>
    <t>4-045-268-2630204-104-2018/19-002</t>
  </si>
  <si>
    <t>Entanda Girls Boarding Primary School</t>
  </si>
  <si>
    <t>4-045-268-2630204-104-2018/19-003</t>
  </si>
  <si>
    <t>Completion of a dormitory, plastering, fixing doors and windows and painting</t>
  </si>
  <si>
    <t>Entanda Primary School</t>
  </si>
  <si>
    <t>4-045-268-2630204-104-2018/19-004</t>
  </si>
  <si>
    <t>Completion of two classrooms flooring, fixing window panes and plastering.</t>
  </si>
  <si>
    <t>Gesangora Primary School</t>
  </si>
  <si>
    <t>4-045-268-2630204-104-2018/19-005</t>
  </si>
  <si>
    <t xml:space="preserve">Geturi Primary School </t>
  </si>
  <si>
    <t>4-045-268-2630204-104-2018/19-006</t>
  </si>
  <si>
    <t>Itumbe Primary School</t>
  </si>
  <si>
    <t>4-045-268-2630204-104-2018/19-007</t>
  </si>
  <si>
    <t>Kiamogore Primary School</t>
  </si>
  <si>
    <t>4-045-268-2630204-104-2018/19-008</t>
  </si>
  <si>
    <t>Maagonga Resource Centre</t>
  </si>
  <si>
    <t>4-045-268-2630204-104-2018/19-009</t>
  </si>
  <si>
    <t>Maroma  Primary  Mosocho</t>
  </si>
  <si>
    <t>4-045-268-2630204-104-2018/19-010</t>
  </si>
  <si>
    <t>Masakwe Primary School</t>
  </si>
  <si>
    <t>4-045-268-2630204-104-2018/19-011</t>
  </si>
  <si>
    <t>Metembe Primary School</t>
  </si>
  <si>
    <t>4-045-268-2630204-104-2018/19-012</t>
  </si>
  <si>
    <t>Monyerero Primary School</t>
  </si>
  <si>
    <t>4-045-268-2630204-104-2018/19-013</t>
  </si>
  <si>
    <t>Additional funds for completion of three classrooms, roofing, fixing doors and windows and plastering.</t>
  </si>
  <si>
    <t>Nyakeyo Primary School</t>
  </si>
  <si>
    <t>4-045-268-2630204-104-2018/19-014</t>
  </si>
  <si>
    <t>Nyakome Special School</t>
  </si>
  <si>
    <t>4-045-268-2630204-104-2018/19-015</t>
  </si>
  <si>
    <t>Nyamokenye  Primary School</t>
  </si>
  <si>
    <t>4-045-268-2630204-104-2018/19-016</t>
  </si>
  <si>
    <t>Nyamwanga Primary School</t>
  </si>
  <si>
    <t>4-045-268-2630204-104-2018/19-017</t>
  </si>
  <si>
    <t>Nyandiba  Primary School</t>
  </si>
  <si>
    <t>4-045-268-2630204-104-2018/19-018</t>
  </si>
  <si>
    <t>Nyankanda Primary School</t>
  </si>
  <si>
    <t>4-045-268-2630204-104-2018/19-019</t>
  </si>
  <si>
    <t xml:space="preserve">Nyasore  Primary School </t>
  </si>
  <si>
    <t>4-045-268-2630204-104-2018/19-020</t>
  </si>
  <si>
    <t>Completion of two classrooms ;Plastering,fixing doors and windows and painting</t>
  </si>
  <si>
    <t>Omoenga Primary School</t>
  </si>
  <si>
    <t>4-045-268-2630204-104-2018/19-021</t>
  </si>
  <si>
    <t>Additional funds for completion  of  one storied classroom, walling ,plastering and roofing and painting</t>
  </si>
  <si>
    <t>Samogara Primary School</t>
  </si>
  <si>
    <t>4-045-268-2630204-104-2018/19-022</t>
  </si>
  <si>
    <t>Completion  of two classrooms,Plastering, fixing doors and windows and painting</t>
  </si>
  <si>
    <t>Tambacha  Primary School</t>
  </si>
  <si>
    <t>4-045-268-2630204-104-2018/19-023</t>
  </si>
  <si>
    <t>Completion  of two classrooms ,Plastering, fixing doors and windows and painting</t>
  </si>
  <si>
    <t>Nyakeiri Primary School</t>
  </si>
  <si>
    <t>4-045-268-2630204-104-2018/19-024</t>
  </si>
  <si>
    <t>Construction of  two classrooms, foundation, walling ,roofing and flooring</t>
  </si>
  <si>
    <t>Nyansakia Special School</t>
  </si>
  <si>
    <t>4-045-268-2630204-104-2018/19-025</t>
  </si>
  <si>
    <t>Construction of  two classrooms, foundation  walling, roofing and flooring</t>
  </si>
  <si>
    <t>Eramba Mission Primary School</t>
  </si>
  <si>
    <t>4-045-268-2630204-104-2018/19-026</t>
  </si>
  <si>
    <t>Eramba Primary School</t>
  </si>
  <si>
    <t>4-045-268-2630204-104-2018/19-027</t>
  </si>
  <si>
    <t>Nyabikondo Primary Shool</t>
  </si>
  <si>
    <t>4-045-268-2630204-104-2018/19-028</t>
  </si>
  <si>
    <t>Renovation of two leaking classrooms, reroofing, plastering, fixing doors and windows and plastering.</t>
  </si>
  <si>
    <t>Ragogo Primary School</t>
  </si>
  <si>
    <t>4-045-268-2630204-104-2018/19-029</t>
  </si>
  <si>
    <t>Itibo Boys Boarding Primary Shool</t>
  </si>
  <si>
    <t>4-045-268-2630204-104-2018/19-030</t>
  </si>
  <si>
    <t>Mosocho PAG Primary School</t>
  </si>
  <si>
    <t>4-045-268-2630204-104-2018/19-031</t>
  </si>
  <si>
    <t>Mesaria Primary Shool</t>
  </si>
  <si>
    <t>4-045-268-2630204-104-2018/19-032</t>
  </si>
  <si>
    <t>Getionko II Primary School</t>
  </si>
  <si>
    <t>4-045-268-2630204-104-2018/19-033</t>
  </si>
  <si>
    <t>Gesangero Primary School</t>
  </si>
  <si>
    <t>4-045-268-2630204-104-2018/19-034</t>
  </si>
  <si>
    <t>4-045-268-2630204-104-2018/19-035</t>
  </si>
  <si>
    <t>Nyakoora Primary School</t>
  </si>
  <si>
    <t>4-045-268-2630204-104-2018/19-036</t>
  </si>
  <si>
    <t>Nyansaga Primary School</t>
  </si>
  <si>
    <t>4-045-268-2630204-104-2018/19-037</t>
  </si>
  <si>
    <t>Omogumo Primary School</t>
  </si>
  <si>
    <t>4-045-268-2630204-104-2018/19-038</t>
  </si>
  <si>
    <t>Riakerongo Primary School</t>
  </si>
  <si>
    <t>4-045-268-2630204-104-2018/19-039</t>
  </si>
  <si>
    <t>Nyabworoba Primary Shool</t>
  </si>
  <si>
    <t>4-045-268-2630204-104-2018/19-040</t>
  </si>
  <si>
    <t>Marani Primary Shool</t>
  </si>
  <si>
    <t>4-045-268-2630204-104-2018/19-041</t>
  </si>
  <si>
    <t>Eronge Primary School</t>
  </si>
  <si>
    <t>4-045-268-2630204-104-2018/19-042</t>
  </si>
  <si>
    <t>Motonto Primary School</t>
  </si>
  <si>
    <t>4-045-268-2630204-104-2018/19-043</t>
  </si>
  <si>
    <t>Gesabakwa Primary School</t>
  </si>
  <si>
    <t>4-045-268-2630204-104-2018/19-044</t>
  </si>
  <si>
    <t>Nyagonyi Primary Schoo</t>
  </si>
  <si>
    <t>4-045-268-2630204-104-2018/19-045</t>
  </si>
  <si>
    <t>Rikenye Primary School</t>
  </si>
  <si>
    <t>4-045-268-2630204-104-2018/19-046</t>
  </si>
  <si>
    <t>Maagonga  Primary School</t>
  </si>
  <si>
    <t>4-045-268-2630204-104-2018/19-047</t>
  </si>
  <si>
    <t>Magena Primary School</t>
  </si>
  <si>
    <t>4-045-268-2630204-104-2018/19-048</t>
  </si>
  <si>
    <t>Nyagesenda Primary School</t>
  </si>
  <si>
    <t>4-045-268-2630204-104-2018/19-049</t>
  </si>
  <si>
    <t>Kenyoro Secondary School</t>
  </si>
  <si>
    <t>4-045-268-2630205-104-2018/19-001</t>
  </si>
  <si>
    <t>Completion  of tuition block; Plastering, flooring ,fixing doors and windows and painting</t>
  </si>
  <si>
    <t>Nyagonyi  Secondary School</t>
  </si>
  <si>
    <t>4-045-268-2630205-104-2018/19-002</t>
  </si>
  <si>
    <t>Completion of science laboratory; Plastering, walling, fixing doors and windows and flooring</t>
  </si>
  <si>
    <t>Geturi Secondary School</t>
  </si>
  <si>
    <t>4-045-268-2630205-104-2018/19-003</t>
  </si>
  <si>
    <t>Itibo Girls Secondary School</t>
  </si>
  <si>
    <t>4-045-268-2630205-104-2018/19-004</t>
  </si>
  <si>
    <t>Eramba Secondary School</t>
  </si>
  <si>
    <t>4-045-268-2630205-104-2018/19-005</t>
  </si>
  <si>
    <t>Completion of  a laboratory; Plastering, fixing doors and windows and painting</t>
  </si>
  <si>
    <t>Gamba Secondary  School</t>
  </si>
  <si>
    <t>4-045-268-2630205-104-2018/19-006</t>
  </si>
  <si>
    <t>Manyansi   D. O. K Secondary. School</t>
  </si>
  <si>
    <t>4-045-268-2630205-104-2018/19-007</t>
  </si>
  <si>
    <t>Nyagoto  Secondary School</t>
  </si>
  <si>
    <t>4-045-268-2630205-104-2018/19-008</t>
  </si>
  <si>
    <t>Ngenyi Girls Secondary School</t>
  </si>
  <si>
    <t>4-045-268-2630205-104-2018/19-009</t>
  </si>
  <si>
    <t>Motonto Secondary  School</t>
  </si>
  <si>
    <t>4-045-268-2630205-104-2018/19-010</t>
  </si>
  <si>
    <t>Mesaria Secondary School</t>
  </si>
  <si>
    <t>4-045-268-2630205-104-2018/19-011</t>
  </si>
  <si>
    <t>Completion of administration block; Plastering, flooring and painting.</t>
  </si>
  <si>
    <t>Nyabworoba  Secondary School</t>
  </si>
  <si>
    <t>4-045-268-2630205-104-2018/19-012</t>
  </si>
  <si>
    <t>Nyakome Secondary School</t>
  </si>
  <si>
    <t>4-045-268-2630205-104-2018/19-013</t>
  </si>
  <si>
    <t>Nyankanda Secondary School</t>
  </si>
  <si>
    <t>4-045-268-2630205-104-2018/19-014</t>
  </si>
  <si>
    <t>Completion of a science laboratory;Roofing, Plastering flooring, fixing doors and windows and painting</t>
  </si>
  <si>
    <t>Nyansakia Secondary School</t>
  </si>
  <si>
    <t>4-045-268-2630205-104-2018/19-015</t>
  </si>
  <si>
    <t>Engoto Secondary School</t>
  </si>
  <si>
    <t>4-045-268-2630205-104-2018/19-016</t>
  </si>
  <si>
    <t>Completion of administration block by Plastering, fixing doors and windows and painting</t>
  </si>
  <si>
    <t>Tambacha Secondary School</t>
  </si>
  <si>
    <t>4-045-268-2630205-104-2018/19-017</t>
  </si>
  <si>
    <t>Construction of a science laboratory; Roofing, Plastering flooring, fixing doors and windows and painting</t>
  </si>
  <si>
    <t>Entanda Secondary School</t>
  </si>
  <si>
    <t>4-045-268-2630205-104-2018/19-018</t>
  </si>
  <si>
    <t>Purchase of School bus 52 Seater</t>
  </si>
  <si>
    <t xml:space="preserve">Metembe Secondary Shool </t>
  </si>
  <si>
    <t>4-045-268-2630205-104-2018/19-019</t>
  </si>
  <si>
    <t>Nyakeiri Secondary School</t>
  </si>
  <si>
    <t>4-045-268-2630205-104-2018/19-020</t>
  </si>
  <si>
    <t>Nyasore Scondary School</t>
  </si>
  <si>
    <t>4-045-268-2630205-104-2018/19-021</t>
  </si>
  <si>
    <t>Rioma Secondary School</t>
  </si>
  <si>
    <t>4-045-268-2630205-104-2018/19-022</t>
  </si>
  <si>
    <t>Completion of administration block; plastering, flooring and painting</t>
  </si>
  <si>
    <t>4-045-268-2640507-113-2018/19-001</t>
  </si>
  <si>
    <t>Completion of Administration Police’s camp by walling, plastering fixing doors and windows plastering and painting</t>
  </si>
  <si>
    <t>Kionganyo Chief’s Office</t>
  </si>
  <si>
    <t>4-045-268-2640507-113-2018/19-002</t>
  </si>
  <si>
    <t>Completion of chief’s office by roofing,Plastering flooring,fixing doors and windows and painting</t>
  </si>
  <si>
    <t>4-045-268-2640507-113-2018/19-003</t>
  </si>
  <si>
    <t>Megogo Chief’s Office</t>
  </si>
  <si>
    <t>4-045-268-2640507-113-2018/19-004</t>
  </si>
  <si>
    <t>Completion of chief’s office by plastering, fixing doors and windows and  flooring</t>
  </si>
  <si>
    <t xml:space="preserve">Mwagichana Chief Office </t>
  </si>
  <si>
    <t>4-045-268-2640507-113-2018/19-005</t>
  </si>
  <si>
    <t>Completion of chief’s office by roofing, plastering flooring ,fixing doors and windows and painting</t>
  </si>
  <si>
    <t>Mwakibagendi Chief’s Office</t>
  </si>
  <si>
    <t>4-045-268-2640507-113-2018/19-006</t>
  </si>
  <si>
    <t>Completion of chief’s office by;plastering,fixing doors and windows and painting</t>
  </si>
  <si>
    <t>Mwakibagendi West Chief’s Office</t>
  </si>
  <si>
    <t>4-045-268-2640507-113-2018/19-007</t>
  </si>
  <si>
    <t>Completion of chief’s office by plastering, fixing doors and windows and painting</t>
  </si>
  <si>
    <t>Mwamonari Chief’s Office</t>
  </si>
  <si>
    <t>4-045-268-2640507-113-2018/19-008</t>
  </si>
  <si>
    <t>Completion of chief’s office by roofing, Plastering flooring ,fixing doors and windows and painting</t>
  </si>
  <si>
    <t>Ngeny Chief’s Office</t>
  </si>
  <si>
    <t>4-045-268-2640507-113-2018/19-009</t>
  </si>
  <si>
    <t>Completion of chief’s office by Plastering, fixing doors and windows and painting</t>
  </si>
  <si>
    <t>4-045-268-3110202-108-2018/19-001</t>
  </si>
  <si>
    <t>Renovation of NG-CDF office; partitioning, tiling, painting and drainage lines.</t>
  </si>
  <si>
    <t>PROJECT GFS CODELIST FOR CENTRAL IMENTI NATIONAL GOVERNMENT CONSTITUENCY DEVELOPMENT FUND</t>
  </si>
  <si>
    <t>4-012-058-2110000-100-2018/19-001</t>
  </si>
  <si>
    <t>4-012-058-2210000-100-2018/19-002</t>
  </si>
  <si>
    <t>4-012-058-2120101-100-2018/19-004</t>
  </si>
  <si>
    <t>4-012-058-2120201-100-2018/19-005</t>
  </si>
  <si>
    <t>4-012-058-2210802-100-2018/19-006</t>
  </si>
  <si>
    <t>4-012-058-2210000-111-2018/19-001</t>
  </si>
  <si>
    <t>4-012-058-2210802-111-2018/19-002</t>
  </si>
  <si>
    <t>4-012-058-2210700-111-2018/19-003</t>
  </si>
  <si>
    <t>4-012-058-2640200-101-2018/19-001</t>
  </si>
  <si>
    <t>4-012-058-2640510-103-2018/19-001</t>
  </si>
  <si>
    <t>Bursary support to needy students</t>
  </si>
  <si>
    <t>4-012-058-2640102-103-2018/19-002</t>
  </si>
  <si>
    <t>Textbooks</t>
  </si>
  <si>
    <t>4-012-058-2640104-103-2018/19-003</t>
  </si>
  <si>
    <t>4-012-058-2640509-112-2018/19-001</t>
  </si>
  <si>
    <t>Muri Primary School</t>
  </si>
  <si>
    <t>4-012-058-2640510-110-2018/19-001</t>
  </si>
  <si>
    <t>Githongo Secondary School</t>
  </si>
  <si>
    <t>4-012-058-2640510-110-2018/19-002</t>
  </si>
  <si>
    <t>Karugwa Primary School</t>
  </si>
  <si>
    <t>4-012-058-2640510-110-2018/19-003</t>
  </si>
  <si>
    <t>Kathita Primary School</t>
  </si>
  <si>
    <t>4-012-058-2640510-110-2018/19-004</t>
  </si>
  <si>
    <t>Muthangene Primary School</t>
  </si>
  <si>
    <t>4-012-058-2640510-110-2018/19-005</t>
  </si>
  <si>
    <t xml:space="preserve">Planting indigenous and exotic trees </t>
  </si>
  <si>
    <t>Kathiranga Primary School</t>
  </si>
  <si>
    <t>4-012-058-2640510-110-2018/19-006</t>
  </si>
  <si>
    <t>Muruugi Primary School</t>
  </si>
  <si>
    <t>4-012-058-2640510-110-2018/19-007</t>
  </si>
  <si>
    <t>Kithirune Girls Secondary School</t>
  </si>
  <si>
    <t>4-012-058-2640510-110-2018/19-008</t>
  </si>
  <si>
    <t>Mbuinjeru Primary School</t>
  </si>
  <si>
    <t>4-012-058-2640510-110-2018/19-009</t>
  </si>
  <si>
    <t>4-012-058-2640510-110-2018/19-010</t>
  </si>
  <si>
    <t>Tabata Primary School</t>
  </si>
  <si>
    <t>4-012-058-2640510-110-2018/19-011</t>
  </si>
  <si>
    <t>Kirirwa Primary School</t>
  </si>
  <si>
    <t>4-012-058-2640510-110-2018/19-012</t>
  </si>
  <si>
    <t>Kiria Primary School</t>
  </si>
  <si>
    <t>4-012-058-2640510-110-2018/19-013</t>
  </si>
  <si>
    <t>Kariene Day Secondary School</t>
  </si>
  <si>
    <t>4-012-058-2640510-110-2018/19-014</t>
  </si>
  <si>
    <t>Holy Family Day Secondary School</t>
  </si>
  <si>
    <t>4-012-058-2640510-110-2018/19-015</t>
  </si>
  <si>
    <t>Mugambone Primary School</t>
  </si>
  <si>
    <t>4-012-058-2640510-110-2018/19-016</t>
  </si>
  <si>
    <t>Rware Primary School</t>
  </si>
  <si>
    <t>4-012-058-2640510-110-2018/19-017</t>
  </si>
  <si>
    <t>Chaaria Primary School</t>
  </si>
  <si>
    <t>4-012-058-2640510-110-2018/19-018</t>
  </si>
  <si>
    <t>Ntonyero Seondary &amp; Primary School</t>
  </si>
  <si>
    <t>4-012-058-2640510-110-2018/19-019</t>
  </si>
  <si>
    <t>Mbanjone Primary School</t>
  </si>
  <si>
    <t>4-012-058-2640510-110-2018/19-020</t>
  </si>
  <si>
    <t>Manthi Primary School</t>
  </si>
  <si>
    <t>4-012-058-2630204-104-2018/19-001</t>
  </si>
  <si>
    <t>Gikuru Primary School</t>
  </si>
  <si>
    <t>4-012-058-2630204-104-2018/19-002</t>
  </si>
  <si>
    <t>Ngonga Primary School</t>
  </si>
  <si>
    <t>4-012-058-2630204-104-2018/19-003</t>
  </si>
  <si>
    <t>Kiija Primary School</t>
  </si>
  <si>
    <t>4-012-058-2630204-104-2018/19-004</t>
  </si>
  <si>
    <t>Muthikine Primary School</t>
  </si>
  <si>
    <t>4-012-058-2630204-104-2018/19-005</t>
  </si>
  <si>
    <t>4-012-058-2630204-104-2018/19-006</t>
  </si>
  <si>
    <t>Gatenderene Primary School</t>
  </si>
  <si>
    <t>4-012-058-2630204-104-2018/19-007</t>
  </si>
  <si>
    <t>Aipca Mbajone Primary School</t>
  </si>
  <si>
    <t>4-012-058-2630204-104-2018/19-008</t>
  </si>
  <si>
    <t>Kiamakoro Primary School</t>
  </si>
  <si>
    <t>4-012-058-2630204-104-2018/19-009</t>
  </si>
  <si>
    <t>Ucheru Primary School</t>
  </si>
  <si>
    <t>4-012-058-2630204-104-2018/19-010</t>
  </si>
  <si>
    <t>Njuthine Primary School</t>
  </si>
  <si>
    <t>4-012-058-2630204-104-2018/19-011</t>
  </si>
  <si>
    <t>Runywene Primary School</t>
  </si>
  <si>
    <t>4-012-058-2630204-104-2018/19-012</t>
  </si>
  <si>
    <t>Gatune Primary School</t>
  </si>
  <si>
    <t>4-012-058-2630204-104-2018/19-013</t>
  </si>
  <si>
    <t>4-012-058-2630204-104-2018/19-014</t>
  </si>
  <si>
    <t>Ntharagwene Primary School</t>
  </si>
  <si>
    <t>4-012-058-2630204-104-2018/19-015</t>
  </si>
  <si>
    <t>Gatuatine Primary School</t>
  </si>
  <si>
    <t>4-012-058-2630204-104-2018/19-016</t>
  </si>
  <si>
    <t>4-012-058-2630204-104-2018/19-017</t>
  </si>
  <si>
    <t>Installation of electricity to five classrooms</t>
  </si>
  <si>
    <t>Igane Primary School</t>
  </si>
  <si>
    <t>4-012-058-2630204-104-2018/19-018</t>
  </si>
  <si>
    <t>4-012-058-2630204-104-2018/19-019</t>
  </si>
  <si>
    <t>Ngeene Primary School</t>
  </si>
  <si>
    <t>4-012-058-2630204-104-2018/19-020</t>
  </si>
  <si>
    <t>4-012-058-2630204-104-2018/19-021</t>
  </si>
  <si>
    <t>Nguchia Primary School</t>
  </si>
  <si>
    <t>4-012-058-2630204-104-2018/19-022</t>
  </si>
  <si>
    <t>4-012-058-2630204-104-2018/19-023</t>
  </si>
  <si>
    <t>Gaitu Primary School</t>
  </si>
  <si>
    <t>4-012-058-2630204-104-2018/19-024</t>
  </si>
  <si>
    <t>Ntonyero Primary School</t>
  </si>
  <si>
    <t>4-012-058-2630204-104-2018/19-025</t>
  </si>
  <si>
    <t>Nyweri Primary School</t>
  </si>
  <si>
    <t>4-012-058-2630204-104-2018/19-026</t>
  </si>
  <si>
    <t>Bishop Nthamburi Primary School</t>
  </si>
  <si>
    <t>4-012-058-2630204-104-2018/19-027</t>
  </si>
  <si>
    <t>Dormitory construction to roofing level</t>
  </si>
  <si>
    <t>Gitene Primary School</t>
  </si>
  <si>
    <t>4-012-058-2630204-104-2018/19-028</t>
  </si>
  <si>
    <t>4-012-058-2630204-104-2018/19-029</t>
  </si>
  <si>
    <t>Ruiga Primary School</t>
  </si>
  <si>
    <t>4-012-058-2630204-104-2018/19-030</t>
  </si>
  <si>
    <t>4-012-058-2630204-104-2018/19-031</t>
  </si>
  <si>
    <t>Kibari Primary School</t>
  </si>
  <si>
    <t>4-012-058-2630204-104-2018/19-032</t>
  </si>
  <si>
    <t>Mwitumura Primary School</t>
  </si>
  <si>
    <t>4-012-058-2630204-104-2018/19-033</t>
  </si>
  <si>
    <t>Murathi Primary School</t>
  </si>
  <si>
    <t>4-012-058-2630204-104-2018/19-034</t>
  </si>
  <si>
    <t>4-012-058-2630204-104-2018/19-035</t>
  </si>
  <si>
    <t>4-012-058-2630204-104-2018/19-036</t>
  </si>
  <si>
    <t>4-012-058-2630204-104-2018/19-037</t>
  </si>
  <si>
    <t>Abothuguchi Boarding Primary School</t>
  </si>
  <si>
    <t>4-012-058-2630204-104-2018/19-038</t>
  </si>
  <si>
    <t>4-012-058-2630204-104-2018/19-039</t>
  </si>
  <si>
    <t>Kianthumbi Primary School</t>
  </si>
  <si>
    <t>4-012-058-2630204-104-2018/19-040</t>
  </si>
  <si>
    <t>4-012-058-2630204-104-2018/19-041</t>
  </si>
  <si>
    <t>Muurugi Primary School</t>
  </si>
  <si>
    <t>4-012-058-2630204-104-2018/19-042</t>
  </si>
  <si>
    <t>Matetu Primary</t>
  </si>
  <si>
    <t>4-012-058-2630204-104-2018/19-043</t>
  </si>
  <si>
    <t>Construction of eight door Pit latrine</t>
  </si>
  <si>
    <t>Kirigara Primary School</t>
  </si>
  <si>
    <t>4-012-058-2630204-104-2018/19-044</t>
  </si>
  <si>
    <t>Rwanderi Primary School</t>
  </si>
  <si>
    <t>4-012-058-2630204-104-2018/19-045</t>
  </si>
  <si>
    <t>Kaugu Primary School</t>
  </si>
  <si>
    <t>4-012-058-2630204-104-2018/19-046</t>
  </si>
  <si>
    <t>Rwangua Primary School</t>
  </si>
  <si>
    <t>4-012-058-2630204-104-2018/19-047</t>
  </si>
  <si>
    <t>Mugambone Secondary School</t>
  </si>
  <si>
    <t>4-012-058-2630205-104-2018/19-001</t>
  </si>
  <si>
    <t>Construction of administration block up to lintel level</t>
  </si>
  <si>
    <t>Kiria Secondary School</t>
  </si>
  <si>
    <t>4-012-058-2630205-104-2018/19-002</t>
  </si>
  <si>
    <t>Construction of laboratory up to roofing level</t>
  </si>
  <si>
    <t>Kariene Secondary School</t>
  </si>
  <si>
    <t>4-012-058-2630205-104-2018/19-003</t>
  </si>
  <si>
    <t>St Bonaventure Secondary School</t>
  </si>
  <si>
    <t>4-012-058-2630205-104-2018/19-004</t>
  </si>
  <si>
    <t>Kaukene Secondary School</t>
  </si>
  <si>
    <t>4-012-058-2630205-104-2018/19-005</t>
  </si>
  <si>
    <t>Tabata Secondary School</t>
  </si>
  <si>
    <t>4-012-058-2630205-104-2018/19-006</t>
  </si>
  <si>
    <t>Kathiranga Day Secondary School</t>
  </si>
  <si>
    <t>4-012-058-2630205-104-2018/19-007</t>
  </si>
  <si>
    <t>Construction of dining hall  up to roofing level</t>
  </si>
  <si>
    <t>Kinjo Day Secondary School</t>
  </si>
  <si>
    <t>4-012-058-2630205-104-2018/19-008</t>
  </si>
  <si>
    <t>Construction of a laboratory up to roofing level</t>
  </si>
  <si>
    <t>Muurugi Day Secondary School</t>
  </si>
  <si>
    <t>4-012-058-2630205-104-2018/19-009</t>
  </si>
  <si>
    <t>Construction of a laboratory up to roofing level.</t>
  </si>
  <si>
    <t>Muthangene Day Secondary School</t>
  </si>
  <si>
    <t>4-012-058-2630205-104-2018/19-010</t>
  </si>
  <si>
    <t>Gacuru Secondary School</t>
  </si>
  <si>
    <t>4-012-058-2630205-104-2018/19-011</t>
  </si>
  <si>
    <t>Construction of laboratory to roofing level</t>
  </si>
  <si>
    <t>Ntonyero Day Secondary School</t>
  </si>
  <si>
    <t>4-012-058-2630205-104-2018/19-044</t>
  </si>
  <si>
    <t>Kirigara Day Secondary School</t>
  </si>
  <si>
    <t>4-012-058-2630205-104-2018/19-045</t>
  </si>
  <si>
    <t>Kija Secondary School</t>
  </si>
  <si>
    <t>4-012-058-2630205-104-2018/19-046</t>
  </si>
  <si>
    <t>Completion of a  laboratory-plumbing works and electricity installation</t>
  </si>
  <si>
    <t>Muri Day Secondary School</t>
  </si>
  <si>
    <t>4-012-058-2630205-104-2018/19-047</t>
  </si>
  <si>
    <t>Kathiranga West Assistant Chief Office</t>
  </si>
  <si>
    <t>4-012-058-2640507-113-2018/19-001</t>
  </si>
  <si>
    <t>Construction of Office to completion</t>
  </si>
  <si>
    <t>Kithirune West Chief Office</t>
  </si>
  <si>
    <t>4-012-058-2640507-113-2018/19-002</t>
  </si>
  <si>
    <t>Nduruma Chief Offfice-Kaongo</t>
  </si>
  <si>
    <t>4-012-058-2640507-113-2018/19-003</t>
  </si>
  <si>
    <t>Kioru Assistant Chief Office</t>
  </si>
  <si>
    <t>4-012-058-2640507-113-2018/19-004</t>
  </si>
  <si>
    <t>Muruugi Assistant Chief Office</t>
  </si>
  <si>
    <t>4-012-058-2640507-113-2018/19-005</t>
  </si>
  <si>
    <t>Kiarago Assistant Chief Office</t>
  </si>
  <si>
    <t>4-012-058-2640507-113-2018/19-006</t>
  </si>
  <si>
    <t>Mbanjone Assistant Chief Office</t>
  </si>
  <si>
    <t>4-012-058-2640507-113-2018/19-007</t>
  </si>
  <si>
    <t>Katheri West Chiefs Office</t>
  </si>
  <si>
    <t>4-012-058-2640507-113-2018/19-008</t>
  </si>
  <si>
    <t>Nkuene Chiefs Office</t>
  </si>
  <si>
    <t>4-012-058-2640507-113-2018/19-009</t>
  </si>
  <si>
    <t>Nkuene Assistant Chief Office</t>
  </si>
  <si>
    <t>4-012-058-2640507-113-2018/19-010</t>
  </si>
  <si>
    <t>Nkuene Ya Kioro Assistant Chief Office</t>
  </si>
  <si>
    <t>4-012-058-2640507-113-2018/19-011</t>
  </si>
  <si>
    <t>Kauthene Assistant Chief Office</t>
  </si>
  <si>
    <t>4-012-058-2640507-113-2018/19-012</t>
  </si>
  <si>
    <t>Kathwene Assistant Chief Office</t>
  </si>
  <si>
    <t>4-012-058-2640507-113-2018/19-013</t>
  </si>
  <si>
    <t xml:space="preserve">Environment Education Day </t>
  </si>
  <si>
    <r>
      <t>Construction of twin pit latrines</t>
    </r>
    <r>
      <rPr>
        <b/>
        <sz val="12"/>
        <color indexed="10"/>
        <rFont val="Footlight MT Light"/>
        <family val="1"/>
      </rPr>
      <t>(DEVOLVED)</t>
    </r>
  </si>
  <si>
    <r>
      <t>Additional funds for the Purchase of a school bus</t>
    </r>
    <r>
      <rPr>
        <b/>
        <sz val="12"/>
        <color indexed="10"/>
        <rFont val="Footlight MT Light"/>
        <family val="1"/>
      </rPr>
      <t>(COMMITMENT TO ALLOCATE  2,000,000 IN MEMO 17/12/2018)</t>
    </r>
  </si>
  <si>
    <t>KK Ngogo Primary School</t>
  </si>
  <si>
    <t xml:space="preserve">Completion  of an  administration block, Plastering, fixing doors and windows and painting </t>
  </si>
  <si>
    <t>Completion of one classroom;Plastering, flooring, fixing doors and windows and painting</t>
  </si>
  <si>
    <t>Completion of one classroom roofing, plastering fixing doors and windows and flooring</t>
  </si>
  <si>
    <t>Completion of  administration block; Flooring, window panes and Painting</t>
  </si>
  <si>
    <t>Gesieka Administration Police Post</t>
  </si>
  <si>
    <t>Bumburia Administration Police line</t>
  </si>
  <si>
    <t>…………………………………….                                                                                                   Verified By: Elizabeth Kitundu.                                                                                                                                                                                                                                                                                                                                                                                                                                                                                                                                                                                                                                                                                                                                         Ag.Chief Manager Programmes &amp; Field Services Coordination                                                                     Date………………………………..</t>
  </si>
  <si>
    <t>Kayieye Primary Sch. for the deaf</t>
  </si>
  <si>
    <t>Completion of 2 classrooms by fix shatters, plastering &amp; painting</t>
  </si>
  <si>
    <t>Construct one new dormitory  for girls</t>
  </si>
  <si>
    <t>Ndegwe Secondary school</t>
  </si>
  <si>
    <t>Completion of  school Tuition &amp; Administration Block by fixing shatters, plastering &amp; painting</t>
  </si>
  <si>
    <t>Organizing constituency  tournament in the six wardsand awarding balls and uniforms to competing teams</t>
  </si>
  <si>
    <t>Renovation:Roofing,Flooring, fixing Windows, doors, plastering and painting  of 3 classrooms</t>
  </si>
  <si>
    <t>Purchase  and Distribution of seedlings secondary schools at @ 100,000 Kshs. (Komotobo secondary, Masangora girls, Sakuri Girls, Kwiho Secondary, Taragai Secondary, Kegonga Secondary, Maeta Secondary, Kebaroti Secondary, Nyamaranya Secondary, Kogeharaka Secondary, Nyamotambe Secondary, Kwibancha Secondary, Gwitembe Secondary, Siabai Secondary and Matare boys.</t>
  </si>
  <si>
    <t>Construction of 3 door toilets at the DCC's office</t>
  </si>
  <si>
    <t>Isibania Primary School</t>
  </si>
  <si>
    <t xml:space="preserve">Additional funds: Roofing Plastering, flooring, painting and wiring of Administration Block </t>
  </si>
  <si>
    <t>Taranganya girls  Boarding</t>
  </si>
  <si>
    <t>Robarisia Primary School</t>
  </si>
  <si>
    <t>Nyatira Primary School</t>
  </si>
  <si>
    <t xml:space="preserve">Construction of I classroom </t>
  </si>
  <si>
    <t>Renovation: plastering, flooring, fixing of windows panes and painting of 4 classroom</t>
  </si>
  <si>
    <t xml:space="preserve">Construction of 1 new classroom </t>
  </si>
  <si>
    <t xml:space="preserve">Additional funds: reroofing and plastering of 4 classrooms  </t>
  </si>
  <si>
    <t>Additional funds: roofing, plastering, fixing window panes and painting of 2 classrooms</t>
  </si>
  <si>
    <t>Additional funds: Plastering, Flooring, Painting and ceiling of 1 administration block</t>
  </si>
  <si>
    <t>Additional funds: flooring, plastering, fixing windows and painting of 2 classrooms</t>
  </si>
  <si>
    <t xml:space="preserve">Construction of 1 classroom </t>
  </si>
  <si>
    <t>Construction of 1 laboratory</t>
  </si>
  <si>
    <t>Additional funds: Plastering, Painting and Roofing 6 door pit latrine</t>
  </si>
  <si>
    <t>Construction of 1 twin laboratory</t>
  </si>
  <si>
    <t>Additional funds: for Flooring plastering, fixing veranda and painting 3 Classrooms</t>
  </si>
  <si>
    <t xml:space="preserve">Additional funds: Roofing, Plastering, painting And Flooring Of 1 Dormitory  </t>
  </si>
  <si>
    <t>Construction of I twin laboratory</t>
  </si>
  <si>
    <t>Additional funds: plastering, flooring, painting and wiring of assistant chief's office</t>
  </si>
  <si>
    <t>Kugitura Primary School</t>
  </si>
  <si>
    <t>Komosoko Primary School</t>
  </si>
  <si>
    <t>Kehancha Primary School</t>
  </si>
  <si>
    <t>Taragwiti Primary School</t>
  </si>
  <si>
    <t>Ndamukia Primary School</t>
  </si>
  <si>
    <t>Igena Primary School</t>
  </si>
  <si>
    <t>Nyamwini Primary School</t>
  </si>
  <si>
    <t>Getabara Primary School</t>
  </si>
  <si>
    <t>Nyaigutu Primary School</t>
  </si>
  <si>
    <t>Rosabare Primary School</t>
  </si>
  <si>
    <t>Kuguyi Primary School</t>
  </si>
  <si>
    <t>Gekamiri Primary School</t>
  </si>
  <si>
    <t>Ikerege Mixed Primary School</t>
  </si>
  <si>
    <t>Nyasese Primary School</t>
  </si>
  <si>
    <t>Sorore Primary School</t>
  </si>
  <si>
    <t>Nyametaburo Primary School</t>
  </si>
  <si>
    <t>Wizara Primary School</t>
  </si>
  <si>
    <t>Nyabikaye Primary School</t>
  </si>
  <si>
    <t>Kubweye Primary School</t>
  </si>
  <si>
    <t>Kengariso Primary School</t>
  </si>
  <si>
    <t>Nyamosense Primary School</t>
  </si>
  <si>
    <t>Tongeria Primary School</t>
  </si>
  <si>
    <t>Nyanchabo Primary School</t>
  </si>
  <si>
    <t>Nyawaitanchiria Primary School</t>
  </si>
  <si>
    <t>Sirori Simba Primary School</t>
  </si>
  <si>
    <t>Nyanchabo Secondary School</t>
  </si>
  <si>
    <t>Nyamaharaga Mixed Secondary School</t>
  </si>
  <si>
    <t>Getonganya Secondary School</t>
  </si>
  <si>
    <t>Moi Nyabohanse Girls Secondary School</t>
  </si>
  <si>
    <t>Nyankore Secondary School</t>
  </si>
  <si>
    <t>Chacha Moronge Sorore Secondary School</t>
  </si>
  <si>
    <t>Komomange Secondary School</t>
  </si>
  <si>
    <t>Ikerege Secondary School</t>
  </si>
  <si>
    <t>Taranganya Girls Secondary School</t>
  </si>
  <si>
    <t>Nyametaburo Mixed Secondary School</t>
  </si>
  <si>
    <t>Nyabokarange Mixed Secondary School</t>
  </si>
  <si>
    <t>Kugisingisi  Secondary School</t>
  </si>
  <si>
    <t>Iraha Secondary School</t>
  </si>
  <si>
    <t>Kombe Secondary School</t>
  </si>
  <si>
    <t xml:space="preserve">Masaba Boys Secondary School </t>
  </si>
  <si>
    <t>Gwikonge Secondary School</t>
  </si>
  <si>
    <t>Kubweye Secondary School</t>
  </si>
  <si>
    <t>Kurutiange Secondary School</t>
  </si>
  <si>
    <r>
      <t xml:space="preserve">Additional funds: Roofing, Painting, </t>
    </r>
    <r>
      <rPr>
        <sz val="12"/>
        <rFont val="Footlight MT Light"/>
        <family val="1"/>
      </rPr>
      <t>Plastering and Flooring Laboratory</t>
    </r>
  </si>
  <si>
    <t>4-044-259-2110000-100-2018/19-001</t>
  </si>
  <si>
    <t>4-044-259-2210802-111-2018/19-003</t>
  </si>
  <si>
    <t>4-044-259-2120101-100-2018/19-004</t>
  </si>
  <si>
    <t>4-044-259-2120201-100-2018/19-005</t>
  </si>
  <si>
    <t>4-044-259-2210000-111-2018/19-001</t>
  </si>
  <si>
    <t>4-044-259-2210802-111-2018/19-002</t>
  </si>
  <si>
    <t>4-044-259-2210700-111-2018/19-003</t>
  </si>
  <si>
    <t>4-044-259-2640101-103-2018/19-001</t>
  </si>
  <si>
    <t>4-044-259-2640200-101-2018/19-001</t>
  </si>
  <si>
    <t>4-044-259-2640508-112-2018/19-001</t>
  </si>
  <si>
    <t>4-044-259-2630204-104-2018/19-001</t>
  </si>
  <si>
    <t>4-044-259-2630204-104-2018/19-002</t>
  </si>
  <si>
    <t>4-044-259-2630204-104-2018/19-003</t>
  </si>
  <si>
    <t>4-044-259-2630204-104-2018/19-004</t>
  </si>
  <si>
    <t>4-044-259-2630204-104-2018/19-005</t>
  </si>
  <si>
    <t>4-044-259-2630204-104-2018/19-006</t>
  </si>
  <si>
    <t>4-044-259-2630204-104-2018/19-007</t>
  </si>
  <si>
    <t>4-044-259-2630204-104-2018/19-008</t>
  </si>
  <si>
    <t>4-044-259-2630204-104-2018/19-009</t>
  </si>
  <si>
    <t>4-044-259-2630204-104-2018/19-010</t>
  </si>
  <si>
    <t>4-044-259-2630204-104-2018/19-011</t>
  </si>
  <si>
    <t>4-044-259-2630204-104-2018/19-012</t>
  </si>
  <si>
    <t>4-044-259-2630204-104-2018/19-013</t>
  </si>
  <si>
    <t>4-044-259-2630204-104-2018/19-014</t>
  </si>
  <si>
    <t>4-044-259-2630204-104-2018/19-015</t>
  </si>
  <si>
    <t>4-044-259-2630204-104-2018/19-016</t>
  </si>
  <si>
    <t>4-044-259-2630204-104-2018/19-017</t>
  </si>
  <si>
    <t>4-044-259-2630204-104-2018/19-018</t>
  </si>
  <si>
    <t>4-044-259-2630204-104-2018/19-020</t>
  </si>
  <si>
    <t>4-044-259-2630204-104-2018/19-021</t>
  </si>
  <si>
    <t>4-044-259-2630204-104-2018/19-022</t>
  </si>
  <si>
    <t>4-044-259-2630204-104-2018/19-023</t>
  </si>
  <si>
    <t>4-044-259-2630204-104-2018/19-024</t>
  </si>
  <si>
    <t>4-044-259-2630204-104-2018/19-025</t>
  </si>
  <si>
    <t>4-044-259-2630204-104-2018/19-026</t>
  </si>
  <si>
    <t>4-044-259-2630204-104-2018/19-027</t>
  </si>
  <si>
    <t>4-044-259-2630204-104-2018/19-028</t>
  </si>
  <si>
    <t>4-044-259-2630204-104-2018/19-029</t>
  </si>
  <si>
    <t>4-044-259-2630204-104-2018/19-030</t>
  </si>
  <si>
    <t>4-044-259-2630204-104-2018/19-031</t>
  </si>
  <si>
    <t>4-044-259-2630204-104-2018/19-032</t>
  </si>
  <si>
    <t>4-044-259-2630204-104-2018/19-033</t>
  </si>
  <si>
    <t>4-044-259-2630204-104-2018/19-034</t>
  </si>
  <si>
    <t>4-044-259-2630204-104-2018/19-035</t>
  </si>
  <si>
    <t>4-044-259-2630204-104-2018/19-036</t>
  </si>
  <si>
    <t>4-044-259-2630204-104-2018/19-037</t>
  </si>
  <si>
    <t>4-044-259-2630205-104-2018/19-001</t>
  </si>
  <si>
    <t>4-044-259-2630205-104-2018/19-002</t>
  </si>
  <si>
    <t>4-044-259-2630205-104-2018/19-003</t>
  </si>
  <si>
    <t>4-044-259-2630205-104-2018/19-004</t>
  </si>
  <si>
    <t>4-044-259-2630205-104-2018/19-005</t>
  </si>
  <si>
    <t>4-044-259-2630205-104-2018/19-006</t>
  </si>
  <si>
    <t>4-044-259-2630205-104-2018/19-007</t>
  </si>
  <si>
    <t>4-044-259-2630205-104-2018/19-008</t>
  </si>
  <si>
    <t>4-044-259-2630205-104-2018/19-009</t>
  </si>
  <si>
    <t>4-044-259-2630205-104-2018/19-010</t>
  </si>
  <si>
    <t>4-044-259-2630205-104-2018/19-011</t>
  </si>
  <si>
    <t>4-044-259-2630205-104-2018/19-012</t>
  </si>
  <si>
    <t>4-044-259-2630205-104-2018/19-013</t>
  </si>
  <si>
    <t>4-044-259-2630205-104-2018/19-014</t>
  </si>
  <si>
    <t>4-044-259-2630205-104-2018/19-015</t>
  </si>
  <si>
    <t>4-044-259-2630205-104-2018/19-016</t>
  </si>
  <si>
    <t>4-044-259-2630205-104-2018/19-017</t>
  </si>
  <si>
    <t>4-044-259-2630205-104-2018/19-018</t>
  </si>
  <si>
    <t>4-044-259-2630205-104-2018/19-019</t>
  </si>
  <si>
    <t>4-044-259-2630205-104-2018/19-020</t>
  </si>
  <si>
    <t>4-044-259-2630205-104-2018/19-021</t>
  </si>
  <si>
    <t>4-044-259-2630205-104-2018/19-022</t>
  </si>
  <si>
    <t>4-044-259-2630205-104-2018/19-023</t>
  </si>
  <si>
    <t>4-044-259-2630205-104-2018/19-024</t>
  </si>
  <si>
    <t>4-044-259-2630205-104-2018/19-025</t>
  </si>
  <si>
    <t>4-044-259-2640507-113-2018/19-001</t>
  </si>
  <si>
    <t>4-044-259-2640507-113-2018/19-002</t>
  </si>
  <si>
    <t>4-044-259-2640507-113-2018/19-003</t>
  </si>
  <si>
    <t>4-044-259-2640507-113-2018/19-004</t>
  </si>
  <si>
    <t>4-044-259-2640507-113-2018/19-005</t>
  </si>
  <si>
    <t>4-044-259-2640507-113-2018/19-006</t>
  </si>
  <si>
    <t>4-044-259-2640507-113-2018/19-007</t>
  </si>
  <si>
    <t>4-044-259-2640507-113-2018/19-008</t>
  </si>
  <si>
    <t>4-044-259-2640507-113-2018/19-009</t>
  </si>
  <si>
    <t>4-044-259-2640510-112-2018/19-001</t>
  </si>
  <si>
    <t>4-044-259-3110701-108-2018/19-001</t>
  </si>
  <si>
    <t>Drilling of  Sigama Water Borehole, Fitted with water pump,solar powered system,laying of pipes for both Secondary and Primary Schools</t>
  </si>
  <si>
    <t>Construction of one classroom to completion at kshs 500,000.00 and Construction of 10 doors Toilet at kshs 200,000</t>
  </si>
  <si>
    <r>
      <t>4-016-078-</t>
    </r>
    <r>
      <rPr>
        <sz val="12"/>
        <color indexed="8"/>
        <rFont val="Footlight MT Light"/>
        <family val="1"/>
      </rPr>
      <t>3110202-108-2018/19-001</t>
    </r>
  </si>
  <si>
    <r>
      <t>4-016-078-</t>
    </r>
    <r>
      <rPr>
        <sz val="12"/>
        <color indexed="8"/>
        <rFont val="Footlight MT Light"/>
        <family val="1"/>
      </rPr>
      <t>3110202-108-2018/19-002</t>
    </r>
  </si>
  <si>
    <r>
      <t>4-016-078-</t>
    </r>
    <r>
      <rPr>
        <sz val="12"/>
        <color indexed="8"/>
        <rFont val="Footlight MT Light"/>
        <family val="1"/>
      </rPr>
      <t>3110202-108-2018/19-003</t>
    </r>
  </si>
  <si>
    <t>Kivani Primary School</t>
  </si>
  <si>
    <t>Purchase and Planting of tree seedlings</t>
  </si>
  <si>
    <t>Mbiiani Primary School</t>
  </si>
  <si>
    <t>Ngomeni Primary School</t>
  </si>
  <si>
    <t>4-016-078-2640510-110-2018/19-002</t>
  </si>
  <si>
    <t>4-016-078-2640510-110-2018/19-003</t>
  </si>
  <si>
    <t>4-016-078-2640510-110-2018/19-004</t>
  </si>
  <si>
    <t>Renovation of 3 Classrooms roofing plastering and fitting</t>
  </si>
  <si>
    <t>Renovation of 5 Classrooms roofing plastering and flooring</t>
  </si>
  <si>
    <t>Equipping of primary school dormitory- 100 beds @Kshs 3,000 per bed</t>
  </si>
  <si>
    <t>Building of gullies &amp;culverts  at Kwa Muthiani(between Kithaayoni primary school and Kwa Muthiani-500m)</t>
  </si>
  <si>
    <t>Renovation of  3 classrooms (plastering, flooring and painting)</t>
  </si>
  <si>
    <t>Completion of dining hall (plastering, flooring and painting)</t>
  </si>
  <si>
    <t>Completion of dormitory (plastering, flooring and painting)</t>
  </si>
  <si>
    <t>Plastering, flooring and painting of a dormitory</t>
  </si>
  <si>
    <t xml:space="preserve">Completion of 2 storey classrooms Kshs 500,000 and administration block  Kshs 500,000 (plastering, flooring and painting) </t>
  </si>
  <si>
    <t>Completion of Dining hall-Plastering, flooring and painting</t>
  </si>
  <si>
    <t>Completion of 4 classrooms Roofing</t>
  </si>
  <si>
    <t xml:space="preserve"> Status</t>
  </si>
  <si>
    <t>NGCDFC</t>
  </si>
  <si>
    <t xml:space="preserve">Construct 2 new classrooms foundation and walling and casting of lintal  </t>
  </si>
  <si>
    <t>4-037-201-2120201-100-2018/19-002</t>
  </si>
  <si>
    <t>4-037-201-2210000-100-2018/19-003</t>
  </si>
  <si>
    <t>4-037-201-2210700-100-2018/19-004</t>
  </si>
  <si>
    <t>4-037-201-2210802-100-2018/19-005</t>
  </si>
  <si>
    <t>4-037-201-2210000-111-2018/19-001</t>
  </si>
  <si>
    <t>4-037-201-2210802-111-2018/19-002</t>
  </si>
  <si>
    <t>4-037-201-2210700-111-2018/19-003</t>
  </si>
  <si>
    <t>4-037-201-2640200-100-2018/19-001</t>
  </si>
  <si>
    <t>4-037-201-2640509-111-2018/19-001</t>
  </si>
  <si>
    <t>4-037-201-2640510-110-2018/19-001</t>
  </si>
  <si>
    <t>4-037-201-2640101-103-2018/19-001</t>
  </si>
  <si>
    <t>4-037-201-2640102-103-2018/19-002</t>
  </si>
  <si>
    <t>4-037-201-2640105-103-2018/19-003</t>
  </si>
  <si>
    <t>4-037-201-2630204-104-2018/19-001</t>
  </si>
  <si>
    <t>4-037-201-2630204-104-2018/19-002</t>
  </si>
  <si>
    <t>4-037-201-2630204-104-2018/19-003</t>
  </si>
  <si>
    <t>4-037-201-2630204-104-2018/19-004</t>
  </si>
  <si>
    <t>4-037-201-2630204-104-2018/19-005</t>
  </si>
  <si>
    <t>4-037-201-2630204-104-2018/19-006</t>
  </si>
  <si>
    <t>4-037-201-2630204-104-2018/19-007</t>
  </si>
  <si>
    <t>4-037-201-2630204-104-2018/19-008</t>
  </si>
  <si>
    <t>4-037-201-2630204-104-2018/19-009</t>
  </si>
  <si>
    <t>4-037-201-2630204-104-2018/19-010</t>
  </si>
  <si>
    <t>4-037-201-2630204-104-2018/19-011</t>
  </si>
  <si>
    <t>4-037-201-2630204-104-2018/19-012</t>
  </si>
  <si>
    <t>4-037-201-2630204-104-2018/19-013</t>
  </si>
  <si>
    <t>4-037-201-2630204-104-2018/19-014</t>
  </si>
  <si>
    <t>4-037-201-2630204-104-2018/19-015</t>
  </si>
  <si>
    <t>4-037-201-2630204-104-2018/19-016</t>
  </si>
  <si>
    <t>4-037-201-2630204-104-2018/19-017</t>
  </si>
  <si>
    <t>4-037-201-2630204-104-2018/19-018</t>
  </si>
  <si>
    <t>4-037-201-2630204-104-2018/19-019</t>
  </si>
  <si>
    <t>4-037-201-2630204-104-2018/19-020</t>
  </si>
  <si>
    <t>4-037-201-2630204-104-2018/19-021</t>
  </si>
  <si>
    <t>4-037-201-2630204-104-2018/19-022</t>
  </si>
  <si>
    <t>4-037-201-2630204-104-2018/19-023</t>
  </si>
  <si>
    <t>4-037-201-2630204-104-2018/19-024</t>
  </si>
  <si>
    <t>4-037-201-2630204-104-2018/19-025</t>
  </si>
  <si>
    <t>4-037-201-2630204-104-2018/19-026</t>
  </si>
  <si>
    <t>4-037-201-2630204-104-2018/19-027</t>
  </si>
  <si>
    <t>4-037-201-2630204-104-2018/19-028</t>
  </si>
  <si>
    <t>4-037-201-2630204-104-2018/19-029</t>
  </si>
  <si>
    <t>4-037-201-2630204-104-2018/19-030</t>
  </si>
  <si>
    <t>4-037-201-2630204-104-2018/19-031</t>
  </si>
  <si>
    <t>4-037-201-2630204-104-2018/19-032</t>
  </si>
  <si>
    <t>4-037-201-2630204-104-2018/19-033</t>
  </si>
  <si>
    <t>4-037-201-2630205-104-2018/19-001</t>
  </si>
  <si>
    <t>4-037-201-2630205-104-2018/19-002</t>
  </si>
  <si>
    <t>4-037-201-2630205-104-2018/19-003</t>
  </si>
  <si>
    <t>4-037-201-2630205-104-2018/19-004</t>
  </si>
  <si>
    <t>4-037-201-2630205-104-2018/19-005</t>
  </si>
  <si>
    <t>4-037-201-2630205-104-2018/19-006</t>
  </si>
  <si>
    <t>4-037-201-2630205-104-2018/19-007</t>
  </si>
  <si>
    <t>4-037-201-2630205-104-2018/19-008</t>
  </si>
  <si>
    <t>4-037-201-2630205-104-2018/19-009</t>
  </si>
  <si>
    <t>4-037-201-2630205-104-2018/19-010</t>
  </si>
  <si>
    <t>4-037-201-2630205-104-2018/19-011</t>
  </si>
  <si>
    <t>4-037-201-2630205-104-2018/19-012</t>
  </si>
  <si>
    <t>4-037-201-2630205-104-2018/19-013</t>
  </si>
  <si>
    <t>4-037-201-2630205-104-2018/19-014</t>
  </si>
  <si>
    <t>4-037-201-2630205-104-2018/19-015</t>
  </si>
  <si>
    <t>4-037-201-2630205-104-2018/19-016</t>
  </si>
  <si>
    <t>4-037-201-2630205-104-2018/19-017</t>
  </si>
  <si>
    <t>4-037-201-2630205-104-2018/19-018</t>
  </si>
  <si>
    <t>4-037-201-2630205-104-2018/19-019</t>
  </si>
  <si>
    <t>4-037-201-2630205-104-2018/19-020</t>
  </si>
  <si>
    <t>4-037-201-2630205-104-2018/19-021</t>
  </si>
  <si>
    <t>4-037-201-2640507-113-2018/19-001</t>
  </si>
  <si>
    <t>4-037-201-2640507-113-2018/19-002</t>
  </si>
  <si>
    <t>4-037-201-2640507-113-2018/19-003</t>
  </si>
  <si>
    <t>4-037-201-2640507-113-2018/19-004</t>
  </si>
  <si>
    <r>
      <t>Shibanga Chief's Office</t>
    </r>
    <r>
      <rPr>
        <b/>
        <sz val="12"/>
        <color indexed="10"/>
        <rFont val="Footlight MT Light"/>
        <family val="1"/>
      </rPr>
      <t>(MINUTES INDICATE SHIVANGA)</t>
    </r>
  </si>
  <si>
    <t xml:space="preserve">Planting of treesin 30 various institutions to conserve soil and improve environment i.eMisita, abura, Ranen Mikumu, Osani, Bongu, Ralang, Odhiambo Rambo, Oridi, Otange, Pala,Boya, Maroo, Koguta, Ogango, Wikoonje, Omoya, Mariri, Angiya, Radienya, Rota, Arina, Yago, Ramoya, Kaumo, Andiwo, Buche, Abuoro, Dunga, Nyangiendo, Nyandoto, @ 50,000. </t>
  </si>
  <si>
    <t> Completion of storey building by plastering and painting and doing final finishes</t>
  </si>
  <si>
    <t> Fencing, wiring  Ksh. 350,000 and construction of 2 door pit latrine sh. 200,000</t>
  </si>
  <si>
    <t>Completion of police post (roofing, plastering painting to completion</t>
  </si>
  <si>
    <t>Construction of assistant chiefs office - Foundation, walling and roofing</t>
  </si>
  <si>
    <t>Bubala Assistant Chief's office</t>
  </si>
  <si>
    <t>4-038-212-2110000-100-2018/19-001</t>
  </si>
  <si>
    <t>4-038-212-2210000-100-2018/19-002</t>
  </si>
  <si>
    <t>4-038-212-2120101-100-2018/19-003</t>
  </si>
  <si>
    <t>4-038-212-2120201-100-2018/19-004</t>
  </si>
  <si>
    <t>4-038-212-2210802-100-2018/19-005</t>
  </si>
  <si>
    <t>4-038-212-2210000-111-2018/19-001</t>
  </si>
  <si>
    <t>4-038-212-2210802-111-2018/19-001</t>
  </si>
  <si>
    <t>4-038-212-2210700-111-2018/19-001</t>
  </si>
  <si>
    <t>4-038-212-2640200-101-2018/19-001</t>
  </si>
  <si>
    <t>4-038-212-2640509-112-2018/19-001</t>
  </si>
  <si>
    <t>4-038-212-3110701-108-2018/19-001</t>
  </si>
  <si>
    <t>4-038-212-2211310-112-2018/19-002</t>
  </si>
  <si>
    <t>4-038-212-2211310-112-2018/19-003</t>
  </si>
  <si>
    <t>4-038-212-2211310-112-2018/19-004</t>
  </si>
  <si>
    <t>4-038-212-2640101-103-2018/19-001</t>
  </si>
  <si>
    <t>4-038-212-2630204-104-2018/19-001</t>
  </si>
  <si>
    <t>4-038-212-2630204-104-2018/19-002</t>
  </si>
  <si>
    <t>4-038-212-2630204-104-2018/19-003</t>
  </si>
  <si>
    <t>4-038-212-2630204-104-2018/19-004</t>
  </si>
  <si>
    <t>4-038-212-2630204-104-2018/19-005</t>
  </si>
  <si>
    <t>4-038-212-2630204-104-2018/19-006</t>
  </si>
  <si>
    <t>4-038-212-2630204-104-2018/19-007</t>
  </si>
  <si>
    <t>4-038-212-2630204-104-2018/19-008</t>
  </si>
  <si>
    <t>4-038-212-2630204-104-2018/19-009</t>
  </si>
  <si>
    <t>4-038-212-2630204-104-2018/19-010</t>
  </si>
  <si>
    <t>4-038-212-2630204-104-2018/19-011</t>
  </si>
  <si>
    <t>4-038-212-2630204-104-2018/19-012</t>
  </si>
  <si>
    <t>4-038-212-2630204-104-2018/19-013</t>
  </si>
  <si>
    <t>4-038-212-2630204-104-2018/19-014</t>
  </si>
  <si>
    <t>4-038-212-2630204-104-2018/19-015</t>
  </si>
  <si>
    <t>4-038-212-2630204-104-2018/19-016</t>
  </si>
  <si>
    <t>4-038-212-2630204-104-2018/19-017</t>
  </si>
  <si>
    <t>4-038-212-2630204-104-2018/19-018</t>
  </si>
  <si>
    <t>4-038-212-2630204-104-2018/19-019</t>
  </si>
  <si>
    <t>4-038-212-2630204-104-2018/19-020</t>
  </si>
  <si>
    <t>4-038-212-2630204-104-2018/19-021</t>
  </si>
  <si>
    <t>4-038-212-2630204-104-2018/19-022</t>
  </si>
  <si>
    <t>4-038-212-2630204-104-2018/19-023</t>
  </si>
  <si>
    <t>4-038-212-2630204-104-2018/19-024</t>
  </si>
  <si>
    <t>4-038-212-2630204-104-2018/19-025</t>
  </si>
  <si>
    <t>4-038-212-2630204-104-2018/19-026</t>
  </si>
  <si>
    <t>4-038-212-2630204-104-2018/19-027</t>
  </si>
  <si>
    <t>4-038-212-2630204-104-2018/19-028</t>
  </si>
  <si>
    <t>4-038-212-2630204-104-2018/19-029</t>
  </si>
  <si>
    <t>4-038-212-2630205-104-2018/19-001</t>
  </si>
  <si>
    <t>4-038-212-2630205-104-2018/19-002</t>
  </si>
  <si>
    <t>4-038-212-2630205-104-2018/19-004</t>
  </si>
  <si>
    <t>4-038-212-2630205-104-2018/19-005</t>
  </si>
  <si>
    <t>4-038-212-2630205-104-2018/19-006</t>
  </si>
  <si>
    <t>4-038-212-2630205-104-2018/19-007</t>
  </si>
  <si>
    <t>4-038-212-2630205-104-2018/19-008</t>
  </si>
  <si>
    <t>4-038-212-2630205-104-2018/19-009</t>
  </si>
  <si>
    <t>4-038-212-2630205-104-2018/19-010</t>
  </si>
  <si>
    <t>4-038-212-2630205-104-2018/19-012</t>
  </si>
  <si>
    <t>4-038-212-2630205-104-2018/19-013</t>
  </si>
  <si>
    <t>4-038-212-2630205-104-2018/19-015</t>
  </si>
  <si>
    <t>4-038-212-2630205-104-2018/19-016</t>
  </si>
  <si>
    <t>4-038-212-2630205-104-2018/19-017</t>
  </si>
  <si>
    <t>4-038-212-2630205-104-2018/19-018</t>
  </si>
  <si>
    <t>4-038-212-2630205-104-2018/19-019</t>
  </si>
  <si>
    <t>4-038-212-2630205-104-2018/19-020</t>
  </si>
  <si>
    <t>4-038-212-3110504-112-2018/19-001</t>
  </si>
  <si>
    <t>4-038-212-3110504-112-2018/19-002</t>
  </si>
  <si>
    <t>4-038-212-3110504-112-2018/19-003</t>
  </si>
  <si>
    <t>4-038-212-3110504-112-2018/19-004</t>
  </si>
  <si>
    <t>4-038-212-2640507-112-2018/19-001</t>
  </si>
  <si>
    <t>4-038-212-2640507-112-2018/19-002</t>
  </si>
  <si>
    <t>4-038-212-2640507-112-2018/19-003</t>
  </si>
  <si>
    <t>4-038-212-2640507-112-2018/19-004</t>
  </si>
  <si>
    <t>4-038-212-2640507-112-2018/19-005</t>
  </si>
  <si>
    <t>4-038-212-2640507-112-2018/19-006</t>
  </si>
  <si>
    <t>4-038-212-2640507-112-2018/19-007</t>
  </si>
  <si>
    <t>4-038-212-2640507-112-2018/19-008</t>
  </si>
  <si>
    <t>4-038-212-2640507-112-2018/19-009</t>
  </si>
  <si>
    <t>Sabatia NG-CDF Office</t>
  </si>
  <si>
    <t>Kilagiru Primary School</t>
  </si>
  <si>
    <t>Bugina  Administration Police Line</t>
  </si>
  <si>
    <t>Kichutu Administration Police Line</t>
  </si>
  <si>
    <t>Nadanya Administration Police Line</t>
  </si>
  <si>
    <t>Maganyi Administration Police Line</t>
  </si>
  <si>
    <t>4-038-213-2640507-113-2018/19-003</t>
  </si>
  <si>
    <t>4-038-213-2640507-113-2018/19-004</t>
  </si>
  <si>
    <t>4-038-213-2640507-113-2018/19-005</t>
  </si>
  <si>
    <t>4-038-213-2640507-113-2018/19-006</t>
  </si>
  <si>
    <t>4-038-213-2640507-113-2018/19-007</t>
  </si>
  <si>
    <t>4-038-213-2640507-113-2018/19-008</t>
  </si>
  <si>
    <t>4-038-213-2640508-113-2018/19-001</t>
  </si>
  <si>
    <t>4-038-213-2110000-100-2017/18-001</t>
  </si>
  <si>
    <t>4-038-213-2210000-100-2017/18-001</t>
  </si>
  <si>
    <t>4-038-213-2120101-100-2017/18-001</t>
  </si>
  <si>
    <t>4-038-213-2120201-100-2017/18-001</t>
  </si>
  <si>
    <t>4-038-213-2210802-100-2017/18-001</t>
  </si>
  <si>
    <t>4-038-213-2210000-111-2017/18-001</t>
  </si>
  <si>
    <t>4-038-213-2210802-111-2017/18-001</t>
  </si>
  <si>
    <t>4-038-213-2210700-111-2017/18-001</t>
  </si>
  <si>
    <t>4-038-213-2640200-101-2017/18-001</t>
  </si>
  <si>
    <t>4-038-213-2640509-112-2017/18-001</t>
  </si>
  <si>
    <t>4-038-213-2211310-112-2017/18-001</t>
  </si>
  <si>
    <t>4-038-213-2640101-103-2017/18-001</t>
  </si>
  <si>
    <t>4-038-213-2640102-103-2017/18-001</t>
  </si>
  <si>
    <t>4-038-213-2640105-103-2017/18-001</t>
  </si>
  <si>
    <t>4-038-213-2630204-104-2018/19-001</t>
  </si>
  <si>
    <t>4-038-213-2630204-104-2018/19-002</t>
  </si>
  <si>
    <t>4-038-213-2630204-104-2018/19-003</t>
  </si>
  <si>
    <t>4-038-213-2630204-104-2018/19-004</t>
  </si>
  <si>
    <t>4-038-213-2630204-104-2018/19-005</t>
  </si>
  <si>
    <t>4-038-213-2630204-104-2018/19-006</t>
  </si>
  <si>
    <t>4-038-213-2630204-104-2018/19-007</t>
  </si>
  <si>
    <t>4-038-213-2630204-104-2018/19-008</t>
  </si>
  <si>
    <t>4-038-213-2630204-104-2018/19-009</t>
  </si>
  <si>
    <t>4-038-213-2630204-104-2018/19-010</t>
  </si>
  <si>
    <t>4-038-213-2630204-104-2018/19-011</t>
  </si>
  <si>
    <t>4-038-213-2630204-104-2018/19-012</t>
  </si>
  <si>
    <t>4-038-213-2630204-104-2018/19-013</t>
  </si>
  <si>
    <t>4-038-213-2630204-104-2018/19-014</t>
  </si>
  <si>
    <t>4-038-213-2630204-104-2018/19-015</t>
  </si>
  <si>
    <t>4-038-213-2630204-104-2018/19-016</t>
  </si>
  <si>
    <t>4-038-213-2630204-104-2018/19-017</t>
  </si>
  <si>
    <t>4-038-213-2630204-104-2018/19-018</t>
  </si>
  <si>
    <t>4-038-213-2630204-104-2018/19-019</t>
  </si>
  <si>
    <t>4-038-213-2630204-104-2018/19-020</t>
  </si>
  <si>
    <t>4-038-213-2630204-104-2018/19-021</t>
  </si>
  <si>
    <t>4-038-213-2630204-104-2018/19-022</t>
  </si>
  <si>
    <t>4-038-213-2630204-104-2018/19-023</t>
  </si>
  <si>
    <t>4-038-213-2630204-104-2018/19-024</t>
  </si>
  <si>
    <t>4-038-213-2630204-104-2018/19-025</t>
  </si>
  <si>
    <t>4-038-213-2630204-104-2018/19-026</t>
  </si>
  <si>
    <t>4-038-213-2630204-104-2018/19-027</t>
  </si>
  <si>
    <t>4-038-213-2630204-104-2018/19-028</t>
  </si>
  <si>
    <t>4-038-213-2630204-104-2018/19-029</t>
  </si>
  <si>
    <t>4-038-213-2630204-104-2018/19-030</t>
  </si>
  <si>
    <t>4-038-213-2630204-104-2018/19-031</t>
  </si>
  <si>
    <t>4-038-213-2630204-104-2018/19-032</t>
  </si>
  <si>
    <t>4-038-213-2630204-104-2018/19-033</t>
  </si>
  <si>
    <t>4-038-213-2630204-104-2018/19-034</t>
  </si>
  <si>
    <t>4-038-213-2630204-104-2018/19-035</t>
  </si>
  <si>
    <t>4-038-213-2630204-104-2018/19-036</t>
  </si>
  <si>
    <t>4-038-213-2630204-104-2018/19-037</t>
  </si>
  <si>
    <t>4-038-213-2630204-104-2018/19-038</t>
  </si>
  <si>
    <t>4-038-213-2630204-104-2018/19-039</t>
  </si>
  <si>
    <t>4-038-213-2630204-104-2018/19-040</t>
  </si>
  <si>
    <t>4-038-213-2630204-104-2018/19-041</t>
  </si>
  <si>
    <t>4-038-213-2630204-104-2018/19-042</t>
  </si>
  <si>
    <t>4-038-213-2630204-104-2018/19-043</t>
  </si>
  <si>
    <t>4-038-213-2630204-104-2018/19-044</t>
  </si>
  <si>
    <t>4-038-213-2630204-104-2018/19-045</t>
  </si>
  <si>
    <t>4-038-213-2630205-104-2018/19-001</t>
  </si>
  <si>
    <t>4-038-213-2630205-104-2018/19-002</t>
  </si>
  <si>
    <t>4-038-213-2630205-104-2018/19-003</t>
  </si>
  <si>
    <t>4-038-213-2630205-104-2018/19-004</t>
  </si>
  <si>
    <t>4-038-213-2630205-104-2018/19-005</t>
  </si>
  <si>
    <t>4-038-213-2630205-104-2018/19-006</t>
  </si>
  <si>
    <t>4-038-213-2630205-104-2018/19-007</t>
  </si>
  <si>
    <t>4-038-213-2630205-104-2018/19-008</t>
  </si>
  <si>
    <t>4-038-213-2630205-104-2018/19-009</t>
  </si>
  <si>
    <t>4-038-213-2630205-104-2018/19-010</t>
  </si>
  <si>
    <t>4-038-213-2630205-104-2018/19-011</t>
  </si>
  <si>
    <t>4-038-213-2630205-104-2018/19-012</t>
  </si>
  <si>
    <t>4-038-213-2630205-104-2018/19-013</t>
  </si>
  <si>
    <t>4-038-213-2630205-104-2018/19-014</t>
  </si>
  <si>
    <t>4-038-213-2630205-104-2018/19-015</t>
  </si>
  <si>
    <t>4-038-213-2630205-104-2018/19-016</t>
  </si>
  <si>
    <t>4-038-213-2630206-104-2018/19-001</t>
  </si>
  <si>
    <t>4-038-213-3110701-108-2018/19-001</t>
  </si>
  <si>
    <t>4-038-213-2640507-113-2018/19-001</t>
  </si>
  <si>
    <t>4-038-213-2640507-113-2018/19-002</t>
  </si>
  <si>
    <r>
      <t xml:space="preserve">Carry out constituency sports tournaments and </t>
    </r>
    <r>
      <rPr>
        <sz val="12"/>
        <rFont val="Footlight MT Light"/>
        <family val="1"/>
      </rPr>
      <t xml:space="preserve">cultural activities </t>
    </r>
  </si>
  <si>
    <r>
      <t>Carry out constituency sports tournaments</t>
    </r>
    <r>
      <rPr>
        <b/>
        <sz val="12"/>
        <color indexed="10"/>
        <rFont val="Footlight MT Light"/>
        <family val="1"/>
      </rPr>
      <t xml:space="preserve"> </t>
    </r>
    <r>
      <rPr>
        <sz val="12"/>
        <rFont val="Footlight MT Light"/>
        <family val="1"/>
      </rPr>
      <t>and cultural activities</t>
    </r>
  </si>
  <si>
    <t>PROJECT GFS CODELIST FOR MATAYOS  NATIONAL GOVERNMENT CONSTITUENCY DEVELOPMENT FUND</t>
  </si>
  <si>
    <t>Payment of Staff  Salaries and gratuity</t>
  </si>
  <si>
    <t>Purchase of fuel, repairs and  maintenance, printing, stationery, telephone, travel, subsistence and office tea</t>
  </si>
  <si>
    <t>NSSF and NHIF</t>
  </si>
  <si>
    <t>Payment of NSSF Employer Contributions</t>
  </si>
  <si>
    <t>4-040-228-2210000-111 2018/19-001 </t>
  </si>
  <si>
    <t>Purchase of fuel, repairs maintenance, printing, stationery,</t>
  </si>
  <si>
    <t>4-040-228-2210802-111 2018/19-002</t>
  </si>
  <si>
    <t>Payment of Committee Sitting Allowances, transport, Conferences</t>
  </si>
  <si>
    <t>4-040-228-2210700-111 2018/19-003</t>
  </si>
  <si>
    <t>4-040-228-2640200-101 2018/19-001 </t>
  </si>
  <si>
    <t>Organize games in football, netball, bicycle riding, volleyball and award winners with uniforms, kits, trophies, and certificates</t>
  </si>
  <si>
    <t>4-040-228-2640101-103 2018/19-001</t>
  </si>
  <si>
    <t>Payment of Bursary to Needy Students in Boarding Schools</t>
  </si>
  <si>
    <t>Bursary Tetiary Institutions</t>
  </si>
  <si>
    <t>4-040-228-2640101-103 2018/19-002</t>
  </si>
  <si>
    <t>Munongo Primary School</t>
  </si>
  <si>
    <t>Mabale Primary School</t>
  </si>
  <si>
    <t>Muyafwa Primary School</t>
  </si>
  <si>
    <t>Buyama Primary School</t>
  </si>
  <si>
    <r>
      <t>Construction of 1 Classroom</t>
    </r>
    <r>
      <rPr>
        <sz val="12"/>
        <rFont val="Footlight MT Light"/>
        <family val="1"/>
      </rPr>
      <t>to completion</t>
    </r>
  </si>
  <si>
    <t>Buyende Primary School</t>
  </si>
  <si>
    <t>Luliba  Primary School</t>
  </si>
  <si>
    <r>
      <t>Construction of administration Block</t>
    </r>
    <r>
      <rPr>
        <sz val="12"/>
        <rFont val="Footlight MT Light"/>
        <family val="1"/>
      </rPr>
      <t xml:space="preserve"> to completion</t>
    </r>
  </si>
  <si>
    <t>Mundika Boys Primary School</t>
  </si>
  <si>
    <t>Renovation of 3 classrooms Roofing,plastering,ceiling boa rd . painting ,windows and doors repairs and fencing of school</t>
  </si>
  <si>
    <t>Mabunge Primary School</t>
  </si>
  <si>
    <t>Renovation of 4 classrooms Roofing,plastering,ceiling board,paintingwindows and door repairs</t>
  </si>
  <si>
    <t>Bugengi Special School</t>
  </si>
  <si>
    <t>Purchase of 1Acre  Land</t>
  </si>
  <si>
    <t>Lukonyi Primary School</t>
  </si>
  <si>
    <t>Completion of Administration Block, Floor Screeding, ceiling board, glazing, elect- fitting</t>
  </si>
  <si>
    <t>Nasira RC PrimarySchool</t>
  </si>
  <si>
    <t>Lwanya Primary</t>
  </si>
  <si>
    <t>Sigwata Primary School</t>
  </si>
  <si>
    <r>
      <t xml:space="preserve">Construction of One Classrooms </t>
    </r>
    <r>
      <rPr>
        <sz val="12"/>
        <rFont val="Footlight MT Light"/>
        <family val="1"/>
      </rPr>
      <t xml:space="preserve"> to completion</t>
    </r>
  </si>
  <si>
    <t>Esikulu Primary School</t>
  </si>
  <si>
    <t>Renovation of 4 Classrooms: Flooring, doors and windows repairs, painting, plastering,roof repairs</t>
  </si>
  <si>
    <t>Nangoma Primary School</t>
  </si>
  <si>
    <t>Bugengi Primary School</t>
  </si>
  <si>
    <t>Renovation of 4 classrooms: Flooring, plastering, roofing repairs, painting, doors and windows repairs</t>
  </si>
  <si>
    <t>Burumba Primary School</t>
  </si>
  <si>
    <r>
      <t>Construction of One classrooms</t>
    </r>
    <r>
      <rPr>
        <sz val="12"/>
        <rFont val="Footlight MT Light"/>
        <family val="1"/>
      </rPr>
      <t xml:space="preserve"> to completion</t>
    </r>
  </si>
  <si>
    <t>Buriangi Primary School</t>
  </si>
  <si>
    <t>Purchase of 2.5Acres Land - balance owing</t>
  </si>
  <si>
    <t>Busibwabo PrimarySchool</t>
  </si>
  <si>
    <t>Renovation of 4 classrooms: flooring, plastering, roofing repairs, painting, doors and windows repairs</t>
  </si>
  <si>
    <t>Busidibu Special Schoolfor mentally handicapped</t>
  </si>
  <si>
    <t>Alungoli Primary School</t>
  </si>
  <si>
    <t>Siwongo Primary School</t>
  </si>
  <si>
    <t> Purchase of 1.5Acres Land</t>
  </si>
  <si>
    <t>Khuduru Primary School</t>
  </si>
  <si>
    <t> Purchase of 1 Acre  Land</t>
  </si>
  <si>
    <t>Bukalama Primary School</t>
  </si>
  <si>
    <t>Construction of administration Block to completion</t>
  </si>
  <si>
    <t>Mundulusia Primary School</t>
  </si>
  <si>
    <t>Completion of Library Block Roofing, Plaster, windows, painting</t>
  </si>
  <si>
    <t>Khuduru PrimarySchool</t>
  </si>
  <si>
    <r>
      <t xml:space="preserve">Construction of one Classroom </t>
    </r>
    <r>
      <rPr>
        <sz val="12"/>
        <rFont val="Footlight MT Light"/>
        <family val="1"/>
      </rPr>
      <t>to completion</t>
    </r>
  </si>
  <si>
    <t>Busendebala Primary School</t>
  </si>
  <si>
    <t>Purchase of 2 Acres Land</t>
  </si>
  <si>
    <t>Nambere Primary School</t>
  </si>
  <si>
    <t>Siteko Primary School</t>
  </si>
  <si>
    <t>Purchase of 3Acres Land</t>
  </si>
  <si>
    <t>Bulanda Primary School</t>
  </si>
  <si>
    <t>Burumba Secondary School</t>
  </si>
  <si>
    <t xml:space="preserve">Final  payment for purchase of School Bus </t>
  </si>
  <si>
    <t>Mabunge Secondary School</t>
  </si>
  <si>
    <t xml:space="preserve">Final payment for purchase of School Bus </t>
  </si>
  <si>
    <t>Our Lady of Mercy Secondary</t>
  </si>
  <si>
    <r>
      <t>Construction of One Classroom</t>
    </r>
    <r>
      <rPr>
        <sz val="12"/>
        <rFont val="Footlight MT Light"/>
        <family val="1"/>
      </rPr>
      <t xml:space="preserve"> to completion</t>
    </r>
  </si>
  <si>
    <t>St. Mathias Boys SecondarySchool</t>
  </si>
  <si>
    <t>Completion of Administration Block .glazing, painting, floor, screeding</t>
  </si>
  <si>
    <t>Muyafwa Secondary School</t>
  </si>
  <si>
    <r>
      <t>Construction of one Classroom</t>
    </r>
    <r>
      <rPr>
        <sz val="12"/>
        <rFont val="Footlight MT Light"/>
        <family val="1"/>
      </rPr>
      <t xml:space="preserve"> to completion</t>
    </r>
  </si>
  <si>
    <t>Mundika Secondary School</t>
  </si>
  <si>
    <t>Construction of Administration .Block phase 2 Slab, walling, staircase</t>
  </si>
  <si>
    <t>Buyende Secondary School</t>
  </si>
  <si>
    <t>Purchase of 3 Acres Land</t>
  </si>
  <si>
    <t>Completion of library, plastering, ceilingboard, painting and screeding</t>
  </si>
  <si>
    <t>Muyafwa Secondary</t>
  </si>
  <si>
    <t>Completion of classroom, plastering, ceilingboard, painting and screeding</t>
  </si>
  <si>
    <t>St. Augustine Nasira Secondary School</t>
  </si>
  <si>
    <t>Purchase of Land 2 Acres</t>
  </si>
  <si>
    <t>Mayenje Secondary School</t>
  </si>
  <si>
    <r>
      <t>Construction of One No Classroom</t>
    </r>
    <r>
      <rPr>
        <sz val="12"/>
        <rFont val="Footlight MT Light"/>
        <family val="1"/>
      </rPr>
      <t xml:space="preserve"> to completion</t>
    </r>
  </si>
  <si>
    <t>Igero SecondarySchool</t>
  </si>
  <si>
    <t>Purchase of 1.1AcresLand</t>
  </si>
  <si>
    <t xml:space="preserve">Burumba Secondary </t>
  </si>
  <si>
    <t xml:space="preserve">Budokomi Secondary </t>
  </si>
  <si>
    <t xml:space="preserve">Mundika Secondary School </t>
  </si>
  <si>
    <t>Bukhayo West Chief'sOffice</t>
  </si>
  <si>
    <t>Completion of Administration Police LinePainting and Roofing</t>
  </si>
  <si>
    <t>Bugengi Asst. Chief'sOffice</t>
  </si>
  <si>
    <t>Construction of Ass. Chiefs Office to completion</t>
  </si>
  <si>
    <t>Completion of Staff houses, painting,ceiling boards</t>
  </si>
  <si>
    <t>Matayos PoliceDivision Office</t>
  </si>
  <si>
    <t>4-040-228-2640507-1002018/19-005</t>
  </si>
  <si>
    <t>Construction of 6 No Police dwelling Units,1 Bedroom and Shared bathroom</t>
  </si>
  <si>
    <t>Maduwa Police Post</t>
  </si>
  <si>
    <t>Lwanya Chief's Office</t>
  </si>
  <si>
    <t>Purchase and Planting of 100 blue gum Tree Seedlings</t>
  </si>
  <si>
    <t>Igero PrimarySchool</t>
  </si>
  <si>
    <t>Khuduru Boys Primary School</t>
  </si>
  <si>
    <t>Mundika Primary School</t>
  </si>
  <si>
    <t>St. Mathias Secondary School</t>
  </si>
  <si>
    <t>Mayenje Primary School</t>
  </si>
  <si>
    <t>Buyosi Secondary School</t>
  </si>
  <si>
    <t>PROJECT GFS CODELIST FOR FUNYULA NATIONAL GOVERNMENT CONSTITUENCY DEVELOPMENT FUND</t>
  </si>
  <si>
    <t>Office Administration &amp; Recurrent Expenditure</t>
  </si>
  <si>
    <t>4-040-230-2110000-100-2018/19-001</t>
  </si>
  <si>
    <t>Payments of staff salaries, gratuity.</t>
  </si>
  <si>
    <t>4-040-230-2210000-100-2018/19-002</t>
  </si>
  <si>
    <t>4-040-230-2120101-100-2018/19-003</t>
  </si>
  <si>
    <t>4-040-230-2120201-100-2018/19-004</t>
  </si>
  <si>
    <t xml:space="preserve">Committee 
expenses
</t>
  </si>
  <si>
    <t>4-040-230-221082-100-2018/19-005</t>
  </si>
  <si>
    <t>Payment to committee sitting allowances, transport, workshops</t>
  </si>
  <si>
    <t xml:space="preserve">EMERGENCY RESERVE </t>
  </si>
  <si>
    <t>To cater for any unforeseen occurences within the constituency in the financial year</t>
  </si>
  <si>
    <t>Monitoring &amp; Evaluation &amp; Capacity Building</t>
  </si>
  <si>
    <t>4-040-230-2210000-111-2018/19-001</t>
  </si>
  <si>
    <t>4-040-230-2210802-111-2018/19-002</t>
  </si>
  <si>
    <t>Payment of committee field allowances, transport &amp; conferences.</t>
  </si>
  <si>
    <t>4-040-230-2210700-111-2018/19-003</t>
  </si>
  <si>
    <t>4-040-230-2640510-110-2018/19-001</t>
  </si>
  <si>
    <t>Constituency sports tournament</t>
  </si>
  <si>
    <t>4-040-230-2640509-112-2018/19-001</t>
  </si>
  <si>
    <t>4-040-230-2640101-103-2018/19-001</t>
  </si>
  <si>
    <t>Provision of Bursary to Needy and Bright Students in Secondary Schools.</t>
  </si>
  <si>
    <t>Bursary for tertiary Institutions (Colleges &amp;  universities)</t>
  </si>
  <si>
    <t>4-040-230-2640102-103-2018/19-002</t>
  </si>
  <si>
    <t xml:space="preserve">Provision of Bursary to Needy and Bright Students in Tertiary institutions </t>
  </si>
  <si>
    <t>4-040-230-2640106-103-2018/19-003</t>
  </si>
  <si>
    <t xml:space="preserve">Payment of NHIF cards to special interest persons among the 4 wards  </t>
  </si>
  <si>
    <t xml:space="preserve">Buburi Primary School </t>
  </si>
  <si>
    <t>4-040-230-2630204 -104-2018/19-001</t>
  </si>
  <si>
    <t>Hakati Primary School</t>
  </si>
  <si>
    <t>4-040-230-2630204 -104-2018/19-002</t>
  </si>
  <si>
    <t>Nabalaki Primary School</t>
  </si>
  <si>
    <t>4-040-230-2630204 -104-2018/19-003</t>
  </si>
  <si>
    <t>Busijo Primary School</t>
  </si>
  <si>
    <t>4-040-230-2630204 -104-2018/19-004</t>
  </si>
  <si>
    <t>Namunyweda Primary School</t>
  </si>
  <si>
    <t>4-040-230-2630204 -104-2018/19-005</t>
  </si>
  <si>
    <t>Namuduru Primary School</t>
  </si>
  <si>
    <t>4-040-230-2630204 -104-2018/19-006</t>
  </si>
  <si>
    <t>Drilling of Solar powered water borehole,complete with 5000ltr tank</t>
  </si>
  <si>
    <t>Bumayenga Primary School</t>
  </si>
  <si>
    <t>4-040-230-2630204 -104-2018/19-007</t>
  </si>
  <si>
    <t>Construction of 8 door pit Latrine</t>
  </si>
  <si>
    <t>Eugene Masombo Primary School</t>
  </si>
  <si>
    <t>4-040-230-2630204 -104-2018/19-008</t>
  </si>
  <si>
    <t>Mukonjo Primary School</t>
  </si>
  <si>
    <t>4-040-230-2630204 -104-2018/19-009</t>
  </si>
  <si>
    <t>Ganjala Primary School</t>
  </si>
  <si>
    <t>4-040-230-2630204 -104-2018/19-010</t>
  </si>
  <si>
    <t xml:space="preserve">Construction of 8-door pit latrine </t>
  </si>
  <si>
    <t xml:space="preserve">Mundaya B Primary School </t>
  </si>
  <si>
    <t>4-040-230-2630204 -104-2018/19-011</t>
  </si>
  <si>
    <t>Construction of 2No. Classrooms to completion (Kshs. 1.8M) and 8-door pit latrine(ksh 650,000)</t>
  </si>
  <si>
    <t>Sagania Primary School</t>
  </si>
  <si>
    <t>4-040-230-2630204 -104-2018/19-012</t>
  </si>
  <si>
    <t>Construction of 8-door pit latrine</t>
  </si>
  <si>
    <t>Mudoma Primary School</t>
  </si>
  <si>
    <t>4-040-230-2630204 -104-2018/19-013</t>
  </si>
  <si>
    <t>Buradi Primary School</t>
  </si>
  <si>
    <t>4-040-230-2630204 -104-2018/19-014</t>
  </si>
  <si>
    <t>Sidonge Primary School</t>
  </si>
  <si>
    <t>4-040-230-2630204 -104-2018/19-015</t>
  </si>
  <si>
    <t>Lugala Primary School</t>
  </si>
  <si>
    <t>4-040-230-2630204 -104-2018/19-016</t>
  </si>
  <si>
    <t>Sichekhe Primary School</t>
  </si>
  <si>
    <t>4-040-230-2630204 -104-2018/19-017</t>
  </si>
  <si>
    <t>Bukhwamba Primary School</t>
  </si>
  <si>
    <t>4-040-230-2630204 -104-2018/19-018</t>
  </si>
  <si>
    <t>Nambuku Primary School</t>
  </si>
  <si>
    <t>4-040-230-2630204 -104-2018/19-019</t>
  </si>
  <si>
    <t>Wakhungu Primary School</t>
  </si>
  <si>
    <t>4-040-230-2630204 -104-2018/19-020</t>
  </si>
  <si>
    <t>Nangina Mixed Primary School</t>
  </si>
  <si>
    <t>4-040-230-2630204 -104-2018/19-021</t>
  </si>
  <si>
    <t>Luchululo Primary School</t>
  </si>
  <si>
    <t>4-040-230-2630204 -104-2018/19-022</t>
  </si>
  <si>
    <t>Sijowa Primary School</t>
  </si>
  <si>
    <t>4-040-230-2630204 -104-2018/19-023</t>
  </si>
  <si>
    <t>Malanga Primary School</t>
  </si>
  <si>
    <t>4-040-230-2630204 -104-2018/19-024</t>
  </si>
  <si>
    <t>Sigulu Primary School</t>
  </si>
  <si>
    <t>4-040-230-2630204 -104-2018/19-025</t>
  </si>
  <si>
    <t>St. Mark Bukiri Sec. School</t>
  </si>
  <si>
    <t>4-040-230-2630205-104-2018/19-001</t>
  </si>
  <si>
    <t>Construction of 1 school  hall-60 seater capacity to completion</t>
  </si>
  <si>
    <t>Sigalame High School</t>
  </si>
  <si>
    <t>4-040-230-2630205-104-2018/19-002</t>
  </si>
  <si>
    <t>St. Clares Nanderema Girls Sec. School</t>
  </si>
  <si>
    <t>4-040-230-2630205-104-2018/19-003</t>
  </si>
  <si>
    <t>Construction of dining hall to completion</t>
  </si>
  <si>
    <t>St. Thomas Aquinas Nanderema Boys Sec. School</t>
  </si>
  <si>
    <t>4-040-230-2630205-104-2018/19-004</t>
  </si>
  <si>
    <t>Namuduru Girls Secondary School</t>
  </si>
  <si>
    <t>4-040-230-2630205-104-2018/19-005</t>
  </si>
  <si>
    <t>Nambale R.C. Secondary School</t>
  </si>
  <si>
    <t>4-040-230-2630205-104-2018/19-006</t>
  </si>
  <si>
    <t>Namunyweda Secondary School</t>
  </si>
  <si>
    <t>4-040-230-2630205-104-2018/19-007</t>
  </si>
  <si>
    <t>Ganjala Secondary School</t>
  </si>
  <si>
    <t>4-040-230-2630205-104-2018/19-008</t>
  </si>
  <si>
    <t>Nyakhobi Secondary School</t>
  </si>
  <si>
    <t>4-040-230-2630205-104-2018/19-009</t>
  </si>
  <si>
    <t>Purchase of 54 seater School bus</t>
  </si>
  <si>
    <t>Namboboto Boys Secondary School</t>
  </si>
  <si>
    <t>4-040-230-2630205-104-2018/19-010</t>
  </si>
  <si>
    <t>St. Cecilia Nangina Girls Sec. School</t>
  </si>
  <si>
    <t>4-040-230-2630205-104-2018/19-011</t>
  </si>
  <si>
    <t>Odiado Secondary School</t>
  </si>
  <si>
    <t>4-040-230-2630205-104-2018/19-012</t>
  </si>
  <si>
    <t>Completion of library-fittings ,windows,and painting</t>
  </si>
  <si>
    <t>St. Marianna Technical Training Institue</t>
  </si>
  <si>
    <t>4-040-230-2630206-104-2018/19-013</t>
  </si>
  <si>
    <t>PROJECT GFS CODELIST FOR LURAMBI  NATIONAL GOVERNMENT CONSTITUENCY DEVELOPMENT FUND</t>
  </si>
  <si>
    <t xml:space="preserve">ADMINISTRATION &amp; RECURRENT </t>
  </si>
  <si>
    <t>4-037-202-2110000-100-2018/19-001</t>
  </si>
  <si>
    <t>4-037-202-2210802-100-2018/19-002</t>
  </si>
  <si>
    <t>4-037-202-2210000-100-2018/19-003</t>
  </si>
  <si>
    <t xml:space="preserve">Purchase of fuel, repairs and maintenance, printing, stationery, telephone, travel and subsistence, office tea and bank charges etc.  </t>
  </si>
  <si>
    <t>4-037-202-2120101-100-2018/19-004</t>
  </si>
  <si>
    <t>4-037-202-2120201-100-2018/19-005</t>
  </si>
  <si>
    <t>4-037-202-2210802-111-2018/19-001</t>
  </si>
  <si>
    <t>4-037-202-2210700-111-2018/19-002</t>
  </si>
  <si>
    <t>4-037-202-2210000-111-2018/19-003</t>
  </si>
  <si>
    <t>4-037-202-2640105-103-2018/19-004</t>
  </si>
  <si>
    <t>To carry out Constituency Sports tournaments and the winning teams to be awarded with trophies, balls and games kits.</t>
  </si>
  <si>
    <t>Nabongo Primary School</t>
  </si>
  <si>
    <t>4-037-202-2640510-110-2018/19-001</t>
  </si>
  <si>
    <t>Lurambi NGCDF Storey Office</t>
  </si>
  <si>
    <t>4-037-202-3110202-108-2018/19-001</t>
  </si>
  <si>
    <t>Roofing, external walling, fixing windows and doors for ground floor</t>
  </si>
  <si>
    <t>Emusala Primary school</t>
  </si>
  <si>
    <t>4-037-202-2630204-104-2018/19-001</t>
  </si>
  <si>
    <t>Mahiakalo Primary School</t>
  </si>
  <si>
    <t>4-037-202-2630204-104-2018/19-002</t>
  </si>
  <si>
    <r>
      <t>Construction of new storey 8 classrooms – Casting of 1</t>
    </r>
    <r>
      <rPr>
        <vertAlign val="superscript"/>
        <sz val="12"/>
        <color indexed="8"/>
        <rFont val="Footlight MT Light"/>
        <family val="1"/>
      </rPr>
      <t>st</t>
    </r>
    <r>
      <rPr>
        <sz val="12"/>
        <color indexed="8"/>
        <rFont val="Footlight MT Light"/>
        <family val="1"/>
      </rPr>
      <t xml:space="preserve"> floor and roofing</t>
    </r>
  </si>
  <si>
    <t>St. Lawrence Ichina Primary School</t>
  </si>
  <si>
    <t>4-037-202-2630204-104-2018/19-003</t>
  </si>
  <si>
    <t>Casting of slab of 1st floor of Administration block and 2 classrooms</t>
  </si>
  <si>
    <t xml:space="preserve">Hirumbi Primary School </t>
  </si>
  <si>
    <t>4-037-202-2630204-104-2018/19-004</t>
  </si>
  <si>
    <r>
      <t>Completion of storey classrooms – painting of  ground floor and 2</t>
    </r>
    <r>
      <rPr>
        <vertAlign val="superscript"/>
        <sz val="12"/>
        <color indexed="8"/>
        <rFont val="Footlight MT Light"/>
        <family val="1"/>
      </rPr>
      <t>nd</t>
    </r>
    <r>
      <rPr>
        <sz val="12"/>
        <color indexed="8"/>
        <rFont val="Footlight MT Light"/>
        <family val="1"/>
      </rPr>
      <t xml:space="preserve"> floor – flooring and walling</t>
    </r>
  </si>
  <si>
    <t>Eshibembe Primary School</t>
  </si>
  <si>
    <t>4-037-202-2630204-104-2018/19-005</t>
  </si>
  <si>
    <t>Completion of 2 classroom –  plastering, window pens and painting</t>
  </si>
  <si>
    <t>Ebuhayi Primary School</t>
  </si>
  <si>
    <t>4-037-202-2630204-104-2018/19-006</t>
  </si>
  <si>
    <t xml:space="preserve">Completion of 2 classroom – plastering, window pens and painting </t>
  </si>
  <si>
    <t>Ebuchinga Primary School</t>
  </si>
  <si>
    <t>4-037-202-2630204-104-2018/19-007</t>
  </si>
  <si>
    <t>4-037-202-2630204-104-2018/19-008</t>
  </si>
  <si>
    <t>Completion of 2 classrooms – fixing of doors and windows and painting</t>
  </si>
  <si>
    <t>Lurambi Primary School</t>
  </si>
  <si>
    <t>4-037-202-2630204-104-2017/18-009</t>
  </si>
  <si>
    <r>
      <t>Completion of the storey 3 classrooms – walling of 1</t>
    </r>
    <r>
      <rPr>
        <vertAlign val="superscript"/>
        <sz val="12"/>
        <color indexed="8"/>
        <rFont val="Footlight MT Light"/>
        <family val="1"/>
      </rPr>
      <t>st</t>
    </r>
    <r>
      <rPr>
        <sz val="12"/>
        <color indexed="8"/>
        <rFont val="Footlight MT Light"/>
        <family val="1"/>
      </rPr>
      <t xml:space="preserve"> floor slab</t>
    </r>
  </si>
  <si>
    <t>Kakamega Primary School</t>
  </si>
  <si>
    <t>4-037-202-2630204-104-2018/19-010</t>
  </si>
  <si>
    <t>Completion of 2 storey building – 3rd and 4th floor flooring, and electrical works of the storey building</t>
  </si>
  <si>
    <t>Daisy Special School</t>
  </si>
  <si>
    <t>4-037-202-2630204-104-2018/19-011</t>
  </si>
  <si>
    <t>Completion of dining hall – completion of Roofing and plastering</t>
  </si>
  <si>
    <t>Lyanungu Primary School</t>
  </si>
  <si>
    <t>4-037-202-2630204-104-2018/19-012</t>
  </si>
  <si>
    <t>Completion of 2 classrooms – ceiling and painting</t>
  </si>
  <si>
    <t>Shiyunzu Primary School</t>
  </si>
  <si>
    <t>4-037-202-2630204-104-2018/19-013</t>
  </si>
  <si>
    <t>Construction of Modern 10 door pit latrines</t>
  </si>
  <si>
    <t>Indangalasia Primary School</t>
  </si>
  <si>
    <t>4-037-202-2630204-104-2018/19-014</t>
  </si>
  <si>
    <t>Construction of 3 classrooms – substructure, walling and roofing</t>
  </si>
  <si>
    <t>Eshirumba Primary School</t>
  </si>
  <si>
    <t>4-037-202-2630204-104-2018/19-015</t>
  </si>
  <si>
    <t>Completion of 2 classrooms – walling, roofing of one classroom, plastering, fixing windows and doors of 2 classrooms</t>
  </si>
  <si>
    <t>Kakamega school for the Deaf</t>
  </si>
  <si>
    <t>4-037-202-2630204-104-2018/19-016</t>
  </si>
  <si>
    <r>
      <t>Construction of 1</t>
    </r>
    <r>
      <rPr>
        <vertAlign val="superscript"/>
        <sz val="12"/>
        <color indexed="8"/>
        <rFont val="Footlight MT Light"/>
        <family val="1"/>
      </rPr>
      <t>st</t>
    </r>
    <r>
      <rPr>
        <sz val="12"/>
        <color indexed="8"/>
        <rFont val="Footlight MT Light"/>
        <family val="1"/>
      </rPr>
      <t xml:space="preserve"> floor columns, ring beam, walling and roofing of 2 storey classrooms</t>
    </r>
  </si>
  <si>
    <t>Eshiandukusi Primary School</t>
  </si>
  <si>
    <t>4-037-202-2630204-104-2018/19-017</t>
  </si>
  <si>
    <t>Ebwambwa Primary School</t>
  </si>
  <si>
    <t>4-037-202-2630204-104-2018/19-019</t>
  </si>
  <si>
    <t>Roofing of the administration block</t>
  </si>
  <si>
    <t>Bukhulunya Primary School</t>
  </si>
  <si>
    <t>4-037-202-2630204-104-2018/19-020</t>
  </si>
  <si>
    <t>Walling and roofing of three classrooms</t>
  </si>
  <si>
    <t>Musaa Primary School</t>
  </si>
  <si>
    <t>4-037-202-2630204-104-2018/19-021</t>
  </si>
  <si>
    <t xml:space="preserve">Renovation of 19 classrooms – roofing, plastering </t>
  </si>
  <si>
    <t>Eshilibo Primary School</t>
  </si>
  <si>
    <t>4-037-202-2630204-104-2018/19-022</t>
  </si>
  <si>
    <t>Construction of 3 classrooms – substructure, walling, roofing</t>
  </si>
  <si>
    <t>Shivakala Primary School</t>
  </si>
  <si>
    <t>4-037-202-2630204-104-2018/19-024</t>
  </si>
  <si>
    <t>Construction of Administration Block – substructure, walling and roofing</t>
  </si>
  <si>
    <t>Emurumba Primary School</t>
  </si>
  <si>
    <t>4-037-202-2630204-104-2018/19-025</t>
  </si>
  <si>
    <t>Emmachembe Primary School</t>
  </si>
  <si>
    <t>4-037-202-2630204-104-2018/19-026</t>
  </si>
  <si>
    <t>Mwiyala Secondary School</t>
  </si>
  <si>
    <t>4-037-202-2630205-104-2018/19-001</t>
  </si>
  <si>
    <t>Completion of twin laboratory – gas piping, working tops  and painting</t>
  </si>
  <si>
    <t>Rosterman Secondary School</t>
  </si>
  <si>
    <t>4-037-202-2630205-104-2018/19-002</t>
  </si>
  <si>
    <t>Completion of twin laboratory – Roofing</t>
  </si>
  <si>
    <t>Matende Girls Secondary School</t>
  </si>
  <si>
    <t>4-037-202-2630205-104-2018/19-003</t>
  </si>
  <si>
    <t>Completion of 4 units staff houses – roofing</t>
  </si>
  <si>
    <t>Shieywe Secondary School</t>
  </si>
  <si>
    <t>4-037-202-2630205-104-2018/19-004</t>
  </si>
  <si>
    <t>Completion of 2 classrooms – Flooring, plastering, wiring, windows, doors and painting</t>
  </si>
  <si>
    <t>Ikonyero Secondary School</t>
  </si>
  <si>
    <t>4-037-202-2630205-104-2018/19-007</t>
  </si>
  <si>
    <r>
      <t>Completion of storey classrooms – Plastering, painting of 2</t>
    </r>
    <r>
      <rPr>
        <vertAlign val="superscript"/>
        <sz val="12"/>
        <color indexed="8"/>
        <rFont val="Footlight MT Light"/>
        <family val="1"/>
      </rPr>
      <t>nd</t>
    </r>
    <r>
      <rPr>
        <sz val="12"/>
        <color indexed="8"/>
        <rFont val="Footlight MT Light"/>
        <family val="1"/>
      </rPr>
      <t xml:space="preserve"> floor</t>
    </r>
  </si>
  <si>
    <t>Eshisiru Secondary School</t>
  </si>
  <si>
    <t>4-037-202-2630205-104-2018/19-008</t>
  </si>
  <si>
    <t>Purchase of 2 acres of land – completion of payment</t>
  </si>
  <si>
    <t>Kakamega Muslim Secondary School</t>
  </si>
  <si>
    <t>4-037-202-2630205-104-2018/19-009</t>
  </si>
  <si>
    <t>Completion of storey block – Roofing and plastering of the science laboratory</t>
  </si>
  <si>
    <t>4-037-202-2630205-104-2018/19-010</t>
  </si>
  <si>
    <t>Construction of Dormitory – roofing, plastering, fixing of doors and windows</t>
  </si>
  <si>
    <t>Ematetie Secondary School</t>
  </si>
  <si>
    <t>4-037-202-2630205-104-2018/19-011</t>
  </si>
  <si>
    <t>Bishop Sulumeti Girls Secondary School</t>
  </si>
  <si>
    <t>4-037-202-2630205-104-2018/19-012</t>
  </si>
  <si>
    <t>3rd floor flooring of the dormitory</t>
  </si>
  <si>
    <t>Kakamega Township Secondary School</t>
  </si>
  <si>
    <t>4-037-202-2630205-104-2018/19-013</t>
  </si>
  <si>
    <t>Flooring of science laboratory</t>
  </si>
  <si>
    <t>Bukura Police Post</t>
  </si>
  <si>
    <t>4-037-202-2640507-113-2018/19-001</t>
  </si>
  <si>
    <t>Completion of police post – completion of walling</t>
  </si>
  <si>
    <t xml:space="preserve">Ematsayi Market Solar Light </t>
  </si>
  <si>
    <t>4-037-202-2640507-113-2018/19-002</t>
  </si>
  <si>
    <t xml:space="preserve">Installation of solar lighting point made in Britain  </t>
  </si>
  <si>
    <t>Butsotso South AP Line</t>
  </si>
  <si>
    <t>4-037-202-2640507-113-2018/19-003</t>
  </si>
  <si>
    <t>Construction of 4 units staff houses – substructure, walling of 2 units</t>
  </si>
  <si>
    <t>Sichirayi Assistant Chief’s Office</t>
  </si>
  <si>
    <t>4-037-202-2640507-113-2018/19-004</t>
  </si>
  <si>
    <t>Construction of assistant chief’s office – substructure</t>
  </si>
  <si>
    <t>Eshibeye Assistant Chief’s Office</t>
  </si>
  <si>
    <t>4-037-202-2640507-113-2018/19-005</t>
  </si>
  <si>
    <t>Completion of Assistant Chief’s Office</t>
  </si>
  <si>
    <t>Emusala AP line</t>
  </si>
  <si>
    <t>4-037-202-2640507-113-2018/19-006</t>
  </si>
  <si>
    <t>Roofing, electrical works, plumbing works, flooring of 4 units staff houses</t>
  </si>
  <si>
    <t>PROJECT GFS CODELIST FOR NAMBALE NATIONAL GOVERNMENT CONSTITUENCY DEVELOPMENT FUND</t>
  </si>
  <si>
    <t xml:space="preserve">AMOUNT ALLOCATED </t>
  </si>
  <si>
    <t>CURRENT STATUS</t>
  </si>
  <si>
    <t>4-040-227-2110000-100-2018/19-001</t>
  </si>
  <si>
    <t>4-040-227-2210000-100-2018/19-002</t>
  </si>
  <si>
    <t xml:space="preserve">Purchase of fuel, repairs and maintenance, printing, stationery, telephone, travel and subsistence, office tea,  </t>
  </si>
  <si>
    <t>4-040-227-2120101-100-2018/19-003</t>
  </si>
  <si>
    <t>4-040-227-2120201-100-2018/19-004</t>
  </si>
  <si>
    <t>4-040-227-2210802-100-2018/19-005</t>
  </si>
  <si>
    <t>4-040-227-2210000-111-2018/19-001</t>
  </si>
  <si>
    <t xml:space="preserve">Purchase of fuel, repairs and maintenance, printing, stationery, airtime, travel and subsistence </t>
  </si>
  <si>
    <t>4-040-227-2210802-111-2018/19-002</t>
  </si>
  <si>
    <t>4-040-227-2210700-111-2018/19-003</t>
  </si>
  <si>
    <t>4-040-227-2640101-103-2018/19-001</t>
  </si>
  <si>
    <t>4-040-227-2640102-103-2018/19-002</t>
  </si>
  <si>
    <t>Mabunge RC Primary School</t>
  </si>
  <si>
    <t>4-040-227-2630204-104-2018/19-001</t>
  </si>
  <si>
    <t>Maira Primary School</t>
  </si>
  <si>
    <t>4-040-227-2630204-104-2018/19-002</t>
  </si>
  <si>
    <t>Completion Of Two Classrooms; Flooring,Plastering,Shutters,Windows,wiring and painting</t>
  </si>
  <si>
    <t>4-040-227-2630204-104-2018/19-003</t>
  </si>
  <si>
    <t>Purchase of two acres of land and processing fee</t>
  </si>
  <si>
    <t>Esidende Primary School</t>
  </si>
  <si>
    <t>4-040-227-2630204-104-2018/19-004</t>
  </si>
  <si>
    <t>Makale Primary School</t>
  </si>
  <si>
    <t>4-040-227-2630204-104-2018/19-005</t>
  </si>
  <si>
    <t>Nang'eni Primary School</t>
  </si>
  <si>
    <t>4-040-227-2630204-104-2018/19-006</t>
  </si>
  <si>
    <t>Namisi Primary School</t>
  </si>
  <si>
    <t>4-040-227-2630204-104-2018/19-007</t>
  </si>
  <si>
    <t>Mwikemo Primary School</t>
  </si>
  <si>
    <t>4-040-227-2630204-104-2018/19-008</t>
  </si>
  <si>
    <t>Land processing fee of two acres already bought</t>
  </si>
  <si>
    <t>Ekisumo Primary School</t>
  </si>
  <si>
    <t>4-040-227-2630204-104-2018/19-009</t>
  </si>
  <si>
    <t>Madende Primary School</t>
  </si>
  <si>
    <t>4-040-227-2630204-104-2018/19-010</t>
  </si>
  <si>
    <t>Elwanikha Primary School</t>
  </si>
  <si>
    <t>4-040-227-2630204-104-2018/19-011</t>
  </si>
  <si>
    <t>4-040-227-2630204-104-2018/19-012</t>
  </si>
  <si>
    <t>4-040-227-2630204-104-2018/19-013</t>
  </si>
  <si>
    <t>Madibo Primary School</t>
  </si>
  <si>
    <t>4-040-227-2630204-104-2018/19-014</t>
  </si>
  <si>
    <t>Namaindi Primary School</t>
  </si>
  <si>
    <t>4-040-227-2630204-104-2018/19-015</t>
  </si>
  <si>
    <t>Buloma Primary School</t>
  </si>
  <si>
    <t>4-040-227-2630204-104-2018/19-016</t>
  </si>
  <si>
    <t>Matili Primary School</t>
  </si>
  <si>
    <t>4-040-227-2630204-104-2018/19-017</t>
  </si>
  <si>
    <t>Khulwanda Primary School</t>
  </si>
  <si>
    <t>4-040-227-2630204-104-2018/19-018</t>
  </si>
  <si>
    <t>Sikinga Primary School</t>
  </si>
  <si>
    <t>4-040-227-2630204-104-2018/19-019</t>
  </si>
  <si>
    <t>4-040-227-2630204-104-2018/19-020</t>
  </si>
  <si>
    <t>Otiri Primary School</t>
  </si>
  <si>
    <t>4-040-227-2630204-104-2018/19-021</t>
  </si>
  <si>
    <t>Lupida Primary School</t>
  </si>
  <si>
    <t>4-040-227-2630204-104-2018/19-022</t>
  </si>
  <si>
    <t>Musokoto B Primary School</t>
  </si>
  <si>
    <t>4-040-227-2630204-104-2018/19-023</t>
  </si>
  <si>
    <t>Kacheroi Primary School</t>
  </si>
  <si>
    <t>4-040-227-2630204-104-2018/19-024</t>
  </si>
  <si>
    <t>Siera Primary School</t>
  </si>
  <si>
    <t>4-040-227-2630204-104-2018/19-025</t>
  </si>
  <si>
    <t>Opedur Primary School</t>
  </si>
  <si>
    <t>4-040-227-2630204-104-2018/19-026</t>
  </si>
  <si>
    <t>Koshalai Primary School</t>
  </si>
  <si>
    <t>4-040-227-2630204-104-2018/19-027</t>
  </si>
  <si>
    <t>Igara Primary School</t>
  </si>
  <si>
    <t>4-040-227-2630204-104-2018/19-028</t>
  </si>
  <si>
    <t>Kajoro Primary School</t>
  </si>
  <si>
    <t>4-040-227-2630204-104-2018/19-029</t>
  </si>
  <si>
    <t>Makongeni Primary School</t>
  </si>
  <si>
    <t>4-040-227-2630204-104-2018/19-030</t>
  </si>
  <si>
    <t>Nambale AC Primary School</t>
  </si>
  <si>
    <t>4-040-227-2630204-104-2018/19-031</t>
  </si>
  <si>
    <t>Ikondohera Primary School</t>
  </si>
  <si>
    <t>4-040-227-2630204-104-2018/19-032</t>
  </si>
  <si>
    <t>St. Martin Kisoko Special School</t>
  </si>
  <si>
    <t>4-040-227-2630204-104-2018/19-033</t>
  </si>
  <si>
    <t>Completion of a Dining Hall; Foundation,Walling,Flooring,Plastering,Shutters,Windows, Tiles, wiring and painting</t>
  </si>
  <si>
    <t>Emakina Primary School</t>
  </si>
  <si>
    <t>4-040-227-2630204-104-2018/19-034</t>
  </si>
  <si>
    <t>Renovation of 5 classrooms; Flooring and painting</t>
  </si>
  <si>
    <t>Lwanyange Primary School</t>
  </si>
  <si>
    <t>4-040-227-2630204-104-2018/19-035</t>
  </si>
  <si>
    <t>Renovation of 4 classrooms; Plastering, flooring and painting</t>
  </si>
  <si>
    <t>Khayo Primary School</t>
  </si>
  <si>
    <t>4-040-227-2630204-104-2018/19-036</t>
  </si>
  <si>
    <t>Fr. Simon Sibembe Mixed Secondary School</t>
  </si>
  <si>
    <t>4-040-227-2630205-104-2018/19-001</t>
  </si>
  <si>
    <t>Completion Of a Laboratory; Septic tank, Fume chamber, Tiles, Ceiling board and Painting</t>
  </si>
  <si>
    <t>Maolo Secondary School</t>
  </si>
  <si>
    <t>4-040-227-2630205-104-2018/19-002</t>
  </si>
  <si>
    <t>Lwanyange Secondary School</t>
  </si>
  <si>
    <t>4-040-227-2630205-104-2018/19-003</t>
  </si>
  <si>
    <t>Construction of Two Classroom; Flooring, Plastering, Shutters, Windows, wiring.</t>
  </si>
  <si>
    <t>4-040-227-2630205-104-2018/19-004</t>
  </si>
  <si>
    <t>Land Processing fee of five acres already bought</t>
  </si>
  <si>
    <t>Mabunge RC Secondary School</t>
  </si>
  <si>
    <t>4-040-227-2630205-104-2018/19-005</t>
  </si>
  <si>
    <t>Completion Of a Laboratory; Flooring,Plastering,Shutters,Windows, Tiles, plumbing, wiring and  painting</t>
  </si>
  <si>
    <t>St. James Madibo RC Secondary School</t>
  </si>
  <si>
    <t>4-040-227-2630205-104-2018/19-006</t>
  </si>
  <si>
    <t>4-040-227-2630205-104-2018/19-007</t>
  </si>
  <si>
    <t>Completion Of a Laboratory; Flooring,Plastering,Shutters,Windows, Tiles, plumbing, wiring and painting</t>
  </si>
  <si>
    <t>St. Paul's Elwanikha Secondary School</t>
  </si>
  <si>
    <t>4-040-227-2630205-104-2018/19-008</t>
  </si>
  <si>
    <t>Completion of Two classrooms, Modern Toilets and Septic Tank; Soak pit, piping and Manholes</t>
  </si>
  <si>
    <t>Sikinga Secondary School</t>
  </si>
  <si>
    <t>4-040-227-2630205-104-2018/19-009</t>
  </si>
  <si>
    <t>Completion Of Dinning Hall; Walling, Roofing, Flooring and Plastering.</t>
  </si>
  <si>
    <t>Khayo Secondary School</t>
  </si>
  <si>
    <t>4-040-227-2630205-104-2018/19-010</t>
  </si>
  <si>
    <t>Completion Of a Laboratory; Flooring, Ceiling, Piping, Plumbing &amp; Drainage and Painting</t>
  </si>
  <si>
    <t>Madende Secondary School</t>
  </si>
  <si>
    <t>4-040-227-2630205-104-2018/19-011</t>
  </si>
  <si>
    <t>Renovation of Dining Hall; Plastering,Shutters,Windows &amp; panes, wiring and painting</t>
  </si>
  <si>
    <t>Buyofu Secondary School</t>
  </si>
  <si>
    <t>4-040-227-2630205-104-2018/19-012</t>
  </si>
  <si>
    <t>Namaindi Secondary School</t>
  </si>
  <si>
    <t>4-040-227-2630205-104-2018/19-013</t>
  </si>
  <si>
    <t>4-040-227-2630205-104-2018/19-014</t>
  </si>
  <si>
    <t>St. Francis Lupida Secondary School</t>
  </si>
  <si>
    <t>4-040-227-2630205-104-2018/19-015</t>
  </si>
  <si>
    <t>Completion Of a Laboratory; Flooring,Plastering,Shutters,Windows,wiring, plumbing and painting</t>
  </si>
  <si>
    <t>St. Joseph Musokoto Secondary School</t>
  </si>
  <si>
    <t>4-040-227-2630205-104-2018/19-016</t>
  </si>
  <si>
    <t>4-040-227-2630205-104-2018/19-017</t>
  </si>
  <si>
    <t>Nambale Urban Secondary School</t>
  </si>
  <si>
    <t>4-040-227-2630205-104-2018/19-018</t>
  </si>
  <si>
    <t>Completion Of Twin Laboratory; Plastering, Shutters, windows, plumbing and painting</t>
  </si>
  <si>
    <t>Emukhuyu Secondary School</t>
  </si>
  <si>
    <t>4-040-227-2630205-104-2018/19-019</t>
  </si>
  <si>
    <t>Completion of One classroom; Roofing, Flooring,Plastering,Shutters,Windows,wiring and painting</t>
  </si>
  <si>
    <t>4-040-227-2630205-104-2018/19-020</t>
  </si>
  <si>
    <t>Construction Of a Laboratory to roofing level</t>
  </si>
  <si>
    <t>Segero Secondary School</t>
  </si>
  <si>
    <t>4-040-227-2630205-104-2018/19-021</t>
  </si>
  <si>
    <t>Completion Of a Laboratory; Walling, Roofing, Flooring, Plastering, Shutters and Windows.</t>
  </si>
  <si>
    <t>St. Mary’s Nambale Secondary School</t>
  </si>
  <si>
    <t>4-040-227-2630205-104-2018/19-022</t>
  </si>
  <si>
    <t>Siera Secondary School</t>
  </si>
  <si>
    <t>4-040-227-2630205-104-2018/19-023</t>
  </si>
  <si>
    <t>St. Peter's Khwirale Secondary School</t>
  </si>
  <si>
    <t>4-040-227-2630205-104-2018/19-024</t>
  </si>
  <si>
    <t>Completion of One Classroom; Flooring, Plastering, Shutters, Windows, wiring and painting &amp; Land Processing.</t>
  </si>
  <si>
    <t>Canon Awori Secondary School</t>
  </si>
  <si>
    <t>4-040-227-2630205-104-2018/19-025</t>
  </si>
  <si>
    <t>Mungatsi Technical Training Institute</t>
  </si>
  <si>
    <t>4-040-227-2630206-104-2018/19-001</t>
  </si>
  <si>
    <t>Purchase of 5.5 acres (14.5 acres of the 20 acres already bought)</t>
  </si>
  <si>
    <t>4-040-227-2630206-104-2018/19-002</t>
  </si>
  <si>
    <t xml:space="preserve">Fencing of land: concrete poles and wire mesh </t>
  </si>
  <si>
    <t>Nambale University Campus</t>
  </si>
  <si>
    <t>4-040-227-2630206-104-2018/19-003</t>
  </si>
  <si>
    <t xml:space="preserve">Construction of an ablution block upto roofing level </t>
  </si>
  <si>
    <t xml:space="preserve">Sub-County education office </t>
  </si>
  <si>
    <t>4-040-227-2630206-104-2018/19-004</t>
  </si>
  <si>
    <t>renovation of sub-county education office: walling, rerrofing, flooring, partitioning and painting</t>
  </si>
  <si>
    <t>Mungatsi Assistant Chief's Office</t>
  </si>
  <si>
    <t>4-040-227-2640507-113-2018/19-001</t>
  </si>
  <si>
    <t>completion of office: roofing, walling, flooring,  plastering, shuttering, windows, tiles, wiring and painting</t>
  </si>
  <si>
    <t>Walatsi AP Camp</t>
  </si>
  <si>
    <t>4-040-227-2640507-113-2018/19-002</t>
  </si>
  <si>
    <t>completion of office: plastering, shuttering, windows, panes, wiring and painting</t>
  </si>
  <si>
    <t>Nambale chief's office</t>
  </si>
  <si>
    <t>4-040-227-2640507-113-2018/19-003</t>
  </si>
  <si>
    <t>completion of chief's office: tiles, ceiling and painting</t>
  </si>
  <si>
    <t xml:space="preserve">Nambale Assistant chief's office </t>
  </si>
  <si>
    <t>4-040-227-2640507-113-2018/19-004</t>
  </si>
  <si>
    <t>completion of office:Flooring,  plastering, shuttering, windows, wiring and painting</t>
  </si>
  <si>
    <t xml:space="preserve">Malanga Assistant Chief's office </t>
  </si>
  <si>
    <t>4-040-227-2640507-113-2018/19-005</t>
  </si>
  <si>
    <t>Wiring and Fencing of Assistant Chief’s office</t>
  </si>
  <si>
    <t xml:space="preserve">DCC's office </t>
  </si>
  <si>
    <t>4-040-227-2640507-113-2018/19-006</t>
  </si>
  <si>
    <t xml:space="preserve">Purchase of furniture ( One sofa set (Kshs. 80,000.00), One coffee table with two stools (Kshs. 20,000.00), &amp; Assorted tiles and labour (Kshs. 70,000.00) </t>
  </si>
  <si>
    <t xml:space="preserve">Tangakona AP camp </t>
  </si>
  <si>
    <t>4-040-227-2640507-113-2018/19-007</t>
  </si>
  <si>
    <t xml:space="preserve">Completion of two bedroom staff house: plastering, shutters, windows &amp; panes, wiring and painting </t>
  </si>
  <si>
    <t>4-040-227-2640509-112-2018/19-001</t>
  </si>
  <si>
    <t>Organizing and running of football, netball, athletics &amp; indoor sports tournaments.</t>
  </si>
  <si>
    <t>4-040-227-2640510-110-2018/19-001</t>
  </si>
  <si>
    <t>Nambale NG-CDFC Office</t>
  </si>
  <si>
    <t>4-040-227-3110302-113-2018/19-001</t>
  </si>
  <si>
    <t xml:space="preserve">Renovation of NGCDFC office, plastering, skirting, wiring, doors &amp; windows repairs, painting and rebranding </t>
  </si>
  <si>
    <t>PROJECT GFS CODELIST FOR  LUANDA NATIONAL GOVERNMENT CONSTITUENCY DEVELOPMENT FUND</t>
  </si>
  <si>
    <t>Current Status</t>
  </si>
  <si>
    <t>4-038-214-2110000-100-2018/19-001</t>
  </si>
  <si>
    <t>4-038-214-2210000-100-2018/19-002</t>
  </si>
  <si>
    <t>4-038-214-2120500-100-2018/19-003</t>
  </si>
  <si>
    <t>4-038-214-2120200-100-2018/19-004</t>
  </si>
  <si>
    <t>4-038-214-2210802-100-2018/19-005</t>
  </si>
  <si>
    <t>4-038-214-2210000-111-2018/19-001</t>
  </si>
  <si>
    <t>4-038-214-2210802-111-2018/19-002</t>
  </si>
  <si>
    <t>4-038-214-2210700-111-2018/19-003</t>
  </si>
  <si>
    <t>4-038-214-2640200-101-2018/19-001</t>
  </si>
  <si>
    <t>To cater for any unforeseen occurrences in the constituency during the financial year 2017/18</t>
  </si>
  <si>
    <t>4-038-214-2640510-101-2018/19-001</t>
  </si>
  <si>
    <t>Facilitating and organizing of sports tournaments (soccer/volleyball/athletics) &amp; purchase of playing kits for teams participating in the tournaments</t>
  </si>
  <si>
    <t>4-038-214-2640101-103-2018/19-001</t>
  </si>
  <si>
    <t>Payment of bursary to needy students at secondary level</t>
  </si>
  <si>
    <t>Bursary for Tertiary Institutions (Universities and Colleges)</t>
  </si>
  <si>
    <t>4-038-214-2640102-103-2018/19-002</t>
  </si>
  <si>
    <t>Payment of bursary to needy student at tertiary schools level</t>
  </si>
  <si>
    <t>4-038-214-2640103-103-2018/19-003</t>
  </si>
  <si>
    <t xml:space="preserve">Payment of bursary to needy student in Special schools </t>
  </si>
  <si>
    <t>Esibeye Primary School</t>
  </si>
  <si>
    <r>
      <t>Additional funds for Construction of one storey comprising 10 classrooms and an Administration up to 1</t>
    </r>
    <r>
      <rPr>
        <vertAlign val="superscript"/>
        <sz val="12"/>
        <color indexed="8"/>
        <rFont val="Footlight MT Light"/>
        <family val="1"/>
      </rPr>
      <t>st</t>
    </r>
    <r>
      <rPr>
        <sz val="12"/>
        <color indexed="8"/>
        <rFont val="Footlight MT Light"/>
        <family val="1"/>
      </rPr>
      <t xml:space="preserve"> floor slab</t>
    </r>
  </si>
  <si>
    <t>Khwiliba Primary School</t>
  </si>
  <si>
    <t>4-038-214-2630204-104-2018/19-002</t>
  </si>
  <si>
    <r>
      <t>Additional funds for Construction of one storey building comprising 8 classrooms up to 1</t>
    </r>
    <r>
      <rPr>
        <vertAlign val="superscript"/>
        <sz val="12"/>
        <color indexed="8"/>
        <rFont val="Footlight MT Light"/>
        <family val="1"/>
      </rPr>
      <t>st</t>
    </r>
    <r>
      <rPr>
        <sz val="12"/>
        <color indexed="8"/>
        <rFont val="Footlight MT Light"/>
        <family val="1"/>
      </rPr>
      <t xml:space="preserve"> Floor slab</t>
    </r>
  </si>
  <si>
    <t>Esiandumba Primary School</t>
  </si>
  <si>
    <t>4-038-214-2630204-104-2018/19-003</t>
  </si>
  <si>
    <t>Wandeche Special School</t>
  </si>
  <si>
    <t>4-038-214-2630204-104-2018/19-004</t>
  </si>
  <si>
    <t>Additional Funds for Completion of renovation School Dormitory and Ablution block (Roofing, Plastering, Flooring fixing of doors, window panes and painting)</t>
  </si>
  <si>
    <t>4-038-214-2630204-104-2018/19-005</t>
  </si>
  <si>
    <t xml:space="preserve">Musinaka Primary School </t>
  </si>
  <si>
    <t>4-038-214-2630204-104-2018/19-006</t>
  </si>
  <si>
    <t xml:space="preserve">Ebulonga Primary School </t>
  </si>
  <si>
    <t>4-038-214-2630204-104-2018/19-007</t>
  </si>
  <si>
    <t xml:space="preserve">Ebusiratsi Primary School </t>
  </si>
  <si>
    <t>4-038-214-2630204-104-2017/18-008</t>
  </si>
  <si>
    <t>Ekwanda Primary School</t>
  </si>
  <si>
    <t>4-038-214-2630204-104-2018/19-009</t>
  </si>
  <si>
    <t>Ebuhando Primary School</t>
  </si>
  <si>
    <t>4-038-214-2630204-104-2018/19-010</t>
  </si>
  <si>
    <t>Asiongo Primary School</t>
  </si>
  <si>
    <t>4-038-214-2630204-104-2018/19-011</t>
  </si>
  <si>
    <t>Construction of 2 Classrooms- Additional funds  for flooring, plastering and painting of 2 classrooms</t>
  </si>
  <si>
    <t>Emmunwa Primary School</t>
  </si>
  <si>
    <t>4-038-214-2630204-104-2018/19-012</t>
  </si>
  <si>
    <t>Renovation of 5 classrooms(Plastering, Flooring fixing of window panes and painting)</t>
  </si>
  <si>
    <t>Ebumbayi Primary School</t>
  </si>
  <si>
    <t>4-038-214-2630204-104-2018/19-013</t>
  </si>
  <si>
    <t>Emuhaya Primary School</t>
  </si>
  <si>
    <t>4-038-214-2630204-104-2018/19-014</t>
  </si>
  <si>
    <t>Khumuseno Primary School</t>
  </si>
  <si>
    <t>4-038-214-2630204-104-2018/19-015</t>
  </si>
  <si>
    <t>4-038-214-2630204-104-2018/19-016</t>
  </si>
  <si>
    <t>Emukhuya Primary School</t>
  </si>
  <si>
    <t>4-038-214-2630204-104-2018/19-017</t>
  </si>
  <si>
    <t>Ebusakami Girls Secondary School</t>
  </si>
  <si>
    <t xml:space="preserve"> 4-038-214-2630205-104-2018/19-001 </t>
  </si>
  <si>
    <r>
      <t>Additional Funds for construction of three storey dormitory (walling, casting of 3</t>
    </r>
    <r>
      <rPr>
        <vertAlign val="superscript"/>
        <sz val="12"/>
        <rFont val="Footlight MT Light"/>
        <family val="1"/>
      </rPr>
      <t>nd</t>
    </r>
    <r>
      <rPr>
        <sz val="12"/>
        <rFont val="Footlight MT Light"/>
        <family val="1"/>
      </rPr>
      <t xml:space="preserve"> floor slab). </t>
    </r>
  </si>
  <si>
    <t>Esiandumba Secondary School</t>
  </si>
  <si>
    <t xml:space="preserve"> 4-038-214-2630205-104-2018/19-002</t>
  </si>
  <si>
    <t>Ibubi Secondary School</t>
  </si>
  <si>
    <t xml:space="preserve"> 4-038-214-2630205-104-2018/19-003</t>
  </si>
  <si>
    <t>Additional funds for Completion of two storey building comprising of 12 classrooms (plastering, flooring, fixing of doors, windows and painting).</t>
  </si>
  <si>
    <t>Ekwanda Secondary School</t>
  </si>
  <si>
    <t xml:space="preserve"> 4-038-214-2630205-104-2018/19-004</t>
  </si>
  <si>
    <r>
      <t>Additional funds for construction of two-storey dormitory (walling, casting of 2</t>
    </r>
    <r>
      <rPr>
        <vertAlign val="superscript"/>
        <sz val="12"/>
        <rFont val="Footlight MT Light"/>
        <family val="1"/>
      </rPr>
      <t>nd</t>
    </r>
    <r>
      <rPr>
        <sz val="12"/>
        <rFont val="Footlight MT Light"/>
        <family val="1"/>
      </rPr>
      <t xml:space="preserve"> floor slab).</t>
    </r>
  </si>
  <si>
    <t>Mumboha Secondary school</t>
  </si>
  <si>
    <t xml:space="preserve"> 4-038-214-2630205-104-2018/19-005</t>
  </si>
  <si>
    <t>Kayila Secondary School</t>
  </si>
  <si>
    <t xml:space="preserve"> 4-038-214-2630205-104-2018/19-006</t>
  </si>
  <si>
    <t xml:space="preserve">Construction of a science laboratory up to lintel level   </t>
  </si>
  <si>
    <t>Essong’olo Secondary school</t>
  </si>
  <si>
    <t xml:space="preserve"> 4-038-214-2630205-104-2018/19-007</t>
  </si>
  <si>
    <t>Completion of School Dining Hall (fixing of ceiling board, painting and installation of electricity)</t>
  </si>
  <si>
    <t>Esibeye Secondary School</t>
  </si>
  <si>
    <t xml:space="preserve"> 4-038-214-2630205-104-2018/19-008</t>
  </si>
  <si>
    <t xml:space="preserve">Purchase of 1 acre of land for expansion </t>
  </si>
  <si>
    <t>Ebusakami Chief’s Camp</t>
  </si>
  <si>
    <t>4-038-214-2640507-108-2018/19-001</t>
  </si>
  <si>
    <t>Additional funds for Purchase of 0.02 ha of land for construction of chiefs camp</t>
  </si>
  <si>
    <t>Mukhalakhala Chief’s Camp</t>
  </si>
  <si>
    <t>4-038-214-2640507-108-2018/19-002</t>
  </si>
  <si>
    <t>Completion of Chief’s Camp (fixing of windows, doors, Plastering, painting and installation of power)</t>
  </si>
  <si>
    <t>Ebulako Chiefs Camp</t>
  </si>
  <si>
    <t>4-038-214-2640507-108-2018/19-003</t>
  </si>
  <si>
    <t xml:space="preserve">Construction of chief’s office from foundation to slab level. </t>
  </si>
  <si>
    <t>NG-CDF Office Solar Power</t>
  </si>
  <si>
    <t>4-038-214-3110104-108-2018/19-001</t>
  </si>
  <si>
    <t>Installation of Solar Power at  the NG-CDF Office</t>
  </si>
  <si>
    <t>NG-CDF Office Landscaping</t>
  </si>
  <si>
    <t>4-038-214-3110104-108-2018/19-002</t>
  </si>
  <si>
    <t>Additional funds for Laying of Cabros, Slope Protection, Paving and Drainage at the NG-CDF Office</t>
  </si>
  <si>
    <t>PROJECT GFS CODELIST FOR MAARA NATIONAL GOVERNMENT CONSTITUENCY DEVELOPMENT FUND</t>
  </si>
  <si>
    <t>4-013-060-2110000-100-2018/19-001</t>
  </si>
  <si>
    <t>4-013-060-2210000-111-2018/19-001</t>
  </si>
  <si>
    <t>4-013-060-2210000-111-2018/19-003</t>
  </si>
  <si>
    <t>4-013-060-2640101-103-2018/19-001</t>
  </si>
  <si>
    <t>4-013-060-2640102-103-2018/19-002</t>
  </si>
  <si>
    <t>Environmental activities</t>
  </si>
  <si>
    <t>4-013-060-2640510-110-2018/19-001</t>
  </si>
  <si>
    <t>4-013-060-2640200-101-2018/19-001</t>
  </si>
  <si>
    <t>4-013-060-2640508-112-2018/19-001</t>
  </si>
  <si>
    <t>Gaketha Primary School</t>
  </si>
  <si>
    <t>4-013-060-2630204-104-2018/19-001</t>
  </si>
  <si>
    <t>Giampampo Primary School</t>
  </si>
  <si>
    <t>4-013-060-2630204-104-2018/19-002</t>
  </si>
  <si>
    <t>construction of a classroom from foundation to completion</t>
  </si>
  <si>
    <t>Ruguta Primary School</t>
  </si>
  <si>
    <t>4-013-060-2630204-104-2018/19-003</t>
  </si>
  <si>
    <t>Fixing of window panes,floor, painting and plastering of an administration block</t>
  </si>
  <si>
    <t>Minugu Primary School</t>
  </si>
  <si>
    <t>4-013-060-2630204-104-2018/19-004</t>
  </si>
  <si>
    <t>Kiini Primary School</t>
  </si>
  <si>
    <t>4-013-060-2630204-104-2018/19-005</t>
  </si>
  <si>
    <t xml:space="preserve">construction of boys sanitation block with four doors </t>
  </si>
  <si>
    <t>Kiini Boarding Primary School</t>
  </si>
  <si>
    <t>4-013-060-2630204-104-2018/19-006</t>
  </si>
  <si>
    <t>Ikame Primary School</t>
  </si>
  <si>
    <t>4-013-060-2630204-104-2018/19-007</t>
  </si>
  <si>
    <t>Mugona Primary School</t>
  </si>
  <si>
    <t>4-013-060-2630204-104-2018/19-008</t>
  </si>
  <si>
    <t>Construction of girls toilets with four doors</t>
  </si>
  <si>
    <t>Nkururu Primary School</t>
  </si>
  <si>
    <t>4-013-060-2630204-104-2018/19-009</t>
  </si>
  <si>
    <t>Kagongo Gaceke Primary School</t>
  </si>
  <si>
    <t>4-013-060-2630204-104-2018/19-010</t>
  </si>
  <si>
    <t>Kathangawe Primary School</t>
  </si>
  <si>
    <t>4-013-060-2630204-104-2018/19-011</t>
  </si>
  <si>
    <t>Construction of an administration block from foundation to completion</t>
  </si>
  <si>
    <t>Muragara Primary School</t>
  </si>
  <si>
    <t>4-013-060-2630204-104-2018/19-012</t>
  </si>
  <si>
    <t>Kaganjo Primary School</t>
  </si>
  <si>
    <t>4-013-060-2630204-104-2018/19-013</t>
  </si>
  <si>
    <t>Gituntu Primary School</t>
  </si>
  <si>
    <t>4-013-060-2630204-104-2018/19-014</t>
  </si>
  <si>
    <t>Kamachuku Primary School</t>
  </si>
  <si>
    <t>4-013-060-2630204-104-2018/19-015</t>
  </si>
  <si>
    <t>Kanoro Primary School</t>
  </si>
  <si>
    <t>4-013-060-2630204-104-2018/19-016</t>
  </si>
  <si>
    <t>4-013-060-2630204-104-2018/19-017</t>
  </si>
  <si>
    <t>Constuction of boys toilets with four doors</t>
  </si>
  <si>
    <t>Kajiambaki Primary School</t>
  </si>
  <si>
    <t>4-013-060-2630204-104-2018/19-018</t>
  </si>
  <si>
    <t>Ikindu Primary School</t>
  </si>
  <si>
    <t>4-013-060-2630204-104-2018/19-019</t>
  </si>
  <si>
    <t>4-013-060-2630204-104-2018/19-020</t>
  </si>
  <si>
    <t>Nkundi Primary School</t>
  </si>
  <si>
    <t>4-013-060-2630204-104-2018/19-021</t>
  </si>
  <si>
    <t>Karigini Primary School</t>
  </si>
  <si>
    <t>4-013-060-2630204-104-2018/19-022</t>
  </si>
  <si>
    <t>Marima Primary School</t>
  </si>
  <si>
    <t>4-013-060-2630204-104-2018/19-023</t>
  </si>
  <si>
    <t>Ntatua Primary School</t>
  </si>
  <si>
    <t>4-013-060-2630204-104-2018/19-024</t>
  </si>
  <si>
    <t>construction of boys toilets with four doors</t>
  </si>
  <si>
    <t>Muraga Day And Boarding Primary School</t>
  </si>
  <si>
    <t>4-013-060-2630204-104-2018/19-025</t>
  </si>
  <si>
    <t>Construction of an administration block from window level to completion</t>
  </si>
  <si>
    <t>Muraga Primary School</t>
  </si>
  <si>
    <t>4-013-060-2630204-104-2018/19-026</t>
  </si>
  <si>
    <t>Mutiiguru Primary School</t>
  </si>
  <si>
    <t>4-013-060-2630204-104-2018/19-027</t>
  </si>
  <si>
    <t>Gituja Primary School</t>
  </si>
  <si>
    <t>4-013-060-2630204-104-2018/19-028</t>
  </si>
  <si>
    <t>Iriga Deb Primary School</t>
  </si>
  <si>
    <t>4-013-060-2630204-104-2018/19-029</t>
  </si>
  <si>
    <t>Kajiunduthi Primary School</t>
  </si>
  <si>
    <t>4-013-060-2630204-104-2018/19-030</t>
  </si>
  <si>
    <t>connstruction of boys toilets with four doors</t>
  </si>
  <si>
    <t>Itara Primary School</t>
  </si>
  <si>
    <t>4-013-060-2630204-104-2018/19-031</t>
  </si>
  <si>
    <t>reroofing of three classrooms</t>
  </si>
  <si>
    <t>Muthambi Primary School</t>
  </si>
  <si>
    <t>4-013-060-2630204-104-2018/19-032</t>
  </si>
  <si>
    <t>Kairuni Primary School</t>
  </si>
  <si>
    <t>4-013-060-2630204-104-2018/19-033</t>
  </si>
  <si>
    <t>Reroofing and painting of four classrooms</t>
  </si>
  <si>
    <t>Kieganguru Primary School</t>
  </si>
  <si>
    <t>4-013-060-2630204-104-2018/19-034</t>
  </si>
  <si>
    <t>construction of a kitchen and dinning hall from foundation to completion</t>
  </si>
  <si>
    <t>Kiraro Primary School</t>
  </si>
  <si>
    <t>4-013-060-2630204-104-2018/19-035</t>
  </si>
  <si>
    <t>Nturiri Primary School</t>
  </si>
  <si>
    <t>4-013-060-2630204-104-2018/19-036</t>
  </si>
  <si>
    <t>Wiru Primary School</t>
  </si>
  <si>
    <t>4-013-060-2630204-104-2018/19-037</t>
  </si>
  <si>
    <t>Katharaka Primary School</t>
  </si>
  <si>
    <t>4-013-060-2630204-104-2018/19-038</t>
  </si>
  <si>
    <t>Kiriani Primary School</t>
  </si>
  <si>
    <t>4-013-060-2630204-104-2018/19-039</t>
  </si>
  <si>
    <t>Fixing of window panes, painting and plastering of an administration block</t>
  </si>
  <si>
    <t>Thigaa Primary School</t>
  </si>
  <si>
    <t>4-013-060-2630204-104-2018/19-040</t>
  </si>
  <si>
    <t>Mbogori Primary School</t>
  </si>
  <si>
    <t>4-013-060-2630204-104-2018/19-041</t>
  </si>
  <si>
    <t>Gianchuku Primary School</t>
  </si>
  <si>
    <t>4-013-060-2630204-104-2018/19-042</t>
  </si>
  <si>
    <t>Makuri Primary School</t>
  </si>
  <si>
    <t>4-013-060-2630204-104-2018/19-043</t>
  </si>
  <si>
    <t>construction of a boys sanitation block with seven doors</t>
  </si>
  <si>
    <t>Kianjagi Primary School</t>
  </si>
  <si>
    <t>4-013-060-2630204-104-2018/19-044</t>
  </si>
  <si>
    <t>Chogoria Complex Primary School</t>
  </si>
  <si>
    <t>4-013-060-2630204-104-2018/19-045</t>
  </si>
  <si>
    <t>fixing floor, plastering, painting doors and windows of 4 classrooms</t>
  </si>
  <si>
    <t>Mutindwa Primary School</t>
  </si>
  <si>
    <t>4-013-060-2630204-104-2018/19-046</t>
  </si>
  <si>
    <t>Kirumi Primary School</t>
  </si>
  <si>
    <t>4-013-060-2630204-104-2018/19-047</t>
  </si>
  <si>
    <t>Ukuruni Primary School</t>
  </si>
  <si>
    <t>4-013-060-2630204-104-2018/19-048</t>
  </si>
  <si>
    <t>Ikumbo Primary School</t>
  </si>
  <si>
    <t>4-013-060-2630204-104-2018/19-049</t>
  </si>
  <si>
    <t>Nkangani Primary School</t>
  </si>
  <si>
    <t>4-013-060-2630204-104-2018/19-050</t>
  </si>
  <si>
    <t>Mbironi Primary School</t>
  </si>
  <si>
    <t>4-013-060-2630204-104-2018/19-051</t>
  </si>
  <si>
    <t>Murunga Primary School</t>
  </si>
  <si>
    <t>4-013-060-2630204-104-2018/19-052</t>
  </si>
  <si>
    <t>Ngaita Primary School</t>
  </si>
  <si>
    <t>4-013-060-2630204-104-2018/19-053</t>
  </si>
  <si>
    <t>Kiamaogo Primary School</t>
  </si>
  <si>
    <t>4-013-060-2630204-104-2018/19-054</t>
  </si>
  <si>
    <t>Maara Mixed Day And Boarding</t>
  </si>
  <si>
    <t>4-013-060-2630204-104-2018/19-055</t>
  </si>
  <si>
    <t>Ngeru Primary School</t>
  </si>
  <si>
    <t>4-013-060-2630204-104-2018/19-056</t>
  </si>
  <si>
    <t>Ngeru Elite Primary School</t>
  </si>
  <si>
    <t>4-013-060-2630204-104-2018/19-057</t>
  </si>
  <si>
    <t>Ndunguri Primary School</t>
  </si>
  <si>
    <t>4-013-060-2630204-104-2018/19-058</t>
  </si>
  <si>
    <t>Kariakomo Primary School</t>
  </si>
  <si>
    <t>4-013-060-2630204-104-2018/19-059</t>
  </si>
  <si>
    <t>St Peter Keriani Primary School</t>
  </si>
  <si>
    <t>4-013-060-2630204-104-2018/19-060</t>
  </si>
  <si>
    <t>Kaare Primary School</t>
  </si>
  <si>
    <t>4-013-060-2630204-104-2018/19-061</t>
  </si>
  <si>
    <t>Kieni Primary School</t>
  </si>
  <si>
    <t>4-013-060-2630204-104-2018/19-062</t>
  </si>
  <si>
    <t>fixing floor, plastering, painting doors and windows of an administration block</t>
  </si>
  <si>
    <t>Karumbi Primary School</t>
  </si>
  <si>
    <t>4-013-060-2630204-104-2018/19-063</t>
  </si>
  <si>
    <t>Kabaikubu Primary School</t>
  </si>
  <si>
    <t>4-013-060-2630204-104-2018/19-064</t>
  </si>
  <si>
    <t>Ndintune Primary School</t>
  </si>
  <si>
    <t>4-013-060-2630204-104-2018/19-065</t>
  </si>
  <si>
    <t>Nguruki Primary School</t>
  </si>
  <si>
    <t>4-013-060-2630204-104-2018/19-066</t>
  </si>
  <si>
    <t>Jediel Kiraithe Primary School</t>
  </si>
  <si>
    <t>4-013-060-2630204-104-2018/19-067</t>
  </si>
  <si>
    <t>Mautini Primary School</t>
  </si>
  <si>
    <t>4-013-060-2630204-104-2018/19-068</t>
  </si>
  <si>
    <t>Makengi Primary School</t>
  </si>
  <si>
    <t>4-013-060-2630204-104-2018/19-069</t>
  </si>
  <si>
    <t>Maguma Primary School</t>
  </si>
  <si>
    <t>4-013-060-2630204-104-2018/19-070</t>
  </si>
  <si>
    <t>M/Ekorani Primary School</t>
  </si>
  <si>
    <t>4-013-060-2630204-104-2018/19-071</t>
  </si>
  <si>
    <t>Igakiramba Primary School</t>
  </si>
  <si>
    <t>4-013-060-2630204-104-2018/19-072</t>
  </si>
  <si>
    <t>Kithitu Primary School</t>
  </si>
  <si>
    <t>4-013-060-2630204-104-2018/19-073</t>
  </si>
  <si>
    <t>Kiairugu Primary School</t>
  </si>
  <si>
    <t>4-013-060-2630204-104-2018/19-074</t>
  </si>
  <si>
    <t>St Augustine Ruguta Secondary School</t>
  </si>
  <si>
    <t>4-013-060-2630205-104-2018/19-001</t>
  </si>
  <si>
    <t>Karimba Day Secondary School</t>
  </si>
  <si>
    <t>4-013-060-2630205-104-2018/19-002</t>
  </si>
  <si>
    <t>Construction of a classroom from foundation to completion</t>
  </si>
  <si>
    <t>Ndumbini Secondary School</t>
  </si>
  <si>
    <t>4-013-060-2630205-104-2018/19-003</t>
  </si>
  <si>
    <t>Gituntu Secondary School</t>
  </si>
  <si>
    <t>4-013-060-2630205-104-2018/19-004</t>
  </si>
  <si>
    <t>Kamwangu Day Secondary School</t>
  </si>
  <si>
    <t>4-013-060-2630205-104-2018/19-005</t>
  </si>
  <si>
    <t>St Bonventure Mumbuni Secondary School</t>
  </si>
  <si>
    <t>4-013-060-2630205-104-2018/19-006</t>
  </si>
  <si>
    <t>Gituja Day Secondary School</t>
  </si>
  <si>
    <t>4-013-060-2630205-104-2018/19-007</t>
  </si>
  <si>
    <t>Itara Secondary School</t>
  </si>
  <si>
    <t>4-013-060-2630205-104-2018/19-008</t>
  </si>
  <si>
    <t>Mutiiguru Day Secondary</t>
  </si>
  <si>
    <t>4-013-060-2630205-104-2018/19-009</t>
  </si>
  <si>
    <t>Kieganguru Girls Secondary School</t>
  </si>
  <si>
    <t>4-013-060-2630205-104-2018/19-010</t>
  </si>
  <si>
    <t>Kiraro Day Secondary School</t>
  </si>
  <si>
    <t>4-013-060-2630205-104-2018/19-011</t>
  </si>
  <si>
    <t>Wiru Day Secondary School</t>
  </si>
  <si>
    <t>4-013-060-2630205-104-2018/19-012</t>
  </si>
  <si>
    <t>Kiriani Boys Secondary School</t>
  </si>
  <si>
    <t>4-013-060-2630205-104-2018/19-013</t>
  </si>
  <si>
    <t>Kiriani Day Secondary School</t>
  </si>
  <si>
    <t>4-013-060-2630205-104-2018/19-014</t>
  </si>
  <si>
    <t>Munga Day Secondary School</t>
  </si>
  <si>
    <t>4-013-060-2630205-104-2018/19-015</t>
  </si>
  <si>
    <t>Kimuchia Day Secondary</t>
  </si>
  <si>
    <t>4-013-060-2630205-104-2018/19-016</t>
  </si>
  <si>
    <t>Plastering,painting and sanitation system in a girls dormitory</t>
  </si>
  <si>
    <t>Gianchuku Secondary School</t>
  </si>
  <si>
    <t>4-013-060-2630205-104-2018/19-017</t>
  </si>
  <si>
    <t>Chief Mbogori Girls Secondary</t>
  </si>
  <si>
    <t>4-013-060-2630205-104-2018/19-018</t>
  </si>
  <si>
    <t>Ikumbo Secondary School</t>
  </si>
  <si>
    <t>4-013-060-2630205-104-2018/19-019</t>
  </si>
  <si>
    <t>Ngeru Secondary School</t>
  </si>
  <si>
    <t>4-013-060-2630205-104-2018/19-020</t>
  </si>
  <si>
    <t>construction of twin dormitory from foundation to completion</t>
  </si>
  <si>
    <t>St Annes Girls Secondary Kariakomo</t>
  </si>
  <si>
    <t>4-013-060-2630205-104-2018/19-021</t>
  </si>
  <si>
    <t>Mukui Day Secondary School</t>
  </si>
  <si>
    <t>4-013-060-2630205-104-2018/19-022</t>
  </si>
  <si>
    <t>Kaare Secondary School</t>
  </si>
  <si>
    <t>4-013-060-2630205-104-2018/19-023</t>
  </si>
  <si>
    <t>Kieni Secondary School</t>
  </si>
  <si>
    <t>4-013-060-2630205-104-2018/19-024</t>
  </si>
  <si>
    <t>Nguruki Day Secondary School</t>
  </si>
  <si>
    <t>4-013-060-2630205-104-2018/19-025</t>
  </si>
  <si>
    <t>Ndintune Day Secondary School</t>
  </si>
  <si>
    <t>4-013-060-2630205-104-2018/19-026</t>
  </si>
  <si>
    <t>Iruma Day Secondary</t>
  </si>
  <si>
    <t>4-013-060-2630205-104-2018/19-027</t>
  </si>
  <si>
    <t>Kiurani Girls Secondary School</t>
  </si>
  <si>
    <t>4-013-060-2630205-104-2018/19-028</t>
  </si>
  <si>
    <t xml:space="preserve">SECURITY   </t>
  </si>
  <si>
    <t>Gatua Assistant Chiefs Office</t>
  </si>
  <si>
    <t>4-013-060-2630507-113-2018/19-001</t>
  </si>
  <si>
    <t>Gaichau Assistant Chief Office</t>
  </si>
  <si>
    <t>4-013-060-2630507-113-2018/19-002</t>
  </si>
  <si>
    <t>Makuri Assistant Chief Office</t>
  </si>
  <si>
    <t>4-013-060-2630507-113-2018/19-003</t>
  </si>
  <si>
    <t>Chogoria Assistant Chief Office</t>
  </si>
  <si>
    <t>4-013-060-2630507-113-2018/19-004</t>
  </si>
  <si>
    <t>Murugi West Chiefs Office</t>
  </si>
  <si>
    <t>4-013-060-2630507-113-2018/19-005</t>
  </si>
  <si>
    <t>Iruma Assistant Chief Office</t>
  </si>
  <si>
    <t>4-013-060-2630507-113-2018/19-006</t>
  </si>
  <si>
    <t>Construction of boardroom from foundation to completion</t>
  </si>
  <si>
    <t>Ikuu Assistant Chief Office</t>
  </si>
  <si>
    <t>4-013-060-2630507-113-2018/19-007</t>
  </si>
  <si>
    <t>Maara Police Division</t>
  </si>
  <si>
    <t>4-013-060-2630507-113-2018/19-008</t>
  </si>
  <si>
    <t>Kiriguni Assistant Chief Office</t>
  </si>
  <si>
    <t>4-013-060-2630507-113-2018/19-009</t>
  </si>
  <si>
    <t>Mugumango Location Chiefs Office</t>
  </si>
  <si>
    <t>4-013-060-2630507-113-2018/19-010</t>
  </si>
  <si>
    <t>PROJECT GFS CODELIST FOR MOYALE NATIONAL GOVERNMENT CONSTITUENCY DEVELOPMENT FUND</t>
  </si>
  <si>
    <t>FINANCIAL YEAR 2017/18</t>
  </si>
  <si>
    <t>4-010-045-2110000-100-2018/19-001</t>
  </si>
  <si>
    <t>4-010-045-2210000-100-2017/18-002</t>
  </si>
  <si>
    <t>4-010-045-2120101-100-2018/19-003</t>
  </si>
  <si>
    <t>4-010-045-2120201-100-2018/19-004</t>
  </si>
  <si>
    <t>4-010-045-2210802-100-2018/19-005</t>
  </si>
  <si>
    <t xml:space="preserve">MONITORING AND EVALUATION/CAPACITY BUILDING </t>
  </si>
  <si>
    <t>4-010-045-2210000-111-2018/19-001</t>
  </si>
  <si>
    <t>4-010-045-2210802-111-2018/19-002</t>
  </si>
  <si>
    <t>4-010-045-2210700-111-2018/19-003</t>
  </si>
  <si>
    <t>4-10-045-2640101-103-2018/19-001</t>
  </si>
  <si>
    <t>4-010-045-2640102-103-2018/19-002</t>
  </si>
  <si>
    <t>4-010-045-2640200-101-2018/19-001</t>
  </si>
  <si>
    <t>4-010-045-2640509-112-2018/19-001</t>
  </si>
  <si>
    <t>4-010-045-2640510-110-2018/19-001</t>
  </si>
  <si>
    <t>Sololo pry School-Leveling of football pitch that is filling up of gulley erosions to prevent soil erosion.</t>
  </si>
  <si>
    <t>Teso Primary School</t>
  </si>
  <si>
    <t>4-010-045-2630204-104-2018/19-001</t>
  </si>
  <si>
    <t>Construction of one classroom to completion Ksh 1,260,000.00 and purchase of 20 desks Ksh 100,000.00</t>
  </si>
  <si>
    <t>Qilta Primary School</t>
  </si>
  <si>
    <t>4-010-045-2630204-104-2018/19-002</t>
  </si>
  <si>
    <t>Harsaqo Primary School</t>
  </si>
  <si>
    <t>4-010-045-2630204-104-2018/19-003</t>
  </si>
  <si>
    <t>Construction of one classroom to completion Ksh 1,260,000 and purchase of 20 desks Ksh 100,000.00</t>
  </si>
  <si>
    <t>Bori Primary School</t>
  </si>
  <si>
    <t>4-010-045-2630204-104-2018/19-004</t>
  </si>
  <si>
    <t>Somare Primary School</t>
  </si>
  <si>
    <t>4-010-045-2630204-104-2018/19-005</t>
  </si>
  <si>
    <t>Dadach Lakole Primary School</t>
  </si>
  <si>
    <t>4-010-045-2630204-104-2018/19-006</t>
  </si>
  <si>
    <t>Butiye Primary School</t>
  </si>
  <si>
    <t>4-010-045-2630204-104-2018/19-007</t>
  </si>
  <si>
    <t>Funan Nyata Primary School</t>
  </si>
  <si>
    <t>4-010-045-2630204-104-2018/19-008</t>
  </si>
  <si>
    <t>Gadha Korma Primary School</t>
  </si>
  <si>
    <t>4-010-045-2630204-104-2018/19-009</t>
  </si>
  <si>
    <t>Odda Primary School</t>
  </si>
  <si>
    <t>4-010-045-2630204-104-2018/19-010</t>
  </si>
  <si>
    <t>Watiti Primary School</t>
  </si>
  <si>
    <t>4-010-045-2630204-104-2018/19-011</t>
  </si>
  <si>
    <t xml:space="preserve">Dirdima Primary School </t>
  </si>
  <si>
    <t>4-010-045-2630204-104-2018/19-012</t>
  </si>
  <si>
    <t>Construction of one classroom to completion Ksh 1,260,000.00 and purchase of 20 desks, tables and chairs Ksh 200,000.00</t>
  </si>
  <si>
    <t>Badhan Rero Primary School</t>
  </si>
  <si>
    <t>Ele Dimtu Primary School</t>
  </si>
  <si>
    <t>4-010-045-2630204-104-2018/19-014</t>
  </si>
  <si>
    <t>4-010-045-2630204-104-2018/19-015</t>
  </si>
  <si>
    <t>4-010-045-2630204-104-2018/19-016</t>
  </si>
  <si>
    <t>Purchase of  10,000 litres of water tank Kshs 150,000 and gutter at Ksh 100,000.00</t>
  </si>
  <si>
    <t>Adhadi Primary School</t>
  </si>
  <si>
    <t>4-010-045-2630204-104-2018/19-017</t>
  </si>
  <si>
    <t>4-010-045-2630204-104-2018/19-018</t>
  </si>
  <si>
    <t>Al-Khulafaurashidin Primary School</t>
  </si>
  <si>
    <t>4-010-045-2630204-104-2018/19-019</t>
  </si>
  <si>
    <t>4-010-045-2630204-104-2018/19-020</t>
  </si>
  <si>
    <t>Ramole Primary School</t>
  </si>
  <si>
    <t>4-010-045-2630204-104-2018/19-021</t>
  </si>
  <si>
    <t>Mado Adi Primary School</t>
  </si>
  <si>
    <t>4-010-045-2630204-104-2018/19-022</t>
  </si>
  <si>
    <t>Sessi Primary School</t>
  </si>
  <si>
    <t>4-010-045-2630204-104-2018/19-023</t>
  </si>
  <si>
    <t>Karbururi Primary School</t>
  </si>
  <si>
    <t>4-010-045-2630204-104-2018/19-024</t>
  </si>
  <si>
    <t>Golole Primary School</t>
  </si>
  <si>
    <t>4-010-045-2630204-104-2018/19-025</t>
  </si>
  <si>
    <t>Rawana Primary School</t>
  </si>
  <si>
    <t>4-010-045-2630204-104-2018/19-026</t>
  </si>
  <si>
    <t>Funan Qumbi Primary School</t>
  </si>
  <si>
    <t>4-010-045-2630204-104-2018/19-027</t>
  </si>
  <si>
    <t>Qiltipe Primary School</t>
  </si>
  <si>
    <t>Qicha Primary School</t>
  </si>
  <si>
    <t>Waye Godha Primary School</t>
  </si>
  <si>
    <t>Dambala Fachana Primary School</t>
  </si>
  <si>
    <t>Hawecha Primary School</t>
  </si>
  <si>
    <t>Township Mixed Day Secondary School</t>
  </si>
  <si>
    <t>4-010-045-2630205-104-2018/19-001</t>
  </si>
  <si>
    <t>Butiye Mixed Day Secondary School</t>
  </si>
  <si>
    <t>Odda Mixed Day Secondary School</t>
  </si>
  <si>
    <t>4-010-045-2630205-104-2018/19-003</t>
  </si>
  <si>
    <t>Construction of one classroom to completion Ksh 1,260,000.00 and purchase of 50 lockers Ksh 500,000.00</t>
  </si>
  <si>
    <t>Manyatta Mixed Day Secondary School</t>
  </si>
  <si>
    <t>Dr.Guracha Memorial Girls Secondary School</t>
  </si>
  <si>
    <t>4-010-045-2630205-104-2018/19-005</t>
  </si>
  <si>
    <t>Sololo Boys High School</t>
  </si>
  <si>
    <t>Goro Muda Chiefs Office</t>
  </si>
  <si>
    <t>4-010-045-2640507-113-2018/19-001</t>
  </si>
  <si>
    <t>Heilu Chiefs Office</t>
  </si>
  <si>
    <t>4-010-045-2640507-113-2018/19-002</t>
  </si>
  <si>
    <t>Kinisa Chiefs Office</t>
  </si>
  <si>
    <t>4-010-045-2640507-113-2018/19-003</t>
  </si>
  <si>
    <t>Heilu Border Patrol Police Base</t>
  </si>
  <si>
    <t>4-010-045-2640507-113-2018/19-004</t>
  </si>
  <si>
    <t>Manyatta Chiefs Office</t>
  </si>
  <si>
    <t>4-010-045-2640507-113-2018/19-005</t>
  </si>
  <si>
    <t>Moyale ATPU</t>
  </si>
  <si>
    <t>4-010-045-2640507-113-2018/19-006</t>
  </si>
  <si>
    <t>Moyale Prison</t>
  </si>
  <si>
    <t>4-010-045-2640507-113-2018/19-007</t>
  </si>
  <si>
    <t>Moyale DCIO Office</t>
  </si>
  <si>
    <t>4-010-045-2640507-113-2018/19-008</t>
  </si>
  <si>
    <t>Golole Chiefs Office</t>
  </si>
  <si>
    <t>4-010-045-2640507-113-2018/19-009</t>
  </si>
  <si>
    <t>Walda Chiefs Office</t>
  </si>
  <si>
    <t>4-010-045-2640507-113-2018/19-010</t>
  </si>
  <si>
    <t>PROJECT GFS CODELIST FOR MATHIOYA NATIONAL GOVERNMENT CONSTITUENCY DEVELOPMENT FUND</t>
  </si>
  <si>
    <t>4-021-105-2110000-100-2018/19-001</t>
  </si>
  <si>
    <t>4-021-105-2210000-100-2018/19-002</t>
  </si>
  <si>
    <t>4-021-105-2120101-100-2018/19-005</t>
  </si>
  <si>
    <t>4-021-105-2120201-100-2018/19-006</t>
  </si>
  <si>
    <t>4-021-105-2210802-100-2018/19-007</t>
  </si>
  <si>
    <t>4-021-105-2210000-111-2018/19-001</t>
  </si>
  <si>
    <t>4-021-105-2210802-111-2018/19-002</t>
  </si>
  <si>
    <t>4-021-105-2210700-111-2018/19-003</t>
  </si>
  <si>
    <t>4-021-105-2640200-101-2018/19-001</t>
  </si>
  <si>
    <t>4-021-105-2640509-112-2018/19-001</t>
  </si>
  <si>
    <t>Carry out constituency sports tournament and the winning teams/schools to be awarded with trophies, balls, game kits</t>
  </si>
  <si>
    <t>4-021-105-2640510-110-2018/19-001</t>
  </si>
  <si>
    <t>Purchase and installation of 10,000 litre water tanks tank base and gutters in Gikoe primary, Yakarengo primary, Kagioini primary, Kiriaini primary and Mananga primary each @ ksh. 236,163; Gabion construction in Kiambutha Secondary. school ksh.400,002, Retaining wall in Kirimiga Primary school ksh. 600,000</t>
  </si>
  <si>
    <t>4-021-105-2640101-103-2018/19-001</t>
  </si>
  <si>
    <t>4-021-105-2640102-103-2018/19-002</t>
  </si>
  <si>
    <t>Bursary Social programs</t>
  </si>
  <si>
    <t>4-021-105-2640106-103-2018/19-003</t>
  </si>
  <si>
    <t xml:space="preserve"> provision of medical insurance cover to vulnerable families ksh.4,361,000; Boda boda Training program ksh. 4,000,000,  </t>
  </si>
  <si>
    <t>PRIMARY  SCHOOL</t>
  </si>
  <si>
    <t>Gachiriro Primary School</t>
  </si>
  <si>
    <t>4-021-105-2630204-104-2018/19-001</t>
  </si>
  <si>
    <t>Construction of foot bridge connecting to the school</t>
  </si>
  <si>
    <t>Githendu primary school</t>
  </si>
  <si>
    <t>4-021-105-2630204-104-2018/19-002</t>
  </si>
  <si>
    <t xml:space="preserve">Kairi primary school </t>
  </si>
  <si>
    <t>4-021-105-2630204-104-2018/19-003</t>
  </si>
  <si>
    <t>Kangongi primary school</t>
  </si>
  <si>
    <t>4-021-105-2630204-104-2018/19-004</t>
  </si>
  <si>
    <t>Kanoro primary school</t>
  </si>
  <si>
    <t>4-021-105-2630204-104-2018/19-005</t>
  </si>
  <si>
    <t xml:space="preserve">Karunge primary school </t>
  </si>
  <si>
    <t>4-021-105-2630204-104-2018/19-006</t>
  </si>
  <si>
    <t>Kihari primary school</t>
  </si>
  <si>
    <t>4-021-105-2630204-104-2018/19-007</t>
  </si>
  <si>
    <t>Construction of retaining wall to completion- 70M</t>
  </si>
  <si>
    <t>Kirungu primary school</t>
  </si>
  <si>
    <t>4-021-105-2630204-104-2018/19-008</t>
  </si>
  <si>
    <t>Construction of 6 cubicle boys toilet/urinal ksh. 500,000; 4 cubicle teachers toilet ksh. 500,000 to completion</t>
  </si>
  <si>
    <t>Kiuu primary school</t>
  </si>
  <si>
    <t>4-021-105-2630204-104-2018/19-009</t>
  </si>
  <si>
    <t xml:space="preserve">Kora Primary School </t>
  </si>
  <si>
    <t>4-021-105-2630204-104-2018/19-010</t>
  </si>
  <si>
    <t xml:space="preserve">Ngamba primary </t>
  </si>
  <si>
    <t>4-021-105-2630204-104-2018/19-011</t>
  </si>
  <si>
    <t>Ngutu Primary school</t>
  </si>
  <si>
    <t>4-021-105-2630204-104-2018/19-012</t>
  </si>
  <si>
    <t>Njumbi primary school</t>
  </si>
  <si>
    <t>4-021-105-2630204-104-2018/19-013</t>
  </si>
  <si>
    <t>Ruru primary school</t>
  </si>
  <si>
    <t>4-021-105-2630204-104-2018/19-014</t>
  </si>
  <si>
    <t>Warugara primary school</t>
  </si>
  <si>
    <t>4-021-105-2630204-104-2018/19-015</t>
  </si>
  <si>
    <t>Renovation of school hall- flooring, plastering, doors, windows, painting to completion</t>
  </si>
  <si>
    <t>4-021-105-2630204-104-2018/19-016</t>
  </si>
  <si>
    <t>Gitugi girls Secondary. school</t>
  </si>
  <si>
    <t>4-021-105-2630205-104-2018/19-001</t>
  </si>
  <si>
    <t>Land scaping by fixing cabro around the dining hall - 200SQM</t>
  </si>
  <si>
    <t>Kamacharia girls Secondary. school</t>
  </si>
  <si>
    <t>4-021-105-2630205-104-2018/19-002</t>
  </si>
  <si>
    <t>Construction of multipurpose hall to completion</t>
  </si>
  <si>
    <t xml:space="preserve">Kamune Secondary School </t>
  </si>
  <si>
    <t>4-021-105-2630205-104-2018/19-003</t>
  </si>
  <si>
    <t>perimeter Fencing and gate to completion - 800M</t>
  </si>
  <si>
    <t>Karunge Secondary. school</t>
  </si>
  <si>
    <t>4-021-105-2630205-104-2018/19-004</t>
  </si>
  <si>
    <t>Kiamuturi Secondary. school</t>
  </si>
  <si>
    <t>4-021-105-2630205-104-2018/19-005</t>
  </si>
  <si>
    <t xml:space="preserve">Kiriti girls Secondary. school </t>
  </si>
  <si>
    <t>4-021-105-2630205-104-2018/19-006</t>
  </si>
  <si>
    <t>Completion of 2 residential units- wiring, wardrobe, sinks, painting to completion @ ksh. 1,000,000; construction of one new residential unit to completion @ ksh. 2,000,000</t>
  </si>
  <si>
    <t xml:space="preserve">Matuto Secondary. school </t>
  </si>
  <si>
    <t>4-021-105-2630205-104-2018/19-007</t>
  </si>
  <si>
    <t>Construction of two residential units to completion</t>
  </si>
  <si>
    <t xml:space="preserve">Runyeki Secondary. school </t>
  </si>
  <si>
    <t>4-021-105-2630205-104-2018/19-008</t>
  </si>
  <si>
    <t>Additional funds for construction of dining hall- Construction of superstructure slab to completion</t>
  </si>
  <si>
    <t>St. philip gikindu Secondary.</t>
  </si>
  <si>
    <t>4-021-105-2630205-104-2018/19-009</t>
  </si>
  <si>
    <t xml:space="preserve">Kiru Divisional office </t>
  </si>
  <si>
    <t>4-021-105-2640507-113-2018/19-001</t>
  </si>
  <si>
    <t>Perimeter fencing and gate to completion- 600 meters</t>
  </si>
  <si>
    <t>Nyakianga Divisional Head Quarters</t>
  </si>
  <si>
    <t>4-021-105-2640507-113-2018/19-002</t>
  </si>
  <si>
    <t>Additional funds for construction of divisional Headquarters- Columns, superstructure, walling to completion</t>
  </si>
  <si>
    <t>Nyakianga police station</t>
  </si>
  <si>
    <t>4-021-105-2640507-113-2018/19-003</t>
  </si>
  <si>
    <t xml:space="preserve">Nyangiti police post </t>
  </si>
  <si>
    <t>4-021-105-2640507-113-2018/19-004</t>
  </si>
  <si>
    <t>Construction of one residential unit for OCS- one bedroomed to completion</t>
  </si>
  <si>
    <t>Mathioya Office equipment</t>
  </si>
  <si>
    <t>4-021-105-3111000-108-2018/19-001</t>
  </si>
  <si>
    <t>4-021-105-3110202-108-2018/19-001</t>
  </si>
  <si>
    <t>Mathioya WIFI Project</t>
  </si>
  <si>
    <t>4-021-105-2211310-108-2018/19-002</t>
  </si>
  <si>
    <t>Purchase of furniture for Kamacharia, Njumbi and Gitugi WIFI Centres; 3 tables/chairs for front management @ 93,000; 60 tables and 120 chairs @ 1,656,000- each centre to receive 1table/chair for front mangement and 20 tables+40 chairs as work stations</t>
  </si>
  <si>
    <t>Mathioya Education office</t>
  </si>
  <si>
    <t>4-021-105-2211310-108-2018/19-003</t>
  </si>
  <si>
    <t>4-018-091-2110000-100-2018/19-001</t>
  </si>
  <si>
    <t>4-018-091-2210000-100-2018/19-002</t>
  </si>
  <si>
    <t>4-018-091-2210802-100-2018/19-003</t>
  </si>
  <si>
    <t>4-018-091-2210700-111-2018/19-001</t>
  </si>
  <si>
    <t>4-018-091-2210802-111-2018/19-002</t>
  </si>
  <si>
    <t>4-018-091-2210000-111-2018/19-003</t>
  </si>
  <si>
    <t>Emergency (5% of the fund)</t>
  </si>
  <si>
    <t>4-018-091-2640200-101-2018/19-001</t>
  </si>
  <si>
    <t>4-018-091-2640509-112-2018/19-001</t>
  </si>
  <si>
    <t>Purchase of sports kits i.e. balls, uniforms for following teams in the constituency:-Kaimbaga football team, Kanjuiri football club, Rurii football team, Karau  football club and Mirangine football team @ kshs 436,163.50 per team</t>
  </si>
  <si>
    <t>4-018-091-2640101-103-2018/19-001</t>
  </si>
  <si>
    <t>Award bursary to needy students</t>
  </si>
  <si>
    <t>Bursary Tertiary Institutions(Both colleges and universities)</t>
  </si>
  <si>
    <t>4-018-091-2640101-103-2018/19-002</t>
  </si>
  <si>
    <t>Ng-cdf office construction</t>
  </si>
  <si>
    <t>4-018-091-3110701-104-2017/18-001</t>
  </si>
  <si>
    <t>Ng-cdf office Furniture</t>
  </si>
  <si>
    <t>Tree planting</t>
  </si>
  <si>
    <t>4-018-091-2640510-110-2018/19-001</t>
  </si>
  <si>
    <t>4-018-091-2640510-110-2018/19-002</t>
  </si>
  <si>
    <t>SCHOOL DESKS</t>
  </si>
  <si>
    <t>Kiganjo Primary School</t>
  </si>
  <si>
    <t>4-018-091-2630204-104-2018/19-001</t>
  </si>
  <si>
    <t>Buy 54 desks at Kshs 2500 per desk</t>
  </si>
  <si>
    <t>Kirimai-ini Primary School</t>
  </si>
  <si>
    <t>4-018-091-2630204-104-2018/19-002</t>
  </si>
  <si>
    <t>Buy 18 desks at Kshs 2500 per desk</t>
  </si>
  <si>
    <t>Malan Primary School</t>
  </si>
  <si>
    <t>4-018-091-2630204-104-2018/19-003</t>
  </si>
  <si>
    <t>Buy 39 desks at Kshs 2500 per desk</t>
  </si>
  <si>
    <t>4-018-091-2630204-104-2018/19-004</t>
  </si>
  <si>
    <t>Buy 21 desks at Kshs 2500 per desk</t>
  </si>
  <si>
    <t>Mawingo Primary School</t>
  </si>
  <si>
    <t>4-018-091-2630204-104-2018/19-005</t>
  </si>
  <si>
    <t>Buy 61 desks at Kshs 2500 per desk</t>
  </si>
  <si>
    <t>Mihuti Primary School</t>
  </si>
  <si>
    <t>4-018-091-2630204-104-2018/19-006</t>
  </si>
  <si>
    <t>Buy 52 desks at Kshs 2500 per desk</t>
  </si>
  <si>
    <t>Mugathika Primary School</t>
  </si>
  <si>
    <t>4-018-091-2630204-104-2018/19-007</t>
  </si>
  <si>
    <t>Buy 47 desks at Kshs 2500 per desk</t>
  </si>
  <si>
    <t>4-018-091-2630204-104-2018/19-008</t>
  </si>
  <si>
    <t>Muiri Primary School</t>
  </si>
  <si>
    <t>4-018-091-2630204-104-2018/19-009</t>
  </si>
  <si>
    <t>Buy 49 desks at Kshs 2500 per desk</t>
  </si>
  <si>
    <t>4-018-091-2630204-104-2018/19-010</t>
  </si>
  <si>
    <t>Buy 29 desks at Kshs 2500 per desk</t>
  </si>
  <si>
    <t>Mumbi Primary School</t>
  </si>
  <si>
    <t>4-018-091-2630204-104-2018/19-011</t>
  </si>
  <si>
    <t>Buy 55 desks at Kshs 2500 per desk</t>
  </si>
  <si>
    <t>Mundi Primary School</t>
  </si>
  <si>
    <t>4-018-091-2630204-104-2018/19-012</t>
  </si>
  <si>
    <t>Buy 51 desks at Kshs 2500 per desk</t>
  </si>
  <si>
    <t>Munyeki Primary School</t>
  </si>
  <si>
    <t>4-018-091-2630204-104-2018/19-013</t>
  </si>
  <si>
    <t>Buy 33 desks at Kshs 2500 per desk</t>
  </si>
  <si>
    <t>Ac Primary School</t>
  </si>
  <si>
    <t>4-018-091-2630204-104-2018/19-014</t>
  </si>
  <si>
    <t>Buy 88 desks at Kshs 2500 per desk</t>
  </si>
  <si>
    <t>Passenga Primary School</t>
  </si>
  <si>
    <t>4-018-091-2630204-104-2018/19-015</t>
  </si>
  <si>
    <t>Buy 109 desks at Kshs 2500 per desk</t>
  </si>
  <si>
    <t>Rumathi Primary School</t>
  </si>
  <si>
    <t>4-018-091-2630204-104-2018/19-016</t>
  </si>
  <si>
    <t>4-018-091-2630204-104-2018/19-017</t>
  </si>
  <si>
    <t>Buy 90 desks at Kshs 2500 per desk</t>
  </si>
  <si>
    <t>Silanga Primary School</t>
  </si>
  <si>
    <t>4-018-091-2630204-104-2018/19-018</t>
  </si>
  <si>
    <t>Simba Primary School</t>
  </si>
  <si>
    <t>4-018-091-2630204-104-2018/19-019</t>
  </si>
  <si>
    <t>Buy 72 desks at Kshs 2500 per desk</t>
  </si>
  <si>
    <t>St.Thomas Primary School</t>
  </si>
  <si>
    <t>4-018-091-2630204-104-2018/19-020</t>
  </si>
  <si>
    <t>Buy 27 desks at Kshs 2500 per desk</t>
  </si>
  <si>
    <t>St.Joseph Primary School</t>
  </si>
  <si>
    <t>4-018-091-2630204-104-2018/19-021</t>
  </si>
  <si>
    <t>Buy 67 desks at Kshs 2500 per desk</t>
  </si>
  <si>
    <t>Bahati Primary School shool</t>
  </si>
  <si>
    <t>4-018-091-2630204-104-2018/19-022</t>
  </si>
  <si>
    <t>Buy 28 desks at Kshs 2500 per desk</t>
  </si>
  <si>
    <t>Captain Primary School</t>
  </si>
  <si>
    <t>4-018-091-2630204-104-2018/19-023</t>
  </si>
  <si>
    <t>Buy 43 desks at Kshs 2500 per desk</t>
  </si>
  <si>
    <t>Gachwe Primary School</t>
  </si>
  <si>
    <t>4-018-091-2630204-104-2018/19-024</t>
  </si>
  <si>
    <t>Buy 50 desks at Kshs 2500 per desk</t>
  </si>
  <si>
    <t>Gatarwa primry school</t>
  </si>
  <si>
    <t>4-018-091-2630204-104-2018/19-025</t>
  </si>
  <si>
    <t>Buy 44 desks at Kshs 2500 per desk</t>
  </si>
  <si>
    <t>Gichungo Primary School</t>
  </si>
  <si>
    <t>4-018-091-2630204-104-2018/19-026</t>
  </si>
  <si>
    <t>Buy 65 desks at Kshs 2500 per desk</t>
  </si>
  <si>
    <t>4-018-091-2630204-104-2018/19-027</t>
  </si>
  <si>
    <t>Buy 63 desks at Kshs 2500 per desk</t>
  </si>
  <si>
    <t>Highlands Primary School</t>
  </si>
  <si>
    <t>4-018-091-2630204-104-2018/19-028</t>
  </si>
  <si>
    <t>Buy 10 desks at Kshs 2500 per desk</t>
  </si>
  <si>
    <t>Hospital Primary School</t>
  </si>
  <si>
    <t>4-018-091-2630204-104-2018/19-029</t>
  </si>
  <si>
    <t>Buy 48 desks at Kshs 2500 per desk</t>
  </si>
  <si>
    <t>Huhoini Primary School</t>
  </si>
  <si>
    <t>4-018-091-2630204-104-2018/19-030</t>
  </si>
  <si>
    <t>Buy 64 desks at Kshs 2500 per desk</t>
  </si>
  <si>
    <t>4-018-091-2630204-104-2018/19-031</t>
  </si>
  <si>
    <t>Buy 98 desks at Kshs 2500 per desk</t>
  </si>
  <si>
    <t>Kagaa Primary School shool</t>
  </si>
  <si>
    <t>4-018-091-2630204-104-2018/19-032</t>
  </si>
  <si>
    <t>Kaimbaga Primary School</t>
  </si>
  <si>
    <t>4-018-091-2630204-104-2018/19-033</t>
  </si>
  <si>
    <t>Buy 24 desks at Kshs 2500 per desk</t>
  </si>
  <si>
    <t>Kamande Primary School</t>
  </si>
  <si>
    <t>4-018-091-2630204-104-2018/19-034</t>
  </si>
  <si>
    <t>Kandutura Primary School</t>
  </si>
  <si>
    <t>4-018-091-2630204-104-2018/19-035</t>
  </si>
  <si>
    <t>Kanyiriri Primary School</t>
  </si>
  <si>
    <t>4-018-091-2630204-104-2018/19-036</t>
  </si>
  <si>
    <t>Karugutu Primary School</t>
  </si>
  <si>
    <t>4-018-091-2630204-104-2018/19-037</t>
  </si>
  <si>
    <t>Buy 58 desks at Kshs 2500 per desk</t>
  </si>
  <si>
    <t>4-018-091-2630204-104-2018/19-038</t>
  </si>
  <si>
    <t>Buy 32 desks at Kshs 2500 per desk</t>
  </si>
  <si>
    <t>Kiaduba Primary School</t>
  </si>
  <si>
    <t>4-018-091-2630204-104-2018/19-039</t>
  </si>
  <si>
    <t>Buy 34 desks at Kshs 2500 per desk</t>
  </si>
  <si>
    <t>Kieni Primary School shool</t>
  </si>
  <si>
    <t>4-018-091-2630204-104-2018/19-040</t>
  </si>
  <si>
    <t>4-018-091-2630204-104-2018/19-041</t>
  </si>
  <si>
    <t>Wagatabuthi Primary School</t>
  </si>
  <si>
    <t>4-018-091-2630204-104-2018/19-042</t>
  </si>
  <si>
    <t>Buy 17 desks at Kshs 2500 per desk</t>
  </si>
  <si>
    <t>4-018-091-2630204-104-2018/19-043</t>
  </si>
  <si>
    <t>Kahonge Primary School</t>
  </si>
  <si>
    <t>4-018-091-2630204-104-2018/19-044</t>
  </si>
  <si>
    <t>Buy 22 desks at Kshs 2500 per desk</t>
  </si>
  <si>
    <t>J.M Kariuki Primary School</t>
  </si>
  <si>
    <t>4-018-091-2630204-104-2018/19-045</t>
  </si>
  <si>
    <t>Buy 14 desks at Kshs 2500 per desk</t>
  </si>
  <si>
    <t>Canaan Primary School</t>
  </si>
  <si>
    <t>4-018-091-2630204-104-2018/19-046</t>
  </si>
  <si>
    <t>Githima Primary School scchool</t>
  </si>
  <si>
    <t>4-018-091-2630204-104-2018/19-047</t>
  </si>
  <si>
    <t>Buy 118 desks at Kshs 2500 per desk</t>
  </si>
  <si>
    <t>Dundori CCM Primary School</t>
  </si>
  <si>
    <t>4-018-091-2630204-104-2018/19-048</t>
  </si>
  <si>
    <t>Buy 100 desks at Kshs 2500 per desk</t>
  </si>
  <si>
    <t>Kamuyu Primary School</t>
  </si>
  <si>
    <t>4-018-091-2630204-104-2018/19-049</t>
  </si>
  <si>
    <t>4-018-091-2630204-104-2018/19-050</t>
  </si>
  <si>
    <t>Buy 106 desks at Kshs 2500 per desk</t>
  </si>
  <si>
    <t>Mirangine Primary School</t>
  </si>
  <si>
    <t>4-018-091-2630204-104-2018/19-051</t>
  </si>
  <si>
    <t>Nyandundo Primary School</t>
  </si>
  <si>
    <t>4-018-091-2630204-104-2018/19-052</t>
  </si>
  <si>
    <t>Nyakiambi Primary School shool</t>
  </si>
  <si>
    <t>4-018-091-2630204-104-2018/19-053</t>
  </si>
  <si>
    <t>Buy 108 desks at Kshs 2500 per desk</t>
  </si>
  <si>
    <t>Matunda Primary School</t>
  </si>
  <si>
    <t>4-018-091-2630204-104-2018/19-054</t>
  </si>
  <si>
    <t>Buy 77 desks at Kshs 2500 per desk</t>
  </si>
  <si>
    <t>4-018-091-2630204-104-2018/19-055</t>
  </si>
  <si>
    <t>Micharage Primary School</t>
  </si>
  <si>
    <t>4-018-091-2630204-104-2018/19-056</t>
  </si>
  <si>
    <t>Buy 45 desks at Kshs 2500 per desk</t>
  </si>
  <si>
    <t>Kibendera Primary School</t>
  </si>
  <si>
    <t>4-018-091-2630204-104-2018/19-057</t>
  </si>
  <si>
    <t>Mathakwa Primary School</t>
  </si>
  <si>
    <t>4-018-091-2630204-104-2018/19-058</t>
  </si>
  <si>
    <t>Mbora Primary School</t>
  </si>
  <si>
    <t>4-018-091-2630204-104-2018/19-059</t>
  </si>
  <si>
    <t>4-018-091-2630204-104-2018/19-060</t>
  </si>
  <si>
    <t>Buy 114 desks at Kshs 2500 per desk</t>
  </si>
  <si>
    <t>Kahigu Primary School</t>
  </si>
  <si>
    <t>4-018-091-2630204-104-2018/19-061</t>
  </si>
  <si>
    <t>Buy 53 desks at Kshs 2500 per desk</t>
  </si>
  <si>
    <t>Wanjura Primary School</t>
  </si>
  <si>
    <t>4-018-091-2630204-104-2018/19-062</t>
  </si>
  <si>
    <t>Kihoto Primary School</t>
  </si>
  <si>
    <t>4-018-091-2630204-104-2018/19-063</t>
  </si>
  <si>
    <t>Kang'athia Primary School</t>
  </si>
  <si>
    <t>4-018-091-2630204-104-2018/19-064</t>
  </si>
  <si>
    <t>Buy 37 desks at Kshs 2500 per desk</t>
  </si>
  <si>
    <t>Nyaituga Primary School</t>
  </si>
  <si>
    <t>4-018-091-2630204-104-2018/19-065</t>
  </si>
  <si>
    <t>Buy 74 desks at Kshs 2500 per desk</t>
  </si>
  <si>
    <t>Wiyumiririe Primary School</t>
  </si>
  <si>
    <t>4-018-091-2630204-104-2018/19-066</t>
  </si>
  <si>
    <t>Ciira Primary School</t>
  </si>
  <si>
    <t>4-018-091-2630204-104-2018/19-067</t>
  </si>
  <si>
    <t>Rutara Primary School</t>
  </si>
  <si>
    <t>4-018-091-2630204-104-2018/19-068</t>
  </si>
  <si>
    <t>Buy 80 desks at Kshs 2500 per desk</t>
  </si>
  <si>
    <t>Ngorika Primary School</t>
  </si>
  <si>
    <t>4-018-091-2630204-104-2018/19-069</t>
  </si>
  <si>
    <t>4-018-091-2630204-104-2018/19-070</t>
  </si>
  <si>
    <t>Harambee Primary School</t>
  </si>
  <si>
    <t>4-018-091-2630204-104-2018/19-071</t>
  </si>
  <si>
    <t>Buy 5 desks at Kshs 2500 per desk</t>
  </si>
  <si>
    <t>4-018-091-2630204-104-2018/19-072</t>
  </si>
  <si>
    <t>Buy 20 desks at Kshs 2500 per desk</t>
  </si>
  <si>
    <t>Plot 11 Primary School</t>
  </si>
  <si>
    <t>4-018-091-2630204-104-2018/19-073</t>
  </si>
  <si>
    <t>Kirathimo Primary School</t>
  </si>
  <si>
    <t>4-018-091-2630204-104-2018/19-074</t>
  </si>
  <si>
    <t>Buy 35 desks at Kshs 2500 per desk</t>
  </si>
  <si>
    <t>Murindati Primary School</t>
  </si>
  <si>
    <t>4-018-091-2630204-104-2018/19-075</t>
  </si>
  <si>
    <t>Kanjuiri Primary School</t>
  </si>
  <si>
    <t>4-018-091-2630204-104-2018/19-076</t>
  </si>
  <si>
    <t>Buy 69 desks at Kshs 2500 per desk</t>
  </si>
  <si>
    <t>Kahia secondary school</t>
  </si>
  <si>
    <t>4-018-091-2630205-104-2018/19-001</t>
  </si>
  <si>
    <t>Mawingu secondary school</t>
  </si>
  <si>
    <t>4-018-091-2630205-104-2018/19-002</t>
  </si>
  <si>
    <t>Completion of adminitration block:Ceiling and doors.</t>
  </si>
  <si>
    <t>Matunda secondary school</t>
  </si>
  <si>
    <t>4-018-091-2630205-104-2018/19-003</t>
  </si>
  <si>
    <t>Buying of eighty(80) lockers</t>
  </si>
  <si>
    <t>4-018-091-2630205-104-2018/19-004</t>
  </si>
  <si>
    <t>Partitioning of one classroom and ceiling.</t>
  </si>
  <si>
    <t>4-018-091-2630205-104-2018/19-005</t>
  </si>
  <si>
    <t>Construction of a two door toilet and a urinal.</t>
  </si>
  <si>
    <t>Mirangine secondary school</t>
  </si>
  <si>
    <t>4-018-091-2630205-104-2018/19-006</t>
  </si>
  <si>
    <t>Dinning hall construction</t>
  </si>
  <si>
    <t>Kaimbaga secondary school</t>
  </si>
  <si>
    <t>4-018-091-2630205-104-2018/19-007</t>
  </si>
  <si>
    <t>4-018-091-2630205-104-2018/19-008</t>
  </si>
  <si>
    <t>Rumathi secondary school</t>
  </si>
  <si>
    <t>4-018-091-2630205-104-2018/19-009</t>
  </si>
  <si>
    <t>Two classrooms construction.</t>
  </si>
  <si>
    <t>Kanjuiri secondary school</t>
  </si>
  <si>
    <t>4-018-091-2630205-104-2018/19-010</t>
  </si>
  <si>
    <t>Kihoto secondary school</t>
  </si>
  <si>
    <t>4-018-091-2630205-104-2018/19-011</t>
  </si>
  <si>
    <t>Mukindu secondary school</t>
  </si>
  <si>
    <t>4-018-091-2630205-104-2018/19-012</t>
  </si>
  <si>
    <t>Kitchen construction</t>
  </si>
  <si>
    <t>Nyaituga secondary school</t>
  </si>
  <si>
    <t>4-018-091-2630205-104-2018/19-013</t>
  </si>
  <si>
    <t>One classroom construction.</t>
  </si>
  <si>
    <t>Ngorika secondary school</t>
  </si>
  <si>
    <t>4-018-091-2630205-104-2018/19-014</t>
  </si>
  <si>
    <t>4-018-091-2630205-104-2018/19-015</t>
  </si>
  <si>
    <t>Six doors toilet block construction</t>
  </si>
  <si>
    <t>Kurungu secondary school</t>
  </si>
  <si>
    <t>4-018-091-2630205-104-2018/19-016</t>
  </si>
  <si>
    <t>completion of one classroom:fixing windows,panes,plastering.keying and flooring</t>
  </si>
  <si>
    <t>Kagaa Primary School</t>
  </si>
  <si>
    <t>Completion of administration block:plastering,painting and fixing window panes.</t>
  </si>
  <si>
    <t>Gatarwa Primary School</t>
  </si>
  <si>
    <t>Kirimaini Primary School</t>
  </si>
  <si>
    <t xml:space="preserve">Nyakiambi Primary School </t>
  </si>
  <si>
    <t>Bora Primary School</t>
  </si>
  <si>
    <t>Facelift of one classrooms:Flooring and painting.</t>
  </si>
  <si>
    <t>Nyandundo Primary School chool</t>
  </si>
  <si>
    <t>Facelift of three classrooms.Roofing and painting.</t>
  </si>
  <si>
    <t>Kanani Primary School</t>
  </si>
  <si>
    <t>Buy three acres of land for a new school construction.</t>
  </si>
  <si>
    <t>Completion of administration block:plastering,ceiling,keying,doors and window panes fixing.</t>
  </si>
  <si>
    <t>Administration block construction</t>
  </si>
  <si>
    <t>Buy one acre of land for the school</t>
  </si>
  <si>
    <t>Mukindu Assistant Chiefs Office</t>
  </si>
  <si>
    <t>4-018-091-2640507-113-2018/19-001</t>
  </si>
  <si>
    <t>Completion of office :Ceiling and painting.</t>
  </si>
  <si>
    <t>4-018-091-2640507-113-2018/19-002</t>
  </si>
  <si>
    <t>Manyatta Assistant Chiefs Office</t>
  </si>
  <si>
    <t>4-018-091-2640507-113-2018/19-003</t>
  </si>
  <si>
    <t>4-018-091-2640507-113-2018/19-004</t>
  </si>
  <si>
    <t xml:space="preserve">Gikumbo Assistant Chiefs Office </t>
  </si>
  <si>
    <t>4-018-091-2640507-113-2018/19-005</t>
  </si>
  <si>
    <t>4-018-091-2640507-113-2018/19-006</t>
  </si>
  <si>
    <t>Bosnia Assistant Chiefs Office</t>
  </si>
  <si>
    <t>4-018-091-2640507-113-2018/19-008</t>
  </si>
  <si>
    <t>Githunguri Assistant Chiefs Office</t>
  </si>
  <si>
    <t>4-018-091-2640507-113-2018/19-009</t>
  </si>
  <si>
    <t>Mawingu Chiefs office</t>
  </si>
  <si>
    <t>4-018-091-2640507-113-2018/19-010</t>
  </si>
  <si>
    <t>4-018-091-2640507-113-2018/19-011</t>
  </si>
  <si>
    <t>Kahuho Assistant Chiefs Office</t>
  </si>
  <si>
    <t>4-018-091-2640507-113-2018/19-012</t>
  </si>
  <si>
    <t>Karau Chiefs office</t>
  </si>
  <si>
    <t>4-018-091-2640507-113-2018/19-013</t>
  </si>
  <si>
    <t>Completion of office :Ceiling and painting</t>
  </si>
  <si>
    <t>Kihuho Chiefs office</t>
  </si>
  <si>
    <t>4-018-091-2640507-113-2018/19-014</t>
  </si>
  <si>
    <t>Gituamba Chiefs office</t>
  </si>
  <si>
    <t>4-018-091-2640507-113-2018/19-015</t>
  </si>
  <si>
    <t>Sabugo Chiefs office</t>
  </si>
  <si>
    <t>4-018-091-2640507-113-2018/19-016</t>
  </si>
  <si>
    <t>Kandutura AP post</t>
  </si>
  <si>
    <t>4-018-091-2640507-113-2018/19-017</t>
  </si>
  <si>
    <t>Completion of office:Plastering,painting and ceiling</t>
  </si>
  <si>
    <t>Kaimbaga Chiefs office</t>
  </si>
  <si>
    <t>4-018-091-2640507-113-2018/19-018</t>
  </si>
  <si>
    <t>Captain ACC Office</t>
  </si>
  <si>
    <t>4-018-091-2640507-113-2018/19-019</t>
  </si>
  <si>
    <t>Completion of office:windows and ceiling.</t>
  </si>
  <si>
    <t>Kanjau Chiefs office</t>
  </si>
  <si>
    <t>4-018-091-2640507-113-2018/19-020</t>
  </si>
  <si>
    <t>Ngorika Chiefs office</t>
  </si>
  <si>
    <t>4-018-091-2640507-113-2018/19-021</t>
  </si>
  <si>
    <t>Tumaini ACC Office</t>
  </si>
  <si>
    <t>4-018-091-2640507-113-2018/19-022</t>
  </si>
  <si>
    <t>4-018-091-2640507-113-2018/19-023</t>
  </si>
  <si>
    <t>Kihoto Assistant Chiefs Office</t>
  </si>
  <si>
    <t>4-018-091-2640507-113-2018/19-024</t>
  </si>
  <si>
    <t>Thaba Assistant Chiefs Office</t>
  </si>
  <si>
    <t>4-018-091-2640507-113-2018/19-025</t>
  </si>
  <si>
    <t>Nyandarua Central DCC office</t>
  </si>
  <si>
    <t>PROJECT GFS CODELIST FOR MWEA NATIONAL GOVERNMENT CONSTITUENCIES DEVELOPMENT FUND</t>
  </si>
  <si>
    <t>4-020-100-2110000-100-2018/2019-001</t>
  </si>
  <si>
    <t>4-020-100-2210000-100-2018/2019-002</t>
  </si>
  <si>
    <t>Purchase of fuel, repair and maintenance, printing, stationery, telephone, travel and subsistence, office tea</t>
  </si>
  <si>
    <t>4-020-100-2120101-100-2018/2019-003</t>
  </si>
  <si>
    <t>4-020-100-2120201-100-2018/2019-004</t>
  </si>
  <si>
    <t>4-020-100-2210802-100-2018/2019-005</t>
  </si>
  <si>
    <t xml:space="preserve">                              MONITORING AND EVALUATION AND CAPACITY BUILDING</t>
  </si>
  <si>
    <t>4-020-100-2210000-111-2018/2019-001</t>
  </si>
  <si>
    <t>4-020-100-2210700-111-2018-2019-002</t>
  </si>
  <si>
    <t>Payment of committee monitoring allowances, transport, conferences.</t>
  </si>
  <si>
    <t>NG-CDFC/PMC CAPACITY BUILDING</t>
  </si>
  <si>
    <t>4-020-100-2210802-111-2018/2019-003</t>
  </si>
  <si>
    <t>4-020-100-2640200-101-2018/2019-001</t>
  </si>
  <si>
    <t>Support of environmental conservation activities in the constituency</t>
  </si>
  <si>
    <t>4-020-100-2640510-110-2018/2019-001</t>
  </si>
  <si>
    <t>Supporting tree planting and other economic activities in schools, Secondaryurity camps and youth led facilities. These includes supporting the mplementation of  National Irrigation Board (NIB) donated greenhouses and the constituency initiated livestock project</t>
  </si>
  <si>
    <t>Mwea constituencies sports activities</t>
  </si>
  <si>
    <t>4-020-100-2640509-112-2018/2019-001</t>
  </si>
  <si>
    <t>Support sports activities within the constituency. This includes supporting Mwea Super League and Mwea Classic Marathon within the constituency</t>
  </si>
  <si>
    <t>Bursary tertiary school</t>
  </si>
  <si>
    <t>4-020-2640101-103-2018/2019-001</t>
  </si>
  <si>
    <t>Payment of bursary to needy Secondary schools student</t>
  </si>
  <si>
    <t>4-020-100-2640102-103-2018/2019-002</t>
  </si>
  <si>
    <t>Payment of bursary to needy tertiary schools student</t>
  </si>
  <si>
    <t>Thiba primary school</t>
  </si>
  <si>
    <t>4-020-100-2630204-104-2018/2019-001</t>
  </si>
  <si>
    <t>Nguka primary school</t>
  </si>
  <si>
    <t>4-020-100-2630204-104-2018/2019-002</t>
  </si>
  <si>
    <t>Construction of 6No door ablution block</t>
  </si>
  <si>
    <t>Karira Primary School</t>
  </si>
  <si>
    <t>4-020-100-2630204-104-2018/2019-003</t>
  </si>
  <si>
    <t>Mukou primary school</t>
  </si>
  <si>
    <t>4-020-100-2630204-104-2018/2019-004</t>
  </si>
  <si>
    <t>Karira primary school</t>
  </si>
  <si>
    <t>4-020-100-2630204-104-2018/2019-005</t>
  </si>
  <si>
    <t>Mugaa primary school</t>
  </si>
  <si>
    <t>4-020-100-2630204-104-2018/2019-006</t>
  </si>
  <si>
    <t>Kandongu primary school</t>
  </si>
  <si>
    <t>4-020-100-2630204-104-2018/2019-007</t>
  </si>
  <si>
    <t>4-020-100-2630204-104-2018/2019-008</t>
  </si>
  <si>
    <t>Rukanga primary  school</t>
  </si>
  <si>
    <t>4-020-100-2630204-104-2018/2019-009</t>
  </si>
  <si>
    <t>Kaminji primary school</t>
  </si>
  <si>
    <t>4-020-100-2630204-104-2018/2019-010</t>
  </si>
  <si>
    <t>4-020-100-2630204-104-2018/2019-011</t>
  </si>
  <si>
    <t>Kiandegwa primary school</t>
  </si>
  <si>
    <t>4-020-100-2630204-104-2018/2019-012</t>
  </si>
  <si>
    <t>Ciagiini primary school</t>
  </si>
  <si>
    <t>4-020-100-2630204-104-2018/2019-013</t>
  </si>
  <si>
    <t>Marurumo primary school</t>
  </si>
  <si>
    <t>4-020-100-2630204-104-2018/2019-014</t>
  </si>
  <si>
    <t>Ndaba primary  school</t>
  </si>
  <si>
    <t>4-020-100-2630204-104-2018/2019-015</t>
  </si>
  <si>
    <t>Construction of 4No staff  toilet</t>
  </si>
  <si>
    <t>Kangai primary school</t>
  </si>
  <si>
    <t>4-020-100-2630204-104-2018/2019-016</t>
  </si>
  <si>
    <t>Kombuini primary school</t>
  </si>
  <si>
    <t>4-020-100-2630204-104-2018/2019-017</t>
  </si>
  <si>
    <t>Construction of a 6No ablution block</t>
  </si>
  <si>
    <t>Mianya primary school</t>
  </si>
  <si>
    <t>4-020-100-2630204-104-2018/2019-018</t>
  </si>
  <si>
    <t>Nyaga primary school</t>
  </si>
  <si>
    <t>4-020-100-2630204-104-2018/2019-019</t>
  </si>
  <si>
    <t>Murubara primary  school</t>
  </si>
  <si>
    <t>4-020-100-2630204-104-2018/2019-020</t>
  </si>
  <si>
    <t>Construction of 6 no door ablution block</t>
  </si>
  <si>
    <t>Mathangauta primary Schoool</t>
  </si>
  <si>
    <t>4-020-100-2630204-104-2018/2019-021</t>
  </si>
  <si>
    <t>Construction of urinal</t>
  </si>
  <si>
    <t>Kirogo primary school</t>
  </si>
  <si>
    <t>4-020-100-2630204-104-2018/2019-022</t>
  </si>
  <si>
    <t>Kamucege primary school</t>
  </si>
  <si>
    <t>4-020-100-2630204-104-2018/2019-023</t>
  </si>
  <si>
    <t>Construction of a borehole 16000 ltrs/hr pump and 10,000 lts water tank</t>
  </si>
  <si>
    <t>Nyamindi primary school</t>
  </si>
  <si>
    <t>4-020-100-2630204-104-2018/2019-024</t>
  </si>
  <si>
    <t>Difadhas primary school</t>
  </si>
  <si>
    <t>4-020-100-2630204-104-2018/2019-025</t>
  </si>
  <si>
    <t>Itangi primary school</t>
  </si>
  <si>
    <t>4-020-100-2630204-104-2018/2019-026</t>
  </si>
  <si>
    <t>Kadawa primary school</t>
  </si>
  <si>
    <t>4-020-100-2630204-104-2018/2019-027</t>
  </si>
  <si>
    <t>Mumbuini primary school</t>
  </si>
  <si>
    <t>4-020-100-2630204-104-2018/2019-028</t>
  </si>
  <si>
    <t>Mathiga primary school</t>
  </si>
  <si>
    <t>4-020-100-2630204-104-2018/2019-029</t>
  </si>
  <si>
    <t>Rianjuki primary school</t>
  </si>
  <si>
    <t>4-020-100-2630204-104-2018/2019-030</t>
  </si>
  <si>
    <t>Gold primary school</t>
  </si>
  <si>
    <t>4-020-100-2630204-104-2018/2019-031</t>
  </si>
  <si>
    <t>Nyangati  primary school</t>
  </si>
  <si>
    <t>4-020-100-2630204-104-2018/2019-032</t>
  </si>
  <si>
    <t>Construction of a 4No ablution block for teachers</t>
  </si>
  <si>
    <t>St paul primary school</t>
  </si>
  <si>
    <t>4-020-100-2630204-104-2018/2019-033</t>
  </si>
  <si>
    <t>Mutungara primary school</t>
  </si>
  <si>
    <t>4-020-100-2630204-104-2018/2019-034</t>
  </si>
  <si>
    <t>Gakuo primary school</t>
  </si>
  <si>
    <t>4-020-100-2630204-104-2018/2019-035</t>
  </si>
  <si>
    <t>Kithiriti primary school</t>
  </si>
  <si>
    <t>4-020-100-2630204-104-2018/2019-036</t>
  </si>
  <si>
    <t>Kangondo primary school</t>
  </si>
  <si>
    <t>4-020-100-2630204-104-2018/2019-037</t>
  </si>
  <si>
    <t>Purchase of land of 1 acre land</t>
  </si>
  <si>
    <t>Kangu primary school</t>
  </si>
  <si>
    <t>4-020-100-2630204-104-2018/2019-038</t>
  </si>
  <si>
    <t>Ndindiruku primary school</t>
  </si>
  <si>
    <t>4-020-100-2630205-104-2018/2019-039</t>
  </si>
  <si>
    <t>Rwangondu Primary School</t>
  </si>
  <si>
    <t>4-020-100-2030205-104-2018/2019-040</t>
  </si>
  <si>
    <t>Construction of a 4No ablution block</t>
  </si>
  <si>
    <t>Karoti Secondary School</t>
  </si>
  <si>
    <t>4-020-100-2630205-104-2018/2019-001</t>
  </si>
  <si>
    <t>Togonye Secondary School</t>
  </si>
  <si>
    <t>4-020-100-2630205-104-2018/2019-002</t>
  </si>
  <si>
    <t>Thiba Secondary school</t>
  </si>
  <si>
    <t>4-020-100-2630205-104-2018/2019-003</t>
  </si>
  <si>
    <t>Mukou Secondary school</t>
  </si>
  <si>
    <t>4-020-100-2630205-104-2018/2019-004</t>
  </si>
  <si>
    <t>Construction of 1 no standard classroom at Ksh 820,000 with 40 Lockers ceiling &amp;fan  at Ksh 380,000</t>
  </si>
  <si>
    <t>Mbui njeru Secondaryary</t>
  </si>
  <si>
    <t>4-020-100-2630205-104-2018/2019-005</t>
  </si>
  <si>
    <t>NG’OTHI Secondary school</t>
  </si>
  <si>
    <t>4-020-100-2630205-104-2018/2019-006</t>
  </si>
  <si>
    <t>Riandira Secondary school</t>
  </si>
  <si>
    <t>4-020-100-2630205-104-2018/2019-007</t>
  </si>
  <si>
    <t>Kirwara Secondary school</t>
  </si>
  <si>
    <t>4-020-100-2630205-104-2018/2019-008</t>
  </si>
  <si>
    <t>Kandongu Secondary school</t>
  </si>
  <si>
    <t>4-020-100-2630205-104-2018/2019-009</t>
  </si>
  <si>
    <t>Kinyaga Secondary school</t>
  </si>
  <si>
    <t>4-020-100-2630205-104-2018/2019-010</t>
  </si>
  <si>
    <t>Rurii Secondary school</t>
  </si>
  <si>
    <t>4-020-100-2630205-104-2018/2019-011</t>
  </si>
  <si>
    <t>Kiandegwa Secondary school</t>
  </si>
  <si>
    <t>4-020-100-2630205-104-2018/2019-012</t>
  </si>
  <si>
    <t>Kangure Secondary school</t>
  </si>
  <si>
    <t>4-020-100-2630205-104-2018/2019-013</t>
  </si>
  <si>
    <t>Kiumbu Secondaryary</t>
  </si>
  <si>
    <t>4-020-100-2630205-104-2018/19-014</t>
  </si>
  <si>
    <t>Kombuini Secondary school</t>
  </si>
  <si>
    <t>4-020-100-2630205-104-2018/2019-015</t>
  </si>
  <si>
    <t>Kangai Secondary school</t>
  </si>
  <si>
    <t>4-020-100-2630205-104-2018/2019-016</t>
  </si>
  <si>
    <t xml:space="preserve"> Tebere Secondary school</t>
  </si>
  <si>
    <t>4-020-100-2630205-104-2018/2019-017</t>
  </si>
  <si>
    <t>Ikulungu Secondary school</t>
  </si>
  <si>
    <t>4-020-100-2630205-104-2018/2019-018</t>
  </si>
  <si>
    <t>Renovation of 1 NO classroom, refurbishment of lockers, installation of 2No fans and a ceiling</t>
  </si>
  <si>
    <t>Mumbuini Secondary school</t>
  </si>
  <si>
    <t>4-020-100-2630205-104-2018/2019-019</t>
  </si>
  <si>
    <t>Murinduko Secondary school</t>
  </si>
  <si>
    <t>4-020-100-2630205-104-2018/2019-020</t>
  </si>
  <si>
    <t>Urumandi Secondary school</t>
  </si>
  <si>
    <t>4-020-100-2630205-104-2018/2019-021</t>
  </si>
  <si>
    <t>Gakuo Secondary school</t>
  </si>
  <si>
    <t>4-020-100-2630205-104-2018/2019-022</t>
  </si>
  <si>
    <t>Kithiriti Secondary shool</t>
  </si>
  <si>
    <t>4-020-100-2630205-104-2018/2019-023</t>
  </si>
  <si>
    <t>Kiorugari Secondary school</t>
  </si>
  <si>
    <t>4-020-100-2630205-104-2018/2019-024</t>
  </si>
  <si>
    <t>Nyangati Secondary school</t>
  </si>
  <si>
    <t>4-020-100-2630205-104-2018/2019-025</t>
  </si>
  <si>
    <t>Kiarukungu Secondary school</t>
  </si>
  <si>
    <t>4-020-100-2630205-104-2018/2019-026</t>
  </si>
  <si>
    <t>Ndindiruku Secondary School</t>
  </si>
  <si>
    <t>4-020-100-2630205-104-2018/2019-027</t>
  </si>
  <si>
    <t>Not in the Minutes</t>
  </si>
  <si>
    <t>Marurumo ass. Chief office</t>
  </si>
  <si>
    <t>4-020-100-2640507-113-2018/2019-001</t>
  </si>
  <si>
    <t>Construction ofa 4 no door ablution block</t>
  </si>
  <si>
    <t>Ciagiini chiefs office</t>
  </si>
  <si>
    <t>4-020-100-2640507-113-2018/2019-002</t>
  </si>
  <si>
    <t>Rurii chief’s office</t>
  </si>
  <si>
    <t>4-020-100-2640507-113-2018/2019-003</t>
  </si>
  <si>
    <t>Kathiga chiefs’ office</t>
  </si>
  <si>
    <t>4-020-100-2640507-113-2018/2019-004</t>
  </si>
  <si>
    <t>TOTAL ALLOCATION</t>
  </si>
  <si>
    <t>PROJECT GFS CODELIST FOR MVITA NATIONAL GOVERNMENT CONSTITUENCIES DEVELOPMENT FUND</t>
  </si>
  <si>
    <t>Payment of Committee sitting allowances, interconstituency visits</t>
  </si>
  <si>
    <t>4-001-006-2210700-111- 2018/19-003</t>
  </si>
  <si>
    <t xml:space="preserve">Undertake Training of the PMCs/NG-CDFCs on NG-CDF Related issues </t>
  </si>
  <si>
    <t xml:space="preserve">Payment of bursary to needy students in tertiary and vocational institutions </t>
  </si>
  <si>
    <t>Mvita primary school</t>
  </si>
  <si>
    <t>Construction of a youth recreation centre consisting a football pitch(seven a side)and swimming pool.(phase two funding)</t>
  </si>
  <si>
    <t>Ronald Ngala primary School</t>
  </si>
  <si>
    <t>Construction of a modern school football pitch.(phase two funding)</t>
  </si>
  <si>
    <t>Ganjoni primary school</t>
  </si>
  <si>
    <t>Construction of 2no Classrooms</t>
  </si>
  <si>
    <t>Serani primary school</t>
  </si>
  <si>
    <t>Construction of a youth recreation centre consisting a football pitch(seven a side)and swimming pool.(phase one funding)</t>
  </si>
  <si>
    <t>Star of the sea primary School</t>
  </si>
  <si>
    <t>Purchase of a school bus  - 44 seater</t>
  </si>
  <si>
    <t>Shariff Nassir Girls Secondary school</t>
  </si>
  <si>
    <t>Completion of Social Hall and 2classrooms with finishes.(Phase two funding)</t>
  </si>
  <si>
    <t>Serani Secondary School</t>
  </si>
  <si>
    <t>Sheikh Abdalla Farsy Secondary school</t>
  </si>
  <si>
    <t>Khamisi High School</t>
  </si>
  <si>
    <t>Re-roofing of 4no classrooms and painting of Library</t>
  </si>
  <si>
    <t xml:space="preserve">Mama Ngina Girls </t>
  </si>
  <si>
    <t xml:space="preserve">Makande Girls </t>
  </si>
  <si>
    <t>Construction of School hall  4,000,000 and Library 2,775,763.07</t>
  </si>
  <si>
    <t xml:space="preserve">Tudor Day High School </t>
  </si>
  <si>
    <t>Construction of 4no classrooms</t>
  </si>
  <si>
    <t>PROJECT GFS CODELIST FOR MAGARINI NATIONAL GOVERNMENT CONSTITUENCIES DEVELOPMENT FUND</t>
  </si>
  <si>
    <t>To carry out constituency sports tournament where winning teams /schools are rewarded with branded trophies, balls and games kits</t>
  </si>
  <si>
    <t>Burangi Secondary School</t>
  </si>
  <si>
    <t>Magarini Administration Police  Line</t>
  </si>
  <si>
    <t>Magarini Primary School</t>
  </si>
  <si>
    <t>Kotayo Primary School</t>
  </si>
  <si>
    <t>Constituency strategic plan</t>
  </si>
  <si>
    <t>Additional funds to develop strategic plan for 2017/18-2022/23</t>
  </si>
  <si>
    <t>4-003-017-2640200-101-2018/19-001</t>
  </si>
  <si>
    <t>Mapimo primary school</t>
  </si>
  <si>
    <t>Mwaeba Primary school</t>
  </si>
  <si>
    <t>Construction of 1No classroom</t>
  </si>
  <si>
    <t>Sabaki primary school</t>
  </si>
  <si>
    <t>Completion of 4No classrooms@Kshs 1,400,000 (Plastering, flooring, roofing and painting) and delivery of 20 desks@Kshs 100,000)</t>
  </si>
  <si>
    <t>Midodoni Primary School</t>
  </si>
  <si>
    <t>Construction 1No classroom</t>
  </si>
  <si>
    <t xml:space="preserve">Nyamala sinene primary school </t>
  </si>
  <si>
    <t xml:space="preserve">Magarini constituency desk project </t>
  </si>
  <si>
    <t>Galana Girls’ Secondary School</t>
  </si>
  <si>
    <t>Completion of science laboratory(Flooring, plastering, painting, gas chamber and wiring)</t>
  </si>
  <si>
    <t>Marereni Secondary School</t>
  </si>
  <si>
    <t>Completion of 1No twin laboratory(plastering, flooring, roofing, paining and wiring)</t>
  </si>
  <si>
    <t xml:space="preserve">Magarini Girls’ Secondary School </t>
  </si>
  <si>
    <t>Completion of 1No  dormitory (plastering, flooring, roofing, paining and wiring)</t>
  </si>
  <si>
    <t>Mapimo Girls’ Secondary School</t>
  </si>
  <si>
    <t>Completion of staff house (electrical wiring and plumbing works)</t>
  </si>
  <si>
    <t>Sabaki Secondary school</t>
  </si>
  <si>
    <t>Marafa Secondary School</t>
  </si>
  <si>
    <t>Kibokoni Secondary School</t>
  </si>
  <si>
    <t>Completion of Girls’ dormitory(construction of verandah&amp; corridor)</t>
  </si>
  <si>
    <t>Galana Teachers’ Training College</t>
  </si>
  <si>
    <t>Completion of 1No Girls’ hostel(plastering, flooring, roofing, paining and wiring)</t>
  </si>
  <si>
    <t xml:space="preserve">Kibokoni Secondary school </t>
  </si>
  <si>
    <t>Construction of 1No staff house (one bedroom)</t>
  </si>
  <si>
    <t>Burangi Secondary school</t>
  </si>
  <si>
    <t>Construction of 1No classrooms</t>
  </si>
  <si>
    <t>Wakala Girls’ Secondary School</t>
  </si>
  <si>
    <t>Construction of 2No classrooms</t>
  </si>
  <si>
    <t xml:space="preserve">Shomela Secondary school </t>
  </si>
  <si>
    <t>Construction of 1No twin laboratory</t>
  </si>
  <si>
    <t>Majenjeni Secondary School</t>
  </si>
  <si>
    <t>Completion of 1No. twin laboratory(plastering, painting gas chamber)</t>
  </si>
  <si>
    <t>Dagamra Secondary school</t>
  </si>
  <si>
    <t>Completion of 2No classrooms (super walling, roofing, plastering, flooring and painting)</t>
  </si>
  <si>
    <t xml:space="preserve">Adu police station </t>
  </si>
  <si>
    <t>Completion of (roofing, plastering, flooring, painting and painting) 1No. 5units staff house</t>
  </si>
  <si>
    <t>Marereni police station</t>
  </si>
  <si>
    <t>Magarini NG-CDF Office</t>
  </si>
  <si>
    <t>Improvements on existing NG-CDF office (Putting tiles on the boardroom and construction of office corridor.</t>
  </si>
  <si>
    <t xml:space="preserve">Organize Constituency sports tournament and award of balls and Uniforms to the participating teams </t>
  </si>
  <si>
    <t xml:space="preserve"> Completion of 1 classroom (plastering, veranda, painting &amp; labelling at Ksh. 200,000  Construction of 2 classrooms at Kshs.1,000,000 </t>
  </si>
  <si>
    <t>renovation of 3 classrooms-plastering, floor,windows and doors</t>
  </si>
  <si>
    <t>Fixing of ceiling, electification,painting and furniture to an administration block</t>
  </si>
  <si>
    <t xml:space="preserve">Buying of sports kits to; Girls Sports Team-Mwanika,Laciathurui, Twarama, Nkiluthu, Kandebene, Kibiru, Baraimu, Thanantu, kieru, Kimachia, St. Rita, Rwanjwe, Limauru, Ntoombo, Uringu, Kamitongu and Lubunu </t>
  </si>
  <si>
    <t xml:space="preserve">Buying of sports kits to; Boys Sports Team-Mituntu, Lairangi, Amatu, Kianjai, Ntalami, Thau, Muramba, Miathene, Luuria, Mbeu, Kamuthaga, Makandi, Kimirii, Kaliati, Baraimu, Kibuline, Kiorimba, Thanantu, Machegene, Uringu, Ntoombo, Kithiiri, Lubunu, Amwari, St. Rita, Rwanjwe, Kamitongu, Kanjai and Kieru, Kimachia, Limauru, Kamaroo </t>
  </si>
  <si>
    <t xml:space="preserve">Organizing tournaments in the Constituency and buying sports trophies </t>
  </si>
  <si>
    <t>4-012-054-2640509-112-2018/19-002</t>
  </si>
  <si>
    <t>4-012-054-2640509-112-2018/19-003</t>
  </si>
  <si>
    <t>Purchase of 60 desks at kshs 3,000 each and 60 chairs each at kshs 2,000</t>
  </si>
  <si>
    <t>Purchase of 200 chairs and lockers a set at Kshs 1,500</t>
  </si>
  <si>
    <t>renovation of 5 classrooms-plastering, floor,windows and doors</t>
  </si>
  <si>
    <t>purchase of 100 lockers and chairs a set at 3,000 and 10 dinning tables each at Kshs10,000 and 20 forms each at Kshs 5,000</t>
  </si>
  <si>
    <t>Construction of 4 dors toilet for boys</t>
  </si>
  <si>
    <t>Construction of 4 dors toilet for girls</t>
  </si>
  <si>
    <t>fixing doors, windows, plastering, floor and painting of a dormitory</t>
  </si>
  <si>
    <t>renovation of 4 classrooms-plastering, floor,windows and doors</t>
  </si>
  <si>
    <t xml:space="preserve">Purchase of 100 lockers and chairs a set at 3,000 </t>
  </si>
  <si>
    <t>Renovation of 3 classrooms-plastering, floor,windows and doors</t>
  </si>
  <si>
    <t>Renovation of 4 classrooms-plastering, floor,windows and doors</t>
  </si>
  <si>
    <t>fixing window panes, floor,painting and plastering of ground floor of an administration block</t>
  </si>
  <si>
    <t>Construction of a slab for two classrooms (removing the roof and replacing it with a slab for first floor)</t>
  </si>
  <si>
    <t>Plastering, benches, painting, gas system and water installation for a school laboratory</t>
  </si>
  <si>
    <t>Construction of a slab for two classrooms (Removing the roof and replacing it with a slab for first floor)</t>
  </si>
  <si>
    <t>Roofing ,plastering, window frames and sanitation system of a boys dormitory</t>
  </si>
  <si>
    <t>Fixing window panes, floor,painting and plastering of ground floor of a dinning hall</t>
  </si>
  <si>
    <t>roofing,plastering, window frames, doors and painting of a dormitory</t>
  </si>
  <si>
    <t>Plastering, painting, window frames, doors and benches for a laboratory</t>
  </si>
  <si>
    <t>Plastering,fixing window frames, window panes and painting of an administration block</t>
  </si>
  <si>
    <t>Roofing,plastering,window frames, doors and painting of an administration block</t>
  </si>
  <si>
    <t>Roofing,plastering, window frames, doors and painting of an administration block</t>
  </si>
  <si>
    <t>Construction of a kitchen and dinning hall from foundation to completion</t>
  </si>
  <si>
    <t>Construction of two classrooms from foundation to completion</t>
  </si>
  <si>
    <t>Internal finishes of office block</t>
  </si>
  <si>
    <t>Construction of an office block from foundation to completion</t>
  </si>
  <si>
    <t>Completion of office block - Plastering,Keying and Ceiling</t>
  </si>
  <si>
    <t>Purchase of uniforms for 13 clubs &amp; 26balls and nets for  clubs within the constituency -kairuni, kianjagi, gitare, kanyange, ndunguri, ngaita, m'ekorani, ndintune,kiera,young tigers, marima, kiini and ndumbini.</t>
  </si>
  <si>
    <t xml:space="preserve">Construction of 1 kitchen to completion </t>
  </si>
  <si>
    <t>Renovation of dormitory -painting, flooring,repairs of windows and doors</t>
  </si>
  <si>
    <t xml:space="preserve">Purchase of 20 arm-chairs at Ksh 10,000 each and purchase of 2 executive tables at Ksh 50,000 and 2 steel cabinets at Ksh 50,000 each {400,000 Ksh} and construction of kitchen to completion Kshs  945,000.00 </t>
  </si>
  <si>
    <t>Construction of four door pit latrine to completion</t>
  </si>
  <si>
    <t>Purchase  of 50 desks at 5,000 Ksh 250,000.00</t>
  </si>
  <si>
    <t xml:space="preserve">Construction of one staff house </t>
  </si>
  <si>
    <t>Construction of one classroom to completion Ksh 1,260,000.00 and Purchase of 20 pieces of desks Ksh 100,000.00</t>
  </si>
  <si>
    <t xml:space="preserve">Construction of three-door pit latrine to completion </t>
  </si>
  <si>
    <t xml:space="preserve">Construction of kitchen to completion </t>
  </si>
  <si>
    <t xml:space="preserve">Construction of three door pit latrine to completion </t>
  </si>
  <si>
    <t xml:space="preserve">Renovation of four classrooms-walls,doors and windows  </t>
  </si>
  <si>
    <t>Renovation of staff room-repair of windows and doors,floor and painting</t>
  </si>
  <si>
    <t xml:space="preserve">Renovations of two classrooms-Floor,repair of windows and doors and painting </t>
  </si>
  <si>
    <t xml:space="preserve">Renovation of two classrooms-plastering walls, floors, windows and doors and painting </t>
  </si>
  <si>
    <t>Construction of one Kitchen to completion</t>
  </si>
  <si>
    <t xml:space="preserve">Renovation of administration  block-walls,floors,windows and doors and painting </t>
  </si>
  <si>
    <t>Renovation of 2 classrooms-Plastering,walls,floors and painting Ksh 600,000.00 and construction of three door pit latrine Ksh 630,000.00</t>
  </si>
  <si>
    <t xml:space="preserve">Fencing of school compound 100m by 160m with metal steel posts and barbed wire </t>
  </si>
  <si>
    <t xml:space="preserve">Fencing of school compound 150m by 100m with metal steel  posts and barbed wire </t>
  </si>
  <si>
    <t xml:space="preserve">Fencing of school compound 100M  by 100M using Metal steel post and barbed wire </t>
  </si>
  <si>
    <t xml:space="preserve">Purchase of Dining Hall furniture-30 Arm- Chairs at Ksh 10,000 each and 6  dining tables at Ksh 50,000 at Ksh 600,000 and repairs of shelves at Ksh 200,000 and purchase of 50 wooden chairs at Ksh 5,000 each and 5 wooden tables at Ksh 30,000 each for the library Ksh 600,000.00 </t>
  </si>
  <si>
    <t>Renovation of dining hall-Floor, repair of doors and windows and painting</t>
  </si>
  <si>
    <t>Renovation of computer lab-floor,repair of doors and windows and painting</t>
  </si>
  <si>
    <t>Completion of chiefs office - Wiring,floor and painting</t>
  </si>
  <si>
    <t xml:space="preserve">Completion of ongoing chiefs office-wiring,floor and painting </t>
  </si>
  <si>
    <t xml:space="preserve">Construction of three door pit latrine to completion Ksh 787,500 and construction of two door bathroom Ksh 400,000.00 </t>
  </si>
  <si>
    <t xml:space="preserve">Purchase of office furnitures-10 Excutive chairs at Ksh 15,000 each,2 excutive tables at 50,000 each,One fireproof cabinet at Ksh 200,000,2 conference tables at 50,000 each and 10 seater visitors chairs at ksh 15,000 each </t>
  </si>
  <si>
    <t xml:space="preserve">Construction of dining hall to completion </t>
  </si>
  <si>
    <t>4-010-045-2630205-104-2018/19-002</t>
  </si>
  <si>
    <t>4-010-045-2630205-104-2018/19-004</t>
  </si>
  <si>
    <t>4-010-045-2630205-104-2018/19-006</t>
  </si>
  <si>
    <t>4-010-045-2630205-104-2018/19-007</t>
  </si>
  <si>
    <t>4-010-045-2630204-104-2018/19-013</t>
  </si>
  <si>
    <t>Construction of one classroom Kshs 1,260,000 and purchase of 20 desks @ kshs 100,000</t>
  </si>
  <si>
    <t>Construction of 4no Classrooms and the Science Laboratory 5,300,000 Complete with funiture 100 stools at 700,000 (phase one funding)</t>
  </si>
  <si>
    <t>4-001-006-2110000-100- 2018/19-001</t>
  </si>
  <si>
    <t>4-001-006-2210000-100- 2018/19-002</t>
  </si>
  <si>
    <t>4-001-006-2120101-100- 2018/19-003</t>
  </si>
  <si>
    <t>4-001-006-2120201-100- 2018/19-004</t>
  </si>
  <si>
    <t>4-001-006-2210802-100- 2018/19-005</t>
  </si>
  <si>
    <t>4-001-006-2210000-111- 2018/19-001</t>
  </si>
  <si>
    <t>4-001-006-2210802-111- 2018/19-002</t>
  </si>
  <si>
    <t>4-001-006-2640200-101- 2018/19-001</t>
  </si>
  <si>
    <t>4-001-006-2640509-112- 2018/19-001</t>
  </si>
  <si>
    <t>4-001-006-2640510-110- 2018/19-001</t>
  </si>
  <si>
    <t>4-001-006-2640101-103- 2018/19-001</t>
  </si>
  <si>
    <t>4-001-006-2640102-103- 2018/19-002</t>
  </si>
  <si>
    <t>4-001-006-2630204-104- 2018/19-001</t>
  </si>
  <si>
    <t>4-001-006-2630204-104- 2018/19-002</t>
  </si>
  <si>
    <t>4-001-006-2630204-104- 2018/19-003</t>
  </si>
  <si>
    <t>4-001-006-2630204-104- 2018/19-004</t>
  </si>
  <si>
    <t>4-001-006-2630204-104- 2018/19-005</t>
  </si>
  <si>
    <t>4-001-006-2630205-104- 2018/19-001</t>
  </si>
  <si>
    <t>4-001-006-2630205-104- 2018/19-002</t>
  </si>
  <si>
    <t>4-001-006-2630205-104- 2018/19-003</t>
  </si>
  <si>
    <t>4-001-006-2630205-104- 2018/19-004</t>
  </si>
  <si>
    <t>4-001-006-2630205-104- 2018/19-005</t>
  </si>
  <si>
    <t>4-001-006-2630205-104- 2018/19-006</t>
  </si>
  <si>
    <t>4-001-006-2630205-104- 2018/19-007</t>
  </si>
  <si>
    <t xml:space="preserve">NG-CDFC/PMC Capacity Building </t>
  </si>
  <si>
    <t xml:space="preserve">Construction of 1No two door toilet </t>
  </si>
  <si>
    <t>Renovation of 1No four door toilet(Fitting doors and repair of walls</t>
  </si>
  <si>
    <t>Completion of renovation 6No. Classrooms (Construction of columns, flooring, plastering, roofing and painting)</t>
  </si>
  <si>
    <t>Purchase and delivery of 200 pieces of desks@Kshs5000 per desk and distributed to mwangangi, Kibaoni, Mambrui, makumba and Magole primary school(40 pieces each)</t>
  </si>
  <si>
    <t>Completion of  science laboratory(flooring  gas chamber, electrical wiring)</t>
  </si>
  <si>
    <t>Completion of school library (super walling, plastering, roofing, flooring and painting)</t>
  </si>
  <si>
    <t>4-003-017-2640509-112-2018/19-001</t>
  </si>
  <si>
    <t>4-003-017-2640510-110-2018/19-001</t>
  </si>
  <si>
    <t>4-003-017-2640510-110-2018/19-003</t>
  </si>
  <si>
    <t>4-003-017-2640510-110-2018/19-004</t>
  </si>
  <si>
    <t>4-003-017-2630204-104-2018/19-001</t>
  </si>
  <si>
    <t>4-003-017-2630204-104-2018/19-002</t>
  </si>
  <si>
    <t>4-003-017-2630204-104-2018/19-003</t>
  </si>
  <si>
    <t>4-003-017-2630204-104-2018/19-004</t>
  </si>
  <si>
    <t>4-003-017-2630204-104-2018/19-005</t>
  </si>
  <si>
    <t>4-003-017-2630204-104-2018/19-006</t>
  </si>
  <si>
    <t>4-003-017-2630205-104-2018/19-001</t>
  </si>
  <si>
    <t>4-003-017-2630205-104-2018/19-002</t>
  </si>
  <si>
    <t>4-003-017-2630205-104-2018/19-003</t>
  </si>
  <si>
    <t>4-003-017-2630205-104-2018/19-004</t>
  </si>
  <si>
    <t>4-003-017-2630205-104-2018/19-005</t>
  </si>
  <si>
    <t>4-003-017-2630205-104-2018/19-006</t>
  </si>
  <si>
    <t>4-003-017-2630205-104-2018/19-007</t>
  </si>
  <si>
    <t>4-003-017-2630205-104-2018/19-008</t>
  </si>
  <si>
    <t>4-003-017-2630205-104-2018/19-009</t>
  </si>
  <si>
    <t>4-003-017-2630205-104-2018/19-010</t>
  </si>
  <si>
    <t>4-003-017-2630205-104-2018/19-011</t>
  </si>
  <si>
    <t>4-003-017-2630205-104-2018/19-012</t>
  </si>
  <si>
    <t>4-003-017-2630205-104-2018/19-013</t>
  </si>
  <si>
    <t>4-003-017-2630205-104-2018/19-014</t>
  </si>
  <si>
    <t>4-003-017-2640507-113-2018/19-001</t>
  </si>
  <si>
    <t>4-003-017-2640507-113-2018/19-002</t>
  </si>
  <si>
    <t>4-003-017-3110202-108-2018/19-001</t>
  </si>
  <si>
    <t>4-003-017-2211310-110-2018/19-001</t>
  </si>
  <si>
    <t>4-003-017-2640510-110-2018/19-002</t>
  </si>
  <si>
    <t>4-003-017-2110000-100-2018/19-001</t>
  </si>
  <si>
    <t>4-003-017-2210000-100-2018/19-002</t>
  </si>
  <si>
    <t>4-003-017-2120500-100-2018/19-003</t>
  </si>
  <si>
    <t>4-003-017-2210802-100-2018/19-004</t>
  </si>
  <si>
    <t>4-003-017-2210000-111-2018/19-001</t>
  </si>
  <si>
    <t>4-003-017-2210700-111-2018/19-002</t>
  </si>
  <si>
    <t>4-003-017-2210802-111-2018/19-003</t>
  </si>
  <si>
    <t>4-003-017-2640101-103-2018/19-001</t>
  </si>
  <si>
    <t>4-003-017-2640102-103-2018/19-002</t>
  </si>
  <si>
    <t xml:space="preserve">Planting environment friendly trees at Ebussamba Sec.Ksh. 100,000, Mulwanda Pri Sch.Ksh. 100,000.00, Esibeye Sec. Sch. (Ksh. 100,000.00), Ebusiralo Pri. Sch. (Ksh. 100,000.00), Ekamanji Sec. Sch.Ksh. 100,000.00,Ebwali Pri. Sch.Ksh. 100,000 .Emmatsi Pri.Ksh.100,000 </t>
  </si>
  <si>
    <t xml:space="preserve">4-038-214-2630204-104-2018/19-001 </t>
  </si>
  <si>
    <t>Additional funds for purchase of 0.7 acre of land for school expansion</t>
  </si>
  <si>
    <t>Additional Funds for completion of 3 classrooms        (plastering and painting)</t>
  </si>
  <si>
    <t>Additional funds for construction of three-storey science laboratory (excavation, foundation walling and ground floor slab and walling to the ring beam)</t>
  </si>
  <si>
    <t xml:space="preserve">Additional funds for construction of two storey building comprising of 16 Classrooms, Four laboratories and Administration Block </t>
  </si>
  <si>
    <t xml:space="preserve">Additional funds for Water purifier </t>
  </si>
  <si>
    <t>4-040-228-21100-100-2018/19-001</t>
  </si>
  <si>
    <t>4-040-228-22100-100-2018/19-002</t>
  </si>
  <si>
    <t>4-040-228-220500-100 -2018/19-003</t>
  </si>
  <si>
    <t>4-040-228-2210802-100-2018/19-004</t>
  </si>
  <si>
    <t>Undertake Training of the NGCDFCs/PMCs on NG-CDF related issues</t>
  </si>
  <si>
    <r>
      <t>Completion of three classrooms initiated under the Economic Stimulus Plan (fixing of doors, windows, flooring, plastering and installation of electricity)(</t>
    </r>
    <r>
      <rPr>
        <b/>
        <sz val="12"/>
        <color indexed="10"/>
        <rFont val="Footlight MT Light"/>
        <family val="1"/>
      </rPr>
      <t>ESP projects were being allocated the full amounts to cmpletion)</t>
    </r>
  </si>
  <si>
    <t>Additional funds for the development of constituency Strategic plan</t>
  </si>
  <si>
    <t xml:space="preserve">Renovation of 2 classroom (roofing,plaster,windows and painting) </t>
  </si>
  <si>
    <t>Completion of twin classrooms Painting, Floor and Screeding</t>
  </si>
  <si>
    <t>Renovation of 3 Classrooms  painting ,flooring, screeding, windows and doors repairs</t>
  </si>
  <si>
    <t>Renovation of 5 classrooms: Roofing repairs, plastering and painting,windows and doors ,repairs</t>
  </si>
  <si>
    <t>Renovation of 4  classrooms: Flooring,plastering,windows and doors repairing,</t>
  </si>
  <si>
    <t>Renovation of 4 classrooms Labour Based: Painting, flooring,plastering,roof repairs, windows and doors repairsand fencing of school compound</t>
  </si>
  <si>
    <t>Completion of one classroom:Plastering, Finishes, and Painting</t>
  </si>
  <si>
    <t xml:space="preserve">Construction of one Classroom </t>
  </si>
  <si>
    <t>Completion of administration Block: Plaster, windows, painting</t>
  </si>
  <si>
    <t>Renovation of 4 classrooms: Plastering,Flooring,Painting,roofrepair,doors and window repairs</t>
  </si>
  <si>
    <t>Additional fund to  complete Purchase of 2.5Acres Land .</t>
  </si>
  <si>
    <t>Renovation of 4 No Classrooms: Flooring, plastering,roofing repairs, doors and windows repairs.</t>
  </si>
  <si>
    <t>Lwanya Girls  Secondary School</t>
  </si>
  <si>
    <t>Completion of dormitory - Walling and roofing</t>
  </si>
  <si>
    <t>Construction, installation and commissioning of ONE  Lightining arrestor mast to cater for Burumba Secondary and primary School,Lukonyi Pry,Our Lady of mercy sec,St.Mathias Sec and St.Josephs Primary School</t>
  </si>
  <si>
    <t xml:space="preserve">Construction, installation and commissioning of ONE  Lightining arrestor mast for Budokomi sec,Buriangala pry,Khuduru pry,Buende and Esikukulu Pry Schools </t>
  </si>
  <si>
    <t xml:space="preserve">Alungoli Secondary school </t>
  </si>
  <si>
    <t>Construction, installation and commissioning of ONE  Lightining arrestor mast  for Alungoli sec,Busibwabo Sec,Alungoli sec,Busibwabo pry and Busidibu Special School</t>
  </si>
  <si>
    <t>Construction, installation and commissioning of ONE  Lightining arrestor mast  for Mundika Secondary, Mundika pry and Mundika Special School</t>
  </si>
  <si>
    <t>AP's Houses Mjini</t>
  </si>
  <si>
    <t>Construction of police cells, partitioning of offices, electricity and water connection</t>
  </si>
  <si>
    <t>Purchase of Furniture:I executive,12 board room executive chairs , 1 executive board room table.</t>
  </si>
  <si>
    <t>4-040-228-2640508-112-2018/19-001</t>
  </si>
  <si>
    <t>4-040-228-2630204-104-2018/19-001</t>
  </si>
  <si>
    <t>4-040-228-2630204-104-2018/19-002</t>
  </si>
  <si>
    <t>4-040-228-2630204-104-2018/19-003</t>
  </si>
  <si>
    <t>4-040-228-2630204-104-2018/19-004</t>
  </si>
  <si>
    <t>4-040-228-2630204-104-2018/19-005</t>
  </si>
  <si>
    <t>4-040-228-2630204-104-2018/19-006</t>
  </si>
  <si>
    <t>4-040-228-2630204-104-2018/19-007</t>
  </si>
  <si>
    <t>4-040-228-2630204-104-2018/19-008</t>
  </si>
  <si>
    <t>4-040-228-2630204-104-2018/19-009</t>
  </si>
  <si>
    <t>4-040-228-2630204-104-2018/19-010</t>
  </si>
  <si>
    <t>4-040-228-2630204-104-2018/19-011</t>
  </si>
  <si>
    <t>4-040-228-2630204-104-2018/19-012</t>
  </si>
  <si>
    <t>4-040-228-2630204-104-2018/19-013</t>
  </si>
  <si>
    <t>4-040-228-2630204-104-2018/19-014</t>
  </si>
  <si>
    <t>4-040-228-2630204-104-2018/19-015</t>
  </si>
  <si>
    <t>4-040-228-2630204-104-2018/19-016</t>
  </si>
  <si>
    <t>4-040-228-2630204-104-2018/19-017</t>
  </si>
  <si>
    <t>4-040-228-2630204-104-2018/19-018</t>
  </si>
  <si>
    <t>4-040-228-2630204-104-2018/19-019</t>
  </si>
  <si>
    <t>4-040-228-2630204-104-2018/19-020</t>
  </si>
  <si>
    <t>4-040-228-2630204-104-2018/19-021</t>
  </si>
  <si>
    <t>4-040-228-2630204-104-2018/19-022</t>
  </si>
  <si>
    <t>4-040-228-2630204-104-2018/19-023</t>
  </si>
  <si>
    <t>4-040-228-2630204-104-2018/19-024</t>
  </si>
  <si>
    <t>4-040-228-2630204-104-2018/19-025</t>
  </si>
  <si>
    <t>4-040-228-2630204-104-2018/19-026</t>
  </si>
  <si>
    <t>4-040-228-2630204-104-2018/19-027</t>
  </si>
  <si>
    <t>4-040-228-2630204-104-2018/19-028</t>
  </si>
  <si>
    <t>4-040-228-2630204-104-2018/19-029</t>
  </si>
  <si>
    <t>4-040-228-2630204-104-2018/19-030</t>
  </si>
  <si>
    <t>4-040-228-2630204-104-2018/19-031</t>
  </si>
  <si>
    <t>4-040-228-2630204-104-2018/19-032</t>
  </si>
  <si>
    <t>4-040-228-2630205-104-2018/19-001</t>
  </si>
  <si>
    <t>4-040-228-2630205-104-2018/19-002</t>
  </si>
  <si>
    <t>4-040-228-2630205-104-2018/19-003</t>
  </si>
  <si>
    <t>4-040-228-2630205-104-2018/19-004</t>
  </si>
  <si>
    <t>4-040-228-2630205-104-2018/19-005</t>
  </si>
  <si>
    <t>4-040-228-2630205-104-2018/19-006</t>
  </si>
  <si>
    <t>4-040-228-2630205-104-2018/19-007</t>
  </si>
  <si>
    <t>4-040-228-2630205-104-2018/19-008</t>
  </si>
  <si>
    <t>4-040-228-2630205-104-2018/19-009</t>
  </si>
  <si>
    <t>4-040-228-2630205-104-2018/19-010</t>
  </si>
  <si>
    <t>4-040-228-2630205-104-2018/19-011</t>
  </si>
  <si>
    <t>4-040-228-2630205-104-2018/19-012</t>
  </si>
  <si>
    <t>4-040-228-2630205-104-2018/19-013</t>
  </si>
  <si>
    <t>4-040-228-2630205-104-2018/19-014</t>
  </si>
  <si>
    <t>4-040-228-2630205-104-2018/19-015</t>
  </si>
  <si>
    <t>4-040-228-2630205-104-2018/19-016</t>
  </si>
  <si>
    <t>4-040-228-2630205-104-2018/19-017</t>
  </si>
  <si>
    <t>4-040-228-2640507-108-2018/19-001</t>
  </si>
  <si>
    <t>4-040-228-2640507-108-2018/19-002</t>
  </si>
  <si>
    <t>4-040-228-2640507-108-2018/19-003</t>
  </si>
  <si>
    <t>4-040-228-2640507-108-2018/19-004</t>
  </si>
  <si>
    <t>4-040-228-2640507-108-2018/19-005</t>
  </si>
  <si>
    <t>4-040-228-2640510-110-2018/19-001</t>
  </si>
  <si>
    <t>4-040-228-2640510-110-2018/19-002</t>
  </si>
  <si>
    <t>4-040-228-2640510-110-2018/19-003</t>
  </si>
  <si>
    <t>4-040-228-2640510-110-2018/19-004</t>
  </si>
  <si>
    <t>4-040-228-2640510-110-2018/19-005</t>
  </si>
  <si>
    <t>4-040-228-2640510-110-2018/19-006</t>
  </si>
  <si>
    <t>4-040-228-2640510-110-2018/19-007</t>
  </si>
  <si>
    <t>4-040-228-2640510-110-2018/19-008</t>
  </si>
  <si>
    <t>4-040-228-2640510-110-2018/19-009</t>
  </si>
  <si>
    <t>4-040-228-2640510-110-2018/19-010</t>
  </si>
  <si>
    <t>4-040-228-2640510-110-2018/19-011</t>
  </si>
  <si>
    <t>4-040-228-2640510-110-2018/19-012</t>
  </si>
  <si>
    <r>
      <t>Purchase and Planting of 100 blue gum Tree Seedlings</t>
    </r>
    <r>
      <rPr>
        <b/>
        <sz val="12"/>
        <color indexed="8"/>
        <rFont val="Footlight MT Light"/>
        <family val="1"/>
      </rPr>
      <t>(COSTING IS HIGH 1,000 PER BLUE GUM TREE)</t>
    </r>
  </si>
  <si>
    <t xml:space="preserve">Purchase &amp; planting of tree seedlings at a cost of Kshs 94,818.16 per school in the following 23 Primary schools;Bumbe,Namuduru, Busijo,Hakati,Bukhulungu, Namboboto,Nyakwaka, Bumulimba,Nabalaki, Namunyweda,Sidonge, Bunandi,Sichekhe,Nakhasiko,Buburi,Sibale,Nabuganda, Nambuku,Nangina mixed, Nanderema,sijowa, Malanga &amp; Sigulu  
</t>
  </si>
  <si>
    <t>Carrying out constituency sports tournaments including football, athletics, volley ball and the winning teams will be awarded with uniforms, balls and trophies</t>
  </si>
  <si>
    <t>NHIF Social Security programme</t>
  </si>
  <si>
    <t>Renovation of 5 classrooms( Floor Hacking, plastering, Painting, roofing)</t>
  </si>
  <si>
    <t>Constuction of one Classroom to completion-kshs 900,000 &amp; Renovation of 5 Classrooms (floor hacking,plastering,painting)-kshs 600,000</t>
  </si>
  <si>
    <t>Construction of dormitory to completion (Kshs. 1,500,000 and renovation of 4 classrooms- floor hacking, plastering, painting Kshs. 500,000</t>
  </si>
  <si>
    <t>Renovation of tuition block-Floor Hacking, plastering, fittings,painting &amp; roofing</t>
  </si>
  <si>
    <t>4-040-230-221082-101-2018/19-005</t>
  </si>
  <si>
    <t>Completion Of Two Classrooms; Flooring, Plastering,Shutters,Windows,wiring and painting</t>
  </si>
  <si>
    <t>Completion Of Administration Block; Plastering,Shutters,Windows &amp; panes, wiring and painting</t>
  </si>
  <si>
    <t>Completion Of Two Classrooms; Flooring, Plastering,Shutters,Windows,wiring and painting &amp; Land Processing</t>
  </si>
  <si>
    <t>Completion of One classroom; Shutters, Windows,wiring and painting</t>
  </si>
  <si>
    <t>Renovation of One Classroom; Roofing, Flooring,Plastering,Shutters,Windows,wiring and painting</t>
  </si>
  <si>
    <t>Completion Of Administration Block; Tiles, Ceiling and Painting</t>
  </si>
  <si>
    <t>Completion Of Administration Block; Flooring,shutters,window panes and painting</t>
  </si>
  <si>
    <t>Completion Of Administration Block; Flooring,Plastering,Shutters,Windows, Tiles, plumbing,wiring and painting</t>
  </si>
  <si>
    <t>Completion Of Administration Block upto roofing level; Walling, Roofing,Flooring and Plastering</t>
  </si>
  <si>
    <r>
      <t xml:space="preserve">Completion Of Administration Block; </t>
    </r>
    <r>
      <rPr>
        <sz val="12"/>
        <color indexed="8"/>
        <rFont val="Footlight MT Light"/>
        <family val="1"/>
      </rPr>
      <t>Plastering,Shutters,Window panes,wiring and painting</t>
    </r>
  </si>
  <si>
    <t>Completion of One classroom; Plastering, Shutters,Window panes,wiring and painting</t>
  </si>
  <si>
    <t>Completion Of Two Classrooms; Plastering, Shutters,Window panes,wiring and painting</t>
  </si>
  <si>
    <t>Completion Of One Classroom; Flooring, Plastering,Shutters,Windows,wiring and painting</t>
  </si>
  <si>
    <t>Completion of a computer laboratory; Flooring, Plastering,Shutters,Windows,wiring and painting</t>
  </si>
  <si>
    <t>Completion of Three classrooms; Plastering, Shutters,Windows &amp; panes,wiring and painting</t>
  </si>
  <si>
    <t>Renovation of Six Classrooms; Re-Roofing, Flooring,Plastering,Shutters,Windows,wiring and painting of Six classrooms</t>
  </si>
  <si>
    <t>Completion of One classroom; Flooring, Plastering,Shutters,Windows,wiring and painting</t>
  </si>
  <si>
    <t>Renovation of two classrooms; Plastering, Shutters,Windows &amp; panes, wiring and painting</t>
  </si>
  <si>
    <t>Completion of Five Classrooms; Plastering, Shutters,Window panes, wiring and painting</t>
  </si>
  <si>
    <t>Completion Of Two Classrooms; Flooring, Plastering,Shutters,Windows, Tiles, plumbing, wiring and painting</t>
  </si>
  <si>
    <t>Completion of Three classrooms; Plastering, Shutters,Windows &amp; panes, wiring and painting</t>
  </si>
  <si>
    <t>Completion of Four Classrooms; Flooring, Plastering,Shutters,Windows,wiring and painting</t>
  </si>
  <si>
    <r>
      <t xml:space="preserve">Purchase and plant tree seedlings in the following schools at </t>
    </r>
    <r>
      <rPr>
        <b/>
        <sz val="12"/>
        <color indexed="8"/>
        <rFont val="Footlight MT Light"/>
        <family val="1"/>
      </rPr>
      <t>Kshs 46,100.00</t>
    </r>
    <r>
      <rPr>
        <sz val="12"/>
        <color indexed="8"/>
        <rFont val="Footlight MT Light"/>
        <family val="1"/>
      </rPr>
      <t xml:space="preserve"> each;</t>
    </r>
    <r>
      <rPr>
        <b/>
        <sz val="12"/>
        <color indexed="8"/>
        <rFont val="Footlight MT Light"/>
        <family val="1"/>
      </rPr>
      <t xml:space="preserve"> </t>
    </r>
    <r>
      <rPr>
        <sz val="12"/>
        <color indexed="8"/>
        <rFont val="Footlight MT Light"/>
        <family val="1"/>
      </rPr>
      <t>Makale Pri. School, Musoma Pri. School, Malanga Pri. School, Namisis Pri. School, Mabunge RC Pri. School,Lwanyange Sec Scgool, Mabunge RC Sec School, Emukhuyu Pri.School, Ikhondohera Pri. School, Kajoro Pri. School, Makhongeni Pri. School, Khwirale Primary School,Cano Awori Sec School, Emukhuyu Sec School, Namahindi Sec School, Kosholia Pri. School, Igara Pri. School, Opeduru Pri School, Dulienge Pri School, Katira Primary School, St. Joseph Musokoto Sec School, Katira Sec School, Elwanikha Pri. School, Mwanagza Pri. School, Sango Pri School, Sikinga Pri School, Elwanikha Sec School, Buyofu Sec School, Mwikemo Pri. School and Segero Sec School.</t>
    </r>
  </si>
  <si>
    <t>4-040-227-2640200-101-2018/19-001</t>
  </si>
  <si>
    <t>Walling, roofing, finishes, fittings and laboratory fittings</t>
  </si>
  <si>
    <t>Construction of 1 no standard classroom at Ksh 820,000 with 40 Lockers ceiling &amp; fan  at Ksh 380,000</t>
  </si>
  <si>
    <r>
      <t>Rehabilitation of 25No-door ablution blocks</t>
    </r>
    <r>
      <rPr>
        <b/>
        <sz val="12"/>
        <color indexed="10"/>
        <rFont val="Footlight MT Light"/>
        <family val="1"/>
      </rPr>
      <t>(specify activity)</t>
    </r>
  </si>
  <si>
    <r>
      <t>Renovation of 2No classroom</t>
    </r>
    <r>
      <rPr>
        <b/>
        <sz val="12"/>
        <color indexed="10"/>
        <rFont val="Footlight MT Light"/>
        <family val="1"/>
      </rPr>
      <t>(specify activity)</t>
    </r>
  </si>
  <si>
    <r>
      <t>Renovation of staffroom</t>
    </r>
    <r>
      <rPr>
        <b/>
        <sz val="12"/>
        <color indexed="10"/>
        <rFont val="Footlight MT Light"/>
        <family val="1"/>
      </rPr>
      <t>(specify activity)</t>
    </r>
  </si>
  <si>
    <r>
      <t>Renovation of 1No classroom</t>
    </r>
    <r>
      <rPr>
        <b/>
        <sz val="12"/>
        <color indexed="10"/>
        <rFont val="Footlight MT Light"/>
        <family val="1"/>
      </rPr>
      <t>(specify activity)</t>
    </r>
  </si>
  <si>
    <r>
      <t>Renovation of 2 no classroom</t>
    </r>
    <r>
      <rPr>
        <b/>
        <sz val="12"/>
        <color indexed="10"/>
        <rFont val="Footlight MT Light"/>
        <family val="1"/>
      </rPr>
      <t>(specify activity)</t>
    </r>
  </si>
  <si>
    <r>
      <t>Purchase of land</t>
    </r>
    <r>
      <rPr>
        <b/>
        <sz val="12"/>
        <color indexed="10"/>
        <rFont val="Footlight MT Light"/>
        <family val="1"/>
      </rPr>
      <t>(specify size of land)</t>
    </r>
  </si>
  <si>
    <r>
      <t>Renovation of 3No classroom</t>
    </r>
    <r>
      <rPr>
        <b/>
        <sz val="12"/>
        <color indexed="10"/>
        <rFont val="Footlight MT Light"/>
        <family val="1"/>
      </rPr>
      <t>(specify activity)</t>
    </r>
  </si>
  <si>
    <r>
      <t>Renovation of 2 No classroom</t>
    </r>
    <r>
      <rPr>
        <b/>
        <sz val="12"/>
        <color indexed="10"/>
        <rFont val="Footlight MT Light"/>
        <family val="1"/>
      </rPr>
      <t>(specify activity)</t>
    </r>
  </si>
  <si>
    <r>
      <t>Renovation of 2No classrooms</t>
    </r>
    <r>
      <rPr>
        <b/>
        <sz val="12"/>
        <color indexed="10"/>
        <rFont val="Footlight MT Light"/>
        <family val="1"/>
      </rPr>
      <t>(specify activity)</t>
    </r>
  </si>
  <si>
    <r>
      <t>Renovation of 2 no classrooms</t>
    </r>
    <r>
      <rPr>
        <b/>
        <sz val="12"/>
        <color indexed="10"/>
        <rFont val="Footlight MT Light"/>
        <family val="1"/>
      </rPr>
      <t>(specify activity)</t>
    </r>
  </si>
  <si>
    <r>
      <t>Completion of 5 door toilet (roofing, door, plastering, and painting Kshs 200,000)</t>
    </r>
    <r>
      <rPr>
        <b/>
        <sz val="12"/>
        <color indexed="10"/>
        <rFont val="Footlight MT Light"/>
        <family val="1"/>
      </rPr>
      <t xml:space="preserve"> </t>
    </r>
    <r>
      <rPr>
        <sz val="12"/>
        <rFont val="Footlight MT Light"/>
        <family val="1"/>
      </rPr>
      <t>completion of a multipurpose hall (plastering,painting,verandah and widow panes Kshs 800,000</t>
    </r>
    <r>
      <rPr>
        <sz val="12"/>
        <color indexed="8"/>
        <rFont val="Footlight MT Light"/>
        <family val="1"/>
      </rPr>
      <t xml:space="preserve">,  purchase 30 desks @5000 Kshs 150,000  </t>
    </r>
  </si>
  <si>
    <r>
      <t xml:space="preserve">Completion of the staff houses Painting and power connection Kshs 200,000 </t>
    </r>
    <r>
      <rPr>
        <sz val="12"/>
        <rFont val="Footlight MT Light"/>
        <family val="1"/>
      </rPr>
      <t>fencing of the compound  using concrete post and chain link (0.5 acre)</t>
    </r>
    <r>
      <rPr>
        <sz val="12"/>
        <color indexed="8"/>
        <rFont val="Footlight MT Light"/>
        <family val="1"/>
      </rPr>
      <t xml:space="preserve">Kshs 400,000 </t>
    </r>
  </si>
  <si>
    <t xml:space="preserve">NGCDF Motor bike </t>
  </si>
  <si>
    <t>Purchase a motorbike for monitoring (Yamaha crux) and protective gear for Clerk of works</t>
  </si>
  <si>
    <t xml:space="preserve">Payment of bursary to needy students in Secondary schools </t>
  </si>
  <si>
    <t xml:space="preserve">Payment of bursary to needy students in colleges ksh.4,000,000, universities Kshs 7,630,109,  </t>
  </si>
  <si>
    <t>septic tank completion-plaster, floor, slab to completion @Kshs 300,000; renovation of 3 classrooms- flooring, plastering, doors, windows to completion @ 700,000.</t>
  </si>
  <si>
    <t>Reroofing 4 classrooms to completion</t>
  </si>
  <si>
    <t>Renovate 2 classrooms- plastering, flooring, windows, painting, wiring to completion</t>
  </si>
  <si>
    <t>Additional funds for construction of  block of hall/administration Office/classroom- Walling, painting, roofingto completion</t>
  </si>
  <si>
    <t>Construcion of 6 cubicle teachers toilet  Kshs 500,000; flooring/reroofing 2 classrooms to completion Kshs  500,000</t>
  </si>
  <si>
    <t>Additional funds for Construction of administration block &amp; 1  classroom to completion- roofing, painting, plastering to completion</t>
  </si>
  <si>
    <t>Construction of two blocks of each six cubicle toilets to completion Kshs 1,000,000; construction of a new classroom to completion  ksh.1,000,000</t>
  </si>
  <si>
    <t>Construction of retaining pillars to support a one storeyed building Kshs 1,000,000; construction of six cubicle toilet for girls Kshs 500,000</t>
  </si>
  <si>
    <t>Completion of classroom- plastering, flooring, wiring, doors, painting to completion.</t>
  </si>
  <si>
    <t>Construction of 2 blocks of 6 cubicle each Kshs 1,000,000; completion of existing classroom-walling, slab, flooring, plaster to completion Kshs1,000,000; construction of new class to slab level Kshs1,500,000</t>
  </si>
  <si>
    <t>Construction of  two blocks of toilet each 6 cubicle  to completion</t>
  </si>
  <si>
    <t>Purchase of 2 laptops Kshs 120,000 and photocopier Kshs 300,000</t>
  </si>
  <si>
    <t>Construction of retaining wall, landscaping and drainage at the NG-CDF office</t>
  </si>
  <si>
    <t>Purchase of 30 lockers/chairs @ Kshs 4,000</t>
  </si>
  <si>
    <t>Kairo Primary School</t>
  </si>
  <si>
    <t>Kagioini Primary School</t>
  </si>
  <si>
    <t>Nyakianga Primary School</t>
  </si>
  <si>
    <t>Kagongo Primary School</t>
  </si>
  <si>
    <t>Kiambuthia Primary School</t>
  </si>
  <si>
    <t>Kiamuturi Primary School</t>
  </si>
  <si>
    <t xml:space="preserve">Kairi Primary school </t>
  </si>
  <si>
    <t>Kiriithiru Primary School</t>
  </si>
  <si>
    <t>Gikindu Primary School</t>
  </si>
  <si>
    <t>Gaithunu Primary School</t>
  </si>
  <si>
    <t>Karugiro Primary School</t>
  </si>
  <si>
    <t>Kagwanja Primary School</t>
  </si>
  <si>
    <t>Chui Primary School</t>
  </si>
  <si>
    <t>Yakarengo Primary School</t>
  </si>
  <si>
    <t>Nyangiti Primary School</t>
  </si>
  <si>
    <t>Kirimahiga Primary School</t>
  </si>
  <si>
    <t>4-021-105-2630204-104-2018/19-017</t>
  </si>
  <si>
    <t>4-021-105-2630204-104-2018/19-018</t>
  </si>
  <si>
    <t>4-021-105-2630204-104-2018/19-019</t>
  </si>
  <si>
    <t>4-021-105-2630204-104-2018/19-020</t>
  </si>
  <si>
    <t>4-021-105-2630204-104-2018/19-021</t>
  </si>
  <si>
    <t>4-021-105-2630204-104-2018/19-022</t>
  </si>
  <si>
    <t>4-021-105-2630204-104-2018/19-023</t>
  </si>
  <si>
    <t>4-021-105-2630204-104-2018/19-024</t>
  </si>
  <si>
    <t>4-021-105-2630204-104-2018/19-025</t>
  </si>
  <si>
    <t>4-021-105-2630204-104-2018/19-026</t>
  </si>
  <si>
    <t>4-021-105-2630204-104-2018/19-027</t>
  </si>
  <si>
    <t>4-021-105-2630204-104-2018/19-028</t>
  </si>
  <si>
    <t>4-021-105-2630204-104-2018/19-029</t>
  </si>
  <si>
    <t>4-021-105-2630204-104-2018/19-030</t>
  </si>
  <si>
    <t>4-021-105-2630204-104-2018/19-031</t>
  </si>
  <si>
    <t>4-021-105-2630204-104-2018/19-032</t>
  </si>
  <si>
    <t>4-021-105-2630204-104-2018/19-033</t>
  </si>
  <si>
    <t>4-021-105-2630204-104-2018/19-034</t>
  </si>
  <si>
    <t>4-021-105-2630204-104-2018/19-035</t>
  </si>
  <si>
    <t>4-021-105-2630204-104-2018/19-036</t>
  </si>
  <si>
    <t>4-021-105-2630204-104-2018/19-037</t>
  </si>
  <si>
    <t>4-021-105-2630204-104-2018/19-038</t>
  </si>
  <si>
    <t>4-021-105-2630204-104-2018/19-039</t>
  </si>
  <si>
    <t>4-021-105-2630204-104-2018/19-040</t>
  </si>
  <si>
    <t>Mathioya NG-CDF Office</t>
  </si>
  <si>
    <t>4-045-264-2110000-100-2018/19-001</t>
  </si>
  <si>
    <t xml:space="preserve">Purchase of fuel, repairs and maintenance, printing, stationery, telephone, travel and subsistence and office tea. </t>
  </si>
  <si>
    <t xml:space="preserve">Payment of NSSF deductions </t>
  </si>
  <si>
    <t>4-045-264-2210802-100-2018/19-004</t>
  </si>
  <si>
    <t>4-045-264-2210000-111-2018/19-001</t>
  </si>
  <si>
    <t>4-045-264-2210802-111-2018/19-002</t>
  </si>
  <si>
    <t>4-045-264-2210700-111-2018/19-003</t>
  </si>
  <si>
    <t>4-045-264-2640200-101-2018/19-001</t>
  </si>
  <si>
    <t>4-045-264-2640101-103-2018/19-001</t>
  </si>
  <si>
    <t xml:space="preserve">Payment for bursary to needy students </t>
  </si>
  <si>
    <t>4-045-264-2640102-103-2018/19-002</t>
  </si>
  <si>
    <t>Payment for bursary to needy students</t>
  </si>
  <si>
    <t>…………………………………….                                                                                                                                                                                                     Verified By: Christine Mwangolo                                                                                                                                                                                                                                                                                                                                                                                                                                                                                                                                                                                                                                                                                                                                      Ag. Senior Manager Field Operations                                                             Date………………………………..</t>
  </si>
  <si>
    <t>…………………………………….                                                                                                                                                                                                                 Approved By: Yusuf Mbuno.                                                                                                                                                                                                                          Ag. Chief Executive Officer                                                                                                                                                             Date………………………………..</t>
  </si>
  <si>
    <t>PROJECT GFS CODELIST FOR BOBASI NATIONAL GOVERNMENT CONSTITUENCY DEVELOPMENT FUND</t>
  </si>
  <si>
    <t>4-045-264-2640509-112-2018/19-001</t>
  </si>
  <si>
    <t>Rusinga Primary School</t>
  </si>
  <si>
    <t>4-045-264-2630204-104-2018/19-001</t>
  </si>
  <si>
    <t>Construction of Double Storey Building 8 Classrooms cum Administration Block</t>
  </si>
  <si>
    <t>Nyoera Primary School</t>
  </si>
  <si>
    <t>4-045-264-2630204-104-2018/19-002</t>
  </si>
  <si>
    <t>Reroofing of 5 Classrooms</t>
  </si>
  <si>
    <t>Bosansa Primary School</t>
  </si>
  <si>
    <t>4-045-264-2630204-104-2018/19-003</t>
  </si>
  <si>
    <t>St. Peter and Paul Primary School</t>
  </si>
  <si>
    <t>4-045-264-2630204-104-2018/19-004</t>
  </si>
  <si>
    <t>Completion of 3 classrooms by plastering, painting, flooring and fixing of steel doors and windows.</t>
  </si>
  <si>
    <t>Oganda Primary School</t>
  </si>
  <si>
    <t>4-045-264-2630204-104-2018/19-005</t>
  </si>
  <si>
    <t xml:space="preserve">Nyagesa Primary School </t>
  </si>
  <si>
    <t>4-045-264-2630204-104-2018/19-006</t>
  </si>
  <si>
    <t>Completion of 2 Classrooms by plastering, painting, flooring and fixing of steel doors and windows.</t>
  </si>
  <si>
    <t>St. Mary's Nyamagwa Primary School</t>
  </si>
  <si>
    <t>4-045-264-2630204-104-2018/19-007</t>
  </si>
  <si>
    <t>Sindagogi Primary School</t>
  </si>
  <si>
    <t>4-045-264-2630204-104-2018/19-008</t>
  </si>
  <si>
    <t>4-045-264-2630204-104-2018/19-009</t>
  </si>
  <si>
    <t>Nyabonge Primary School</t>
  </si>
  <si>
    <t>4-045-264-2630204-104-2018/19-010</t>
  </si>
  <si>
    <t>Borangi SDA Boarding Primary School</t>
  </si>
  <si>
    <t>4-045-264-2630204-104-2018/19-011</t>
  </si>
  <si>
    <t>Purchase of School 50 Decker Beds</t>
  </si>
  <si>
    <t>Tukiamwana Primary School</t>
  </si>
  <si>
    <t>4-045-264-2630204-104-2018/19-012</t>
  </si>
  <si>
    <t xml:space="preserve">Construction of 2 Classrooms </t>
  </si>
  <si>
    <t>Rionsoti Primary School</t>
  </si>
  <si>
    <t>4-045-264-2630204-104-2018/19-013</t>
  </si>
  <si>
    <t>Completion of Social Hall by plastering, painting, flooring and fixing of steel doors and windows.</t>
  </si>
  <si>
    <t>Borangi PAG Primary School</t>
  </si>
  <si>
    <t>4-045-264-2630204-104-2018/19-014</t>
  </si>
  <si>
    <t>Riamarube Primary School</t>
  </si>
  <si>
    <t>4-045-264-2630204-104-2018/19-015</t>
  </si>
  <si>
    <t>Completion of Administration Block by plastering, painting, flooring and fixing of steel doors and windows.</t>
  </si>
  <si>
    <t>4-045-264-2630204-104-2018/19-016</t>
  </si>
  <si>
    <t> Construction of 2 new Classrooms</t>
  </si>
  <si>
    <t>Mokarate Primary School</t>
  </si>
  <si>
    <t>4-045-264-2630204-104-2018/19-017</t>
  </si>
  <si>
    <t>Reroofing of 4 classrooms (Kshs. 400,000) and flooring of 2 classrooms (Kshs. 100,000)</t>
  </si>
  <si>
    <t>Omobondo Primary School</t>
  </si>
  <si>
    <t>4-045-264-2630204-104-2018/19-018</t>
  </si>
  <si>
    <t>Nyagwengi Primary School</t>
  </si>
  <si>
    <t>4-045-264-2630204-104-2018/19-019</t>
  </si>
  <si>
    <t>Reroofing of 5 classrooms</t>
  </si>
  <si>
    <t>Nyachenge Primary School</t>
  </si>
  <si>
    <t>4-045-264-2630204-104-2018/19-020</t>
  </si>
  <si>
    <t>Completion of 2 classrooms by plastering, painting and fixing of doors and windows.</t>
  </si>
  <si>
    <t>Masisi Primary School</t>
  </si>
  <si>
    <t>4-045-264-2630204-104-2018/19-021</t>
  </si>
  <si>
    <t>Reroofing of 8 classrooms</t>
  </si>
  <si>
    <t>Ebigogo Primary School</t>
  </si>
  <si>
    <t>4-045-264-2630204-104-2018/19-022</t>
  </si>
  <si>
    <t>Bishop Mugendi Nyakegogi Secondary School</t>
  </si>
  <si>
    <r>
      <t>4-045-264-</t>
    </r>
    <r>
      <rPr>
        <sz val="12"/>
        <color indexed="8"/>
        <rFont val="Footlight MT Light"/>
        <family val="1"/>
      </rPr>
      <t>2630205</t>
    </r>
    <r>
      <rPr>
        <sz val="12"/>
        <color indexed="8"/>
        <rFont val="Footlight MT Light"/>
        <family val="1"/>
      </rPr>
      <t>-104-2018/19-001</t>
    </r>
  </si>
  <si>
    <t>Completion of Girls Dormitory by erecting the second floor.</t>
  </si>
  <si>
    <t>St. Charles Kabeo Secondary School</t>
  </si>
  <si>
    <t>4-045-264-2630205-104-2018/19-002</t>
  </si>
  <si>
    <t>Giasaiga Secondary School</t>
  </si>
  <si>
    <t>4-045-264-2630205-104-2018/19-003</t>
  </si>
  <si>
    <t>Completion of 4 classrooms by plastering, painting, flooring and fixing of steel doors and windows.</t>
  </si>
  <si>
    <t>Enchoro Pefa Secondary School</t>
  </si>
  <si>
    <t>4-045-264-2630205-104-2018/19-004</t>
  </si>
  <si>
    <t>Completion of Laboratory - by Roofing, plastering, painting, flooring and fixing of steel doors and windows.</t>
  </si>
  <si>
    <t>St. Mary's Nyamagwa girls Secondary School</t>
  </si>
  <si>
    <t>4-045-264-2630205-104-2018/19-006</t>
  </si>
  <si>
    <t>Completion of 3 storey dormitory block by plastering, painting, flooring and fixing of steel doors and windows.</t>
  </si>
  <si>
    <t>St. Mathews Chitago Secondary School</t>
  </si>
  <si>
    <t>4-045-264-2630205-104-2018/19-007</t>
  </si>
  <si>
    <t>Construction of science Laboratory</t>
  </si>
  <si>
    <t>Emenwa Secondary School</t>
  </si>
  <si>
    <t>4-045-264-2630205-104-2018/19-008</t>
  </si>
  <si>
    <t>Construction of Dormitory block</t>
  </si>
  <si>
    <t>Gekongo Secondary School</t>
  </si>
  <si>
    <t>4-045-264-2630205-104-2018/19-009</t>
  </si>
  <si>
    <t>Completion of Laboratory by plastering, painting, flooring and fixing of steel doors and windows.</t>
  </si>
  <si>
    <t>Gionsaria Secondary School</t>
  </si>
  <si>
    <t>4-045-264-2630205-104-2018/19-010</t>
  </si>
  <si>
    <t>Rianchore Secondary School</t>
  </si>
  <si>
    <t>4-045-264-2630205-104-2018/19-011</t>
  </si>
  <si>
    <t>Completion of science laboratory block by fixing of lab benches, painting and plumping.</t>
  </si>
  <si>
    <t>Nyabisia Secondary School</t>
  </si>
  <si>
    <t>4-045-264-2630205-104-2018/19-012</t>
  </si>
  <si>
    <t>Completion of science laboratory by roofing, plastering, fixing of steel doors and windows and painting.</t>
  </si>
  <si>
    <t>Rianyachuba Secondary School</t>
  </si>
  <si>
    <t>4-045-264-2630205-104-2018/19-013</t>
  </si>
  <si>
    <t>Completion of administration block by walling, plastering, fixing of steel doors and windows and painting.</t>
  </si>
  <si>
    <t>Sameta Mixed Secondary School</t>
  </si>
  <si>
    <t>4-045-264-2630205-104-2018/19-014</t>
  </si>
  <si>
    <t>Nyabisase Secondary School</t>
  </si>
  <si>
    <t>4-045-264-2630205-104-2018/19-015</t>
  </si>
  <si>
    <t>Isena Mixed Secondary School</t>
  </si>
  <si>
    <t>4-045-264-2630205-104-2018/19-016</t>
  </si>
  <si>
    <t>Completion of dormitory by walling, roofing, plastering, fixing of steel doors and windows and painting.</t>
  </si>
  <si>
    <t>Kionduso ACCs Office</t>
  </si>
  <si>
    <t>4-045-264-2640507-113-2018/19-001</t>
  </si>
  <si>
    <t>Construction of ACC’s Office</t>
  </si>
  <si>
    <t>Riobara primary school</t>
  </si>
  <si>
    <t>4-045-264-2640510-110-2018/19-003</t>
  </si>
  <si>
    <t>Construction of six door pit latrine</t>
  </si>
  <si>
    <t>Nyacheki mission primary school</t>
  </si>
  <si>
    <t>4-045-264-2640510-110-2018/19-006</t>
  </si>
  <si>
    <t>Ekeonga primary school</t>
  </si>
  <si>
    <t>4-045-264-2640510-110-2018/19-007</t>
  </si>
  <si>
    <t>Kegochi secondary school</t>
  </si>
  <si>
    <t>4-045-264-2640510-110-2018/19-008</t>
  </si>
  <si>
    <t>Kiobegi primary school</t>
  </si>
  <si>
    <t>4-045-264-2640510-110-2018/19-009</t>
  </si>
  <si>
    <t>Nyanuguti primary school</t>
  </si>
  <si>
    <t>4-045-264-2640510-110-2018/19-010</t>
  </si>
  <si>
    <t>Mokonge primary school</t>
  </si>
  <si>
    <t>4-045-264-2640510-110-2018/19-011</t>
  </si>
  <si>
    <t>Construction of four door pit latrine</t>
  </si>
  <si>
    <t>KMTC  Nyamache</t>
  </si>
  <si>
    <t>4-045-264-2630206-104-2018/19-001</t>
  </si>
  <si>
    <t>Construction of 2 Lecture Rooms</t>
  </si>
  <si>
    <r>
      <t xml:space="preserve">Naikuru Secondary School </t>
    </r>
    <r>
      <rPr>
        <b/>
        <sz val="12"/>
        <color indexed="8"/>
        <rFont val="Footlight MT Light"/>
        <family val="1"/>
      </rPr>
      <t>Conditional approval
NG-CDFC to specify capacity of the bus</t>
    </r>
    <r>
      <rPr>
        <sz val="12"/>
        <color indexed="8"/>
        <rFont val="Footlight MT Light"/>
        <family val="1"/>
      </rPr>
      <t xml:space="preserve">
</t>
    </r>
  </si>
  <si>
    <t>4-045-264-2630205-104-2018/19-005</t>
  </si>
  <si>
    <t>Purchase of School Bus</t>
  </si>
  <si>
    <r>
      <t xml:space="preserve">NG-CDF office Extension </t>
    </r>
    <r>
      <rPr>
        <b/>
        <sz val="12"/>
        <color indexed="8"/>
        <rFont val="Footlight MT Light"/>
        <family val="1"/>
      </rPr>
      <t xml:space="preserve">Conditional approval
NG-CDFC to specify the actual activities to be undertaken
</t>
    </r>
  </si>
  <si>
    <t>4-045-264-3110202-108-2018/19-001</t>
  </si>
  <si>
    <t>Rehabilitation and extension of NGCDF Office.</t>
  </si>
  <si>
    <t>Rianchore primary school</t>
  </si>
  <si>
    <t>4-045-264-2640510-110-2018/19-001</t>
  </si>
  <si>
    <t>Purchase and installation of water tank</t>
  </si>
  <si>
    <t>Getenga secondary school</t>
  </si>
  <si>
    <t>4-045-264-2640510-110-2018/19-002</t>
  </si>
  <si>
    <t>Ebigogo primary school</t>
  </si>
  <si>
    <t>4-045-264-2640510-110-2018/19-004</t>
  </si>
  <si>
    <r>
      <t xml:space="preserve">Getunu DOK primary school </t>
    </r>
    <r>
      <rPr>
        <b/>
        <sz val="12"/>
        <color indexed="8"/>
        <rFont val="Footlight MT Light"/>
        <family val="1"/>
      </rPr>
      <t xml:space="preserve">Conditional approval
NG-CDFC to specify the size of the tanks to be purchased
</t>
    </r>
  </si>
  <si>
    <t>4-045-264-2640510-110-2018/19-005</t>
  </si>
  <si>
    <t>PROJECT GFS CODELIST FOR KARACHUONYO NATIONAL GOVERNMENT CONSTITUENCY DEVELOPMENT FUND</t>
  </si>
  <si>
    <t>Employee's Salaries</t>
  </si>
  <si>
    <t>4-043-247-2110000-100-2018/19-001</t>
  </si>
  <si>
    <t>4-043-247-2210000-100-2018/19-002</t>
  </si>
  <si>
    <t>4-043-247-2120101-100-2018/19-003</t>
  </si>
  <si>
    <t>4-043-247-2120201-100-2018/19-004</t>
  </si>
  <si>
    <t>4-043-247-2210802-100-2018/19-005</t>
  </si>
  <si>
    <t>4-043-247-2210000-111-2018/19-001</t>
  </si>
  <si>
    <t>4-043-247-2210802-111-2018/19-002</t>
  </si>
  <si>
    <t>NG-CDFC/NG-CDFC Staff, PMC Capacity Building</t>
  </si>
  <si>
    <t>4-043-247-2210700-111-2018/19-003</t>
  </si>
  <si>
    <t>4-043-247-2640200-101-2018/19-001</t>
  </si>
  <si>
    <t>4-043-247-2640509-112-2018/19-001</t>
  </si>
  <si>
    <t>Athletics, girls and boys football tournament within constituency whereby the winning teams will be awarded with: balls, football uniforms and medals</t>
  </si>
  <si>
    <t>4-043-247-2640510-110-2018/19-001</t>
  </si>
  <si>
    <t>Planting of trees seedlings inclusive of erecting a protective short fence around the seedlings in the following schools @ 47,619.05: Nyaburi primary, Kotieno Gumba primary, Kanyadhiang primary, Karabondi primary, Seka Kamser primary, Osodo primary, Ndwara primary, Anduu primary, Otaro primary, Oriwo primary, Omindi secondary, Kandiege secondary, Ngeta secondary, Nyakech secondary, Omuga primary, Adiedo primary, Kobila secondary, Nyawino primary, Lwanda primary, Obundu primary and Sangla primary</t>
  </si>
  <si>
    <t>4-043-247-2640510-110-2018/19-002</t>
  </si>
  <si>
    <t>Construction of Kanyadhiang /Simbi Primary school riverside gabion.</t>
  </si>
  <si>
    <t>4-043-247-2640101-103-2018/19-001</t>
  </si>
  <si>
    <t>Bursary Tertiary instituitions (Colleges and universities)</t>
  </si>
  <si>
    <t>4-043-247-2640102-103-2018/19-002</t>
  </si>
  <si>
    <t>Mariwa Primary School</t>
  </si>
  <si>
    <t>4-043-247-2630204-104-2018/19-001</t>
  </si>
  <si>
    <t>Completion of 2 classrooms (repair slab, floor screeding)</t>
  </si>
  <si>
    <t>Kogweno Primary School</t>
  </si>
  <si>
    <t>4-043-247-2630204-104-2018/19-002</t>
  </si>
  <si>
    <t>Completion of 3 classrooms (painting, plastering, fittings)</t>
  </si>
  <si>
    <t>Ochuoga Primary School</t>
  </si>
  <si>
    <t>4-043-247-2630204-104-2018/19-003</t>
  </si>
  <si>
    <t>Completion of 2 classrooms (electrical installations, plastering)</t>
  </si>
  <si>
    <t xml:space="preserve">Kogana Primary School </t>
  </si>
  <si>
    <t>4-043-247-2630204-104-2018/19-004</t>
  </si>
  <si>
    <t>Completion of classroom (painting , plastering, fittings)</t>
  </si>
  <si>
    <t>Obangla Primary School</t>
  </si>
  <si>
    <t>4-043-247-2630204-104-2018/19-005</t>
  </si>
  <si>
    <t>Completion of 1 classroom (painting, plastering, fittings)</t>
  </si>
  <si>
    <t>Mawego mixed boarding primaryschool</t>
  </si>
  <si>
    <t>4-043-247-2630204-104-2018/19-006</t>
  </si>
  <si>
    <t>Fencing of 3.5 acres compound with barbed wire and blue gum poles</t>
  </si>
  <si>
    <t>Burlum Primary School</t>
  </si>
  <si>
    <t>4-043-247-2630204-104-2018/19-007</t>
  </si>
  <si>
    <t>Kobuya Primary School</t>
  </si>
  <si>
    <t>4-043-247-2630204-104-2018/19-008</t>
  </si>
  <si>
    <t>Renovation of 1 classroom (floor screeding, plastering, painting)</t>
  </si>
  <si>
    <t>4-043-247-2630204-104-2018/19-009</t>
  </si>
  <si>
    <t>Renovation of 1 classroom (painting, fittings, electrical installations, plastering)</t>
  </si>
  <si>
    <t>Gungu Primary School</t>
  </si>
  <si>
    <t>4-043-247-2630204-104-2018/19-010</t>
  </si>
  <si>
    <t>Construction of a (2 door) pit latrine to completion</t>
  </si>
  <si>
    <t>Soko kagwa Primary School</t>
  </si>
  <si>
    <t>4-043-247-2630204-104-2018/19-011</t>
  </si>
  <si>
    <t>Karabondi Primary School</t>
  </si>
  <si>
    <t>4-043-247-2630204-104-2018/19-012</t>
  </si>
  <si>
    <t>Completion of 1 classroom (roofing, plastering, fittings, electrical installations)</t>
  </si>
  <si>
    <t>Kanyangwena Primary School</t>
  </si>
  <si>
    <t>4-043-247-2630204-104-2018/19-013</t>
  </si>
  <si>
    <t>Completion of 1 classroom (plastering, fittings, electrical installations)</t>
  </si>
  <si>
    <t>Nyasanja Primary School</t>
  </si>
  <si>
    <t>4-043-247-2630204-104-2018/19-014</t>
  </si>
  <si>
    <t>Completion of 3 classrooms (fittings, floor slab, plastering,painting)</t>
  </si>
  <si>
    <t>Kanam Primary School</t>
  </si>
  <si>
    <t>4-043-247-2630204-104-2018/19-015</t>
  </si>
  <si>
    <t>4-043-247-2630204-104-2018/19-016</t>
  </si>
  <si>
    <t>Completion of 1 classroom (floor screeding, glazing, plastering, painting, fittings)</t>
  </si>
  <si>
    <t>Kambusi Primary School</t>
  </si>
  <si>
    <t>4-043-247-2630204-104-2018/19-017</t>
  </si>
  <si>
    <t>Completion of 1 classroom (plastering, fittings, roofing, painting)</t>
  </si>
  <si>
    <t>Kawiti Primary School</t>
  </si>
  <si>
    <t>4-043-247-2630204-104-2018/19-018</t>
  </si>
  <si>
    <t xml:space="preserve">Kisindi Primary School </t>
  </si>
  <si>
    <t>4-043-247-2630204-104-2018/19-019</t>
  </si>
  <si>
    <t>Completion of footbridge (decking, slabbing, gerders)</t>
  </si>
  <si>
    <t>Masogo Primary School</t>
  </si>
  <si>
    <t>4-043-247-2630204-104-2018/19-020</t>
  </si>
  <si>
    <t>Completion of 2 classrooms (electrical installations, plastering, fittings, painting)</t>
  </si>
  <si>
    <t>Loo rateng' Primary School</t>
  </si>
  <si>
    <t>4-043-247-2630204-104-2018/19-021</t>
  </si>
  <si>
    <t>Renovation of 3 classrooms (floor screeding, plastering, painting)</t>
  </si>
  <si>
    <t>Nyanja Rateng Primary School</t>
  </si>
  <si>
    <t>4-043-247-2630204-104-2018/19-022</t>
  </si>
  <si>
    <t>Completion of 1 classroom (glazing, plastering, painting)</t>
  </si>
  <si>
    <t>Orire Primary School</t>
  </si>
  <si>
    <t>4-043-247-2630204-104-2018/19-023</t>
  </si>
  <si>
    <t>Omboga Primary School</t>
  </si>
  <si>
    <t>4-043-247-2630204-104-2018/19-024</t>
  </si>
  <si>
    <t>Completion of 1 classroom ( painting, plastering, fittings)</t>
  </si>
  <si>
    <t>Rabware Primary School</t>
  </si>
  <si>
    <t>4-043-247-2630204-104-2018/19-025</t>
  </si>
  <si>
    <t>Kasibos Primary School</t>
  </si>
  <si>
    <t>4-043-247-2630204-104-2018/19-026</t>
  </si>
  <si>
    <t>Completion of 3 classrooms (plastering, fittings, floor screeding, painting and electrical installations)</t>
  </si>
  <si>
    <t>Migunde Primary School</t>
  </si>
  <si>
    <t>4-043-247-2630204-104-2018/19-027</t>
  </si>
  <si>
    <t>Completion of 1 classroom (plastering, floor screeding, painting)</t>
  </si>
  <si>
    <t>Sanda Primary School</t>
  </si>
  <si>
    <t>4-043-247-2630204-104-2018/19-028</t>
  </si>
  <si>
    <t>Ajigo Primary School</t>
  </si>
  <si>
    <t>4-043-247-2630204-104-2018/19-029</t>
  </si>
  <si>
    <t>Completion of administration block (plastering, fittings, painting, Electrical installations)</t>
  </si>
  <si>
    <t>Lower Kamuga Primary School</t>
  </si>
  <si>
    <t>4-043-247-2630204-104-2018/19-030</t>
  </si>
  <si>
    <t>Completion of 2 classrooms (floor screeding, plastering, painting)</t>
  </si>
  <si>
    <t>Ngolo Primary School</t>
  </si>
  <si>
    <t>4-043-247-2630204-104-2018/19-031</t>
  </si>
  <si>
    <t>Mirengo Primary School</t>
  </si>
  <si>
    <t>4-043-247-2630204-104-2018/19-032</t>
  </si>
  <si>
    <t>Renovation of 1 classroom (floor screeding, plastering, fittings, painting)</t>
  </si>
  <si>
    <t>Ndwara Primary School</t>
  </si>
  <si>
    <t>4-043-247-2630204-104-2018/19-033</t>
  </si>
  <si>
    <t>Kanyadhiang Primary School</t>
  </si>
  <si>
    <t>4-043-247-2630204-104-2018/19-034</t>
  </si>
  <si>
    <t>Misita Primary School</t>
  </si>
  <si>
    <t>4-043-247-2630204-104-2018/19-035</t>
  </si>
  <si>
    <t>Nyaburi Primary School</t>
  </si>
  <si>
    <t>4-043-247-2630204-104-2018/19-036</t>
  </si>
  <si>
    <t>Maguti Primary School</t>
  </si>
  <si>
    <t>4-043-247-2630204-104-2018/19-037</t>
  </si>
  <si>
    <t>4-043-247-2630204-104-2018/19-038</t>
  </si>
  <si>
    <t>Completion of 1 classroom (painting, plastering and fittings)</t>
  </si>
  <si>
    <t>Liera Primary School</t>
  </si>
  <si>
    <t>4-043-247-2630204-104-2018/19-039</t>
  </si>
  <si>
    <t>Kotieno gumba Primary School</t>
  </si>
  <si>
    <t>4-043-247-2630204-104-2018/19-040</t>
  </si>
  <si>
    <t>Oneno nam Primary School</t>
  </si>
  <si>
    <t>4-043-247-2630204-104-2018/19-041</t>
  </si>
  <si>
    <t>4-043-247-2630204-104-2018/19-042</t>
  </si>
  <si>
    <t>Ndonyo Primary School</t>
  </si>
  <si>
    <t>4-043-247-2630204-104-2018/19-043</t>
  </si>
  <si>
    <t>Ombujo Primary School</t>
  </si>
  <si>
    <t>4-043-247-2630204-104-2018/19-044</t>
  </si>
  <si>
    <t>Completion of 2 classrooms (extension of verandah, floor screeding, plastering, painting)</t>
  </si>
  <si>
    <t>Nyawi omuga Primary School</t>
  </si>
  <si>
    <t>4-043-247-2630204-104-2018/19-045</t>
  </si>
  <si>
    <t>Completion of 1 classroom ( fittings, plastering, painting)</t>
  </si>
  <si>
    <t>Samanga Primary School</t>
  </si>
  <si>
    <t>4-043-247-2630204-104-2018/19-046</t>
  </si>
  <si>
    <t>Renovation of 2 classrooms ( painting, plastering, floor screeding)</t>
  </si>
  <si>
    <t>Siburi Primary School</t>
  </si>
  <si>
    <t>4-043-247-2630204-104-2018/19-047</t>
  </si>
  <si>
    <t>Denga Primary School</t>
  </si>
  <si>
    <t>4-043-247-2630204-104-2018/19-048</t>
  </si>
  <si>
    <t>Renovation of 3 classrooms (floor screeding, plastering, painting, )</t>
  </si>
  <si>
    <t>Lieta Primary School</t>
  </si>
  <si>
    <t>4-043-247-2630204-104-2018/19-049</t>
  </si>
  <si>
    <t>Renovation of 2 classroom (floor screeding, plastering, painting)</t>
  </si>
  <si>
    <t>Osika Primary School</t>
  </si>
  <si>
    <t>4-043-247-2630204-104-2018/19-050</t>
  </si>
  <si>
    <t>Fencing of 8 acres compound with barbed wire and blue gum poles</t>
  </si>
  <si>
    <t>Kogembo Primary School</t>
  </si>
  <si>
    <t>4-043-247-2630204-104-2018/19-051</t>
  </si>
  <si>
    <t>Bongia Primary School</t>
  </si>
  <si>
    <t>4-043-247-2630204-104-2018/19-052</t>
  </si>
  <si>
    <t>Mango Primary School</t>
  </si>
  <si>
    <t>4-043-247-2630204-104-2018/19-053</t>
  </si>
  <si>
    <t>Achuth Primary School</t>
  </si>
  <si>
    <t>4-043-247-2630204-104-2018/19-054</t>
  </si>
  <si>
    <t>Kital Primary School</t>
  </si>
  <si>
    <t>4-043-247-2630204-104-2018/19-055</t>
  </si>
  <si>
    <t>Pier Got Primary School</t>
  </si>
  <si>
    <t>4-043-247-2630204-104-2018/19-056</t>
  </si>
  <si>
    <t>St.John seka Secondary School</t>
  </si>
  <si>
    <t>4-043-247-2630205-104-2018/19-001</t>
  </si>
  <si>
    <t xml:space="preserve">Completion of Administration Block (fittings,plastering, electrical installations)               </t>
  </si>
  <si>
    <t>Kajiei Secondary School</t>
  </si>
  <si>
    <t>4-043-247-2630205-104-2018/19-002</t>
  </si>
  <si>
    <t>Completion of science laboratory (painting, plastering, fittings, roofing)</t>
  </si>
  <si>
    <t>Karabondi girls' Secondary School</t>
  </si>
  <si>
    <t>4-043-247-2630205-104-2018/19-003</t>
  </si>
  <si>
    <t>Completion of science laboratory (plumbing, fittings, walling)</t>
  </si>
  <si>
    <t>Kamser mixed Secondary School</t>
  </si>
  <si>
    <t>4-043-247-2630205-104-2018/19-004</t>
  </si>
  <si>
    <t>Mawego girls' Secondary School</t>
  </si>
  <si>
    <t>4-043-247-2630205-104-2018/19-005</t>
  </si>
  <si>
    <t>Completion of  dormitory (roofing, plastering, fittings, electrical installations)</t>
  </si>
  <si>
    <t>4-043-247-2630205-104-2018/19-006</t>
  </si>
  <si>
    <t>Completion of science laboratory (plumbing, fume chambers, worktops, painting)</t>
  </si>
  <si>
    <t>Oyombe Secondary School</t>
  </si>
  <si>
    <t>4-043-247-2630205-104-2018/19-007</t>
  </si>
  <si>
    <t>Ong'ang' seconadry school</t>
  </si>
  <si>
    <t>4-043-247-2630205-104-2018/19-008</t>
  </si>
  <si>
    <t>Completion of administration block (veranda steel columns, plastering, floor screeding, painting)</t>
  </si>
  <si>
    <t>Ong'ang' Seconadry School</t>
  </si>
  <si>
    <t>4-043-247-2630205-104-2018/19-009</t>
  </si>
  <si>
    <t>Completion of 1 classroom (plastering, verandah steel columns, painting)</t>
  </si>
  <si>
    <t>St.Mary's nyakango Secondary School</t>
  </si>
  <si>
    <t>4-043-247-2630205-104-2018/19-010</t>
  </si>
  <si>
    <t>Completion of science laboratory (installation of gas pipes, plumbing)</t>
  </si>
  <si>
    <t>Omboga mixed Secondary School</t>
  </si>
  <si>
    <t>4-043-247-2630205-104-2018/19-011</t>
  </si>
  <si>
    <t>Completion of dormitory (Roofing, plastering, painting, fittings, electrical installations)</t>
  </si>
  <si>
    <t>Kobila Secondary School</t>
  </si>
  <si>
    <t>4-043-247-2630205-104-2018/19-012</t>
  </si>
  <si>
    <t>Koredo Secondary School</t>
  </si>
  <si>
    <t>4-043-247-2630205-104-2018/19-013</t>
  </si>
  <si>
    <t>Completion of 2 classrooms (plastering, floor screeding, painting)</t>
  </si>
  <si>
    <t>Dr.Adhu Secondary School</t>
  </si>
  <si>
    <t>4-043-247-2630205-104-2018/19-014</t>
  </si>
  <si>
    <t>Completion of 1 classroom (painting, plastering)</t>
  </si>
  <si>
    <t>Miranga Secondary School</t>
  </si>
  <si>
    <t>4-043-247-2630205-104-2018/19-015</t>
  </si>
  <si>
    <t>Completion of science labaratory (worktop tiling, painting, ceiling, plumbing)</t>
  </si>
  <si>
    <t>Kendu muslim Secondary School</t>
  </si>
  <si>
    <t>4-043-247-2630205-104-2018/19-016</t>
  </si>
  <si>
    <t>Fencing of 1 acre compound with barbed wire and blue gum poles</t>
  </si>
  <si>
    <t>Gendia Secondary School</t>
  </si>
  <si>
    <t>4-043-247-2630205-104-2018/19-017</t>
  </si>
  <si>
    <t>Completion of dormitory (Roofing, fittings, plastering, painting)</t>
  </si>
  <si>
    <t>Bware Secondary School</t>
  </si>
  <si>
    <t>4-043-247-2630205-104-2018/19-018</t>
  </si>
  <si>
    <t>Alaru Secondary School</t>
  </si>
  <si>
    <t>4-043-247-2630205-104-2018/19-019</t>
  </si>
  <si>
    <t>Completion of science laboratory (walling, electrical installations, roofing, fittings, plastering, gas piping, plumbing, painting)</t>
  </si>
  <si>
    <t>Raruowa girls' Secondary School</t>
  </si>
  <si>
    <t>4-043-247-2630205-104-2018/19-020</t>
  </si>
  <si>
    <t>Samanga Secondary School</t>
  </si>
  <si>
    <t>4-043-247-2630205-104-2018/19-021</t>
  </si>
  <si>
    <t xml:space="preserve">Completion of administration block (roofing, plastering, fittings, electrical installations, painting) </t>
  </si>
  <si>
    <t>Kodhoch Secondary School</t>
  </si>
  <si>
    <t>4-043-247-2630205-104-2018/19-022</t>
  </si>
  <si>
    <t>Completion of science laboratory ( electrical installations, roofing, plastering, gas piping, plumbing, painting)</t>
  </si>
  <si>
    <t>Omindi Secondary School</t>
  </si>
  <si>
    <t>4-043-247-2630205-104-2018/19-023</t>
  </si>
  <si>
    <t>Completion of 1 classroom (walling, roofing, fittings, plastering, painting)</t>
  </si>
  <si>
    <t>Siburi Secondary School</t>
  </si>
  <si>
    <t>4-043-247-2630205-104-2018/19-024</t>
  </si>
  <si>
    <t>Completion of dormitory (walling, roofing, plastering, painting, electrical installations)</t>
  </si>
  <si>
    <t>Ngeta Secondary School</t>
  </si>
  <si>
    <t>4-043-247-2630205-104-2018/19-025</t>
  </si>
  <si>
    <t>Completion of dining hall (walling, roofing, plastering, painting, fittings)</t>
  </si>
  <si>
    <t>Nyakech Secondary School</t>
  </si>
  <si>
    <t>4-043-247-2630205-104-2018/19-026</t>
  </si>
  <si>
    <t>Completion of administration block (roofing, plastering, painting, fittings, electrical installations)</t>
  </si>
  <si>
    <t>Simbi mixed Secondary School</t>
  </si>
  <si>
    <t>4-043-247-2630205-104-2018/19-027</t>
  </si>
  <si>
    <t xml:space="preserve">Construction of girls' dormitory </t>
  </si>
  <si>
    <t>Angonga adult basic education center</t>
  </si>
  <si>
    <t>4-043-247-2630206-104-2018/19-001</t>
  </si>
  <si>
    <t>Completion of tuition block ( floor screeding, glazing, fittings, plastering, painting)</t>
  </si>
  <si>
    <t>Wang'chieng loacation chief's office</t>
  </si>
  <si>
    <t>4-043-247-2640507-113-2018/19-001</t>
  </si>
  <si>
    <t>Renovation of chief's office (floor screeding, plastering, painting, fittings)</t>
  </si>
  <si>
    <t>Kakdhimu east chief's office</t>
  </si>
  <si>
    <t>4-043-247-2640507-113-2018/19-002</t>
  </si>
  <si>
    <t>Completion of chief's office (slabbing, roofing, fittings)</t>
  </si>
  <si>
    <t>Wagwe south chief's camp</t>
  </si>
  <si>
    <t>4-043-247-2640507-113-2018/19-003</t>
  </si>
  <si>
    <t>Chief's office North East Karachuonyo location location</t>
  </si>
  <si>
    <t>4-043-247-2640507-113-2018/19-004</t>
  </si>
  <si>
    <t>Rachuonyo North DCC's ofice</t>
  </si>
  <si>
    <t>4-043-247-2640507-113-2018/19-005</t>
  </si>
  <si>
    <t>Renovation of 2 staff houses co-operative department (plastering, painting)</t>
  </si>
  <si>
    <t>Nyakongo chief's office</t>
  </si>
  <si>
    <t>4-043-247-2640507-113-2018/19-006</t>
  </si>
  <si>
    <t>Completion of chief's office (plastering, floor screeding, painting, electrical installations, fittings)</t>
  </si>
  <si>
    <t>Kogweno oriang' chief's office</t>
  </si>
  <si>
    <t>4-043-247-2640507-113-2018/19-007</t>
  </si>
  <si>
    <t>Completion of chief's office (plastering, floor screeding, painting)</t>
  </si>
  <si>
    <t>Kanjira chief's office</t>
  </si>
  <si>
    <t>4-043-247-2640507-113-2018/19-008</t>
  </si>
  <si>
    <t>Completion of chief's office (ceiling, electrical installations, painting)</t>
  </si>
  <si>
    <t>Kokoth Kateng chief's office</t>
  </si>
  <si>
    <t>4-043-247-2640507-113-2018/19-009</t>
  </si>
  <si>
    <r>
      <t>Purchase of NG-CDF vehicle</t>
    </r>
    <r>
      <rPr>
        <b/>
        <sz val="12"/>
        <color indexed="8"/>
        <rFont val="Footlight MT Light"/>
        <family val="1"/>
      </rPr>
      <t xml:space="preserve"> Conditional approval
Committee to submit a report from the mechanical engineer/officer on the status of the old vehicle
Committee to initiate the process of disposal through a minuted resolution
Fund Account Managers to appoint Board of Surveys comprising of the Procurement Officer, Mechanical Officer and any other Government official to deliberate on the disposal of the vehicles. The FAM should then submit the report on the recommendations of the Board of survey detailing the recommended method of disposal, the salvage value of the vehicle and any other recommendation. The procurement officer should also fill in the FO58 which should also be forwarded to the Board together with the report of the Board of Survey</t>
    </r>
    <r>
      <rPr>
        <sz val="12"/>
        <color indexed="8"/>
        <rFont val="Footlight MT Light"/>
        <family val="1"/>
      </rPr>
      <t xml:space="preserve">
</t>
    </r>
  </si>
  <si>
    <t>4-043-247-3110701-100-2018/19-001</t>
  </si>
  <si>
    <t>Purchase of Land Cruiser Hardtop model HZJ76R - RKMRS</t>
  </si>
  <si>
    <t>4-045-266-2110000-100-2018/19-001</t>
  </si>
  <si>
    <t>4-045-266-2210000-100-2018/19-002</t>
  </si>
  <si>
    <t>4-045-266-2120101-100-2018/19-003</t>
  </si>
  <si>
    <t>4-045-266-2120201-100-2018/19-004</t>
  </si>
  <si>
    <t>4-045-266-2210802-100-2018/19-005</t>
  </si>
  <si>
    <t>4-045-266-2210000-111-2018/19-001</t>
  </si>
  <si>
    <t>4-045-266-2210700-111-2018/19-002</t>
  </si>
  <si>
    <t>4-045-266-2210802-111-2018/19-003</t>
  </si>
  <si>
    <t>4-045-266-2640200-101-2018/19-001</t>
  </si>
  <si>
    <t>To cater for any unforeseen occurrences in the constituency during the financial year 2018/19</t>
  </si>
  <si>
    <t>4-045-266-2640101-103-2018/19-001</t>
  </si>
  <si>
    <t>Payment of bursary to needy students in Boarding secondary schools</t>
  </si>
  <si>
    <t>Bursary Tertiary Institutions (Colleges/Universities)</t>
  </si>
  <si>
    <t>4-045-266-2640102-103-2018/19-002</t>
  </si>
  <si>
    <t>PROJECT GFS CODELIST FOR NYARIBARI MASABA NATIONAL GOVERNMENT CONSTITUENCY DEVELOPMENT FUND</t>
  </si>
  <si>
    <t>4-045-266-2640509-112-2018/19-001</t>
  </si>
  <si>
    <t>Getacho Primary School</t>
  </si>
  <si>
    <t>4-045-266-2630204-104-2018/19-003</t>
  </si>
  <si>
    <t>Replacement of Iron Sheet for 18 classrooms</t>
  </si>
  <si>
    <t>Ramasha Primary School</t>
  </si>
  <si>
    <t>4-045-266-2630204-104-2018/19-004</t>
  </si>
  <si>
    <t>Re-roofing of 8 Classrooms for Kshs.600,000 and Construction of 6 door Pit Latrine for Kshs.400,000</t>
  </si>
  <si>
    <t>Kiamokama Friends Primary School</t>
  </si>
  <si>
    <t>4-045-266-2630204-104-2018/19-005</t>
  </si>
  <si>
    <t>Completion of 4 Classrooms: Flooring, fitting windows and doors, grills and painting.</t>
  </si>
  <si>
    <t>Kiomiti Primary School</t>
  </si>
  <si>
    <t>4-045-266-2630204-104-2018/19-006</t>
  </si>
  <si>
    <t>Completion of 4No. Storey Classrooms: Plastering, Windows and doors, grills and painting.</t>
  </si>
  <si>
    <t>Nyankoba Community Primary School</t>
  </si>
  <si>
    <t>4-045-266-2630204-104-2018/19-007</t>
  </si>
  <si>
    <t>Completion of 2 Classrooms; Painting, Electrical Installations and Verandah</t>
  </si>
  <si>
    <t>Moi Kisii Primary School</t>
  </si>
  <si>
    <t>4-045-266-2630204-104-2018/19-008</t>
  </si>
  <si>
    <t>Roofing of 8 Classrooms</t>
  </si>
  <si>
    <t>Riasibo Primary School</t>
  </si>
  <si>
    <t>4-045-266-2630204-104-2018/19-009</t>
  </si>
  <si>
    <t>Construction of 2 Classrooms; Foundation, Superstructure, Roofing, Fixing doors and Windows.</t>
  </si>
  <si>
    <t>Engorwa Primary School</t>
  </si>
  <si>
    <t>4-045-266-2630204-104-2018/19-010</t>
  </si>
  <si>
    <t>Emborogo Primary School</t>
  </si>
  <si>
    <t>4-045-266-2630204-104-2018/19-011</t>
  </si>
  <si>
    <t>Motonyoni Primary School</t>
  </si>
  <si>
    <t>4-045-266-2630204-104-2018/19-012</t>
  </si>
  <si>
    <t>Riamichoki Primary School</t>
  </si>
  <si>
    <t>4-045-266-2630204-104-2018/19-013</t>
  </si>
  <si>
    <t>Mochengo Primary School</t>
  </si>
  <si>
    <t>4-045-266-2630204-104-2018/19-014</t>
  </si>
  <si>
    <t>Nyamoisekemuya Primary School</t>
  </si>
  <si>
    <t>4-045-266-2630204-104-2018/19-015</t>
  </si>
  <si>
    <t>Nyamesocho Primary School</t>
  </si>
  <si>
    <t>4-045-266-2630204-104-2018/19-017</t>
  </si>
  <si>
    <t>Masabo Secondary School</t>
  </si>
  <si>
    <t>4-045-266-2630205-104-2018/19-001</t>
  </si>
  <si>
    <t>Construction of Laboratory: Foundation, Super Structure and Roofing</t>
  </si>
  <si>
    <t>Getare Secondary School</t>
  </si>
  <si>
    <t>4-045-266-2630205-104-2018/19-002</t>
  </si>
  <si>
    <t>Chironge Secondary School</t>
  </si>
  <si>
    <t>4-045-266-2630205-104-2018/19-003</t>
  </si>
  <si>
    <t>Completion of Dormitory: Lintel, plastering, fixing windows and doors</t>
  </si>
  <si>
    <t>Matibo Girls Secondary School</t>
  </si>
  <si>
    <t>4-045-266-2630205-104-2018/19-004</t>
  </si>
  <si>
    <t>Emeroka Secondary School</t>
  </si>
  <si>
    <t>4-045-266-2630205-104-2018/19-005</t>
  </si>
  <si>
    <t>Completion of Laboratory: Lintel, plastering, fixing windows and doors</t>
  </si>
  <si>
    <t>Mogweko Secondary School</t>
  </si>
  <si>
    <t>4-045-266-2630205-104-2018/19-006</t>
  </si>
  <si>
    <t>Completion of 4No. Storey classrooms: Staircase, Plastering, Windows and Doors co-funded with PTA</t>
  </si>
  <si>
    <t>Amabuko Secondary School</t>
  </si>
  <si>
    <t>4-045-266-2630205-104-2018/19-008</t>
  </si>
  <si>
    <t>Completion of a dormitory: Plastering, Windows and Doors, Painting and Electrical Installations</t>
  </si>
  <si>
    <t>Geteri Secondary School</t>
  </si>
  <si>
    <t>4-045-266-2630205-104-2018/19-009</t>
  </si>
  <si>
    <t>Chibwobi Secondary School</t>
  </si>
  <si>
    <t>4-045-266-2630205-104-2018/19-010</t>
  </si>
  <si>
    <t>Mesabisabi Secondary School</t>
  </si>
  <si>
    <t>4-045-266-2630205-104-2018/19-011</t>
  </si>
  <si>
    <t>Sasati Secondary School</t>
  </si>
  <si>
    <t>4-045-266-2630205-104-2018/19-012</t>
  </si>
  <si>
    <t>Completion of 2 Classrooms; plastering, fixing doors and windows, verandah, plastering, painting and electrical fittings.</t>
  </si>
  <si>
    <t>Amasege Secondary School</t>
  </si>
  <si>
    <t>4-045-266-2630205-104-2018/19-013</t>
  </si>
  <si>
    <t>Completion of Dormitory: Lintel, plastering, fixing windows and doors co-funded with PTA</t>
  </si>
  <si>
    <t>Mobamba Secondary School</t>
  </si>
  <si>
    <t>4-045-266-2630205-104-2018/19-014</t>
  </si>
  <si>
    <t>Completion of Dormitory: Lintel, plastering, fixing windows</t>
  </si>
  <si>
    <t>Moreremi Secondary School</t>
  </si>
  <si>
    <t>4-045-266-2630205-104-2018/19-015</t>
  </si>
  <si>
    <t>Completion of Laboratory; plastering, fixing doors and windows, verandah, plastering, painting</t>
  </si>
  <si>
    <t>Bongonta Secondary School</t>
  </si>
  <si>
    <t>4-045-266-2630205-104-2018/19-016</t>
  </si>
  <si>
    <t>Nyamagesa DEB Secondary School</t>
  </si>
  <si>
    <t>4-045-266-2630205-104-2018/19-017</t>
  </si>
  <si>
    <t>Riuri Secondary School</t>
  </si>
  <si>
    <t>4-045-266-2630205-104-2018/19-018</t>
  </si>
  <si>
    <t>Mosisa Secondary School</t>
  </si>
  <si>
    <t>4-045-266-2630205-104-2018/19-019</t>
  </si>
  <si>
    <t>Construction of Dormitory: Foundation, super structure, lintel, roofing.</t>
  </si>
  <si>
    <t>Ibacho Secondary School</t>
  </si>
  <si>
    <t>4-045-266-2630205-104-2018/19-020</t>
  </si>
  <si>
    <t>Construction of Dormitory: Foundation, super structure, lintel, roofing, doors and windows</t>
  </si>
  <si>
    <t>Sosera Secondary School</t>
  </si>
  <si>
    <t>4-045-266-2630205-104-2018/19-021</t>
  </si>
  <si>
    <t>Gesicho Secondary School</t>
  </si>
  <si>
    <t>4-045-266-2630205-104-2018/19-022</t>
  </si>
  <si>
    <t>Ekware Secondary School</t>
  </si>
  <si>
    <t>4-045-266-2630205-104-2018/19-023</t>
  </si>
  <si>
    <t>Completion of a one Storey laboratory; First floor slab, roofing, doors and windows</t>
  </si>
  <si>
    <t>Ramasha Secondary School</t>
  </si>
  <si>
    <t>4-045-266-2630205-104-2018/19-028</t>
  </si>
  <si>
    <t>Enchoro Chiefs Office</t>
  </si>
  <si>
    <t>4-045-266-2640507-108-2018/19-001</t>
  </si>
  <si>
    <t>Renovations: Plastering, Flooring, painting and roofing</t>
  </si>
  <si>
    <t>Ichuni Chiefs Office</t>
  </si>
  <si>
    <t>4-045-266-2640507-108-2018/19-002</t>
  </si>
  <si>
    <t>Masimba Chiefs Office</t>
  </si>
  <si>
    <t>4-045-266-2640507-108-2018/19-003</t>
  </si>
  <si>
    <t>Ikenye Chiefs Office</t>
  </si>
  <si>
    <t>4-045-266-2640507-108-2018/19-004</t>
  </si>
  <si>
    <t>Completion of chief's office; Roofing, doors and windows</t>
  </si>
  <si>
    <t>Nyamagesa Chiefs Office</t>
  </si>
  <si>
    <t>4-045-266-2640507-108-2018/19-005</t>
  </si>
  <si>
    <r>
      <t xml:space="preserve">Constituency Environment Program </t>
    </r>
    <r>
      <rPr>
        <b/>
        <sz val="12"/>
        <color indexed="8"/>
        <rFont val="Footlight MT Light"/>
        <family val="1"/>
      </rPr>
      <t>Conditional approval
NG-CDFC to specify beneficiary institutions and the allocation to each</t>
    </r>
    <r>
      <rPr>
        <sz val="12"/>
        <color indexed="8"/>
        <rFont val="Footlight MT Light"/>
        <family val="1"/>
      </rPr>
      <t xml:space="preserve">
</t>
    </r>
  </si>
  <si>
    <t>4-045-266-2640510-112-2018/19-001</t>
  </si>
  <si>
    <t>Carry out tree planting in various schools and purchase of water tanks to various schools</t>
  </si>
  <si>
    <r>
      <t xml:space="preserve">Amabuko Secondary School </t>
    </r>
    <r>
      <rPr>
        <b/>
        <sz val="12"/>
        <color indexed="8"/>
        <rFont val="Footlight MT Light"/>
        <family val="1"/>
      </rPr>
      <t>Conditional approval
NG-CDFC to submit proof of the availability of funds from the Deputy President’s office</t>
    </r>
    <r>
      <rPr>
        <sz val="12"/>
        <color indexed="8"/>
        <rFont val="Footlight MT Light"/>
        <family val="1"/>
      </rPr>
      <t xml:space="preserve"> 
</t>
    </r>
  </si>
  <si>
    <t>4-045-266-2630205-104-2018/19-007</t>
  </si>
  <si>
    <t>Purchase of a 51 Seater school; Co-funded with Deputy President.</t>
  </si>
  <si>
    <t>Ikenye Primary School</t>
  </si>
  <si>
    <t>4-045-266-2630204-104-2018/19-001</t>
  </si>
  <si>
    <t>Construction of 4Classrooms: Foundation and  Super Structure, Roofing, fixing doors and windows.</t>
  </si>
  <si>
    <t>Kegogi Primary School</t>
  </si>
  <si>
    <t>4-045-266-2630204-104-2018/19-002</t>
  </si>
  <si>
    <t>Nyamagesa COG Primary School</t>
  </si>
  <si>
    <t>4-045-266-2630204-104-2018/19-016</t>
  </si>
  <si>
    <t>Construction of 4No. Storey Classrooms: Foundation and  Super Structure</t>
  </si>
  <si>
    <t>Matibo Secondary School</t>
  </si>
  <si>
    <t>4-045-266-2630205-104-2018/19-024</t>
  </si>
  <si>
    <t>Masimba Secondary School</t>
  </si>
  <si>
    <t>4-045-266-2630205-104-2018/19-025</t>
  </si>
  <si>
    <t>Kiamokama Friends Secondary School</t>
  </si>
  <si>
    <t>4-045-266-2630205-104-2018/19-026</t>
  </si>
  <si>
    <t>Moremani Secondary School</t>
  </si>
  <si>
    <t>4-045-266-2630205-104-2018/19-027</t>
  </si>
  <si>
    <t>Construction of 2No. Storey Classrooms: Foundation and  Super Structure</t>
  </si>
  <si>
    <t>PROJECT GFS CODELIST FOR SIGOR NATIONAL GOVERNMENT CONSTITUENCY DEVELOPMENT FUND</t>
  </si>
  <si>
    <t>4-024-130-2110000-100-2018/19-001</t>
  </si>
  <si>
    <t>4-024-130-2210802-100-2018/19-002</t>
  </si>
  <si>
    <t>4-024-130-2210000-100-2018/19-003</t>
  </si>
  <si>
    <t>Purchase Of Furniture/Equipment</t>
  </si>
  <si>
    <t>4-024-130-3111000-100-2018/19-004</t>
  </si>
  <si>
    <t xml:space="preserve">Purchase of furniture, photocopiers, stablers </t>
  </si>
  <si>
    <t>4-024-130-2120201-100-2018/19-005</t>
  </si>
  <si>
    <t>4-024-130-2120201-100-2018/19-006</t>
  </si>
  <si>
    <t>4-024-130-2210000-111-2018/19-001</t>
  </si>
  <si>
    <t>4-024-130-2210802-111-2018/19-002</t>
  </si>
  <si>
    <t>4-024-130-2210700-111-2018/19-003</t>
  </si>
  <si>
    <t>4-024-130-2640200-101-2018/19-001</t>
  </si>
  <si>
    <t>Constituency  sports tournament</t>
  </si>
  <si>
    <t>4-024-130-2640509-112-2018/19-001</t>
  </si>
  <si>
    <t>4-024-130-2640510-110-2018/18-001</t>
  </si>
  <si>
    <t>4-024-130-2640101-103-2019/19-001</t>
  </si>
  <si>
    <t>4-024-130-2640102-103-2019/19-002</t>
  </si>
  <si>
    <t>Kadungdung Primary School</t>
  </si>
  <si>
    <t>4-024-130-2630204-104-2018/19-001</t>
  </si>
  <si>
    <t>Iyoon Primary School</t>
  </si>
  <si>
    <t>4-024-130-2630204-104-2018/19-002</t>
  </si>
  <si>
    <t>Renovation of four classrooms, Flooring, Plastering,  painting, repairing of Doors and Windows</t>
  </si>
  <si>
    <t>Skak Primary School</t>
  </si>
  <si>
    <t>4-024-130-2630204-104-2018/19-003</t>
  </si>
  <si>
    <t>Orolwo Primary School</t>
  </si>
  <si>
    <t>4-024-130-2630204-104-2018/19-004</t>
  </si>
  <si>
    <t>RCEA Marich Pass Primary School</t>
  </si>
  <si>
    <t>4-024-130-2630204-104-2018/19-005</t>
  </si>
  <si>
    <t>Oruro Primary school</t>
  </si>
  <si>
    <t>4-024-130-2630204-104-2018/19-006</t>
  </si>
  <si>
    <t>Temow Primary School</t>
  </si>
  <si>
    <t>4-024-130-2630204-104-2018/19-007</t>
  </si>
  <si>
    <t>Silip Primary School</t>
  </si>
  <si>
    <t>4-024-130-2630204-104-2018/19-008</t>
  </si>
  <si>
    <t>Tilakai Primary School</t>
  </si>
  <si>
    <t>4-024-130-2630204-104-2018/19-009</t>
  </si>
  <si>
    <t>Kositot Primary School</t>
  </si>
  <si>
    <t>4-024-130-2630204-104-2018/19-011</t>
  </si>
  <si>
    <t>Cheratak Primary School</t>
  </si>
  <si>
    <t>4-024-130-2630204-104-2018/19-012</t>
  </si>
  <si>
    <t>Komugh Primary School</t>
  </si>
  <si>
    <t>4-024-130-2630204-104-2018/19-013</t>
  </si>
  <si>
    <t>Psakas Primary School</t>
  </si>
  <si>
    <t>4-024-130-2630204-104-2018/19-014</t>
  </si>
  <si>
    <t>Kale Primary School</t>
  </si>
  <si>
    <t>4-024-130-2630204-104-2018/19-015</t>
  </si>
  <si>
    <t>Renovation of two classrooms, Flooring, roofing, Plastering,  painting, repairing of Doors and Windows</t>
  </si>
  <si>
    <t>Tortoy Primary School</t>
  </si>
  <si>
    <t>4-024-130-2630204-104-2018/19-016</t>
  </si>
  <si>
    <t>Tinwa primary School</t>
  </si>
  <si>
    <t>4-024-130-2630204-104-2018/19-017</t>
  </si>
  <si>
    <t>Cheptesok Primary School</t>
  </si>
  <si>
    <t>4-024-130-2630204-104-2018/19-018</t>
  </si>
  <si>
    <t>Toghomo Primary school</t>
  </si>
  <si>
    <t>4-024-130-2630204-104-2018/19-019</t>
  </si>
  <si>
    <t>Korora Primary School</t>
  </si>
  <si>
    <t>4-024-130-2630204-104-2018/19-020</t>
  </si>
  <si>
    <t>Otiot Primary school</t>
  </si>
  <si>
    <t>4-024-130-2630204-104-2018/19-021</t>
  </si>
  <si>
    <t>Sakata Primary School</t>
  </si>
  <si>
    <t>4-024-130-2630204-104-2018/19-022</t>
  </si>
  <si>
    <t>Katinot Primary School</t>
  </si>
  <si>
    <t>4-024-130-2630204-104-2018/19-023</t>
  </si>
  <si>
    <t>Sasach Primary School</t>
  </si>
  <si>
    <t>4-024-130-2630204-104-2018/19-024</t>
  </si>
  <si>
    <t>Sigor Girls Primary School</t>
  </si>
  <si>
    <t>4-024-130-2630204-104-2018/19-025</t>
  </si>
  <si>
    <t>Renovation of eight classrooms, Flooring, Plastering,  painting, repairing of Doors and Windows</t>
  </si>
  <si>
    <t>Emboghat primary school</t>
  </si>
  <si>
    <t>4-024-130-2630204-104-2018/19-026</t>
  </si>
  <si>
    <t>Kapatet Primary School</t>
  </si>
  <si>
    <t>4-024-130 -2630204-104-2018/19-027</t>
  </si>
  <si>
    <t>Weiwei Secondary School</t>
  </si>
  <si>
    <t>4-024-130-2630205-104-2018/19-001</t>
  </si>
  <si>
    <t xml:space="preserve">Renovation of four classrooms, plastering, flooring, repairs of windows and doors </t>
  </si>
  <si>
    <t>Kokwotendwo Secondary School</t>
  </si>
  <si>
    <t>4-024-130-2630205-104-2018/19-002</t>
  </si>
  <si>
    <t>Onoch Girls Secondary School</t>
  </si>
  <si>
    <t>4-024-130-2630205-104-2018/19-003</t>
  </si>
  <si>
    <t>Endow Mixed secondary school</t>
  </si>
  <si>
    <t>4-024-130-2630205-104-2018/19-004</t>
  </si>
  <si>
    <t>Kokworitit Secondary School</t>
  </si>
  <si>
    <t>4-024-130-2630205-104-2018/19-005</t>
  </si>
  <si>
    <t>Construction of school laboratory to completion</t>
  </si>
  <si>
    <t>Cheptulel Boys Secondary School</t>
  </si>
  <si>
    <t>4-024-130-2630205-104-2018/19-006</t>
  </si>
  <si>
    <t>Chemutlokotyo secondary school</t>
  </si>
  <si>
    <t>4-024-130-2630205-104-2018/19-007</t>
  </si>
  <si>
    <t>Lomut Chief’s Office</t>
  </si>
  <si>
    <t>4-024-130-2640507-113-2018/19-001</t>
  </si>
  <si>
    <t>Construction of Lomut chief’s Office to completion</t>
  </si>
  <si>
    <t>Akiriamet location Assistant Chief’s office</t>
  </si>
  <si>
    <t>4-024-130-2640507-113-2018/19-002</t>
  </si>
  <si>
    <t>Construction of Akiriamet Assistant chief’s office to completion</t>
  </si>
  <si>
    <t>Pokot central sub county Deputy county commissioner office</t>
  </si>
  <si>
    <t>4-024-130-2640507-113-2018/19-003</t>
  </si>
  <si>
    <t>Renovation of  Pokot central sub county Deputy county commissioner office.</t>
  </si>
  <si>
    <t>Chesta chief’s office</t>
  </si>
  <si>
    <t>4-024-130-2640507-113-2018/19-004</t>
  </si>
  <si>
    <t>Construction of two administration police houses</t>
  </si>
  <si>
    <t>Amolem Chief’s Office</t>
  </si>
  <si>
    <t>4-024-130-2640507-113-2018/19-005</t>
  </si>
  <si>
    <t>Construction of four Administration police houses</t>
  </si>
  <si>
    <t>Sigor NGCDF office</t>
  </si>
  <si>
    <t>4-024-130-3110202-108-2018/19-001</t>
  </si>
  <si>
    <t xml:space="preserve"> Construction of NGCDF office perimeter wall,Installation of grill metals around the fence, plastering and finishing</t>
  </si>
  <si>
    <t>4-024-130-3110202-108-2018/19-002</t>
  </si>
  <si>
    <t>Construction of gate house and fixing of steel gate Kshs. 1,500,000, landscaping and  ground levelling  of NGCDF office to completion Kshs.500,000</t>
  </si>
  <si>
    <t>PROJECT GFS CODELIST FOR TIATY NATIONAL GOVERNMENT CONSTITUENCY DEVELOPMENT FUND</t>
  </si>
  <si>
    <t>4-030-157-2110000-100-2018/19-001</t>
  </si>
  <si>
    <t>4-030-157-2210000-100-2018/19-002</t>
  </si>
  <si>
    <t>Purchase of fuel, repairs and ntenance, printing, stationery, telephone, travel and subsistence, catering</t>
  </si>
  <si>
    <t>4-030-157-2120101-100-2018/19-003</t>
  </si>
  <si>
    <t>4-030-157-2210802-100-2018/19-004</t>
  </si>
  <si>
    <t>4-030-157-2210000-111-2018/19-001</t>
  </si>
  <si>
    <t>Purchase of fuel, repairs and maintenance, printing, stationery, Airtime, travel and subsistence,</t>
  </si>
  <si>
    <t>4-030-157-2210802-111-2018/19-002</t>
  </si>
  <si>
    <t>Payment of Committee sitting allowances, transport , conferences</t>
  </si>
  <si>
    <t>4-030-157-2210700-111-2018/19-003</t>
  </si>
  <si>
    <t>4-030-157-2640200-101-2018/19-001</t>
  </si>
  <si>
    <t xml:space="preserve">To cater for any unforeseen occurrences that may occur in the  constituency during the financial year </t>
  </si>
  <si>
    <t>4-030-157-2640510-110-2018/19-001</t>
  </si>
  <si>
    <t>4-030-157-2640509-112-2018/19-001</t>
  </si>
  <si>
    <t>Bursary- Secondary Schools</t>
  </si>
  <si>
    <t>4-030-157-2640101-103-2018/19-001</t>
  </si>
  <si>
    <t>Bursary -Tertiary Schools</t>
  </si>
  <si>
    <t>4-030-157-2640102-103-2018/19-002</t>
  </si>
  <si>
    <t>Payment of bursary to needy students in colleges and other tertiary institutions</t>
  </si>
  <si>
    <t xml:space="preserve">Cherumbo primary school </t>
  </si>
  <si>
    <t>4-030-157-2630204-104-2018/19-001</t>
  </si>
  <si>
    <t xml:space="preserve">Purchase of 36 school desks </t>
  </si>
  <si>
    <t xml:space="preserve">Nangarua primary school </t>
  </si>
  <si>
    <t>4-030-157-2630204-104-2018/19-002</t>
  </si>
  <si>
    <t xml:space="preserve">Purchase of 30 school desks </t>
  </si>
  <si>
    <t xml:space="preserve">Kresia Primary school </t>
  </si>
  <si>
    <t>4-030-157-2630204-104-2018/19-003</t>
  </si>
  <si>
    <t xml:space="preserve">Purchase of 50 school desks </t>
  </si>
  <si>
    <t xml:space="preserve">Nasur primary school </t>
  </si>
  <si>
    <t>4-030-157-2630204-104-2018/19-004</t>
  </si>
  <si>
    <t>Kakogh primary school</t>
  </si>
  <si>
    <t>4-030-157-2630204-104-2018/19-005</t>
  </si>
  <si>
    <t>Tukomoi primary school</t>
  </si>
  <si>
    <t>4-030-157-2630204-104-2018/19-006</t>
  </si>
  <si>
    <t>Pkaghit primary school</t>
  </si>
  <si>
    <t>4-030-157-2630204-104-2018/19-007</t>
  </si>
  <si>
    <t xml:space="preserve">Tilingwo primary school </t>
  </si>
  <si>
    <t>4-030-157-2630204-104-2018/19-008</t>
  </si>
  <si>
    <t xml:space="preserve">Plastering and painting of two classrooms </t>
  </si>
  <si>
    <t xml:space="preserve">Barpello primary school </t>
  </si>
  <si>
    <t>4-030-157-2630204-104-2018/19-009</t>
  </si>
  <si>
    <t xml:space="preserve">Chepilat Primary school </t>
  </si>
  <si>
    <t>4-030-157-2630204-104-2018/19-010</t>
  </si>
  <si>
    <t xml:space="preserve">Kashokon Primary school </t>
  </si>
  <si>
    <t>4-030-157-2630204-104-2018/19-011</t>
  </si>
  <si>
    <t xml:space="preserve">Doors fitting, windows fitting, plastering, and painting of one classroom block </t>
  </si>
  <si>
    <t>Maron Primary school</t>
  </si>
  <si>
    <t>4-030-157-2630204-104-2018/19-012</t>
  </si>
  <si>
    <t xml:space="preserve">Doors fitting, windows fitting, plastering, and painting of dormitory block </t>
  </si>
  <si>
    <t>Kamusuk primary school</t>
  </si>
  <si>
    <t>4-030-157-2630204-104-2018/19-013</t>
  </si>
  <si>
    <t>Marsabit primary school</t>
  </si>
  <si>
    <t>4-030-157-2630204-104-2018/19-014</t>
  </si>
  <si>
    <t>Lorwatum primary school</t>
  </si>
  <si>
    <t>4-030-157-2630204-104-2018/19-015</t>
  </si>
  <si>
    <t xml:space="preserve">Cheptunoyo primary school </t>
  </si>
  <si>
    <t>4-030-157-2630204-104-2018/19-016</t>
  </si>
  <si>
    <t xml:space="preserve">Losikiriamoi primary school </t>
  </si>
  <si>
    <t>4-030-157-2630204-104-2018/19-017</t>
  </si>
  <si>
    <t xml:space="preserve">Riongo primary school </t>
  </si>
  <si>
    <t>4-030-157-2630204-104-2018/19-018</t>
  </si>
  <si>
    <t xml:space="preserve">Purchase of 60 school desks </t>
  </si>
  <si>
    <t xml:space="preserve">Toplem primary school </t>
  </si>
  <si>
    <t>4-030-157-2630204-104-2018/19-019</t>
  </si>
  <si>
    <t>Nasiwialet primary school</t>
  </si>
  <si>
    <t>4-030-157-2630204-104-2018/19-020</t>
  </si>
  <si>
    <t xml:space="preserve">Ponpon Primary school </t>
  </si>
  <si>
    <t>4-030-157-2630204-104-2018/19-021</t>
  </si>
  <si>
    <t xml:space="preserve">Lotita primary school </t>
  </si>
  <si>
    <t>4-030-157-2630204-104-2018/19-022</t>
  </si>
  <si>
    <t xml:space="preserve">Kitailem primary school </t>
  </si>
  <si>
    <t>4-030-157-2630204-104-2018/19-023</t>
  </si>
  <si>
    <t>Kataran primary school</t>
  </si>
  <si>
    <t>4-030-157-2630204-104-2018/19-024</t>
  </si>
  <si>
    <t>Chepukat primary school</t>
  </si>
  <si>
    <t>4-030-157-2630204-104-2018/19-025</t>
  </si>
  <si>
    <t xml:space="preserve">Purchase of 20 school desks </t>
  </si>
  <si>
    <t>Chepkarerat primary schol</t>
  </si>
  <si>
    <t>4-030-157-2630204-104-2018/19-026</t>
  </si>
  <si>
    <t>Kamrio Primary school</t>
  </si>
  <si>
    <t>4-030-157-2630204-104-2018/19-027</t>
  </si>
  <si>
    <t>Kreeze primary school</t>
  </si>
  <si>
    <t>4-030-157-2630204-104-2018/19-028</t>
  </si>
  <si>
    <t xml:space="preserve">Roofing, Plastering and doors fitting of two class rooms </t>
  </si>
  <si>
    <t>Kimnyan primary school</t>
  </si>
  <si>
    <t>4-030-157-2630204-104-2018/19-029</t>
  </si>
  <si>
    <t xml:space="preserve">Chewara primary school </t>
  </si>
  <si>
    <t>4-030-157-2630204-104-2018/19-030</t>
  </si>
  <si>
    <t>Plastering, floor finishes and painting of one classroom</t>
  </si>
  <si>
    <t xml:space="preserve">Lomerimeri primary school </t>
  </si>
  <si>
    <t>4-030-157-2630204-104-2018/19-031</t>
  </si>
  <si>
    <t>AIC Churo girls high school</t>
  </si>
  <si>
    <t>4-030-157-2630205-104-2018/19-001</t>
  </si>
  <si>
    <t>4-030-157-2630205-104-2018/19-002</t>
  </si>
  <si>
    <t>Construction of dairy cow-shade</t>
  </si>
  <si>
    <t xml:space="preserve">Kapunyany Secondary school </t>
  </si>
  <si>
    <t>4-030-157-2630205-104-2018/19-003</t>
  </si>
  <si>
    <t xml:space="preserve">Kolowa high school </t>
  </si>
  <si>
    <t>4-030-157-2630205-104-2018/19-004</t>
  </si>
  <si>
    <t xml:space="preserve">Loiwat High School </t>
  </si>
  <si>
    <t>4-030-157-2630205-104-2018/19-005</t>
  </si>
  <si>
    <t>Kipnai Secondary school</t>
  </si>
  <si>
    <t>4-030-157-2630205-104-2018/19-006</t>
  </si>
  <si>
    <t xml:space="preserve">Doors, Windows fitting, Plastering, floor finishes and painting of four classrooms </t>
  </si>
  <si>
    <t>Nginyang girls High school</t>
  </si>
  <si>
    <t>4-030-157-2630205-104-2018/19-007</t>
  </si>
  <si>
    <t>Plastering, windows panes fitting, floor finishes and painting of a dormitory block</t>
  </si>
  <si>
    <t xml:space="preserve">Chemolingot day secondary school </t>
  </si>
  <si>
    <t>4-030-157-2630205-104-2018/19-008</t>
  </si>
  <si>
    <t xml:space="preserve">Korossi Secondary school </t>
  </si>
  <si>
    <t>4-030-157-2630205-104-2018/19-009</t>
  </si>
  <si>
    <t xml:space="preserve">Tepelekwo chiefs office </t>
  </si>
  <si>
    <t>4-030-157-2640508-113-2018/19-001</t>
  </si>
  <si>
    <t xml:space="preserve">Amaya Chief's office </t>
  </si>
  <si>
    <t>4-030-157-2640508-113-2018/19-002</t>
  </si>
  <si>
    <t xml:space="preserve">Loruk Chief's office </t>
  </si>
  <si>
    <t>4-030-157-2640508-113-2018/19-003</t>
  </si>
  <si>
    <t>Tangulbei location chiefs office</t>
  </si>
  <si>
    <t>4-030-157-2640508-113-2018/19-004</t>
  </si>
  <si>
    <t>Tiaty East DCCs Office</t>
  </si>
  <si>
    <t>4-030-157-2640508-113-2018/19-005</t>
  </si>
  <si>
    <t>Akoret Chiefs office</t>
  </si>
  <si>
    <t>4-030-157-2640508-113-2018/19-006</t>
  </si>
  <si>
    <t>Ngoron Chiefs office</t>
  </si>
  <si>
    <t>4-030-157-2640508-113-2018/19-007</t>
  </si>
  <si>
    <t xml:space="preserve">Pakka location chiefes office </t>
  </si>
  <si>
    <t>4-030-157-2640508-113-2018/19-008</t>
  </si>
  <si>
    <t>Nginyang west chiefs office</t>
  </si>
  <si>
    <t>4-030-157-2640508-113-2018/19-009</t>
  </si>
  <si>
    <t xml:space="preserve">Nginyang police station </t>
  </si>
  <si>
    <t>4-030-157-2640508-113-2018/19-010</t>
  </si>
  <si>
    <t>Plastering and painting of office block</t>
  </si>
  <si>
    <t>4-030-157-3110202-108-2018/19-001</t>
  </si>
  <si>
    <t>4-030-157-3110202-108-2018/19-02</t>
  </si>
  <si>
    <t xml:space="preserve">Construction of office gate and fencing of the office compound </t>
  </si>
  <si>
    <t>PROJECT GFS CODELIST FOR KAITI NATIONAL GOVERNMENT CONSTITUENCY DEVELOPMENT FUND</t>
  </si>
  <si>
    <t>4-017-085-2110000-100-2018/19-001</t>
  </si>
  <si>
    <t>4-017-085-2210000-100-2018/19-002</t>
  </si>
  <si>
    <t xml:space="preserve">Purchase of fuel, repairs and maintenance, printing, stationery, telephone, travel and substance, office tea   </t>
  </si>
  <si>
    <t>4-017-085-2120101-100-2018/19-003</t>
  </si>
  <si>
    <t>4-017-085-2120201-100-2018/19-004</t>
  </si>
  <si>
    <t xml:space="preserve">Payment of NHIF deductions </t>
  </si>
  <si>
    <t>4-017-085-2210802-100-2018/19-005</t>
  </si>
  <si>
    <t xml:space="preserve">Payment of committee sitting allowance, transport, conferences  </t>
  </si>
  <si>
    <t>4-017-085-2210000-111-2018/19-001</t>
  </si>
  <si>
    <t>Purchase of fuel, repairs and maintenance, printing, stationery, airtime, travel and substance</t>
  </si>
  <si>
    <t xml:space="preserve">To cater for unforeseen occurrences in the constituency during the financial year </t>
  </si>
  <si>
    <t>4-017-085-2640101-103-2018/19-001</t>
  </si>
  <si>
    <t>4-017-085-2640102-103-2018/19-002</t>
  </si>
  <si>
    <t xml:space="preserve">ENVIRONMENTAL </t>
  </si>
  <si>
    <t xml:space="preserve">AIC Mukuyuni Primary School </t>
  </si>
  <si>
    <t>4-017-085-2640510-110-2018/19-001</t>
  </si>
  <si>
    <t xml:space="preserve">Construction of a drift to open access to the school </t>
  </si>
  <si>
    <t xml:space="preserve">4-017-085-2640509-112-2018/19-001   </t>
  </si>
  <si>
    <t xml:space="preserve">Kyamuoso Primary school </t>
  </si>
  <si>
    <t xml:space="preserve">4-017-085-2630204-104-2018/19-001  </t>
  </si>
  <si>
    <t xml:space="preserve">Ikalyoni Primary School </t>
  </si>
  <si>
    <t>4-017-085-2630204-104-2018/19-002</t>
  </si>
  <si>
    <t>Renovation (roofing Plastering, Flooring and painting) of 3 classrooms</t>
  </si>
  <si>
    <t xml:space="preserve">Inyokoni Primary School </t>
  </si>
  <si>
    <t>4-017-085-2630204-104-2018/19-003</t>
  </si>
  <si>
    <t xml:space="preserve">Construction of a girls' dormitory to completion </t>
  </si>
  <si>
    <t xml:space="preserve">Isovya Primary School </t>
  </si>
  <si>
    <t>4-017-085-2630204-104-2018/19-004</t>
  </si>
  <si>
    <t xml:space="preserve">Construction of six door pit latrine to completion </t>
  </si>
  <si>
    <t xml:space="preserve">Iuani HGM Primary School </t>
  </si>
  <si>
    <t>4-017-085-2630204-104-2018/19-005</t>
  </si>
  <si>
    <t xml:space="preserve">Kalongo Primary School </t>
  </si>
  <si>
    <t>4-017-085-2630204-104-2018/19-006</t>
  </si>
  <si>
    <t xml:space="preserve">Kasunguni Primary School </t>
  </si>
  <si>
    <t>4-017-085-2630204-104-2018/19-007</t>
  </si>
  <si>
    <t xml:space="preserve">Katitu Primary School </t>
  </si>
  <si>
    <t>4-017-085-2630204-104-2018/19-008</t>
  </si>
  <si>
    <t xml:space="preserve">Construction of 3 door pit latrine to completion </t>
  </si>
  <si>
    <t xml:space="preserve">Kauti Primary School </t>
  </si>
  <si>
    <t>4-017-085-2630204-104-2018/19-009</t>
  </si>
  <si>
    <t>Kavutini Primary School</t>
  </si>
  <si>
    <t>4-017-085-2630204-104-2018/19-010</t>
  </si>
  <si>
    <t>Roofing and  flooring of one classroom</t>
  </si>
  <si>
    <t xml:space="preserve">Kee Primary School </t>
  </si>
  <si>
    <t>4-017-085-2630204-104-2018/19-011</t>
  </si>
  <si>
    <t xml:space="preserve">Kikoko Girls Primary School </t>
  </si>
  <si>
    <t>4-017-085-2630204-104-2018/19-012</t>
  </si>
  <si>
    <t xml:space="preserve">Completion (roofing, plastering and painting) of 3 classrooms which is at roofing </t>
  </si>
  <si>
    <t xml:space="preserve">Kilolo Primary School </t>
  </si>
  <si>
    <t>4-017-085-2630204-104-2018/19-013</t>
  </si>
  <si>
    <t>Renovation (roofing Plastering, Flooring and painting) of 4 classrooms</t>
  </si>
  <si>
    <t xml:space="preserve">Kisyungii Primary School </t>
  </si>
  <si>
    <t>4-017-085-2630204-104-2018/19-014</t>
  </si>
  <si>
    <t xml:space="preserve">Kitandi Primary School </t>
  </si>
  <si>
    <t>4-017-085-2630204-104-2018/19-015</t>
  </si>
  <si>
    <t xml:space="preserve">Kithembe Primary School </t>
  </si>
  <si>
    <t>4-017-085-2630204-104-2018/19-016</t>
  </si>
  <si>
    <t xml:space="preserve">Kituiuni Primary School </t>
  </si>
  <si>
    <t>4-017-085-2630204-104-2018/19-017</t>
  </si>
  <si>
    <t xml:space="preserve">Kivai Primary School </t>
  </si>
  <si>
    <t>4-017-085-2630204-104-2018/19-018</t>
  </si>
  <si>
    <t xml:space="preserve">Kivani Primary School  </t>
  </si>
  <si>
    <t>4-017-085-2630204-104-2018/19-019</t>
  </si>
  <si>
    <t xml:space="preserve">Construction of gullies and  manual reshaping from Ikalyoni market to kivani Primary School 1000 metres. </t>
  </si>
  <si>
    <t xml:space="preserve">Kwaluli Primary School </t>
  </si>
  <si>
    <t>4-017-085-2630204-104-2018/19-020</t>
  </si>
  <si>
    <t xml:space="preserve">Kyakathungu Primary School </t>
  </si>
  <si>
    <t>4-017-085-2630204-104-2018/19-021</t>
  </si>
  <si>
    <t xml:space="preserve">Kyakatoni Primary School </t>
  </si>
  <si>
    <t>4-017-085-2630204-104-2018/19-022</t>
  </si>
  <si>
    <t>Renovation (roofing Plastering, Flooring and painting of 3 classrooms)</t>
  </si>
  <si>
    <t xml:space="preserve">Kyakithuku Primary School </t>
  </si>
  <si>
    <t>4-017-085-2630204-104-2018/19-023</t>
  </si>
  <si>
    <t xml:space="preserve">Completion of two classrooms  painting and plastering </t>
  </si>
  <si>
    <t xml:space="preserve">Kyakituku Primary School </t>
  </si>
  <si>
    <t>4-017-085-2630204-104-2018/19-024</t>
  </si>
  <si>
    <t>Renovation (roofing, Plastering, Flooring and painting) of 3 classrooms</t>
  </si>
  <si>
    <t xml:space="preserve">Kyambai Primary School </t>
  </si>
  <si>
    <t>4-017-085-2630204-104-2018/19-025</t>
  </si>
  <si>
    <t>Renovation (roofing Plastering, Flooring and painting) of 5 classrooms</t>
  </si>
  <si>
    <t xml:space="preserve">Kyambeke Primary School </t>
  </si>
  <si>
    <t>4-017-085-2630204-104-2018/19-026</t>
  </si>
  <si>
    <t>Roofing, plastering, painting of 2 classrooms</t>
  </si>
  <si>
    <t xml:space="preserve">Kyamulinge Primary School </t>
  </si>
  <si>
    <t>4-017-085-2630204-104-2018/19-027</t>
  </si>
  <si>
    <t xml:space="preserve">Kyamwalye Primary School </t>
  </si>
  <si>
    <t>4-017-085-2630204-104-2018/19-028</t>
  </si>
  <si>
    <t xml:space="preserve">Kyangela Primary School </t>
  </si>
  <si>
    <t>4-017-085-2630204-104-2018/19-029</t>
  </si>
  <si>
    <t xml:space="preserve">Kyenzeni Primary School </t>
  </si>
  <si>
    <t>4-017-085-2630204-104-2018/19-030</t>
  </si>
  <si>
    <t xml:space="preserve">Makuli Primary School </t>
  </si>
  <si>
    <t>4-017-085-2630204-104-2018/19-031</t>
  </si>
  <si>
    <t>Renovation (roofing Plastering, Flooring and painting ) of 3 classrooms and a kitchen</t>
  </si>
  <si>
    <t xml:space="preserve">Masaani Primary School </t>
  </si>
  <si>
    <t>4-017-085-2630204-104-2018/19-032</t>
  </si>
  <si>
    <t xml:space="preserve">Matangi Primary School </t>
  </si>
  <si>
    <t>4-017-085-2630204-104-2018/19-033</t>
  </si>
  <si>
    <t xml:space="preserve">Matindini Primary School </t>
  </si>
  <si>
    <t>4-017-085-2630204-104-2018/19-034</t>
  </si>
  <si>
    <t xml:space="preserve">Matwiku Primary School </t>
  </si>
  <si>
    <t>4-017-085-2630204-104-2018/19-035</t>
  </si>
  <si>
    <t>Completion of  (plastering and painting) two classrooms at plastering level</t>
  </si>
  <si>
    <t xml:space="preserve">Mavia Meu Primary School </t>
  </si>
  <si>
    <t>4-017-085-2630204-104-2018/19-036</t>
  </si>
  <si>
    <t>4-017-085-2630204-104-2018/19-037</t>
  </si>
  <si>
    <t xml:space="preserve">Construction of gullies and  manual reshaping from kwa Kalui to Mavia Meu Primary School 900 meters. </t>
  </si>
  <si>
    <t xml:space="preserve">Miting'ani Primary School </t>
  </si>
  <si>
    <t>4-017-085-2630204-104-2018/19-038</t>
  </si>
  <si>
    <t xml:space="preserve">Mukuyuni Primary School </t>
  </si>
  <si>
    <t>4-017-085-2630204-104-2018/19-039</t>
  </si>
  <si>
    <t xml:space="preserve">Mumbuni Primary School </t>
  </si>
  <si>
    <t>4-017-085-2630204-104-2018/19-040</t>
  </si>
  <si>
    <t xml:space="preserve">Mung'eli Primary School </t>
  </si>
  <si>
    <t>4-017-085-2630204-104-2018/19-041</t>
  </si>
  <si>
    <t xml:space="preserve">Musalala Primary School </t>
  </si>
  <si>
    <t>4-017-085-2630204-104-2018/19-042</t>
  </si>
  <si>
    <t xml:space="preserve">Musalala Primary School  </t>
  </si>
  <si>
    <t>4-017-085-2630204-104-2018/19-043</t>
  </si>
  <si>
    <t xml:space="preserve"> Construction of gullies and  manual reshaping from kwa Kioko  to Musalala Primary School 800 meters. </t>
  </si>
  <si>
    <t xml:space="preserve">Mutongu Primary School </t>
  </si>
  <si>
    <t>4-017-085-2630204-104-2018/19-044</t>
  </si>
  <si>
    <t xml:space="preserve"> Construction of gullies and  manual reshaping from kwa Kyalo Mutongu Primary School 1000 meters. </t>
  </si>
  <si>
    <t xml:space="preserve">Mutula Primary School </t>
  </si>
  <si>
    <t>4-017-085-2630204-104-2018/19-045</t>
  </si>
  <si>
    <t xml:space="preserve"> Construction of gullies and  manual reshaping from kwa Kioko to  Mutula Primary School 800 meters. </t>
  </si>
  <si>
    <t xml:space="preserve">Mutulani Primary School </t>
  </si>
  <si>
    <t>4-017-085-2630204-104-2018/19-046</t>
  </si>
  <si>
    <t xml:space="preserve">Mutungu Primary School </t>
  </si>
  <si>
    <t>4-017-085-2630204-104-2018/19-047</t>
  </si>
  <si>
    <t xml:space="preserve">Muusini Primary School </t>
  </si>
  <si>
    <t>4-017-085-2630204-104-2018/19-048</t>
  </si>
  <si>
    <t xml:space="preserve">Ngiluni Primary School </t>
  </si>
  <si>
    <t>4-017-085-2630204-104-2018/19-049</t>
  </si>
  <si>
    <t xml:space="preserve">Thoma Primary School </t>
  </si>
  <si>
    <t>4-017-085-2630204-104-2018/19-050</t>
  </si>
  <si>
    <t xml:space="preserve">Construction of an administration block  to completion </t>
  </si>
  <si>
    <t xml:space="preserve">Watema Primary School </t>
  </si>
  <si>
    <t>4-017-085-2630204-104-2018/19-051</t>
  </si>
  <si>
    <t>Completion of two classrooms (plastering and painting)</t>
  </si>
  <si>
    <t>AIC Mwaani - Ilima Secondary School</t>
  </si>
  <si>
    <t>4-017-085-2630205-104-2018/19-001</t>
  </si>
  <si>
    <t xml:space="preserve">Construction of a dormitory (walling, roofing, plastering and painting) </t>
  </si>
  <si>
    <t>Engavu Secondary School</t>
  </si>
  <si>
    <t>4-017-085-2630205-104-2018/19-002</t>
  </si>
  <si>
    <t>Flooring and plastering of 3 classrooms</t>
  </si>
  <si>
    <t>Iuani ABC Secondary School</t>
  </si>
  <si>
    <t>4-017-085-2630205-104-2018/19-003</t>
  </si>
  <si>
    <t>Kavatanzou Secondary School</t>
  </si>
  <si>
    <t>4-017-085-2630205-104-2018/19-004</t>
  </si>
  <si>
    <t>Katikomu Secondary School</t>
  </si>
  <si>
    <t>4-017-085-2630205-104-2018/19-005</t>
  </si>
  <si>
    <t>Roofing, plastering, painting and flooring of 2 classrooms</t>
  </si>
  <si>
    <t>Kinyuani Secondary School</t>
  </si>
  <si>
    <t>4-017-085-2630205-104-2018/19-006</t>
  </si>
  <si>
    <t>Kisekini Secondary School</t>
  </si>
  <si>
    <t>4-017-085-2630205-104-2018/19-007</t>
  </si>
  <si>
    <t>Kitandi Secondary School</t>
  </si>
  <si>
    <t>4-017-085-2630205-104-2018/19-008</t>
  </si>
  <si>
    <t>Fitting windows for the admistration block</t>
  </si>
  <si>
    <t>Kiuukuni Secondary School</t>
  </si>
  <si>
    <t>4-017-085-2630205-104-2018/19-009</t>
  </si>
  <si>
    <t>Kyakatoni Secondary School</t>
  </si>
  <si>
    <t>4-017-085-2630205-104-2018/19-010</t>
  </si>
  <si>
    <t xml:space="preserve">Construction of one clssroom to completion </t>
  </si>
  <si>
    <t>Kyamuthei Secondary School</t>
  </si>
  <si>
    <t>4-017-085-2630205-104-2018/19-011</t>
  </si>
  <si>
    <t xml:space="preserve">Construction of gullies and  manual reshaping from kwa Musau to Kyamuthei Secondary Primary School 2000 meters. </t>
  </si>
  <si>
    <t>Kyau Secondary School</t>
  </si>
  <si>
    <t>4-017-085-2630205-104-2018/19-012</t>
  </si>
  <si>
    <t xml:space="preserve">Construction of one classroom  to completion </t>
  </si>
  <si>
    <t>Kyuasini Secondary School</t>
  </si>
  <si>
    <t>4-017-085-2630205-104-2018/19-013</t>
  </si>
  <si>
    <t xml:space="preserve">Construction of girls dormitory  to completion </t>
  </si>
  <si>
    <t>Muiu Secondary School</t>
  </si>
  <si>
    <t>4-017-085-2630205-104-2018/19-014</t>
  </si>
  <si>
    <t>Roofing and flooring of one classroom</t>
  </si>
  <si>
    <t>4-017-085-2630205-104-2018/19-015</t>
  </si>
  <si>
    <t xml:space="preserve">Completion (plastering and painting) of two classrooms which are  at plastering level @ Kshs 1,000,000  and construction of one pit  latrine to completion @ Kshs. 200,000 </t>
  </si>
  <si>
    <t>Musalala Secondary School</t>
  </si>
  <si>
    <t>4-017-085-2630205-104-2018/19-016</t>
  </si>
  <si>
    <t>Nguluni Secondary School</t>
  </si>
  <si>
    <t>4-017-085-2630205-104-2018/19-017</t>
  </si>
  <si>
    <t xml:space="preserve">St. Lucia Girls Secondary School - Kauti </t>
  </si>
  <si>
    <t>4-017-085-2630205-104-2018/19-018</t>
  </si>
  <si>
    <t>Completion  of a dining hall (roofing, painting, plastering, flooring)</t>
  </si>
  <si>
    <t>St. Monica Wautu Girls Secondary School</t>
  </si>
  <si>
    <t>4-017-085-2630205-104-2018/19-019</t>
  </si>
  <si>
    <t>Thomeandu Boys Secondary School</t>
  </si>
  <si>
    <t>4-017-085-2630205-104-2018/19-020</t>
  </si>
  <si>
    <t xml:space="preserve">Assistant Chiefs Office - Nduu </t>
  </si>
  <si>
    <t>4-017-085-2640507-113-2018/19-001</t>
  </si>
  <si>
    <t>Completion (flooring, plastering and painting) of the office</t>
  </si>
  <si>
    <t xml:space="preserve">County Director of Education </t>
  </si>
  <si>
    <t>4-017-085-2640507-113-2018/19-002</t>
  </si>
  <si>
    <t xml:space="preserve">Construction to completion of one executive toilet-3 doors with a septic tank </t>
  </si>
  <si>
    <t>Ilima Chiefs Office</t>
  </si>
  <si>
    <t>4-017-085-2640507-113-2018/19-003</t>
  </si>
  <si>
    <t>Plastering, Flooring, of Chief's Office</t>
  </si>
  <si>
    <t xml:space="preserve">Iuani AP Line </t>
  </si>
  <si>
    <t>4-017-085-2640507-113-2018/19-004</t>
  </si>
  <si>
    <t>Purchase of Land (a quarter of an acre) for construction of administration police houses</t>
  </si>
  <si>
    <t>Kilala Chief's Office</t>
  </si>
  <si>
    <t>4-017-085-2640507-113-2018/19-005</t>
  </si>
  <si>
    <t>Roofing and plastering of the chiefs office</t>
  </si>
  <si>
    <t>Kilungu Deputy County Commissioner Residential House</t>
  </si>
  <si>
    <t>4-017-085-2640507-113-2018/19-006</t>
  </si>
  <si>
    <t>Kithangathini Administration Police Line</t>
  </si>
  <si>
    <t>4-017-085-2640507-113-2018/19-007</t>
  </si>
  <si>
    <t>Construction of 2-door latrine to completion</t>
  </si>
  <si>
    <t>PROJECT GFS CODELIST FOR KITUI WEST NATIONAL GOVERNMENT CONSTITUENCY DEVELOPMENT FUND</t>
  </si>
  <si>
    <t>4-015-070-2110000-100-2018/19-001</t>
  </si>
  <si>
    <t>Payment of NG-CDFC staff salaries and Gratuity</t>
  </si>
  <si>
    <t>4-015-070-2120201-100-2018/19-003</t>
  </si>
  <si>
    <t>4-015-070-2210000-100-2018/19-004</t>
  </si>
  <si>
    <t>Payment of Committee Sitting allowances, Transport, fuel, conferences, Stationery, Printing, Rent</t>
  </si>
  <si>
    <t>4-015-070-2210802-100-2018/19-005</t>
  </si>
  <si>
    <t>Payment of committee Sitting allowances, Facilitation, Transport, fuel, conferences &amp; Seminars</t>
  </si>
  <si>
    <t>4-015-070-2210000-111-2018/19-001</t>
  </si>
  <si>
    <t>Purchase of fuel, Printing, stationery, airtime, travel &amp; Subsistence allowance</t>
  </si>
  <si>
    <t>4-015-070-2210802-111-2018/19-002</t>
  </si>
  <si>
    <t>Payment of committee Allowances, Facilitation, Transport, Conferences and Seminars</t>
  </si>
  <si>
    <t>4-015-070-2210700-111-2018/19-003</t>
  </si>
  <si>
    <t xml:space="preserve">Training of NG-CDFC, PMCs  &amp; NG-CDFC Staff on NG-CDF  projects management skills and other emerging issues on NG-CDF </t>
  </si>
  <si>
    <t>Kitui West NG-CDF Website</t>
  </si>
  <si>
    <t>4-015-070-2211310-108-2018/19-001</t>
  </si>
  <si>
    <t>Development of Kitui West NG-CDF Website</t>
  </si>
  <si>
    <t>4-015-070-2640200-101-2018/19-001</t>
  </si>
  <si>
    <t>To cater for emergency needs in the constituency</t>
  </si>
  <si>
    <t>4-015-070-2640101-103-2018/19-001</t>
  </si>
  <si>
    <t>Bursary to Tertiary Institutions</t>
  </si>
  <si>
    <t>4-015-070-2640102-103-2018/19-002</t>
  </si>
  <si>
    <t>Kiteeti River Sand Dam</t>
  </si>
  <si>
    <t>4-015-070-2640510-110-2018/19-001</t>
  </si>
  <si>
    <t>Construction of a Sand Dam to prevent flooding downstream</t>
  </si>
  <si>
    <t>Makuue River Sand Dam</t>
  </si>
  <si>
    <t>4-015-070-2640510-110-2018/19-002</t>
  </si>
  <si>
    <t>Mavalo River Sand Dam</t>
  </si>
  <si>
    <t>4-015-070-2640510-110-2018/19-003</t>
  </si>
  <si>
    <t>AIC Kiuwani Primary School</t>
  </si>
  <si>
    <t>4-015-070-2630204-104-2018/19-001</t>
  </si>
  <si>
    <t>Kakumi Primary School</t>
  </si>
  <si>
    <t>4-015-070-2630204-104-2018/19-002</t>
  </si>
  <si>
    <t>Construction of a Boys Dormitory to completion</t>
  </si>
  <si>
    <t>Kalia Primary School</t>
  </si>
  <si>
    <t>4-015-070-2630204-104-2018/19-003</t>
  </si>
  <si>
    <t>Kalindilo Primary School</t>
  </si>
  <si>
    <t>4-015-070-2630204-104-2018/19-004</t>
  </si>
  <si>
    <t>Fencing of School Copmpound (Conncrete posts,barbed wire and chain link)</t>
  </si>
  <si>
    <t>Kaluni Primary School</t>
  </si>
  <si>
    <t>4-015-070-2630204-104-2018/19-005</t>
  </si>
  <si>
    <t>Renovation of 5 Classrooms:- Ring beam, Raising of Walls, Roofing, Shutting, Flooring, Plastering &amp; Painting</t>
  </si>
  <si>
    <t>Kataa Primary School</t>
  </si>
  <si>
    <t>4-015-070-2630204-104-2018/19-006</t>
  </si>
  <si>
    <t>Kathivo Primary School</t>
  </si>
  <si>
    <t>4-015-070-2630204-104-2018/19-007</t>
  </si>
  <si>
    <t>Construction of a Boys Dormitory</t>
  </si>
  <si>
    <t>4-015-070-2630204-104-2018/19-008</t>
  </si>
  <si>
    <t>Roofing and Shutting of 6 Classrooms</t>
  </si>
  <si>
    <t>4-015-070-2630204-104-2018/19-009</t>
  </si>
  <si>
    <t>Construction of Girls' Dormitory</t>
  </si>
  <si>
    <t>Kiamani Primary School</t>
  </si>
  <si>
    <t>4-015-070-2630204-104-2018/19-010</t>
  </si>
  <si>
    <t>Kikanga Primary School</t>
  </si>
  <si>
    <t>4-015-070-2630204-104-2018/19-011</t>
  </si>
  <si>
    <t>Raising of walls, Roofing &amp; Flooring of 8 classrooms</t>
  </si>
  <si>
    <t>Kithuiani Primary School</t>
  </si>
  <si>
    <t>4-015-070-2630204-104-2018/19-012</t>
  </si>
  <si>
    <t>Fencing of School Compound (Conncrete posts,barbed wire and chain link)</t>
  </si>
  <si>
    <t>4-015-070-2630204-104-2018/19-013</t>
  </si>
  <si>
    <t>Construction of an Administration Block:- Head Teacher's office, Deputy Head Teacher's office &amp; Staffroom</t>
  </si>
  <si>
    <t>Komu Primary School</t>
  </si>
  <si>
    <t>4-015-070-2630204-104-2018/19-014</t>
  </si>
  <si>
    <t>Completion of one Classroom:- Flooring, Shutting, Plastering &amp; Painting.</t>
  </si>
  <si>
    <t>Kunikila Primary School</t>
  </si>
  <si>
    <t>4-015-070-2630204-104-2018/19-015</t>
  </si>
  <si>
    <t>Kutha Primary School</t>
  </si>
  <si>
    <t>4-015-070-2630204-104-2018/19-016</t>
  </si>
  <si>
    <t>Roofing, Plastering &amp; Flooring of 5 Classrooms</t>
  </si>
  <si>
    <t>Kwa Musyimi Primary School</t>
  </si>
  <si>
    <t>4-015-070-2630204-104-2018/19-017</t>
  </si>
  <si>
    <t>Kwa Ndondo Primary School</t>
  </si>
  <si>
    <t>4-015-070-2630204-104-2018/19-018</t>
  </si>
  <si>
    <t>Kyambevo Primary School</t>
  </si>
  <si>
    <t>4-015-070-2630204-104-2018/19-019</t>
  </si>
  <si>
    <t>Flooring, Shutting &amp; Plastering of 7 Classrooms</t>
  </si>
  <si>
    <t>Kyambiwa Primary School</t>
  </si>
  <si>
    <t>4-015-070-2630204-104-2018/19-020</t>
  </si>
  <si>
    <t>Kyondoni Primary School</t>
  </si>
  <si>
    <t>4-015-070-2630204-104-2018/19-021</t>
  </si>
  <si>
    <t>4-015-070-2630204-104-2018/19-022</t>
  </si>
  <si>
    <t>Mavalo Primary School</t>
  </si>
  <si>
    <t>4-015-070-2630204-104-2018/19-023</t>
  </si>
  <si>
    <t>Mbuini Primary School</t>
  </si>
  <si>
    <t>4-015-070-2630204-104-2018/19-024</t>
  </si>
  <si>
    <t>Raising of walls, Roofing, Plastering &amp; Painting of 5 Classrooms</t>
  </si>
  <si>
    <t>Miwongoni Primary School</t>
  </si>
  <si>
    <t>4-015-070-2630204-104-2018/19-025</t>
  </si>
  <si>
    <t>Mutanda Primary School</t>
  </si>
  <si>
    <t>4-015-070-2630204-104-2018/19-026</t>
  </si>
  <si>
    <t>Muthale Primary School</t>
  </si>
  <si>
    <t>4-015-070-2630204-104-2018/19-027</t>
  </si>
  <si>
    <t>Ngong'u Primary School</t>
  </si>
  <si>
    <t>4-015-070-2630204-104-2018/19-028</t>
  </si>
  <si>
    <t>Raising of walls,Roofing of 3 classrooms &amp; Shutting of 9 Classrooms</t>
  </si>
  <si>
    <t>Ngunguuni Primary School</t>
  </si>
  <si>
    <t>4-015-070-2630204-104-2018/19-029</t>
  </si>
  <si>
    <t>Construction of one classroom and a 6 door pit latrine</t>
  </si>
  <si>
    <t>Nguuni Primary School</t>
  </si>
  <si>
    <t>4-015-070-2630204-104-2018/19-030</t>
  </si>
  <si>
    <t>Raising of walls, Roofing, Shutting, Flooring, Plastering &amp; Painting of 5 Classrooms</t>
  </si>
  <si>
    <t>St. Marys- Kavole Primary School</t>
  </si>
  <si>
    <t>4-015-070-2630204-104-2018/19-031</t>
  </si>
  <si>
    <t>Completion of a Classroom:- Window glasses, Flooring, Platering, Gutters &amp; Painting</t>
  </si>
  <si>
    <t>Syokithumbi Primary School</t>
  </si>
  <si>
    <t>4-015-070-2630204-104-2018/19-032</t>
  </si>
  <si>
    <t>Renovation of 5 Classrooms:- Flooring, Plastering &amp; Shutting</t>
  </si>
  <si>
    <t>Syomuitu Primary School</t>
  </si>
  <si>
    <t>4-015-070-2630204-104-2018/19-033</t>
  </si>
  <si>
    <t>Roofing, Flooring, Shutting &amp; Plastering of 2 Classrooms</t>
  </si>
  <si>
    <t>Kakeani Secondary School</t>
  </si>
  <si>
    <t>4-015-070-2630205-104-2018/19-001</t>
  </si>
  <si>
    <t>Construction of Science Laboratory:- Foundation and Walling</t>
  </si>
  <si>
    <t>Kangii Day Secondary School</t>
  </si>
  <si>
    <t>4-015-070-2630205-104-2018/19-002</t>
  </si>
  <si>
    <t>Kangungi Day Secondary School</t>
  </si>
  <si>
    <t>4-015-070-2630205-104-2018/19-003</t>
  </si>
  <si>
    <t>Roofing of a Science Laboratory</t>
  </si>
  <si>
    <t>Kasue Secondary School</t>
  </si>
  <si>
    <t>4-015-070-2630205-104-2018/19-004</t>
  </si>
  <si>
    <t>Construction of a Dormitory to completion</t>
  </si>
  <si>
    <t>Kivani Secondary School</t>
  </si>
  <si>
    <t>4-015-070-2630205-104-2018/19-005</t>
  </si>
  <si>
    <t>Completion of a Science Laboratory:- Flooring, Shutting, Sinks, Tables, Gas Piping, Plastering &amp; Painting</t>
  </si>
  <si>
    <t>Kyondoni Mixed Secondary School</t>
  </si>
  <si>
    <t>4-015-070-2630205-104-2018/19-006</t>
  </si>
  <si>
    <t>Musengo Secondary School</t>
  </si>
  <si>
    <t>4-015-070-2630205-104-2018/19-007</t>
  </si>
  <si>
    <t>Muthale Girls Secondary School</t>
  </si>
  <si>
    <t>4-015-070-2630205-104-2018/19-008</t>
  </si>
  <si>
    <t>Leveling &amp; landscaping of School Compound</t>
  </si>
  <si>
    <t>Muthamo Secondary School</t>
  </si>
  <si>
    <t>4-015-070-2630205-104-2018/19-009</t>
  </si>
  <si>
    <t>Completion of a dormitory:- Shutting, Plastering, Painting, Guttering &amp; Septic Tank</t>
  </si>
  <si>
    <t>Ngengekani Secondary School</t>
  </si>
  <si>
    <t>4-015-070-2630205-104-2018/19-010</t>
  </si>
  <si>
    <t>St. Francis of Assisi Secondary School</t>
  </si>
  <si>
    <t>4-015-070-2630205-104-2018/19-011</t>
  </si>
  <si>
    <t>St. Johns- Kwa Mulungu Secondary</t>
  </si>
  <si>
    <t>4-015-070-2630205-104-2018/19-012</t>
  </si>
  <si>
    <t xml:space="preserve">Construction of a Self-contained 2 bed room staff house to completion </t>
  </si>
  <si>
    <t>St. Philips- Mutini Secondary School</t>
  </si>
  <si>
    <t>4-015-070-2630205-104-2018/19-013</t>
  </si>
  <si>
    <t>Purchase of School Bus (NG-CDF top upto Kshs.1,500,000 raised through a school funds drive)</t>
  </si>
  <si>
    <t>4-015-070-2640509-112-2018/19-001</t>
  </si>
  <si>
    <t>Constituency Sports Tournament:- Supply of balls, nets, uniforms, boots &amp; First Aid Kits to the winning teams</t>
  </si>
  <si>
    <t>Kangungi Assistant Chief's office</t>
  </si>
  <si>
    <t>4-015-070-2640507-113-2018/19-001</t>
  </si>
  <si>
    <t>Completion of Assistant Chief's office:- Shutting, Plastering &amp; Painting</t>
  </si>
  <si>
    <t>Kasaini Chief's office</t>
  </si>
  <si>
    <t>4-015-070-2640507-113-2018/19-002</t>
  </si>
  <si>
    <t>Kwa Mutonga Police Station</t>
  </si>
  <si>
    <t>4-015-070-2640507-113-2018/19-003</t>
  </si>
  <si>
    <t>Construction of a Police Station  Administration block ( OCS Office, Report office, crime office,Armory, 2 cells and toilets)</t>
  </si>
  <si>
    <t>Ndolos Police Station</t>
  </si>
  <si>
    <t>4-015-070-2640507-113-2018/19-004</t>
  </si>
  <si>
    <t>Syokithumbi Chief's office</t>
  </si>
  <si>
    <t>4-015-070-2640507-113-2018/19-005</t>
  </si>
  <si>
    <t>PROJECT GFS CODELIST FOR OLKALAU  NATIONAL GOVERNMENT CONSTITUENCY DEVELOPMENT FUND</t>
  </si>
  <si>
    <t>4-018-091-3110701-104-2017/18-002</t>
  </si>
  <si>
    <t>Buying of furniture: Two tables, fifty(50) executive chairs,address staff and fixed publlic addres system.</t>
  </si>
  <si>
    <t>Ol-Kalou Technical Training Institute</t>
  </si>
  <si>
    <t>4-018-091-2630206-104-2018/19-001</t>
  </si>
  <si>
    <t>Kiganjo Secondary School</t>
  </si>
  <si>
    <t>Completion of dinning hall: Plastering, Painting Window fixing and verendah</t>
  </si>
  <si>
    <t>Huruma Secondary School</t>
  </si>
  <si>
    <t>4-018-091-2630205-104-2018/19-017</t>
  </si>
  <si>
    <t>Completion of Science Laboratory: Benches, Gas pipping and partitiong</t>
  </si>
  <si>
    <t>Munyerki Secondary School</t>
  </si>
  <si>
    <t>4-018-091-2630205-104-2018/19-018</t>
  </si>
  <si>
    <t>Completion of Administration Block: flooring,plastering,Fixing doors and window panes fixing.</t>
  </si>
  <si>
    <t>4-018-091-2630205-104-2018/19-019</t>
  </si>
  <si>
    <t>4-018-091-2630205-104-2018/19-020</t>
  </si>
  <si>
    <t>Completion of Science Laboratory: Plastering, Painting, Furnishing Window fixing and verendah</t>
  </si>
  <si>
    <t>4-018-091-2640507-113-2018/19-007</t>
  </si>
  <si>
    <r>
      <t>Completion of office</t>
    </r>
    <r>
      <rPr>
        <b/>
        <sz val="12"/>
        <color indexed="8"/>
        <rFont val="Footlight MT Light"/>
        <family val="1"/>
      </rPr>
      <t>:</t>
    </r>
    <r>
      <rPr>
        <sz val="12"/>
        <color indexed="8"/>
        <rFont val="Footlight MT Light"/>
        <family val="1"/>
      </rPr>
      <t>Plastering,ceiling and window fixing.</t>
    </r>
  </si>
  <si>
    <t>PROJECT GFS CODELIST FOR NDIA NATIONAL GOVERNMENT CONSTITUENCY DEVELOPMENT FUND</t>
  </si>
  <si>
    <t xml:space="preserve"> 4-020-102-2110000-100-2018/19-001 </t>
  </si>
  <si>
    <t xml:space="preserve"> 4-020-102-2210000-100-2018/19-002</t>
  </si>
  <si>
    <t>Purchase of office stationeries, fuel, vehicle repairs, telephone expenses, staff tea, electricity and water bills and payment of other utilities</t>
  </si>
  <si>
    <t xml:space="preserve"> 4-020-102-2210802-100-2018/19-005</t>
  </si>
  <si>
    <t xml:space="preserve">4-020-102-2210700-111-2018/19-001 </t>
  </si>
  <si>
    <t>Payment of committee expenses while undertaking monitoring activities.</t>
  </si>
  <si>
    <t xml:space="preserve"> 4-020-102-2210000-111-2018/19-003 </t>
  </si>
  <si>
    <t>4-020-102-2640101`-103-2018/19-001</t>
  </si>
  <si>
    <t>Bursary Tertiary institutions i.e (colleges&amp;universities)</t>
  </si>
  <si>
    <t>4-020-102-2640101-103-2018/19-002</t>
  </si>
  <si>
    <t>Bursary Special Programme</t>
  </si>
  <si>
    <t>4-020-102-2640101-103-2018/19-003</t>
  </si>
  <si>
    <t>Boda Boda Training Programme</t>
  </si>
  <si>
    <t>Thumaita West primary school</t>
  </si>
  <si>
    <t>Renovation of 6 classrooms by tiling plastering roofing,painting doors and windows@ kshs 416,665 each</t>
  </si>
  <si>
    <t>Kiandangae primary school</t>
  </si>
  <si>
    <t>Renovation of 7 classrooms by tiling plastering roofing,painting doors and windows@ kshs 300,000 each</t>
  </si>
  <si>
    <t>Upper Sagana primary school</t>
  </si>
  <si>
    <t>Renovation of 6 classrooms by tiling plastering roofing,painting doors and windows@ kshs 450,000 each</t>
  </si>
  <si>
    <t>Kiine Primary school</t>
  </si>
  <si>
    <t>Renovation of 6 classrooms by tiling plastering roofing,painting doors and windows@ kshs 540,000 each</t>
  </si>
  <si>
    <t>Kibirigwi  primary school</t>
  </si>
  <si>
    <t>Renovation of 5 classrooms by tiling plastering roofing,painting doors and windows@ kshs 360,000 each</t>
  </si>
  <si>
    <t>Kiburu Primary school</t>
  </si>
  <si>
    <t>Renovation of 7 classrooms by tiling plastering roofing,painting doors and windows@ kshs 450,000 each</t>
  </si>
  <si>
    <t>Kathaka Primary School</t>
  </si>
  <si>
    <t>Renovation of 5 classrooms by tiling plastering roofing,painting doors and windows@ kshs 460,000 each</t>
  </si>
  <si>
    <t>Kianjege West Primary School</t>
  </si>
  <si>
    <t>Renovation of 6 classrooms by tiling plastering roofing,painting doors and windows@ kshs 400,000 each</t>
  </si>
  <si>
    <t>Kiangai Primary School</t>
  </si>
  <si>
    <t>4-020-102-2630204-104-2018/19-009</t>
  </si>
  <si>
    <t xml:space="preserve">        New</t>
  </si>
  <si>
    <t>Ndigaru Primary School</t>
  </si>
  <si>
    <t>4-020-102-2630204-104-2018/19-010</t>
  </si>
  <si>
    <t>Lower sagana Primary school</t>
  </si>
  <si>
    <t>4-020-102-2630204-104-2018/19-011</t>
  </si>
  <si>
    <t>Kahiro Primary School</t>
  </si>
  <si>
    <t>4-020-102-2630204-104-2018/19-012</t>
  </si>
  <si>
    <t>Ngando Primary School</t>
  </si>
  <si>
    <t>4-020-102-2630204-104-2018/19-013</t>
  </si>
  <si>
    <t>Partitioning of the staff room</t>
  </si>
  <si>
    <t>Githuaini Primary School</t>
  </si>
  <si>
    <t>4-020-102-2630204-104-2018/19-014</t>
  </si>
  <si>
    <t>Sinking of borehole,installatiion of a 16000 ltrs/hr pump and a 10,000ltrs water tank</t>
  </si>
  <si>
    <t>Kahuhoini Primary School</t>
  </si>
  <si>
    <t>4-020-102-2630204-104-2018/19-015</t>
  </si>
  <si>
    <t>St, Phillips Secondary School</t>
  </si>
  <si>
    <t>Kianjege West Secondary School</t>
  </si>
  <si>
    <t>Kiburu Girls Secondary School</t>
  </si>
  <si>
    <t>4-020-102-2630205-104-2018/19-004</t>
  </si>
  <si>
    <t>Kiburu Boys Secondary School</t>
  </si>
  <si>
    <t>4-020-102-2630205-104-2018/19-005</t>
  </si>
  <si>
    <t>4-020-102-2630205-104-2018/19-006</t>
  </si>
  <si>
    <t>construction of the dormitory substructure works to ground slab level</t>
  </si>
  <si>
    <t>Baricho Boys Secondary School</t>
  </si>
  <si>
    <t>4-020-102-2630205-104-2018/19-007</t>
  </si>
  <si>
    <t>Bishop Ngoru Secondary School</t>
  </si>
  <si>
    <t>4-020-102-2630205-104-2018/19-008</t>
  </si>
  <si>
    <t>Kairiini Secondary School</t>
  </si>
  <si>
    <t>4-020-102-2630205-104-2018/19-009</t>
  </si>
  <si>
    <t>Getuya Secondary School</t>
  </si>
  <si>
    <t>4-020-102-2630205-104-2018/19-010</t>
  </si>
  <si>
    <t>St, mary kiaragana Secondary School</t>
  </si>
  <si>
    <t>4-020-102-2630205-104-2018/19-011</t>
  </si>
  <si>
    <t>Lower Sagana Secondary School</t>
  </si>
  <si>
    <t>4-020-102-2630205-104-2018/19-012</t>
  </si>
  <si>
    <t>Carry out constituency sports tournament and the winning teams/schools to be awarded with trophies,balls and games kits</t>
  </si>
  <si>
    <t>Gathambi Primary School</t>
  </si>
  <si>
    <t>Thunguri Primary School</t>
  </si>
  <si>
    <t>Getuya Primary School</t>
  </si>
  <si>
    <t>Kiriko Primary School</t>
  </si>
  <si>
    <t>4-020-102-2640510-110-2018/19-006</t>
  </si>
  <si>
    <t>Mathia Primary School</t>
  </si>
  <si>
    <t>4-020-102-2640510-110-2018/19-007</t>
  </si>
  <si>
    <t>Kirinyaga west police Divisional head quarters</t>
  </si>
  <si>
    <t>4-020-102-2640507-113-2017/18-001</t>
  </si>
  <si>
    <t>Construction of a complex police offices to slab level</t>
  </si>
  <si>
    <t>Kibingoti assistant county commissioner office</t>
  </si>
  <si>
    <t>PROJECT GFS CODELIST FOR GANZE  NATIONAL GOVERNMENT CONSTITUENCY DEVELOPMENT FUND</t>
  </si>
  <si>
    <t>4-003-015-2110000-100-2018/19-001</t>
  </si>
  <si>
    <t>Payment of staff salaries and gratuity, NSSF Deductions and NHIF Deductions</t>
  </si>
  <si>
    <t>4-003-015-2210000-100-2018/19-002</t>
  </si>
  <si>
    <t>Payment of rent, Purchase of fuel, repairs and maintenance, printing, stationery, telephone, travel and subsistence, office tea,</t>
  </si>
  <si>
    <t>4-003-015-2210802-100-2018/19-003</t>
  </si>
  <si>
    <t>Payment of Committee sitting allowances, transport &amp; conferences</t>
  </si>
  <si>
    <t>4-003-015-2210000-111-2018/19-001</t>
  </si>
  <si>
    <t>4-003-015-2210802-111-2018/19-002</t>
  </si>
  <si>
    <t>Payment of Committee allowances, transport, conferences, benchmarking expenses</t>
  </si>
  <si>
    <t>4-003-015-2210700-111-2018/19-003</t>
  </si>
  <si>
    <t>4-003-015-2640200-101-2018/19-001</t>
  </si>
  <si>
    <t>4-003-015-2640509-112-2018/19-001</t>
  </si>
  <si>
    <t>Carrying out Constituency football tournament: Purchase of balls, trophies, uniforms and tournament running expenses</t>
  </si>
  <si>
    <t>4-003-015-2640510-110-2018/19-001</t>
  </si>
  <si>
    <t>Rain water harvesting (purchase of 10,000 litre water tank, construction of base and guttering) at various institutions in the constituency: Maojo Primary School, Mariani Primary School, Bandari Primary School, Mrima wa Ndege Primary, Boga Machuka Primary School each at 176,550</t>
  </si>
  <si>
    <t>4-003-015-2640101-103-2018/19-001</t>
  </si>
  <si>
    <t>4-003-015-2640102-103-2018/19-002</t>
  </si>
  <si>
    <t>4-003-015-2640105-103-2018/19-003</t>
  </si>
  <si>
    <t>Bodoi Primary School</t>
  </si>
  <si>
    <t>4-003-015-2630204-104-2018/19-001</t>
  </si>
  <si>
    <t xml:space="preserve">Construction of 4 Classrooms </t>
  </si>
  <si>
    <t>Kafitsoni Primary School</t>
  </si>
  <si>
    <t>4-003-015-2630204-104-2018/19-002</t>
  </si>
  <si>
    <t>Completion of 2 No. Classrooms - Floor and wall plastering and painting</t>
  </si>
  <si>
    <t>4-003-015-2630204-104-2018/19-003</t>
  </si>
  <si>
    <t>Renovation of 6 No. Classrooms - Replacement of Roof, Windows &amp; Doors, Floor and wall plaster and painting</t>
  </si>
  <si>
    <t xml:space="preserve">Misufini Primary School </t>
  </si>
  <si>
    <t>4-003-015-2630204-104-2018/19-004</t>
  </si>
  <si>
    <t xml:space="preserve">Construction of 5 Classrooms </t>
  </si>
  <si>
    <t>Muhoni Primary School</t>
  </si>
  <si>
    <t>4-003-015-2630204-104-2018/19-005</t>
  </si>
  <si>
    <t>Renovation of 4 No. Classrooms - Replacement of Roof, Windows &amp; Doors, Floor and wall plaster and painting</t>
  </si>
  <si>
    <t>Mwapula Primary School</t>
  </si>
  <si>
    <t>4-003-015-2630204-104-2018/19-006</t>
  </si>
  <si>
    <t>Tsangalaweni Primary School</t>
  </si>
  <si>
    <t>4-003-015-2630204-104-2018/19-007</t>
  </si>
  <si>
    <t>Renovation of 8 No. Classrooms - Replacement of Roof, Windows &amp; Doors, Floor and wall plaster and painting</t>
  </si>
  <si>
    <t xml:space="preserve">Zia Ra Wimbi Primary School </t>
  </si>
  <si>
    <t>4-003-015-2630204-104-2018/19-008</t>
  </si>
  <si>
    <t>4-003-015-2630204-104-2018/19-009</t>
  </si>
  <si>
    <t>Construction of 3No. toilet Blocks (each consisting 2 doors)</t>
  </si>
  <si>
    <t>Ambassador Kithi Secondary School</t>
  </si>
  <si>
    <t>4-003-015-2630205-104-2018/19-001</t>
  </si>
  <si>
    <t>Completion of 5 classrooms – re-roofing, partial plastering, fixing doors and windows, flooring and  painting</t>
  </si>
  <si>
    <t>Bamba Girls' Secondary School</t>
  </si>
  <si>
    <t>4-003-015-2630205-104-2018/19-002</t>
  </si>
  <si>
    <t xml:space="preserve">Construction of 4 No. classrooms </t>
  </si>
  <si>
    <t>4-003-015-2630205-104-2018/19-003</t>
  </si>
  <si>
    <t>Construction of modern 10-door toilet block complete with septic tank</t>
  </si>
  <si>
    <t>Jila Secondary School</t>
  </si>
  <si>
    <t>4-003-015-2630205-104-2018/19-004</t>
  </si>
  <si>
    <t>Midoina Secondary School</t>
  </si>
  <si>
    <t>4-003-015-2630205-104-2018/19-005</t>
  </si>
  <si>
    <t>Completion of 2 classrooms – walling, roofing, plastering, fixing doors and windows, flooring and  painting</t>
  </si>
  <si>
    <t>4-003-015-2630205-104-2018/19-006</t>
  </si>
  <si>
    <t xml:space="preserve">Construction of 2 No. classrooms </t>
  </si>
  <si>
    <t>Sosoni Secondary School</t>
  </si>
  <si>
    <t>4-003-015-2630205-104-2018/19-007</t>
  </si>
  <si>
    <t>DCC’s Residence</t>
  </si>
  <si>
    <t>4-003-015-2640507-113-2018/19-001</t>
  </si>
  <si>
    <t>Renovation of DCC’s Residence – replacement of roof and ceiling, tiling, plumbing and construction of 2 more rooms and a servants quarters</t>
  </si>
  <si>
    <t>Vitengeni Police Station</t>
  </si>
  <si>
    <t>4-003-015-2640507-113-2018/19-002</t>
  </si>
  <si>
    <t>Salaries to the CDFC staff  and payment of gratuity</t>
  </si>
  <si>
    <t>NSSF Deductions</t>
  </si>
  <si>
    <t xml:space="preserve"> Payment of  NG-CDFC sitting allowances and other allowances payable to NG-CDFC members </t>
  </si>
  <si>
    <t xml:space="preserve"> Undertake training of the PMCs/NG-CDFCs on NG-CDF Related issues </t>
  </si>
  <si>
    <t>Payment of conference facilities accomondation during capacity building for PMC and NG-CDFC members,purchase of fuel repairs and maintenance.printing stationery,airtime travel and susistence</t>
  </si>
  <si>
    <t>Renovation of 5 classrooms by tiling plastering roofing,painting doors and windows@ kshs 500,000each</t>
  </si>
  <si>
    <t>Renovation of 5 classrooms by tiling plastering roofing,painting doors and windows@ kshs 260,000 each</t>
  </si>
  <si>
    <t>Renovation of 5 classrooms by tiling plastering and painting @ kshs 400,000 each</t>
  </si>
  <si>
    <t>Construction of a laboratory, roofing,finishes,mechanical and electrical works,doors and windows to completion</t>
  </si>
  <si>
    <t>Kathaka Secondary School</t>
  </si>
  <si>
    <t>Construction of a school complex-2 classrooms and a laboratory by finishes,electrical works doors and windows</t>
  </si>
  <si>
    <t>Construction of a dining hall,walling,finishes,reinforced columns and tie beam.</t>
  </si>
  <si>
    <t>Construction of a dining hall,substructure works to ground slab level</t>
  </si>
  <si>
    <t>Kiaragana  Girls Secondary School</t>
  </si>
  <si>
    <t>Construction of the dormitory substructure works to ground slab level</t>
  </si>
  <si>
    <t>Renovation of 4 classrooms by tiling,plastering,painting doors and windows@kshs 350,000 each</t>
  </si>
  <si>
    <t>Construction of a dining hall,walling,reinforced columns and tie beam.</t>
  </si>
  <si>
    <t>Mechanical works,electrical works and installation of benches of a laboratory to completion</t>
  </si>
  <si>
    <t>Construction of a tiled classroom to completion</t>
  </si>
  <si>
    <t>Construction of a dining hall to ground slab level</t>
  </si>
  <si>
    <t>Kianwe Primary School</t>
  </si>
  <si>
    <t xml:space="preserve">Tree planting activities </t>
  </si>
  <si>
    <t>Construction of a dining hall,walling,finishes,reinforced columns and tie beam,electrical installation,doors and windows to completion</t>
  </si>
  <si>
    <t>Construction of modern 2 Modern ablution blocks attached to girls dormiory(Consisting of 6 toilets and 6 bathrooms each) with a septik tank</t>
  </si>
  <si>
    <t>Raising of walls,Roofing &amp; Plastering of 6 Classrooms</t>
  </si>
  <si>
    <t>Renovation of classrooms:- Flooring, Shutting, Plastering &amp; Painting of 10 Classrooms</t>
  </si>
  <si>
    <t>Roofing of 5 Classrooms &amp; Shutting of 16 Classrooms</t>
  </si>
  <si>
    <t>3 classroom renovations - Reroofing,fixing windows and doors,plastering and painting(Kshs 450,000)             2 classroom roof (Kshs 200,000) and 4 classroom minor renovations - Plastering and painting (Kshs 200,000)</t>
  </si>
  <si>
    <t>4-016-079-3110202-108-2018/19-001</t>
  </si>
  <si>
    <t>4-016-079-2630204-104-2018/19-039</t>
  </si>
  <si>
    <t>4-016-079-2630205-104-2018/19-001</t>
  </si>
  <si>
    <t>4-016-079-2630205-104-2018/19-002</t>
  </si>
  <si>
    <t>4-016-079-2630205-104-2018/19-003</t>
  </si>
  <si>
    <t>4-016-079-2630205-104-2018/19-004</t>
  </si>
  <si>
    <t>4-016-079-2630205-104-2018/19-005</t>
  </si>
  <si>
    <t>4-016-079-2630205-104-2018/19-006</t>
  </si>
  <si>
    <t>4-016-079-2630205-104-2018/19-007</t>
  </si>
  <si>
    <t>4-016-079-2630205-104-2018/19-008</t>
  </si>
  <si>
    <t>4-016-079-2640507-108-2018/19-001</t>
  </si>
  <si>
    <t>4-016-079-2630204-104-2018/19-001</t>
  </si>
  <si>
    <t>4-016-079-2630204-104-2018/19-002</t>
  </si>
  <si>
    <t xml:space="preserve">NGCDF </t>
  </si>
  <si>
    <t xml:space="preserve">Completion (plastering and painting) of two classrooms </t>
  </si>
  <si>
    <t xml:space="preserve">Completion (painting, plastering, flooring) of a dining hall </t>
  </si>
  <si>
    <t>Plastering, fitting doors and windows of science laboratory</t>
  </si>
  <si>
    <t xml:space="preserve">Completion (painting, plastering, flooring) of a Science Laboratory </t>
  </si>
  <si>
    <t>Completion  (painting, plastering, flooring) of a Science laboratory</t>
  </si>
  <si>
    <t>Gabions works at Sigor Deputy county commissioner’s office and Sigor mixed primary school road gulley connecting Sigor Trading Centre to reduce soil erosion 100m stretch at ksh 880,817.51 and  Gabions works at Sigor trading centre – sigor NGCDF office road gully to reduce soil erosion 250m stretch at kshs 1,300,000</t>
  </si>
  <si>
    <t>Sigor NG-CDF Office</t>
  </si>
  <si>
    <t>Construction of Two (2 door) pit latrine to completion</t>
  </si>
  <si>
    <t xml:space="preserve">Purchase of 1 (10,000 litres) water tanks Kshs 80,000 and installation (erection of tank base, guttering, piping) Kshs 120,000 </t>
  </si>
  <si>
    <t>Flooring of 1 classroom: slabing and plastering</t>
  </si>
  <si>
    <t>Kamolo Primary School</t>
  </si>
  <si>
    <t>Abuoro Primary School</t>
  </si>
  <si>
    <t>Omakokoth Primary School</t>
  </si>
  <si>
    <t>Ndisi Primary School</t>
  </si>
  <si>
    <t>Mawega Primary School</t>
  </si>
  <si>
    <t>Longo Primary Schoo</t>
  </si>
  <si>
    <t>Maroo Primary School</t>
  </si>
  <si>
    <t>4-043-250-2630204-104-2018/19-020</t>
  </si>
  <si>
    <t>Ngere Primary School</t>
  </si>
  <si>
    <t>4-043-250-2630204-104-2018/19-021</t>
  </si>
  <si>
    <t>Opanga Primary School</t>
  </si>
  <si>
    <t>4-043-250-2630204-104-2018/19-022</t>
  </si>
  <si>
    <t>Apuoche Primary School</t>
  </si>
  <si>
    <t>4-043-250-2630204-104-2018/19-023</t>
  </si>
  <si>
    <t>Randhore Primary School</t>
  </si>
  <si>
    <t>4-043-250-2630204-104-2018/19-024</t>
  </si>
  <si>
    <t>Sigama Primary School</t>
  </si>
  <si>
    <t>4-043-250-2630204-104-2018/19-025</t>
  </si>
  <si>
    <t>Kodida Primary School</t>
  </si>
  <si>
    <t>4-043-250-2630204-104-2018/19-026</t>
  </si>
  <si>
    <t>Yago Primary School</t>
  </si>
  <si>
    <t>4-043-250-2630204-104-2018/19-027</t>
  </si>
  <si>
    <t>Langi Primary School</t>
  </si>
  <si>
    <t>4-043-250-2630204-104-2018/19-028</t>
  </si>
  <si>
    <t>Rambusi Primary School</t>
  </si>
  <si>
    <t>4-043-250-2630204-104-2018/19-029</t>
  </si>
  <si>
    <t>Wi-Koonje Primary School</t>
  </si>
  <si>
    <t>4-043-250-2630204-104-2018/19-030</t>
  </si>
  <si>
    <t>Mariri Primary School</t>
  </si>
  <si>
    <t>4-043-250-2630204-104-2018/19-031</t>
  </si>
  <si>
    <t>Kolwalo Primary School</t>
  </si>
  <si>
    <t>4-043-250-2630204-104-2018/19-032</t>
  </si>
  <si>
    <t>Longo Primary School</t>
  </si>
  <si>
    <t>4-043-250-2630204-104-2018/19-033</t>
  </si>
  <si>
    <t>Purchase of 10,000 liters water tank &amp; gutters for water harvesting rain water</t>
  </si>
  <si>
    <t>4-043-250-2630204-104-2018/19-034</t>
  </si>
  <si>
    <t>4-043-250-2630204-104-2018/19-035</t>
  </si>
  <si>
    <t>Malela Primary School</t>
  </si>
  <si>
    <t>4-043-250-2630204-104-2018/19-036</t>
  </si>
  <si>
    <t>Dunga Primary School</t>
  </si>
  <si>
    <t>4-043-250-2630204-104-2018/19-037</t>
  </si>
  <si>
    <t>Ponge Primary School</t>
  </si>
  <si>
    <t>4-043-250-2630204-104-2018/19-038</t>
  </si>
  <si>
    <r>
      <t>Mariwa</t>
    </r>
    <r>
      <rPr>
        <b/>
        <sz val="12"/>
        <color indexed="8"/>
        <rFont val="Footlight MT Light"/>
        <family val="1"/>
      </rPr>
      <t xml:space="preserve"> </t>
    </r>
    <r>
      <rPr>
        <sz val="12"/>
        <color indexed="8"/>
        <rFont val="Footlight MT Light"/>
        <family val="1"/>
      </rPr>
      <t>Primary School</t>
    </r>
  </si>
  <si>
    <t>4-043-250-2630204-104-2018/19-039</t>
  </si>
  <si>
    <t>4-043-250-2630204-104-2018/19-040</t>
  </si>
  <si>
    <t>Andingo Primary School</t>
  </si>
  <si>
    <t>4-043-250-2630204-104-2018/19-041</t>
  </si>
  <si>
    <t>Pala  Primary School</t>
  </si>
  <si>
    <t>4-043-250-2630204-104-2018/19-042</t>
  </si>
  <si>
    <t>NGCDF</t>
  </si>
  <si>
    <t>4-043-250-2640508-112-2018/19-001</t>
  </si>
  <si>
    <t>Purchase of 51 seatter School Bus</t>
  </si>
  <si>
    <t>Completion of science laboratory by installing of gas cylinder, plumping and fixing of benches.</t>
  </si>
  <si>
    <t>Completion of dormitory by walling, plastering, fixing of steel doors and painting of second floor.</t>
  </si>
  <si>
    <t>PROJECT GFS CODELIST FOR NYAKACH NATIONAL GOVERNMENT CONSTITUENCY DEVELOPMENT FUND</t>
  </si>
  <si>
    <t>4-041-244-2110000-100-2018/19-001</t>
  </si>
  <si>
    <t>4-041-244-2210000-100-2018/19-002</t>
  </si>
  <si>
    <t>Purchase of fuel, repairs, maintenance, printing, stationery, telephone, travel and subsistence, office tea</t>
  </si>
  <si>
    <t>4-041-244-2120101-100-2018/19-003</t>
  </si>
  <si>
    <t>4-041-244-2120201-100-2018/19-004</t>
  </si>
  <si>
    <t>4-041-244-2210802-100-2018/19-005</t>
  </si>
  <si>
    <t>4-041-244-2210000-111-2018/19-001</t>
  </si>
  <si>
    <t>4-041-244-2210802-111-2018/19-002</t>
  </si>
  <si>
    <t>Payment of committee field allowances, transport and conferences</t>
  </si>
  <si>
    <t>4-041-244-2210700-111-2018/19-003</t>
  </si>
  <si>
    <t>4-041-244-2640200-101-2018/19-001</t>
  </si>
  <si>
    <t>Emergency mitigation within the Constituency during the specified Financial year.</t>
  </si>
  <si>
    <t>4-041-244-2640101-103-2018/19-001</t>
  </si>
  <si>
    <t>4-041-244-2640102-103-2018/19-002</t>
  </si>
  <si>
    <t>Payment of bursary to needy students in Tertiary/ Universities Institutions.</t>
  </si>
  <si>
    <t>Bursary Special School</t>
  </si>
  <si>
    <t>4-041-244-2640102-103-2018/19-003</t>
  </si>
  <si>
    <t>Provision of bursary to needy students in special schools</t>
  </si>
  <si>
    <t>Constituency Sports Tournment</t>
  </si>
  <si>
    <t>4-041-244-2640509-112-2018/19-001</t>
  </si>
  <si>
    <t>Organising constituency sports tournament i.e volleyball, football, boat riding and ajua</t>
  </si>
  <si>
    <t>Kapsorok Police Post</t>
  </si>
  <si>
    <t>Ngege Police Post</t>
  </si>
  <si>
    <t>Roofing and plastering of offices</t>
  </si>
  <si>
    <t>Katito Police Dog Unit/House</t>
  </si>
  <si>
    <t>Construction  of Dog unit/house</t>
  </si>
  <si>
    <t>Aomo Primary School</t>
  </si>
  <si>
    <t>4-041-244-2630204 -104-2018/19-001</t>
  </si>
  <si>
    <t xml:space="preserve">Construction of 1 classroom  </t>
  </si>
  <si>
    <t>Tulu Pry School</t>
  </si>
  <si>
    <t>4-041-244-2630204 -104-2018/19-002</t>
  </si>
  <si>
    <t>Plastering, flooring and fitting of 2 classrooms</t>
  </si>
  <si>
    <t>Pawtenge Primary School</t>
  </si>
  <si>
    <t>4-041-244-2630204 -104-2018/19-003</t>
  </si>
  <si>
    <t>Rae Primary School</t>
  </si>
  <si>
    <t>4-041-244-2630204 -104-2018/19-005</t>
  </si>
  <si>
    <t>Plastering, flooring of 2 classrooms</t>
  </si>
  <si>
    <t>Nyakach Mixed primary School</t>
  </si>
  <si>
    <t>4-041-244-2630204 -104-2018/19-006</t>
  </si>
  <si>
    <t>St. Anthonys Kajimbo   Primary School</t>
  </si>
  <si>
    <t>4-041-244-2630204 -104-2018/19-007</t>
  </si>
  <si>
    <t>Innis Primary School</t>
  </si>
  <si>
    <t>4-041-244-2630204 -104-2018/19-008</t>
  </si>
  <si>
    <t>Rachier Primary School</t>
  </si>
  <si>
    <t>4-041-244-2630204 -104-2018/19-010</t>
  </si>
  <si>
    <t>Abwao Primary School</t>
  </si>
  <si>
    <t>4-041-244-2630204 -104-2018/19-011</t>
  </si>
  <si>
    <t>Sangoburu Primary School</t>
  </si>
  <si>
    <t>4-041-244-2630204 -104-2018/19-012</t>
  </si>
  <si>
    <t>Roofing and plastering of Administrative block</t>
  </si>
  <si>
    <t>4-041-244-2630204 -104-2018/19-013</t>
  </si>
  <si>
    <t>Flooring of 5 classrooms.</t>
  </si>
  <si>
    <t>Nyadina Primary School</t>
  </si>
  <si>
    <t>4-041-244-2630204 -104-2018/19-016</t>
  </si>
  <si>
    <t>Nyakwere’ Primary School</t>
  </si>
  <si>
    <t>4-041-244-2630204 -104-2018/19-017</t>
  </si>
  <si>
    <t>Roofing and plastering 1 classroom</t>
  </si>
  <si>
    <t>Obanda Primary School</t>
  </si>
  <si>
    <t>4-041-244-2630204 -104-2018/19-018</t>
  </si>
  <si>
    <t>Onyinge Nazarene Pry Sch</t>
  </si>
  <si>
    <t>Kosogo Pry School</t>
  </si>
  <si>
    <t>On - going</t>
  </si>
  <si>
    <t>St. Peters Kogola Pry School</t>
  </si>
  <si>
    <t>4-041-244-2630204 -104-2018/19-019</t>
  </si>
  <si>
    <t>Kachan Primary School</t>
  </si>
  <si>
    <t>4-041-244-2630204 -104-2018/19-020</t>
  </si>
  <si>
    <t>Moro Primary School</t>
  </si>
  <si>
    <t>4-041-244-2630204 -104-2018/19-021</t>
  </si>
  <si>
    <t>Ragen Mil Hill primary School;</t>
  </si>
  <si>
    <t>4-041-244-2630204 -104-2018/19-022</t>
  </si>
  <si>
    <t>Burkamwana Primary School</t>
  </si>
  <si>
    <t>4-041-244-2630204 -104-2018/19-023</t>
  </si>
  <si>
    <t>Obugi Nam Primary School</t>
  </si>
  <si>
    <t>4-041-244-2630204 -104-2018/19-024</t>
  </si>
  <si>
    <t>Kandiege Primary School</t>
  </si>
  <si>
    <t>4-041-244-2630204 -104-2018/19-025</t>
  </si>
  <si>
    <t>Kodum Primary School</t>
  </si>
  <si>
    <t>4-041-244-2630204 -104-2018/19-026</t>
  </si>
  <si>
    <t>Ogilo Komulo Primary School</t>
  </si>
  <si>
    <t>4-041-244-2630204 -104-2018/19-027</t>
  </si>
  <si>
    <t>Wasare Primary School</t>
  </si>
  <si>
    <t>4-041-244-2630204 -104-2018/19-028</t>
  </si>
  <si>
    <t>Kanyalwal Primary School</t>
  </si>
  <si>
    <t>4-041-244-2630204 -104-2018/19-029</t>
  </si>
  <si>
    <t>Kasawo Primary School</t>
  </si>
  <si>
    <t>4-041-244-2630204 -104-2018/19-030</t>
  </si>
  <si>
    <t>Thurgem Primary School</t>
  </si>
  <si>
    <t>4-041-244-2630204 -104-2018/19-031</t>
  </si>
  <si>
    <t>Asao Primary School</t>
  </si>
  <si>
    <t>4-041-244-2630204 -104-2018/19-033</t>
  </si>
  <si>
    <t>4-041-244-2630204 -104-2018/19-034</t>
  </si>
  <si>
    <t>Lisana Primary School</t>
  </si>
  <si>
    <t>4-041-244-2630204 -104-2018/19-036</t>
  </si>
  <si>
    <t>Kobeto Primary School</t>
  </si>
  <si>
    <t>4-041-244-2630204 -104-2018/19-037</t>
  </si>
  <si>
    <t>Bungumeri Primary School</t>
  </si>
  <si>
    <t>4-041-244-2630204 -104-2018/19-038</t>
  </si>
  <si>
    <t>Achingure Primary School</t>
  </si>
  <si>
    <t>4-041-244-2630204 -104-2018/19-039</t>
  </si>
  <si>
    <t>Nyamarimba Primary School</t>
  </si>
  <si>
    <t>4-041-244-2630204 -104-2018/19-040</t>
  </si>
  <si>
    <t>Rakwaro Primary School</t>
  </si>
  <si>
    <t>4-041-244-2630204 -104-2018/19-041</t>
  </si>
  <si>
    <t>Ramula Odowa Primary School</t>
  </si>
  <si>
    <t>4-041-244-2630204 -104-2018/19-042</t>
  </si>
  <si>
    <t>Oboch Primary School</t>
  </si>
  <si>
    <t>4-041-244-2630204 -104-2018/19-043</t>
  </si>
  <si>
    <t>Apoko Primary School</t>
  </si>
  <si>
    <t>4-041-244-2630204 -104-2018/19-044</t>
  </si>
  <si>
    <t>Andingo Bware Primary School</t>
  </si>
  <si>
    <t>4-041-244-2630204 -104-2018/19-045</t>
  </si>
  <si>
    <t>William Booth Barkawarinda Primary School</t>
  </si>
  <si>
    <t>4-041-244-2630204 -104-2018/19-046</t>
  </si>
  <si>
    <t>Nyabondo Day Mixed Primary School</t>
  </si>
  <si>
    <t>4-041-244-2630204 -104-2018/19-047</t>
  </si>
  <si>
    <t>Nyagweno Primary School</t>
  </si>
  <si>
    <t>4-041-244-2630204 -104-2018/19-048</t>
  </si>
  <si>
    <t>Kibwon Primary School</t>
  </si>
  <si>
    <t>4-041-244-2630204 -104-2018/19-049</t>
  </si>
  <si>
    <t>Ochol Primary School</t>
  </si>
  <si>
    <t>4-041-244-2630204 -104-2018/19-050</t>
  </si>
  <si>
    <t>Saka Primary School</t>
  </si>
  <si>
    <t>4-041-244-2630204 -104-2018/19-051</t>
  </si>
  <si>
    <t>Naki Primary School</t>
  </si>
  <si>
    <t>4-041-244-2630204 -104-2018/19-052</t>
  </si>
  <si>
    <t>Olwa Primary School</t>
  </si>
  <si>
    <t>4-041-244-2630204 -104-2018/19-053</t>
  </si>
  <si>
    <t>Lwanda Primary School</t>
  </si>
  <si>
    <t>4-041-244-2630204 -104-2018/19-054</t>
  </si>
  <si>
    <t>Roofing and fitting of Administration block</t>
  </si>
  <si>
    <t>Pap – Ndege Primary School</t>
  </si>
  <si>
    <t>4-041-244-2630204 -104-2018/19-055</t>
  </si>
  <si>
    <t>Ndori BC Primary School</t>
  </si>
  <si>
    <t>4-041-244-2630204 -104-2018/19-056</t>
  </si>
  <si>
    <t>4-041-244-2630204 -104-2018/19-057</t>
  </si>
  <si>
    <t>Achego Primary School</t>
  </si>
  <si>
    <t>4-041-244-2630204 -104-2018/19-058</t>
  </si>
  <si>
    <t>Siany Primary School</t>
  </si>
  <si>
    <t>4-041-244-2630204 -104-2018/19-059</t>
  </si>
  <si>
    <t>Dirubi Primary School</t>
  </si>
  <si>
    <t>4-041-244-2630204 -104-2018/19-060</t>
  </si>
  <si>
    <t>Agai Primary School</t>
  </si>
  <si>
    <t>4-041-244-2630204 -104-2018/19-061</t>
  </si>
  <si>
    <t>St. Lawrence Kogola Sec school</t>
  </si>
  <si>
    <t>4-041-244-2630205-104-2018/19-001</t>
  </si>
  <si>
    <t>Roofing of Laboratory</t>
  </si>
  <si>
    <t>St. Charles Lwanga Sec School</t>
  </si>
  <si>
    <t>4-041-244-2630205-104-2018/19-002</t>
  </si>
  <si>
    <t>Plastering, flooring ,fitting of Administration block</t>
  </si>
  <si>
    <t>Bishop NK Ngala Secondary School</t>
  </si>
  <si>
    <t>4-041-244-2630205-104-2018/19-003</t>
  </si>
  <si>
    <t>Holo Secondary School</t>
  </si>
  <si>
    <t>4-041-244-2630205-104-2018/19-004</t>
  </si>
  <si>
    <t>Guu Secondary School</t>
  </si>
  <si>
    <t>4-041-244-2630205-104-2018/19-005</t>
  </si>
  <si>
    <t>4-041-244-2211310-104-2018/19-001</t>
  </si>
  <si>
    <t>Plastering and painting of NG-CDF office</t>
  </si>
  <si>
    <t>Olwalo Secondary School</t>
  </si>
  <si>
    <t>4-041-244-2640510-110-2018/19-001</t>
  </si>
  <si>
    <t>Mbora Secondary School</t>
  </si>
  <si>
    <t>4-041-244-2640510-110-2018/19-002</t>
  </si>
  <si>
    <t>Agai Secondary School</t>
  </si>
  <si>
    <t>4-041-244-2640510-110-2018/19-003</t>
  </si>
  <si>
    <t>Nyamarimba Girls Secondary School</t>
  </si>
  <si>
    <t>4-041-244-2640510-110-2018/19-004</t>
  </si>
  <si>
    <t>4-041-244-2640510-110-2018/19-005</t>
  </si>
  <si>
    <t>Wenwa Primary School</t>
  </si>
  <si>
    <t>4-041-244-2630204 -104-2018/19-004</t>
  </si>
  <si>
    <t>Bolo Primary School</t>
  </si>
  <si>
    <t>4-041-244-2630204 -104-2018/19-09</t>
  </si>
  <si>
    <t>Nyadero Primary School</t>
  </si>
  <si>
    <t>4-041-244-2630204 -104-2018/19-014</t>
  </si>
  <si>
    <t>Nyamarumbe Primary School</t>
  </si>
  <si>
    <t>4-041-244-2630204 -104-2018/19-032</t>
  </si>
  <si>
    <t>4-041-244-2630204 -104-2018/19-035</t>
  </si>
  <si>
    <t>Magunga Secondary School</t>
  </si>
  <si>
    <t>4-041-244-2630205-104-2018/19-006</t>
  </si>
  <si>
    <t>Sangoro Secondary School</t>
  </si>
  <si>
    <t>4-041-244-2630205-104-2018/19-007</t>
  </si>
  <si>
    <t>St. Alloys Gem  Secondary School</t>
  </si>
  <si>
    <t>4-041-244-2630205-104-2018/19-008</t>
  </si>
  <si>
    <t>St. Anthonys Kajimbo Secondary School</t>
  </si>
  <si>
    <t>4-041-244-2630205-104-2018/19-009</t>
  </si>
  <si>
    <t>Bodi Secondary School</t>
  </si>
  <si>
    <t>4-041-244-2630205-104-2017/18-010</t>
  </si>
  <si>
    <t>4-041-244-2630205-104-2018/19-011</t>
  </si>
  <si>
    <r>
      <t xml:space="preserve">Andingo Opanga Primary school </t>
    </r>
    <r>
      <rPr>
        <b/>
        <sz val="12"/>
        <color indexed="8"/>
        <rFont val="Footlight MT Light"/>
        <family val="1"/>
      </rPr>
      <t>Conditional Approval
NG-CDFC to submit certified cost estimates and drawings for the project</t>
    </r>
    <r>
      <rPr>
        <sz val="12"/>
        <color indexed="8"/>
        <rFont val="Footlight MT Light"/>
        <family val="1"/>
      </rPr>
      <t xml:space="preserve">
</t>
    </r>
  </si>
  <si>
    <t>4-041-244-2630204 -104-2018/19-015</t>
  </si>
  <si>
    <r>
      <t xml:space="preserve">Strategic Plan </t>
    </r>
    <r>
      <rPr>
        <b/>
        <sz val="12"/>
        <rFont val="Footlight MT Light"/>
        <family val="1"/>
      </rPr>
      <t xml:space="preserve">Declined
Allocation of Kshs.2 million will exceed the set limit of Kshs.3.5 million for the region since the NG-CDFC allocated Kshs.1,672,413.73 in 2017/18 Financial Year
</t>
    </r>
  </si>
  <si>
    <t>Developing a 5 year constituency plan</t>
  </si>
  <si>
    <t>Plastering, flooring and fitting of 3 classrooms</t>
  </si>
  <si>
    <t>Roofing of 2 classrooms</t>
  </si>
  <si>
    <t>To facilitate constituency sports tournaments in partnership with County Government whereby the participating teams will be awarded with trophies,balls and games kits</t>
  </si>
  <si>
    <t>PROJECT GFS CODELIST FOR KAJIADO CENTRAL NATIONAL GOVERNMENT CONSTITUENCY DEVELOPMENT FUND</t>
  </si>
  <si>
    <t>4 -034– 84–2210000–100-2018/19-002</t>
  </si>
  <si>
    <t>4–034–184-2120101–100 – 2018/19 - 003</t>
  </si>
  <si>
    <t>4 –034–184-2120201–100–2018/19- 004</t>
  </si>
  <si>
    <t>4 –034–184-2210802–100–2018/19 - 005</t>
  </si>
  <si>
    <t>4- 034– 184 -2210000-111 -2018/19 -001</t>
  </si>
  <si>
    <t>4- 034 – 184 -2210802-111 -2018/19 -002</t>
  </si>
  <si>
    <t>4- 034 – 184 -2210700-111 -2018/19 -003</t>
  </si>
  <si>
    <t>Undertake training of the PMCs/NG-CDFCc on NG-CDF related issues</t>
  </si>
  <si>
    <t>4 - 034-184-2640200-101-2018/19-001</t>
  </si>
  <si>
    <t>The amount allocated will cater for emergencies in the constituency (unforeseen disasters within the financial year).</t>
  </si>
  <si>
    <t>4-034-184-2640508-112-2018/19-001</t>
  </si>
  <si>
    <t>Purchase uniform and balls for the best schools in sports in the constituency. Sponsor final sport tournament at the constituency level. Winning team to be awarded with trophies</t>
  </si>
  <si>
    <t>4-034-184-2640101-103- 2018/19-001</t>
  </si>
  <si>
    <t>4-034-184-2640102-103- 2018/19-002</t>
  </si>
  <si>
    <t>Enkirromu Primary School.</t>
  </si>
  <si>
    <t>Naibala Primary School.</t>
  </si>
  <si>
    <t>Oloibelibel Primary School.</t>
  </si>
  <si>
    <t>Construction of Administration block to completion.</t>
  </si>
  <si>
    <t>Oloomunyi Primary School.</t>
  </si>
  <si>
    <t>Malilima Primary school</t>
  </si>
  <si>
    <t>Enkorika Primary School.</t>
  </si>
  <si>
    <t>Completion of Administration block. (Roofing, Flooring, Plastering, fixing doors and windows and painting)</t>
  </si>
  <si>
    <t>Ilrkimisho Primary School.</t>
  </si>
  <si>
    <t>Isilale Primary school</t>
  </si>
  <si>
    <t>Completion of a dormitory (Plastering,Flooring, fixing window panes and painting)</t>
  </si>
  <si>
    <t>Oloontulugum primary school</t>
  </si>
  <si>
    <t>Completion of a dormitory (Plastering,Flooring,Fixing windows and Doors and painting)</t>
  </si>
  <si>
    <t>Kajiado Township primary</t>
  </si>
  <si>
    <t>Completion of Administration block.(Roofing, flooring, Plastering, fixing doors and windows and painting)</t>
  </si>
  <si>
    <t>Esokota Primary School</t>
  </si>
  <si>
    <t>Elarai primary school</t>
  </si>
  <si>
    <t>Nalepo primary school</t>
  </si>
  <si>
    <t>Saina primary school</t>
  </si>
  <si>
    <t>Construction of 2 separate toilets for boys and girls each two doors to completion.</t>
  </si>
  <si>
    <t>Entukai Primary school</t>
  </si>
  <si>
    <t>Construction of one classroom to completion at Ksh 750,000 and Purchase of 30 desks at Ksh 100,000.</t>
  </si>
  <si>
    <t>Endonyo Enkapi Primary school</t>
  </si>
  <si>
    <t>Nkoile Primary school</t>
  </si>
  <si>
    <t>Inkati Primary school</t>
  </si>
  <si>
    <t>Mpoori primary school</t>
  </si>
  <si>
    <t>Construction of Administration to completion</t>
  </si>
  <si>
    <t>Oletumuke primary school</t>
  </si>
  <si>
    <t>Loltiomiloe primary school</t>
  </si>
  <si>
    <t>Mitoni Primary school</t>
  </si>
  <si>
    <t>Oloirimirimiri Primary school</t>
  </si>
  <si>
    <t>Oleserian Primary school</t>
  </si>
  <si>
    <t>Oldoinyio Primary school</t>
  </si>
  <si>
    <t>Mporokua Primary school</t>
  </si>
  <si>
    <t>Eseki Primary school</t>
  </si>
  <si>
    <t>Construction of three roomed staff quarter to completion</t>
  </si>
  <si>
    <t>Meidenyi Primary school</t>
  </si>
  <si>
    <t>Ngatataek Primary school</t>
  </si>
  <si>
    <t>Construction of three roomed staff quarter to completion.</t>
  </si>
  <si>
    <t>Oiti Primary school</t>
  </si>
  <si>
    <t>Ormotiany Primary school</t>
  </si>
  <si>
    <t>Completion of Administration block.(flooring, Plastering, fixing doors and windows and painting)</t>
  </si>
  <si>
    <t>Letoire Primary school</t>
  </si>
  <si>
    <t>Emotoroki Primary school</t>
  </si>
  <si>
    <t>Ilmisigio primary school</t>
  </si>
  <si>
    <t>4 -034-184-2630204-104-2018/19-034</t>
  </si>
  <si>
    <t>Oloontulugum secondary school</t>
  </si>
  <si>
    <t>4 -034-184-2630205-104-2018/19-001</t>
  </si>
  <si>
    <t>Enkorika Secondary school</t>
  </si>
  <si>
    <t>4 -034-184-2630205-104-2018/19-002</t>
  </si>
  <si>
    <t>General Nkaiserry secondary schooll</t>
  </si>
  <si>
    <t>4 -034-184-2630205-104-2018/19-003</t>
  </si>
  <si>
    <t>Paranae Secondary school</t>
  </si>
  <si>
    <t>4 -034-184-2630205-104-2018/19-004</t>
  </si>
  <si>
    <t>Senior Chief Risa secondary school</t>
  </si>
  <si>
    <t>4 -034-184-2630205-104-2018/19-005</t>
  </si>
  <si>
    <t>Construction of a dormitory to walling</t>
  </si>
  <si>
    <t>Nkoile Boys Secondary school</t>
  </si>
  <si>
    <t>4 -034-184-2630205-104-2018/19-006</t>
  </si>
  <si>
    <t>Completion of Science Laboratory (Fixing gas system, water pipes, sinks, gas taps, Drawers and Lockers.</t>
  </si>
  <si>
    <t>Namanga mixed secondary school</t>
  </si>
  <si>
    <t>4 -034-184-2630205-104-2018/19-007</t>
  </si>
  <si>
    <t>Construction of administration block to completion.</t>
  </si>
  <si>
    <t>Meto Secondary school</t>
  </si>
  <si>
    <t>4 -034-184-2630205-104-2018/19-008</t>
  </si>
  <si>
    <t>Kiluani secondary school</t>
  </si>
  <si>
    <t>4 -034-184-2630205-104-2018/19-009</t>
  </si>
  <si>
    <t>Ilbisil girls secondary school</t>
  </si>
  <si>
    <t>4 -034-184-2630205-104-2018/19-010</t>
  </si>
  <si>
    <t>Completion of a dormitory ( Roofing, plastering, flooring and painting)</t>
  </si>
  <si>
    <t>Lorngusua Secondary school</t>
  </si>
  <si>
    <t>4-034-184-2630205-104-2018/19-011</t>
  </si>
  <si>
    <t xml:space="preserve">NG-CDF  Office  </t>
  </si>
  <si>
    <t>4 -034-184-3110202-108- 2018/19-001</t>
  </si>
  <si>
    <t>Kajiado Woman prison</t>
  </si>
  <si>
    <t>Kajiado youth Centre</t>
  </si>
  <si>
    <t>4 -034-184-2640507-108- 2018/19 -002</t>
  </si>
  <si>
    <t>Enkaron chief office</t>
  </si>
  <si>
    <t>Construction of a chief's office to completion</t>
  </si>
  <si>
    <t>Ngatataek DCC Administrative office</t>
  </si>
  <si>
    <t>4 -034-184-2640507-108- 2018/19 -004</t>
  </si>
  <si>
    <t>Completion of one classroom. (Plastering, flooring, Painting, Fixing windows and doors  at Ksh 100,000) (Construction of one classroom to completion Ksh 750,000.00)</t>
  </si>
  <si>
    <t>Construction of two roomed staff quarter to completion at Ksh 600,000,Completion of one staff house-flooring, plastering, fixing doors and windows and painting at Kshs 250,000  and construction of a 2 door teacher’s toilet and a urinal at Ksh 400,000.</t>
  </si>
  <si>
    <t>Completion of one classroom (plastering, flooring, Painting and fixing window panes)</t>
  </si>
  <si>
    <t>Completion of a dormitory (Flooring,plastering and painting).</t>
  </si>
  <si>
    <t>4-034-84–2210000-100 -2018/19 -001</t>
  </si>
  <si>
    <r>
      <t>Construction of concrete base and roof for plastic water tank</t>
    </r>
    <r>
      <rPr>
        <b/>
        <sz val="12"/>
        <color indexed="10"/>
        <rFont val="Footlight MT Light"/>
        <family val="1"/>
      </rPr>
      <t>(size of water tank)</t>
    </r>
    <r>
      <rPr>
        <sz val="12"/>
        <color indexed="8"/>
        <rFont val="Footlight MT Light"/>
        <family val="1"/>
      </rPr>
      <t xml:space="preserve"> @ 150,000 and Repair of 20 Office chairs at Ksh 77,984.39</t>
    </r>
  </si>
  <si>
    <r>
      <t>Construction of administrative office to completion Ksh 8,000,000.  Construction of 6 door toilet at Ksh 1,000,000 and Police post at Ksh 2,000,000. Fencing the office compound approx 20 hectares using metal rods and barbed wire and fixing a metal gate at Ksh 2,000,000.</t>
    </r>
    <r>
      <rPr>
        <b/>
        <sz val="12"/>
        <color indexed="10"/>
        <rFont val="Footlight MT Light"/>
        <family val="1"/>
      </rPr>
      <t>(minutes to capture the change from Metal rods from treated posts)</t>
    </r>
  </si>
  <si>
    <r>
      <t>Completion of the youth Centre building (Fixing of windows, doors, Plastering, flooring and painting at Ksh 1,000,000), Fencing the compound of Eight hectares using concrete posts and barbed wire at Ksh 500,000  and construction of security house at the gate to completion at Ksh 200,000 and construction of gate walls and fixing of a metal at Ksh 300,000. Construction of 2 door toilet at Ksh 500,000. Purchase of furnitures 10 partitioned tables and  20 chairs at Ksh 1,000,000 and purchase of 2 computers at Ksh 100,000</t>
    </r>
    <r>
      <rPr>
        <b/>
        <sz val="12"/>
        <color indexed="10"/>
        <rFont val="Footlight MT Light"/>
        <family val="1"/>
      </rPr>
      <t>(ownership of youth Centre to be specified)</t>
    </r>
  </si>
  <si>
    <t>Construction of six door toilet</t>
  </si>
  <si>
    <t>Paranae Secondary School</t>
  </si>
  <si>
    <t xml:space="preserve">Planting trees </t>
  </si>
  <si>
    <t>Kajiado township primarySchool</t>
  </si>
  <si>
    <t>Saina primary School</t>
  </si>
  <si>
    <t>Kajiado Youth centre</t>
  </si>
  <si>
    <t>Esokota primary School</t>
  </si>
  <si>
    <t>Elarai primary</t>
  </si>
  <si>
    <t>7 -034-184-2640510-110- 2018/19-001</t>
  </si>
  <si>
    <t xml:space="preserve"> Mporokua primary school</t>
  </si>
  <si>
    <t>Esekii primary school</t>
  </si>
  <si>
    <t>4-034-184-2640510-110- 2018/19-015</t>
  </si>
  <si>
    <t>Ngatataek DCC ofices</t>
  </si>
  <si>
    <t>Ormotiany primary school</t>
  </si>
  <si>
    <t>Letoire primary school</t>
  </si>
  <si>
    <t>Intukai primary school</t>
  </si>
  <si>
    <t>Nkoile primary school</t>
  </si>
  <si>
    <t>Ndonyo enkapi primary school</t>
  </si>
  <si>
    <t>Enkaron chiefs office</t>
  </si>
  <si>
    <t>Ilugosuan Chief office</t>
  </si>
  <si>
    <t>Malilima primary school</t>
  </si>
  <si>
    <t xml:space="preserve">Oloibelibel primary school </t>
  </si>
  <si>
    <t>Namanga mixed</t>
  </si>
  <si>
    <t>Inkati primary</t>
  </si>
  <si>
    <t>mpoori primary</t>
  </si>
  <si>
    <t>Ole tumuke primary school</t>
  </si>
  <si>
    <t>Orokiu oserian primary school</t>
  </si>
  <si>
    <t>Kiluani primary school</t>
  </si>
  <si>
    <t>4-034-184-2640507-108-2018/19-001</t>
  </si>
  <si>
    <t>4-034-184-2640507-108-2018/19-003</t>
  </si>
  <si>
    <r>
      <t xml:space="preserve">Planting trees </t>
    </r>
    <r>
      <rPr>
        <b/>
        <sz val="12"/>
        <color indexed="10"/>
        <rFont val="Footlight MT Light"/>
        <family val="1"/>
      </rPr>
      <t>(it has been repeated)</t>
    </r>
  </si>
  <si>
    <r>
      <t xml:space="preserve">Planting trees </t>
    </r>
    <r>
      <rPr>
        <b/>
        <sz val="12"/>
        <color indexed="10"/>
        <rFont val="Footlight MT Light"/>
        <family val="1"/>
      </rPr>
      <t>(ownership of the youth centre)</t>
    </r>
  </si>
  <si>
    <r>
      <t>Fencing of the school compound with treated posts and fixing a gate. Approximately 6 acres.</t>
    </r>
    <r>
      <rPr>
        <b/>
        <sz val="12"/>
        <color indexed="10"/>
        <rFont val="Footlight MT Light"/>
        <family val="1"/>
      </rPr>
      <t>(resubmission)</t>
    </r>
  </si>
  <si>
    <r>
      <t xml:space="preserve">Fencing the school compound of 9 hectares with treated posts </t>
    </r>
    <r>
      <rPr>
        <b/>
        <sz val="12"/>
        <color indexed="10"/>
        <rFont val="Footlight MT Light"/>
        <family val="1"/>
      </rPr>
      <t>(resubmission)</t>
    </r>
  </si>
  <si>
    <r>
      <t>Fencing of the school compound of 9 hectares with treated posts and fixing of a gate. Approximately 6 acres at Ksh 1,000,000(</t>
    </r>
    <r>
      <rPr>
        <b/>
        <sz val="12"/>
        <color indexed="10"/>
        <rFont val="Footlight MT Light"/>
        <family val="1"/>
      </rPr>
      <t>resubmission)</t>
    </r>
  </si>
  <si>
    <t>4-034-184-2630204-104-2018/19-001</t>
  </si>
  <si>
    <t>4-034-184-2630204-104-2018/19-002</t>
  </si>
  <si>
    <t>4-034-184-2630204-104-2018/19-003</t>
  </si>
  <si>
    <t>4-034-184-2630204-104-2018/19-004</t>
  </si>
  <si>
    <t>4-034-184-2630204-104-2018/19-005</t>
  </si>
  <si>
    <t>4-034-184-2630204-104-2018/19-006</t>
  </si>
  <si>
    <t>4-034-184-2630204-104-2018/19-007</t>
  </si>
  <si>
    <t>4-034-184-2630204-104-2018/19-008</t>
  </si>
  <si>
    <t>4-034-184-2630204-104-2018/19-009</t>
  </si>
  <si>
    <t>4-034-184-2630204-104-2018/19-010</t>
  </si>
  <si>
    <t>4-034-184-2630204-104-2018/19-011</t>
  </si>
  <si>
    <t>4-034-184-2630204-104-2018/19-012</t>
  </si>
  <si>
    <t>4-034-184-2630204-104-2018/19-013</t>
  </si>
  <si>
    <t>4-034-184-2630204-104-2018/19-014</t>
  </si>
  <si>
    <t>4-034-184-2630204-104-2018/19-015</t>
  </si>
  <si>
    <t>4-034-184-2630204-104-2018/19-016</t>
  </si>
  <si>
    <t>4-034-184-2630204-104-2018/19-017</t>
  </si>
  <si>
    <t>4-034-184-2630204-104-2018/19-018</t>
  </si>
  <si>
    <t>4-034-184-2630204-104-2018/19-019</t>
  </si>
  <si>
    <t>4-034-184-2630204-104-2018/19-020</t>
  </si>
  <si>
    <t>4-034-184-2630204-104-2018/19-021</t>
  </si>
  <si>
    <t>4-034-184-2630204-104-2018/19-022</t>
  </si>
  <si>
    <t>4-034-184-2630204-104-2018/19-023</t>
  </si>
  <si>
    <t>4-034-184-2630204-104-2018/19-024</t>
  </si>
  <si>
    <t>4-034-184-2630204-104-2018/19-025</t>
  </si>
  <si>
    <t>4-034-184-2630204-104-2018/19-026</t>
  </si>
  <si>
    <t>4-034-184-2630204-104-2018/19-027</t>
  </si>
  <si>
    <t>4-034-184-2630204-104-2018/19-028</t>
  </si>
  <si>
    <t>4-034-184-2630204-104-2018/19-029</t>
  </si>
  <si>
    <t>4-034-184-2630204-104-2018/19-030</t>
  </si>
  <si>
    <t>4-034-184-2630204-104-2018/19-031</t>
  </si>
  <si>
    <t>4-034-184-2630204-104-2018/19-032</t>
  </si>
  <si>
    <t>4-034-184-2630204-104-2018/19-033</t>
  </si>
  <si>
    <t>4-034-184-2640510-110-2018/19-001</t>
  </si>
  <si>
    <t>4-034-184-2640510-110-2018/19-002</t>
  </si>
  <si>
    <t>4-034-184-2640510-110-2018/19-003</t>
  </si>
  <si>
    <t>4-034-184-2640510-110-2018/19-004</t>
  </si>
  <si>
    <t>4-034-184-2640510-110-2018/19-005</t>
  </si>
  <si>
    <t>4-034-184-2640510-110-2018/19-006</t>
  </si>
  <si>
    <t>4-034-184-2640510-110-2018/19-007</t>
  </si>
  <si>
    <t>4-034-184-2640510-110-2018/19-008</t>
  </si>
  <si>
    <t>4-034-184-2640510-110-2018/19-009</t>
  </si>
  <si>
    <t>4-034-184-2640510-110-2018/19-010</t>
  </si>
  <si>
    <t>4-034-184-2640510-110-2018/19-011</t>
  </si>
  <si>
    <t>4-034-184-2640510-110-2018/19-012</t>
  </si>
  <si>
    <t>4-034-184-2640510-110-2018/19-013</t>
  </si>
  <si>
    <t>4-034-184-2640510-110-2018/19-014</t>
  </si>
  <si>
    <t>4-034-184-2640510-110-2018/19-015</t>
  </si>
  <si>
    <t>4-034-184-2640510-110-2018/19-016</t>
  </si>
  <si>
    <t>4-034-184-2640510-110-2018/19-017</t>
  </si>
  <si>
    <t>4-034-184-2640510-110-2018/19-018</t>
  </si>
  <si>
    <t>4-034-184-2640510-110-2018/19-019</t>
  </si>
  <si>
    <t>4-034-184-2640510-110-2018/19-020</t>
  </si>
  <si>
    <t>4-034-184-2640510-110-2018/19-021</t>
  </si>
  <si>
    <t>4-034-184-2640510-110-2018/19-022</t>
  </si>
  <si>
    <t>4-034-184-2640510-110-2018/19-023</t>
  </si>
  <si>
    <t>4-034-184-2640510-110-2018/19-024</t>
  </si>
  <si>
    <t>4-034-184-2640510-110-2018/19-025</t>
  </si>
  <si>
    <t>4-034-184-2640510-110-2018/19-026</t>
  </si>
  <si>
    <t>4-034-184-2640510-110-2018/19-027</t>
  </si>
  <si>
    <t>4-034-184-2640510-110-2018/19-028</t>
  </si>
  <si>
    <t>Facelift of four classrooms: Flooring, plastering and painting.</t>
  </si>
  <si>
    <t>Buying of furniture:one table,3 chairs and 2 metal cabinets</t>
  </si>
  <si>
    <t>6 doors Toilet block construction</t>
  </si>
  <si>
    <t>Facelift of four classrooms: Flooring,plastering and painting.</t>
  </si>
  <si>
    <t>Facelift of three classrooms: flooring, plastering,verranda and replacing the roof.</t>
  </si>
  <si>
    <t>Completion of science labaratory: plastering,painting and benches fixing.</t>
  </si>
  <si>
    <t>Completion of administartion block:Plastering,painting,ceiling,keying, doors and window panes fixing.</t>
  </si>
  <si>
    <t>Completion of administration block:flooring, plastering, ceiling, keying,doors and window panes fixing.</t>
  </si>
  <si>
    <t>Completion of science labaratory: Roofing, plastering, painting and window panes fixing.</t>
  </si>
  <si>
    <t>Renovation of four classrooms: Flooring ,plastering,Keying,Veranda and window panes fixing.</t>
  </si>
  <si>
    <t>Buying of office furnuture:One table,3 chairs and a metal cabinet</t>
  </si>
  <si>
    <t>Construction of 4 door toilet block .</t>
  </si>
  <si>
    <t>Buy a quarter acre of land for office construction.</t>
  </si>
  <si>
    <t>Buying of office furnuture:One table,4 chairs and a metal cabinet</t>
  </si>
  <si>
    <t>Completion of office: Flooring, plastering,painting and ceiling.</t>
  </si>
  <si>
    <t>Construction of two Administration Police residentials rooms.</t>
  </si>
  <si>
    <t xml:space="preserve">Construction of office </t>
  </si>
  <si>
    <t>Buying of office furnuture:One table,4 chairs and 2 metal cabinets</t>
  </si>
  <si>
    <t xml:space="preserve">Construction of Two door toilet </t>
  </si>
  <si>
    <t>Construction of a six door toilet block</t>
  </si>
  <si>
    <t>Rumathi secondary</t>
  </si>
  <si>
    <t>Kanjuiri secondary</t>
  </si>
  <si>
    <t>Kahia secondary</t>
  </si>
  <si>
    <t>4-018-091-2640510-110-2018/19-003</t>
  </si>
  <si>
    <t>4-018-091-2640510-110-2018/19-004</t>
  </si>
  <si>
    <t>4-018-091-2640510-110-2018/19-005</t>
  </si>
  <si>
    <t>4-018-091-2640510-110-2018/19-006</t>
  </si>
  <si>
    <t>Kanyiriri secondary</t>
  </si>
  <si>
    <t>Kamande secondary</t>
  </si>
  <si>
    <t>Mwihoti Primary School</t>
  </si>
  <si>
    <t>Nyakiambi Primary School</t>
  </si>
  <si>
    <t xml:space="preserve">Kamuyu Primary School </t>
  </si>
  <si>
    <t>4-018-091-2640510-110-2018/19-007</t>
  </si>
  <si>
    <t>4-018-091-2640510-110-2018/19-008</t>
  </si>
  <si>
    <t>4-018-091-2640510-110-2018/19-009</t>
  </si>
  <si>
    <t>4-018-091-2640510-110-2018/19-010</t>
  </si>
  <si>
    <t>4-018-091-2640510-110-2018/19-011</t>
  </si>
  <si>
    <t>4-018-091-2640510-110-2018/19-012</t>
  </si>
  <si>
    <t>4-018-091-2640510-110-2018/19-013</t>
  </si>
  <si>
    <t>4-018-091-2640510-110-2018/19-014</t>
  </si>
  <si>
    <t>4-018-091-2640510-110-2018/19-015</t>
  </si>
  <si>
    <t>To facilitate landscaping cost Kshs 1,000,000.00,access road 100m construction,partitioning of three open offices  Kshs 200,000.00 and CIH furniture and fitting i.e benches, cyber cubicles and trunking Kshs 500,000.00.</t>
  </si>
  <si>
    <t>…………………………………….                                                                                                                                                                                                     Verified By: Christine Mwangolo                                                                                                                                                                                                                                                                                                                                                                                                                                                                                                                                                                                                                                                                                                                                      Ag. Senior Manager Field Operations                                                                   Date………………………………..</t>
  </si>
  <si>
    <t>4-045-261-2120101-100-2018/19-003</t>
  </si>
  <si>
    <t>4-045-261-2120201-100-2018/19-004</t>
  </si>
  <si>
    <t>4-045-261-2210802-100-2018/19-005</t>
  </si>
  <si>
    <t>Purchase of fuel, repairs and maintenance, motor vehicle insurance printing, stationery, airtime, travel and subsistence</t>
  </si>
  <si>
    <t>NHIF Social security program</t>
  </si>
  <si>
    <t>4-045-261-2640103-103-2018/19-003</t>
  </si>
  <si>
    <t>4-044-259-2210000-100-2018/19-002</t>
  </si>
  <si>
    <t xml:space="preserve">  Ongoing  </t>
  </si>
  <si>
    <t xml:space="preserve">     Ongoing  </t>
  </si>
  <si>
    <t>4-044-259-2640102-103-2018/19-002</t>
  </si>
  <si>
    <t>Bursary special  schools</t>
  </si>
  <si>
    <t>4-044-259-2640103-103-2018/19-003</t>
  </si>
  <si>
    <t>4-044-260-2110802-100-2018/19-005</t>
  </si>
  <si>
    <t>4-044-260-2640101-103- 2018/19-001</t>
  </si>
  <si>
    <t>4-044-260-2640102-103- 2018/19-002</t>
  </si>
  <si>
    <t>4-044-260-2640103-103- 2018/19-003</t>
  </si>
  <si>
    <t>Undertake training of the PMCs/NG-CDFCs on NG- related issues</t>
  </si>
  <si>
    <t>4-045-268-2640102-103-2018/19-002</t>
  </si>
  <si>
    <r>
      <t>4-045-264-</t>
    </r>
    <r>
      <rPr>
        <sz val="12"/>
        <color indexed="8"/>
        <rFont val="Footlight MT Light"/>
        <family val="1"/>
      </rPr>
      <t>2210000</t>
    </r>
    <r>
      <rPr>
        <sz val="12"/>
        <color indexed="8"/>
        <rFont val="Footlight MT Light"/>
        <family val="1"/>
      </rPr>
      <t>-100-2018/19-002</t>
    </r>
  </si>
  <si>
    <r>
      <t>4-045-264-</t>
    </r>
    <r>
      <rPr>
        <sz val="12"/>
        <color indexed="8"/>
        <rFont val="Footlight MT Light"/>
        <family val="1"/>
      </rPr>
      <t>2120101</t>
    </r>
    <r>
      <rPr>
        <sz val="12"/>
        <color indexed="8"/>
        <rFont val="Footlight MT Light"/>
        <family val="1"/>
      </rPr>
      <t>-100-2018/19-003</t>
    </r>
  </si>
  <si>
    <t>…………………………………….                                                                                                   Verified By: Christine Mwangolo                                                                                                                                                                                                                                                                                                                                                                                                                                                                                                                                                                                                                                                                                                                                      Ag. Senior Manager Field Operations                                                             Date………………………………..</t>
  </si>
  <si>
    <t>Verified By: Christine Mwangolo                                                                                                                                                                                                                                                                                                                                                                                                                                                                                                                                                                                                                                                                                                                                      Ag. Senior Manager Field Operations                                                             Date………………………………..</t>
  </si>
  <si>
    <t>Payment of committee members sitting allowances, transport, conference</t>
  </si>
  <si>
    <r>
      <t>4-016-078-2210000-111-</t>
    </r>
    <r>
      <rPr>
        <sz val="12"/>
        <color indexed="8"/>
        <rFont val="Footlight MT Light"/>
        <family val="1"/>
      </rPr>
      <t>2018/19-</t>
    </r>
    <r>
      <rPr>
        <sz val="12"/>
        <color indexed="8"/>
        <rFont val="Footlight MT Light"/>
        <family val="1"/>
      </rPr>
      <t>001</t>
    </r>
  </si>
  <si>
    <t>Purchase of fuel, repairs and maintenance, printing, stationery, airtime,travel and subsistence</t>
  </si>
  <si>
    <r>
      <t>4-016-078-2210802-111-</t>
    </r>
    <r>
      <rPr>
        <sz val="12"/>
        <color indexed="8"/>
        <rFont val="Footlight MT Light"/>
        <family val="1"/>
      </rPr>
      <t>2018/19-</t>
    </r>
    <r>
      <rPr>
        <sz val="12"/>
        <color indexed="8"/>
        <rFont val="Footlight MT Light"/>
        <family val="1"/>
      </rPr>
      <t>002</t>
    </r>
  </si>
  <si>
    <t>Payment of committee sitting allowances, transport and conference</t>
  </si>
  <si>
    <r>
      <t>4-016-078-2210700-111-</t>
    </r>
    <r>
      <rPr>
        <sz val="12"/>
        <color indexed="8"/>
        <rFont val="Footlight MT Light"/>
        <family val="1"/>
      </rPr>
      <t>2018/19-</t>
    </r>
    <r>
      <rPr>
        <sz val="12"/>
        <color indexed="8"/>
        <rFont val="Footlight MT Light"/>
        <family val="1"/>
      </rPr>
      <t>003</t>
    </r>
  </si>
  <si>
    <r>
      <rPr>
        <b/>
        <sz val="12"/>
        <color indexed="8"/>
        <rFont val="Footlight MT Light"/>
        <family val="1"/>
      </rPr>
      <t>EMERGENCY</t>
    </r>
    <r>
      <rPr>
        <sz val="12"/>
        <color indexed="8"/>
        <rFont val="Footlight MT Light"/>
        <family val="1"/>
      </rPr>
      <t xml:space="preserve"> </t>
    </r>
  </si>
  <si>
    <r>
      <t>4-016-078-2640200-101-</t>
    </r>
    <r>
      <rPr>
        <sz val="12"/>
        <color indexed="8"/>
        <rFont val="Footlight MT Light"/>
        <family val="1"/>
      </rPr>
      <t>2018/19-</t>
    </r>
    <r>
      <rPr>
        <sz val="12"/>
        <color indexed="8"/>
        <rFont val="Footlight MT Light"/>
        <family val="1"/>
      </rPr>
      <t>001</t>
    </r>
  </si>
  <si>
    <t>To cater for emergencies within the constituency</t>
  </si>
  <si>
    <t>4-016-078-2640101-103-2018/19-001</t>
  </si>
  <si>
    <t>4-016-078-2640102-103-2018/19-002</t>
  </si>
  <si>
    <t>4-013-060-2210000-100-2018/19-002</t>
  </si>
  <si>
    <t>4-013-060-2120101-100-2018/19-003</t>
  </si>
  <si>
    <t>4-013-060-2120201-100-2018/19-004</t>
  </si>
  <si>
    <t>4-013-060-2210802-100-2018/19-005</t>
  </si>
  <si>
    <t>4-013-060-2210802-111-2018/19-002</t>
  </si>
  <si>
    <t xml:space="preserve">Employees’ salaries and gratuity </t>
  </si>
  <si>
    <t xml:space="preserve">MONITORING &amp; EVALUATION/ CAPACITY BUILDING </t>
  </si>
  <si>
    <t>4-017-085-2210700-111-2018/19-002</t>
  </si>
  <si>
    <t xml:space="preserve">NG-CDFC/ PMC Capacity building </t>
  </si>
  <si>
    <t>4-017-085-2210802-111-2018/19-003</t>
  </si>
  <si>
    <t xml:space="preserve">Undertake training of the NG-CDFCs/ PMCs on NG-CDF related issues  </t>
  </si>
  <si>
    <t>4-017-085-2640200-101- 2018/19-001</t>
  </si>
  <si>
    <t>Payment of committee sitting allowances, transport, conferences &amp; official assignments</t>
  </si>
  <si>
    <t>To cater for committee  expenses &amp; allowances while carrying out monitoring and evaluation, ward clinics &amp; awareness activities</t>
  </si>
  <si>
    <t>Undertake training of the PMCs/NG-CDFCs on NG-CDF related issues and carrying out bench marking visits</t>
  </si>
  <si>
    <t>…………………………………….                                                                                                                                                                                                     Verified By: Elizabeth Kitundu                                                                                                                                                                                                                                                                                                                                                                                                                                                                                                                                                                                                                                                                                                                                        Ag. Chief Manager Programmes &amp; Field Services Coordination                                                                    Date………………………………..</t>
  </si>
  <si>
    <t>Purchase of fuel, repairs and maintenance, printing, stationery, airtime, travel vehicle insurance and subsistence</t>
  </si>
  <si>
    <t xml:space="preserve">Payment of committee sitting allowances, transport, conferences.  </t>
  </si>
  <si>
    <t>4-003-017-2640103-103-2018/19-003</t>
  </si>
  <si>
    <t>NHIF Social Security Program</t>
  </si>
  <si>
    <t>4-003-017-2640104-103-2018/19-004</t>
  </si>
  <si>
    <t xml:space="preserve">Payment of NHIF for 500 elderly vulnerable people in the constituency. </t>
  </si>
  <si>
    <r>
      <t>Completion</t>
    </r>
    <r>
      <rPr>
        <sz val="12"/>
        <color indexed="8"/>
        <rFont val="Footlight MT Light"/>
        <family val="1"/>
      </rPr>
      <t xml:space="preserve">of 12 doors latrines (roofing, plastering, branding) </t>
    </r>
  </si>
  <si>
    <t>Environment Project.</t>
  </si>
  <si>
    <t>Fencing official residence (300m)</t>
  </si>
  <si>
    <t xml:space="preserve">                                                                                                                                                                                             …………………………………….                                                                                                                                                                                                     Verified By: Christine Mwangolo                                                                                                                                                                                                                                                                                                                                                                                                                                                                                                                                                                                                                                                                                                                                        Ag. Senior Manager Field Operations                                                                    Date………………………………..</t>
  </si>
  <si>
    <t xml:space="preserve">Amkiruk Primary School </t>
  </si>
  <si>
    <t xml:space="preserve">Chemong Primary School </t>
  </si>
  <si>
    <t xml:space="preserve">Chepturer Primary School </t>
  </si>
  <si>
    <t xml:space="preserve">Enego Primary School </t>
  </si>
  <si>
    <t xml:space="preserve">Iboe Primary School </t>
  </si>
  <si>
    <t xml:space="preserve">Kaborowo Primary School </t>
  </si>
  <si>
    <t xml:space="preserve">Kabuson Primary School </t>
  </si>
  <si>
    <t xml:space="preserve">Kamarich Primary School </t>
  </si>
  <si>
    <t xml:space="preserve">Kamarini Primary School </t>
  </si>
  <si>
    <t xml:space="preserve">Boi Primary School </t>
  </si>
  <si>
    <t xml:space="preserve">Kapkegenda Primary School </t>
  </si>
  <si>
    <t xml:space="preserve">Kapkitony Primary School </t>
  </si>
  <si>
    <t xml:space="preserve">Kapkoi Primary School </t>
  </si>
  <si>
    <t xml:space="preserve">Kapkongai Primary School </t>
  </si>
  <si>
    <t xml:space="preserve">Kaptumek Primary School </t>
  </si>
  <si>
    <t xml:space="preserve">Kapyanga Primary School </t>
  </si>
  <si>
    <t xml:space="preserve">Kereri Primary School </t>
  </si>
  <si>
    <t xml:space="preserve">Kesengei Primary School </t>
  </si>
  <si>
    <t xml:space="preserve">Kibora Primary School </t>
  </si>
  <si>
    <t xml:space="preserve">Kimerek Primary School </t>
  </si>
  <si>
    <t xml:space="preserve">Kipchawat Primary School </t>
  </si>
  <si>
    <t xml:space="preserve">Kipkuti Primary School </t>
  </si>
  <si>
    <t xml:space="preserve">Kiplengwai Primary School </t>
  </si>
  <si>
    <t xml:space="preserve">Kipletito Primary School </t>
  </si>
  <si>
    <t xml:space="preserve">Kiprotgorik Primary School </t>
  </si>
  <si>
    <t xml:space="preserve">Kipsartuk Primary School </t>
  </si>
  <si>
    <t xml:space="preserve">Kiptaruswo Primary School </t>
  </si>
  <si>
    <t xml:space="preserve">Kitapkoi Primary School </t>
  </si>
  <si>
    <t xml:space="preserve">Koibarak Primary School </t>
  </si>
  <si>
    <t xml:space="preserve">Koimet Primary School </t>
  </si>
  <si>
    <t xml:space="preserve">Koitabut Primary School </t>
  </si>
  <si>
    <t xml:space="preserve">Koyo Primary School </t>
  </si>
  <si>
    <t xml:space="preserve">Lebelen Primary School </t>
  </si>
  <si>
    <t xml:space="preserve">Legemet Primary School </t>
  </si>
  <si>
    <t xml:space="preserve">Lelgoi Primary School </t>
  </si>
  <si>
    <t xml:space="preserve">Mogoywo Primary School </t>
  </si>
  <si>
    <t xml:space="preserve">Nderio Primary School </t>
  </si>
  <si>
    <t xml:space="preserve">Samitui Primary School </t>
  </si>
  <si>
    <t xml:space="preserve">Saos Primary School </t>
  </si>
  <si>
    <t xml:space="preserve">Simotwo Primary School  </t>
  </si>
  <si>
    <t xml:space="preserve">Soi Primary School </t>
  </si>
  <si>
    <t xml:space="preserve">St.Teresa Chemelei Primary School </t>
  </si>
  <si>
    <t xml:space="preserve">Teldet Primary School </t>
  </si>
  <si>
    <t xml:space="preserve">Tendwet Primary School </t>
  </si>
  <si>
    <t xml:space="preserve">Kapchebuchek Primary School </t>
  </si>
  <si>
    <t>PROJECT GFS CODELIST FOR BUTULA NATIONAL GOVERNMENT CONSTITUENCY DEVELOPMENT FUND</t>
  </si>
  <si>
    <t xml:space="preserve">PROJECT NUMBER </t>
  </si>
  <si>
    <t xml:space="preserve">AMOUNT (Kshs)  </t>
  </si>
  <si>
    <t>4-040-229-2110000-100-2018/19-001</t>
  </si>
  <si>
    <t xml:space="preserve">Payment of NG CDFC staff salaries and gratuity. </t>
  </si>
  <si>
    <t>4-040-229-2110000-100-2018/19-002</t>
  </si>
  <si>
    <t>Purchase of fuel, repairs and maintenance, printing, stationery, telephone, travel &amp; subsistence and office tea.</t>
  </si>
  <si>
    <t>4-040-229-2110000-100-2018/19-003</t>
  </si>
  <si>
    <t>4-040-229-2110000-100-2018/19-004</t>
  </si>
  <si>
    <t>4-040-229-2110000-100-2018/19-005</t>
  </si>
  <si>
    <t>MONITORING, EVALUATION &amp; CAPACITY BUILDING</t>
  </si>
  <si>
    <t>4-040-229-2210000-111-2018/19-001</t>
  </si>
  <si>
    <t>4-040-229-2210000-111-2018/19-002</t>
  </si>
  <si>
    <t>4-040-229-2210000-111-2018/19-003</t>
  </si>
  <si>
    <t>4-040-229-2640101-103-2018/19-001</t>
  </si>
  <si>
    <t>4-040-229-2640101-103-2018/19-002</t>
  </si>
  <si>
    <t>4-040-229-2640200-101-2018/19-001</t>
  </si>
  <si>
    <t>PROJECT GFS CODELIST FOR TURKANA NORTH NATIONAL GOVERNMENT CONSTITUENCY DEVELOPMENT FUND</t>
  </si>
  <si>
    <t>4-023-123-2110000-100-2018/19-001</t>
  </si>
  <si>
    <t>4-023-123-2210000-100-2018/19-002</t>
  </si>
  <si>
    <t xml:space="preserve">Purchase of fuel, repairs and maintenance, printing, stationery, telephone, travel and subsistence, office tea, office equipment  </t>
  </si>
  <si>
    <t>4-023-123-2120101-100-2018/19-003</t>
  </si>
  <si>
    <t>4-023-123-2120201-100-2018/19-004</t>
  </si>
  <si>
    <t>4-023-123-2210802-100-2018/19-005</t>
  </si>
  <si>
    <t>4-023-123-2210000-111-2018/19-001</t>
  </si>
  <si>
    <t>Purchase of fuel, repairs and maintenance, printing, stationery, travel and subsistence</t>
  </si>
  <si>
    <t>4-023-123-2210700-111-2018/19-003</t>
  </si>
  <si>
    <t>Undertake Training/workshops  of the PMCs/NG-CDFCs/staffs on NG-CDF Related issues</t>
  </si>
  <si>
    <t>4-023-123-2640200-101-2018/19-001</t>
  </si>
  <si>
    <t>4-023-123-2640101-103-2018/19-001</t>
  </si>
  <si>
    <t>4-023-123-2640102-103-2018/19-002</t>
  </si>
  <si>
    <t>4-023-123-2210802-111-2018/19-002</t>
  </si>
  <si>
    <t>Water harvesting in public schools i.e. putting gutters and buying 2 water tanks of 10,000 litres per school.The Schools are Mirichu Primary school - Kshs 270,000,Kaiguri Sec. Sch - Kshs250,000 , Gatumbiro Primary - Kshs 250,000,Thangeini pry - Kshs 250,000, Nyaithe pry - Kshs 250,000,Mathakwaini pry - Kshs 250,000, Muhoya Sec. Sch - 140,817.51, Ithekahuno sec. Sch - 270,000, Kiawaithanji pry Sch - 250,000</t>
  </si>
  <si>
    <t>PROJECT GFS CODELIST FOR KILOME NATIONAL GOVERNMENT CONSTITUENCY DEVELOPMENT FUND</t>
  </si>
  <si>
    <t>4-017-084-2110000-100-2018/19-001</t>
  </si>
  <si>
    <t>Payment of staff salaries and PAYE.</t>
  </si>
  <si>
    <t>4-017-084-2210000-100-2018/19-002</t>
  </si>
  <si>
    <t>Purchase of fuel, repairs and maintenance, printing, stationery, telephone, travel and subsistence, Office Newspapers, Office Tea</t>
  </si>
  <si>
    <t>4-017-084-2120101-100-2018/19-003</t>
  </si>
  <si>
    <t>4-017-084-2120201-100-2018/19-004</t>
  </si>
  <si>
    <t>4-017-084-2210802-100-2018/19-005</t>
  </si>
  <si>
    <t>Payment of Committee allowances, transport, conferences fees.</t>
  </si>
  <si>
    <t>4-017-084-2210000-111-2018/19-001</t>
  </si>
  <si>
    <t>4-017-084-2210802-111-2018/19-002</t>
  </si>
  <si>
    <t>4-017-084-2210700-111-2018/19-003</t>
  </si>
  <si>
    <t>4-017-084-2640101-103-2018/19-001</t>
  </si>
  <si>
    <t>Payment of bursary to needy students in the Constituency.</t>
  </si>
  <si>
    <t>4-017-084-2640102-103-2018/19-002</t>
  </si>
  <si>
    <t>4-017-084-2640200-101-2018/19-001</t>
  </si>
  <si>
    <t>Purchase of fuel, purchase of vehicle and motor cycle tyres, replacement of Land rover seat covers and minor body repairs, repairs and maintenance , printing, stationery, Airtime, travel and subsistence</t>
  </si>
  <si>
    <t>Payment of committee sitting and monitoring &amp; evaluation allowances, transport, conferences and oversight committee expenses.</t>
  </si>
  <si>
    <t>Undertake training of the PMCs/NG-CDFCs, NG-CDFC Staff on NG-CDF related issues and Benchmarking</t>
  </si>
  <si>
    <t>Payment of bursary to needy students  in Universities, Colleges and Youth Training Institutions</t>
  </si>
  <si>
    <t>4-043-250-2640103-103 2018/19-003</t>
  </si>
  <si>
    <t xml:space="preserve">Payment of Bursary to needy students in Special Schools </t>
  </si>
  <si>
    <t>4-043-250-2640104-103 2018/19-004</t>
  </si>
  <si>
    <t xml:space="preserve">NHIF Contribution for old age and vulnerable individuals for 500 people @ 6,000/=  </t>
  </si>
  <si>
    <t>PROJECT GFS CODELIST FOR SABATIA NATIONAL GOVERNMENT CONSTITUENCY DEVELOPMENT FUND</t>
  </si>
  <si>
    <t>Undertake Training of the PMCs/ NG-CDFCs on NG-CDF related issues</t>
  </si>
  <si>
    <t xml:space="preserve">To cater for bursary for needy and bright students </t>
  </si>
  <si>
    <t>4-038-212-2640102-103-2018/19-002</t>
  </si>
  <si>
    <t>4-038-212-2640103-103-2018/19-003</t>
  </si>
  <si>
    <t>To cater for bursary for needy and bright students</t>
  </si>
  <si>
    <t>4-039-223-2110000-100-2018/19-001</t>
  </si>
  <si>
    <t>4-039-223-2210000-100-2018/19-002</t>
  </si>
  <si>
    <t>4-039-223-2120101-100-2018/19-003</t>
  </si>
  <si>
    <t>4-039-223-2120201-100-2018/19-004</t>
  </si>
  <si>
    <t>4-039-223-2210802-100-2018/19-005</t>
  </si>
  <si>
    <t>4-039-223-2640200-101-2018/19-003</t>
  </si>
  <si>
    <t xml:space="preserve">To cater for any unforeseen occurences in the constituency for the financial year </t>
  </si>
  <si>
    <t>4-037-201-2110000-100-2018/19-001</t>
  </si>
  <si>
    <t>Payment of bursary to bright needy students</t>
  </si>
  <si>
    <t>PROJECT GFS CODELIST FOR EMGWEN NATIONAL GOVERNMENT CONSTITUENCY DEVELOPMENT FUND</t>
  </si>
  <si>
    <t>4-029-155-2110000-100-2018/19-001</t>
  </si>
  <si>
    <t>4-029-155-2210000-100-2018/19-002</t>
  </si>
  <si>
    <t>Purchase of fuel, repairs and maintenance, printing, stationery, telephone, travel and subsistence, office</t>
  </si>
  <si>
    <t>4-029-155-2120101-100-2018/19-001</t>
  </si>
  <si>
    <t>4-029-155-2120201-100-2018/19-001</t>
  </si>
  <si>
    <t>4-029-155-2210802-100-2018/19-001</t>
  </si>
  <si>
    <t>4-029-155-2210000-111-2018/19-001</t>
  </si>
  <si>
    <t>4-029-155-2210802-111-2018/19-001</t>
  </si>
  <si>
    <t>4-029-155-2210700-111-2018/19-001</t>
  </si>
  <si>
    <t>4-029-155-2640200-101-2018/19-001</t>
  </si>
  <si>
    <t>4-029-155-2640101-103-2018/19-001</t>
  </si>
  <si>
    <t>4-029-155-2640102-103-2018/19-001</t>
  </si>
  <si>
    <t>4-029-155-2640105-103-2018/19-001</t>
  </si>
  <si>
    <t>Payment of bursary to needy students in Special institutions</t>
  </si>
  <si>
    <t>4-029-155-2640509-112-2018/19-001</t>
  </si>
  <si>
    <t>Organizing constituency sports tournament where the teams/ schools to be awarded with trophies, balls, and games kits.</t>
  </si>
  <si>
    <t>Kipture Secondary School</t>
  </si>
  <si>
    <t>4-029-155-2640510-110-2018/19-001</t>
  </si>
  <si>
    <t>Purchase And Planting Of Indigenous  And Exotics Tree Seedlings</t>
  </si>
  <si>
    <t>Ngomwo Primary School</t>
  </si>
  <si>
    <t>4-029-155-2640510-110-2018/19-002</t>
  </si>
  <si>
    <t>St.Paul  Arwos Academy</t>
  </si>
  <si>
    <t>4-029-155-2640510-110-2018/19-003</t>
  </si>
  <si>
    <t>Kilibwoni Secondary School</t>
  </si>
  <si>
    <t>4-029-155-2640510-110-2018/19-004</t>
  </si>
  <si>
    <t>Kiptilalon Primary School</t>
  </si>
  <si>
    <t>4-029-155-2640510-110-2018/19-005</t>
  </si>
  <si>
    <t>Chebarus Border Primary School</t>
  </si>
  <si>
    <t>4-029-155-2640510-110-2018/19-006</t>
  </si>
  <si>
    <t>Emdin Primary School</t>
  </si>
  <si>
    <t>4-029-155-2640510-110-2018/19-007</t>
  </si>
  <si>
    <t>Terige Secondary School</t>
  </si>
  <si>
    <t>4-029-155-2640510-110-2018/19-008</t>
  </si>
  <si>
    <t>Ourlady Of Victory Girls Kapnyeberai High School</t>
  </si>
  <si>
    <t>4-029-155-2640510-110-2018/19-009</t>
  </si>
  <si>
    <t>Kapchumba Primary School</t>
  </si>
  <si>
    <t>4-029-155-2640510-110-2018/19-010</t>
  </si>
  <si>
    <t>Barngetuny Secondary School</t>
  </si>
  <si>
    <t>4-029-155-2640510-110-2018/19-011</t>
  </si>
  <si>
    <t>Lutiet Primary School</t>
  </si>
  <si>
    <t>4-029-155-2640510-110-2018/19-012</t>
  </si>
  <si>
    <t>Sinendo Primary School</t>
  </si>
  <si>
    <t>4-029-155-2640510-110-2018/19-013</t>
  </si>
  <si>
    <t>Kaboen Primary School</t>
  </si>
  <si>
    <t>4-029-155-2640510-110-2018/19-014</t>
  </si>
  <si>
    <t>Arwos Secondary School</t>
  </si>
  <si>
    <t>4-029-155-2640510-110-2018/19-015</t>
  </si>
  <si>
    <t>St.Georges Academy Kabirirsang</t>
  </si>
  <si>
    <t>4-029-155-2640510-110-2018/19-016</t>
  </si>
  <si>
    <t>Chesuwe High School</t>
  </si>
  <si>
    <t>4-029-155-2640510-110-2018/19-017</t>
  </si>
  <si>
    <t>Kapsumbeiywo Secondary School</t>
  </si>
  <si>
    <t>4-029-155-2640510-110-2018/19-018</t>
  </si>
  <si>
    <t>Cheribis Academy</t>
  </si>
  <si>
    <t>4-029-155-2640510-110-2018/19-019</t>
  </si>
  <si>
    <t>Kapsabet Secondary School For The Deaf</t>
  </si>
  <si>
    <t>4-029-155-2640510-110-2018/19-020</t>
  </si>
  <si>
    <t>Kapsabet Girls High School</t>
  </si>
  <si>
    <t>4-029-155-2640510-110-2018/19-021</t>
  </si>
  <si>
    <t>Kipkeibon Primary School</t>
  </si>
  <si>
    <t>4-029-155-2640510-110-2018/19-022</t>
  </si>
  <si>
    <t>Kiropket Primary School</t>
  </si>
  <si>
    <t>4-029-155-2640510-110-2018/19-023</t>
  </si>
  <si>
    <t>Kamobo Secondary School</t>
  </si>
  <si>
    <t>4-029-155-2640510-110-2018/19-024</t>
  </si>
  <si>
    <t>ACK Kolong Primary School</t>
  </si>
  <si>
    <t>4-029-155-2640510-110-2018/19-025</t>
  </si>
  <si>
    <t>Kaimosi Tea Primary School</t>
  </si>
  <si>
    <t>4-029-155-2640510-110-2018/19-026</t>
  </si>
  <si>
    <t>Tulon Chief's Office</t>
  </si>
  <si>
    <t>4-029-155-2640507-113-2018/19-001</t>
  </si>
  <si>
    <t>Construction of chief's office to completion.</t>
  </si>
  <si>
    <t>Lolminingai Chief's Office</t>
  </si>
  <si>
    <t>4-029-155-2640507-113-2018/19-002</t>
  </si>
  <si>
    <t>Kipsigak Chief's Office</t>
  </si>
  <si>
    <t>4-029-155-2640507-113-2018/19-003</t>
  </si>
  <si>
    <t>Completion Of Chief's Office; Doors, Ceiling, floor tiles and wiring</t>
  </si>
  <si>
    <t xml:space="preserve">AIC Chesuwe Primary </t>
  </si>
  <si>
    <t>4-029-155-2630204-104-2018/19-001</t>
  </si>
  <si>
    <t xml:space="preserve">Completion Of Administration; Doors, Windows, floors, plastering, ceiling, painting and wiring </t>
  </si>
  <si>
    <t>St Pauls Arwos Primary School</t>
  </si>
  <si>
    <t>4-029-155-2630204-104-2018/19-002</t>
  </si>
  <si>
    <t xml:space="preserve">Completion Of Administration; Doors, Windows, floors, plastering, ceilling, painting and wiring </t>
  </si>
  <si>
    <t>Kiborgok Hill Primary School</t>
  </si>
  <si>
    <t>4-029-155-2630204-104-2018/19-003</t>
  </si>
  <si>
    <t xml:space="preserve">ACK St Andrews Chepkoiyo </t>
  </si>
  <si>
    <t>4-029-155-2630204-104-2018/19-004</t>
  </si>
  <si>
    <t>Chebonge Primary School</t>
  </si>
  <si>
    <t>4-029-155-2630204-104-2018/19-005</t>
  </si>
  <si>
    <t>Kabwareng Primary School</t>
  </si>
  <si>
    <t>4-029-155-2630204-104-2018/19-006</t>
  </si>
  <si>
    <t>Kalyet Primary School</t>
  </si>
  <si>
    <t>4-029-155-2630204-104-2018/19-007</t>
  </si>
  <si>
    <t>Mombor Primary School</t>
  </si>
  <si>
    <t>4-029-155-2630204-104-2018/19-008</t>
  </si>
  <si>
    <t>Plaster of walls, repair of floors, painting and replacing doors of 8 classrooms.</t>
  </si>
  <si>
    <t>Kapkatoi  Primary School</t>
  </si>
  <si>
    <t>4-029-155-2630204-104-2018/19-009</t>
  </si>
  <si>
    <t>Sasimon Adc Primary School</t>
  </si>
  <si>
    <t>4-029-155-2630204-104-2018/19-010</t>
  </si>
  <si>
    <t xml:space="preserve">Tebesonik Primary School </t>
  </si>
  <si>
    <t>4-029-155-2630204-104-2018/19-011</t>
  </si>
  <si>
    <t>Kamatargui Primary School</t>
  </si>
  <si>
    <t>4-029-155-2630204-104-2018/19-012</t>
  </si>
  <si>
    <t>Purchase of half acre of land</t>
  </si>
  <si>
    <t>Kapkesengin Primary School</t>
  </si>
  <si>
    <t>4-029-155-2630204-104-2018/19-013</t>
  </si>
  <si>
    <t>Construction of administration block to roofing</t>
  </si>
  <si>
    <t>Simteret Primary School</t>
  </si>
  <si>
    <t>4-029-155-2630204-104-2018/19-014</t>
  </si>
  <si>
    <t>Muslim Primary School</t>
  </si>
  <si>
    <t>4-029-155-2630204-104-2018/19-015</t>
  </si>
  <si>
    <t>Floor tiles, replacing of doors and painting of 8 classrooms</t>
  </si>
  <si>
    <t>Ack Kaibeyo Academy School</t>
  </si>
  <si>
    <t>4-029-155-2630204-104-2018/19-016</t>
  </si>
  <si>
    <t>Aic Kapkoibai Primary School</t>
  </si>
  <si>
    <t>4-029-155-2630204-104-2018/19-017</t>
  </si>
  <si>
    <t>Aic Pr.Misoi Kapsirichoi Primary School</t>
  </si>
  <si>
    <t>4-029-155-2630204-104-2018/19-018</t>
  </si>
  <si>
    <t>4-029-155-2630204-104-2018/19-019</t>
  </si>
  <si>
    <t>Construction of 2 complete classrooms</t>
  </si>
  <si>
    <t>4-029-155-2630204-104-2018/19-020</t>
  </si>
  <si>
    <t>Plaster of walls, repair of floors, painting, doors and windows of 8 classrooms.</t>
  </si>
  <si>
    <t>4-029-155-2630204-104-2018/19-021</t>
  </si>
  <si>
    <t>Mberia Toleltany Primary School</t>
  </si>
  <si>
    <t>4-029-155-2630204-104-2018/19-022</t>
  </si>
  <si>
    <t>4-029-155-2630204-104-2018/19-023</t>
  </si>
  <si>
    <t>AIC Kaptumoo Primary School</t>
  </si>
  <si>
    <t>4-029-155-2630204-104-2018/19-024</t>
  </si>
  <si>
    <t>Purchase of half an acre of land</t>
  </si>
  <si>
    <t>Kiplolok Primary School</t>
  </si>
  <si>
    <t>4-029-155-2630204-104-2018/19-025</t>
  </si>
  <si>
    <t>SDA Tendwet Primary School</t>
  </si>
  <si>
    <t>4-029-155-2630204-104-2018/19-026</t>
  </si>
  <si>
    <t>4-029-155-2630204-104-2018/19-027</t>
  </si>
  <si>
    <t>Tiryo Primary School</t>
  </si>
  <si>
    <t>4-029-155-2630204-104-2018/19-028</t>
  </si>
  <si>
    <t>Kipsigak Primary School</t>
  </si>
  <si>
    <t>4-029-155-2630204-104-2018/19-029</t>
  </si>
  <si>
    <t xml:space="preserve">St.Georges Academy Kabirirsang  </t>
  </si>
  <si>
    <t>4-029-155-2630204-104-2018/19-030</t>
  </si>
  <si>
    <t>Kilibwoni Primary School</t>
  </si>
  <si>
    <t>4-029-155-2630204-104-2018/19-031</t>
  </si>
  <si>
    <t>ACK Kipsugur Secondary School</t>
  </si>
  <si>
    <t>4-029-155-2630205-104-2018/19-001</t>
  </si>
  <si>
    <t>Completion Of Science Laboratory; Plastering, floor, painting, plumbing, wiring and gas system</t>
  </si>
  <si>
    <t>Holy Rosary Girls - Koibem</t>
  </si>
  <si>
    <t>4-029-155-2630205-104-2018/19-002</t>
  </si>
  <si>
    <t>Completion Of Science Laboratory; Fittings, Electrification, ceiling, septic tank and painting</t>
  </si>
  <si>
    <t>AIC Kapchemoiywo Girls Secondary school</t>
  </si>
  <si>
    <t>4-029-155-2630205-104-2018/19-003</t>
  </si>
  <si>
    <t>Completion Of Dinning Hall; windows, doors, plastering and floor</t>
  </si>
  <si>
    <t>Kapkagaon Secondary School</t>
  </si>
  <si>
    <t>4-029-155-2630205-104-2018/19-004</t>
  </si>
  <si>
    <t>Completion Of Girls Dormitory; windows, doors, plastering, floor, electrification and painting</t>
  </si>
  <si>
    <t>Kiborgok Mixed  Secondary School</t>
  </si>
  <si>
    <t>4-029-155-2630205-104-2018/19-005</t>
  </si>
  <si>
    <t>Completion Of Dinning Hall; floor, plastering, windows, doors, painting and electrification</t>
  </si>
  <si>
    <t>Kipsotoi Secondary School</t>
  </si>
  <si>
    <t>4-029-155-2630205-104-2018/19-006</t>
  </si>
  <si>
    <t>Completion Of Storey Science Laboratory; walling, ring beam slab and roofing</t>
  </si>
  <si>
    <t>Kipsigak Secondary School</t>
  </si>
  <si>
    <t>4-029-155-2630205-104-2018/19-007</t>
  </si>
  <si>
    <t>Completion Of one Storey of 4 Classrooms; walling, ring beam slab and roofing</t>
  </si>
  <si>
    <t>St Barnabas Tegat Secondary School</t>
  </si>
  <si>
    <t>4-029-155-2630205-104-2018/19-008</t>
  </si>
  <si>
    <t>Completion Of Dinning Hall; walling, doors, windows and plastering</t>
  </si>
  <si>
    <t>Kabikwen Secondary School</t>
  </si>
  <si>
    <t>4-029-155-2630205-104-2018/19-009</t>
  </si>
  <si>
    <t>Completion Of Girls Dormitory; doors, windows, plastering, floors and electrification.</t>
  </si>
  <si>
    <t>Kabirirsang Secondary School</t>
  </si>
  <si>
    <t>4-029-155-2630205-104-2018/19-010</t>
  </si>
  <si>
    <t>Construction of  Girls Dormitory to completion</t>
  </si>
  <si>
    <t>Mosobecho Secondary School</t>
  </si>
  <si>
    <t>4-029-155-2630205-104-2018/19-011</t>
  </si>
  <si>
    <t>Completion Of Science Laboratory; Doors, Windows, Plastering and Painting</t>
  </si>
  <si>
    <t>Tulon Secondary School</t>
  </si>
  <si>
    <t>4-029-155-2630205-104-2018/19-012</t>
  </si>
  <si>
    <t>Completion Of Dinning Hall; Doors, windows, plastering, floor and painting</t>
  </si>
  <si>
    <t>Chesuwe Secondary School</t>
  </si>
  <si>
    <t>4-029-155-2630205-104-2018/19-013</t>
  </si>
  <si>
    <t>Chepkumia Secondary School</t>
  </si>
  <si>
    <t>4-029-155-2630205-104-2018/19-014</t>
  </si>
  <si>
    <t>Construction of Dinning Hall to roofing</t>
  </si>
  <si>
    <t>AIC Kiborgok Girls Secondarys School</t>
  </si>
  <si>
    <t>4-029-155-2630205-104-2018/19-015</t>
  </si>
  <si>
    <t>Construction of 2  classrooms to completion</t>
  </si>
  <si>
    <t xml:space="preserve">Fr Kuhn Secondary School </t>
  </si>
  <si>
    <t>4-029-155-2630205-104-2018/19-016</t>
  </si>
  <si>
    <t>Construction of Girls Dormitory to Roofing</t>
  </si>
  <si>
    <t>4-029-155-2630205-104-2018/19-017</t>
  </si>
  <si>
    <t>Co-funded project, Completion of Tuition Block, funded activities; roofing, windows, doors, plastering, wiring and painting</t>
  </si>
  <si>
    <t>4-029-155-2630205-104-2018/19-018</t>
  </si>
  <si>
    <t>Ndubeneti Secondary School</t>
  </si>
  <si>
    <t>4-029-155-2630205-104-2018/19-019</t>
  </si>
  <si>
    <t>Completion of 2 classrooms; plastering, wiring and painting</t>
  </si>
  <si>
    <t>4-029-155-2630205-104-2018/19-020</t>
  </si>
  <si>
    <t>Completion of Girls Dormitory; plastering, wiring, ceiling and painting</t>
  </si>
  <si>
    <t>4-029-155-2630205-104-2018/19-021</t>
  </si>
  <si>
    <t>Construction of one  classroom to completion</t>
  </si>
  <si>
    <t>4-029-155-2630205-104-2018/19-022</t>
  </si>
  <si>
    <t>Construction of Science laboratory to roofing</t>
  </si>
  <si>
    <t>4-029-155-2630205-104-2018/19-023</t>
  </si>
  <si>
    <t>Completion of Chief's office; Doors,Windows, Floor, Partial Roofing, Plastering and Painting</t>
  </si>
  <si>
    <t xml:space="preserve">Co-funded project, Completion Of Dinning Hall; floor slab, walling and roofing   </t>
  </si>
  <si>
    <t>PROJECT GFS CODELIST FOR KIMININI NATIONAL GOVERNMENT CONSTITUENCY DEVELOPMENT FUND</t>
  </si>
  <si>
    <t>Employees Salaries and Gratuity</t>
  </si>
  <si>
    <t>4-026-139-2110100-100-2018/19-001</t>
  </si>
  <si>
    <t>4-026-139-2110100-100-2018/19-002</t>
  </si>
  <si>
    <t xml:space="preserve">Purchase of fuel, repairs and maintenance, printing, stationery, telephone, travel and subsistence, office tea, rent, utilities  </t>
  </si>
  <si>
    <t>4-026-139-2120101-100-2018/19-003</t>
  </si>
  <si>
    <t>4-026-139-2120101-100-2018/19-004</t>
  </si>
  <si>
    <t>Payment of NHIF deduction for CDFC employees</t>
  </si>
  <si>
    <t>4-026-139-2110100-100-2018/19-005</t>
  </si>
  <si>
    <t>4-026-139-2210000-111-2018/19-001</t>
  </si>
  <si>
    <t>4-026-139-2210802-111-2018/19-002</t>
  </si>
  <si>
    <t xml:space="preserve">Payment of Committee allowances, transport, conferences </t>
  </si>
  <si>
    <t>4-026-139-2640101-103-2018/19-001</t>
  </si>
  <si>
    <t>4-026-139-2640102-103-2018/19-002</t>
  </si>
  <si>
    <t>4-026-139-2640200-101-2018/19-001</t>
  </si>
  <si>
    <t xml:space="preserve">To cater for any unforeseen occurrences that require urgent attention in the constituency during the financial year </t>
  </si>
  <si>
    <t>St Joseph’s ACK Kibagenge Secondary School</t>
  </si>
  <si>
    <t>4-026-139-2640510-112-2018/19-001</t>
  </si>
  <si>
    <t>Planting of 1,000 tree seedlings.</t>
  </si>
  <si>
    <t>St Michael Kikwamet Secondary School</t>
  </si>
  <si>
    <t>4-026-139-2640510-112-2018/19-002</t>
  </si>
  <si>
    <t>Mufutu Primary School</t>
  </si>
  <si>
    <t>4-026-139-2640510-112-2018/19-003</t>
  </si>
  <si>
    <t>AIC Naisambu Secondary School</t>
  </si>
  <si>
    <t>4-026-139-2640510-112-2018/19-004</t>
  </si>
  <si>
    <t>Nakwangwa Primary School</t>
  </si>
  <si>
    <t>4-026-139-2640510-112-2018/19-005</t>
  </si>
  <si>
    <t>Waitaluk Primary School</t>
  </si>
  <si>
    <t>4-026-139-2640509-112-2018/19-001</t>
  </si>
  <si>
    <t>Purchase of football balls, volleyball balls boots and uniforms.</t>
  </si>
  <si>
    <t>Chalicha Secondary School</t>
  </si>
  <si>
    <t>4-026-139-2640509-112-2018/19-002</t>
  </si>
  <si>
    <t>Namawanga Primary School</t>
  </si>
  <si>
    <t>4-026-139-2640509-112-2018/19-003</t>
  </si>
  <si>
    <t>Purchase of football balls, volleyball balls boots and sports kits.</t>
  </si>
  <si>
    <t>Hill Secondary School</t>
  </si>
  <si>
    <t>4-026-139-2640509-112-2018/19-004</t>
  </si>
  <si>
    <t>Nyamira Primary School</t>
  </si>
  <si>
    <t>4-026-139-2640509-112-2018/19-010</t>
  </si>
  <si>
    <t>Waitaluk Chiefs Office</t>
  </si>
  <si>
    <t>4-026-139-2640507-108-2018/19-001</t>
  </si>
  <si>
    <t>Excavation, walling, plastering and painting of a four door toilet</t>
  </si>
  <si>
    <t>Bikeke AP Camp</t>
  </si>
  <si>
    <t>4-026-139-2640507-108-2018/19-002</t>
  </si>
  <si>
    <t>Plastering, window fixing, and painting of two staff houses.</t>
  </si>
  <si>
    <t>Sirende chiefs Office</t>
  </si>
  <si>
    <t>4-026-139-2640507-108-2018/19-003</t>
  </si>
  <si>
    <t>Purchase of 0.1 Acre of  land</t>
  </si>
  <si>
    <t>Sikhendu Police Post</t>
  </si>
  <si>
    <t>4-026-139-2640507-108-2018/19-004</t>
  </si>
  <si>
    <t>Plastering, flooring, and painting of chief’s office.</t>
  </si>
  <si>
    <t>Weonia Chiefs Office</t>
  </si>
  <si>
    <t>4-026-139-2640507-108-2018/19-005</t>
  </si>
  <si>
    <t>Excavation, walling plastering and painting of a four door toilet</t>
  </si>
  <si>
    <t>Baraton AP Camp</t>
  </si>
  <si>
    <t>4-026-139-2640507-108-2018/19-006</t>
  </si>
  <si>
    <t>Naisambu Chiefs office</t>
  </si>
  <si>
    <t>4-026-139-2640507-108-2018/19-007</t>
  </si>
  <si>
    <t>Plastering flooring and painting of Chief’s Office.</t>
  </si>
  <si>
    <t>Simwatet Secondary School</t>
  </si>
  <si>
    <t>4-026-139-2630205-104-2018/19-001</t>
  </si>
  <si>
    <t>Purchase of one acre land (Kshs 1,300,000) and consruction of one classroom to completion (Kshs 600,000).</t>
  </si>
  <si>
    <t xml:space="preserve">    Ongoing</t>
  </si>
  <si>
    <t>AIC Lolkeringet Secondary School</t>
  </si>
  <si>
    <t>4-026-139-2630205-104-2018/19-002</t>
  </si>
  <si>
    <t>Flooring and painting of four classrooms</t>
  </si>
  <si>
    <t>St James Mabonde Secondary School</t>
  </si>
  <si>
    <t>4-026-139-2630205-104-2018/19-003</t>
  </si>
  <si>
    <t>Flooring, plastering and painting of six classrooms.</t>
  </si>
  <si>
    <t>AIC Kapkoi Sisal Secondary School</t>
  </si>
  <si>
    <t>4-026-139-2630205-104-2018/19-004</t>
  </si>
  <si>
    <t>St Joseph’s Kibagenge Secondary School</t>
  </si>
  <si>
    <t>4-026-139-2630205-104-2018/19-005</t>
  </si>
  <si>
    <t>Flooring, plastering and painting of a multipurpose hall.</t>
  </si>
  <si>
    <t>St Patricks Secondary School Waitaluk</t>
  </si>
  <si>
    <t>4-026-139-2630205-104-2018/19-006</t>
  </si>
  <si>
    <t>Plastering, flooring and painting of a library.</t>
  </si>
  <si>
    <t>Meso Secondary School</t>
  </si>
  <si>
    <t>4-026-139-2630205-104-2018/19-007</t>
  </si>
  <si>
    <t xml:space="preserve">Purchase of one acre of Land </t>
  </si>
  <si>
    <t>St John’s Nyamira Secondary School</t>
  </si>
  <si>
    <t>4-026-139-2630205-104-2018/19-008</t>
  </si>
  <si>
    <t>Roofing, plastering and painting of administration block.</t>
  </si>
  <si>
    <t>St Teresa’s Girls Secondary School Bikeke</t>
  </si>
  <si>
    <t>4-026-139-2630205-104-2018/19-009</t>
  </si>
  <si>
    <t>Flooring, walling, roofing, plastering and painting of a dining hall.</t>
  </si>
  <si>
    <t xml:space="preserve">George Fox Secondary School </t>
  </si>
  <si>
    <t>4-026-139-2630205-104-2018/19-010</t>
  </si>
  <si>
    <t>Final Payment for one acre land.</t>
  </si>
  <si>
    <t>Mainek Toro Secondary School</t>
  </si>
  <si>
    <t>4-026-139-2630205-104-2018/19-011</t>
  </si>
  <si>
    <t>Roofing, plastering, flooring and painting of Administration block.</t>
  </si>
  <si>
    <t>St Teresa’s Boys Secondary School Bikeke</t>
  </si>
  <si>
    <t>4-026-139-2630205-104-2018/19-012</t>
  </si>
  <si>
    <t>Imani Secondary School</t>
  </si>
  <si>
    <t>4-026-139-2630205-104-2018/19-013</t>
  </si>
  <si>
    <t>Kabuyefwe Girls Secondary School</t>
  </si>
  <si>
    <t>4-026-139-2630205-104-2018/19-014</t>
  </si>
  <si>
    <t>Plumbing, wiring part flooring, rump construction, and painting of a dining hall.</t>
  </si>
  <si>
    <t>St Teresa’s Secondary School Sikhendu</t>
  </si>
  <si>
    <t>4-026-139-2630205-104-2018/19-015</t>
  </si>
  <si>
    <t>Flooring,   plastering and painting of a dormitory.</t>
  </si>
  <si>
    <t>Mucharage Secondary School</t>
  </si>
  <si>
    <t>4-026-139-2630205-104-2018/19-016</t>
  </si>
  <si>
    <t>Foundation and walling of a dining hall.</t>
  </si>
  <si>
    <t>Nyasi Secondary School</t>
  </si>
  <si>
    <t>4-026-139-2630205-104-2018/19-017</t>
  </si>
  <si>
    <t>Purchase of one acre of Land.</t>
  </si>
  <si>
    <t>Nabunga Secondary School</t>
  </si>
  <si>
    <t>4-026-139-2630205-104-2018/19-019</t>
  </si>
  <si>
    <t>Foundation, walling and roofing of a dining hall.</t>
  </si>
  <si>
    <t>Mufutu Secondary School</t>
  </si>
  <si>
    <t>4-026-139-2630205-104-2018/19-020</t>
  </si>
  <si>
    <t>Walling and roofing of a dining hall.</t>
  </si>
  <si>
    <t>Birunda Secondary School</t>
  </si>
  <si>
    <t>4-026-139-2630205-104-2018/19-021</t>
  </si>
  <si>
    <t>Plastering, wiring, flooring and painting of an administration block.</t>
  </si>
  <si>
    <t>AIC Naisambu Girls Secondary School</t>
  </si>
  <si>
    <t>4-026-139-2630205-104-2018/19-022</t>
  </si>
  <si>
    <t>Roofing, plastering, wiring and painting of an administration block.</t>
  </si>
  <si>
    <t>4-026-139-2630205-104-2018/19-023</t>
  </si>
  <si>
    <t>Foundation walling and roofing of an Administration block.</t>
  </si>
  <si>
    <t>Nyabomo SDA Secondary School</t>
  </si>
  <si>
    <t>4-026-139-2630205-104-2018/19-024</t>
  </si>
  <si>
    <t>St Raphael Big Tree Secondary School</t>
  </si>
  <si>
    <t>4-026-139-2630205-104-2018/19-025</t>
  </si>
  <si>
    <t>Plastering, wiring and painting of six classrooms (storeyed).</t>
  </si>
  <si>
    <t>Hillario Wekhonye Secondary School</t>
  </si>
  <si>
    <t>Machungwa Secondary School</t>
  </si>
  <si>
    <t>Sibwani Primary School</t>
  </si>
  <si>
    <t>4-026-139-2630204-104-2018/19-001</t>
  </si>
  <si>
    <t>Plastering, Flooring and Painting of six storey classrooms</t>
  </si>
  <si>
    <t>St Veronicah Weonia Primary School</t>
  </si>
  <si>
    <t>4-026-139-2630204-104-2018/19-002</t>
  </si>
  <si>
    <t>Plastering, Flooring and Painting of six storey classrooms.</t>
  </si>
  <si>
    <t>4-026-139-2630204-104-2018/19-003</t>
  </si>
  <si>
    <t>Showground Primary School</t>
  </si>
  <si>
    <t>4-026-139-2630204-104-2018/19-004</t>
  </si>
  <si>
    <t xml:space="preserve">            New</t>
  </si>
  <si>
    <t>Norah Musundi Primary School</t>
  </si>
  <si>
    <t>4-026-139-2630204-104-2018/19-005</t>
  </si>
  <si>
    <t>Mabonde Primary School</t>
  </si>
  <si>
    <t>4-026-139-2630204-104-2018/19-006</t>
  </si>
  <si>
    <t>Namgoi Primary School</t>
  </si>
  <si>
    <t>4-026-139-2630204-104-2018/19-007</t>
  </si>
  <si>
    <t>Flooring, plastering and painting of five classrooms.</t>
  </si>
  <si>
    <t>4-026-139-2630204-104-2018/19-008</t>
  </si>
  <si>
    <t>Mosoriot Primary School</t>
  </si>
  <si>
    <t>4-026-139-2630204-104-2018/19-009</t>
  </si>
  <si>
    <t>4-026-139-2630204-104-2018/19-010</t>
  </si>
  <si>
    <t>Konoin Primary School</t>
  </si>
  <si>
    <t>4-026-139-2630204-104-2018/19-011</t>
  </si>
  <si>
    <t>Reroofing, flooring and painting of nine classrooms.</t>
  </si>
  <si>
    <t>Mitoto Primary School</t>
  </si>
  <si>
    <t>4-026-139-2630204-104-2018/19-012</t>
  </si>
  <si>
    <t>Reroofing, fixing windows, flooring and painting of six classrooms.</t>
  </si>
  <si>
    <t>Big Tree Primary School</t>
  </si>
  <si>
    <t>Wehoya Primary School</t>
  </si>
  <si>
    <t>Foundation, walling and lintel of administration block</t>
  </si>
  <si>
    <t>4-026-139-2630204-104-2018/19-013</t>
  </si>
  <si>
    <t>Reroofing, flooring, fixing windows and painting of four classrooms.</t>
  </si>
  <si>
    <t>Kikwamet Primary School</t>
  </si>
  <si>
    <t>4-026-139-2630204-104-2018/19-014</t>
  </si>
  <si>
    <t>Reroofing, plastering, flooring and painting of six classrooms.</t>
  </si>
  <si>
    <t>Kabuyefwe Primary School</t>
  </si>
  <si>
    <t>4-026-139-2630204-104-2018/19-015</t>
  </si>
  <si>
    <t>Flooring, window fixing and painting of two classrooms.</t>
  </si>
  <si>
    <t>Mucharage Primary School</t>
  </si>
  <si>
    <t>4-026-139-2630204-104-2018/19-016</t>
  </si>
  <si>
    <t>Reroofing, flooring, plastering and painting of three classrooms.</t>
  </si>
  <si>
    <t>4-026-139-2630204-104-2018/19-017</t>
  </si>
  <si>
    <t>Sikhendu Primary School</t>
  </si>
  <si>
    <t>4-026-139-2630204-104-2018/19-018</t>
  </si>
  <si>
    <t>Flooring, window fixing, plastering and painting of three classrooms.</t>
  </si>
  <si>
    <t>4-026-139-2630204-104-2018/19-019</t>
  </si>
  <si>
    <t>Nabiswa Primary School</t>
  </si>
  <si>
    <t>4-026-139-2630204-104-2018/19-020</t>
  </si>
  <si>
    <t>Purchase of one acre Land.</t>
  </si>
  <si>
    <t>Nyasi Primary School</t>
  </si>
  <si>
    <t>4-026-139-2630204-104-2018/19-021</t>
  </si>
  <si>
    <t>Nabunga Primary School</t>
  </si>
  <si>
    <t>4-026-139-2630204-104-2018/19-022</t>
  </si>
  <si>
    <t>Plastering and painting of Administration block.</t>
  </si>
  <si>
    <t>Shimo La Tewa Primary School</t>
  </si>
  <si>
    <t>4-026-139-2630204-104-2018/19-023</t>
  </si>
  <si>
    <t>Roofing, plastering and painting of Administration block.</t>
  </si>
  <si>
    <t>4-026-139-2630204-104-2018/19-024</t>
  </si>
  <si>
    <t>Reroofing, window fixing and painting of nine classrooms.</t>
  </si>
  <si>
    <t>4-026-139-2630204-104-2018/19-025</t>
  </si>
  <si>
    <t>Reroofing, flooring, window fixing and painting of six classrooms.</t>
  </si>
  <si>
    <t>Mbao Farm Primary School</t>
  </si>
  <si>
    <t>4-026-139-2630204-104-2018/19-026</t>
  </si>
  <si>
    <t>Foundation, walling and construction of suspended slab of six classrooms (storeyed).</t>
  </si>
  <si>
    <t>Chris Wamalwa Primary School</t>
  </si>
  <si>
    <t>4-026-139-2630204-104-2018/19-027</t>
  </si>
  <si>
    <t>Foundation, walling and lintel of administration block.</t>
  </si>
  <si>
    <t xml:space="preserve">Payment of staff salaries and gratuity for financial year </t>
  </si>
  <si>
    <t>Payment of NSSF Deductions for NG-CDFC employees</t>
  </si>
  <si>
    <t>Hill School Primary</t>
  </si>
  <si>
    <t>Plastering, wiring and painting of three classrooms IT laboratory and a School library.</t>
  </si>
  <si>
    <t>Plastering, flooring, and painting of staff houses</t>
  </si>
  <si>
    <t>Purchase and planting indeginious tree seedlings(19,100),spot bush clearing,digging of holes,transportation from hill edge to planting area and planting in partnership with the Kenya Forest Service at Kiera Hill forest</t>
  </si>
  <si>
    <t>PROJECT GFS CODELIST FOR GICHUGU NATIONAL GOVERNMENT CONSTITUENCY DEVELOPMENT FUND</t>
  </si>
  <si>
    <t>4-020-101-2110000-100-2018/19-001</t>
  </si>
  <si>
    <t>Payment of Staff Salaries and gratuity</t>
  </si>
  <si>
    <t>4-020-101-2210000-100-2018/19-002</t>
  </si>
  <si>
    <t>Purchase of fuel,  Repairs and maintenance ,Printing, stationery, Telephone, Travel &amp; subsistence, Office tea.</t>
  </si>
  <si>
    <t>4-020-101-2120101-100-2018/19-003</t>
  </si>
  <si>
    <t>4-020-101-2120201-100-2018/19-004</t>
  </si>
  <si>
    <t>Payment so NHIF Deductions</t>
  </si>
  <si>
    <t>4-020-101-2210802-100-2018/19-005</t>
  </si>
  <si>
    <t>Payment of  Committee sitting allowances ,Transport conferences</t>
  </si>
  <si>
    <t>4-020-101-2210000-111-2018/19-001</t>
  </si>
  <si>
    <t>Purchase of fuel, repairs and maintenance , printing, stationery ,Airtime, Travel and subsistence .</t>
  </si>
  <si>
    <t xml:space="preserve">   </t>
  </si>
  <si>
    <t>4-020-101-2210802-111-2018/19-002</t>
  </si>
  <si>
    <t xml:space="preserve"> Payment of Committee sitting allowances ,transport, Conferences</t>
  </si>
  <si>
    <t>4-020-101-2210700-111-2018/19-003</t>
  </si>
  <si>
    <t>4-020-101-2640200-101-2018/19-001</t>
  </si>
  <si>
    <t>To cater for any unforeseen occurrences in the Constituency during the financial year</t>
  </si>
  <si>
    <t>4-020-101-2640509-112-2018/19-001</t>
  </si>
  <si>
    <t>4-020-101-2640101-103-2018/19-001</t>
  </si>
  <si>
    <t>4-020-101-2640102-103-2018/19-002</t>
  </si>
  <si>
    <t>Payment of Bursary to needy  student</t>
  </si>
  <si>
    <t>Nyanja Primary School</t>
  </si>
  <si>
    <t>4-020-101-2640510-110-2018/19-001</t>
  </si>
  <si>
    <t xml:space="preserve">Planting of trees seedlings in the school compound. Tree seedlings to cost Kshs 150,000 and labour of Kshs 68,081.75   </t>
  </si>
  <si>
    <t xml:space="preserve">Karumandi Boys </t>
  </si>
  <si>
    <t>4-020-101-2640510-110-2018/19-002</t>
  </si>
  <si>
    <t>Planting of trees seedlings in the school compound. Tree seedlings to cost Kshs 150,000 and labour of Kshs 68,081.76</t>
  </si>
  <si>
    <t>Kiamiciri Secondary</t>
  </si>
  <si>
    <t>4-020-101-2640510-110-2018/19-003</t>
  </si>
  <si>
    <t>Planting of trees seedlings in the school compound. Tree seedlings to cost Kshs 150,000 and labour of Kshs 68,081.77</t>
  </si>
  <si>
    <t>Gatugura Primary School</t>
  </si>
  <si>
    <t>4-020-101-2640510-110-2018/19-004</t>
  </si>
  <si>
    <t>Planting of trees seedlings in the school compound. Tree seedlings to cost Kshs 150,000 and labour of Kshs 68,081.78</t>
  </si>
  <si>
    <t>St Thomus Mburi Primary School</t>
  </si>
  <si>
    <t>4-020-101-2640510-110-2018/19-005</t>
  </si>
  <si>
    <t>Planting of trees seedlings in the school compound. Tree seedlings to cost Kshs 150,000 and labour of Kshs 68,081.79</t>
  </si>
  <si>
    <t>Kanjuu Primary School</t>
  </si>
  <si>
    <t>4-020-101-2640510-110-2018/19-006</t>
  </si>
  <si>
    <t>Planting of trees seedlings in the school compound. Tree seedlings to cost Kshs 150,000 and labour of Kshs 68,081.80</t>
  </si>
  <si>
    <t>Rwambiti Primary School</t>
  </si>
  <si>
    <t>4-020-101-2640510-110-2018/19-007</t>
  </si>
  <si>
    <t>Planting of trees seedlings in the school compound. Tree seedlings to cost Kshs 150,000 and labour of Kshs 68,081.81</t>
  </si>
  <si>
    <t>Kiamwathi Primary School</t>
  </si>
  <si>
    <t>4-020-101-2640510-110-2018/19-008</t>
  </si>
  <si>
    <t>Planting of trees seedlings in the school compound. Tree seedlings to cost Kshs 150,000 and labour of Kshs 68,081.82</t>
  </si>
  <si>
    <t>Mwanianjau Primary School</t>
  </si>
  <si>
    <t>4-020-101-2640510-110-2018/19-009</t>
  </si>
  <si>
    <t>Planting of trees seedlings in the school compound. Tree seedlings to cost Kshs 150,000 and labour of Kshs 68,081.83</t>
  </si>
  <si>
    <t>Githure Primary School</t>
  </si>
  <si>
    <t>4-020-101-2640510-110-2018/19-010</t>
  </si>
  <si>
    <t>Planting of trees seedlings in the school compound. Tree seedlings to cost Kshs 150,000 and labour of Kshs 68,081.84</t>
  </si>
  <si>
    <t>Gatunguru primary school</t>
  </si>
  <si>
    <t>4-020-101-2630204-104-2018/19-001</t>
  </si>
  <si>
    <t>Construction of exhaustible toilet(8 doors)to completion</t>
  </si>
  <si>
    <t>Kiambatha primary school</t>
  </si>
  <si>
    <t>4-020-101-2630204-104-2018/19-002</t>
  </si>
  <si>
    <t>Painting of 1No of  classroom Kshs 100,000 and Purchase of special unit facilities (Sorting Box, Jigsaw, Crayons, Creative Books, Knitting Tools, Flashcards, Counting abacus) kshs 200,000</t>
  </si>
  <si>
    <t>Guama primary school</t>
  </si>
  <si>
    <t>4-020-101-2630204-104-2018/19-003</t>
  </si>
  <si>
    <t xml:space="preserve">Construction of 2no dormitories. One for boys and one for girls. Each with a capacity of 150 pupils and each to cost 2.5million </t>
  </si>
  <si>
    <t>4-020-101-2630204-104-2018/19-004</t>
  </si>
  <si>
    <t>Purchase of 2 acres piece of land to construct primary school</t>
  </si>
  <si>
    <t>Gikumbo primary school</t>
  </si>
  <si>
    <t>4-020-101-2630204-104-2018/19-005</t>
  </si>
  <si>
    <t>Construction of a metal gate and fencing the school compound with barbed wire and wooden posts about 700 metres Perimeter.</t>
  </si>
  <si>
    <t>Mwanianjau primary school</t>
  </si>
  <si>
    <t>4-020-101-2630204-104-2018/19-006</t>
  </si>
  <si>
    <t xml:space="preserve">Purchase of 100 pupils chairs and lockers </t>
  </si>
  <si>
    <t>Mugumo primary school</t>
  </si>
  <si>
    <t>4-020-101-2630204-104-2018/19-007</t>
  </si>
  <si>
    <t>Purchase of 100 pupils chairs and lockers.</t>
  </si>
  <si>
    <t>+</t>
  </si>
  <si>
    <t>kiathi primary school</t>
  </si>
  <si>
    <t>4-020-101-2630204-104-2018/19-008</t>
  </si>
  <si>
    <t>Renovation of 1 No. staffrooms and office by placing window panes, flooring, one metal door, ceiling and painting Ksh. 350,000. And purchase of teachers office chairs and tables Kshs. 150,000</t>
  </si>
  <si>
    <t>Kariru primary school</t>
  </si>
  <si>
    <t>4-020-101-2630204-104-2018/19-009</t>
  </si>
  <si>
    <t>Renovation of 4No. Classrooms by placing window panes, the flooring, and painting.</t>
  </si>
  <si>
    <t>Kiandai primary school.</t>
  </si>
  <si>
    <t>4-020-101-2630204-104-2018/19-010</t>
  </si>
  <si>
    <t xml:space="preserve">Renovation of 4No classrooms by Roofing, Flooring, Fixing Window,  One door and Painting. </t>
  </si>
  <si>
    <t>Githage primary and secondary school</t>
  </si>
  <si>
    <t xml:space="preserve">Purchase and installation of water pipes to connect the school with Kabare-Mutige water project and purchase of two (2) 10,000 plastic tanks for school water storage.  </t>
  </si>
  <si>
    <t>St Anne Gituba girls Secondary school</t>
  </si>
  <si>
    <t>Completion of one storey dormitory by  internal and external  painting ,  Tile works, Terrazzo works, Water goods, and Grill Works.</t>
  </si>
  <si>
    <t>Kavote secondary school</t>
  </si>
  <si>
    <t>Completion of multipurpose dining hall by floor works, fixing windows and doors, plastering, painting, and ceiling works</t>
  </si>
  <si>
    <t>Ngariama secondary school</t>
  </si>
  <si>
    <t>Completion of a dining hall by floor works, fixing windows and doors, plastering, painting, and ceiling works.</t>
  </si>
  <si>
    <t>Githure secondary school</t>
  </si>
  <si>
    <t>Renovation of a laboratory room by flooring, painting, repair of windows and doors and fixing laboratory equipments.</t>
  </si>
  <si>
    <t>Kiaumbui secondary school</t>
  </si>
  <si>
    <t>Completion of a dining hall by floor works, fixing windows and doors, plastering, painting, ceiling works and roofing.</t>
  </si>
  <si>
    <t>Gacatha secondary school</t>
  </si>
  <si>
    <t>Completion of a multipurpose dining hall by floor works, fixing windows panes and doors, plastering, painting, and ceiling works.</t>
  </si>
  <si>
    <t>Rukenya secondary</t>
  </si>
  <si>
    <t>Roofing of dining hall (project co-funded by NG-CDF and parents)</t>
  </si>
  <si>
    <t>Kiamugumo girls</t>
  </si>
  <si>
    <t>Completion of ground floor of their two storey laboratory block by flooring, fixing windows and doors and fixing laboratory equipments.</t>
  </si>
  <si>
    <t>Mugumo girls secondary school</t>
  </si>
  <si>
    <r>
      <t>Completion of one storey library by flooring ground floor and first floor, construction of the storey and roofing</t>
    </r>
    <r>
      <rPr>
        <sz val="12"/>
        <color indexed="10"/>
        <rFont val="Footlight MT Light"/>
        <family val="1"/>
      </rPr>
      <t>.</t>
    </r>
  </si>
  <si>
    <t xml:space="preserve">Kiaruri assistant chief </t>
  </si>
  <si>
    <t>Construction of a pit latrine with two units, and urinal</t>
  </si>
  <si>
    <t>Kianjiru chief camp</t>
  </si>
  <si>
    <t>Construction of an office Ksh.900,000 and a pit latrine with two cubicles, and urinal Kshs. 200,000</t>
  </si>
  <si>
    <t>Kathoge Administartion Police post</t>
  </si>
  <si>
    <t>Purchase of two executive office chairs and tables, two cabinet and ordinary chairs and tables.</t>
  </si>
  <si>
    <t>Gichonjo-ini chief camp</t>
  </si>
  <si>
    <t>Construction of a two door pit latrine and a urinal</t>
  </si>
  <si>
    <t>Gacigi police post</t>
  </si>
  <si>
    <t>Construction Police post  office Kshs 900,000 and a chief camp office Kshs 900,000 and a two door pit latrine with a urinal Khs 250,000`</t>
  </si>
  <si>
    <t>Kimunye police post</t>
  </si>
  <si>
    <t>Kutus police post</t>
  </si>
  <si>
    <t>PROJECT GFS CODELIST FOR LOIMA NATIONAL GOVERNMENT CONSTITUENCY DEVELOPMENT FUND</t>
  </si>
  <si>
    <t>4-023-127-2210801-100-2018/19-005</t>
  </si>
  <si>
    <t>Payment of bursary to needy students in tertiary level driving schools, colleges, TIVET and universities</t>
  </si>
  <si>
    <t>Lomil Girls Secondary School</t>
  </si>
  <si>
    <t>Namoruarengan Primary School</t>
  </si>
  <si>
    <t xml:space="preserve">Lochor alomaala Primary School </t>
  </si>
  <si>
    <t>Lorengippi Primary School</t>
  </si>
  <si>
    <t>Lolupe Primary School</t>
  </si>
  <si>
    <t>Construction of 2 Classrooms (Kshs. 2,600,000) and Equipping with 50 pupils double desks(Kshs. 400,000)</t>
  </si>
  <si>
    <t>Nakamane Primary School</t>
  </si>
  <si>
    <t>Nataparkakono Primary School</t>
  </si>
  <si>
    <t xml:space="preserve">Drilling of Borehole and Installation of handpump </t>
  </si>
  <si>
    <t>Nakwamunyen  Primary School</t>
  </si>
  <si>
    <t>Construction of 2 door Pit latrines with urinary area</t>
  </si>
  <si>
    <t>Lorugum Primary School</t>
  </si>
  <si>
    <t>Construction of School Dormitory</t>
  </si>
  <si>
    <t>Nakwasinyen Primary School</t>
  </si>
  <si>
    <t>4-023-127-2630204-104-2018/19-007</t>
  </si>
  <si>
    <t>Kaayen Primary School</t>
  </si>
  <si>
    <t>4-023-127-2630204-104-2018/19-008</t>
  </si>
  <si>
    <t>Marakalo Primary School</t>
  </si>
  <si>
    <t>4-023-127-2630204-104-2018/19-009</t>
  </si>
  <si>
    <t>Completion of the Drilling of Borehole and Installation of Handpump - Casing and Installation of Handpump, Construction of waste water drainage trough/area and Fencing to the Fencing of the Borehole</t>
  </si>
  <si>
    <t>Nakwapua Primary School</t>
  </si>
  <si>
    <t>4-023-127-2630204-104-2018/19-010</t>
  </si>
  <si>
    <t>4-023-127-2630204-104-2018/19-011</t>
  </si>
  <si>
    <t>Koleuleui Primary School</t>
  </si>
  <si>
    <t>4-023-127-2630204-104-2018/19-012</t>
  </si>
  <si>
    <t>Kangataruk Primary School</t>
  </si>
  <si>
    <t>4-023-127-2630204-104-2018/19-013</t>
  </si>
  <si>
    <t>4-023-127-2630204-104-2018/19-014</t>
  </si>
  <si>
    <t>Nawoyawoi  Primary School</t>
  </si>
  <si>
    <t>4-023-127-2630204-104-2018/19-015</t>
  </si>
  <si>
    <t>Nachuro Primary School</t>
  </si>
  <si>
    <t>4-023-127-2630204-104-2018/19-016</t>
  </si>
  <si>
    <t>Atalokamusio Primary School</t>
  </si>
  <si>
    <t>4-023-127-2630204-104-2018/19-017</t>
  </si>
  <si>
    <t>4-023-127-2630204-104-2018/19-018</t>
  </si>
  <si>
    <t>Tiya Primary School</t>
  </si>
  <si>
    <t>4-023-127-2630204-104-2018/19-019</t>
  </si>
  <si>
    <t>Lorengippi Secondary School</t>
  </si>
  <si>
    <t>Napeililim Secondary School</t>
  </si>
  <si>
    <t>Purchase of a 51 seater semi luxury school bus</t>
  </si>
  <si>
    <t>4-023-127-2630205-104-2018/19-004</t>
  </si>
  <si>
    <t>Kalemunyang ICT Hub</t>
  </si>
  <si>
    <t>4-023-127-2211311-108-2018/19-001</t>
  </si>
  <si>
    <t>Turkwel ICT Hub</t>
  </si>
  <si>
    <t>4-023-127-2211311-108-2018/19-002</t>
  </si>
  <si>
    <t>Namoruputh Security Structures</t>
  </si>
  <si>
    <t>4-023-127-2640507-113-2018/19-001</t>
  </si>
  <si>
    <t>Lomokori Security Camp</t>
  </si>
  <si>
    <t>4-023-127-2640507-113-2018/19-002</t>
  </si>
  <si>
    <t>Completion  of Borehole projects Casing and Installation of Handpump, Construction of livestock waste water  trough  Fencing of the Borehole</t>
  </si>
  <si>
    <t>Lopuke/Kotaruk Security Camp</t>
  </si>
  <si>
    <t>4-023-127-2640507-113-2018/19-003</t>
  </si>
  <si>
    <t>Marakalo Administration Police Houses</t>
  </si>
  <si>
    <t>4-023-127-2640507-113-2018/19-004</t>
  </si>
  <si>
    <t>Construction of 3 Units of Administration Police Houses and 2 door pit latrines and bathrooms</t>
  </si>
  <si>
    <t>4-023-127-2640507-113-2018/19-005</t>
  </si>
  <si>
    <t xml:space="preserve">Goods &amp; services </t>
  </si>
  <si>
    <t>Payment of Committee sitting allowances, transport, conferences, travel and subsistence</t>
  </si>
  <si>
    <t>Payment of Committee field allowances, fuel, stationeries</t>
  </si>
  <si>
    <t>Ongoing construction of 6 Classrooms,( walling, roofing, plaster work and fittings)</t>
  </si>
  <si>
    <t>Ongoing construction of 4 Classrooms,( walling, roofing, plaster work and fittings)</t>
  </si>
  <si>
    <t>Construction of one storey Tution Block of 8 No. classrooms. (foundation casting, walling, roofing, slabbing)</t>
  </si>
  <si>
    <t>Construction of 4 Classrooms.(Walling, roofing, plaster work and fittings)</t>
  </si>
  <si>
    <t>PROJECT GFS CODELIST FOR EMUHAYA NATIONAL GOVERNMENT CONSTITUENCY DEVELOPMENT FUND</t>
  </si>
  <si>
    <t>4-038-215-2110000-100-2018/19-001</t>
  </si>
  <si>
    <t>4-038-215-2210000-100-2018/19-002</t>
  </si>
  <si>
    <t>National Social Security Fund</t>
  </si>
  <si>
    <t>4-038-215-2120101-100-2018/19-003</t>
  </si>
  <si>
    <t>National Hospital Insurance Fund</t>
  </si>
  <si>
    <t>4-038-215-2120201-100-2018/19-004</t>
  </si>
  <si>
    <t xml:space="preserve">     </t>
  </si>
  <si>
    <t>4-038-215-2210802-100-2018/19-005</t>
  </si>
  <si>
    <t>Payment of NG-CDFC allowance</t>
  </si>
  <si>
    <t>MONITORING &amp; EVALUATION AND CAPACITY BUILDING</t>
  </si>
  <si>
    <t>4-038-215-2210000-111-2018/19-001</t>
  </si>
  <si>
    <t>4-038-215-2210802-111-2018/19-002</t>
  </si>
  <si>
    <t>4-038-215-2210700-111-2018/19-003</t>
  </si>
  <si>
    <t>4-038-215-2640101-103-2018/19/001</t>
  </si>
  <si>
    <t>4-038-215-2640102-103-2018/19/002</t>
  </si>
  <si>
    <t>4-038-215-2640103-103-2018/19/003</t>
  </si>
  <si>
    <t>4-038-215-2640200-101-2018/19-001</t>
  </si>
  <si>
    <t>Itumbu Primary School</t>
  </si>
  <si>
    <t>4-038-215-2630204-104-2018/19-001</t>
  </si>
  <si>
    <t>Mumboko Primary School</t>
  </si>
  <si>
    <t>4-038-215-2630204-104-2018/19-002</t>
  </si>
  <si>
    <t>Ebuyalu Special  School</t>
  </si>
  <si>
    <t>4-038-215-2630204-104-2018/19-003</t>
  </si>
  <si>
    <t>Ebuyalu Primary  School</t>
  </si>
  <si>
    <t>4-038-215-2630204-104-2018/19-004</t>
  </si>
  <si>
    <t>Ebukobelo Primary School</t>
  </si>
  <si>
    <t>4-038-215-2630204-104-2018/19-005</t>
  </si>
  <si>
    <t>4-038-215-2630204-104-2018/19-006</t>
  </si>
  <si>
    <t>Esikhuyu Primary School</t>
  </si>
  <si>
    <t>4-038-215-2630204-104-2018/19-007</t>
  </si>
  <si>
    <t>Muchula Primary School</t>
  </si>
  <si>
    <t>4-038-215-2630204-104-2018/19-008</t>
  </si>
  <si>
    <t>Esinaka Primary School</t>
  </si>
  <si>
    <t>4-038-215-2630204-104-2018/19-009</t>
  </si>
  <si>
    <t>4-038-215-2630204-104-2018/19-010</t>
  </si>
  <si>
    <t>4-038-215-2630204-104-2018/19-011</t>
  </si>
  <si>
    <t>Essunza Primary School</t>
  </si>
  <si>
    <t>4-038-215-2630204-104-2018/19-012</t>
  </si>
  <si>
    <t>Ikalikha Primary School</t>
  </si>
  <si>
    <t>4-038-215-2630204-104-2018/19-013</t>
  </si>
  <si>
    <t>Assebu Primary School</t>
  </si>
  <si>
    <t>4-038-215-2630204-104-2018/19-014</t>
  </si>
  <si>
    <t>Mundichiri Primary School</t>
  </si>
  <si>
    <t>4-038-215-2630204-104-2018/19-015</t>
  </si>
  <si>
    <t>Emmukunzi Primary School</t>
  </si>
  <si>
    <t>4-038-215-2630204-104-2018/19-016</t>
  </si>
  <si>
    <t>Elununi Primary School</t>
  </si>
  <si>
    <t>4-038-215-2630204-104-2018/19-017</t>
  </si>
  <si>
    <t>Ebukhaya Primary School</t>
  </si>
  <si>
    <t>4-038-215-2630204-104-2018/19-018</t>
  </si>
  <si>
    <t>0n-going</t>
  </si>
  <si>
    <t>Msiakhupa Primary School</t>
  </si>
  <si>
    <t>4-038-215-2630204-104-2018/19-019</t>
  </si>
  <si>
    <t>Ematsuli Primary School</t>
  </si>
  <si>
    <t>4-038-215-2630204-104-2018/19-020</t>
  </si>
  <si>
    <t>Esibuye Primary School</t>
  </si>
  <si>
    <t>4-038-215-2630204-104-2018/19-021</t>
  </si>
  <si>
    <t>Emuhondo Primary School</t>
  </si>
  <si>
    <t>4-038-215-2630204-104-2018/19-022</t>
  </si>
  <si>
    <t>Kilingili Primary School</t>
  </si>
  <si>
    <t>4-038-215-2630204-104-2018/19-023</t>
  </si>
  <si>
    <t>Ebunangwe Primary School</t>
  </si>
  <si>
    <t>4-038-215-2630204-104-2018/19-024</t>
  </si>
  <si>
    <t>Ebulamba Primary School</t>
  </si>
  <si>
    <t>4-038-215-2630204-104-2018/19-025</t>
  </si>
  <si>
    <t>Eluhobe primary school</t>
  </si>
  <si>
    <t>4-038-215-2630204-104-2018/19-026</t>
  </si>
  <si>
    <t xml:space="preserve">Mukhombe primary school </t>
  </si>
  <si>
    <t>4-038-215-2630204-104-2018/19-027</t>
  </si>
  <si>
    <t>Mwitukho primary school</t>
  </si>
  <si>
    <t>4-038-215-2630204-104-2018/19-028</t>
  </si>
  <si>
    <t>Emurembe primary school</t>
  </si>
  <si>
    <t>4-038-215-2630204-104-2018/19-029</t>
  </si>
  <si>
    <t>Esibakala Secondary School</t>
  </si>
  <si>
    <t>4-038-215-2630205-104-2018/19-001</t>
  </si>
  <si>
    <t>Esibila Secondary School</t>
  </si>
  <si>
    <t>4-038-215-2630205-104-2018/19-002</t>
  </si>
  <si>
    <t>Esibila Boys's secondary school</t>
  </si>
  <si>
    <t>4-038-215-2630205-104-2018/19-003</t>
  </si>
  <si>
    <t>4-038-215-2630205-104-2018/19-004</t>
  </si>
  <si>
    <t>Construction of 4 doors Pit latrine to completion</t>
  </si>
  <si>
    <t>Mungoye Secondary School</t>
  </si>
  <si>
    <t>4-038-215-2630205-104-2018/19-005</t>
  </si>
  <si>
    <t>Construction of Administration &amp; classrooms block;Casting of the 2nd suspended floor slab</t>
  </si>
  <si>
    <t>Essaba Secondary School</t>
  </si>
  <si>
    <t>4-038-215-2630205-104-2018/19-006</t>
  </si>
  <si>
    <t>Ebusiloli Secondary School</t>
  </si>
  <si>
    <t>4-038-215-2630205-104-2018/19-007</t>
  </si>
  <si>
    <t>Emusire High school</t>
  </si>
  <si>
    <t>4-038-215-2630205-104-2018/19-008</t>
  </si>
  <si>
    <t>Essunza Secondary School</t>
  </si>
  <si>
    <t>4-038-215-2630205-104-2018/19-009</t>
  </si>
  <si>
    <t>4-038-215-2630205-104-2018/19-010</t>
  </si>
  <si>
    <t>Esirulo Secondary School</t>
  </si>
  <si>
    <t>4-038-215-2630205-104-2018/19-011</t>
  </si>
  <si>
    <t>Esirulo secondary school</t>
  </si>
  <si>
    <t>4-038-215-2630205-104-2018/19-012</t>
  </si>
  <si>
    <t>Emanyinya secondary school</t>
  </si>
  <si>
    <t>4-038-215-2630205-104-2018/19-013</t>
  </si>
  <si>
    <t>Bunyore Boys' secondary school</t>
  </si>
  <si>
    <t>4-038-215-2630205-104-2018/19-014</t>
  </si>
  <si>
    <t>4-038-215-2630205-104-2018/19-015</t>
  </si>
  <si>
    <t>Mwituha secondary school</t>
  </si>
  <si>
    <t>4-038-215-2630205-104-2018/19-016</t>
  </si>
  <si>
    <t>Bunyore Teachers Training College</t>
  </si>
  <si>
    <t>4-038-215-2630206-104-2018/19-001</t>
  </si>
  <si>
    <t>Emuhaya Administration Centre</t>
  </si>
  <si>
    <t>4-038-215-2640507-109-2018/19-001</t>
  </si>
  <si>
    <t>Construction of the sub-county offices storey;Casting of 3rd floor slab-Casting of 3rd floor suspended slab</t>
  </si>
  <si>
    <t>Embali Police Patrol Base</t>
  </si>
  <si>
    <t>4-038-215-2640507-109-2018/19-002</t>
  </si>
  <si>
    <t>4-038-215-2640507-109-2018/19-003</t>
  </si>
  <si>
    <t>Ipali Admiistration Police Camp/Assistant chief office</t>
  </si>
  <si>
    <t>4-038-215-2640507-109-2018/19-004</t>
  </si>
  <si>
    <t>Ebukoolo Admiistration Police Camp</t>
  </si>
  <si>
    <t>4-038-215-2640507-109-2018/19-005</t>
  </si>
  <si>
    <t>Essaba Admiistration Police  Camp</t>
  </si>
  <si>
    <t>4-038-215-2640507-109-2018/19-006</t>
  </si>
  <si>
    <t>Ematsuli Admiistration Police  Camp/Assistant chief office</t>
  </si>
  <si>
    <t>4-038-215-2640507-109-2018/19-007</t>
  </si>
  <si>
    <t>Emakakha Police post</t>
  </si>
  <si>
    <t>4-038-215-2640507-109-2018/19-008</t>
  </si>
  <si>
    <t>Construction of Administration block;walling to roof</t>
  </si>
  <si>
    <t>Ilungu Admiistration Police  Camp</t>
  </si>
  <si>
    <t>4-038-215-2640507-109-2018/19-009</t>
  </si>
  <si>
    <t>Emuhaya NG-CDFC office</t>
  </si>
  <si>
    <t>4-038-215-2640507-109-2018/19-010</t>
  </si>
  <si>
    <t>Mulukhoro Community Library</t>
  </si>
  <si>
    <t>4-038-215-2640510-115-2018/19-001</t>
  </si>
  <si>
    <t>4-038-215-2640510-115-2018/19-002</t>
  </si>
  <si>
    <t>4-038-215-2640509-112-2018/19-001</t>
  </si>
  <si>
    <t>Carry out Constituency Sports tournament and the wining team to be awarded with trophies, balls and playing kits</t>
  </si>
  <si>
    <t>Esibila secondary school</t>
  </si>
  <si>
    <t>Planting of 800 stems of indeginous trees</t>
  </si>
  <si>
    <t>Essunza secondary school</t>
  </si>
  <si>
    <t>Planting of 800 stems of  indeginous trees</t>
  </si>
  <si>
    <t>Kilingili secondary school</t>
  </si>
  <si>
    <t>Planting 800 stems of indeginous trees</t>
  </si>
  <si>
    <t>Esirulo Primary school</t>
  </si>
  <si>
    <t>Emwatsi Village</t>
  </si>
  <si>
    <t>Planting of 2,807 stems of indeginous trees a long the river bank- Etsava River</t>
  </si>
  <si>
    <t xml:space="preserve">Payment of staff gratuity </t>
  </si>
  <si>
    <t>PROJECT GFS CODELIST FOR MARAKWET WEST NATIONAL GOVERNMENT CONSTITUENCY DEVELOPMENT FUND</t>
  </si>
  <si>
    <t>4-028-148-2110000-100-2018/19-001</t>
  </si>
  <si>
    <t>4-028-148-2110000-100-2018/19-002</t>
  </si>
  <si>
    <t xml:space="preserve">Purchase of fuel, repairs and maintenance, printing, stationery. Telephone, travel and subsistence, office tea </t>
  </si>
  <si>
    <t>4-028-148-2120101-100-2018/19-003</t>
  </si>
  <si>
    <t>4-028-148-2110100-100-2018/19-004</t>
  </si>
  <si>
    <t>Payment  of committee sitting allowances, transport, conferences</t>
  </si>
  <si>
    <t>4-028-148-2210802 -111-2018/19-001</t>
  </si>
  <si>
    <t xml:space="preserve">Payment of committee filed allowances transport, conferences </t>
  </si>
  <si>
    <t>4-028-148-2210802 -111-2018/19-002</t>
  </si>
  <si>
    <t>Purchase of fuel, repairs and maintenance , printing, stationery, airtime, travel and subsistence</t>
  </si>
  <si>
    <t xml:space="preserve">NG-CDFC/PMC Capacity Buildings </t>
  </si>
  <si>
    <t>4-028-148-2210802 -111-2018/19-003</t>
  </si>
  <si>
    <t>To facilitate monitoring and Evaluation activities projects funded and capacity building/training of NG-CDFC members/Stakeholders</t>
  </si>
  <si>
    <t>4-028-148-2640100-103-2018/19-001</t>
  </si>
  <si>
    <t xml:space="preserve">Bursary Tertiary  institutions </t>
  </si>
  <si>
    <t>4-028-148-2640100-103-2018/19-002</t>
  </si>
  <si>
    <t>4-028-148-2630205-104-2018/19-001</t>
  </si>
  <si>
    <t>To cater for unforeseen eventualities in the Constituency</t>
  </si>
  <si>
    <t>Kuserwo Primary School</t>
  </si>
  <si>
    <t>4-028-148-2630204-104-2018/19-001</t>
  </si>
  <si>
    <t>Completion of 2 classrooms (Flooring, plastering, fixing of window panes/glass and doors and painting)</t>
  </si>
  <si>
    <t>Kokwongoi Primary School</t>
  </si>
  <si>
    <t>4-028-148-2630204-104-2018/19-002</t>
  </si>
  <si>
    <t xml:space="preserve"> Completion of 2 classrooms (Flooring, plastering, fixing of window glasses and painting )</t>
  </si>
  <si>
    <t>Kibigos Primary School</t>
  </si>
  <si>
    <t>4-028-148-2630204-104-2018/19-003</t>
  </si>
  <si>
    <t>Renovation of 3 classrooms (Flooring, plastering and painting)</t>
  </si>
  <si>
    <t>Kibirech Primary School</t>
  </si>
  <si>
    <t>4-028-148-2630204-104-2018/19-004</t>
  </si>
  <si>
    <t xml:space="preserve"> Completion of 2 classrooms (Flooring, plastering, fixing of window panes/glasses and doors and painting)</t>
  </si>
  <si>
    <t>Kapsait Primary School</t>
  </si>
  <si>
    <t>4-028-148-2630204-104-2018/19-005</t>
  </si>
  <si>
    <t xml:space="preserve">Purchase of 15 metal double decker beds </t>
  </si>
  <si>
    <t>Kabailel Primary School</t>
  </si>
  <si>
    <t>4-028-148-2630204-104-2018/19-006</t>
  </si>
  <si>
    <t>Kipkundul Primary School</t>
  </si>
  <si>
    <t>4-028-148-2630204-104-2018/19-007</t>
  </si>
  <si>
    <t>Construction  of Administration block (flooring, plastering and fixing of window glasses)</t>
  </si>
  <si>
    <t>Boroon Primary School</t>
  </si>
  <si>
    <t>4-028-148-2630204-104-2018/19-008</t>
  </si>
  <si>
    <t>Construction of six door pit latrines</t>
  </si>
  <si>
    <t>Kapchepsar Primary School</t>
  </si>
  <si>
    <t>4-028-148-2630204-104-2018/19-009</t>
  </si>
  <si>
    <t>Kapkochur Primary School</t>
  </si>
  <si>
    <t>4-028-148-2630204-104-2018/19-010</t>
  </si>
  <si>
    <t>Kamoi Primary School</t>
  </si>
  <si>
    <t>4-028-148-2630204-104-2018/19-011</t>
  </si>
  <si>
    <t>Completion of two classrooms constructed by parents (concrete slab, roofing, fixing of window panes and door, floor screeding and plastering and painting)</t>
  </si>
  <si>
    <t>Kipsetan Primary School</t>
  </si>
  <si>
    <t>4-028-148-2630204-104-2018/19-012</t>
  </si>
  <si>
    <t>Completion of two classrooms (flooring, fixing of window panes/glasses and plastering, painting)</t>
  </si>
  <si>
    <t>Shoe For Africa Primary School</t>
  </si>
  <si>
    <t>4-028-148-2630204-104-2018/19-013</t>
  </si>
  <si>
    <t>Construction of 12 door pit latrines</t>
  </si>
  <si>
    <t>Kibuga Primary School</t>
  </si>
  <si>
    <t>4-028-148-2630204-104-2018/19-014</t>
  </si>
  <si>
    <t>Kapkanyar Primary School</t>
  </si>
  <si>
    <t>4-028-148-2630204-104-2018/19-015</t>
  </si>
  <si>
    <t>Renovation of three classrooms (plastering, flooring, fixing of windows, door and painting)</t>
  </si>
  <si>
    <t>Kapcherop Primary School</t>
  </si>
  <si>
    <t>4-028-148-2630204-104-2018/19-016</t>
  </si>
  <si>
    <t>Kapterit Primary School</t>
  </si>
  <si>
    <t>4-028-148-2630204-104-2018/19-017</t>
  </si>
  <si>
    <t>Renovation of two classrooms (concrete slab, fixing of window panes and door, floor screeding and plastering and painting)</t>
  </si>
  <si>
    <t>4-028-148-2630204-104-2018/19-018</t>
  </si>
  <si>
    <t>Renovation of four classrooms (painting and flooring)</t>
  </si>
  <si>
    <t>Chogoo Primary School</t>
  </si>
  <si>
    <t>4-028-148-2630204-104-2018/19-019</t>
  </si>
  <si>
    <t>Renovation of four classrooms and Office (roofing)</t>
  </si>
  <si>
    <t>Nerkwo Primary School</t>
  </si>
  <si>
    <t>4-028-148-2630204-104-2018/19-020</t>
  </si>
  <si>
    <t>Cheptongei Primary School</t>
  </si>
  <si>
    <t>4-028-148-2630204-104-2018/19-021</t>
  </si>
  <si>
    <t>Renovation of three classrooms and Office (Plastering ,painting and verandah )</t>
  </si>
  <si>
    <t>Cheptulon Primary School</t>
  </si>
  <si>
    <t>4-028-148-2630204-104-2018/19-022</t>
  </si>
  <si>
    <t>Completion of a Dormitory (painting and window panes kshs. 250,000), purchase of 30 metal double decker beds (kshs. 300,000) and construction of 3 door pit latrine and 3 door bathrooms (kshs. 150,000)</t>
  </si>
  <si>
    <t>Chesingei Primary School</t>
  </si>
  <si>
    <t>4-028-148-2630204-104-2018/19-023</t>
  </si>
  <si>
    <t>Seret Primary School</t>
  </si>
  <si>
    <t>4-028-148-2630204-104-2018/19-024</t>
  </si>
  <si>
    <t>Emkew Primary School</t>
  </si>
  <si>
    <t>4-028-148-2630204-104-2018/19-025</t>
  </si>
  <si>
    <t>Completion of two classrooms (roofing, fixing of window panes /glasses, doors and plastering,)</t>
  </si>
  <si>
    <t>Kitonget Primary School</t>
  </si>
  <si>
    <t>4-028-148-2630204-104-2018/19-026</t>
  </si>
  <si>
    <t>Completion of one classroom (plastering and painting)</t>
  </si>
  <si>
    <t>Soiyo Primary School</t>
  </si>
  <si>
    <t>4-028-148-2630204-104-2018/19-027</t>
  </si>
  <si>
    <t>Kilima Primary School</t>
  </si>
  <si>
    <t>4-028-148-2630204-104-2018/19-028</t>
  </si>
  <si>
    <t>Kaplenge Primary School</t>
  </si>
  <si>
    <t>4-028-148-2630204-104-2018/19-029</t>
  </si>
  <si>
    <t>Renovation of two classrooms (flooring, plastering and painting)</t>
  </si>
  <si>
    <t>Lawich primary School</t>
  </si>
  <si>
    <t>4-028-148-2630204-104-2018/19-030</t>
  </si>
  <si>
    <t>Completion of 3 classrooms (plastering wall, floor , doors and windows and painting)</t>
  </si>
  <si>
    <t>Hossen Primary School</t>
  </si>
  <si>
    <t>4-028-148-2630204-104-2018/19-031</t>
  </si>
  <si>
    <t>Completion of 2 classrooms plus an office(  plastering wall, floor, doors, windows, verandah, painting)</t>
  </si>
  <si>
    <t>Kapeng’ong Primary School</t>
  </si>
  <si>
    <t>4-028-148-2630204-104-2018/19-032</t>
  </si>
  <si>
    <t>Renovation of 4 classrooms to completion (Plastering of walls, floor, painting and verandah)</t>
  </si>
  <si>
    <t>Kapchesewes Primary School</t>
  </si>
  <si>
    <t>4-028-148-2630204-104-2018/19-033</t>
  </si>
  <si>
    <t>Renovation of 4 classrooms and an office(flooring , plastering and painting)</t>
  </si>
  <si>
    <t>Kapsowar Primary School</t>
  </si>
  <si>
    <t>4-028-148-2630204-104-2018/19-034</t>
  </si>
  <si>
    <t>Completion of ram and stairs  repairs, painting and labelling for special unit</t>
  </si>
  <si>
    <t>Kaptek Primary School</t>
  </si>
  <si>
    <t>4-028-148-2630204-104-2018/19-035</t>
  </si>
  <si>
    <t>Completion of 3 classrooms (floor screeding, plastering, repair of windows and painting)</t>
  </si>
  <si>
    <t>Kapsiw Primary School</t>
  </si>
  <si>
    <t>4-028-148-2630204-104-2018/19-036</t>
  </si>
  <si>
    <t>Matira Primary School</t>
  </si>
  <si>
    <t>4-028-148-2630204-104-2018/19-037</t>
  </si>
  <si>
    <t>Kaplong’on Primary School</t>
  </si>
  <si>
    <t>4-028-148-2630204-104-2018/19-038</t>
  </si>
  <si>
    <t xml:space="preserve">Renovation of 8 classrooms plus 2 administration blocks (flooring, verandah and plastering)  </t>
  </si>
  <si>
    <t>4-028-148-2630204-104-2018/19-039</t>
  </si>
  <si>
    <t xml:space="preserve">Repair of 4 classrooms (plastering of walls, roofing, floor screeding, windows &amp; doors) </t>
  </si>
  <si>
    <t>AIC Ngorngoroi Primary School</t>
  </si>
  <si>
    <t>4-028-148-2630204-104-2018/19-040</t>
  </si>
  <si>
    <t>Purchase of 0.5 acre of land</t>
  </si>
  <si>
    <t>Kiptenoi Primary School</t>
  </si>
  <si>
    <t>4-028-148-2630204-104-2018/19-041</t>
  </si>
  <si>
    <t>Completion of one classroom (roofing, plastering, windows and flooring)</t>
  </si>
  <si>
    <t>4-028-148-2630204-104-2018/19-042</t>
  </si>
  <si>
    <t>Completion of 1 classroom (plastering, fittings of windows and painting)</t>
  </si>
  <si>
    <t>Torokwo Primary School</t>
  </si>
  <si>
    <t>4-028-148-2630204-104-2018/19-043</t>
  </si>
  <si>
    <t>Completion of 4 classrooms (painting, windows glasses)</t>
  </si>
  <si>
    <t>Chepkawai Primary School</t>
  </si>
  <si>
    <t>4-028-148-2630204-104-2018/19-044</t>
  </si>
  <si>
    <t xml:space="preserve">Completion of 2 classrooms(painting, window glasses and fascia board </t>
  </si>
  <si>
    <t>Lochin Primary School</t>
  </si>
  <si>
    <t>4-028-148-2630204-104-2018/19-045</t>
  </si>
  <si>
    <t>Chebororwa Primary  School</t>
  </si>
  <si>
    <t>4-028-148-2630204-104-2018/19-046</t>
  </si>
  <si>
    <t>Ongoing construction of administration block (plastering and window fittings)</t>
  </si>
  <si>
    <t>Kabelyo Primary School</t>
  </si>
  <si>
    <t>4-028-148-2630204-104-2018/19-047</t>
  </si>
  <si>
    <t>Chemurgoi Primary School</t>
  </si>
  <si>
    <t>4-028-148-2630204-104-2018/19-048</t>
  </si>
  <si>
    <t>Completion of 1 classroom(plastering, painting , doors and windows)</t>
  </si>
  <si>
    <t>Yatia primary School</t>
  </si>
  <si>
    <t>4-028-148-2630204-104-2018/19-049</t>
  </si>
  <si>
    <t>Completion 1 classroom; Plastering, windows, doors and painting (kshs. 285,000) and construction of 2 units’ pit latrine (kshs. 300,000)</t>
  </si>
  <si>
    <t>Kemeloi Primary School</t>
  </si>
  <si>
    <t>4-028-148-2630204-104-2018/19-050</t>
  </si>
  <si>
    <t>Completion of 2 classrooms (painting, doors, windows and  window glasses)</t>
  </si>
  <si>
    <t>Kipkermen Primary School</t>
  </si>
  <si>
    <t>4-028-148-2630204-104-2018/19-051</t>
  </si>
  <si>
    <t>4-028-148-2630204-104-2018/19-052</t>
  </si>
  <si>
    <t xml:space="preserve">Kipkener Primary School </t>
  </si>
  <si>
    <t>4-028-148-2630204-104-2018/19-053</t>
  </si>
  <si>
    <t>Koitilial Primary School</t>
  </si>
  <si>
    <t>4-028-148-2630204-104-2018/19-054</t>
  </si>
  <si>
    <t>Completion of six classrooms (pavement, painting and fascia board )</t>
  </si>
  <si>
    <t>Chepkum Primary School</t>
  </si>
  <si>
    <t>4-028-148-2630204-104-2018/19-055</t>
  </si>
  <si>
    <t>Completion and equipping of Administration block; painting and ceiling board (kshs. 250,000) and purchase of furniture (1 office table, 12 chairs and 10 drawer lockers) at kshs. 150,000</t>
  </si>
  <si>
    <t>Chepsigor Primary School</t>
  </si>
  <si>
    <t>4-028-148-2630204-104-2018/19-056</t>
  </si>
  <si>
    <t>Tunyo Primary School</t>
  </si>
  <si>
    <t>4-028-148-2630204-104-2018/19-057</t>
  </si>
  <si>
    <t>Completion of teachers quarters (wiring and plumbing)</t>
  </si>
  <si>
    <t>Kapkata Primary School</t>
  </si>
  <si>
    <t>4-028-148-2630204-104-2018/19-058</t>
  </si>
  <si>
    <t>Renovation of three classrooms and Office (Verandah, Plastering and painting)</t>
  </si>
  <si>
    <t>Chesuman Primary School</t>
  </si>
  <si>
    <t>4-028-148-2630204-104-2018/19-059</t>
  </si>
  <si>
    <t xml:space="preserve">Construction of a Dormitory </t>
  </si>
  <si>
    <t>Kimnai Girls Secondary School</t>
  </si>
  <si>
    <r>
      <t>Ongoing construction of dining Hall (walling, flooring, fixing of window panes</t>
    </r>
    <r>
      <rPr>
        <sz val="12"/>
        <color indexed="10"/>
        <rFont val="Footlight MT Light"/>
        <family val="1"/>
      </rPr>
      <t xml:space="preserve"> </t>
    </r>
    <r>
      <rPr>
        <sz val="12"/>
        <color indexed="8"/>
        <rFont val="Footlight MT Light"/>
        <family val="1"/>
      </rPr>
      <t>and doors)</t>
    </r>
  </si>
  <si>
    <t>Kapterit Secondary School</t>
  </si>
  <si>
    <t>4-028-148-2630205-104-2018/19-002</t>
  </si>
  <si>
    <t>Kamoi Secondary School</t>
  </si>
  <si>
    <t>4-028-148-2630205-104-2018/19-003</t>
  </si>
  <si>
    <t>Payment of outstanding Bus Balance for 51 seater</t>
  </si>
  <si>
    <t>Jemunada Secondary School</t>
  </si>
  <si>
    <t>4-028-148-2630205-104-2018/19-004</t>
  </si>
  <si>
    <t>Completion  of Laboratory (Plumbing and gas piping )</t>
  </si>
  <si>
    <t>Kapkoros Girls Secondary School</t>
  </si>
  <si>
    <t>4-028-148-2630205-104-2018/19-005</t>
  </si>
  <si>
    <t xml:space="preserve">Completion of staff quarters (wiring, painting and plumbing) </t>
  </si>
  <si>
    <t>Yemit Boys Secondary School</t>
  </si>
  <si>
    <t>4-028-148-2630205-104-2018/19-006</t>
  </si>
  <si>
    <t>Ongoing construction of multipurpose Hall (walling, roofing and plastering)</t>
  </si>
  <si>
    <t>Kondabilet Secondary School</t>
  </si>
  <si>
    <t>4-028-148-2630205-104-2018/19-007</t>
  </si>
  <si>
    <t xml:space="preserve">Completion of 4 classrooms( painting, tiles, window glasses)  </t>
  </si>
  <si>
    <t>St. Marks Mixed Day and Boarding  Secondary School- Litei</t>
  </si>
  <si>
    <t>4-028-148-2630205-104-2018/19-008</t>
  </si>
  <si>
    <t>Barsumbat Secondary School</t>
  </si>
  <si>
    <t>4-028-148-2630205-104-2018/19-009</t>
  </si>
  <si>
    <t>4-028-148-2630205-104-2018/19-010</t>
  </si>
  <si>
    <t>Completion of Laboratory (painting, ceiling, plumbing and gas system)</t>
  </si>
  <si>
    <t>4-028-148-2630205-104-2018/19-011</t>
  </si>
  <si>
    <t>Koitilial Secondary School</t>
  </si>
  <si>
    <t>4-028-148-2630205-104-2018/19-012</t>
  </si>
  <si>
    <t>Completion of Laboratory; ceiling and fascia board (kshs. 100,000) and fencing of school compound (kshs. 100,000)</t>
  </si>
  <si>
    <t>St. Joseph’s Lawich Secondary School</t>
  </si>
  <si>
    <t>4-028-148-2630205-104-2018/19-013</t>
  </si>
  <si>
    <t>Hossen Secondary School</t>
  </si>
  <si>
    <t>4-028-148-2630205-104-2018/19-014</t>
  </si>
  <si>
    <t>Completion of a Dormitory (roofing, windows, doors, plastering and painting)</t>
  </si>
  <si>
    <t>Kerer Assistant Chief’s Office</t>
  </si>
  <si>
    <t>4-028-148-2640508-104-2018/19-001</t>
  </si>
  <si>
    <t>Completion of Office (Flooring, plastering, fixing of window panes/glasses, door fixing and painting)</t>
  </si>
  <si>
    <t>Kamoi Administration Police Camp</t>
  </si>
  <si>
    <t>4-028-148-2640508-104-2018/19-002</t>
  </si>
  <si>
    <t>Construction of four unit staff quarters</t>
  </si>
  <si>
    <t xml:space="preserve">Cherang’any Chief’s Office </t>
  </si>
  <si>
    <t>4-028-148-2640508-104-2018/19-003</t>
  </si>
  <si>
    <t>Completion of  chief’s office (plastering, painting fittings and wiring)</t>
  </si>
  <si>
    <t xml:space="preserve">Chebororwa  ACC’S Office </t>
  </si>
  <si>
    <t>4-028-148-2640508-104-2018/19-004</t>
  </si>
  <si>
    <t>Construction of strong room</t>
  </si>
  <si>
    <t>Kondabilet Chief’s Office</t>
  </si>
  <si>
    <t>4-028-148-2640508-104-2018/19-005</t>
  </si>
  <si>
    <t>Completion of chief’s office; roofing, plastering, painting and wiring (kshs. 850,000) and purchase of Furniture (6 office tables, 2 steel cabinets, boardroom table, 1 executive chair and 30 ordinary chairs) at kshs. 150,000</t>
  </si>
  <si>
    <t>Resim Assistant Chief’s Office</t>
  </si>
  <si>
    <t>4-028-148-2640508-104-2018/19-006</t>
  </si>
  <si>
    <t>Arror Chief’s Office</t>
  </si>
  <si>
    <t>4-028-148-2640508-104-2018/19-007</t>
  </si>
  <si>
    <t>Construction of Chief’s Office to completion.</t>
  </si>
  <si>
    <t>Santa Maria Girls' Cheptulon</t>
  </si>
  <si>
    <t>4-028-148-2640509-112-2018/19-001</t>
  </si>
  <si>
    <t xml:space="preserve">Purchase of Sports Uniforms </t>
  </si>
  <si>
    <t>Kapcherop Boys' Secondary School</t>
  </si>
  <si>
    <t>4-028-148-2640509-112-2018/19-002</t>
  </si>
  <si>
    <t>Chebororwa Girls' Secondary School</t>
  </si>
  <si>
    <t>4-028-148-2640509-112-2018/19-003</t>
  </si>
  <si>
    <t>Moek Kapkures Primary School</t>
  </si>
  <si>
    <t>4-028-148-2640510-110-2018/19-001</t>
  </si>
  <si>
    <t>Purchase and installation of 5000 litres water tank (kshs.60,000) and planting of 500 trees seedlings (kshs.20,000)</t>
  </si>
  <si>
    <t>Sinon Primary School</t>
  </si>
  <si>
    <t>4-028-148-2640510-110-2018/19-002</t>
  </si>
  <si>
    <t>4-028-148-2640510-110-2018/19-003</t>
  </si>
  <si>
    <t>Kaberewo Secondary School</t>
  </si>
  <si>
    <t>4-028-148-2640510-110-2018/19-004</t>
  </si>
  <si>
    <t>Kilos Primary School</t>
  </si>
  <si>
    <t>4-028-148-2640510-110-2018/19-005</t>
  </si>
  <si>
    <t>Kapkutung Primary School</t>
  </si>
  <si>
    <t>PROJECT GFS CODELIST FOR DAGORETTI SOUTH NATIONAL GOVERNMENT CONSTITUENCY DEVELOPMENT FUND</t>
  </si>
  <si>
    <t>4-047-276-2110000-100-2018/19-001</t>
  </si>
  <si>
    <t>Payment of staff salaries, NHIF and gratuity</t>
  </si>
  <si>
    <t>4-047-276-2210000-100-2018/19-002</t>
  </si>
  <si>
    <t>Purchase of fuel, repairs and maintenance, printing, office equipment, computers, furniture, stationery, telephone, travel and subsistence, office tea.</t>
  </si>
  <si>
    <t>4-047-276-3111000-100-2018/19-003</t>
  </si>
  <si>
    <t>Purchase of 4 NG-CDF computers</t>
  </si>
  <si>
    <t>Purchase of Furniture/equipment’s</t>
  </si>
  <si>
    <t>4-047-276-3111000-100-2018/19-004</t>
  </si>
  <si>
    <t>Purchase of one  photocopier and office furniture(one executive table,1 executive chair and 2 visitors chair)</t>
  </si>
  <si>
    <t>4-047-276-2120101-100-2018/19-005</t>
  </si>
  <si>
    <t>4-047-276-2210802-100-2018/19-006</t>
  </si>
  <si>
    <t>4-047-276-2210000-111-2018/19-001</t>
  </si>
  <si>
    <t>4-047-276-2210802-111-2018/19-002</t>
  </si>
  <si>
    <t>4-047-276-2210700-111-2018/19-003</t>
  </si>
  <si>
    <t>4-047-276-2640200-101-2018/19-001</t>
  </si>
  <si>
    <t>4-047-276-2640101-103-2018/19-001</t>
  </si>
  <si>
    <t>4-047-276-2640102-103-2018/19-002</t>
  </si>
  <si>
    <t>ENVIRONMENT.</t>
  </si>
  <si>
    <t>4-047-276-2640510-110-2018/19-001</t>
  </si>
  <si>
    <t>4-047-276-2640509-112-2018/19-001</t>
  </si>
  <si>
    <t>To carry out constituency sports tournament and teams /schools to be given trophies, balls and sports kits i.e balls, uniforms in the constituency.</t>
  </si>
  <si>
    <t>Dr Muthiora Primary School</t>
  </si>
  <si>
    <t>4-047-276-2630204-104-2018/19-001</t>
  </si>
  <si>
    <t>Renovation of 5 Classrooms which will incorporate fixing of all broken windows and frames, Painting, Floor repair (Terrazzo), wiring &amp; new ceiling and Roof to completion</t>
  </si>
  <si>
    <t>Ruthimitu Primary School</t>
  </si>
  <si>
    <t>4-047-276-2630204-104-2018/19-002</t>
  </si>
  <si>
    <t>Renovation of 1 Classroom which will incorporate fixing of all broken windows and Painting to completion</t>
  </si>
  <si>
    <t>Gitiba Primary School</t>
  </si>
  <si>
    <t>4-047-276-2630204-104-2018/19-003</t>
  </si>
  <si>
    <t>Renovation of 4 Classrooms which will incorporate fixing of all broken windows and frames, Painting, Floor repair (Terrazzo), wiring &amp; new ceiling and Rooft o completion</t>
  </si>
  <si>
    <t>Kinyanjui Road Primary School</t>
  </si>
  <si>
    <t>4-047-276-2630204-104-2018/19-004</t>
  </si>
  <si>
    <t>4-047-276-2630204-104-2018/19-005</t>
  </si>
  <si>
    <t>Renovation of 4 Classrooms which will incorporate fixing of all broken windows and frames, Painting, Floor repair (Terrazzo), wiring &amp; new ceiling and Roof to completion</t>
  </si>
  <si>
    <t>Riruta Satellite Primary School</t>
  </si>
  <si>
    <t>4-047-276-2630204-104-2018/19-006</t>
  </si>
  <si>
    <t>Nembu Primary School</t>
  </si>
  <si>
    <t>4-047-276-2630204-104-2018/19-007</t>
  </si>
  <si>
    <t>Mukarara Primary School</t>
  </si>
  <si>
    <t>4-047-276-2630204-104-2018/19-008</t>
  </si>
  <si>
    <t>Renovation of 6 Classrooms which will incorporate fixing of all broken windows and frames, Painting, Floor repair (Terrazzo), wiring &amp; new ceiling and Roof to completion</t>
  </si>
  <si>
    <t>Mutuini Primary School</t>
  </si>
  <si>
    <t>4-047-276-2630204-104-2018/19-009</t>
  </si>
  <si>
    <t>Renovation of 3 Classrooms which will incorporate fixing of all broken windows and frames, Painting, Floor repair (Terrazzo), wiring &amp; new ceiling and Roof to completion</t>
  </si>
  <si>
    <t>SECONDARY  SCHOOLS</t>
  </si>
  <si>
    <t>Mutuini High School</t>
  </si>
  <si>
    <t>4-047-276-2630205-104-2018/19-001</t>
  </si>
  <si>
    <t>Additional funds for roofing, windows and doors ,plastering ,flooring and painting of the multipurpose hall to completion</t>
  </si>
  <si>
    <t>Ruthimitu Girls High School</t>
  </si>
  <si>
    <t>4-047-276-2630205-104-2018/19-002</t>
  </si>
  <si>
    <t xml:space="preserve"> Additional funds for windows and doors ,plastering ,flooring and painting of the multipurpose hall to completion</t>
  </si>
  <si>
    <t>Waithaka Assisant Chief Office</t>
  </si>
  <si>
    <t>4-047-276-2640507-113-2018/19-001</t>
  </si>
  <si>
    <t xml:space="preserve">Additional funds for plastering, openings, flooring and painting of the office to Completion </t>
  </si>
  <si>
    <t>Riruta Chief's Office</t>
  </si>
  <si>
    <t>4-047-276-2640507-113-2018/19-002</t>
  </si>
  <si>
    <t>Ngando Chief's AP Camp</t>
  </si>
  <si>
    <t>4-047-276-2640507-113-2018/19-003</t>
  </si>
  <si>
    <t>Mutuini Police Post</t>
  </si>
  <si>
    <t>4-047-276-2640507-113-2018/19-004</t>
  </si>
  <si>
    <t xml:space="preserve">Construction of  four door pit latrine   to completion </t>
  </si>
  <si>
    <t>Kirigu Chief's Camp</t>
  </si>
  <si>
    <t>4-047-276-2640507-113-2018/19-005</t>
  </si>
  <si>
    <t>Additional funds for superstructure walling, roofing, doors and windows, plastering and painting   of the NG-CDF office to completion</t>
  </si>
  <si>
    <t>4-047-276-3110701-108-2018/19-001</t>
  </si>
  <si>
    <t>Civil Suit</t>
  </si>
  <si>
    <t>4-047-276-2640513-108-2018/19-001</t>
  </si>
  <si>
    <t>Payment of fine for the various civil suit facing the office</t>
  </si>
  <si>
    <t>4-038-113-2210502-110-2018/19-001</t>
  </si>
  <si>
    <t>4-038-113-2210502-110-2018/19-002</t>
  </si>
  <si>
    <t>4-038-113-2210502-110-2018/19-003</t>
  </si>
  <si>
    <t>4-038-113-2210502-110-2018/19-004</t>
  </si>
  <si>
    <t>4-038-113-2210502-110-2018/19-005</t>
  </si>
  <si>
    <t>4-038-113-2210502-110-2018/19-006</t>
  </si>
  <si>
    <t>Construction of computer laboratory/ classrooms block; Erection of columns, roofing and general finishes at the 2nd floor.</t>
  </si>
  <si>
    <t>Construction of Dinning Hall/kitchen-storey; Casting of 1st suspended floor slab</t>
  </si>
  <si>
    <t>Co-fund completion of complex Administration block at ground floor;Tiling of floor,fitting of shutters/ glasses, painting</t>
  </si>
  <si>
    <r>
      <t xml:space="preserve">Completion of 4 No. classrooms to completion </t>
    </r>
    <r>
      <rPr>
        <b/>
        <sz val="12"/>
        <color indexed="10"/>
        <rFont val="Footlight MT Light"/>
        <family val="1"/>
      </rPr>
      <t>(specify completion)</t>
    </r>
  </si>
  <si>
    <t>Drainage of surface run-off storm water; Excavation of trenches, Stone pitching along the trenches.</t>
  </si>
  <si>
    <t>4-039-223-2640510-110-2018/19-004</t>
  </si>
  <si>
    <t>4-039-223-2640510-110-2018/19-001</t>
  </si>
  <si>
    <t>4-039-223-2640510-110-2018/19-002</t>
  </si>
  <si>
    <t>4-039-223-2640510-110-2018/19-003</t>
  </si>
  <si>
    <t>Bursary to needy students</t>
  </si>
  <si>
    <t>4-039-223-2640100-103-2018/19-001</t>
  </si>
  <si>
    <t>4-039-223-2640100-103-2018/19-002</t>
  </si>
  <si>
    <t>Ongoing construction of 6 Classrooms. (Walling, roofing and fittings)</t>
  </si>
  <si>
    <t>Ongoing construction of 6 Classrooms,( walling, roofing and fittings)</t>
  </si>
  <si>
    <t xml:space="preserve">Construction of 6 Classrooms. </t>
  </si>
  <si>
    <t>Construction of 6 Classrooms(setting out, foundation laying,floor slab casting,walling,roofing, plaster works and fittings)</t>
  </si>
  <si>
    <t>4-039-223-2630204-104-2018/19-001</t>
  </si>
  <si>
    <t>4-039-223-2630204-104-2018/19-002</t>
  </si>
  <si>
    <t>4-039-223-2630204-104-2018/19-003</t>
  </si>
  <si>
    <t>4-039-223-2630204-104-2018/19-004</t>
  </si>
  <si>
    <t>4-039-223-2630204-104-2018/19-005</t>
  </si>
  <si>
    <t>4-039-223-2630204-104-2018/19-006</t>
  </si>
  <si>
    <t>4-039-223-2630204-104-2018/19-007</t>
  </si>
  <si>
    <t>4-039-223-2630204-104-2018/19-008</t>
  </si>
  <si>
    <t>4-039-223-2630204-104-2018/19-009</t>
  </si>
  <si>
    <t>4-039-223-2630204-104-2018/19-010</t>
  </si>
  <si>
    <t>4-039-223-2630205-104-2018/19-001</t>
  </si>
  <si>
    <t>4-039-223-2630205-104-2018/19-002</t>
  </si>
  <si>
    <t>4-039-223-2630205-104-2018/19-003</t>
  </si>
  <si>
    <t>4-039-223-2630205-104-2018/19-004</t>
  </si>
  <si>
    <t>4-039-223-2630205-104-2018/19-005</t>
  </si>
  <si>
    <t>4-039-223-2211310-108-2018/19-001</t>
  </si>
  <si>
    <t>4-039-223-2640509-112-2018/19-001</t>
  </si>
  <si>
    <t>4-039-223-2210802-111-2018/19-002</t>
  </si>
  <si>
    <t>4-039-223-2210700-111-2018/19-003</t>
  </si>
  <si>
    <t xml:space="preserve">Payment of staff salaries, annual leave allowances and gratuity NGCDFC staff salaries </t>
  </si>
  <si>
    <t>Construction of 2 Classrooms (Kshs. 2,600,000) and Equipping with 50 pupils double desks (Kshs. 400,000)</t>
  </si>
  <si>
    <t>Construction of 4 NPR Houses with Pit Latrines and Bathrooms</t>
  </si>
  <si>
    <t>Construction of 2 door Pit Latrines with urinal area</t>
  </si>
  <si>
    <t>Construction of 1 administration block (phase 1) Kshs 2,000,000 and completion of 1 laboratory Kshs 500,000: floor, benches and gas works.</t>
  </si>
  <si>
    <t>Completion of 1 dormitory: floor, ablution block, windows, doors and painting.</t>
  </si>
  <si>
    <t>Construction of 1 classroom Kshs 900,000 and Completion of 1 classroom Kshs 100,000 - door, windows and painting.</t>
  </si>
  <si>
    <t>Construction of 2 classrooms Kshs 1,800,000 and Renovation of 4 classrooms Kshs 1,000,000 :roof, floor, veranda and painting</t>
  </si>
  <si>
    <t>Renovation  of 4 classrooms: roof,floor,veranda and painting</t>
  </si>
  <si>
    <t>Construction of 1 classroom to completion Kshs 800,000 and completion of 1 classroom - Kshs 100,000; window panes,painting and poles</t>
  </si>
  <si>
    <t>Renovation of 4 classrooms: roof,floor,veranda and painting</t>
  </si>
  <si>
    <t>Renovation  of 8 classrooms: roof, floor,veranda and painting</t>
  </si>
  <si>
    <t>Construction of disposable toilet to completion</t>
  </si>
  <si>
    <t>Renovation of 4 classrooms: roof, floor,veranda and painting</t>
  </si>
  <si>
    <t>Completion of an assistant chief's office: plastering, floor,door and windows</t>
  </si>
  <si>
    <t>Painting of 25 classrooms  to completion</t>
  </si>
  <si>
    <t>Construction of pit latrine Kshs. 250,000 and an office for police in charge Kshs 810,000.</t>
  </si>
  <si>
    <t>4-020-101-2630205-104-2018/19-001</t>
  </si>
  <si>
    <t>4-020-101-2630205-104-2018/19-002</t>
  </si>
  <si>
    <t>4-020-101-2630205-104-2018/19-003</t>
  </si>
  <si>
    <t>4-020-101-2630205-104-2018/19-004</t>
  </si>
  <si>
    <t>4-020-101-2630205-104-2018/19-005</t>
  </si>
  <si>
    <t>4-020-101-2630205-104-2018/19-006</t>
  </si>
  <si>
    <t>4-020-101-2630205-104-2018/19-007</t>
  </si>
  <si>
    <t>4-020-101-2630205-104-2018/19-008</t>
  </si>
  <si>
    <t>4-020-101-2630205-104-2018/19-009</t>
  </si>
  <si>
    <t>4-020-101-2640507-104-2018/19-001</t>
  </si>
  <si>
    <t>4-020-101-2640507-104-2018/19-002</t>
  </si>
  <si>
    <t>4-020-101-2640507-104-2018/19-003</t>
  </si>
  <si>
    <t>4-020-101-2640507-104-2018/19-004</t>
  </si>
  <si>
    <t>4-020-101-2640507-104-2018/19-005</t>
  </si>
  <si>
    <t>4-020-101-2640507-104-2018/19-006</t>
  </si>
  <si>
    <t>4-020-101-2640507-104-2018/19-007</t>
  </si>
  <si>
    <r>
      <t xml:space="preserve"> Land kamwana primary school</t>
    </r>
    <r>
      <rPr>
        <b/>
        <sz val="12"/>
        <color indexed="10"/>
        <rFont val="Footlight MT Light"/>
        <family val="1"/>
      </rPr>
      <t>(proper names)</t>
    </r>
  </si>
  <si>
    <t>Construction of a two self-contained units police residential house Kshs 950,000</t>
  </si>
  <si>
    <t xml:space="preserve">Construction of a metal gate Kshs 70,000,  a waiting bay  Kshs 180,000 </t>
  </si>
  <si>
    <t>Construction of 2 classrooms kshs. 800,000 and Completion of 1 classroom;painting &amp; plastering Kshs 200,000</t>
  </si>
  <si>
    <t xml:space="preserve">Construction of 10 door pit latrines (kshs. 300,000) at Library and Construction of 6 door pit latrine (kshs. 200,000) </t>
  </si>
  <si>
    <t>Purchase and installation of 5000 litres water tank (kshs.60,000) and planting of 100 Mango and pawpaw tree seedlings (kshs.20,000)</t>
  </si>
  <si>
    <t xml:space="preserve">Construction of a new Dormitory (Ksh. 500,000) </t>
  </si>
  <si>
    <t xml:space="preserve">Construction of 6 door pit latrines and 6 door bathrooms </t>
  </si>
  <si>
    <t>PROJECT GFS CODELIST FOR NJORO NATIONAL GOVERNMENT CONSTITUENCY DEVELOPMENT FUND</t>
  </si>
  <si>
    <t>4-032-167-2210000-100-2018/19-001</t>
  </si>
  <si>
    <t>Payment of staff salary and gratuity</t>
  </si>
  <si>
    <t>4-032-167-2210000-100-2018/19-002</t>
  </si>
  <si>
    <t>Purchase of fuel, utility supplies and services, domestic travel and subsistence, sanitary and cleaning material, fuel and oil lubricant, maintenance of computers, printers and photocopiers, publishing and printing services, minor and major office repairs, and other transportation cost, repairs and maintenance, printing and stationery, courier services and subsistence, office tea</t>
  </si>
  <si>
    <t>4-032-167-2120101-100-2018/19-003</t>
  </si>
  <si>
    <t>4-032-167-2120101-100-2018/19-004</t>
  </si>
  <si>
    <t>4-032-167-2210802-100-2018/19-005</t>
  </si>
  <si>
    <t>4-032-167-2210000-111-2018/19-001</t>
  </si>
  <si>
    <t>4-032-167-2210802-111-2018/19-002</t>
  </si>
  <si>
    <t>4-032-167-2210700-111-2018/19-003</t>
  </si>
  <si>
    <t>4-032-167-2640200-101-2018/19-004</t>
  </si>
  <si>
    <t>4-032-167-2640101-103-2018/19-001</t>
  </si>
  <si>
    <t>4-032-167-2640102-103-2018/19-002</t>
  </si>
  <si>
    <t>Njoro Technical Training Institute</t>
  </si>
  <si>
    <t>4-032-167-2211311-104-2018/19-001</t>
  </si>
  <si>
    <t>4-032-167-2640509-112-2018/19-001</t>
  </si>
  <si>
    <t xml:space="preserve"> Amani Secondary </t>
  </si>
  <si>
    <t>4-032-167-2640510-110-2018/19-001</t>
  </si>
  <si>
    <t>4-032-167-2640510-110-2018/19-002</t>
  </si>
  <si>
    <t>Tengecha Primary School</t>
  </si>
  <si>
    <t>4-032-167-2640510-110-2018/19-003</t>
  </si>
  <si>
    <t>4-032-167-2640510-110-2018/19-004</t>
  </si>
  <si>
    <t>Davison Primary School</t>
  </si>
  <si>
    <t>4-032-167-2640510-110-2018/19-005</t>
  </si>
  <si>
    <t>Kapkembu Primary School</t>
  </si>
  <si>
    <t>4-032-167-2210802-104-2018/19-001</t>
  </si>
  <si>
    <t>Ewaat  primary school</t>
  </si>
  <si>
    <t>4-032-167-2210802-104-2018/19-002</t>
  </si>
  <si>
    <t>Construction of one classroom to completion at Ksh.700,000 and completion of one classroom (plastering, flooring, fixing of windows and door &amp; painting of one classroom at Ksh.400,000)</t>
  </si>
  <si>
    <t>Sosiot primary school</t>
  </si>
  <si>
    <t>4-032-167-2210802-104-2018/19-003</t>
  </si>
  <si>
    <t>Construction of 2 classrooms to completion at Kshs. 1,200,000 and purchase of 30 desks at Kshs. 100,000</t>
  </si>
  <si>
    <t>Tagitech primary school</t>
  </si>
  <si>
    <t>4-032-167-2210802-104-2018/19-004</t>
  </si>
  <si>
    <t>Construction of three classrooms at Kshs. 1,800,000 and a 6 door toilet at Kshs. 300,000</t>
  </si>
  <si>
    <t>Tachasis primary school</t>
  </si>
  <si>
    <t>4-032-167-2210802-104-2018/19-005</t>
  </si>
  <si>
    <t>Mutarakwa primary school</t>
  </si>
  <si>
    <t>4-032-167-2210802-104-2018/19-006</t>
  </si>
  <si>
    <t>Renovation of 8 classrooms (flooringand plastering)</t>
  </si>
  <si>
    <t>Mau Narok NG-CDF Primary School</t>
  </si>
  <si>
    <t>4-031-165-2640506-108-2018/19-0012</t>
  </si>
  <si>
    <t>Purchase of 7 acres of land</t>
  </si>
  <si>
    <t>Bagaria secondary school</t>
  </si>
  <si>
    <t>4-032-167-2630205-104-2018/19-001</t>
  </si>
  <si>
    <t>Purchase of a 51 seater School bus</t>
  </si>
  <si>
    <t>Taita Mauche secondary school</t>
  </si>
  <si>
    <t>4-032-167-2630205-104-2018/19-002</t>
  </si>
  <si>
    <t>Ogiek Nessuit secondary school</t>
  </si>
  <si>
    <t>4-032-167-2630205-104-2018/19-003</t>
  </si>
  <si>
    <t>Njoro Central secondary school</t>
  </si>
  <si>
    <t>4-032-167-2630205-104-2018/19-004</t>
  </si>
  <si>
    <t>Kilo secondary school</t>
  </si>
  <si>
    <t>4-032-167-2630205-104-2018/19-005</t>
  </si>
  <si>
    <t>construction of 2 classrooms at Ksh.1,200,000 and construction of 6 door toilets at Ksh.300,000</t>
  </si>
  <si>
    <t>Siryat secondary school</t>
  </si>
  <si>
    <t>4-032-167-2630205-104-2018/19-006</t>
  </si>
  <si>
    <t>Construction of 1 classroom to completion at ksh.700,000 and construction of 6 door toilets at Ksh.300,000</t>
  </si>
  <si>
    <t>Tengecha secondary school</t>
  </si>
  <si>
    <t>4-032-167-2630205-104-2018/19-007</t>
  </si>
  <si>
    <t>Construction of two classrooms at Ksh.1,200,000 and construction of 6 door toilets at Ksh.300,000</t>
  </si>
  <si>
    <t>Lusiru secondary school</t>
  </si>
  <si>
    <t>4-032-167-2630205-104-2018/19-008</t>
  </si>
  <si>
    <t>Amani secondary school</t>
  </si>
  <si>
    <t>4-032-167-2630205-104-2018/19-009</t>
  </si>
  <si>
    <t>Completion of one classroom (plastering and painting)at Kshs. 100,000 and construction of girls and boys toilets at Kshs. 200,000 each</t>
  </si>
  <si>
    <t>Milimani secondary school</t>
  </si>
  <si>
    <t>4-032-167-2630205-104-2018/19-010</t>
  </si>
  <si>
    <t>Cheptoroi Secondary School</t>
  </si>
  <si>
    <t>4-032-167-2630205-104-2018/19-011</t>
  </si>
  <si>
    <r>
      <t>For establishment of Technical Training Institute in partnership with Ministry Of Education.(</t>
    </r>
    <r>
      <rPr>
        <b/>
        <sz val="12"/>
        <color indexed="10"/>
        <rFont val="Footlight MT Light"/>
        <family val="1"/>
      </rPr>
      <t>NOT IN THE MINISTRY LIST)</t>
    </r>
  </si>
  <si>
    <r>
      <t>Purchase of the office vehicle (Toyota double cab)for project monitoring(</t>
    </r>
    <r>
      <rPr>
        <b/>
        <sz val="12"/>
        <color indexed="10"/>
        <rFont val="Footlight MT Light"/>
        <family val="1"/>
      </rPr>
      <t>The NGCDFC is to allocate 19,845,477 but allocated less Kshs 2,000,000.The project is with held on the basis of the balance of Kshs 2,000,000 for the suit)</t>
    </r>
  </si>
  <si>
    <t>4-039-223-2640510-110-2018/19-007</t>
  </si>
  <si>
    <t xml:space="preserve"> St Brigids girls Kitayi</t>
  </si>
  <si>
    <t>4-039-223-2640510-110-2018/19-009</t>
  </si>
  <si>
    <t>Chebukwabi Friends Sec. School</t>
  </si>
  <si>
    <t>4-039-223-2640510-110-2018/19-008</t>
  </si>
  <si>
    <t>Kimilili Girls</t>
  </si>
  <si>
    <t>Kitayi Primary school</t>
  </si>
  <si>
    <t>4-039-223-2640510-110-2018/19-006</t>
  </si>
  <si>
    <t xml:space="preserve"> Nasianda Primary school</t>
  </si>
  <si>
    <t>4-039-223-2640510-110-2018/19-005</t>
  </si>
  <si>
    <t>DarajaMungu Primary school</t>
  </si>
  <si>
    <t>Kamusinga Primary</t>
  </si>
  <si>
    <t>Kamusinga Girls</t>
  </si>
  <si>
    <t>Friends School Kamusinga</t>
  </si>
  <si>
    <t>Allan Bradley Primary school</t>
  </si>
  <si>
    <t>4-039-223-2640510-110-2018/19-018</t>
  </si>
  <si>
    <t xml:space="preserve">Matili RC Primary school </t>
  </si>
  <si>
    <t>4-039-223-2640510-110-2018/19-017</t>
  </si>
  <si>
    <t>4-039-223-2640510-110-2018/19-016</t>
  </si>
  <si>
    <t>4-039-223-2640510-110-2018/19-015</t>
  </si>
  <si>
    <t>Namawanga secondary school</t>
  </si>
  <si>
    <t>4-039-223-2640510-110-2018/19-014</t>
  </si>
  <si>
    <t>Namawanga Primary school</t>
  </si>
  <si>
    <t>4-039-223-2640510-110-2018/19-013</t>
  </si>
  <si>
    <t>Chelekei bahai Primary school</t>
  </si>
  <si>
    <t>4-039-223-2640510-110-2018/19-012</t>
  </si>
  <si>
    <t>Chelekei Bahai secondary school</t>
  </si>
  <si>
    <t>4-039-223-2640510-110-2018/19-011</t>
  </si>
  <si>
    <t>Misikhu secondary school</t>
  </si>
  <si>
    <t>4-039-223-2640510-110-2018/19-010</t>
  </si>
  <si>
    <t>Misikhu primary school</t>
  </si>
  <si>
    <t>Lwanda Secondary school</t>
  </si>
  <si>
    <t>Lwanda SA primary school</t>
  </si>
  <si>
    <t>4-039-223-2640510-110-2018/19-026</t>
  </si>
  <si>
    <t>Matisi Primary school</t>
  </si>
  <si>
    <t>4-039-223-2640510-110-2018/19-025</t>
  </si>
  <si>
    <t>Makhonge Primary school</t>
  </si>
  <si>
    <t>4-039-223-2640510-110-2018/19-024</t>
  </si>
  <si>
    <t>ACK Mapera secondary school</t>
  </si>
  <si>
    <t>4-039-223-2640510-110-2018/19-023</t>
  </si>
  <si>
    <t>ACK Mapera primary school</t>
  </si>
  <si>
    <t>4-039-223-2640510-110-2018/19-022</t>
  </si>
  <si>
    <t>Chesamisi primary school</t>
  </si>
  <si>
    <t>4-039-223-2640510-110-2018/19-021</t>
  </si>
  <si>
    <t>Chesamisi secondary school</t>
  </si>
  <si>
    <t>Chesamisi AP Camp</t>
  </si>
  <si>
    <t>4-039-223-2640510-110-2018/19-020</t>
  </si>
  <si>
    <t>Mwangale DEB Primary school</t>
  </si>
  <si>
    <t>4-039-223-2640510-110-2018/19-019</t>
  </si>
  <si>
    <t>New Hope Mwangale secondary school</t>
  </si>
  <si>
    <t>4-039-223-2640510-110-2018/19-032</t>
  </si>
  <si>
    <t>Khwiroro Primary school</t>
  </si>
  <si>
    <t>4-039-223-2640510-110-2018/19-031</t>
  </si>
  <si>
    <t>Kimingichi AC Primary school</t>
  </si>
  <si>
    <t>4-039-223-2640510-110-2018/19-030</t>
  </si>
  <si>
    <t>Kamasielo Primary school</t>
  </si>
  <si>
    <t>4-039-223-2640510-110-2018/19-029</t>
  </si>
  <si>
    <t>St Josephs Kamusinde</t>
  </si>
  <si>
    <t>4-039-223-2640510-110-2018/19-028</t>
  </si>
  <si>
    <t>St John’s Buko secondary school</t>
  </si>
  <si>
    <t>4-039-223-2640510-110-2018/19-027</t>
  </si>
  <si>
    <t>Additional funds for final payment of constituency’s strategic plan 2017-2022 and Launching.</t>
  </si>
  <si>
    <t xml:space="preserve"> Mutuini Primary School</t>
  </si>
  <si>
    <t>Construction  of concrete tank base,piping  and installation of  gutters.</t>
  </si>
  <si>
    <t>Kirigu Primary School</t>
  </si>
  <si>
    <t>4-047-276-2640510-110-2018/19-002</t>
  </si>
  <si>
    <t>4-047-276-2640510-110-2018/19-003</t>
  </si>
  <si>
    <t>4-047-276-2640510-110-2018/19-004</t>
  </si>
  <si>
    <t>4-047-276-2640510-110-2018/19-005</t>
  </si>
  <si>
    <t>Ruthimitu Mixed</t>
  </si>
  <si>
    <t>4-047-276-2640510-110-2018/19-006</t>
  </si>
  <si>
    <t>Ruthimitu Girls</t>
  </si>
  <si>
    <t>4-047-276-2640510-110-2018/19-007</t>
  </si>
  <si>
    <t>4-047-276-2640510-110-2018/19-008</t>
  </si>
  <si>
    <t>Nembu High School</t>
  </si>
  <si>
    <t>4-047-276-2640510-110-2018/19-009</t>
  </si>
  <si>
    <t>Kaberia Primary School</t>
  </si>
  <si>
    <t>4-047-276-2640510-110-2018/19-010</t>
  </si>
  <si>
    <t>4-047-276-2640510-110-2018/19-011</t>
  </si>
  <si>
    <t>Riruta satellite Primary School</t>
  </si>
  <si>
    <t>4-047-276-2640510-110-2018/19-012</t>
  </si>
  <si>
    <t>Beth Mugo High</t>
  </si>
  <si>
    <t>4-047-276-2640510-110-2018/19-013</t>
  </si>
  <si>
    <t>Dagoretti High School</t>
  </si>
  <si>
    <t>4-047-276-2640510-110-2018/19-014</t>
  </si>
  <si>
    <t>4-047-276-2640510-110-2018/19-015</t>
  </si>
  <si>
    <t>surpassed allocation (totAL FIGURE ADDS UP TO 109,800,875.52.ITS ABOVE BY KSHS 760,000</t>
  </si>
  <si>
    <t>PROJECT GFS CODELIST FOR HOMABAY TOWN NATIONAL GOVERNMENT CONSTITUENCY DEVELOPMENT FUND</t>
  </si>
  <si>
    <t>4-043-249-2110000-100-2018/19-001</t>
  </si>
  <si>
    <t>Payment of staff salaries and Wages for staff</t>
  </si>
  <si>
    <t>4-043-249-2210000-100-2018/19-002</t>
  </si>
  <si>
    <t>Payment of security, utilities, purchase of fuel, internet subscription, communication allowances, repairs and maintenance, printing, stationery, telephone, travel and subsistence, office tea</t>
  </si>
  <si>
    <t>4-043-249-2120201-100-2018/19-003</t>
  </si>
  <si>
    <t>4-043-249-2120101-100-2018/19-004</t>
  </si>
  <si>
    <t>4-043-249-2210802-100-2018/19-005</t>
  </si>
  <si>
    <t>4-043-249-2210000-111-2018/19-001</t>
  </si>
  <si>
    <t>4-043-249-2210802-111-2018/19-002</t>
  </si>
  <si>
    <t>NG-CDFC/PMC &amp; Staff capacity building</t>
  </si>
  <si>
    <t>4-043-249-2210700-111-2018/19-003</t>
  </si>
  <si>
    <t xml:space="preserve">4-043-249-2640101-103-2018/19-001 </t>
  </si>
  <si>
    <t>Bursary to cater for needy students in secondary schools</t>
  </si>
  <si>
    <t>4-043-249-2640102-103-2018/19-002</t>
  </si>
  <si>
    <t>Bursary funds to cater for needy students in tertiary institutions.</t>
  </si>
  <si>
    <t>4-043-249-2640103-103-2018/19-003</t>
  </si>
  <si>
    <t xml:space="preserve">Bursary funds to cater for needy students in special schools </t>
  </si>
  <si>
    <t>4-043-249-2640200-101-2018/19-001</t>
  </si>
  <si>
    <t>Funds set aside to cater for unforeseen occurrences during the Financial Year.</t>
  </si>
  <si>
    <t>Adongo Primary School</t>
  </si>
  <si>
    <t>4-043-249-2630204-104-2018/19-001</t>
  </si>
  <si>
    <t>Arunda Primary School</t>
  </si>
  <si>
    <t>4-043-249-2630204-104-2018/19-002</t>
  </si>
  <si>
    <t>Renovation of 8 Classrooms: Fittings, Plastering and painting.</t>
  </si>
  <si>
    <t>Disii Primary School</t>
  </si>
  <si>
    <t>4-043-249-2630204-104-2018/19-003</t>
  </si>
  <si>
    <t>Renovation 3 Classrooms: roofing, fittings, plastering and painting.</t>
  </si>
  <si>
    <t>Homa Bay Primary School</t>
  </si>
  <si>
    <t>4-043-249-2630204-104-2018/19-004</t>
  </si>
  <si>
    <t>Renovation of 8 Classsrooms; Plastering, fittings, painting and general finishes</t>
  </si>
  <si>
    <t>Kambeke Primary School</t>
  </si>
  <si>
    <t>4-043-249-2630204-104-2018/19-005</t>
  </si>
  <si>
    <t xml:space="preserve">Renovation of 2 Classrooms; plastering and painting. </t>
  </si>
  <si>
    <t>4-043-249-2630204-104-2018/19-006</t>
  </si>
  <si>
    <t>Completion of 1 Classroom; Plastering, flooring, fittings, painting and general finishes</t>
  </si>
  <si>
    <t>Kogello Kalanya Primary School</t>
  </si>
  <si>
    <t>4-043-249-2630204-104-2018/19-007</t>
  </si>
  <si>
    <t>Kotewa Primary School</t>
  </si>
  <si>
    <t>4-043-249-2630204-104-2018/19-008</t>
  </si>
  <si>
    <t>Lake Primary School</t>
  </si>
  <si>
    <t>4-043-249-2630204-104-2018/19-009</t>
  </si>
  <si>
    <t>Construction of 2 New Classrooms</t>
  </si>
  <si>
    <t>Majiwa Primary School</t>
  </si>
  <si>
    <t>4-043-249-2630204-104-2018/19-010</t>
  </si>
  <si>
    <t>Renovation of 8 Classrooms: Plastering, fittings and painting</t>
  </si>
  <si>
    <t>4-043-249-2630204-104-2018/19-011</t>
  </si>
  <si>
    <t>Renovation of Administration Block: Roofing, Fittings, Plastering and painting</t>
  </si>
  <si>
    <t>Ndiru Primary School</t>
  </si>
  <si>
    <t>4-043-249-2630204-104-2018/19-012</t>
  </si>
  <si>
    <t>Nyakune Primary School</t>
  </si>
  <si>
    <t>4-043-249-2630204-104-2018/19-013</t>
  </si>
  <si>
    <t>Nyanguu Primary School</t>
  </si>
  <si>
    <t>4-043-249-2630204-104-2018/19-014</t>
  </si>
  <si>
    <t>Renovation of 3 Classrooms; Fittings, plastering and painting.</t>
  </si>
  <si>
    <t>Nyauu Primary  School</t>
  </si>
  <si>
    <t>4-043-249-2630204-104-2018/19-015</t>
  </si>
  <si>
    <t>Ogande Special School</t>
  </si>
  <si>
    <t>4-043-249-2630204-104-2018/19-016</t>
  </si>
  <si>
    <t>Completion of 2 No classrooms: roofing, plastering, fittings and painting.</t>
  </si>
  <si>
    <t>4-043-249-2630204-104-2018/19-017</t>
  </si>
  <si>
    <t>Opande Rarage Primary</t>
  </si>
  <si>
    <t>4-043-249-2630204-104-2018/19-018</t>
  </si>
  <si>
    <t>Pedo Primary School</t>
  </si>
  <si>
    <t>4-043-249-2630204-104-2018/19-019</t>
  </si>
  <si>
    <t>Rodi Primary School</t>
  </si>
  <si>
    <t>4-043-249-2630204-104-2018/19-020</t>
  </si>
  <si>
    <t>Shauri Yako Primary School</t>
  </si>
  <si>
    <t>4-043-249-2630204-104-2018/19-021</t>
  </si>
  <si>
    <t>Wahambla Primary School</t>
  </si>
  <si>
    <t>4-043-249-2630204-104-2018/19-022</t>
  </si>
  <si>
    <t>Completion of 2 No. classrooms, plastering, fittings and painting</t>
  </si>
  <si>
    <t>Watata Primary School</t>
  </si>
  <si>
    <t>4-043-249-2630204-104-2018/19-023</t>
  </si>
  <si>
    <t>Wiobiero Primary  School</t>
  </si>
  <si>
    <t>4-043-249-2630204-104-2018/19-024</t>
  </si>
  <si>
    <t>Bishop Ochiel Otaro Mixed School</t>
  </si>
  <si>
    <t>4-043-249-2630205-104-2018/19-001</t>
  </si>
  <si>
    <t>Completion of Laboratory: Fittings, furnishing and painting</t>
  </si>
  <si>
    <t>Bishop Okulu Magare Girls School</t>
  </si>
  <si>
    <t>4-043-249-2630205-104-2018/19-002</t>
  </si>
  <si>
    <t>Chiga Mixed Secondary School</t>
  </si>
  <si>
    <t>4-043-249-2630205-104-2018/19-003</t>
  </si>
  <si>
    <t>Gogo Katuma Mixed Secondary School</t>
  </si>
  <si>
    <t>4-043-249-2630205-104-2018/19-004</t>
  </si>
  <si>
    <t>Homa Bay High School</t>
  </si>
  <si>
    <t>4-043-249-2630205-104-2018/19-005</t>
  </si>
  <si>
    <t>Construction of a New Library</t>
  </si>
  <si>
    <t>Kuja Mixed Secondary School</t>
  </si>
  <si>
    <t>4-043-249-2630205-104-2018/19-006</t>
  </si>
  <si>
    <t>Lala Mixed Secondary School</t>
  </si>
  <si>
    <t>4-043-249-2630205-104-2018/19-007</t>
  </si>
  <si>
    <t>Lang'oromo Mixed Secondary School</t>
  </si>
  <si>
    <t>4-043-249-2630205-104-2018/19-008</t>
  </si>
  <si>
    <t>Maguti Mixed Secondary School</t>
  </si>
  <si>
    <t>4-043-249-2630205-104-2018/19-009</t>
  </si>
  <si>
    <t>Ngere Mixed Seondary School</t>
  </si>
  <si>
    <t>4-043-249-2630205-104-2018/19-010</t>
  </si>
  <si>
    <t>Nyakahia Mixed Secondary School</t>
  </si>
  <si>
    <t>4-043-249-2630205-104-2018/19-011</t>
  </si>
  <si>
    <t>4-043-249-2630205-104-2018/19-012</t>
  </si>
  <si>
    <t>Ogande Girls High school</t>
  </si>
  <si>
    <t>4-043-249-2630205-104-2018/19-013</t>
  </si>
  <si>
    <t>Ogande Mixed Secondary School</t>
  </si>
  <si>
    <t>4-043-249-2630205-104-2018/19-014</t>
  </si>
  <si>
    <t>Construction of 2 Classrooms:  plastering, fittings and painting</t>
  </si>
  <si>
    <t>Pala Masogo Mixed Secondary School</t>
  </si>
  <si>
    <t>4-043-249-2630205-104-2018/19-015</t>
  </si>
  <si>
    <t>Pap Ndege Mixed Secondary  School</t>
  </si>
  <si>
    <t>4-043-249-2630205-104-2018/19-016</t>
  </si>
  <si>
    <t>Rabuor Masawa Mixed Secondary School</t>
  </si>
  <si>
    <t>4-043-249-2630205-104-2018/19-017</t>
  </si>
  <si>
    <t>Construction of a new Science Laboratory</t>
  </si>
  <si>
    <t>Riwa Secondary School</t>
  </si>
  <si>
    <t>4-043-249-2630205-104-2018/19-018</t>
  </si>
  <si>
    <t>Construction of a new Administration Block</t>
  </si>
  <si>
    <t>Ruga Mixed Secondary  School</t>
  </si>
  <si>
    <t>4-043-249-2630205-104-2018/19-019</t>
  </si>
  <si>
    <t>Completion of Laboratory; fitting, furnishing and painting.</t>
  </si>
  <si>
    <t>St. Ambrose Got Rabuor Secondary School</t>
  </si>
  <si>
    <t>4-043-249-2630205-104-2018/19-020</t>
  </si>
  <si>
    <t>St. Domnic Wiga mixed Secondary School</t>
  </si>
  <si>
    <t>4-043-249-2630205-104-2018/19-021</t>
  </si>
  <si>
    <t>St. Joseph Sero Mixed Sec. School</t>
  </si>
  <si>
    <t>4-043-249-2630205-104-2018/19-022</t>
  </si>
  <si>
    <t>Completion of Laboratory: Fittings, furnishing, plastering and painting</t>
  </si>
  <si>
    <t>St. Mary's Marindi Girls School</t>
  </si>
  <si>
    <t>4-043-249-2630205-104-2018/19-023</t>
  </si>
  <si>
    <t>St. Peter's Disii Secondary School</t>
  </si>
  <si>
    <t>4-043-249-2630205-104-2018/19-024</t>
  </si>
  <si>
    <t>St. Pius Ndiru Secondary Schoool</t>
  </si>
  <si>
    <t>4-043-249-2630205-104-2018/19-025</t>
  </si>
  <si>
    <t>St. Theresa's Nyauu Girls School</t>
  </si>
  <si>
    <t>4-043-249-2630205-104-2018/19-026</t>
  </si>
  <si>
    <t>Wiobiero Secondary School</t>
  </si>
  <si>
    <t>4-043-249-2630205-104-2018/19-027</t>
  </si>
  <si>
    <t>Completion of Laboraory: Fittings, furnishing and painting</t>
  </si>
  <si>
    <t>Homabay Multipurpose Hall Toilet Project</t>
  </si>
  <si>
    <t>4-043-249-3110202-108-2018/19-001</t>
  </si>
  <si>
    <t>Purchase of Office Furniture and Equipment</t>
  </si>
  <si>
    <t>4-043-249-3111000-108-2018/19-003</t>
  </si>
  <si>
    <t>Purchase of Office Furniture-1 Workstation, 3Desktops, 1 laptop computer, 1 tablet, 3Filing Cabinets, 1 Photocopier,5 Office Chairs and 5 tables, 1 Head Camera and 1 Public Address system</t>
  </si>
  <si>
    <t>4-043-249-3110704-108-2018/19-004</t>
  </si>
  <si>
    <t>Sero Primary School</t>
  </si>
  <si>
    <t>4-043-249-2640510-110-2018/19-001</t>
  </si>
  <si>
    <t>Rabuor Masawa Secondary School</t>
  </si>
  <si>
    <t>4-043-249-2640510-110-2018/19-002</t>
  </si>
  <si>
    <t>Ojunge Secondary School</t>
  </si>
  <si>
    <t>4-043-249-2640510-110-2018/19-003</t>
  </si>
  <si>
    <t>Maguje Primary School</t>
  </si>
  <si>
    <t>4-043-249-2640510-110-2018/19-004</t>
  </si>
  <si>
    <t>Kochungo Primary School</t>
  </si>
  <si>
    <t>4-043-249-2640510-110-2018/19-005</t>
  </si>
  <si>
    <t>Roba Primary School</t>
  </si>
  <si>
    <t>4-043-249-2640510-110-2018/19-006</t>
  </si>
  <si>
    <t>Kuja Primary School</t>
  </si>
  <si>
    <t>4-043-249-2640510-110-2018/19-007</t>
  </si>
  <si>
    <t>4-043-249-2640510-110-2018/19-008</t>
  </si>
  <si>
    <r>
      <t xml:space="preserve">Homabay Town Sports Tournament </t>
    </r>
    <r>
      <rPr>
        <b/>
        <sz val="12"/>
        <color indexed="8"/>
        <rFont val="Footlight MT Light"/>
        <family val="1"/>
      </rPr>
      <t xml:space="preserve">Conditional Approval
NG-CDFC to provide clear description of the activities to be carried out under facilitation of teams in the National League
NG-CDFC to split cost for each activity
</t>
    </r>
  </si>
  <si>
    <t>4-043-249-2640509-112-2018/19-001</t>
  </si>
  <si>
    <t>Facilitation of Constituency Teams in the National League and Purchase of Sports Kits and Facilitation of Tournament</t>
  </si>
  <si>
    <r>
      <t xml:space="preserve">Homabay Multipurpose Hall </t>
    </r>
    <r>
      <rPr>
        <b/>
        <sz val="12"/>
        <color indexed="8"/>
        <rFont val="Footlight MT Light"/>
        <family val="1"/>
      </rPr>
      <t>Conditional Approval
NG-CDFC to provide breakdown of activities and the related cost
NG-CDFC to request the Board for change of use from the multipurpose hall to NG-CDFC’s office</t>
    </r>
    <r>
      <rPr>
        <sz val="12"/>
        <color indexed="8"/>
        <rFont val="Footlight MT Light"/>
        <family val="1"/>
      </rPr>
      <t xml:space="preserve">
</t>
    </r>
  </si>
  <si>
    <t>4-043-249-3110202-108-2018/19-002</t>
  </si>
  <si>
    <t xml:space="preserve">Provision of Ceiling, Rain water goods, Electrification, glazing, Painting and Repair of NG-CDF Hall and Offices, Fencing of NGCDF Compound and Gate installation, </t>
  </si>
  <si>
    <t>Construction of a New Dormitory</t>
  </si>
  <si>
    <t xml:space="preserve">Construction of a Science Laboratory; fittings, furnishing and painting. </t>
  </si>
  <si>
    <t>PROJECT GFS CODELIST FOR SIRISIA NATIONAL GOVERNMENT CONSTITUENCY DEVELOPMENT FUND</t>
  </si>
  <si>
    <t>4-039-217-2110000-100-2018/19-001</t>
  </si>
  <si>
    <t xml:space="preserve">Payment of staff salaries and gratuity and NHIF </t>
  </si>
  <si>
    <t>4-039-217-2210000-100-2018/19-002</t>
  </si>
  <si>
    <t>Purchase of fuel, repairs and maintenance of motor vehicle, purchase of a photocopier, office furniture (Executive Desk and chair), stationery, telephone, travel and subsistence, office tea</t>
  </si>
  <si>
    <t>4-039-217-2120500-100-2018/19-003</t>
  </si>
  <si>
    <t>4-039-217-2210802-100-2018/19-004</t>
  </si>
  <si>
    <t>4-039-217-2210000-111-2018/19-001</t>
  </si>
  <si>
    <t>4-039-217-2210802-111-2018/19-002</t>
  </si>
  <si>
    <t>4-039-217-2210700-111-2018/19-003</t>
  </si>
  <si>
    <t>4-039-217-2640200-101-2018/19-001</t>
  </si>
  <si>
    <t>Sports Tournaments</t>
  </si>
  <si>
    <t>4-039-217-2640508-112-2018/19-001</t>
  </si>
  <si>
    <t>ACC Lwandanyi Primary School</t>
  </si>
  <si>
    <t>4-039-217-22640510-110-2018/19-001</t>
  </si>
  <si>
    <t>Undertake purchase and planting of tree seedlings</t>
  </si>
  <si>
    <t>Sengeteti Primary School</t>
  </si>
  <si>
    <t>4-039-217-22640510-110-2018/19-002</t>
  </si>
  <si>
    <t>Kolani Primary School</t>
  </si>
  <si>
    <t>4-039-217-22640510-110-2018/19-003</t>
  </si>
  <si>
    <t>Mukhuyu Primary School</t>
  </si>
  <si>
    <t>4-039-217-22640510-110-2018/19-004</t>
  </si>
  <si>
    <t>Lwandanyi Primary School</t>
  </si>
  <si>
    <t>4-039-217-22640510-110-2018/19-005</t>
  </si>
  <si>
    <t>Butunde Primary School</t>
  </si>
  <si>
    <t>4-039-217-22640510-110-2018/19-006</t>
  </si>
  <si>
    <t>Kabruwet Primary School</t>
  </si>
  <si>
    <t>4-039-217-22640510-110-2018/19-007</t>
  </si>
  <si>
    <t>4-039-217-22640510-110-2018/19-008</t>
  </si>
  <si>
    <t xml:space="preserve"> Mayekwe Primary School</t>
  </si>
  <si>
    <t>4-039-217-22640510-110-2018/19-009</t>
  </si>
  <si>
    <t>4-039-217-22640510-110-2018/19-010</t>
  </si>
  <si>
    <t>Komoriai Primary School</t>
  </si>
  <si>
    <t>4-039-217-22640510-110-2018/19-011</t>
  </si>
  <si>
    <t>Kikai Boys  Secondary School</t>
  </si>
  <si>
    <t>4-039-217-22640510-110-2018/19-012</t>
  </si>
  <si>
    <t>Toloso  Secondary School</t>
  </si>
  <si>
    <t>4-039-217-22640510-110-2018/19-013</t>
  </si>
  <si>
    <t>Kaptanai Secondary School</t>
  </si>
  <si>
    <t>4-039-217-22640510-110-2018/19-014</t>
  </si>
  <si>
    <t>Namang’ofulo  Secondary School</t>
  </si>
  <si>
    <t>4-039-217-22640510-110-2018/19-015</t>
  </si>
  <si>
    <t>Jenifer Yoo  Secondary School</t>
  </si>
  <si>
    <t>4-039-217-22640510-110-2018/19-016</t>
  </si>
  <si>
    <t>Mafungu Secondary School</t>
  </si>
  <si>
    <t>4-039-217-22640510-110-2018/19-017</t>
  </si>
  <si>
    <t>4-039-217-2640101-110-2018/19-001</t>
  </si>
  <si>
    <t>4-039-217-2640102-110-2018/19-002</t>
  </si>
  <si>
    <t>Chwele Boys  Primary School</t>
  </si>
  <si>
    <t>4-039-217-2630204-104-2018/19-001</t>
  </si>
  <si>
    <t>Completion  of one classroom – painting</t>
  </si>
  <si>
    <t>Bukokholo  Primary School</t>
  </si>
  <si>
    <t>4-039-217-2630204-104-2018/19-002</t>
  </si>
  <si>
    <t>Completion of five classrooms – plastering flooring and painting</t>
  </si>
  <si>
    <t>Malinda  Primary School</t>
  </si>
  <si>
    <t>4-039-217-2630204-104-2018/19-003</t>
  </si>
  <si>
    <t>Completion of Administration Block – roofing, plastering, windows doors and painting</t>
  </si>
  <si>
    <t>Kakaala  Primary School</t>
  </si>
  <si>
    <t>4-039-217-2630204-104-2018/19-004</t>
  </si>
  <si>
    <t>Completion  of two classrooms- plastering and painting</t>
  </si>
  <si>
    <t>Kasiamo Primary School</t>
  </si>
  <si>
    <t>4-039-217-2630204-104-2018/19-005</t>
  </si>
  <si>
    <t>Completion of two classroom – plastering and painting</t>
  </si>
  <si>
    <t>Namunyu Primary School</t>
  </si>
  <si>
    <t>4-039-217-2630204-104-2018/19-006</t>
  </si>
  <si>
    <t>Completion of Administration Block – walling and roofing</t>
  </si>
  <si>
    <t>Korosiandet Primary School</t>
  </si>
  <si>
    <t>4-039-217-2630204-104-2018/19-007</t>
  </si>
  <si>
    <t>Completion of two classrooms –plastering and painting</t>
  </si>
  <si>
    <t>Namundi Primary school</t>
  </si>
  <si>
    <t>4-039-217-2630204-104-2018/19-008</t>
  </si>
  <si>
    <t>Completion of two classrooms – plastering and painting</t>
  </si>
  <si>
    <t>Malakisi Muslim Primary School</t>
  </si>
  <si>
    <t>4-039-217-2630204-104-2018/19-009</t>
  </si>
  <si>
    <t>Completion of a library-roofing and plastering</t>
  </si>
  <si>
    <t>Lukaala Primary School</t>
  </si>
  <si>
    <t>4-039-217-2630204-104-2018/19-010</t>
  </si>
  <si>
    <t>Completion of three classrooms- plastering, windows doors and painting</t>
  </si>
  <si>
    <t>Tororo Primary School</t>
  </si>
  <si>
    <t>4-039-217-2630204-104-2018/19-011</t>
  </si>
  <si>
    <t>Completion of one classroom - plastering  and painting</t>
  </si>
  <si>
    <t>Muanda Primary School</t>
  </si>
  <si>
    <t>4-039-217-2630204-104-2018/19-012</t>
  </si>
  <si>
    <t>Completion of three classrooms- plastering, windows, door and painting</t>
  </si>
  <si>
    <t>4-039-217-2630204-104-2018/19-014</t>
  </si>
  <si>
    <t>Completion of two classrooms- flooring and painting</t>
  </si>
  <si>
    <t>4-039-217-2630204-104-2018/19-015</t>
  </si>
  <si>
    <t>Completion of two classrooms – plastering ,flooring and painting</t>
  </si>
  <si>
    <t>Butonge Primary School</t>
  </si>
  <si>
    <t>4-039-217-2630204-104-2018/19-016</t>
  </si>
  <si>
    <t>Completion of renovation of five classrooms-plastering, veranda, doors windows and painting</t>
  </si>
  <si>
    <t>Chwele Girls Primary School</t>
  </si>
  <si>
    <t>4-039-217-2630204-104-2018/19-017</t>
  </si>
  <si>
    <t>Renovation of four classrooms – plastering, reroofing and painting.</t>
  </si>
  <si>
    <t>Marakaru Primary School</t>
  </si>
  <si>
    <t>4-039-217-2630204-104-2018/19-018</t>
  </si>
  <si>
    <t>Purchase of one Acre of land</t>
  </si>
  <si>
    <t>Sirisia Township Primary School</t>
  </si>
  <si>
    <t>4-039-217-2630204-104-2018/19-019</t>
  </si>
  <si>
    <t>Construction of storeyed tuition block- foundation, walling of ground and first floor</t>
  </si>
  <si>
    <t>Masaba DEB Primary School</t>
  </si>
  <si>
    <t>4-039-217-2630204-104-2018/19-020</t>
  </si>
  <si>
    <t xml:space="preserve">Purchase of two acre of land </t>
  </si>
  <si>
    <t>Namawanga KAG Primary School</t>
  </si>
  <si>
    <t>4-039-217-2630204-104-2018/19-021</t>
  </si>
  <si>
    <t>Khabukoya Primary School</t>
  </si>
  <si>
    <t>4-039-217-2630204-104-2018/19-022</t>
  </si>
  <si>
    <t>Construction of two classrooms- foundation, walling and roofing</t>
  </si>
  <si>
    <t>Chebukutumi Primary School</t>
  </si>
  <si>
    <t>4-039-217-2630204-104-2018/19-023</t>
  </si>
  <si>
    <t>Renovations of 5 classrooms – roofing, rig beam and painting</t>
  </si>
  <si>
    <t>4-039-217-2630204-104-2018/19-024</t>
  </si>
  <si>
    <t>4-039-217-2630204-104-2018/19-025</t>
  </si>
  <si>
    <t>700,000,00</t>
  </si>
  <si>
    <t>Sibanga Primary School</t>
  </si>
  <si>
    <t>4-039-217-2630204-104-2018/19-026</t>
  </si>
  <si>
    <t>Construction of two classrooms – foundation, walling and roofing</t>
  </si>
  <si>
    <t>4-039-217-2630204-104-2018/19-028</t>
  </si>
  <si>
    <t>Construction of four classrooms- foundation, walling and roofing</t>
  </si>
  <si>
    <t>Musieba Primary School</t>
  </si>
  <si>
    <t>4-039-217-2630204-104-2018/19-029</t>
  </si>
  <si>
    <t>Wapukha Primary School</t>
  </si>
  <si>
    <t>4-039-217-2630204-104-2018/19-030</t>
  </si>
  <si>
    <t>Namawanga FYM Primary School</t>
  </si>
  <si>
    <t>4-039-217-2630204-104-2018/19-031</t>
  </si>
  <si>
    <t>Construction of two classrooms – foundation , walling, and roofing</t>
  </si>
  <si>
    <t>Binyenya Girls  Secondary School</t>
  </si>
  <si>
    <t>4-039-217-2630205-104-2018/19-001</t>
  </si>
  <si>
    <t>Completion of a laboratory- plastering and painting</t>
  </si>
  <si>
    <t>4-039-217-2630205-104-2018/19-002</t>
  </si>
  <si>
    <t>Completion of two classrooms-  windows, doors and painting</t>
  </si>
  <si>
    <t xml:space="preserve"> Ndakaru Secondary School</t>
  </si>
  <si>
    <t>4-039-217-2630205-104-2018/19-003</t>
  </si>
  <si>
    <t>Completion of  a library- windows, doors, plastering and painting</t>
  </si>
  <si>
    <t>Tamlega  Secondary School</t>
  </si>
  <si>
    <t>4-039-217-2630205-104-2018/19-004</t>
  </si>
  <si>
    <t>Completion of a dining hall- roofing and plastering</t>
  </si>
  <si>
    <t xml:space="preserve">Toloso Secondary School </t>
  </si>
  <si>
    <t>4-039-217-2630205-104-2018/19-005</t>
  </si>
  <si>
    <t>Completion of a dining hall- painting and finishes</t>
  </si>
  <si>
    <t>Lwandanyi Secondary Sechool</t>
  </si>
  <si>
    <t>4-039-217-2630205-104-2018/19-006</t>
  </si>
  <si>
    <r>
      <t>Construction of a two storeyed</t>
    </r>
    <r>
      <rPr>
        <sz val="12"/>
        <color indexed="8"/>
        <rFont val="Footlight MT Light"/>
        <family val="1"/>
      </rPr>
      <t> </t>
    </r>
    <r>
      <rPr>
        <sz val="12"/>
        <color indexed="8"/>
        <rFont val="Footlight MT Light"/>
        <family val="1"/>
      </rPr>
      <t xml:space="preserve"> Tuition block- foundation, walling of ground and first floor</t>
    </r>
  </si>
  <si>
    <t>4-039-217-2630205-104-2018/19-007</t>
  </si>
  <si>
    <t>Construction of a  storeyed Tuition block- foundation, walling of ground and first floor</t>
  </si>
  <si>
    <t xml:space="preserve">Bishop Wabukala Secondary School </t>
  </si>
  <si>
    <t>4-039-217-2630205-104-2018/19-008</t>
  </si>
  <si>
    <t>Construction of a two storeyed Tuition block- foundation, walling of ground and first floor</t>
  </si>
  <si>
    <t>Tulienge Girls Secondary School</t>
  </si>
  <si>
    <t>4-039-217-2630205-104-2018/19-009</t>
  </si>
  <si>
    <t xml:space="preserve">Construction of two classrooms – foundation, walling and roofing </t>
  </si>
  <si>
    <t>Geoff Brown secondary School</t>
  </si>
  <si>
    <t>4-039-217-2630205-104-2018/19-010</t>
  </si>
  <si>
    <t xml:space="preserve">Construction of two classrooms- foundation, walling and roofing  </t>
  </si>
  <si>
    <t>Mayekwe Secondary School</t>
  </si>
  <si>
    <t>4-039-217-2630205-104-2018/19-011</t>
  </si>
  <si>
    <t xml:space="preserve">Construction of two classrooms -foundation, walling and roofing  </t>
  </si>
  <si>
    <t>Kolani Secondary School</t>
  </si>
  <si>
    <t>4-039-217-2630205-104-2018/19-012</t>
  </si>
  <si>
    <t>Construction of two classrooms - foundation, walling and roofing</t>
  </si>
  <si>
    <t>Sirisia Deputy County Commissioner</t>
  </si>
  <si>
    <t>4-039-217-2640507-113-2018/19-001</t>
  </si>
  <si>
    <t xml:space="preserve">Completion of a residential house-flooring, windows, doors, painting and finishes </t>
  </si>
  <si>
    <t xml:space="preserve">Bukokholo Administration Police Line </t>
  </si>
  <si>
    <t>4-039-217-2640507-113-2018/19-002</t>
  </si>
  <si>
    <t>Construction of five Administration Police houses- foundation, walling and roofing</t>
  </si>
  <si>
    <t>South Namwela Assistant Chiefs Office</t>
  </si>
  <si>
    <t>4-039-217-2640507-113-2018/19-003</t>
  </si>
  <si>
    <t>Construction of Assistant chiefs office- foundation, walling and roofing</t>
  </si>
  <si>
    <t>Namubila Chiefs Office</t>
  </si>
  <si>
    <t>4-039-217-2640507-113-2018/19-004</t>
  </si>
  <si>
    <t>Construction of Chiefs Office-foundation, walling and roofing</t>
  </si>
  <si>
    <r>
      <t>Organize games in football, netball, rugby, volley ball etc</t>
    </r>
    <r>
      <rPr>
        <sz val="12"/>
        <color indexed="8"/>
        <rFont val="Footlight MT Light"/>
        <family val="1"/>
      </rPr>
      <t> </t>
    </r>
    <r>
      <rPr>
        <sz val="12"/>
        <color indexed="8"/>
        <rFont val="Footlight MT Light"/>
        <family val="1"/>
      </rPr>
      <t>and award the winners with uniforms, kits, trophies, and certificates</t>
    </r>
  </si>
  <si>
    <t>PROJECT GFS CODELIST FOR MARAKWET EAST NATIONAL GOVERNMENT CONSTITUENCY DEVELOPMENT FUND</t>
  </si>
  <si>
    <t>4-028-147-2110000-100-2018/19-001</t>
  </si>
  <si>
    <t>4-028-147-2210000-100-2018/19-002</t>
  </si>
  <si>
    <t>4-028-147-2120101-100-2018/19-003</t>
  </si>
  <si>
    <t>4-028-147-2120201-100-2018/19-004</t>
  </si>
  <si>
    <t>4-028-147-2210802-100-2018/19-005</t>
  </si>
  <si>
    <t>4-028-147-2210000-111-2018/19-001</t>
  </si>
  <si>
    <t>4-028-147-2210802-111-2018/19-002</t>
  </si>
  <si>
    <t>4-028-147-2210700-111-2018/19-003</t>
  </si>
  <si>
    <t>4-028-147-2640200-101-2018/19-001</t>
  </si>
  <si>
    <t>4-028-147-2640101-103-2018/19-001</t>
  </si>
  <si>
    <t>4-028-147-2640102-103-2018/19-002</t>
  </si>
  <si>
    <t>Ngenyireel primary school</t>
  </si>
  <si>
    <t>4-028-147-2640509-112-2018/19-001</t>
  </si>
  <si>
    <t>Purchase and supply of balls, games kits, discuss, javelin, first aid kit box, netballs and rings in the school</t>
  </si>
  <si>
    <t>Kararia primary school</t>
  </si>
  <si>
    <t>4-028-147-2640509-112-2018/19-002</t>
  </si>
  <si>
    <t>Chorwa primary school</t>
  </si>
  <si>
    <t>4-028-147-2640509-112-2018/19-003</t>
  </si>
  <si>
    <t>Lukuget day secondary school</t>
  </si>
  <si>
    <t>4-028-147-2640509-112-2018/19-004</t>
  </si>
  <si>
    <t>Maron primary school</t>
  </si>
  <si>
    <t>4-028-147-2640510-110-2018/19-001</t>
  </si>
  <si>
    <t>Purchase and planting of tree seedlings.</t>
  </si>
  <si>
    <t>Mureto primary school</t>
  </si>
  <si>
    <t>4-028-147-2640510-110-2018/19-002</t>
  </si>
  <si>
    <r>
      <t xml:space="preserve">Cheptobot </t>
    </r>
    <r>
      <rPr>
        <sz val="12"/>
        <color indexed="8"/>
        <rFont val="Footlight MT Light"/>
        <family val="1"/>
      </rPr>
      <t xml:space="preserve">primary school </t>
    </r>
  </si>
  <si>
    <t>4-028-147-2640510-110-2018/19-003</t>
  </si>
  <si>
    <r>
      <t xml:space="preserve">Sambalat </t>
    </r>
    <r>
      <rPr>
        <sz val="12"/>
        <color indexed="8"/>
        <rFont val="Footlight MT Light"/>
        <family val="1"/>
      </rPr>
      <t>primary school</t>
    </r>
  </si>
  <si>
    <t>4-028-147-2640510-110-2018/19-004</t>
  </si>
  <si>
    <t>Mungwa primary school</t>
  </si>
  <si>
    <t>4-028-147-2630204-104-2018/19-001</t>
  </si>
  <si>
    <t>Plaster,painting,flooring of 3 classroms</t>
  </si>
  <si>
    <t>Katilit primary school</t>
  </si>
  <si>
    <t>4-028-147-2630204-104-2018/19-002</t>
  </si>
  <si>
    <t>St. Michael primary school</t>
  </si>
  <si>
    <t>4-028-147-2630204-104-2018/19-003</t>
  </si>
  <si>
    <t>plaster, painting, flooring of 1 classroom</t>
  </si>
  <si>
    <t>Meuno primary school</t>
  </si>
  <si>
    <t>4-028-147-2630204-104-2018/19-004</t>
  </si>
  <si>
    <t>Roofing,windows,doors, flooring of 2 classrooms</t>
  </si>
  <si>
    <t>Wewo primary school</t>
  </si>
  <si>
    <t>4-028-147-2630204-104-2018/19-005</t>
  </si>
  <si>
    <t>Foundation, walling,roofing of 1 classroom kshs. 800,000, plastering,flooring,doors,windows,painting 3 classrooms kshs.700,000</t>
  </si>
  <si>
    <t>4-028-147-2630204-104-2018/19-006</t>
  </si>
  <si>
    <t>Painting,wiring,water collection of dormitory</t>
  </si>
  <si>
    <t>Kamogo primary school</t>
  </si>
  <si>
    <t>4-028-147-2630204-104-2018/19-007</t>
  </si>
  <si>
    <t>Foundation, walling, roofing of 2 classrooms</t>
  </si>
  <si>
    <t>Kasokotow primary school</t>
  </si>
  <si>
    <t>4-028-147-2630204-104-2018/19-008</t>
  </si>
  <si>
    <t>Liter primary primary school</t>
  </si>
  <si>
    <t>4-028-147-2630204-104-2018/19-009</t>
  </si>
  <si>
    <t>Fencing of 4 acres school compound using chain link &amp; metallic posts</t>
  </si>
  <si>
    <t>Sebero primary school</t>
  </si>
  <si>
    <t>4-028-147-2630204-104-2018/19-010</t>
  </si>
  <si>
    <t>Doors,windows,plaster and flooring of 6 classrooms</t>
  </si>
  <si>
    <t>Chebilil primary school</t>
  </si>
  <si>
    <t>4-028-147-2630204-104-2018/19-011</t>
  </si>
  <si>
    <t>Kreel primary school</t>
  </si>
  <si>
    <t>4-028-147-2630204-104-2018/19-012</t>
  </si>
  <si>
    <t>Doors,windows,plaster and flooring of 4 classrooms</t>
  </si>
  <si>
    <t>Kimongo primary school</t>
  </si>
  <si>
    <t>4-028-147-2630204-104-2018/19-013</t>
  </si>
  <si>
    <t>Barberi primary school</t>
  </si>
  <si>
    <t>4-028-147-2630204-104-2018/19-014</t>
  </si>
  <si>
    <t>Foundation,walling, roofing of 1classroom</t>
  </si>
  <si>
    <t>Kaptora primary school</t>
  </si>
  <si>
    <t>4-028-147-2630204-104-2018/19-015</t>
  </si>
  <si>
    <t>plastering,doors,windows of dormitory</t>
  </si>
  <si>
    <t>Chesetan primary school</t>
  </si>
  <si>
    <t>4-028-147-2630204-104-2018/19-016</t>
  </si>
  <si>
    <t>fencing of the school compound 980 metres round using metallic posts and chain link</t>
  </si>
  <si>
    <t>Kombasses primary school</t>
  </si>
  <si>
    <t>4-028-147-2630204-104-2018/19-017</t>
  </si>
  <si>
    <t>plastering,doors,windows,painting of 1classroom</t>
  </si>
  <si>
    <t>Kipyebo primary school</t>
  </si>
  <si>
    <t>4-028-147-2630204-104-2018/19-018</t>
  </si>
  <si>
    <t>plastering,windows,doors, of dormitory</t>
  </si>
  <si>
    <t>4-028-147-2630204-104-2018/19-019</t>
  </si>
  <si>
    <t>Chelimwo primary school</t>
  </si>
  <si>
    <t>4-028-147-2630204-104-2018/19-020</t>
  </si>
  <si>
    <t>Chepkog primary school</t>
  </si>
  <si>
    <t>4-028-147-2630204-104-2018/19-021</t>
  </si>
  <si>
    <t>Foundation walling,roofing of 2classrooms</t>
  </si>
  <si>
    <t>Matum primary school</t>
  </si>
  <si>
    <t>4-028-147-2630204-104-2018/19-022</t>
  </si>
  <si>
    <t>Kimitel primary school</t>
  </si>
  <si>
    <t>4-028-147-2630204-104-2018/19-023</t>
  </si>
  <si>
    <t>Kapkobil primary school</t>
  </si>
  <si>
    <t>4-028-147-2630204-104-2018/19-024</t>
  </si>
  <si>
    <t>Konot primary school</t>
  </si>
  <si>
    <t>4-028-147-2630204-104-2018/19-025</t>
  </si>
  <si>
    <t>Toroko primary school</t>
  </si>
  <si>
    <t>4-028-147-2630204-104-2018/19-026</t>
  </si>
  <si>
    <t>Chesongoch primary school</t>
  </si>
  <si>
    <t>4-028-147-2630204-104-2018/19-027</t>
  </si>
  <si>
    <t>Foundation,walling, roofing of dormitory</t>
  </si>
  <si>
    <t>Cheptobot primary school</t>
  </si>
  <si>
    <t>4-028-147-2630204-104-2018/19-028</t>
  </si>
  <si>
    <t>Plaster,painting,glasses flooring and labelling of 3 classrooms</t>
  </si>
  <si>
    <t>Kapchelaga primary school</t>
  </si>
  <si>
    <t>4-028-147-2630204-104-2018/19-029</t>
  </si>
  <si>
    <t>Walling,roofing of dormitory</t>
  </si>
  <si>
    <t>Kaptobendo primary school</t>
  </si>
  <si>
    <t>4-028-147-2630204-104-2018/19-030</t>
  </si>
  <si>
    <t>Tebe primary school</t>
  </si>
  <si>
    <t>4-028-147-2630204-104-2018/19-031</t>
  </si>
  <si>
    <t>Plaster,painting,glasses of 3 classrooms</t>
  </si>
  <si>
    <t>Kalya primary school</t>
  </si>
  <si>
    <t>4-028-147-2630204-104-2018/19-032</t>
  </si>
  <si>
    <t>Tangul primary school</t>
  </si>
  <si>
    <t>4-028-147-2630204-104-2018/19-033</t>
  </si>
  <si>
    <t>Kapkeny primary school</t>
  </si>
  <si>
    <t>4-028-147-2630204-104-2018/19-034</t>
  </si>
  <si>
    <t>Plaster, painting of dormitory</t>
  </si>
  <si>
    <t>Mokwony primary school</t>
  </si>
  <si>
    <t>4-028-147-2630204-104-2018/19-035</t>
  </si>
  <si>
    <t>Plaster,painting of 1classroom</t>
  </si>
  <si>
    <t>Chawis primary school</t>
  </si>
  <si>
    <t>4-028-147-2630204-104-2018/19-036</t>
  </si>
  <si>
    <t>Plastering,flooring of 2classrooms</t>
  </si>
  <si>
    <t>Cheptany primary school</t>
  </si>
  <si>
    <t>4-028-147-2630204-104-2018/19-037</t>
  </si>
  <si>
    <t>Plastering,painting of 2classrooms</t>
  </si>
  <si>
    <t>Sambirir girls secondary school</t>
  </si>
  <si>
    <t>4-028-147-2630205-104-2018/19-001</t>
  </si>
  <si>
    <t>Queen of peace secondary school</t>
  </si>
  <si>
    <t>4-028-147-2630205-104-2018/19-002</t>
  </si>
  <si>
    <t>Roofing,plaster,doors and windows of dormitory</t>
  </si>
  <si>
    <t>St Michael secondary school</t>
  </si>
  <si>
    <t>4-028-147-2630205-104-2018/19-003</t>
  </si>
  <si>
    <t>Tot day secondary school</t>
  </si>
  <si>
    <t>4-028-147-2630205-104-2018/19-004</t>
  </si>
  <si>
    <t>ST Marys Mon secondary school</t>
  </si>
  <si>
    <t>4-028-147-2630205-104-2018/19-005</t>
  </si>
  <si>
    <t>Plaster.doors,wondows,and painting of 4staff quarters</t>
  </si>
  <si>
    <t>Mogil secondary school</t>
  </si>
  <si>
    <t>4-028-147-2630205-104-2018/19-006</t>
  </si>
  <si>
    <t>Plaster,flooring,glasses, painting of dining hall</t>
  </si>
  <si>
    <t>Ishmael Chelanga secondary school</t>
  </si>
  <si>
    <t>4-028-147-2630205-104-2018/19-007</t>
  </si>
  <si>
    <t xml:space="preserve">Kerio valley secondary school </t>
  </si>
  <si>
    <t>4-028-147-2630205-104-2018/19-008</t>
  </si>
  <si>
    <t>Kaptich girls secondary school</t>
  </si>
  <si>
    <t>4-028-147-2630205-104-2018/19-009</t>
  </si>
  <si>
    <t>Painting,laboratory apparatus,eg bunsen burner,conical flask of laboratory</t>
  </si>
  <si>
    <t>Chesewew secondary school</t>
  </si>
  <si>
    <t>4-028-147-2630205-104-2018/19-010</t>
  </si>
  <si>
    <t>Walling,roofing of a dormitory</t>
  </si>
  <si>
    <t>Kipkaner secondary school</t>
  </si>
  <si>
    <t>4-028-147-2630205-104-2018/19-011</t>
  </si>
  <si>
    <t>Foundation,walling, roofing of 1 classroom Kshs.700,000, plaster,painting of multi-purposes hall Kshs.300,000</t>
  </si>
  <si>
    <t>Sambirir community library</t>
  </si>
  <si>
    <t>4-028-147-2630205-104-2018/19-012</t>
  </si>
  <si>
    <t>Kamasia Secondary school</t>
  </si>
  <si>
    <t>4-028-147-2630205-104-2018/19-013</t>
  </si>
  <si>
    <t>Walling,roofing of multi-purpose hall</t>
  </si>
  <si>
    <t>St.Augustine kapyego secondary school</t>
  </si>
  <si>
    <t>4-028-147-2630205-104-2018/19-014</t>
  </si>
  <si>
    <t>St Pauls Kapkondot secondary school</t>
  </si>
  <si>
    <t>4-028-147-2630205-104-2018/19-015</t>
  </si>
  <si>
    <t>Kamogo chiefs office</t>
  </si>
  <si>
    <t>4-028-147-2640507-113-2018/19-001</t>
  </si>
  <si>
    <t>Plaster,flooring,painting of chiefs office</t>
  </si>
  <si>
    <t>Wewo Assistant chiefs office</t>
  </si>
  <si>
    <t>4-028-147-2640507-113-2018/19-002</t>
  </si>
  <si>
    <t>Foundation walling, roofing of Assistant chiefs office</t>
  </si>
  <si>
    <t>Kaben chiefs office</t>
  </si>
  <si>
    <t>4-028-147-2640507-113-2018/19-003</t>
  </si>
  <si>
    <t>Plaster,Painting, ceiling and flooring of chiefs office</t>
  </si>
  <si>
    <t>Chebilil chiefs office</t>
  </si>
  <si>
    <t>4-028-147-2640507-113-2018/19-004</t>
  </si>
  <si>
    <t>flooring and painting of chiefs office</t>
  </si>
  <si>
    <t>Koibirir chiefs office</t>
  </si>
  <si>
    <t>4-028-147-2640507-113-2018/19-005</t>
  </si>
  <si>
    <t>Foundation,walling, roofing of chiefs office</t>
  </si>
  <si>
    <t>Chesetan Administration Police line</t>
  </si>
  <si>
    <t>4-028-147-2640507-113-2018/19-006</t>
  </si>
  <si>
    <t>Re-roofing,doors,plaster and painting of Administration Police line</t>
  </si>
  <si>
    <t>4-028-147-2640507-113-2018/19-007</t>
  </si>
  <si>
    <t>Chesongoch Assistant Chiefs Camp office</t>
  </si>
  <si>
    <t>4-028-147-2640507-113-2018/19-008</t>
  </si>
  <si>
    <t>Kapyego Police station</t>
  </si>
  <si>
    <t>4-028-147-2640507-113-2018/19-009</t>
  </si>
  <si>
    <t>Walling,roofing of 4 staff quarters</t>
  </si>
  <si>
    <t>Kessom Assistant chiefs office</t>
  </si>
  <si>
    <t>4-028-147-2640507-113-2018/19-010</t>
  </si>
  <si>
    <t>Foundation,walling, roofing of assistant chiefs office</t>
  </si>
  <si>
    <t>Kamelei Administration Police Camp</t>
  </si>
  <si>
    <t>4-028-147-2640507-113-2018/19-011</t>
  </si>
  <si>
    <t>Plaster,windows and doors of 5 staff quarters</t>
  </si>
  <si>
    <t>Nyirar Assistant Chiefs office</t>
  </si>
  <si>
    <t>4-028-147-2640507-113-2018/19-012</t>
  </si>
  <si>
    <t>Construction of 2door toilet for assistant chiefs office</t>
  </si>
  <si>
    <t>Kipchumwa Administration police camp</t>
  </si>
  <si>
    <t>4-028-147-2640507-113-2018/19-013</t>
  </si>
  <si>
    <t>Foundation,walling, roofing of 4 unit staff quarters</t>
  </si>
  <si>
    <t>Tenderwa Assistant chiefs office</t>
  </si>
  <si>
    <t>4-028-147-2640507-113-2018/19-014</t>
  </si>
  <si>
    <t>Ceiling board,painting of assistant chiefs office</t>
  </si>
  <si>
    <t>Cheptobot Assistant chiefs office</t>
  </si>
  <si>
    <t>4-028-147-2640507-113-2018/19-015</t>
  </si>
  <si>
    <t>Fencing and 1 door toilet of assiatant chiefs office</t>
  </si>
  <si>
    <t>Liter police station</t>
  </si>
  <si>
    <t>4-028-147-2640507-113-2018/19-016</t>
  </si>
  <si>
    <t>Fencing of 180 metres compound of police station using metallic posts and chainlink</t>
  </si>
  <si>
    <t>NG-CDF Offices </t>
  </si>
  <si>
    <t>4-028-147-3110202-108-2018/19-001</t>
  </si>
  <si>
    <r>
      <t> </t>
    </r>
    <r>
      <rPr>
        <sz val="12"/>
        <color indexed="8"/>
        <rFont val="Footlight MT Light"/>
        <family val="1"/>
      </rPr>
      <t>Land scaping Kshs.500,000, repair of roof &amp; leakages,re-painting, water harvesting Kshs.1,588,203.27</t>
    </r>
  </si>
  <si>
    <t>PROJECT GFS CODELIST FOR MWINGI NOTH NATIONAL GOVERNMENT CONSTITUENCY DEVELOPMENT FUND</t>
  </si>
  <si>
    <t>Purchase of fuel, repairs &amp; maintenance, printing, stationery, telephone, travel and subsistence, office tea</t>
  </si>
  <si>
    <t>Purchase of photocopier</t>
  </si>
  <si>
    <t>Purchase of 2 No. Laptops</t>
  </si>
  <si>
    <t>Purchase of 2 No. laptops</t>
  </si>
  <si>
    <t>MONITORING, EVALUATION/CAPACITY BUILDING</t>
  </si>
  <si>
    <t>Payment of Committee subsistence allowances, transport and conferences</t>
  </si>
  <si>
    <t>PMC/NG-CDFC  Capacity Building</t>
  </si>
  <si>
    <t>Undertake training of the PMCs/NG-CDFC and NG-CDFC staff on NG-CDF related issues</t>
  </si>
  <si>
    <t xml:space="preserve">Social Security Program </t>
  </si>
  <si>
    <t>4-015-067-2110000-100-2018/19-001</t>
  </si>
  <si>
    <t>4-015-067-2120201-100-2018/19-004</t>
  </si>
  <si>
    <t>4-015-067-2210802-100-2018/19-005</t>
  </si>
  <si>
    <t>4-015-067-2210000-111-2018/19-001</t>
  </si>
  <si>
    <t xml:space="preserve"> 4-015-067-2640200-101-2018/19-001</t>
  </si>
  <si>
    <t>4-015-067-2640101-103-2018/19-001</t>
  </si>
  <si>
    <t>4-015-067-2640102-103-2018/19-002</t>
  </si>
  <si>
    <t>4-015-067-2640102-103-2018/19-003</t>
  </si>
  <si>
    <t>4-015-067-2210000-100-2018/19-002</t>
  </si>
  <si>
    <t>4-015-067-2120101-100-2018/19-003</t>
  </si>
  <si>
    <t>4-015-067-3111000-100-2018/19-006</t>
  </si>
  <si>
    <t>4-015-067-3111000-100-2018/19-007</t>
  </si>
  <si>
    <t>4-015-067-2210802-111-2018/19-002</t>
  </si>
  <si>
    <t>4-015-067-2210700-111-2018/19-003</t>
  </si>
  <si>
    <t>Foundation,walling, roofing of 2 classrooms</t>
  </si>
  <si>
    <t>Gas piping, water, painting,flooring of laboratory</t>
  </si>
  <si>
    <t>Painting,tiling,glasses Kshs.700,000 and landscaping/stone pitching of library Kshs.300,000</t>
  </si>
  <si>
    <t xml:space="preserve">Construction of library </t>
  </si>
  <si>
    <t>Kapkobil Administration Police camp</t>
  </si>
  <si>
    <t>Foundation,walling, roofing of Assistant Chief Camps office containing 4 offices</t>
  </si>
  <si>
    <t>Foundation,walling, roofing of 1 classroom</t>
  </si>
  <si>
    <t>Foundation, walling, roofing of 1classroom kshs.700,000,plaster, flooring,doors &amp; windows 1 classroom kshs.300,000</t>
  </si>
  <si>
    <t>Re-roofing, plaster, flooring and painting of 3 classrooms</t>
  </si>
  <si>
    <t>Lintel,roofing,plaster, flooring of 2 classrooms</t>
  </si>
  <si>
    <t>Plaster and painting of 1 classroom</t>
  </si>
  <si>
    <t>Plastering,flooring,doors, windows and painting of 2classrooms</t>
  </si>
  <si>
    <t>Foundation, walling, roofing of 1classroom</t>
  </si>
  <si>
    <t>plaster and painting of dormitory</t>
  </si>
  <si>
    <t>Plaster,flooring,windows, painting,glasses of 5 classrooms</t>
  </si>
  <si>
    <t>Plaster,flooring,windows, doors and painting of 2 classrooms</t>
  </si>
  <si>
    <t>Plaster,flooring,doors, windows of 2 classrooms</t>
  </si>
  <si>
    <t>Plaster,painting,flooring of 1classroom</t>
  </si>
  <si>
    <t xml:space="preserve">Additional funds for completion of 5staff quarters Kshs.2,500,000 </t>
  </si>
  <si>
    <t>Additional funds for  fencing Kshs.500,000 1acre with metalic post and chain link,4 door toilets Kshs. 500,000</t>
  </si>
  <si>
    <t>Plaster,painting,flooring, wiring of dining hall</t>
  </si>
  <si>
    <r>
      <t xml:space="preserve">Construction of a toilet block </t>
    </r>
    <r>
      <rPr>
        <b/>
        <sz val="12"/>
        <color indexed="10"/>
        <rFont val="Footlight MT Light"/>
        <family val="1"/>
      </rPr>
      <t>(specifications to justify cost)</t>
    </r>
  </si>
  <si>
    <t>Plaster,painting,flooring, doors and windows of 4classrooms</t>
  </si>
  <si>
    <t>Doors,windows,plaster, flooring and painting of 2 classrooms</t>
  </si>
  <si>
    <t>Re-roofing, plaster,flooring and painting of 2 classrooms</t>
  </si>
  <si>
    <t xml:space="preserve">Completion of two classrooms; plastering, flooring &amp; shuttering </t>
  </si>
  <si>
    <t>Plastering, flooring and shuttering of 3 classrooms</t>
  </si>
  <si>
    <t>Plastering &amp; flooring of 5 classrooms</t>
  </si>
  <si>
    <t>Plastering, shuttering &amp; flooring of 3 classrooms</t>
  </si>
  <si>
    <t>Plastering, flooring &amp;shuttering of 6 classrooms</t>
  </si>
  <si>
    <t>Plastering, flooring and painting of 3 classrooms</t>
  </si>
  <si>
    <t>Plastering, flooring &amp; shuttering of 6 classrooms</t>
  </si>
  <si>
    <t>Plastering, window shuttering &amp; flooring of 5 classrooms</t>
  </si>
  <si>
    <t xml:space="preserve">Plastering &amp; flooring of two classrooms to completion </t>
  </si>
  <si>
    <t>Plastering ,flooring of 5 classrooms</t>
  </si>
  <si>
    <t>Plastering ,flooring &amp; shuttering of 6 classrooms</t>
  </si>
  <si>
    <t>Flooring &amp; shuttering four classrooms</t>
  </si>
  <si>
    <t>Plastering, flooring and shuttering of 6 classrooms</t>
  </si>
  <si>
    <t>Roofing of 3 classrooms and  flooring of 6 classrooms</t>
  </si>
  <si>
    <t>Plastering and flooring of nine classrooms</t>
  </si>
  <si>
    <t>Raising walls and roofing of 6 classrooms</t>
  </si>
  <si>
    <t xml:space="preserve">Fencing of school 1000mtrs with barbed wire           </t>
  </si>
  <si>
    <t xml:space="preserve">Itooma Primary School </t>
  </si>
  <si>
    <t>Construction of science laboratory to completion</t>
  </si>
  <si>
    <t>Mosa Sec School</t>
  </si>
  <si>
    <t>Sacred Heart Of Jesus Sec School</t>
  </si>
  <si>
    <t xml:space="preserve">Completion of  laboratory; roofing &amp; flooring to completion </t>
  </si>
  <si>
    <t>Mbitini Chiefs Camp</t>
  </si>
  <si>
    <t>Mbusyani Location</t>
  </si>
  <si>
    <t xml:space="preserve">Construction of 2 doors  pit latrine to completion  </t>
  </si>
  <si>
    <t>Plastering, flooring &amp;shuttering of DO's office</t>
  </si>
  <si>
    <t>Kathemboni Primary School</t>
  </si>
  <si>
    <t>Kyenze Primary School</t>
  </si>
  <si>
    <t>Mamole Primary School</t>
  </si>
  <si>
    <t>Kwa Kutu Primary School</t>
  </si>
  <si>
    <t>Kilisa Primary School</t>
  </si>
  <si>
    <t>Yatta Primary School</t>
  </si>
  <si>
    <t>Kimuuni Primary School</t>
  </si>
  <si>
    <t>Usang'a Primary School</t>
  </si>
  <si>
    <t>Muluti Primary School</t>
  </si>
  <si>
    <t>Kitooneo Primary School</t>
  </si>
  <si>
    <t>Kwa Kyee Primary School</t>
  </si>
  <si>
    <t>Mbananga Primary School</t>
  </si>
  <si>
    <t>Kavisuni Primary School</t>
  </si>
  <si>
    <t>Masimba Primary School</t>
  </si>
  <si>
    <t>Kyuasini Primary School</t>
  </si>
  <si>
    <t>Iviani Primary School</t>
  </si>
  <si>
    <t>Kinyaau Primary School</t>
  </si>
  <si>
    <t>Kilumya Primary School</t>
  </si>
  <si>
    <t>Malimbani Primary School</t>
  </si>
  <si>
    <t>Kanyangi Primary School</t>
  </si>
  <si>
    <t>Isovya Primary School</t>
  </si>
  <si>
    <t>Kwa- Kasau Primary School</t>
  </si>
  <si>
    <t>Kanyangi Do's Office</t>
  </si>
  <si>
    <t>Kilevi Mixed Sec. School</t>
  </si>
  <si>
    <t>Purchase and planting of tree seedlings</t>
  </si>
  <si>
    <t>Ngomoni Mixed Sec. School</t>
  </si>
  <si>
    <t>Ituki Mixed Sec. School</t>
  </si>
  <si>
    <t>Kalatine Mixed Sec. School</t>
  </si>
  <si>
    <t>Mavindini Sec. School</t>
  </si>
  <si>
    <t>Kwa Vonz Primary School</t>
  </si>
  <si>
    <t>Ngamyone Primary School</t>
  </si>
  <si>
    <t>Kiseuni Mixed Sec. School</t>
  </si>
  <si>
    <t>Ikotha Mwithe Primary School</t>
  </si>
  <si>
    <t>Kamulu Mixed Sec. School</t>
  </si>
  <si>
    <t>Mbitini Mixed Sec. School</t>
  </si>
  <si>
    <t>Ikave Mixed Sec. School</t>
  </si>
  <si>
    <t>Yovovo Primary School</t>
  </si>
  <si>
    <t>Ndokeani Primary School</t>
  </si>
  <si>
    <t>Nzeveni Primary School</t>
  </si>
  <si>
    <t>Kwa kasau Primary School</t>
  </si>
  <si>
    <t>Kitamaa Primary School</t>
  </si>
  <si>
    <t>Liani Primary School</t>
  </si>
  <si>
    <t>Itooma Primary School</t>
  </si>
  <si>
    <t>Mukameni Mixed Sec. School</t>
  </si>
  <si>
    <t>Kavoo Primary School</t>
  </si>
  <si>
    <t>Ungaatu Primary School</t>
  </si>
  <si>
    <t>Kyandyia Primary School</t>
  </si>
  <si>
    <t>Waivumbu Primary School</t>
  </si>
  <si>
    <t>Kyaithani Primary School</t>
  </si>
  <si>
    <t>Aiini Primary School</t>
  </si>
  <si>
    <t>4-015-071-2640510-110-2018/19-001</t>
  </si>
  <si>
    <t>4-015-071-2640510-110-2018/19-002</t>
  </si>
  <si>
    <t>4-015-071-2640510-110-2018/19-003</t>
  </si>
  <si>
    <t>4-015-071-2640510-110-2018/19-004</t>
  </si>
  <si>
    <t>4-015-071-2640510-110-2018/19-006</t>
  </si>
  <si>
    <t>4-015-071-2640510-110-2018/19-007</t>
  </si>
  <si>
    <t>4-015-071-2640510-110-2018/19-008</t>
  </si>
  <si>
    <t>4-015-071-2640510-110-2018/19-009</t>
  </si>
  <si>
    <t>4-015-071-2640510-110-2018/19-010</t>
  </si>
  <si>
    <t>4-015-071-2640510-110-2018/19-011</t>
  </si>
  <si>
    <t>4-015-071-2640510-110-2018/19-012</t>
  </si>
  <si>
    <t>4-015-071-2640510-110-2018/19-013</t>
  </si>
  <si>
    <t>4-015-071-2640510-110-2018/19-014</t>
  </si>
  <si>
    <t>4-015-071-2640510-110-2018/19-015</t>
  </si>
  <si>
    <t>4-015-071-2640510-110-2018/19-016</t>
  </si>
  <si>
    <t>4-015-071-2640510-110-2018/19-017</t>
  </si>
  <si>
    <t>4-015-071-2640510-110-2018/19-018</t>
  </si>
  <si>
    <t>4-015-071-2640510-110-2018/19-019</t>
  </si>
  <si>
    <t>4-015-071-2640510-110-2018/19-020</t>
  </si>
  <si>
    <t>4-015-071-2640510-110-2018/19-021</t>
  </si>
  <si>
    <t>4-015-071-2640510-110-2018/19-022</t>
  </si>
  <si>
    <t>4-015-071-2640510-110-2018/19-023</t>
  </si>
  <si>
    <t>4-015-071-2640510-110-2018/19-024</t>
  </si>
  <si>
    <t>4-015-071-2640510-110-2018/19-025</t>
  </si>
  <si>
    <t>4-015-071-2640510-110-2018/19-026</t>
  </si>
  <si>
    <t>4-015-071-2640510-110-2018/19-027</t>
  </si>
  <si>
    <t>4-015-071-2640510-110-2018/19-028</t>
  </si>
  <si>
    <t>4-015-071-2640510-110-2018/19-029</t>
  </si>
  <si>
    <t>4-015-071-2640510-110-2018/19-030</t>
  </si>
  <si>
    <t>4-015-071-2640510-110-2018/19-031</t>
  </si>
  <si>
    <t>4-015-071-2640510-110-2018/19-032</t>
  </si>
  <si>
    <t>4-015-071-2640510-110-2018/19-033</t>
  </si>
  <si>
    <t>4-015-071-2640510-110-2018/19-034</t>
  </si>
  <si>
    <t>4-015-071-2640510-110-2018/19-036</t>
  </si>
  <si>
    <t>4-015-071-2640510-110-2018/19-037</t>
  </si>
  <si>
    <t>4-015-071-2640510-110-2018/19-038</t>
  </si>
  <si>
    <t>4-015-071-2640510-110-2018/19-039</t>
  </si>
  <si>
    <t>4-015-071-2640510-110-2018/19-040</t>
  </si>
  <si>
    <r>
      <t>Construction of administration block to completion</t>
    </r>
    <r>
      <rPr>
        <sz val="12"/>
        <color indexed="10"/>
        <rFont val="Footlight MT Light"/>
        <family val="1"/>
      </rPr>
      <t>(board paper)</t>
    </r>
  </si>
  <si>
    <r>
      <t>Construction of modern kitchen to complete</t>
    </r>
    <r>
      <rPr>
        <b/>
        <sz val="12"/>
        <color indexed="10"/>
        <rFont val="Footlight MT Light"/>
        <family val="1"/>
      </rPr>
      <t>(board paper)</t>
    </r>
  </si>
  <si>
    <r>
      <t xml:space="preserve">Construction of administration block to completion </t>
    </r>
    <r>
      <rPr>
        <b/>
        <sz val="12"/>
        <color indexed="10"/>
        <rFont val="Footlight MT Light"/>
        <family val="1"/>
      </rPr>
      <t>(board paper)</t>
    </r>
  </si>
  <si>
    <r>
      <t>Construction of administration block to completion</t>
    </r>
    <r>
      <rPr>
        <b/>
        <sz val="12"/>
        <color indexed="10"/>
        <rFont val="Footlight MT Light"/>
        <family val="1"/>
      </rPr>
      <t>(board paper)</t>
    </r>
  </si>
  <si>
    <r>
      <t>Construction of dormitory to completion</t>
    </r>
    <r>
      <rPr>
        <b/>
        <sz val="12"/>
        <color indexed="10"/>
        <rFont val="Footlight MT Light"/>
        <family val="1"/>
      </rPr>
      <t>(board paper)</t>
    </r>
  </si>
  <si>
    <r>
      <t>Construction of two classrooms to completion</t>
    </r>
    <r>
      <rPr>
        <b/>
        <sz val="12"/>
        <color indexed="10"/>
        <rFont val="Footlight MT Light"/>
        <family val="1"/>
      </rPr>
      <t>(board paper)</t>
    </r>
  </si>
  <si>
    <r>
      <t>Construction of science laboratory to completion</t>
    </r>
    <r>
      <rPr>
        <b/>
        <sz val="12"/>
        <color indexed="10"/>
        <rFont val="Footlight MT Light"/>
        <family val="1"/>
      </rPr>
      <t>(board paper)</t>
    </r>
  </si>
  <si>
    <t>Purchase of School Bus(52 seater)</t>
  </si>
  <si>
    <r>
      <t xml:space="preserve">Construction of Chief's office @ Kshs. 800,000 and </t>
    </r>
    <r>
      <rPr>
        <sz val="12"/>
        <rFont val="Footlight MT Light"/>
        <family val="1"/>
      </rPr>
      <t>Furnishing (1 executive chair,10 visitors chairs,2 steel cabinets,10 plastic chairs,5 curtains and 5 curtain rods @ Ksh. 300,000</t>
    </r>
  </si>
  <si>
    <r>
      <t xml:space="preserve">Construction of Chief's office @ Kshs. 800,000 and </t>
    </r>
    <r>
      <rPr>
        <sz val="12"/>
        <rFont val="Footlight MT Light"/>
        <family val="1"/>
      </rPr>
      <t>Furnishing (1 executive chair,1 executive table,5 visitors chairs,1 steel cabinet,8 plastic chairs,5 curtains and 5 curtain rods @ Ksh. 200,000</t>
    </r>
  </si>
  <si>
    <t>PROJECT GFS CODELIST FOR LIKUYANI  NATIONAL GOVERNMENT CONSTITUENCY DEVELOPMENT FUND</t>
  </si>
  <si>
    <t>4-037-200-2210802-100-2018/19-001</t>
  </si>
  <si>
    <t>4-037-200-2210802-100-2018/19-002</t>
  </si>
  <si>
    <t>4-037-200-2210802-100-2018/19-003</t>
  </si>
  <si>
    <t>Office furniture and assets</t>
  </si>
  <si>
    <t>4-037-200-2210802-100-2018/19-004</t>
  </si>
  <si>
    <t>Purchase of Tablet and Laptop</t>
  </si>
  <si>
    <t>4-037-200-2210802-100-2018/19-005</t>
  </si>
  <si>
    <t>4-037-200-2210802-100-2018/19-006</t>
  </si>
  <si>
    <t>Payment of Employers NSSF Contributions.</t>
  </si>
  <si>
    <t>5% Emergency</t>
  </si>
  <si>
    <t>4-037-200-2640200-101-2018/19-001</t>
  </si>
  <si>
    <t>4-037-200-2210700-111-2018/19-001</t>
  </si>
  <si>
    <t>4-037-200-2210700-111-2018/19-002</t>
  </si>
  <si>
    <t>Payment of Committee allowances,Transport and  travelling expenses for committee members while on M &amp; E.</t>
  </si>
  <si>
    <t>4-037-200-2210700-111-2018/19-003</t>
  </si>
  <si>
    <t>Mukunga Primary School</t>
  </si>
  <si>
    <t>4-037-200-2640510-110-2018/19-001</t>
  </si>
  <si>
    <t>Purchase and plant  2,500 tree seedlings at a cost of Kshs. 10.00 each to act as a live fence and grow as trees on the compound of the institution</t>
  </si>
  <si>
    <t>Kosoki Primary School</t>
  </si>
  <si>
    <t>4-037-200-2640510-110-2018/19-002</t>
  </si>
  <si>
    <t>Kisigame Primay School</t>
  </si>
  <si>
    <t>4-037-200-2640510-110-2018/19-003</t>
  </si>
  <si>
    <t>St Veronica Mirembe Girls Secondary School</t>
  </si>
  <si>
    <t>4-037-200-2640510-110-2018/19-004</t>
  </si>
  <si>
    <t>Everglade Primary School</t>
  </si>
  <si>
    <t>4-037-200-2640510-110-2018/19-005</t>
  </si>
  <si>
    <t>St Monica Secondary  School</t>
  </si>
  <si>
    <t>4-037-200-2640510-110-2018/19-006</t>
  </si>
  <si>
    <t>Arch Raphel Angel Primary School</t>
  </si>
  <si>
    <t>4-037-200-2640510-110-2018/19-007</t>
  </si>
  <si>
    <t>Ivugwi Secondary School</t>
  </si>
  <si>
    <t>4-037-200-2640510-110-2018/19-008</t>
  </si>
  <si>
    <t>4-037-200-2640510-110-2018/19-009</t>
  </si>
  <si>
    <t>Changarawe Primary School</t>
  </si>
  <si>
    <t>4-037-200-2640510-110-2018/19-010</t>
  </si>
  <si>
    <t>Friends Secondary School Matisi</t>
  </si>
  <si>
    <t>4-037-200-2640510-110-2018/19-011</t>
  </si>
  <si>
    <t>St Augustine Riverside Primary School</t>
  </si>
  <si>
    <t>4-037-200-2640510-110-2018/19-012</t>
  </si>
  <si>
    <t>Mwiba S.A Secondary School</t>
  </si>
  <si>
    <t>4-037-200-2640510-110-2018/19-013</t>
  </si>
  <si>
    <t>Eshikulu Girls Secondary School</t>
  </si>
  <si>
    <t>4-037-200-2640510-110-2018/19-014</t>
  </si>
  <si>
    <t>Purchase and plant of 2,500 tree seedlings at a cost of Kshs. 10 to act as a live fence and grow as trees on the compound of the institution</t>
  </si>
  <si>
    <t>St Charles Lwanga  Primary School</t>
  </si>
  <si>
    <t>4-037-200-2640510-110-2018/19-015</t>
  </si>
  <si>
    <t>4-037-200-2640510-110-2018/19-016</t>
  </si>
  <si>
    <t>Mapera Secondary School</t>
  </si>
  <si>
    <t>4-037-200-2640510-110-2018/19-017</t>
  </si>
  <si>
    <t>Mufungu Primary School</t>
  </si>
  <si>
    <t>4-037-200-2640510-110-2018/19-018</t>
  </si>
  <si>
    <t>St Josephs ACK Kipsangui Primary School</t>
  </si>
  <si>
    <t>4-037-200-2640510-110-2018/19-019</t>
  </si>
  <si>
    <t>St Michael Nzoia Primary School</t>
  </si>
  <si>
    <t>4-037-200-2640510-110-2018/19-020</t>
  </si>
  <si>
    <t>Nangili Water Spring</t>
  </si>
  <si>
    <t>4-037-200-2640510-110-2018/19-021</t>
  </si>
  <si>
    <t>Luyekhe Water Spring</t>
  </si>
  <si>
    <t>4-037-200-2640510-110-2018/19-022</t>
  </si>
  <si>
    <t>Soy Water Spring</t>
  </si>
  <si>
    <t>4-037-200-2640510-110-2018/19-023</t>
  </si>
  <si>
    <t>Maloba Water spring</t>
  </si>
  <si>
    <t>4-037-200-2640510-110-2018/19-024</t>
  </si>
  <si>
    <t>Changarawe Water Spring</t>
  </si>
  <si>
    <t>4-037-200-2640510-110-2018/19-025</t>
  </si>
  <si>
    <t>Binyenya Water Spring</t>
  </si>
  <si>
    <t>4-037-200-2640510-110-2018/19-026</t>
  </si>
  <si>
    <t>Kadima Mudenyo  Water Spring</t>
  </si>
  <si>
    <t>4-037-200-2640510-110-2018/19-027</t>
  </si>
  <si>
    <t>Kidaha Water Spring</t>
  </si>
  <si>
    <t>4-037-200-2640510-110-2018/19-028</t>
  </si>
  <si>
    <t>Bosco Soysambu Spring</t>
  </si>
  <si>
    <t>4-037-200-2640510-110-2018/19-029</t>
  </si>
  <si>
    <t>Munialo Water Spring</t>
  </si>
  <si>
    <t>4-037-200-2640510-110-2018/19-030</t>
  </si>
  <si>
    <t>Constituency sports Tournament</t>
  </si>
  <si>
    <t>4-037-200-2640509-112-2018/19-001</t>
  </si>
  <si>
    <t>4-037-200-2211310-108-2018/19-001</t>
  </si>
  <si>
    <t>Bursary Secondary School intitutions</t>
  </si>
  <si>
    <t>4-037-200-2640101-103-2018/19-001</t>
  </si>
  <si>
    <t xml:space="preserve">To award and pay bursary to needy students in the constituency  in Secondary schools </t>
  </si>
  <si>
    <t>4-037-200-2640101-103-2018/19-002</t>
  </si>
  <si>
    <t>To award and pay bursary to needy students in the constituency  in tertiary institution</t>
  </si>
  <si>
    <t>4-037-200-2640101-103-2018/19-003</t>
  </si>
  <si>
    <t>To award and pay bursary to needy students in the constituency  in special school</t>
  </si>
  <si>
    <t>4-037-200-2640101-103-2018/19-004</t>
  </si>
  <si>
    <t>Provission of medical insurance cover under NHIF for 500 vulnerable famillies(Orphans and vulnerable children,poor older persons,persons with disabilities and destitute families) to be identified by the NG-CDFCs at the constituency level.</t>
  </si>
  <si>
    <t>4-037-200-2630204-104-2017/18-001</t>
  </si>
  <si>
    <t>Kambi Mawe Abeka Primary school</t>
  </si>
  <si>
    <t>4-037-200-2630204-104-2017/18-002</t>
  </si>
  <si>
    <t xml:space="preserve">Completion ( Plaster, floorscreed, Render, Fittings, glazing, Fascia Board &amp;Painting) of two classrooms </t>
  </si>
  <si>
    <t>Chief Banda Primary School</t>
  </si>
  <si>
    <t>4-037-200-2630204-104-2017/18-003</t>
  </si>
  <si>
    <t>4-037-200-2630204-104-2017/18-004</t>
  </si>
  <si>
    <t>4-037-200-2630204-104-2017/18-005</t>
  </si>
  <si>
    <t>St Michael Nzoia Pryimary School</t>
  </si>
  <si>
    <t>4-037-200-2630204-104-2017/18-007</t>
  </si>
  <si>
    <t>4-037-200-2630204-104-2017/18-008</t>
  </si>
  <si>
    <t xml:space="preserve">Dr Nganga Primary School </t>
  </si>
  <si>
    <t>4-037-200-2630204-104-2017/18-009</t>
  </si>
  <si>
    <t>Mapera primary School</t>
  </si>
  <si>
    <t>4-037-200-2630204-104-2017/18-010</t>
  </si>
  <si>
    <t>4-037-200-2630204-104-2017/18-011</t>
  </si>
  <si>
    <t>4-037-200-2630204-104-2017/18-012</t>
  </si>
  <si>
    <t xml:space="preserve">Completion ( Plaster, floorscreed, Render, Fittings, glazing, Fascia Board &amp;Painting) of three classrooms </t>
  </si>
  <si>
    <t>Mirembe primary school</t>
  </si>
  <si>
    <t>4-037-200-2630204-104-2017/18-013</t>
  </si>
  <si>
    <t>St Teresa's Primary School</t>
  </si>
  <si>
    <t>4-037-200-2630204-104-2017/18-014</t>
  </si>
  <si>
    <t>Muruli Primary School</t>
  </si>
  <si>
    <t>4-037-200-2630204-104-2017/18-015</t>
  </si>
  <si>
    <t>Construction of  2 new classrooms to roof level</t>
  </si>
  <si>
    <t>4-037-200-2630204-104-2017/18-016</t>
  </si>
  <si>
    <t>4-037-200-2630204-104-2017/18-017</t>
  </si>
  <si>
    <t>Ngao Primary School</t>
  </si>
  <si>
    <t>4-037-200-2630204-104-2017/18-018</t>
  </si>
  <si>
    <t>St Augustine River Side Primary School</t>
  </si>
  <si>
    <t>4-037-200-2630204-104-2017/18-019</t>
  </si>
  <si>
    <t>Binyenya Primary School</t>
  </si>
  <si>
    <t>4-037-200-2630204-104-2017/18-020</t>
  </si>
  <si>
    <t>Kona Primary School</t>
  </si>
  <si>
    <t>4-037-200-2630204-104-2017/18-021</t>
  </si>
  <si>
    <t>Godown Primary School</t>
  </si>
  <si>
    <t>4-037-200-2630204-104-2017/18-022</t>
  </si>
  <si>
    <t>Chepkaka Primary School</t>
  </si>
  <si>
    <t>4-037-200-2630204-104-2017/18-023</t>
  </si>
  <si>
    <t>Sirende Blessing Primary School</t>
  </si>
  <si>
    <t>4-037-200-2630204-104-2017/18-024</t>
  </si>
  <si>
    <t>Mandila Primary School</t>
  </si>
  <si>
    <t>4-037-200-2630204-104-2017/18-025</t>
  </si>
  <si>
    <t>Namunyiri Primary School</t>
  </si>
  <si>
    <t>4-037-200-2630204-104-2017/18-026</t>
  </si>
  <si>
    <t>Dr Wakube Primary School</t>
  </si>
  <si>
    <t>4-037-200-2630204-104-2017/18-027</t>
  </si>
  <si>
    <t>Gimaiyo Primary School</t>
  </si>
  <si>
    <t>4-037-200-2630204-104-2017/18-028</t>
  </si>
  <si>
    <t>Lurende Primry School</t>
  </si>
  <si>
    <t>4-037-200-2630204-104-2017/18-029</t>
  </si>
  <si>
    <t>St Charles Lwanga Primary School</t>
  </si>
  <si>
    <t>4-037-200-2630204-104-2017/18-030</t>
  </si>
  <si>
    <t>Mary Lusweti Secondary School</t>
  </si>
  <si>
    <t>4-037-200-2630205-104-2018/19-001</t>
  </si>
  <si>
    <t>St Josephs Lumino Sec School</t>
  </si>
  <si>
    <t>4-037-200-2630204-104-2017/18-006</t>
  </si>
  <si>
    <t>4-037-200-2630205-104-2018/19-002</t>
  </si>
  <si>
    <t>4-037-200-2630205-104-2018/19-003</t>
  </si>
  <si>
    <t>St Michael Secondary School Kilimani</t>
  </si>
  <si>
    <t>4-037-200-2630205-104-2018/19-004</t>
  </si>
  <si>
    <t>St Jude Seregeya Secondary School</t>
  </si>
  <si>
    <t>4-037-200-2630205-104-2018/19-005</t>
  </si>
  <si>
    <t>St Elizabeth Likuyani Girls</t>
  </si>
  <si>
    <t>4-037-200-2630205-104-2018/19-006</t>
  </si>
  <si>
    <t>4-037-200-2630205-104-2018/19-007</t>
  </si>
  <si>
    <t>Aligula Secondary School</t>
  </si>
  <si>
    <t>4-037-200-2630205-104-2018/19-008</t>
  </si>
  <si>
    <t>4-037-200-2630205-104-2018/19-009</t>
  </si>
  <si>
    <t>4-037-200-2630205-104-2018/19-011</t>
  </si>
  <si>
    <t>4-037-200-2630205-104-2018/19-012</t>
  </si>
  <si>
    <t>St Joseph's Kogo Secondary school</t>
  </si>
  <si>
    <t>4-037-200-2630205-104-2018/19-013</t>
  </si>
  <si>
    <t>St Benedicts Lugulu Secondary School</t>
  </si>
  <si>
    <t>4-037-200-2630205-104-2018/19-015</t>
  </si>
  <si>
    <t>Holly Cross Sango Secondary School</t>
  </si>
  <si>
    <t>4-037-200-2630205-104-2018/19-016</t>
  </si>
  <si>
    <t>St Augustine Soysambu Secondary School</t>
  </si>
  <si>
    <t>4-037-200-2630205-104-2018/19-017</t>
  </si>
  <si>
    <t xml:space="preserve">St Teresa's Mukunga  Secondary School </t>
  </si>
  <si>
    <t>4-037-200-2630205-104-2018/19-018</t>
  </si>
  <si>
    <t>4-037-200-2630205-104-2018/19-019</t>
  </si>
  <si>
    <t>Kisigame Secondary School</t>
  </si>
  <si>
    <t>4-037-200-2630205-104-2018/19-020</t>
  </si>
  <si>
    <t>Nasianda Secondary School</t>
  </si>
  <si>
    <t>4-037-200-2630205-104-2018/19-021</t>
  </si>
  <si>
    <t>Moi Girls High School, Nangili</t>
  </si>
  <si>
    <t>4-037-200-2630205-104-2018/19-022</t>
  </si>
  <si>
    <t>Friends Secondary School Kongoni</t>
  </si>
  <si>
    <t>4-037-200-2630205-104-2018/19-023</t>
  </si>
  <si>
    <t>St veronica  Mirembe Girls Secondary School</t>
  </si>
  <si>
    <t>4-037-200-2630205-104-2018/19-024</t>
  </si>
  <si>
    <t>Matunda S.A secondary School</t>
  </si>
  <si>
    <t>4-037-200-2630205-104-2018/19-025</t>
  </si>
  <si>
    <t>St John's Mtoni Secondary School</t>
  </si>
  <si>
    <t>4-037-200-2630205-104-2018/19-026</t>
  </si>
  <si>
    <t>4-037-200-2630205-104-2018/19-027</t>
  </si>
  <si>
    <t>St Annes Girls Secondary School</t>
  </si>
  <si>
    <t>4-037-200-2630205-104-2018/19-028</t>
  </si>
  <si>
    <t>Friends Secondary School Binyenya</t>
  </si>
  <si>
    <t>4-037-200-2630205-104-2018/19-029</t>
  </si>
  <si>
    <t>St Stephens Lwanda Secondary School</t>
  </si>
  <si>
    <t>4-037-200-2630205-104-2018/19-030</t>
  </si>
  <si>
    <t>4-037-200-2630205-104-2018/19-031</t>
  </si>
  <si>
    <t>St Josephs Nyorotis Secondary School</t>
  </si>
  <si>
    <t>4-037-200-2630205-104-2018/19-032</t>
  </si>
  <si>
    <t>St Peters Mois bridge Girls Secondary School</t>
  </si>
  <si>
    <t>4-037-200-2630205-104-2018/19-033</t>
  </si>
  <si>
    <t>Eshikulu Gilrs Secondary School</t>
  </si>
  <si>
    <t>4-037-200-2630205-104-2018/19-034</t>
  </si>
  <si>
    <t>St Peter's Mois bridge Boys Secondary School</t>
  </si>
  <si>
    <t>4-037-200-2630205-104-2018/19-035</t>
  </si>
  <si>
    <t>4-037-200-2630205-104-2018/19-036</t>
  </si>
  <si>
    <t>Purchase  of 1/2 acre of land</t>
  </si>
  <si>
    <t>Eshikulu Boys Secondary School</t>
  </si>
  <si>
    <t>4-037-200-2630205-104-2018/19-037</t>
  </si>
  <si>
    <t>…………………………………….                                                                                                                                                                                                     Verified By: Christine Mwangolo                                                                                                                                                                                                  Ag.Senior Manager Field Operations                                                                                                                                                                                                 Date………………………………..</t>
  </si>
  <si>
    <t>CURENT PROJECT ACTIVITY</t>
  </si>
  <si>
    <t>Payment of Committee sitting allowances, Hire of conference facilities, travelling and accomodation expenses.</t>
  </si>
  <si>
    <t xml:space="preserve">Purchase of Fuel, Repairs and Maintenance of GK vehicle, Printing, Stationery, Airtime, Internet bundles, Travel, Subsistence and office tea </t>
  </si>
  <si>
    <t>Purchurse of  2 desktops, One TV Set, One Cupboard, one water Despensor, 6 computer Backups.</t>
  </si>
  <si>
    <t>Capcity Building/Training of NG-CDFC Staff, NG- CDFC  membrs, Oversight Committee Members and PMC members on NG-CDF related issues in the constituency</t>
  </si>
  <si>
    <t xml:space="preserve">Purchase of Fuel, Repairs and Maintenance of GK vehicle, Printing, Stationery and Airtime </t>
  </si>
  <si>
    <t>St Peters Mois bridge girls</t>
  </si>
  <si>
    <t>To carry out constituency sports tournament (for Football Clubs upto constituency level) and the winning teams  to be awarded with trophies, balls and games Uniforms.</t>
  </si>
  <si>
    <t>PROJECT GFS CODELIST FOR KABONDO KASIPUL NATIONAL GOVERNMENT CONSTITUENCY DEVELOPMENT FUND</t>
  </si>
  <si>
    <t>4-043-246-2110000-100-2018/2019-001</t>
  </si>
  <si>
    <t>4-043-246-2110000-100-2018/2019-002</t>
  </si>
  <si>
    <t>Payment of staff  service gratuity</t>
  </si>
  <si>
    <t>4-043-246-2210000-100-2018/2019-003</t>
  </si>
  <si>
    <t>Purchase of fuel, repairs and maintenance of land rover, office machines, printing, stationery, telephone, travel and subsistence, office tea, kitchen utensils and other office operation costs.</t>
  </si>
  <si>
    <t>4-043-246-2120101-100-2018/2019-004</t>
  </si>
  <si>
    <t>4-043-246-2120201-100-2018/2019-005</t>
  </si>
  <si>
    <t>4-043-246-2210802-100-2018/2019-006</t>
  </si>
  <si>
    <t>4-043-246-2210000-111-2018/2019-001</t>
  </si>
  <si>
    <t>Purchase of fuel, purchase of vehicle tyres, fitting of land rover carrier, repairs and maintenance, printing, stationery, airtime, travel and subsistence, and other office running costs.</t>
  </si>
  <si>
    <t>4-043-246-2210802-111-2018/2019-002</t>
  </si>
  <si>
    <t>NG-CDFC/PMC &amp; Staff Capacity Building</t>
  </si>
  <si>
    <t>4-043-246-2210700-111-2018/2019-003</t>
  </si>
  <si>
    <t>Undertake training of the PMCs/NG-CDFCs on NG-CDF related issues and NG-CDFC staff training &amp; benchmarking</t>
  </si>
  <si>
    <t>4-043-246-2640200-101-2018/2018-001</t>
  </si>
  <si>
    <t>4-043-246-2640101-103-2018/2019-001</t>
  </si>
  <si>
    <t>Bursary University/ Tertiary Schools</t>
  </si>
  <si>
    <t>4-043-246-2640102-103 2018/2019-002</t>
  </si>
  <si>
    <t>Payment of bursary to needy students  in universities and tertiary colleges and Youth Vocational Trainings skills</t>
  </si>
  <si>
    <t>4-043-246-2640102-103 2018/2019-003</t>
  </si>
  <si>
    <t>Payment of bursary to needy students with special needs in Secondary Schools</t>
  </si>
  <si>
    <t>NHIF Social  Security Programme</t>
  </si>
  <si>
    <t>4-043-246-2640102-103 2018/2019-005</t>
  </si>
  <si>
    <t xml:space="preserve">Payment of medical insurance cover to vulnerable families under NG-CDF Social Security Program for the Constituency </t>
  </si>
  <si>
    <t xml:space="preserve">Constitutency Sports Tournament </t>
  </si>
  <si>
    <t>Constituency Environmental Activities</t>
  </si>
  <si>
    <t>4-043-246-2640510-112-2018/2019-001</t>
  </si>
  <si>
    <t xml:space="preserve">Carry out Constituency environmental program through tree planting and maintaining in selected 2 Primary Schools and 2 Secondary Schools, erection of single arm solar lights in 2 small centres for security  </t>
  </si>
  <si>
    <t>Othoro Primary School ( Model School)</t>
  </si>
  <si>
    <t>4-043-246-2630204-104-2018/2019-001</t>
  </si>
  <si>
    <t>Apondo Primary Schools(Model School)</t>
  </si>
  <si>
    <t>4-043-246-2630204-104-2018/2019-002</t>
  </si>
  <si>
    <t>Nyawango Primary School</t>
  </si>
  <si>
    <t>4-043-246-2630204-104-2018/2019-003</t>
  </si>
  <si>
    <t>Renovation works:  floor screeds for  floor slab, external pavements  of 8 classrooms, roofing, plastering, fitting of 5 windows and 1door of and painting including plagues and sign post placement.</t>
  </si>
  <si>
    <t>Osuri Primary School ( Model School)</t>
  </si>
  <si>
    <t>4-043-246-2630204-104-2018/2019-004</t>
  </si>
  <si>
    <t>Renovation of 8 classrooms and an administration block: building of external pavements, external &amp; internal wall  hacking and plastering  fitting of  Ceramic Tiles , renovation of floor, of brandering placement of ceiling board, piping &amp; wiring and placement of plague and sign post.</t>
  </si>
  <si>
    <t>Umai Primary School</t>
  </si>
  <si>
    <t>4-043-246-2630204-104-2018/2019-005</t>
  </si>
  <si>
    <t>Ober Mixed Primary School</t>
  </si>
  <si>
    <t>4-043-246-2630204-104-2018/2019-006</t>
  </si>
  <si>
    <t>Completion of administration block: Plastering, Floor Screed, Placement of tiles, fitting of glasses and painting</t>
  </si>
  <si>
    <t>4-043-246-2630204-104-2018/2019-007</t>
  </si>
  <si>
    <t>Completion of ongoing classroom: fitting of windows and doors, screeding and painting</t>
  </si>
  <si>
    <t>Dudi Primary School</t>
  </si>
  <si>
    <t>4-043-246-2630204-104-2018/2019-008</t>
  </si>
  <si>
    <t>Kolwa Primary School</t>
  </si>
  <si>
    <t>4-043-246-2630204-104-2018/2019-009</t>
  </si>
  <si>
    <t>Completion of ongoing classroom: floor screeding, placement of floor tiles, interior and external painting.</t>
  </si>
  <si>
    <t>Komolo Primary school</t>
  </si>
  <si>
    <t>4-043-246-2630204-104-2018/2019-010</t>
  </si>
  <si>
    <t>Ongujo Primary School</t>
  </si>
  <si>
    <t>4-043-246-2630204-104-2018/2019-011</t>
  </si>
  <si>
    <t>Completion of ongoing classroom: Plastering, floor screeding, placement of floor tiles, interior and external painting.</t>
  </si>
  <si>
    <t>Ogenga Primary school</t>
  </si>
  <si>
    <t>4-043-246-2630204-104-2018/2019-012</t>
  </si>
  <si>
    <t>Flooring, Placement of window panes, Internal and external painting of 2 classrooms</t>
  </si>
  <si>
    <t xml:space="preserve">Ober Boys Boarding Primary School </t>
  </si>
  <si>
    <t>4-043-246-2630204-104-2018/2019-032</t>
  </si>
  <si>
    <t>Completion of Dormitory: fittings &amp; painting</t>
  </si>
  <si>
    <t>4-043-246-2630204-104-2018/2019-013</t>
  </si>
  <si>
    <t>Renovation of 3 classrooms: Replacement of leaking roof with blue corrugated G30 iron sheets, hacking of floor and repairing, repair of windows and replacement of window panes, fitting of doors and painting</t>
  </si>
  <si>
    <t>4-043-246-2630204-104-2018/2019-014</t>
  </si>
  <si>
    <t>Construction of new classroom to completion including placement of floor tiles</t>
  </si>
  <si>
    <t>4-043-246-2630204-104-2018/2019-015</t>
  </si>
  <si>
    <t>Construction of new classroom to completion  including placement of floor tiles</t>
  </si>
  <si>
    <t>Ogera Primary School</t>
  </si>
  <si>
    <t>4-043-246-2630204-104-2018/2019-016</t>
  </si>
  <si>
    <t>Construction of new classroom to completion  including placement of floor tile</t>
  </si>
  <si>
    <t>4-043-246-2630204-104-2018/2019-018</t>
  </si>
  <si>
    <t>Anjech Primary School</t>
  </si>
  <si>
    <t>4-043-246-2630204-104-2018/2019-019</t>
  </si>
  <si>
    <t>Abuoye Primary School</t>
  </si>
  <si>
    <t>4-043-246-2630204-104-2018/2019-020</t>
  </si>
  <si>
    <t>4-043-246-2630204-104-2018/2019-021</t>
  </si>
  <si>
    <t>Ogenga Primary School</t>
  </si>
  <si>
    <t>4-043-246-2630204-104-2018/2019-022</t>
  </si>
  <si>
    <t>Angino Primary School</t>
  </si>
  <si>
    <t>4-043-246-2630204-104-2018/2019-023</t>
  </si>
  <si>
    <t>Kanyangwara Primary School</t>
  </si>
  <si>
    <t>4-043-246-2630204-104-2018/2019-024</t>
  </si>
  <si>
    <t>4-043-246-2630204-104-2018/2019-025</t>
  </si>
  <si>
    <t>Construction of a modern 5 door toilet</t>
  </si>
  <si>
    <t>Kolweny Primary School</t>
  </si>
  <si>
    <t>4-043-246-2630204-104-2018/2019-026</t>
  </si>
  <si>
    <t>4-043-246-2630204-104-2018/2019-027</t>
  </si>
  <si>
    <t>Kadiju Primary School</t>
  </si>
  <si>
    <t>4-043-246-2630204-104-2018/2019-028</t>
  </si>
  <si>
    <t>4-043-246-2630204-104-2018/2019-029</t>
  </si>
  <si>
    <t>Nyandolo Primary School</t>
  </si>
  <si>
    <t>4-043-246-2630204-104-2018/2019-030</t>
  </si>
  <si>
    <t>Purchase of 50 modern desks for the school</t>
  </si>
  <si>
    <t>Kabongo Primary School</t>
  </si>
  <si>
    <t>4-043-246-2630204-104-2018/2019-031</t>
  </si>
  <si>
    <t>Kauma Primary School</t>
  </si>
  <si>
    <t>4-043-246-2630204-104-2018/2019-033</t>
  </si>
  <si>
    <t>Kogalo Primary School</t>
  </si>
  <si>
    <t>4-043-246-2630204-104-2018/2019-034</t>
  </si>
  <si>
    <t>Pany Komolo Primary School</t>
  </si>
  <si>
    <t>4-043-246-2630204-104-2018/2019-035</t>
  </si>
  <si>
    <t xml:space="preserve">           New</t>
  </si>
  <si>
    <t>Kotienditi Primary School</t>
  </si>
  <si>
    <t>4-043-246-2630204-104-2018/2019-036</t>
  </si>
  <si>
    <t>Njura Primary School</t>
  </si>
  <si>
    <t>4-043-246-2630204-104-2018/2019-037</t>
  </si>
  <si>
    <t>Renovation of 4 no classrooms :Replacement of old roof with G30 blue Corrugated iron sheets, raising of wall gables’ hacking of walls both internal and external, floor screeding and placement of tiles, fitting of windows and doors and painting</t>
  </si>
  <si>
    <t>Odino Primary School</t>
  </si>
  <si>
    <t>4-043-246-2630204-104-2018/2019-038</t>
  </si>
  <si>
    <t>Renovation of 4no classrooms: Replacement of old roof with G30 blue Corrugated iron sheets, raising of wall gables, hacking of walls both internal and external, floor screeding and placement of tiles, fitting of windows and doors and painting</t>
  </si>
  <si>
    <t xml:space="preserve">Otel Secondary School </t>
  </si>
  <si>
    <t>4-043-246-2630205-104-2018/2019-001</t>
  </si>
  <si>
    <t>Completion of Administration Block: Partitioning, fitting of windows and doors, plastering, ceiling board, floor tiles and painting</t>
  </si>
  <si>
    <t>4-043-246-2630205-104-2018/2019-002</t>
  </si>
  <si>
    <t>Completion of laboratory: Fitting of Work tops, Purchase of lab stools, floor tiles, store shelves, gas pipes and plumbing, Purchase &amp; fitting of water tank, external pavement including removing of rocks in pavement and painting.</t>
  </si>
  <si>
    <t xml:space="preserve">St. Philips Nyabondo Secondary School </t>
  </si>
  <si>
    <t>4-043-246-2630205-104-2018/2019-003</t>
  </si>
  <si>
    <t>Danis Obara Mixed Secondary School</t>
  </si>
  <si>
    <t>4-043-246-2630205-104-2018/2019-004</t>
  </si>
  <si>
    <t>Kandegwa Mixed Secondary School</t>
  </si>
  <si>
    <t>4-043-246-2630205-104-2018/2019-005</t>
  </si>
  <si>
    <t>Adega Mixed Secondary School</t>
  </si>
  <si>
    <t>4-043-246-2630205-104-2018/2019-006</t>
  </si>
  <si>
    <t>Apondo Mixed Secondary School</t>
  </si>
  <si>
    <t>4-043-246-2630205-104-2018/2019-007</t>
  </si>
  <si>
    <t>St. Mary’s Andingo Girls Secondary School</t>
  </si>
  <si>
    <t>4-043-246-2630205-104-2018/2019-008</t>
  </si>
  <si>
    <t>Kokwanyo Mixed Secondary School</t>
  </si>
  <si>
    <t>4-043-246-2630205-104-2018/2019-009</t>
  </si>
  <si>
    <t>Completion of an administration block: Plastering, fitting of windows and doors, floor tiles and painting</t>
  </si>
  <si>
    <t>Atemo Mixed Secondary School</t>
  </si>
  <si>
    <t>4-043-246-2630205-104-2018/2019-010</t>
  </si>
  <si>
    <t>Completion of an ongoing classroom: Fitting of floor tiles, window panes,  Electricity, facial board and painting</t>
  </si>
  <si>
    <t>Kadie Mixed Secondary School</t>
  </si>
  <si>
    <t>4-043-246-2630205-104-2018/2019-011</t>
  </si>
  <si>
    <t>Completion of an ongoing classroom: Fitting of floor tiles, window panes, electricity,  facial board and painting</t>
  </si>
  <si>
    <t>Owiro Mixed Secondary School</t>
  </si>
  <si>
    <t>4-043-246-2630205-104-2018/2019-012</t>
  </si>
  <si>
    <t>Atela  Mixed Secondary School</t>
  </si>
  <si>
    <t>4-043-246-2630205-104-2018/2019-013</t>
  </si>
  <si>
    <t>Pala Mixed Secondary School</t>
  </si>
  <si>
    <t>4-043-246-2630205-104-2018/2019-014</t>
  </si>
  <si>
    <t>Completion of an ongoing laboratory: Purchase of lab stools, fitting of tiles, purchase and installation of water tank and piping</t>
  </si>
  <si>
    <t>Orinde Lutheran Secondary School</t>
  </si>
  <si>
    <t>4-043-246-2630205-104-2018/2019-015</t>
  </si>
  <si>
    <t>Completion of an ongoing administration block: fitting of ceiling board, internal fittings, floor tiles and painting</t>
  </si>
  <si>
    <t>Kojwach High School</t>
  </si>
  <si>
    <t>4-043-246-2630205-104-2018/2019-016</t>
  </si>
  <si>
    <t xml:space="preserve">Dudi Girls Secondary School   </t>
  </si>
  <si>
    <t>4-043-246-2630205-104-2018/2019-017</t>
  </si>
  <si>
    <t>Installation of  80,000 ltrs steel holding tank (Treatment and distribution tank) piping and distribution of  water to  School, installation of 3no, 6000 ltrs water tanks</t>
  </si>
  <si>
    <t>Bishop Linus Okok Girls Secondary School (Model School)</t>
  </si>
  <si>
    <t>Construction of storey classrooms: Foundation and walling of 4 classrooms</t>
  </si>
  <si>
    <t>Got Rateng Secondary School (Model School)</t>
  </si>
  <si>
    <t>Ringa Boys High School (Model School)</t>
  </si>
  <si>
    <t>Construction of 2 classrooms on an existing storey building: walling, roofing, plastering, flooring and painting</t>
  </si>
  <si>
    <t>Ong’oro Secondary School</t>
  </si>
  <si>
    <t>Construction of a new classroom.</t>
  </si>
  <si>
    <t>Oriwo Vocational &amp; ICT Centre</t>
  </si>
  <si>
    <t>4-043-246-2630206-104-2018/2019-001</t>
  </si>
  <si>
    <t>Omiro Vocational &amp; ICT Centre</t>
  </si>
  <si>
    <t>4-043-246-2630206-104-2018/2019-002</t>
  </si>
  <si>
    <t>Jwelu Vocational &amp; ICT Centre</t>
  </si>
  <si>
    <t>4-043-246-2630206-104-2018/2019-003</t>
  </si>
  <si>
    <t>Othoro Police Post</t>
  </si>
  <si>
    <t>4-043-246-2640507-113-2018/2019-001</t>
  </si>
  <si>
    <t>Kasewe Chiefs Office</t>
  </si>
  <si>
    <t>4-043-246-2640507-113-2018/2019-002</t>
  </si>
  <si>
    <t>Construction of Community Resource Centre: roofing, electricity piping and connection, plastering, placement of floor tiles, purchase and fitting of computer tables and chairs.</t>
  </si>
  <si>
    <t>Kabondo East Chiefs Office</t>
  </si>
  <si>
    <t>4-043-246-2640507-113-2018/2019-003</t>
  </si>
  <si>
    <t>Construction of Modern Chiefs Office at the Sub County headquarters to house other Government departments</t>
  </si>
  <si>
    <t>Kojwach Chiefs Camp</t>
  </si>
  <si>
    <t>4-043-246-2640507-113-2018/2019-004</t>
  </si>
  <si>
    <t xml:space="preserve">     New</t>
  </si>
  <si>
    <t xml:space="preserve">Kodhoch West Chief’s Office </t>
  </si>
  <si>
    <t>4-043-246-2640507-113-2018/2019-005</t>
  </si>
  <si>
    <t>Ramula Chiefs Office</t>
  </si>
  <si>
    <t>4-043-246-2640507-113-2018/2019-006</t>
  </si>
  <si>
    <t>Kakelo Chief’s Office</t>
  </si>
  <si>
    <t>4-043-246-2640507-113-2018/2019-007</t>
  </si>
  <si>
    <t>Construction of Chief’s office</t>
  </si>
  <si>
    <t>Ramula Administration Police Camp</t>
  </si>
  <si>
    <t>4-043-246-2640507-113-2018/2019-008</t>
  </si>
  <si>
    <t>Purchase of 2 water tanks(10000 ltrs capacity), gutters and fittings for water harvesting and storage</t>
  </si>
  <si>
    <t xml:space="preserve">Mikai – Dudi-Apondo Primary-Apondo Secondary School </t>
  </si>
  <si>
    <t>4-043-246-2640508-107-2018/2018-001</t>
  </si>
  <si>
    <t>Grading and spot Murraming 4 km Stretch serving Dudi Girls Secondary School Dudi Primary School, Orinde Lutheran Secondary School, Apondo Primary School &amp; Apondo Secondary and placement of 2 no Culvert points one to Gangre Primary and Secondary Schools</t>
  </si>
  <si>
    <t xml:space="preserve">   Ongoing</t>
  </si>
  <si>
    <t>Namba Ogilo Junction – Ogilo Primary School- Ogilo Secondary School Road-Manga Primary School</t>
  </si>
  <si>
    <t>4-043-246-2640508-107-2018/2018-002</t>
  </si>
  <si>
    <t>Grading  of 5 km road, placement of culverts, spot murraming and trenching from main road.</t>
  </si>
  <si>
    <t>Ramula Junction – Anjech Primary School- Wangapala Primary- Wangapala Secondary School Road</t>
  </si>
  <si>
    <t>4-043-246-2640508-107-2018/2018-003</t>
  </si>
  <si>
    <t>Grading of 8 Km road leading to Anjech Primary, Wangapala Primary and Wangapala Secondary School, backfilling of culvert and trenching.</t>
  </si>
  <si>
    <t>Othoro Junction – Othoro Police Post</t>
  </si>
  <si>
    <t>4-043-246-2640508-107-2018/2018-004</t>
  </si>
  <si>
    <t>Road opening/expansion,  formation and murraming, placement of culverts.</t>
  </si>
  <si>
    <t>Kadongo – Got Rateng Primary/ Secondary Scchool – Osuri – Chegere Primary School Rd</t>
  </si>
  <si>
    <t>4-043-246-2640508-107-2018/2018-005</t>
  </si>
  <si>
    <t>Grading of 4 Km road leading to Chagere Primary, backfilling of culvert and trenching.</t>
  </si>
  <si>
    <t>Awach Foot Bridge</t>
  </si>
  <si>
    <t>4-043-246-2640508-107-2018/2018-006</t>
  </si>
  <si>
    <t>Construction of a foot bridge.</t>
  </si>
  <si>
    <t>Nyowa-Junction-Adega Secondary-Kitare Rd</t>
  </si>
  <si>
    <t>4-043-246-2640508-107-2018/2018-007</t>
  </si>
  <si>
    <t>Grading of 2km road, backfilling of bridge digging of trenches on road leading to Adega Secondary and Kitare Primary School.</t>
  </si>
  <si>
    <t>Atemo-Kolwa Primary School Road.</t>
  </si>
  <si>
    <t>4-043-246-2640508-107-2018/2018-008</t>
  </si>
  <si>
    <t>Grading of 2 km road to Kolwa Primary School and trenching.</t>
  </si>
  <si>
    <t>4-043-246-3110202-108-2018/2018-001</t>
  </si>
  <si>
    <r>
      <t xml:space="preserve">Purchase of  </t>
    </r>
    <r>
      <rPr>
        <b/>
        <sz val="12"/>
        <color indexed="8"/>
        <rFont val="Footlight MT Light"/>
        <family val="1"/>
      </rPr>
      <t>MOEM</t>
    </r>
    <r>
      <rPr>
        <sz val="12"/>
        <color indexed="8"/>
        <rFont val="Footlight MT Light"/>
        <family val="1"/>
      </rPr>
      <t xml:space="preserve"> Fire resistant office safe for backups storage &amp;   documents storages</t>
    </r>
  </si>
  <si>
    <t>4-043-246-3110202-108-2018/2018-002</t>
  </si>
  <si>
    <t>4-043-246-3110202-108-2018/2018-003</t>
  </si>
  <si>
    <t>Completion of storey building; Completion of ground floor tiling, plastering, plumbing, electrical fittings, painting and general finishes</t>
  </si>
  <si>
    <t>4-028-149-2630205-104-2018/19-019</t>
  </si>
  <si>
    <r>
      <t xml:space="preserve">Strategic Plan </t>
    </r>
    <r>
      <rPr>
        <b/>
        <sz val="12"/>
        <rFont val="Footlight MT Light"/>
        <family val="1"/>
      </rPr>
      <t xml:space="preserve">
</t>
    </r>
  </si>
  <si>
    <t>Additional funds for developing a 5 year constituency plan</t>
  </si>
  <si>
    <t>To carry out constituency sport tournaments where the winning teams /schools will be awarded with trophies,balls and games kits.</t>
  </si>
  <si>
    <t>Renovation of 6 classrooms- roofing</t>
  </si>
  <si>
    <t>Completion of 2 classrooms-plastering, painting and fixing windows</t>
  </si>
  <si>
    <t>construction of 1 classroom up to completion</t>
  </si>
  <si>
    <t>Internal and External finishes:fixing windows, doors, flooring,plastering and painting of the administration block</t>
  </si>
  <si>
    <r>
      <t>office renovation - painting,fixing of windows and doors (Kshs 120,000 and purchase of executive chairs(Kshs 30,000) and table (Ksh.50,000)</t>
    </r>
    <r>
      <rPr>
        <b/>
        <sz val="12"/>
        <color indexed="10"/>
        <rFont val="Footlight MT Light"/>
        <family val="1"/>
      </rPr>
      <t>(specify name of DCC)</t>
    </r>
  </si>
  <si>
    <t>Construction of 2 classrooms@1,000,000 and fixing door, windows, fascia board  and painting one classroom @100,000</t>
  </si>
  <si>
    <t>Fixing door, windows, fascia board  and painting one classroom</t>
  </si>
  <si>
    <t>Construction of 1 classroom@600,000 and plastering,floor concreting, fixing window panes and painting of  4 classrooms@ 500,000</t>
  </si>
  <si>
    <t>Construction of 2 classrooms@1,000,000 and fixing door, windows,fascia board  and painting one classroom @100,000</t>
  </si>
  <si>
    <t>Fixing door, windows, fascia board and painting one classroom</t>
  </si>
  <si>
    <t>Internal plastering and painting of  2 classrooms</t>
  </si>
  <si>
    <t>Reroofing ,floor concreting,painting of 4 classrooms@900,000 and  fixing door, windows, fascia board  and painting one classroom @100,000</t>
  </si>
  <si>
    <t>Construction of administration block @1,000,000 and fixing door, windows,fascia board and painting one classroom@100,000</t>
  </si>
  <si>
    <t>Construction of one classroom@500,000 and additional funds for purchase of one acre land@500,000</t>
  </si>
  <si>
    <t>Reroofing ,floor concreting, fixing windows,fascia board and painting of 3 classrooms</t>
  </si>
  <si>
    <t>Reroofing,floor concreting and painting of 4 classrooms @800,000 and internal plastering and painting of administration block@200,000</t>
  </si>
  <si>
    <t>Internal plastering and painting of  2 classrooms @300,000 and fencing of one acre school land with chain link wire  and construction of main gate@200,000</t>
  </si>
  <si>
    <t>Floor concreting, plastering, fixing doors, windows, fascia board and painting of laboratory</t>
  </si>
  <si>
    <t>Internal plastering      and painting of  dormitory</t>
  </si>
  <si>
    <t>Fixing fascia board, plastering  and painting 2 classrooms</t>
  </si>
  <si>
    <t>Plastering,fixing fascia board and painting staff house</t>
  </si>
  <si>
    <t>Internal plastering and painting of  2 classrooms(others are allocating 200,000 like Karirikania Secondary School</t>
  </si>
  <si>
    <t>Procure six 8000 ltrs plastic water tanks for Kaurone,Gitara,Kithakanaro,Kanyakine, Nchigi and Rurama Primary Schools</t>
  </si>
  <si>
    <t xml:space="preserve"> Construction of one  classroom; Foundation, superstructure walling, roofing,fixing of fittings, walls plastering and flooring.</t>
  </si>
  <si>
    <r>
      <t xml:space="preserve"> 1. Completion of the ongoing one classroom; roofing,fixing of fittings, walls plastering and flooring. 2.Construction of one new classroom; Foundation, walling roofing, fittings and finishes.(</t>
    </r>
    <r>
      <rPr>
        <b/>
        <sz val="12"/>
        <color indexed="10"/>
        <rFont val="Footlight MT Light"/>
        <family val="1"/>
      </rPr>
      <t>NGCDFC to split costs)</t>
    </r>
  </si>
  <si>
    <t xml:space="preserve"> Renovation of Three classrooms: wall plastering, flooring ,fixing of fittings, verandah and fascia board.</t>
  </si>
  <si>
    <t xml:space="preserve">Completion of five classrooms; flooring, external finishes, windowpanes, fascia board and painting.  </t>
  </si>
  <si>
    <t>Renovation of three Classrooms: wall plastering, flooring ,fixing of fittings, verandah and fascia board.</t>
  </si>
  <si>
    <t xml:space="preserve"> Completion of an ultra modern flush toilets: Finishes,fixing of the fittings, doors and vents, wall plastering and floor screening. </t>
  </si>
  <si>
    <r>
      <t xml:space="preserve">Construction of a classrooms block: Plastering, windows and doors fitting and painting </t>
    </r>
    <r>
      <rPr>
        <b/>
        <sz val="12"/>
        <color indexed="10"/>
        <rFont val="Footlight MT Light"/>
        <family val="1"/>
      </rPr>
      <t>(specify the no. of classroom block)</t>
    </r>
  </si>
  <si>
    <t xml:space="preserve">Renovation of five classrooms: Construction of  columns and beams  to support upper slabs. </t>
  </si>
  <si>
    <t>Superstructure walling and roofing of a dormitory.</t>
  </si>
  <si>
    <t xml:space="preserve">Construction of a classroom block: Internal Finishes of first and Second floors </t>
  </si>
  <si>
    <t>Construction of 10 units toilets from foundation ,walling, roofing and internal finishes</t>
  </si>
  <si>
    <t>Construction of one  classroom: Foundation, superstructure walling, roofing,fixing of fittings, walls plastering and flooring.</t>
  </si>
  <si>
    <t>Construction of one classroom; Foundation, superstructure walling, roofing,fixing of fittings, walls plastering and flooring.</t>
  </si>
  <si>
    <t>Installation of water sytem, electrification, store shelves and ceiling, additional benches and painting of the laboratory.</t>
  </si>
  <si>
    <t>Completion of a laboratory: water and gas installation</t>
  </si>
  <si>
    <t>Completion of a dormitory: walling and roofing</t>
  </si>
  <si>
    <t xml:space="preserve">Completion of an administration block: Casting of the slab for the storied administration block,  plastering, windows and door fittings for ground floor. </t>
  </si>
  <si>
    <t xml:space="preserve"> Finishing of the foundation for the dining hall and superstructure walling for the dining hall. </t>
  </si>
  <si>
    <t xml:space="preserve">Completion of a dining hall: Roofing, fixing of fittings; windows and door and walls plastering. </t>
  </si>
  <si>
    <t xml:space="preserve">Completion of an Administration Police staff houses: Wall plastering, flooring , electrification and painting </t>
  </si>
  <si>
    <r>
      <t xml:space="preserve"> Construction of Deputy County Commissioner's residence: Plumbing works,  Perimeter fence(using mesh wire and Steel posts )  and 2 units AP houses </t>
    </r>
    <r>
      <rPr>
        <b/>
        <sz val="12"/>
        <color indexed="10"/>
        <rFont val="Footlight MT Light"/>
        <family val="1"/>
      </rPr>
      <t>(Split costs and specify if 2 AP house units are new and therfore they require confirmation from the Ministry of Security)</t>
    </r>
  </si>
  <si>
    <t xml:space="preserve"> Superstructure walling for the OCS offices and roofing and internal finishes of 2 unit AP houses.</t>
  </si>
  <si>
    <r>
      <t>Windows &amp; doors fitting, electrification and painting of 2 ongoing.  residential units ,constructing 2 units from foundation to roofing</t>
    </r>
    <r>
      <rPr>
        <b/>
        <sz val="12"/>
        <color indexed="10"/>
        <rFont val="Footlight MT Light"/>
        <family val="1"/>
      </rPr>
      <t>(Split costs and specify if 2 units are new and therfore they require confirmation from the Ministry of Security)</t>
    </r>
  </si>
  <si>
    <t>Completion of two toilets; finishes and urinal and connection of electricity.</t>
  </si>
  <si>
    <t xml:space="preserve"> Laying foundation, walling , roofing and internal finishes of 3 residential units </t>
  </si>
  <si>
    <r>
      <t xml:space="preserve">Fencing and purchase of furniture </t>
    </r>
    <r>
      <rPr>
        <b/>
        <sz val="12"/>
        <color indexed="10"/>
        <rFont val="Footlight MT Light"/>
        <family val="1"/>
      </rPr>
      <t>(Split cost and specify the furniture)</t>
    </r>
  </si>
  <si>
    <t>Construction of chief's offices and public toilet</t>
  </si>
  <si>
    <t>Protection of spring by performing the following activities; a foundation, walling, plastering fencing. stone pitching and landscaping.</t>
  </si>
  <si>
    <t>Protection of spring by performing the following activities; a foundation, walling, plastering fencing. Stone pitching and landscaping.</t>
  </si>
  <si>
    <t>Completion of one classroom walling, roofing fixing doors and windows, flooring and painting.</t>
  </si>
  <si>
    <t xml:space="preserve">Completion of a library ; walling,roofing,flooring, walling, fixing doors and windows and panes ,plastering and painting </t>
  </si>
  <si>
    <t>Completion of two  classrooms; Plastering ,fixing doors and windows and painting</t>
  </si>
  <si>
    <t xml:space="preserve">Completion of one classroom; roofing, plastering flooring, fixing doors and windows and painting </t>
  </si>
  <si>
    <t xml:space="preserve">Completion  of two  classrooms, plastering fixing doors and windows  and  painting </t>
  </si>
  <si>
    <t>Completion of one classroom; roofing, plastering and flooring, fixing doors and windows.</t>
  </si>
  <si>
    <t>Completion of two classrooms; Plastering, fixing doors and windows and painting</t>
  </si>
  <si>
    <t>Completion of two classrooms; fixing window panes and plastering.</t>
  </si>
  <si>
    <t>Renovation of two leaking classrooms; reroofing,  Plastering, fixing doors and windows.</t>
  </si>
  <si>
    <t>Renovation of two leaking classrooms; reroofing, plastering, fixing doors and windows.</t>
  </si>
  <si>
    <t>Renovation of two leaking classrooms; reroofing. Plastering, fixing doors and windows</t>
  </si>
  <si>
    <t>Renovation of two leaking classrooms; reroofing, Plastering, fixing doors and windows</t>
  </si>
  <si>
    <t>Renovation of two leaking classrooms; reroofing. Plastering, fixing doors and windows.</t>
  </si>
  <si>
    <t>Construction of one classroom; foundation, walling, roofing and flooring</t>
  </si>
  <si>
    <t>Construction of 8 door toilets from trenching, foundation, walling, roofing upto finishing</t>
  </si>
  <si>
    <t>Renovation of two leaking classrooms; reroofing, plastering,fixing doors and windows and plastering.</t>
  </si>
  <si>
    <t xml:space="preserve">Renovation of two leaking classrooms; reroofing, plastering,fixing doors and windows </t>
  </si>
  <si>
    <t>Renovation of two leaking classrooms; reroofing plastering,fixing doors and windows.</t>
  </si>
  <si>
    <t>Renovation of two leaking classrooms; reroofing, plastering,fixing doors and windows.</t>
  </si>
  <si>
    <t>Renovation of two leaking classrooms; reroofing, plastering, fixing doors and windows</t>
  </si>
  <si>
    <t>Renovation of school hall; reroofing, plastering, fixing doors and windows.</t>
  </si>
  <si>
    <t>Construction of 8 door toilet from trenching, foundation, walling, roofing upto finishing</t>
  </si>
  <si>
    <t>Completion of dining hall by plastering, fixing doors and windows.</t>
  </si>
  <si>
    <t>Completion of administration block; Plastering, fixing doors and windows and painting</t>
  </si>
  <si>
    <t>Completion of a laboratory; plastering fixing doors and windows and windows</t>
  </si>
  <si>
    <t>Completion of  two  classrooms; Plastering, flooring and painting</t>
  </si>
  <si>
    <t>Completion of  Administration Police Post: plastering, fixing doors and windows and painting</t>
  </si>
  <si>
    <r>
      <t>Completion of 1 classroom- fixing windows, door and painting</t>
    </r>
    <r>
      <rPr>
        <b/>
        <sz val="12"/>
        <color indexed="10"/>
        <rFont val="Footlight MT Light"/>
        <family val="1"/>
      </rPr>
      <t>(justify cost of allocation to one classroom yet others are doing for 3 classrooms at 200,000(riteke DEB)</t>
    </r>
  </si>
  <si>
    <r>
      <t>Plastering, fixing windows and doors and painting of 1 classroom</t>
    </r>
    <r>
      <rPr>
        <b/>
        <sz val="12"/>
        <color indexed="10"/>
        <rFont val="Footlight MT Light"/>
        <family val="1"/>
      </rPr>
      <t>(justify cost of allocation to one classroom yet others are doing for 3 classrooms at 200,000(riteke DEB)</t>
    </r>
  </si>
  <si>
    <t>Purchase and Installation of Water Tank(10,000 Ltrs)</t>
  </si>
  <si>
    <t xml:space="preserve">Purchase of four 10,000 ltrs water tanks, water gutters and  installation </t>
  </si>
  <si>
    <r>
      <t xml:space="preserve">Pawtenge Secondary School </t>
    </r>
    <r>
      <rPr>
        <sz val="12"/>
        <color indexed="8"/>
        <rFont val="Footlight MT Light"/>
        <family val="1"/>
      </rPr>
      <t xml:space="preserve">
</t>
    </r>
  </si>
  <si>
    <t xml:space="preserve">Urudi Primary School </t>
  </si>
  <si>
    <t>Fencing of school compound 2 acres using concrete poles and chain links</t>
  </si>
  <si>
    <r>
      <t xml:space="preserve">Urudi Secondary School </t>
    </r>
    <r>
      <rPr>
        <sz val="12"/>
        <color indexed="8"/>
        <rFont val="Footlight MT Light"/>
        <family val="1"/>
      </rPr>
      <t xml:space="preserve">
</t>
    </r>
  </si>
  <si>
    <r>
      <t>Completion of dormitory</t>
    </r>
    <r>
      <rPr>
        <b/>
        <sz val="12"/>
        <color indexed="10"/>
        <rFont val="Footlight MT Light"/>
        <family val="1"/>
      </rPr>
      <t>(specify completion activity)</t>
    </r>
  </si>
  <si>
    <t>Plastering and fitting of 4 Administration police houses</t>
  </si>
  <si>
    <t>4-041-244-2640507-108-2018/19-001</t>
  </si>
  <si>
    <t>4-041-244-2640507-108-2018/19-002</t>
  </si>
  <si>
    <t>4-041-244-2640507-108-2018/19-003</t>
  </si>
  <si>
    <t xml:space="preserve">     PROJECT GFS CODELIST FOR MSAMBWENI NATIONAL GOVERNMENT CONSTITUENCY DEVELOPMENT FUND</t>
  </si>
  <si>
    <t>4-002-007-2110000-100-2018/19-001</t>
  </si>
  <si>
    <t>4-002-007-2210000-100-2018/19-002</t>
  </si>
  <si>
    <t>Purchase of fuel, repairs and maintenance, printing, stationery, telephone, travel and subsistence, office tea, catalogues</t>
  </si>
  <si>
    <t>4-002-007-2120500-100-2018/19-003</t>
  </si>
  <si>
    <t>4-002-007-2120200-100-2018/19-004</t>
  </si>
  <si>
    <t>4-002-007-2210802-100-2018/19-005</t>
  </si>
  <si>
    <t>4-002-007-2640200-101-2018/19-001</t>
  </si>
  <si>
    <t>4-002-007-2210000-111-2018/19-001</t>
  </si>
  <si>
    <t>4-002-007-2210802-111-2018/19-002</t>
  </si>
  <si>
    <t>4-002-007-2210700-111-2018/19-003</t>
  </si>
  <si>
    <t>Undertake Training of the PMCs/CDFCs on CDF Related issues &amp; NG-CDFC Benchmarking</t>
  </si>
  <si>
    <t>4-002-007-2640101-103-2018/19-001</t>
  </si>
  <si>
    <t>Payment of Bursary Funds to the needy students</t>
  </si>
  <si>
    <t>4-002-007-2640102-103-2018/19-002</t>
  </si>
  <si>
    <t>Payment of Bursary Funds to the  needy students</t>
  </si>
  <si>
    <t>4-002-007-2640509-112-2018/19-001</t>
  </si>
  <si>
    <t>Purchase of Sports kits i.e Uniforms, Balls and Football boots for the following organized football clubs in the Constituency; Ganzoni, Red stars, Yaunde, Rainbow, Panama, Young movers, Magodi, Fingirika, Tottenham, Vingujini stars, SS Asad, Game by force, Duza, Zaire (Nganja), Zaire Mwabungo, Angola, Mafisini, Kilulu, Nacet, Eleven stars, Magutu strikers, Magutu rangers, Schalke 04, Green marines, Chicago, Word of life, Kingstone, Bongwe united, Dzunga, Diani stars, Rafiki boys, Wayzata boys, Vimbwanga, Zawama, Shirazi united, Sakayonsa, Jogoo, Zwere, Dumna, Ndeme, Real junior, Sifa, Juventus, Bambini, Orlando, Monaco (Ramisi), Yalia and Ganjora.</t>
  </si>
  <si>
    <t>Mbuwani Primary School</t>
  </si>
  <si>
    <t>4-002-007-2630204-104-2018/19-001</t>
  </si>
  <si>
    <t>Mwanjamba Primary School</t>
  </si>
  <si>
    <t>4-002-007-2630204-104-2018/19-002</t>
  </si>
  <si>
    <t>Mwamanga Primary School</t>
  </si>
  <si>
    <t>4-002-007-2630204-104-2018/19-003</t>
  </si>
  <si>
    <t>Herman Primary School</t>
  </si>
  <si>
    <t>Kinondo Primary School</t>
  </si>
  <si>
    <t>Madago Primary School</t>
  </si>
  <si>
    <t>Mkwambani Primary School</t>
  </si>
  <si>
    <t>4-002-007-2630204-104-2018/19-007</t>
  </si>
  <si>
    <t>Kilole Primary School</t>
  </si>
  <si>
    <t>Galu Primary School</t>
  </si>
  <si>
    <t>4-002-007-2630204-104-2018/19-009</t>
  </si>
  <si>
    <t>Fahamuni Primary School</t>
  </si>
  <si>
    <t>4-002-007-2630204-104-2018/19-010</t>
  </si>
  <si>
    <t>Shirazi Primary School</t>
  </si>
  <si>
    <t>4-002-007-2630204-104-2018/19-011</t>
  </si>
  <si>
    <t>Kilulu  Primary School</t>
  </si>
  <si>
    <t>4-002-007-2630204-104-2018/19-012</t>
  </si>
  <si>
    <t>Mwakigwena  Primary School</t>
  </si>
  <si>
    <t>4-002-007-2630204-104-2018/19-013</t>
  </si>
  <si>
    <t>Magutu  Primary School</t>
  </si>
  <si>
    <t>4-002-007-2630204-104-2018/19-014</t>
  </si>
  <si>
    <t>Vingujini Secondary School</t>
  </si>
  <si>
    <t>4-002-007-2630205-104-2018/19-001</t>
  </si>
  <si>
    <t>Dori Girls Secondary School</t>
  </si>
  <si>
    <t>4-002-007-2630205-104-2018/19-002</t>
  </si>
  <si>
    <t>Diani Location Chief’s Office</t>
  </si>
  <si>
    <t>4-002-007-2640507-108-2018/19-001</t>
  </si>
  <si>
    <t>Msambweni Youth and Opportunity Centre</t>
  </si>
  <si>
    <t>Msambweni Teachers Training College</t>
  </si>
  <si>
    <t>4-002-007-2630206-104-2018/19-001</t>
  </si>
  <si>
    <t>Construction of Teachers’ Training College within Msambweni Constituency i.e 2No. Classrooms 3,000,000 and Administration Block 2,000,000</t>
  </si>
  <si>
    <t>Mwabungo Social Hall</t>
  </si>
  <si>
    <t>4-002-007/3110104-108-2018/19-001</t>
  </si>
  <si>
    <t>Construction of New Community Social Hall at Mwabungo Village</t>
  </si>
  <si>
    <t>Purchase of seven Samsung Tablets at Kshs. 35,000 - Kshs 245,000 and one HP Laptop at Kshs. 50,000</t>
  </si>
  <si>
    <t>St Monica Primary School</t>
  </si>
  <si>
    <t xml:space="preserve">Completion ( Plaster, floorscreed, Render, Fittings, glazing, Fascia Board &amp; Painting) of two classrooms </t>
  </si>
  <si>
    <t xml:space="preserve">Completion ( Plaster, floorscreed, Render, Fittings, glazing, Fascia Board &amp; Painting) of three classrooms </t>
  </si>
  <si>
    <t xml:space="preserve">Completion( floor screed,  Fittings, glazing, Fascia Board &amp; Painting) of two classrooms </t>
  </si>
  <si>
    <t>Installement  Payment of a new 52 seater  school bus to  be financed in two years at a total cost of Ksh. 6,700,000.00</t>
  </si>
  <si>
    <t>Completion(Tiles floors creed, glazing, painting, fascia board,Wooden work tops of library /Computer laboratory)</t>
  </si>
  <si>
    <t>Completion (Tiles floors creed, glazing, painting, fascia board,Wooden work tops of library /Computer laboratory)</t>
  </si>
  <si>
    <t xml:space="preserve">Completion of 2 classrooms -  Roofing, Plaster, fittings, floorscreed, glazing, painting, fascia board </t>
  </si>
  <si>
    <t>Completion( Tile floors creed, Electrical and plumbing works, inbuild cupboards, Pavement, glazing, painting, fascia board of admnistration block)</t>
  </si>
  <si>
    <t>St Johns the Baptist Likuyani Boys Secondary School</t>
  </si>
  <si>
    <t xml:space="preserve">Completion of a dormitory-  floorscreed, glazing, painting, fascia board </t>
  </si>
  <si>
    <t xml:space="preserve">Completion of a twin laboratory- Concrete work tables, Fume Chamber , Plaster, fittings, Tarrazzo floorscreed, glazing, painting, fascia board, Plumbing works, electrical works and gas installation </t>
  </si>
  <si>
    <t>Completion of 3 classrooms-  floorscreed, painting, fascia board</t>
  </si>
  <si>
    <t xml:space="preserve">Completion of a Dinning hall/Kitchen -  Roofing, Plaster, fittings, floorscreed, glazing, painting, fascia board </t>
  </si>
  <si>
    <t xml:space="preserve">Renovation of a Kitchen/ Dinning hall -  Terazzo floorscreed, glazing, painting, fascia board </t>
  </si>
  <si>
    <t xml:space="preserve">Completion of a 2 classrooms - floor screed, glazing,painting,fascia board </t>
  </si>
  <si>
    <t xml:space="preserve">Completion of 2 classrooms  floor screed, glazing, painting, fascia board </t>
  </si>
  <si>
    <t xml:space="preserve">Completion of a twin laboratory - Concrete work tables, Fume Chamber , Plaster, fittings, Tarrazzo floor screed, glazing, painting, fascia board, Plumbing works, electrical works and gas installation </t>
  </si>
  <si>
    <t xml:space="preserve">Completion of a twin laboratory - Terrazzo floorscreed, glazing, painting, fascia board </t>
  </si>
  <si>
    <t xml:space="preserve">Completion of library /Computer laboratory - Tile floorscreed, Wooden work tables, Electrical works, glazing, painting, fascia board </t>
  </si>
  <si>
    <t xml:space="preserve">Completion of library /Computer laboratory - Roofing, Plaster, fittings </t>
  </si>
  <si>
    <t xml:space="preserve">Completion of a twin laboratory - Plaster, fittings, Render, Terrazo floor screed </t>
  </si>
  <si>
    <t xml:space="preserve">Completion of a storied  tution block - Roofing, Plaster, fittings, floorscreed, glazing, painting, fascia board </t>
  </si>
  <si>
    <t xml:space="preserve">Completion of a twin laboratory - Roofing, Plaster, fittings </t>
  </si>
  <si>
    <t>Completion of two 2 bedroomed  staff houses - Roofing, Plaster, fittings, floorscreed, glazing, painting, fascia board</t>
  </si>
  <si>
    <t>Completion of a 2 classrooms - Plaster, fittings, floorscreed, glazing, painting, fascia board</t>
  </si>
  <si>
    <t xml:space="preserve">Completion of a twin laboratory - Concrete work tops and Terrazo floor screed </t>
  </si>
  <si>
    <t>Completion  of Admnistration block -Electrical and plumbing works</t>
  </si>
  <si>
    <t>Construction of twin laboratory upto roof level</t>
  </si>
  <si>
    <t xml:space="preserve">Completion of a twin laboratory - Concrete work tables, Fume Chamber , Plaster, Render, fittings, Tarrazzo floorscreed, glazing, painting, fascia board, Plumbing works, electrical works and gas installation </t>
  </si>
  <si>
    <t>Completion  of a twin laboratory - Concrete work tables, Fume Chamber , Plaster, Render,fittings, Tarrazzo floorscreed, glazing, painting, fascia board, Plumbing works, electrical works and gas installation</t>
  </si>
  <si>
    <t xml:space="preserve">Completion of a Dinning hall - Plaster, fittings, Terrazo floorscreed, glazing, painting, fascia board </t>
  </si>
  <si>
    <t xml:space="preserve">Completion of a twin laboratory -  Plaster, fittings, Terrazzo floorscreed, glazing, Fascia Board, painting, Plumbing works, electrical works and gas installation </t>
  </si>
  <si>
    <t>4-002-007-2630204-104-2018/19-004</t>
  </si>
  <si>
    <t>4-002-007-2630204-104-2018/19-005</t>
  </si>
  <si>
    <t>4-002-007-2630204-104-2018/19-006</t>
  </si>
  <si>
    <t>4-002-007-2630204-104-2018/19-008</t>
  </si>
  <si>
    <t>purchse of 20 board room chairs,2 tables,5 Executive chairs and 2 office cabinet</t>
  </si>
  <si>
    <t>Reflooring,re plastering and repainting  of 6 classrooms</t>
  </si>
  <si>
    <t>Construction of classroom Kshs 600,000 and 6 door toilets Kshs 200,000  to completion</t>
  </si>
  <si>
    <t>Renovation - Reflooring and repainting of 4 classrooms</t>
  </si>
  <si>
    <t>Construction of one classroom to completion  Kshs 600,000 and 2 door staff toilets  Kshs 100,000</t>
  </si>
  <si>
    <t>Walling and roofing of tuition block</t>
  </si>
  <si>
    <t>Reflooring,construction of pavement and repainting of 5 classrooms</t>
  </si>
  <si>
    <t>Roofing,plastering, flooring of the administration block</t>
  </si>
  <si>
    <t>Foundation,slab, walling and roofing of the dormitory.</t>
  </si>
  <si>
    <t>Construction of 2 Administration Police Houses to completion Kshs 500,000</t>
  </si>
  <si>
    <t xml:space="preserve">Equipping of office - Purchase of 30 chairs,4 tables,2 cabinets and wiring </t>
  </si>
  <si>
    <t>Construction of 2 Administration Police Houses including wiring Kshs 550,000</t>
  </si>
  <si>
    <t xml:space="preserve">Construction of 4door toilets to completion </t>
  </si>
  <si>
    <t xml:space="preserve">Construction of 2 Administration Police Houses including wiring  Kshs 550,000 </t>
  </si>
  <si>
    <t xml:space="preserve">Construction - walling of the toilets </t>
  </si>
  <si>
    <t xml:space="preserve">Construction of 5 Administration Police Houses </t>
  </si>
  <si>
    <r>
      <t xml:space="preserve">Construction of </t>
    </r>
    <r>
      <rPr>
        <sz val="12"/>
        <color indexed="8"/>
        <rFont val="Footlight MT Light"/>
        <family val="1"/>
      </rPr>
      <t xml:space="preserve">4 door toilets to completion </t>
    </r>
  </si>
  <si>
    <t>4-028-149-2640510-110-2018/19-001</t>
  </si>
  <si>
    <t>4-028-149-2640510-110-2018/19-002</t>
  </si>
  <si>
    <t>4-028-149-2640510-110-2018/19-003</t>
  </si>
  <si>
    <t>4-028-149-2640510-110-2018/19-004</t>
  </si>
  <si>
    <t>4-028-149-2640510-110-2018/19-005</t>
  </si>
  <si>
    <t>4-028-149-2640510-110-2018/19-006</t>
  </si>
  <si>
    <t>4-028-149-2640510-110-2018/19-007</t>
  </si>
  <si>
    <t>4-028-149-2640510-110-2018/19-008</t>
  </si>
  <si>
    <t>4-028-149-2640510-110-2018/19-009</t>
  </si>
  <si>
    <t>4-028-149-2640510-110-2018/19-010</t>
  </si>
  <si>
    <t>4-028-149-2640510-110-2018/19-011</t>
  </si>
  <si>
    <t>4-028-149-2640510-110-2018/19-012</t>
  </si>
  <si>
    <t>4-028-149-2640510-110-2018/19-013</t>
  </si>
  <si>
    <t>NG-CDFC/PMC Capacity Building &amp; NG-CDFC Benchmarking</t>
  </si>
  <si>
    <t xml:space="preserve">Construction of 2 New Classrooms </t>
  </si>
  <si>
    <t>Construction of a Chain link Fence for the school compound measuring 8  Acres</t>
  </si>
  <si>
    <t>Completion of 100 meter length perimeter wall (30 Meters remaining)</t>
  </si>
  <si>
    <t>Renovation of floor with terrazo, roofing, platering walls, painting of 12  classrooms</t>
  </si>
  <si>
    <t>Purchase of incinerators for waste burning for all the 20 public schools in the constituency(Primary Schools – Kibathi, Muthurwa, Karuri, Muchatha, Muongoiya, Waguthu, Mayuyu, Gacharage, Gacii, Kihara, Upper Kihara, Kamuiru, Ndenderu, Gatono, Kibubuti, Njenga Karume, Kingothua, Kawaida. Kiambaa Secondary Schools – St Josephs)</t>
  </si>
  <si>
    <r>
      <t xml:space="preserve">Construction of 3 no. changing rooms, sitting terraces in the playing field - Kshs. 7,000,000, </t>
    </r>
    <r>
      <rPr>
        <b/>
        <sz val="12"/>
        <color indexed="10"/>
        <rFont val="Footlight MT Light"/>
        <family val="1"/>
      </rPr>
      <t>Assessment tools for special needs students to assist in learning and equip the assessment room - Kshs. 150,000(specify the equipments o be bought)</t>
    </r>
  </si>
  <si>
    <t>PROJECT GFS CODELIST FOR TIGANIA EAST NATIONAL GOVERNMENT CONSTITUENCY DEVELOPMENT FUND</t>
  </si>
  <si>
    <t>4-012-055-2110000-100-2018/19-001</t>
  </si>
  <si>
    <t>4-012-055-2210000-100-2018/19-002</t>
  </si>
  <si>
    <t xml:space="preserve">Purchase of fuel, repairs and maintenance, printing, stationery, telephone, travel and subsistence, office tea and Photocopier. </t>
  </si>
  <si>
    <t>4-012-055-2120101-100-2018/19-003</t>
  </si>
  <si>
    <t>Statutory deductions for the office employees</t>
  </si>
  <si>
    <t>4-012-055-2120201-100-2018/19-004</t>
  </si>
  <si>
    <t>4-012-055-2210802-100-2018/19-005</t>
  </si>
  <si>
    <t>4-012-055-2210000-111-2018/19-001</t>
  </si>
  <si>
    <t>4-012-055-2210802-111-2018/19-002</t>
  </si>
  <si>
    <t>4-012-055-2210700-111-2018/19-003</t>
  </si>
  <si>
    <t>4-012-055-2640200-101-2018/19-001</t>
  </si>
  <si>
    <t>4-012-055-2640101-103-2018/19-001</t>
  </si>
  <si>
    <t>4-012-055-2640102-103-2018/19-002</t>
  </si>
  <si>
    <t>St Angelas  girls Nguthiru</t>
  </si>
  <si>
    <t>4-012-055-2211311-110-2018/19-001</t>
  </si>
  <si>
    <t>Purchase and planting of tree 2,000 seedlings</t>
  </si>
  <si>
    <t>Nduluma primary school</t>
  </si>
  <si>
    <t>4-012-055-2211311-110-2018/19-002</t>
  </si>
  <si>
    <t>DEB mbaranga sec school</t>
  </si>
  <si>
    <t>4-012-055-2211311-110-2018/19-003</t>
  </si>
  <si>
    <t>Athwana primary school</t>
  </si>
  <si>
    <t>4-012-055-2211311-110-2018/19-004</t>
  </si>
  <si>
    <t>Akaiga primary school</t>
  </si>
  <si>
    <t>4-012-055-2211311-110-2018/19-005</t>
  </si>
  <si>
    <t>Ikana Primary school</t>
  </si>
  <si>
    <t>4-012-055-2211311-110-2018/19-006</t>
  </si>
  <si>
    <t>Rarimbu primary school</t>
  </si>
  <si>
    <t>4-012-055-2211311-110-2018/19-007</t>
  </si>
  <si>
    <t>Kalerene chief’s office</t>
  </si>
  <si>
    <t>4-012-055-2211311-110-2018/19-008</t>
  </si>
  <si>
    <t>Kiguchwa primary school</t>
  </si>
  <si>
    <t>4-012-055-2211311-110-2018/19-009</t>
  </si>
  <si>
    <t>MichiiMikuru primary</t>
  </si>
  <si>
    <t>4-012-055-2211311-110-2018/19-010</t>
  </si>
  <si>
    <t>Laibocha day secondary  school</t>
  </si>
  <si>
    <t>4-012-055-2211311-110-2018/19-011</t>
  </si>
  <si>
    <t>Antuanduru day secondary school</t>
  </si>
  <si>
    <t>4-012-055-2211311-110-2018/19-012</t>
  </si>
  <si>
    <t>King’oo day secondary school</t>
  </si>
  <si>
    <t>4-012-055-2211311-110-2018/19-013</t>
  </si>
  <si>
    <t>Ametho day secondary. school</t>
  </si>
  <si>
    <t>4-012-055-2211311-110-2018/19-014</t>
  </si>
  <si>
    <t>Miurine day secondary school</t>
  </si>
  <si>
    <t>4-012-055-2211311-110-2018/19-015</t>
  </si>
  <si>
    <t>4-012-055-2640509-112-2018/19-001</t>
  </si>
  <si>
    <t>King'oo primary school</t>
  </si>
  <si>
    <t>4-012-055-2630204-104-2018/19-001</t>
  </si>
  <si>
    <t xml:space="preserve"> Construction of one standard classroom to completion</t>
  </si>
  <si>
    <t>Kithuraku primary school</t>
  </si>
  <si>
    <t>4-012-055-2630204-104-2018/19-002</t>
  </si>
  <si>
    <t>Nthangathi primary school</t>
  </si>
  <si>
    <t>4-012-055-2630204-104-2018/19-003</t>
  </si>
  <si>
    <t>Thangatha primary school</t>
  </si>
  <si>
    <t>4-012-055-2630204-104-2018/19-004</t>
  </si>
  <si>
    <t>Karurune primary school</t>
  </si>
  <si>
    <t>4-012-055-2630204-104-2018/19-005</t>
  </si>
  <si>
    <t>Kalantina primary school</t>
  </si>
  <si>
    <t>4-012-055-2630204-104-2018/19-006</t>
  </si>
  <si>
    <t>Completion of classroom: plastering, flooring, painting and glazing</t>
  </si>
  <si>
    <t>Kathanene primary school</t>
  </si>
  <si>
    <t>4-012-055-2630204-104-2018/19-007</t>
  </si>
  <si>
    <t>Mukunga primary school</t>
  </si>
  <si>
    <t>4-012-055-2630204-104-2018/19-008</t>
  </si>
  <si>
    <t>Ngage primary school</t>
  </si>
  <si>
    <t>4-012-055-2630204-104-2018/19-009</t>
  </si>
  <si>
    <t>Irindiro primary school</t>
  </si>
  <si>
    <t>4-012-055-2630204-104-2018/19-010</t>
  </si>
  <si>
    <t>Construction of one standard classroom to completion</t>
  </si>
  <si>
    <t>4-012-055-2630204-104-2018/19-011</t>
  </si>
  <si>
    <t>Akairu primary school</t>
  </si>
  <si>
    <t>4-012-055-2630204-104-2018/19-012</t>
  </si>
  <si>
    <t>St. Benedict primary school</t>
  </si>
  <si>
    <t>4-012-055-2630204-104-2018/19-013</t>
  </si>
  <si>
    <t>Completion of five classrooms, plastering, flooring, doors&amp; windows fixing.</t>
  </si>
  <si>
    <t>St. Lucy Kirigwa primary school</t>
  </si>
  <si>
    <t>4-012-055-2630204-104-2018/19-014</t>
  </si>
  <si>
    <t>4-012-055-2630204-104-2018/19-015</t>
  </si>
  <si>
    <t>Construction of one administration block to completion</t>
  </si>
  <si>
    <t>Mathiritine primary school</t>
  </si>
  <si>
    <t>4-012-055-2630204-104-2018/19-016</t>
  </si>
  <si>
    <t>Mukalamatu primary school</t>
  </si>
  <si>
    <t>4-012-055-2630204-104-2018/19-017</t>
  </si>
  <si>
    <t>Mukuani primary school</t>
  </si>
  <si>
    <t>4-012-055-2630204-104-2018/19-018</t>
  </si>
  <si>
    <t>Mwerokieni primary school</t>
  </si>
  <si>
    <t>4-012-055-2630204-104-2018/19-019</t>
  </si>
  <si>
    <t>Lanyiruu primary school</t>
  </si>
  <si>
    <t>4-012-055-2630204-104-2018/19-020</t>
  </si>
  <si>
    <t>Mweromuthanga primary school</t>
  </si>
  <si>
    <t>4-012-055-2630204-104-2018/19-021</t>
  </si>
  <si>
    <t>Mutunduru primary school</t>
  </si>
  <si>
    <t>4-012-055-2630204-104-2018/19-022</t>
  </si>
  <si>
    <t>Classroom completion: plastering, glazing, painting.</t>
  </si>
  <si>
    <t>Mula primary school</t>
  </si>
  <si>
    <t>4-012-055-2630204-104-2018/19-023</t>
  </si>
  <si>
    <t>KK. Mwethe Secondary school</t>
  </si>
  <si>
    <t>4-012-055-2630205-104-2018/19-001</t>
  </si>
  <si>
    <t>Construction to completion of 1 standard classroom</t>
  </si>
  <si>
    <t>Akaiga day Secondary school</t>
  </si>
  <si>
    <t>4-012-055-2630205-104-2018/19-002</t>
  </si>
  <si>
    <t>Completion of Dining hall walling, roofing plastering and painting</t>
  </si>
  <si>
    <t>Mutewa day Secondary school</t>
  </si>
  <si>
    <t>4-012-055-2630205-104-2018/19-003</t>
  </si>
  <si>
    <t xml:space="preserve">Construction to completion of 1 standard classroom. </t>
  </si>
  <si>
    <t>Mukono day Secondary school</t>
  </si>
  <si>
    <t>4-012-055-2630205-104-2018/19-004</t>
  </si>
  <si>
    <t>Completion of science laboratory: roofing plastering painting benches, gas works doors and windows</t>
  </si>
  <si>
    <t>4-012-055-2630205-104-2018/19-005</t>
  </si>
  <si>
    <t>Amugaa day Secondary school</t>
  </si>
  <si>
    <t>4-012-055-2630205-104-2018/19-006</t>
  </si>
  <si>
    <t xml:space="preserve">Administration block completion: walling, roofing ,plastering and painting. </t>
  </si>
  <si>
    <t>Kaliene day Secondary school</t>
  </si>
  <si>
    <t>4-012-055-2630205-104-2018/19-007</t>
  </si>
  <si>
    <t>Dining hall Completion : walling, roofing plastering and painting.</t>
  </si>
  <si>
    <t>Ametho day Secondary school</t>
  </si>
  <si>
    <t>4-012-055-2630205-104-2018/19-008</t>
  </si>
  <si>
    <t>Laboratory Completion: plastering, painting, gas system installation, plumbing and drainage works</t>
  </si>
  <si>
    <t>Antuanduru day Secondary school</t>
  </si>
  <si>
    <t>4-012-055-2630205-104-2018/19-009</t>
  </si>
  <si>
    <t xml:space="preserve"> DEB Mbaranga Secondary school</t>
  </si>
  <si>
    <t>4-012-055-2630205-104-2018/19-010</t>
  </si>
  <si>
    <t>Laboratory completion: plastering, painting gas system installation and plumbing works</t>
  </si>
  <si>
    <t>Laibocha day Secondary school</t>
  </si>
  <si>
    <t>4-012-055-2630205-104-2018/19-011</t>
  </si>
  <si>
    <t>Thubuku day Secondary school</t>
  </si>
  <si>
    <t>4-012-055-2630205-104-2018/19-012</t>
  </si>
  <si>
    <t>Construction to completion of two 6-door ablution blocks.</t>
  </si>
  <si>
    <t>Muthara day Secondary school</t>
  </si>
  <si>
    <t>4-012-055-2630205-104-2018/19-013</t>
  </si>
  <si>
    <t>Construction to completion of 3 classrooms.</t>
  </si>
  <si>
    <t>Ntirutu mixed Secondary school</t>
  </si>
  <si>
    <t>4-012-055-2630205-104-2018/19-014</t>
  </si>
  <si>
    <t>Ngage Secondary school</t>
  </si>
  <si>
    <t>4-012-055-2630205-104-2018/19-015</t>
  </si>
  <si>
    <t>Laboratory completion: technicians office electrical works</t>
  </si>
  <si>
    <t>Athwana chiefs office</t>
  </si>
  <si>
    <t>4-012-055-2640507-108-2018/19-001</t>
  </si>
  <si>
    <t>4-012-055-2640507-108-2018/19-002</t>
  </si>
  <si>
    <t>Ntamichu ACC’S office</t>
  </si>
  <si>
    <t>4-012-055-2640507-108-2018/19-003</t>
  </si>
  <si>
    <t>ACC’S office completion: roofing, plastering, flooring , painting and electricity installation.</t>
  </si>
  <si>
    <t>Antuanuu chiefs office</t>
  </si>
  <si>
    <t>4-012-055-2640507-108-2018/19-004</t>
  </si>
  <si>
    <t>Mwokaila AP Line</t>
  </si>
  <si>
    <t>4-012-055-2640507-108-2018/19-005</t>
  </si>
  <si>
    <t xml:space="preserve"> Construction to completion of three administration police Houses.</t>
  </si>
  <si>
    <t>Lucielubai AP Line</t>
  </si>
  <si>
    <t>4-012-055-2640507-108-2018/19-006</t>
  </si>
  <si>
    <t xml:space="preserve"> Construction to completion of five administration police Houses.</t>
  </si>
  <si>
    <t>Abodii assistant chiefs office</t>
  </si>
  <si>
    <t>Construction to completion of three rooms and pit latrine</t>
  </si>
  <si>
    <t>Tigania central DCC'S office</t>
  </si>
  <si>
    <t>4-012-055-2640507-108-2018/19-008</t>
  </si>
  <si>
    <t xml:space="preserve"> Construction to completion of DCC'S office block</t>
  </si>
  <si>
    <t>Kiguchwa AP line</t>
  </si>
  <si>
    <t>4-012-055-2640507-108-2018/19-009</t>
  </si>
  <si>
    <t>Completion of 5 residential rooms. Walling,roofing, painting</t>
  </si>
  <si>
    <t xml:space="preserve">GPRS Cattle tracking </t>
  </si>
  <si>
    <t>4-012-055-2640507-108-2018/19-010</t>
  </si>
  <si>
    <t>Fixing cattle tracking microchip  in livestock for ease of recovery in case of theft.</t>
  </si>
  <si>
    <t>Lanyiruu Chiefs office</t>
  </si>
  <si>
    <t>4-012-055-2640507-108-2018/19-011</t>
  </si>
  <si>
    <t>Construction of chiefs office to completion.</t>
  </si>
  <si>
    <t>Gatithine assistant chiefs office</t>
  </si>
  <si>
    <t>4-012-055-2640507-108-2018/19-012</t>
  </si>
  <si>
    <t>Construction of chief’s office to completion.</t>
  </si>
  <si>
    <t>Ngongoaka assistant chiefs office</t>
  </si>
  <si>
    <t>4-012-055-2640507-108-2018/19-013</t>
  </si>
  <si>
    <t>Completion of office: plastering, painting, and extension of an additional room.</t>
  </si>
  <si>
    <t>Gambela ACC’S office</t>
  </si>
  <si>
    <t>4-012-055-2640507-108-2018/19-014</t>
  </si>
  <si>
    <t>Completion of ACC’s office: electrical works. Construction of two additional rooms</t>
  </si>
  <si>
    <t>PROJECT GFS CODELIST FOR BOMET EAST NATIONAL GOVERNMENT CONSTITUENCY DEVELOPMENT FUND</t>
  </si>
  <si>
    <t>4-036-196-2110000-100-2018/19-001</t>
  </si>
  <si>
    <t>4-036-196-2120101-100-2018/19-002</t>
  </si>
  <si>
    <t>Payment of N.S.S.F  deductions</t>
  </si>
  <si>
    <t>4-036-196-2120202-100-2018/19-003</t>
  </si>
  <si>
    <t>4-036-196-2210000-100-2018/19-004</t>
  </si>
  <si>
    <t xml:space="preserve">Purchase of Fuel, Repairs and Maintenance, Printing, Stationery, Telephone,Travel and Subsistence, Office Tea, </t>
  </si>
  <si>
    <t>4-036-196-2210802-100-2018/19-005</t>
  </si>
  <si>
    <t>Payment of Committee sitting Allowances, Transport, conferences</t>
  </si>
  <si>
    <t>4-036-196-2210000-111-2018/19-001</t>
  </si>
  <si>
    <t>4-036-196-2210802-111-2018/19-002</t>
  </si>
  <si>
    <t>4-036-196-2210700-111-2018/19-003</t>
  </si>
  <si>
    <t>Undertake Training of the PMCs/NG-CDFs on NG-CDF related issues</t>
  </si>
  <si>
    <t>4-036-196-2640200-101-2018/19-001</t>
  </si>
  <si>
    <t>To Cater for any unforeseen occurrences in the constituency during the financial year.</t>
  </si>
  <si>
    <t>Constituency Sports Tournament.</t>
  </si>
  <si>
    <t>4-036-196-2640509-112-2019/18-001</t>
  </si>
  <si>
    <t>Carry out Constituency Sports tournament and the winning teams to be awarded with trophies, balls, and games kits.</t>
  </si>
  <si>
    <t>Mangoita Primary School</t>
  </si>
  <si>
    <t>4-036-196-2640510-110-2018/19-001</t>
  </si>
  <si>
    <t>Purchase and Installation of 1 tank of 8,000 litres</t>
  </si>
  <si>
    <t>Tabaita Primary School</t>
  </si>
  <si>
    <t>4-036-196-2640510-110-2018/19-002</t>
  </si>
  <si>
    <t>Tachasis Primary School</t>
  </si>
  <si>
    <t>4-036-196-2640510-110-2018/19-003</t>
  </si>
  <si>
    <t>Lebekwet Primary School</t>
  </si>
  <si>
    <t>4-036-196-2640510-110-2018/19-004</t>
  </si>
  <si>
    <t>Tangut Primary School</t>
  </si>
  <si>
    <t>4-036-196-2640510-110-2018/19-005</t>
  </si>
  <si>
    <t>Nokirwet Primary School</t>
  </si>
  <si>
    <t>4-036-196-2640510-110-2018/19-006</t>
  </si>
  <si>
    <t xml:space="preserve">Motumboru Primary School </t>
  </si>
  <si>
    <t>4-036-196-2640510-110-2018/19-007</t>
  </si>
  <si>
    <t>Chepkirib Primary School</t>
  </si>
  <si>
    <t>4-036-196-2640510-110-2018/19-008</t>
  </si>
  <si>
    <t>Nyaururu Primary School</t>
  </si>
  <si>
    <t>4-036-196-2640510-110-2018/19-009</t>
  </si>
  <si>
    <t>Kaptimdui Primary School</t>
  </si>
  <si>
    <t>4-036-196-2640510-110-2018/19-010</t>
  </si>
  <si>
    <t>Kembu Day Secondary School</t>
  </si>
  <si>
    <t>4-036-196-2640510-110-2018/19-011</t>
  </si>
  <si>
    <t>Saoset Secondary School</t>
  </si>
  <si>
    <t>4-036-196-2640510-110-2018/19-012</t>
  </si>
  <si>
    <t>Kiptulwa Secondary School</t>
  </si>
  <si>
    <t>4-036-196-2640510-110-2018/19-013</t>
  </si>
  <si>
    <t>Kalyet day Secondary School</t>
  </si>
  <si>
    <t>4-036-196-2640510-110-2018/19-014</t>
  </si>
  <si>
    <t>Koita day Secondary School</t>
  </si>
  <si>
    <t>4-036-196-2640510-110-2018/19-015</t>
  </si>
  <si>
    <t>Chelemei Girls day Secondary Schoool</t>
  </si>
  <si>
    <t>4-036-196-2640510-110-2018/19-016</t>
  </si>
  <si>
    <t>Bukacha day Secondary School</t>
  </si>
  <si>
    <t>4-036-196-2640510-110-2018/19-017</t>
  </si>
  <si>
    <t>Tumoiyot Secondary School</t>
  </si>
  <si>
    <t>4-036-196-2640510-110-2018/19-018</t>
  </si>
  <si>
    <t>Tiroto Secondary School</t>
  </si>
  <si>
    <t>4-036-196-2640510-110-2018/19-019</t>
  </si>
  <si>
    <t>4-036-196-2640510-110-2018/19-020</t>
  </si>
  <si>
    <t>4-036-196-2640101-103-2018/19-001</t>
  </si>
  <si>
    <t>4-036-196-2640102-103-2018/19-002</t>
  </si>
  <si>
    <t>NG-CDF Office Furnitures and Works</t>
  </si>
  <si>
    <t>4-036-196-3110202-108-2018/19-001</t>
  </si>
  <si>
    <t xml:space="preserve"> PRIMARY SCHOOL'S</t>
  </si>
  <si>
    <t>Kaminjeiwet  Primary School</t>
  </si>
  <si>
    <t>4-036-196-2630204-104-2018/19-001</t>
  </si>
  <si>
    <t>Changchego Primary School</t>
  </si>
  <si>
    <t>4-036-196-2630204-104-2018/19-002</t>
  </si>
  <si>
    <t>Kibiwot Primary School</t>
  </si>
  <si>
    <t>4-036-196-2630204-104-2018/19-003</t>
  </si>
  <si>
    <t>Purchase of 2 Acres of land @Kshs.650,000</t>
  </si>
  <si>
    <t>4-036-196-2630204-104-2018/19-004</t>
  </si>
  <si>
    <t>Matecha Primary School</t>
  </si>
  <si>
    <t>4-036-196-2630204-104-2018/19-005</t>
  </si>
  <si>
    <t>Kakimirai Primary School</t>
  </si>
  <si>
    <t>4-036-196-2630204-104-2018/19-006</t>
  </si>
  <si>
    <t>4-036-196-2630204-104-2018/19-007</t>
  </si>
  <si>
    <t>4-036-196-2630204-104-2018/19-008</t>
  </si>
  <si>
    <t>4-036-196-2630204-104-2018/19-009</t>
  </si>
  <si>
    <t xml:space="preserve">Bukunye Primary School                </t>
  </si>
  <si>
    <t xml:space="preserve">4-036-196-2630204-104-2018/19-010 </t>
  </si>
  <si>
    <t xml:space="preserve">Kerenga Primary School               </t>
  </si>
  <si>
    <t xml:space="preserve">4-036-196-2630204-104-2018/19-011 </t>
  </si>
  <si>
    <t xml:space="preserve">Nyaururu Primary School                 </t>
  </si>
  <si>
    <t>4-036-196-2630204-104-2018/19-012</t>
  </si>
  <si>
    <t xml:space="preserve">Kaptimdui Primary School                </t>
  </si>
  <si>
    <t>4-036-196-2630204-104-2018/19-013</t>
  </si>
  <si>
    <t xml:space="preserve">Koita Primary School                 </t>
  </si>
  <si>
    <t>4-036-196-2630204-104-2018/19-014</t>
  </si>
  <si>
    <t xml:space="preserve">Olbobo Primary School                </t>
  </si>
  <si>
    <t>4-036-196-2630204-104-2018/19-015</t>
  </si>
  <si>
    <t xml:space="preserve">Kipreres Primary School                </t>
  </si>
  <si>
    <t>4-036-196-2630204-104-2018/19-016</t>
  </si>
  <si>
    <t xml:space="preserve">Kiptogoch Primary School   </t>
  </si>
  <si>
    <t>4-036-196-2630204-104-2018/19-017</t>
  </si>
  <si>
    <t xml:space="preserve">Construction of 2 Toilets ( 6Doors each)to completion @ Kshs.350,000              </t>
  </si>
  <si>
    <t xml:space="preserve">Sabaret Primary School              </t>
  </si>
  <si>
    <t>4-036-196-2630204-104-2018/19-018</t>
  </si>
  <si>
    <t xml:space="preserve">Construction  2 ( 6Doors each)to completion@Kshs.375,000 </t>
  </si>
  <si>
    <t xml:space="preserve">Bilelga Primary School                </t>
  </si>
  <si>
    <t>4-036-196-2630204-104-2018/19-019</t>
  </si>
  <si>
    <t xml:space="preserve">Kaplelach Primary School </t>
  </si>
  <si>
    <t>4-036-196-2630204-104-2018/19-020</t>
  </si>
  <si>
    <t xml:space="preserve">Chemomul Primary School  </t>
  </si>
  <si>
    <t>4-036-196-2630204-104-2018/19-021</t>
  </si>
  <si>
    <t xml:space="preserve">Construction of one classroom to completion              </t>
  </si>
  <si>
    <t xml:space="preserve"> Bukacha Primary School               </t>
  </si>
  <si>
    <t>4-036-196-2630204-104-2018/19-022</t>
  </si>
  <si>
    <t xml:space="preserve">Kapkesiego Primary School                 </t>
  </si>
  <si>
    <t>4-036-196-2630204-104-2018/19-023</t>
  </si>
  <si>
    <t xml:space="preserve">Kiromwok Primary School                </t>
  </si>
  <si>
    <t>4-036-196-2630204-104-2018/19-024</t>
  </si>
  <si>
    <t xml:space="preserve">Motoimet Primary School                  </t>
  </si>
  <si>
    <t>4-036-196-2630204-104-2018/19-025</t>
  </si>
  <si>
    <t xml:space="preserve">Matarmat Primary School                 </t>
  </si>
  <si>
    <t>4-036-196-2630204-104-2018/19-026</t>
  </si>
  <si>
    <t xml:space="preserve">Motumboru Primary School                 </t>
  </si>
  <si>
    <t>4-036-196-2630204-104-2018/19-027</t>
  </si>
  <si>
    <t xml:space="preserve">Kamoyo Primary School                 </t>
  </si>
  <si>
    <t>4-036-196-2630204-104-2018/19-028</t>
  </si>
  <si>
    <t xml:space="preserve">Magenji Primary School                 </t>
  </si>
  <si>
    <t>4-036-196-2630204-104-2018/19-029</t>
  </si>
  <si>
    <t xml:space="preserve">Tiroto Primary School                </t>
  </si>
  <si>
    <t>4-036-196-2630204-104-2018/19-030</t>
  </si>
  <si>
    <t xml:space="preserve">Bunyoro Primary School                </t>
  </si>
  <si>
    <t>4-036-196-2630204-104-2018/19-031</t>
  </si>
  <si>
    <t xml:space="preserve">Chebisian Primary School               </t>
  </si>
  <si>
    <t>4-036-196-2630204-104-2018/19-032</t>
  </si>
  <si>
    <t xml:space="preserve">Kipyosit Primary School                </t>
  </si>
  <si>
    <t>4-036-196-2630204-104-2018/19-033</t>
  </si>
  <si>
    <t xml:space="preserve">Lalakin Primary School                </t>
  </si>
  <si>
    <t>4-036-196-2630204-104-2018/19-034</t>
  </si>
  <si>
    <t xml:space="preserve">Mataima Primary School                 </t>
  </si>
  <si>
    <t>4-036-196-2630204-104-2018/19-035</t>
  </si>
  <si>
    <t xml:space="preserve">Kapkurion Primary School                </t>
  </si>
  <si>
    <t>4-036-196-2630204-104-2018/19-036</t>
  </si>
  <si>
    <t xml:space="preserve">Sonoya Primary School </t>
  </si>
  <si>
    <t>4-036-196-2630204-104-2018/19-037</t>
  </si>
  <si>
    <t xml:space="preserve">Construction of one classroom to completion   </t>
  </si>
  <si>
    <t xml:space="preserve">Tegat Primary School               </t>
  </si>
  <si>
    <t>4-036-196-2630204-104-2018/19-038</t>
  </si>
  <si>
    <t xml:space="preserve">Tachasis Primary School  </t>
  </si>
  <si>
    <t>4-036-196-2630204-104-2018/19-039</t>
  </si>
  <si>
    <t xml:space="preserve">Emitiot Primary School              </t>
  </si>
  <si>
    <t>4-036-196-2630204-104-2018/19-040</t>
  </si>
  <si>
    <t xml:space="preserve">Chepkirib Primary School               </t>
  </si>
  <si>
    <t>4-036-196-2630204-104-2018/19-041</t>
  </si>
  <si>
    <t xml:space="preserve">Chepkirib Primary School   </t>
  </si>
  <si>
    <t>4-036-196-2630204-104-2018/19-042</t>
  </si>
  <si>
    <t xml:space="preserve">Kugunoi Primary School               </t>
  </si>
  <si>
    <t>4-036-196-2630204-104-2018/19-043</t>
  </si>
  <si>
    <t xml:space="preserve">Kiptulwa Primary School               </t>
  </si>
  <si>
    <t>4-036-196-2630204-104-2018/19-044</t>
  </si>
  <si>
    <t xml:space="preserve">Simotwet Primary School            </t>
  </si>
  <si>
    <t>4-036-196-2630204-104-2018/19-045</t>
  </si>
  <si>
    <t xml:space="preserve">Nokirwet Primary School               </t>
  </si>
  <si>
    <t>4-036-196-2630204-104-2018/19-046</t>
  </si>
  <si>
    <t xml:space="preserve">Olng'oswet Primary School                 </t>
  </si>
  <si>
    <t>4-036-196-2630204-104-2018/19-047</t>
  </si>
  <si>
    <t xml:space="preserve">Keertai Primary School              </t>
  </si>
  <si>
    <t>4-036-196-2630204-104-2018/19-048</t>
  </si>
  <si>
    <t xml:space="preserve">Nderiat Primary School              </t>
  </si>
  <si>
    <t>4-036-196-2630204-104-2018/19-049</t>
  </si>
  <si>
    <t xml:space="preserve">Central Primary School                </t>
  </si>
  <si>
    <t>4-036-196-2630204-104-2018/19-050</t>
  </si>
  <si>
    <t xml:space="preserve">Korara Special School Primary.             </t>
  </si>
  <si>
    <t>4-036-196-2630204-104-2018/19-051</t>
  </si>
  <si>
    <t>Construction of school computer room to completion</t>
  </si>
  <si>
    <t xml:space="preserve">Kesebek Primary School.             </t>
  </si>
  <si>
    <t>4-036-196-2630204-104-2018/19-052</t>
  </si>
  <si>
    <t xml:space="preserve">Kaporuso Primary School              </t>
  </si>
  <si>
    <t>4-036-196-2630204-104-2018/19-053</t>
  </si>
  <si>
    <t xml:space="preserve">Kapkimolwa Primary School                </t>
  </si>
  <si>
    <t>4-036-196-2630204-104-2018/19-054</t>
  </si>
  <si>
    <t xml:space="preserve">Bukunye  Secondary School               </t>
  </si>
  <si>
    <t>4-036-196-2630205-104-2018/19-001</t>
  </si>
  <si>
    <t xml:space="preserve">Kimuchul Secondary School  </t>
  </si>
  <si>
    <t>4-036-196-2630205-104-2018/19-002</t>
  </si>
  <si>
    <t>Korara Special Day Secondary School.</t>
  </si>
  <si>
    <t>4-036-196-2630205-104-2018/19-003</t>
  </si>
  <si>
    <t>Sigowet Secondary School</t>
  </si>
  <si>
    <t>Chepkolon Secondary School</t>
  </si>
  <si>
    <t>4-036-196-2630205-104-2018/19-004</t>
  </si>
  <si>
    <t>Mengit Secondary School</t>
  </si>
  <si>
    <t>4-036-196-2630205-104-2018/19-005</t>
  </si>
  <si>
    <t>Dormitory Construction phase II( Raising of walls Lintel, Doors Works, Walls Plastering Works, Windows Works)</t>
  </si>
  <si>
    <t>Kalyet Mixed School</t>
  </si>
  <si>
    <t>4-036-196-2630205-104-2018/19-006</t>
  </si>
  <si>
    <t>Laboratory construction to completion</t>
  </si>
  <si>
    <t>Chelemei Girls Secondary School</t>
  </si>
  <si>
    <t>4-036-196-2630205-104-2018/19-007</t>
  </si>
  <si>
    <t>4-036-196-2630205-104-2018/19-008</t>
  </si>
  <si>
    <t>Laboratory Construction to Completion</t>
  </si>
  <si>
    <t>Kipreres Secondary School</t>
  </si>
  <si>
    <t>4-036-196-2630205-104-2018/19-009</t>
  </si>
  <si>
    <t>Laboratory Construction to completion Phase I(Foundation, Walling, Walls Plastering, Roofing)</t>
  </si>
  <si>
    <t>Kapkurion Secondary School</t>
  </si>
  <si>
    <t>4-036-196-2630205-104-2018/19-010</t>
  </si>
  <si>
    <t>4-036-196-2630205-104-2018/19-011</t>
  </si>
  <si>
    <t>St. Catherine Secondary School</t>
  </si>
  <si>
    <t>4-036-196-2630205-104-2018/19-012</t>
  </si>
  <si>
    <t>Construction to Completion of School Biogas Mot</t>
  </si>
  <si>
    <t>Mogoma Secondary School</t>
  </si>
  <si>
    <t>4-036-196-2630205-104-2018/19-013</t>
  </si>
  <si>
    <t>Laboratory Construction to completion</t>
  </si>
  <si>
    <t>Kong’otik Girls Secondary School</t>
  </si>
  <si>
    <t>4-036-196-2630205-104-2018/19-014</t>
  </si>
  <si>
    <t>Emitiot Day School</t>
  </si>
  <si>
    <t>4-036-196-2630205-104-2018/19-015</t>
  </si>
  <si>
    <t>4-036-196-2630205-104-2018/19-016</t>
  </si>
  <si>
    <t>Norera Secondary School</t>
  </si>
  <si>
    <t>4-036-196-2630205-104-2018/19-017</t>
  </si>
  <si>
    <t xml:space="preserve">Menet Sub Location  </t>
  </si>
  <si>
    <t>4-036-135-2640507-113-2018/19-001</t>
  </si>
  <si>
    <t>PROJECT GFS CODELIST FOR KONOIN NATIONAL GOVERNMENT CONSTITUENCY DEVELOPMENT FUND</t>
  </si>
  <si>
    <t>4-036-198-2110000-100-2018/19-001</t>
  </si>
  <si>
    <t>Payment of staff salaries, gratuity</t>
  </si>
  <si>
    <t xml:space="preserve"> NSSF</t>
  </si>
  <si>
    <t>4-036-198-2120101-100-2018/19-002</t>
  </si>
  <si>
    <t>Payment of Employees NSSF</t>
  </si>
  <si>
    <t>4-036-198-2120201-100-2018/19-003</t>
  </si>
  <si>
    <t>Payment of Employee NHIF</t>
  </si>
  <si>
    <t>4-036-198-2210000-100-2018/19-004</t>
  </si>
  <si>
    <t>Purchase of fuel, GK vehicle/ motorcycle repair and maintenance, printing, stationery, telephone, travel and subsistence, office tea</t>
  </si>
  <si>
    <t>4-036-198-2210000-111-2018/19-001</t>
  </si>
  <si>
    <t>4-036-198-2210802-111-2018/19-002</t>
  </si>
  <si>
    <t>Payment of Committee allowances</t>
  </si>
  <si>
    <t>NG-CDFC/PMC training</t>
  </si>
  <si>
    <t>4-036-198-2210700-111-2018/19-003</t>
  </si>
  <si>
    <t>Payment for costs towards NG-CDFC/PMC training</t>
  </si>
  <si>
    <t>4-036-198-2640101-103-2017/18-001</t>
  </si>
  <si>
    <t>4-036-198-2640102-103-2017/18-002</t>
  </si>
  <si>
    <t>Payment of bursary to needy students in colleges and universities</t>
  </si>
  <si>
    <t>Mogogosiek water spring</t>
  </si>
  <si>
    <t>4-036-198-2640510-110-2018/19-001</t>
  </si>
  <si>
    <t>Boito water spring</t>
  </si>
  <si>
    <t>4-036-198-2640510-110-2018/19-002</t>
  </si>
  <si>
    <t>Chemalat water spring</t>
  </si>
  <si>
    <t>4-036-198-2640510-110-2018/19-003</t>
  </si>
  <si>
    <t>Saosa water spring</t>
  </si>
  <si>
    <t>4-036-198-2640510-110-2018/19-004</t>
  </si>
  <si>
    <t>4-036-198-2640510-110-2018/19-005</t>
  </si>
  <si>
    <t xml:space="preserve"> Embomos water spring</t>
  </si>
  <si>
    <t>4-036-198-2640510-110-2018/19-006</t>
  </si>
  <si>
    <t>Cheptalal  water spring</t>
  </si>
  <si>
    <t>4-036-198-2640510-110-2018/19-007</t>
  </si>
  <si>
    <t>Kimulot water spring</t>
  </si>
  <si>
    <t>4-036-198-2640510-110-2018/19-008</t>
  </si>
  <si>
    <t>Kiptenden water spring</t>
  </si>
  <si>
    <t>4-036-198-2640510-110-2018/19-009</t>
  </si>
  <si>
    <t>Simoti water spring</t>
  </si>
  <si>
    <t>4-036-198-2640510-110-2018/19-010</t>
  </si>
  <si>
    <t>Satiet water spring</t>
  </si>
  <si>
    <t>4-036-198-2640510-110-2018/19-011</t>
  </si>
  <si>
    <t>Koiwo water spring</t>
  </si>
  <si>
    <t>4-036-198-2640510-110-2018/19-012</t>
  </si>
  <si>
    <t>Mosonik  water spring</t>
  </si>
  <si>
    <t>4-036-198-2640510-110-2018/19-013</t>
  </si>
  <si>
    <t>Sotit water spring</t>
  </si>
  <si>
    <t>4-036-198-2640510-110-2018/19-014</t>
  </si>
  <si>
    <t>Chebangang water spring</t>
  </si>
  <si>
    <t>4-036-198-2640510-110-2018/19-015</t>
  </si>
  <si>
    <t>Chepchabas water spring</t>
  </si>
  <si>
    <t>4-036-198-2640510-110-2018/19-016</t>
  </si>
  <si>
    <t>Chebangang Primary School</t>
  </si>
  <si>
    <t>4-036-198-2640510-110-2018/19-017</t>
  </si>
  <si>
    <t xml:space="preserve">Purchase and planting of indigenous tree seedlings </t>
  </si>
  <si>
    <t>4-036-198-2640510-110-2018/19-018</t>
  </si>
  <si>
    <t>Purchase and planting of indigenous tree seedlings</t>
  </si>
  <si>
    <t>Kimulot Primary School</t>
  </si>
  <si>
    <t>4-036-198-2640510-110-2018/19-019</t>
  </si>
  <si>
    <t>Chepchabas Primary School</t>
  </si>
  <si>
    <t>4-036-198-2640510-110-2018/19-020</t>
  </si>
  <si>
    <t>4-036-198-2640509-112-2018/19-001</t>
  </si>
  <si>
    <t>Carry out constituency sports tournament and the winning teams/schools to be awarded with trophies, balls and game kits</t>
  </si>
  <si>
    <t>4-036-198-2640200-101-2018/19-001</t>
  </si>
  <si>
    <t xml:space="preserve">Tembwet Primary School </t>
  </si>
  <si>
    <t>4-036-198-2630204-104-2018/19-001</t>
  </si>
  <si>
    <t>Construction of  storeyed building of  4 classrooms</t>
  </si>
  <si>
    <t>Kipketii Primary School</t>
  </si>
  <si>
    <t>4-036-198-2630204-104-2018/19-002</t>
  </si>
  <si>
    <t xml:space="preserve">Construction of storeyed building of  4 classrooms </t>
  </si>
  <si>
    <t>Chenacho Primary School</t>
  </si>
  <si>
    <t>4-036-198-2630204-104-2018/19-003</t>
  </si>
  <si>
    <t>Construction of  storeyed  building of 4 classrooms</t>
  </si>
  <si>
    <t>4-036-198-2630204-104-2018/19-004</t>
  </si>
  <si>
    <t>Construction of  storeyed  building of  4 classrooms</t>
  </si>
  <si>
    <t>Konoitab Tegat Primary School</t>
  </si>
  <si>
    <t>4-036-198-2630204-104-2018/19-005</t>
  </si>
  <si>
    <t xml:space="preserve">Chebwongo Primary School </t>
  </si>
  <si>
    <t>4-036-198-2630204-104-2018/19-006</t>
  </si>
  <si>
    <t>Completion of 1 storeyed  building of 4 classrooms – Roofing, floor, plaster , doors and windows of two first floor classrooms</t>
  </si>
  <si>
    <t xml:space="preserve">Kapkinara Primary  School </t>
  </si>
  <si>
    <t>4-036-198-2630204-104-2018/19-007</t>
  </si>
  <si>
    <t xml:space="preserve">Lobokwo Primary School </t>
  </si>
  <si>
    <t>4-036-198-2630204-104-2018/19-008</t>
  </si>
  <si>
    <t xml:space="preserve">Konoitab Nego Primary School </t>
  </si>
  <si>
    <t>4-036-198-2630204-104-2018/19-009</t>
  </si>
  <si>
    <t xml:space="preserve">Kaboisyo Primary School </t>
  </si>
  <si>
    <t>4-036-198-2630204-104-2018/19-010</t>
  </si>
  <si>
    <t xml:space="preserve">Sinendoik Primary School </t>
  </si>
  <si>
    <t>4-036-198-2630204-104-2018/19-011</t>
  </si>
  <si>
    <t>Construction of 2No Toilets</t>
  </si>
  <si>
    <t xml:space="preserve">Chepchirik Primary School </t>
  </si>
  <si>
    <t>4-036-198-2630204-104-2018/19-012</t>
  </si>
  <si>
    <t xml:space="preserve">Muramet Primary School </t>
  </si>
  <si>
    <t>4-036-198-2630204-104-2018/19-013</t>
  </si>
  <si>
    <t>Purchase of 0.3acres of land for school expansion</t>
  </si>
  <si>
    <t xml:space="preserve">Chepnyoibek Primary School </t>
  </si>
  <si>
    <t>4-036-198-2630204-104-2018/19-014</t>
  </si>
  <si>
    <t>Construction of 1 classrooms</t>
  </si>
  <si>
    <t xml:space="preserve">Kabomo Primary School </t>
  </si>
  <si>
    <t>4-036-198-2630204-104-2018/19-015</t>
  </si>
  <si>
    <t>Purchase of land 0.2 acres of land for school expansion</t>
  </si>
  <si>
    <t xml:space="preserve">Kimuta Primary School </t>
  </si>
  <si>
    <t>4-036-198-2630204-104-2018/19-016</t>
  </si>
  <si>
    <t xml:space="preserve">Tuiyobei Primary School </t>
  </si>
  <si>
    <t>4-036-198-2630204-104-2018/19-017</t>
  </si>
  <si>
    <t>Construction of teacher’s house</t>
  </si>
  <si>
    <t xml:space="preserve">Kamagomon Primary School </t>
  </si>
  <si>
    <t>4-036-198-2630204-104-2018/19-018</t>
  </si>
  <si>
    <t>Completion of  4 classrooms- Roofing, doors &amp; windows, floor , plastering and painting</t>
  </si>
  <si>
    <t xml:space="preserve">Nyoigeno Primary School </t>
  </si>
  <si>
    <t>4-036-198-2630204-104-2018/19-019</t>
  </si>
  <si>
    <t>Completion 3 classrooms – roofing, doors &amp; windows, plaster and painting</t>
  </si>
  <si>
    <t xml:space="preserve">Kapsengere Primary School </t>
  </si>
  <si>
    <t>4-036-198-2630204-104-2018/19-020</t>
  </si>
  <si>
    <t xml:space="preserve">Kapkeronjo Primary School </t>
  </si>
  <si>
    <t>4-036-198-2630204-104-2018/19-021</t>
  </si>
  <si>
    <t>Completion of 1 classroom- roofing, doors &amp; windows, plaster and painting</t>
  </si>
  <si>
    <t>Kitaima Primary School</t>
  </si>
  <si>
    <t>4-036-198-2630204-104-2018/19-022</t>
  </si>
  <si>
    <t>Cheloino Primary School</t>
  </si>
  <si>
    <t>4-036-198-2630204-104-2018/19-023</t>
  </si>
  <si>
    <t>Construction of classroom</t>
  </si>
  <si>
    <t>Kirimose Primary School</t>
  </si>
  <si>
    <t>4-036-198-2630204-104-2018/19-024</t>
  </si>
  <si>
    <t>Completion of a classroom -roofing, doors &amp; windows, plaster and painting</t>
  </si>
  <si>
    <t xml:space="preserve">Mutereriet Primary School </t>
  </si>
  <si>
    <t>4-036-198-2630204-104-2018/19-025</t>
  </si>
  <si>
    <t xml:space="preserve">Saseta Primary School </t>
  </si>
  <si>
    <t>4-036-198-2630204-104-2018/19-026</t>
  </si>
  <si>
    <t>Renovation (re-roofing, plaster and installation of doors) and  painting of 4 classrooms</t>
  </si>
  <si>
    <t xml:space="preserve">Kibirir Primary School </t>
  </si>
  <si>
    <t>4-036-198-2630204-104-2018/19-027</t>
  </si>
  <si>
    <t>Purchase of 0.3 acres of land (Kshs. 500,000)and completion of classroom- roofing, doors &amp; windows, plaster and painting  (Kshs. 200,000)</t>
  </si>
  <si>
    <t xml:space="preserve">Kimori Primary School </t>
  </si>
  <si>
    <t>4-036-198-2630204-104-2018/19-028</t>
  </si>
  <si>
    <t>Kibanjalal Primary School</t>
  </si>
  <si>
    <t>4-036-198-2630204-104-2018/19-029</t>
  </si>
  <si>
    <t xml:space="preserve">Tabaita Primary School </t>
  </si>
  <si>
    <t>4-036-198-2630204-104-2018/19-030</t>
  </si>
  <si>
    <t xml:space="preserve">Purchase of 0.3 acres of land </t>
  </si>
  <si>
    <t xml:space="preserve">Seanin Primary School </t>
  </si>
  <si>
    <t>4-036-198-2630204-104-2018/19-031</t>
  </si>
  <si>
    <t>Chemaan Primary School</t>
  </si>
  <si>
    <t>4-036-198-2630204-104-2018/19-032</t>
  </si>
  <si>
    <t>Purchase of 0.3 acres of land</t>
  </si>
  <si>
    <t xml:space="preserve">Kipraisi Primary School </t>
  </si>
  <si>
    <t>4-036-198-2630204-104-2018/19-033</t>
  </si>
  <si>
    <t>Completion of administration block – Roofing, doors &amp; window installation, plastering and painting</t>
  </si>
  <si>
    <t xml:space="preserve">Kapchepkole Primary School </t>
  </si>
  <si>
    <t>4-036-198-2630204-104-2018/19-034</t>
  </si>
  <si>
    <t>Renovation of 4 classrooms (re-roofing, wall plaster , floor repairs and painting</t>
  </si>
  <si>
    <t>Kebumbur Primary School</t>
  </si>
  <si>
    <t>4-036-198-2630204-104-2018/19-035</t>
  </si>
  <si>
    <t xml:space="preserve">Kaptebengwo Primary School </t>
  </si>
  <si>
    <t>4-036-198-2630204-104-2018/19-036</t>
  </si>
  <si>
    <t xml:space="preserve">Embomos Primary School </t>
  </si>
  <si>
    <t>4-036-198-2630204-104-2018/19-037</t>
  </si>
  <si>
    <t>Talalga Primary  School</t>
  </si>
  <si>
    <t>4-036-198-2630204-104-2018/19-038</t>
  </si>
  <si>
    <t>Completion of 2 classrooms – roofing, doors and windows , plaster  and painting</t>
  </si>
  <si>
    <t>Morombo Primary School</t>
  </si>
  <si>
    <t>4-036-198-2630204-104-2018/19-039</t>
  </si>
  <si>
    <t xml:space="preserve">Taarut Primary School </t>
  </si>
  <si>
    <t>4-036-198-2630204-104-2018/19-040</t>
  </si>
  <si>
    <t xml:space="preserve">Aregeriot Primary School </t>
  </si>
  <si>
    <t>4-036-198-2630204-104-2018/19-041</t>
  </si>
  <si>
    <t xml:space="preserve">Kipseono Primary School </t>
  </si>
  <si>
    <t>4-036-198-2630204-104-2018/19-042</t>
  </si>
  <si>
    <t xml:space="preserve">Cheptalal Primary School </t>
  </si>
  <si>
    <t>4-036-198-2630204-104-2018/19-043</t>
  </si>
  <si>
    <t xml:space="preserve">Kimugul Primary School </t>
  </si>
  <si>
    <t>4-036-198-2630204-104-2018/19-044</t>
  </si>
  <si>
    <t>Completion of 3 classrooms– roofing, doors and windows , plaster  and painting</t>
  </si>
  <si>
    <t xml:space="preserve">Kipsigiryo Primary School </t>
  </si>
  <si>
    <t>4-036-198-2630204-104-2018/19-045</t>
  </si>
  <si>
    <t xml:space="preserve">Purchase of 0.4 acres of land </t>
  </si>
  <si>
    <t xml:space="preserve">Kipsinende Primary School </t>
  </si>
  <si>
    <t>4-036-198-2630204-104-2018/19-046</t>
  </si>
  <si>
    <t xml:space="preserve">Kobel Primary School </t>
  </si>
  <si>
    <t>4-036-198-2630204-104-2018/19-047</t>
  </si>
  <si>
    <t>Mogogosiek Township Secondary School</t>
  </si>
  <si>
    <t>4-036-198-2630205-104-2018/19-001</t>
  </si>
  <si>
    <t xml:space="preserve">Construction of a storeyed  building of 4 classrooms </t>
  </si>
  <si>
    <t>Michira Day Secondary School</t>
  </si>
  <si>
    <t>4-036-198-2630205-104-2018/19-002</t>
  </si>
  <si>
    <t xml:space="preserve">Tuiyobei Day Secondary School  </t>
  </si>
  <si>
    <t>4-036-198-2630205-104-2018/19-003</t>
  </si>
  <si>
    <t>Completion of laboratory- Roofing, doors &amp; windows, plastering and painting</t>
  </si>
  <si>
    <t xml:space="preserve">Kaptebengwet Lapaa Taa Girls Secondary School </t>
  </si>
  <si>
    <t>4-036-198-2630205-104-2018/19-004</t>
  </si>
  <si>
    <t>Construction of 1 No  classroom (Kshs.700,000) and 2 No toilets (Kshs.200,000)</t>
  </si>
  <si>
    <t xml:space="preserve">Mugenyi Day Secondary School </t>
  </si>
  <si>
    <t>4-036-198-2630205-104-2018/19-005</t>
  </si>
  <si>
    <t>Completion of one classroom- Roofing, doors &amp; windows, plastering and painting</t>
  </si>
  <si>
    <t xml:space="preserve">Sangwa Secondary School </t>
  </si>
  <si>
    <t>4-036-198-2630205-104-2018/19-006</t>
  </si>
  <si>
    <t xml:space="preserve">Purchase of 0.5 acres of land </t>
  </si>
  <si>
    <t>Ruseya Secondary school</t>
  </si>
  <si>
    <t>4-036-198-2630205-104-2018/19-007</t>
  </si>
  <si>
    <t>Completion of school laboratory- Roofing, doors &amp; windows, plastering and painting</t>
  </si>
  <si>
    <t xml:space="preserve">Sotit Girls Secondary School </t>
  </si>
  <si>
    <t>4-036-198-2630205-104-2018/19-008</t>
  </si>
  <si>
    <t>Kirimose Secondary School</t>
  </si>
  <si>
    <t>4-036-198-2630205-104-2018/19-009</t>
  </si>
  <si>
    <t>Koiwa Central Day Secondary School</t>
  </si>
  <si>
    <t>4-036-198-2630205-104-2018/19-010</t>
  </si>
  <si>
    <t>Completion of kitchen - Roofing, doors &amp; windows, plastering and painting</t>
  </si>
  <si>
    <t>Kenyagoro Day Secondary School</t>
  </si>
  <si>
    <t>4-036-198-2630205-104-2018/19-011</t>
  </si>
  <si>
    <t xml:space="preserve">Construction of classroom </t>
  </si>
  <si>
    <t>Chepkochun Secondary School</t>
  </si>
  <si>
    <t>4-036-198-2630205-104-2018/19-012</t>
  </si>
  <si>
    <t xml:space="preserve">Construction of science laboratory </t>
  </si>
  <si>
    <t>Taboino Secondary School</t>
  </si>
  <si>
    <t>4-036-198-2630205-104-2018/19-013</t>
  </si>
  <si>
    <t>Completion of laboratory -Roofing, doors &amp; windows, plastering and painting</t>
  </si>
  <si>
    <t>St Brigid girls Secondary School</t>
  </si>
  <si>
    <t>4-036-198-2630205-104-2018/19-014</t>
  </si>
  <si>
    <t>Completion of 1 classroom -Roofing, doors &amp; windows, plastering and painting</t>
  </si>
  <si>
    <t>Cheptalal chief's office</t>
  </si>
  <si>
    <t>4-036-198-2640507-113-2018/19-001</t>
  </si>
  <si>
    <t>Completion of chief's office- Plastering, windows, doors, painting</t>
  </si>
  <si>
    <t>Kaptebengwet chief's office</t>
  </si>
  <si>
    <t>4-036-198-2640507-113-2018/19-002</t>
  </si>
  <si>
    <t>Renovation of chiefs office- re-roofing, wall plaster, doors&amp; windows</t>
  </si>
  <si>
    <t>Kapset –Mugenyi-Kiptui Road</t>
  </si>
  <si>
    <t>4-036-198-2640508-107-2018/19-001</t>
  </si>
  <si>
    <t>Konoin NG-CDF office</t>
  </si>
  <si>
    <t>4-036-198-3110202-108-2018/19-001</t>
  </si>
  <si>
    <t>Renovation of 2No Toilets and a kitchen –Floor works, ceiling, door replacement and painting.</t>
  </si>
  <si>
    <t xml:space="preserve">                                      </t>
  </si>
  <si>
    <t>PROJECT GFS CODELIST FOR KIPIPIRI NATIONAL GOVERNMENT CONSTITUENCY DEVELOPMENT FUND</t>
  </si>
  <si>
    <t>4-018-090-2110000-100-2018/19-001</t>
  </si>
  <si>
    <t>Payment of staff salaries and gratuity and other allowances</t>
  </si>
  <si>
    <t>4-018-090-2210000-100-2018/19-002</t>
  </si>
  <si>
    <t>4-018-090-2110000-100-2018/19-003</t>
  </si>
  <si>
    <t>4-018-090-2210000-100-2018/19-004</t>
  </si>
  <si>
    <t>4-018-090-2110000-100-2018/19-005</t>
  </si>
  <si>
    <t>4-018-090-2210000-111-2018/19-001</t>
  </si>
  <si>
    <t>4-018-090-2210802-111-2018/19-002</t>
  </si>
  <si>
    <t>4-018-090-2210700-111-2018/19-003</t>
  </si>
  <si>
    <t>4-018-090-2640200-101-2018/19-001</t>
  </si>
  <si>
    <t>4-018-090-2640509-112-2018/19-001</t>
  </si>
  <si>
    <t>Holding five tournaments in the constituency. Four of the preliminary tournaments will be held in the four wards of Geta, Wanjohi, Githioro and Kipipiri and one final of the whole constituency. The participating teams to be awarded with uniforms and equipments.</t>
  </si>
  <si>
    <t>Jura Primary School</t>
  </si>
  <si>
    <t>4-018-090-2640510-110-2018/19-001</t>
  </si>
  <si>
    <t>Tree planting activities and landscaping.</t>
  </si>
  <si>
    <t>Njomo Primary School</t>
  </si>
  <si>
    <t>4-018-090-2640510-110-2018/19-002</t>
  </si>
  <si>
    <t>Kimbo Primary School</t>
  </si>
  <si>
    <t>4-018-090-2640510-110-2018/19-003</t>
  </si>
  <si>
    <t>Kariara Primary School</t>
  </si>
  <si>
    <t>4-018-090-2640510-110-2018/19-004</t>
  </si>
  <si>
    <t>4-018-090-2640510-110-2018/19-005</t>
  </si>
  <si>
    <t>Mahindu Primary School</t>
  </si>
  <si>
    <t>4-018-090-2640510-110-2018/19-006</t>
  </si>
  <si>
    <t>Mara Primary School</t>
  </si>
  <si>
    <t>4-018-090-2640510-110-2018/19-007</t>
  </si>
  <si>
    <t>Ihiga Primary School</t>
  </si>
  <si>
    <t>4-018-090-2640510-110-2018/19-008</t>
  </si>
  <si>
    <t>Kahiga Primary School</t>
  </si>
  <si>
    <t>4-018-090-2640510-110-2018/19-009</t>
  </si>
  <si>
    <t>Kanyua Primary School</t>
  </si>
  <si>
    <t>4-018-090-2640510-110-2018/19-010</t>
  </si>
  <si>
    <t>Machinery Primary School</t>
  </si>
  <si>
    <t>4-018-090-2640510-110-2018/19-011</t>
  </si>
  <si>
    <t>Mikeu Primary School</t>
  </si>
  <si>
    <t>4-018-090-2640510-110-2018/19-012</t>
  </si>
  <si>
    <t>Rutuba Primary School</t>
  </si>
  <si>
    <t>4-018-090-2640510-110-2018/19-013</t>
  </si>
  <si>
    <t>Kianjogu Primary School</t>
  </si>
  <si>
    <t>4-018-090-2640510-110-2018/19-014</t>
  </si>
  <si>
    <t>Rumwe Primary School</t>
  </si>
  <si>
    <t>4-018-090-2640510-110-2018/19-015</t>
  </si>
  <si>
    <t>Ngatho Primary School</t>
  </si>
  <si>
    <t>4-018-090-2640510-110-2018/19-016</t>
  </si>
  <si>
    <t>Mubao Primary School</t>
  </si>
  <si>
    <t>4-018-090-2640510-110-2018/19-017</t>
  </si>
  <si>
    <t>Ndiara Primary School</t>
  </si>
  <si>
    <t>4-018-090-2640510-110-2018/19-018</t>
  </si>
  <si>
    <t>Mwireri Primary School</t>
  </si>
  <si>
    <t>4-018-090-2640510-110-2018/19-019</t>
  </si>
  <si>
    <t>Karima Primary School</t>
  </si>
  <si>
    <t>4-018-090-2640510-110-2018/19-020</t>
  </si>
  <si>
    <t>4-018-090-2640510-110-2018/19-021</t>
  </si>
  <si>
    <t>Kipipiri NGCDF Office</t>
  </si>
  <si>
    <t>4-018-090-2640510-110-2018/19-022</t>
  </si>
  <si>
    <t>4-018-090-2640101-103-2018/19-001</t>
  </si>
  <si>
    <t>Bursary Tertiary institutions ( University and Colleges)</t>
  </si>
  <si>
    <t>4-018-090-2640102-103-2018/19-002</t>
  </si>
  <si>
    <t>4-018-090-2630204-104-2018/19-001</t>
  </si>
  <si>
    <t xml:space="preserve">Flooring of 2 classrooms - Kshs. 100,000
Construction of one staff toilet - Kshs. 150,000
</t>
  </si>
  <si>
    <t>Githioro Primary School</t>
  </si>
  <si>
    <t>4-018-090-2630204-104-2018/19-002</t>
  </si>
  <si>
    <t>Migaa Primary School</t>
  </si>
  <si>
    <t>4-018-090-2630204-104-2018/19-003</t>
  </si>
  <si>
    <t xml:space="preserve">Flooring of 2 classrooms - Kshs. 100,000
Construction of 2 new classrooms - Kshs. 1,600,000
Construction of one staff toilet - Kshs. 150,000
</t>
  </si>
  <si>
    <t>4-018-090-2630204-104-2018/19-004</t>
  </si>
  <si>
    <t>Flooring of 5 classrooms</t>
  </si>
  <si>
    <t xml:space="preserve">4-018-090-2630204-104-2018/19-005 </t>
  </si>
  <si>
    <t>Flooring of 1 classroom</t>
  </si>
  <si>
    <t>Gathiriga Primary School</t>
  </si>
  <si>
    <t>4-018-090-2630204-104-2018/19-006</t>
  </si>
  <si>
    <t xml:space="preserve">Flooring of 4 classrooms - Kshs. 200,000 
Construction of 1 new classroom - Kshs. 800,000
</t>
  </si>
  <si>
    <t>Turasha Primary School</t>
  </si>
  <si>
    <t>4-018-090-2630204-104-2018/19-007</t>
  </si>
  <si>
    <t xml:space="preserve">Flooring of 4 classrooms - Kshs. 200,000 
Construction of 2 new classrooms - 1,600,000
</t>
  </si>
  <si>
    <t>Mumui Primary School</t>
  </si>
  <si>
    <t>4-018-090-2630204-104-2018/19-008</t>
  </si>
  <si>
    <t xml:space="preserve">Flooring of 2 classrooms  - Kshs. 100,000 
Construction of one 8-door toilet for pupils - Kshs. 500,000
</t>
  </si>
  <si>
    <t>Ririchua Primary School</t>
  </si>
  <si>
    <t>4-018-090-2630204-104-2018/19-009</t>
  </si>
  <si>
    <t xml:space="preserve">Flooring of 8 classrooms -Kshs. 400,000 
Construction of 2 new classrooms - Kshs. 1,600,000
</t>
  </si>
  <si>
    <t>4-018-090-2630204-104-2018/19-010</t>
  </si>
  <si>
    <t>Flooring of 3 classrooms</t>
  </si>
  <si>
    <t>4-018-090-2630204-104-2018/19-011</t>
  </si>
  <si>
    <t>Construction of one staff toilet</t>
  </si>
  <si>
    <t>4-018-090-2630204-104-2018/19-012</t>
  </si>
  <si>
    <t>Construction of one 8-door toilet for pupils</t>
  </si>
  <si>
    <t>4-018-090-2630204-104-2018/19-013</t>
  </si>
  <si>
    <t>Flooring of 2 classrooms</t>
  </si>
  <si>
    <t>4-018-090-2630204-104-2018/19-014</t>
  </si>
  <si>
    <t>Kabati Primary School</t>
  </si>
  <si>
    <t>4-018-090-2630204-104-2018/19-015</t>
  </si>
  <si>
    <t xml:space="preserve">Construction of 2 new classrooms - Kshs. 1,600,000
Construction of one staff toilet - Kshs. 150,000
</t>
  </si>
  <si>
    <t>Kamahia Primary School</t>
  </si>
  <si>
    <t>4-018-090-2630204-104-2018/19-016</t>
  </si>
  <si>
    <t xml:space="preserve">Flooring of 2 classrooms- Kshs. 100,000
Construction of one 8-door toilet for pupils - Kshs. 500,000
</t>
  </si>
  <si>
    <t>Rutumo Primary School</t>
  </si>
  <si>
    <t>4-018-090-2630204-104-2018/19-017</t>
  </si>
  <si>
    <t>4-018-090-2630204-104-2018/19-018</t>
  </si>
  <si>
    <t>Gitwe Primary School</t>
  </si>
  <si>
    <t>4-018-090-2630204-104-2018/19-019</t>
  </si>
  <si>
    <t>Mahinga Primary School</t>
  </si>
  <si>
    <t>4-018-090-2630204-104-2018/19-020</t>
  </si>
  <si>
    <t>Kipipiri Primary School</t>
  </si>
  <si>
    <t>4-018-090-2630204-104-2018/19-021</t>
  </si>
  <si>
    <t>4-018-090-2630204-104-2018/19-022</t>
  </si>
  <si>
    <t>Forest One Primary School</t>
  </si>
  <si>
    <t>4-018-090-2630204-104-2018/19-023</t>
  </si>
  <si>
    <t>Construction of 2 new classrooms</t>
  </si>
  <si>
    <t>Munyuini Primary School</t>
  </si>
  <si>
    <t>4-018-090-2630204-104-2018/19-024</t>
  </si>
  <si>
    <t xml:space="preserve">Flooring of 2 classrooms - Kshs. 100,000
Construction of 1 new classroom - Kshs. 800,000
</t>
  </si>
  <si>
    <t>Marimu Primary School</t>
  </si>
  <si>
    <t>4-018-090-2630204-104-2018/19-025</t>
  </si>
  <si>
    <t xml:space="preserve">Flooring of 1 classroom - Kshs. 50,000 
Construction of 2 classrooms - Kshs. 1,600,000
</t>
  </si>
  <si>
    <t>Kiambogo Primary School</t>
  </si>
  <si>
    <t>4-018-090-2630204-104-2018/19-026</t>
  </si>
  <si>
    <t xml:space="preserve">Flooring of 5 classrooms - Kshs. 250,000
Construction of 2 classrooms - Kshs. 1,600,000
Construction of one staff toilet - Kshs.  150,000
</t>
  </si>
  <si>
    <t>4-018-090-2630204-104-2018/19-027</t>
  </si>
  <si>
    <t>Flooring of 4 classrooms</t>
  </si>
  <si>
    <t>4-018-090-2630204-104-2018/19-028</t>
  </si>
  <si>
    <t xml:space="preserve">Flooring of 2 classrooms - Kshs. 100,000
Construction of 1 classroom - Kshs. 800,000
Construction of one staff toilet - Kshs.  150,000
</t>
  </si>
  <si>
    <t>Gathuthi Primary School</t>
  </si>
  <si>
    <t>4-018-090-2630204-104-2018/19-029</t>
  </si>
  <si>
    <t>4-018-090-2630204-104-2018/19-030</t>
  </si>
  <si>
    <t xml:space="preserve">Flooring of 2 classrooms - Kshs. 100,000
Construction of 1 new classroom - Kshs. 800,000
Construction of one staff toilet - Kshs.  150,000
</t>
  </si>
  <si>
    <t>4-018-090-2630204-104-2018/19-031</t>
  </si>
  <si>
    <t xml:space="preserve">Flooring of 6 classrooms - Kshs. 300,000
Construction of 2 new classrooms - Kshs. 1,600,000
</t>
  </si>
  <si>
    <t>Karia-ni Primary School</t>
  </si>
  <si>
    <t>4-018-090-2630204-104-2018/19-032</t>
  </si>
  <si>
    <t>4-018-090-2630204-104-2018/19-033</t>
  </si>
  <si>
    <t xml:space="preserve">Flooring of 1 classroom - Kshs. 50,000
Construction of one 8-door toilet for pupils - Kshs. 500,000
</t>
  </si>
  <si>
    <t>4-018-090-2630204-104-2018/19-034</t>
  </si>
  <si>
    <t>Wanjohi Primary School</t>
  </si>
  <si>
    <t>4-018-090-2630204-104-2018/19-035</t>
  </si>
  <si>
    <t xml:space="preserve">Flooring of 9 classrooms - Kshs. 450,000
Construction of one 8-door toilet for pupils -Kshs. 500,000
</t>
  </si>
  <si>
    <t>Rayetta Primary School</t>
  </si>
  <si>
    <t>4-018-090-2630204-104-2018/19-036</t>
  </si>
  <si>
    <t>Ndemi Primary School</t>
  </si>
  <si>
    <t>4-018-090-2630204-104-2018/19-037</t>
  </si>
  <si>
    <t xml:space="preserve">Flooring of 3 classrooms - Kshs. 150,000
Construction of 2 new classrooms - Kshs. 1,600,000
Construction of one 8-door toilet for pupils - Kshs. 500,000
Construction of one staff toilet - Kshs. 150,000
</t>
  </si>
  <si>
    <t>Mureranjau Primary School</t>
  </si>
  <si>
    <t>4-018-090-2630204-104-2018/19-038</t>
  </si>
  <si>
    <t>Gatondo Primary School</t>
  </si>
  <si>
    <t>4-018-090-2630204-104-2018/19-039</t>
  </si>
  <si>
    <t>Gitei Primary School</t>
  </si>
  <si>
    <t>4-018-090-2630204-104-2018/19-040</t>
  </si>
  <si>
    <t>4-018-090-2630204-104-2018/19-041</t>
  </si>
  <si>
    <t>4-018-090-2630204-104-2018/19-042</t>
  </si>
  <si>
    <t>4-018-090-2630204-104-2018/19-043</t>
  </si>
  <si>
    <t>4-018-090-2630204-104-2018/19-044</t>
  </si>
  <si>
    <t>Magomano Primary School</t>
  </si>
  <si>
    <t>4-018-090-2630204-104-2018/19-045</t>
  </si>
  <si>
    <t>4-018-090-2630204-104-2018/19-046</t>
  </si>
  <si>
    <t>Gichigirira Primary School</t>
  </si>
  <si>
    <t>4-018-090-2630204-104-2018/19-047</t>
  </si>
  <si>
    <t>Huhirio Primary School</t>
  </si>
  <si>
    <t>4-018-090-2630204-104-2018/19-048</t>
  </si>
  <si>
    <t>Kiamboga Primary School</t>
  </si>
  <si>
    <t>4-018-090-2630204-104-2018/19-049</t>
  </si>
  <si>
    <t xml:space="preserve">Flooring of 2 classrooms  - Kshs.100,000
Construction of 1 new classroom - Kshs. 800,000
</t>
  </si>
  <si>
    <t>Kimuru Secondary school</t>
  </si>
  <si>
    <t>4-018-090-2630205-104-2018/19-001</t>
  </si>
  <si>
    <t>St. Peters Secondary school</t>
  </si>
  <si>
    <t>4-018-090-2630205-104-2018/19-002</t>
  </si>
  <si>
    <t>Kianjogu Secondary School</t>
  </si>
  <si>
    <t>4-018-090-2630205-104-2018/19-003</t>
  </si>
  <si>
    <t>Manunga Secondary School</t>
  </si>
  <si>
    <t>4-018-090-2630205-104-2018/19-004</t>
  </si>
  <si>
    <t>Kagongo Secondary School</t>
  </si>
  <si>
    <t>4-018-090-2630205-104-2018/19-005</t>
  </si>
  <si>
    <t>Gathuthi Secondary School</t>
  </si>
  <si>
    <t>4-018-090-2630205-104-2018/19-006</t>
  </si>
  <si>
    <t>4-018-090-2630205-104-2018/19-007</t>
  </si>
  <si>
    <t>Completion of a laboratory (Plastering, windows, doors, installation of fittings)</t>
  </si>
  <si>
    <t>Githioro Secondary School</t>
  </si>
  <si>
    <t>4-018-090-2630205-104-2018/19-008</t>
  </si>
  <si>
    <t>Purchase of 2 acres of land for school</t>
  </si>
  <si>
    <t>Turasha Secondary School</t>
  </si>
  <si>
    <t>4-018-090-2630205-104-2018/19-009</t>
  </si>
  <si>
    <t>Construction of 8-Door toilet for students</t>
  </si>
  <si>
    <t>Kipipiri OCPD office</t>
  </si>
  <si>
    <t>4-018-090-2640507-113-2018/19-001</t>
  </si>
  <si>
    <t>Construction of OCPD office</t>
  </si>
  <si>
    <t>Gatondo Chief’s Office</t>
  </si>
  <si>
    <t>4-018-090-2640507-113-2018/19-002</t>
  </si>
  <si>
    <t xml:space="preserve">Construction of a Chief’s Office </t>
  </si>
  <si>
    <t>Mumui Assistant Chief Camp</t>
  </si>
  <si>
    <t>4-018-090-2640507-113-2018/19-003</t>
  </si>
  <si>
    <t xml:space="preserve">Construction of a Assistant Chief’s Office </t>
  </si>
  <si>
    <t>Construction of Kipipiri NGCDF/Constituency Offices</t>
  </si>
  <si>
    <t>4-018-090-3110202-108-2018/19-001</t>
  </si>
  <si>
    <t>PROJECT GFS CODELIST FOR  LUGARI NATIONAL GOVERNMENT CONSTITUENCY DEVELOPMENT FUND</t>
  </si>
  <si>
    <t>4-037-199-2110000-100-2018/19-001</t>
  </si>
  <si>
    <t>4-037-199-2110000-100-2018/19-002</t>
  </si>
  <si>
    <t>4-037-199-2110000-100-2018/19-003</t>
  </si>
  <si>
    <t>4-037-199-2110000-100-2018/19-004</t>
  </si>
  <si>
    <t>4-037-199-2110000-100-2018/19-005</t>
  </si>
  <si>
    <t>4-037-199-2210000-111-2018/19-001</t>
  </si>
  <si>
    <t>4-037-199-2210802-111-2018/19-002</t>
  </si>
  <si>
    <t>4-037-199-2210700-111-2018/19-003</t>
  </si>
  <si>
    <t>Undertake training of the PMCs/NG-CDFCs on NG-CDF related issues.</t>
  </si>
  <si>
    <t>4-037-199-2640200-101-2018/19-001</t>
  </si>
  <si>
    <t>4-037-199-2640101-103-2018/19-001</t>
  </si>
  <si>
    <t>Payment of bursary to needy student at secondary level</t>
  </si>
  <si>
    <t>4-037-199-2640101-103-2018/19-002</t>
  </si>
  <si>
    <t>4-037-199-2640101-103-2018/19-003</t>
  </si>
  <si>
    <t xml:space="preserve">Constituency Sports tournament </t>
  </si>
  <si>
    <t>4-037-199-2640509-112-2018/19-001</t>
  </si>
  <si>
    <t>Lugari NG-CDF Office</t>
  </si>
  <si>
    <t>4-037-199-3110202-108-2018/19-001</t>
  </si>
  <si>
    <t>4-037-199-2640510-108-2018/19-001</t>
  </si>
  <si>
    <t xml:space="preserve">Installation of water harvesting tanks in 6 schools one per ward. Two water harvesting tanks of 5000ltrs, water gutters per school: Mbajo secondary school, Chevaywa TTI, Lwandeti DEB Secondary School, Mufutu secondary school, Mukuyu special primary school, Mugunga secondary school </t>
  </si>
  <si>
    <t xml:space="preserve">Lumakanda DEB Primary School </t>
  </si>
  <si>
    <t>4-037-199-2630204-104-2018/19-001</t>
  </si>
  <si>
    <t xml:space="preserve">Additional funds for purchase of 3 acres of land </t>
  </si>
  <si>
    <t>Lumakanda Township Primary School</t>
  </si>
  <si>
    <t>4-037-199-2630204-104-2018/19-002</t>
  </si>
  <si>
    <t>Construction of sceptic tank toilets ten feet long and four feet wide and 30 feet wide and drainage system and soak pit.</t>
  </si>
  <si>
    <t>Mugunga Primary School</t>
  </si>
  <si>
    <t>4-037-199-2630204-104-2018/19-003</t>
  </si>
  <si>
    <t>Additional funds for completion of 2 classrooms fittings, plastering, painting and finishing works</t>
  </si>
  <si>
    <t>Murram Primary School</t>
  </si>
  <si>
    <t>4-037-199-2630204-104-2018/19-004</t>
  </si>
  <si>
    <t>Additional funds for Completion of 2 classrooms fittings, plastering, painting and finishing works</t>
  </si>
  <si>
    <t>Tekoa Primary School</t>
  </si>
  <si>
    <t>4-037-199-2630204-104-2018/19-005</t>
  </si>
  <si>
    <t>Additional funds for purchase of 2 acres of land (Processing fee )</t>
  </si>
  <si>
    <t>Mbaya Primary School</t>
  </si>
  <si>
    <t>4-037-199-2630204-104-2018/19-006</t>
  </si>
  <si>
    <t>Kipkarren Rural Primary School</t>
  </si>
  <si>
    <t>4-037-199-2630204-104-2018/19-007</t>
  </si>
  <si>
    <t>Additional funds for purchase of 2 acre land and processing of title Kshs.200,000</t>
  </si>
  <si>
    <t>St. Louis Saisi Primary School</t>
  </si>
  <si>
    <t>4-037-199-2630204-104-2018/19-008</t>
  </si>
  <si>
    <t>Additional funds for Completion of dormitory, flooring, painting, window panes.</t>
  </si>
  <si>
    <t>Muviki Primary School</t>
  </si>
  <si>
    <t>4-037-199-2630204-104-2018/19-009</t>
  </si>
  <si>
    <t>Additional funds for completion of a classroom, plastering and painting and fittings.</t>
  </si>
  <si>
    <t>4-037-199-2630204-104-2018/19-010</t>
  </si>
  <si>
    <t>Additional funds for completion of a classroom plastering and painting and fittings</t>
  </si>
  <si>
    <t>Macho Primary School</t>
  </si>
  <si>
    <t>4-037-199-2630204-104-2018/19-011</t>
  </si>
  <si>
    <t>Additional funds for completion of a classroom Plastering and painting and fittings</t>
  </si>
  <si>
    <t>Mulimani Primary School</t>
  </si>
  <si>
    <t>4-037-199-2630204-104-2018/19-012</t>
  </si>
  <si>
    <t>Mukuyu Primary School</t>
  </si>
  <si>
    <t>4-037-199-2630204-104-2018/19-013</t>
  </si>
  <si>
    <t>4-037-199-2630204-104-2018/19-014</t>
  </si>
  <si>
    <t>Additional funds for purchase of one acre of land and title deed processing</t>
  </si>
  <si>
    <t>Mugumu Primary School</t>
  </si>
  <si>
    <t>4-037-199-2630204-104-2018/19-015</t>
  </si>
  <si>
    <t>St. Michael Mwilolo Primary School</t>
  </si>
  <si>
    <t>4-037-199-2630204-104-2018/19-016</t>
  </si>
  <si>
    <t>Additional funds for purchase of one acre land-processing of title deed</t>
  </si>
  <si>
    <t>Mayoyo SA Primary School</t>
  </si>
  <si>
    <t>4-037-199-2630204-104-2018/19-017</t>
  </si>
  <si>
    <t xml:space="preserve">Additional funds for completion of one classroom, fitting plastering, painting fisher board </t>
  </si>
  <si>
    <t>Navalayo Primary School</t>
  </si>
  <si>
    <t>4-037-199-2630204-104-2018/19-018</t>
  </si>
  <si>
    <t>4-037-199-2630204-104-2018/19-019</t>
  </si>
  <si>
    <t>Namarambi Muslim Primary School</t>
  </si>
  <si>
    <t>4-037-199-2630204-104-2018/19-020</t>
  </si>
  <si>
    <t>Additional funds for purchase of one acre land and processing of title deed</t>
  </si>
  <si>
    <t>St. Paul’s Shitavita Primary School</t>
  </si>
  <si>
    <t>4-037-199-2630204-104-2018/19-021</t>
  </si>
  <si>
    <t xml:space="preserve">Additional funds for purchase of one acre land-processing of title deed </t>
  </si>
  <si>
    <t>Kiliboti Primary School</t>
  </si>
  <si>
    <t>4-037-199-2630204-104-2018/19-022</t>
  </si>
  <si>
    <t>Mukhalanya Primary School</t>
  </si>
  <si>
    <t>4-037-199-2630204-104-2018/19-023</t>
  </si>
  <si>
    <t>Additional funds for completion of one classroom Walling, roofing, plastering and painting of 2 classrooms</t>
  </si>
  <si>
    <t>Muhomo Primary School</t>
  </si>
  <si>
    <t>4-037-199-2630204-104-2018/19-024</t>
  </si>
  <si>
    <t>Vuyika Primary School</t>
  </si>
  <si>
    <t>4-037-199-2630204-104-2018/19-025</t>
  </si>
  <si>
    <t>Makhwabuye Primary school</t>
  </si>
  <si>
    <t>4-037-199-2630204-104-2018/19-026</t>
  </si>
  <si>
    <t xml:space="preserve"> Additional funds for plastering and fittings. </t>
  </si>
  <si>
    <t>(indicate the number of classrooms)</t>
  </si>
  <si>
    <t>Mapengo Primary School</t>
  </si>
  <si>
    <t>4-037-199-2630204-104-2018/19-028</t>
  </si>
  <si>
    <t>Additional funds for completion of 3 classroom to plastering fitting, painting with fisher board</t>
  </si>
  <si>
    <t>Musemwa Primary</t>
  </si>
  <si>
    <t xml:space="preserve"> (indicate the activities)</t>
  </si>
  <si>
    <t xml:space="preserve">Mwivona Primary </t>
  </si>
  <si>
    <t>4-037-199-2630204-104-2018/19-029</t>
  </si>
  <si>
    <t>Additional funds for construction of  2 classrooms veranda plastering, fittings and painting</t>
  </si>
  <si>
    <t>Mapengo Primary school</t>
  </si>
  <si>
    <t>4-037-199-2630204-104-2018/19-030</t>
  </si>
  <si>
    <t xml:space="preserve">Additional funds for construction of  3 classrooms plastering, fittings, painting </t>
  </si>
  <si>
    <t>Koromaiti Primary school</t>
  </si>
  <si>
    <t>4-037-199-2630204-104-2018/19-031</t>
  </si>
  <si>
    <t>Additional funds for construction of  2 classrooms plastering, fittings, painting and flooring</t>
  </si>
  <si>
    <t>Baharini Primary</t>
  </si>
  <si>
    <t>4-037-199-2630204-104-2018/19-032</t>
  </si>
  <si>
    <t>Locho Primary school</t>
  </si>
  <si>
    <t>4-037-199-2630204-104-2018/19-033</t>
  </si>
  <si>
    <t xml:space="preserve">Additional funds for construction of one classroom plastering, painting fittings  </t>
  </si>
  <si>
    <t>Lake basin Primary school</t>
  </si>
  <si>
    <t>4-037-199-2630204-104-2018/19-034</t>
  </si>
  <si>
    <t xml:space="preserve">Additional funds for construction of classroom  plastering, painting fittings </t>
  </si>
  <si>
    <t>Muyuyi Primary</t>
  </si>
  <si>
    <t>4-037-199-2630204-104-2018/19-035</t>
  </si>
  <si>
    <t>Kilulu Primary school</t>
  </si>
  <si>
    <t>4-037-199-2630204-104-2018/19-036</t>
  </si>
  <si>
    <t>Additional funds for construction of one classroom veranda and finishes</t>
  </si>
  <si>
    <t>Kwambu Primary school</t>
  </si>
  <si>
    <t>4-037-199-2630204-104-2018/19-037</t>
  </si>
  <si>
    <t>Kewa Primary</t>
  </si>
  <si>
    <t>4-037-199-2630204-104-2018/19-038</t>
  </si>
  <si>
    <t>Mutua Primary</t>
  </si>
  <si>
    <t>4-037-199-2630204-104-2018/19-039</t>
  </si>
  <si>
    <t xml:space="preserve">Additional funds for construction of one classroom -Verandah </t>
  </si>
  <si>
    <t>Chamavele Primary</t>
  </si>
  <si>
    <t>4-037-199-2630204-104-2018/19-040</t>
  </si>
  <si>
    <t>Kafusi Primary</t>
  </si>
  <si>
    <t>4-037-199-2630204-104-2018/19-041</t>
  </si>
  <si>
    <t>Additional funds for plastering painting fittings for construction of one classroom</t>
  </si>
  <si>
    <t>Chekalini Primary school</t>
  </si>
  <si>
    <t>Purchase of additional 2 acre land</t>
  </si>
  <si>
    <t>Lukhokho Secondary School</t>
  </si>
  <si>
    <t>4-037-199-2630205-104-2018/19-001</t>
  </si>
  <si>
    <t>Additional funds for Completion of multipurpose hall- roofing, plastering, shutters and painting</t>
  </si>
  <si>
    <t>Makhukhuni Secondary School</t>
  </si>
  <si>
    <t>4-037-199-2630205-104-2018/19-002</t>
  </si>
  <si>
    <t>Mautuma Secondary School</t>
  </si>
  <si>
    <t>4-037-199-2630205-104-2018/19-003</t>
  </si>
  <si>
    <t>Additional fund for Completion of multipurpose hall- roofing, plastering, shutters and painting</t>
  </si>
  <si>
    <t>Lwandeti DEB Secondary school</t>
  </si>
  <si>
    <t>4-037-199-2630205-104-2018/19-004</t>
  </si>
  <si>
    <t xml:space="preserve">Purchase of a school bus 52 seater at Kshs 6,000,000. To be funded for two financial year. </t>
  </si>
  <si>
    <t>St. Luke Lumakanda Boys High School</t>
  </si>
  <si>
    <t>4-037-199-2630205-104-2018/19-005</t>
  </si>
  <si>
    <t>Additional funds for Flooring, scatting and painting of one classroom</t>
  </si>
  <si>
    <t>St. Paul’s Lugari B. High school</t>
  </si>
  <si>
    <t>4-037-199-2630205-104-2018/19-006</t>
  </si>
  <si>
    <t>Additional funds for Completion of a twin laboratory (floor screed, and glazing, lab cabinets &amp; electricity wiring and painting)</t>
  </si>
  <si>
    <t>St. Francis Majengo Secondary School</t>
  </si>
  <si>
    <t>4-037-199-2630205-104-2018/19-007</t>
  </si>
  <si>
    <t xml:space="preserve">Additional of funds for wiring, ceiling board, painting and water harvesting gutters for one classroom </t>
  </si>
  <si>
    <t>Ivona Mixed Secondary School</t>
  </si>
  <si>
    <t>4-037-199-2630205-104-2018/19-008</t>
  </si>
  <si>
    <t>Additional funding for Fitting, plastering and painting and finishing of one classroom Kshs.300,000         Purchase of one acre of land Kshs.1,000,000</t>
  </si>
  <si>
    <t>Mbagara Secondary School</t>
  </si>
  <si>
    <t>4-037-199-2630205-104-2018/19-009</t>
  </si>
  <si>
    <t>Additional funds for plastering and painting and fittings of one classroom.</t>
  </si>
  <si>
    <t>Manyonyi Boys Secondary school</t>
  </si>
  <si>
    <t>4-037-199-2630205-104-2018/19-010</t>
  </si>
  <si>
    <t>onging</t>
  </si>
  <si>
    <t>Mukonge Secondary school</t>
  </si>
  <si>
    <t>4-037-199-2630205-104-2018/19-011</t>
  </si>
  <si>
    <t>Additional funds for completion of one classroom Plastering and painting and fittings</t>
  </si>
  <si>
    <t>St. Cecilia G. Secondary School</t>
  </si>
  <si>
    <t>4-037-199-2630205-104-2018/19-012</t>
  </si>
  <si>
    <t>Mbajo Secondary School</t>
  </si>
  <si>
    <t>4-037-199-2630205-104-2018/19-013</t>
  </si>
  <si>
    <t>Additional funding for completion of payment of two acre land and title deed processing Kshs.1,100,000           Additional funding for Completion of one classroom, plastering, painting, flooring, fisher board Kshs.300,000</t>
  </si>
  <si>
    <t>St. Charles Lwanga Koromaiti Secondary School</t>
  </si>
  <si>
    <t>4-037-199-2630205-104-2018/19-014</t>
  </si>
  <si>
    <t>Additional funding for Laboratory fittings, cabinets, gas installation works and fume chambers</t>
  </si>
  <si>
    <t>Mahanga secondary school</t>
  </si>
  <si>
    <t>4-037-199-2630205-104-2018/19-015</t>
  </si>
  <si>
    <t>Additional funding for Lintel, roofing, plastering and fitting of a dormitory</t>
  </si>
  <si>
    <t>Mabuye secondary school</t>
  </si>
  <si>
    <t>4-037-199-2630205-104-2018/19-016</t>
  </si>
  <si>
    <t>Additional funding for Purchase of additional 2 acre of land and processing of the title deed.</t>
  </si>
  <si>
    <t>St. Mukasa Girls Secondary School</t>
  </si>
  <si>
    <t>4-037-199-2630205-104-2018/19-017</t>
  </si>
  <si>
    <t>Additional funds for Completion of one classroom plastering, painting and fittings</t>
  </si>
  <si>
    <t>Vuyika secondary school</t>
  </si>
  <si>
    <t>4-037-199-2630205-104-2018/19-018</t>
  </si>
  <si>
    <t xml:space="preserve">Additional funds for Completion of administration block plastering, painting fittings </t>
  </si>
  <si>
    <t>Marakusi Secondary</t>
  </si>
  <si>
    <t>4-037-199-2630205-104-2018/19-019</t>
  </si>
  <si>
    <t>Nambilima Sec school</t>
  </si>
  <si>
    <t>4-037-199-2630205-104-2018/19-020</t>
  </si>
  <si>
    <t>AIC Sipande Secondary</t>
  </si>
  <si>
    <t>4-037-199-2630205-104-2018/19-021</t>
  </si>
  <si>
    <t>Additional funds for Completion  of a classroom –plastering, fittings, painting and flooring and veranda</t>
  </si>
  <si>
    <t>Maturu Secondary</t>
  </si>
  <si>
    <t>4-037-199-2630205-104-2018/19-022</t>
  </si>
  <si>
    <t>Additional funds for walling roofing plastering fittings painting of a multipurpose hall</t>
  </si>
  <si>
    <t>St Mukasa Boys sec</t>
  </si>
  <si>
    <t>4-037-199-2630205-104-2018/19-023</t>
  </si>
  <si>
    <t>Additional funds for roofing plastering fittings, painting screed finishes  of a dormitory</t>
  </si>
  <si>
    <t>Muhomo Secondary school</t>
  </si>
  <si>
    <t>4-037-199-2630205-104-2018/19-024</t>
  </si>
  <si>
    <t>Additional funding for completion of a dormitory for plastering and painting</t>
  </si>
  <si>
    <t>Mautuma KMTC</t>
  </si>
  <si>
    <t>4-037-199-2630206-104-2018/19-001</t>
  </si>
  <si>
    <t>Additional funds for Purchase of  additional one acre of land</t>
  </si>
  <si>
    <t>Chevaywa Technical Training Institute</t>
  </si>
  <si>
    <t>4-037-199-2630206-104-2018/19-002</t>
  </si>
  <si>
    <t>Matete Police Station</t>
  </si>
  <si>
    <t>4-037-199-2640507-108-2018/19-001</t>
  </si>
  <si>
    <t xml:space="preserve">Lugari Police Post </t>
  </si>
  <si>
    <t>4-037-199-2640507-108-2018/19-002</t>
  </si>
  <si>
    <t>Additional funding for Completion administration block (walling roofing, plaster, floor screed, doors, fittings &amp; window glazing)</t>
  </si>
  <si>
    <t>Lumakanda Police station</t>
  </si>
  <si>
    <t>4-037-199-2640507-108-2018/19-003</t>
  </si>
  <si>
    <t>Construction of two door pit latrines to completion</t>
  </si>
  <si>
    <t>Chekalini AP line</t>
  </si>
  <si>
    <t>4-037-199-2640507-108-2018/19-004</t>
  </si>
  <si>
    <t>Additional funding for Completion of two AP houses houses, ceiling boards, painting and fittings</t>
  </si>
  <si>
    <r>
      <t>Completion of two classrooms; reroofing, plastering and painting</t>
    </r>
    <r>
      <rPr>
        <b/>
        <sz val="12"/>
        <color indexed="10"/>
        <rFont val="Footlight MT Light"/>
        <family val="1"/>
      </rPr>
      <t>(JUSTIFY REROOFING ACTIVITY IF ITS COMPLETION)</t>
    </r>
  </si>
  <si>
    <r>
      <t>Completion of two classrooms; reroofing, plastering , flooring and painting.</t>
    </r>
    <r>
      <rPr>
        <b/>
        <sz val="12"/>
        <color indexed="10"/>
        <rFont val="Footlight MT Light"/>
        <family val="1"/>
      </rPr>
      <t>(JUSTIFY REROOFING ACTIVITY IF ITS COMPLETION)</t>
    </r>
  </si>
  <si>
    <r>
      <t>Completion of two classrooms; reroofing, fixing windows and doors plastering and painting</t>
    </r>
    <r>
      <rPr>
        <b/>
        <sz val="12"/>
        <color indexed="10"/>
        <rFont val="Footlight MT Light"/>
        <family val="1"/>
      </rPr>
      <t>(JUSTIFY REROOFING ACTIVITY IF ITS COMPLETION)</t>
    </r>
  </si>
  <si>
    <r>
      <t>Completion of two  classrooms, reroofing ,Plastering, fixing doors and windows and painting</t>
    </r>
    <r>
      <rPr>
        <b/>
        <sz val="12"/>
        <color indexed="10"/>
        <rFont val="Footlight MT Light"/>
        <family val="1"/>
      </rPr>
      <t>(JUSTIFY REROOFING ACTIVITY IF ITS COMPLETION)</t>
    </r>
  </si>
  <si>
    <r>
      <t xml:space="preserve">Additional funds for Completion of two classrooms; reroofing ,plastering and fixing doors and windows </t>
    </r>
    <r>
      <rPr>
        <b/>
        <sz val="12"/>
        <color indexed="10"/>
        <rFont val="Footlight MT Light"/>
        <family val="1"/>
      </rPr>
      <t>(JUSTIFY REROOFING ACTIVITY IF ITS COMPLETION)</t>
    </r>
  </si>
  <si>
    <r>
      <t>Completion of one classroom; Plastering, fixing doors and windows and painting</t>
    </r>
    <r>
      <rPr>
        <b/>
        <sz val="12"/>
        <color indexed="10"/>
        <rFont val="Footlight MT Light"/>
        <family val="1"/>
      </rPr>
      <t>(Allocation is above normal allocations as per similar activities in other projects like Gamba sec. School)</t>
    </r>
  </si>
  <si>
    <r>
      <t>Additional funds for completion of two classrooms; plastering fixing doors and windows</t>
    </r>
    <r>
      <rPr>
        <b/>
        <sz val="12"/>
        <color indexed="10"/>
        <rFont val="Footlight MT Light"/>
        <family val="1"/>
      </rPr>
      <t xml:space="preserve">(Allocation is above normal allocations as per similar activities in other projects like Gamba sec. School) </t>
    </r>
  </si>
  <si>
    <t>St. Massimo day Secondary school</t>
  </si>
  <si>
    <r>
      <t>Dining hall completion: walling roofing  plast</t>
    </r>
    <r>
      <rPr>
        <sz val="12"/>
        <color indexed="8"/>
        <rFont val="Footlight MT Light"/>
        <family val="1"/>
      </rPr>
      <t xml:space="preserve">ering </t>
    </r>
    <r>
      <rPr>
        <sz val="12"/>
        <color indexed="8"/>
        <rFont val="Footlight MT Light"/>
        <family val="1"/>
      </rPr>
      <t>and painting.</t>
    </r>
  </si>
  <si>
    <t>Laboratory completion: plastering, painting, benches fixing electrical works</t>
  </si>
  <si>
    <t>Classroom completion: roofing, plastering, flooring, Kshs 550,000 gate construction  Kshs 300,000</t>
  </si>
  <si>
    <t>Michii Mikuru primary school</t>
  </si>
  <si>
    <t>Michii mikuru Assistant chief’s office</t>
  </si>
  <si>
    <t>Office extension: boardroom and secretary's office construction.</t>
  </si>
  <si>
    <t>Carry out Annual  Constituency Sports tournament in all wards; Mikinduri, Karama, Kiguchwa, Muthara and Thangatha Wards, buy uniform and sports equipment and trophies for the winning teams.</t>
  </si>
  <si>
    <t>NGCDF OFFICES</t>
  </si>
  <si>
    <t>Kipipiri NGCDF Constituency Offices</t>
  </si>
  <si>
    <t>Carry out Constituency Sports tournament and the winning teams/ schools to be awarded with trophies, balls, games kits and Uniforms @ Kshs.1,400,817 Erection of goal posts and nets in 4 public school: Muhomo primary school, Lumakanda township, Musembe primary school and Lukhokho primary @Kshs.780,000</t>
  </si>
  <si>
    <t>Additional funds for completion of one classroom- roofing, fitting, plastering and painting of one classroom</t>
  </si>
  <si>
    <r>
      <t xml:space="preserve">Landscaping around the new constructed CDF office on ¾ of an acre land @ Kshs.800,000                   </t>
    </r>
    <r>
      <rPr>
        <sz val="12"/>
        <rFont val="Footlight MT Light"/>
        <family val="1"/>
      </rPr>
      <t xml:space="preserve">Purchase and installation of 2 water harvesting tanks of 5000 liters each @Kshs.200,000    </t>
    </r>
    <r>
      <rPr>
        <sz val="12"/>
        <color indexed="8"/>
        <rFont val="Footlight MT Light"/>
        <family val="1"/>
      </rPr>
      <t xml:space="preserve">       (3)Public address system, Mixer, amplifier 2 wireless microphones and 2 twin speakers and wiring cables @Kshs.626,570.52</t>
    </r>
  </si>
  <si>
    <t>Additional funds for completion of one classroom- roofing, fitting, plastering of one classroom</t>
  </si>
  <si>
    <t>Additional funds for completion of one classroom-plastering, flooring and  fitting</t>
  </si>
  <si>
    <r>
      <t>Additional funds for Construction of  2 classrooms</t>
    </r>
    <r>
      <rPr>
        <b/>
        <sz val="12"/>
        <rFont val="Footlight MT Light"/>
        <family val="1"/>
      </rPr>
      <t>(its should be completion)</t>
    </r>
  </si>
  <si>
    <t xml:space="preserve"> Additional funds for construction of one classroom  plastering, painting and fittings </t>
  </si>
  <si>
    <t xml:space="preserve">Additional funds for construction of one classroom roofing plastering fittings, painting and screed finishes </t>
  </si>
  <si>
    <t xml:space="preserve">Additional funds for construction of one classroom plastering, verandah, painting and screed </t>
  </si>
  <si>
    <t>Additional funds for plastering, fittings, painting and screed  of one classroom</t>
  </si>
  <si>
    <t>Additional funds for Completion of staff house (roofing, plastering, painting, windows &amp; door)</t>
  </si>
  <si>
    <t>Additional funds for Completion of a dormitory -walling, roofing, fittings and plastering</t>
  </si>
  <si>
    <t xml:space="preserve">Additional funds for Completion  of  2 classrooms -plastering, fittings and painting </t>
  </si>
  <si>
    <r>
      <t xml:space="preserve">Construction of administration block to completion fitted and painted. </t>
    </r>
    <r>
      <rPr>
        <b/>
        <sz val="12"/>
        <color indexed="8"/>
        <rFont val="Footlight MT Light"/>
        <family val="1"/>
      </rPr>
      <t>(Specific activity to be given)</t>
    </r>
  </si>
  <si>
    <r>
      <t xml:space="preserve">Additional funding for Construction of 2 additional lecture rooms to completion </t>
    </r>
    <r>
      <rPr>
        <b/>
        <sz val="12"/>
        <color indexed="10"/>
        <rFont val="Footlight MT Light"/>
        <family val="1"/>
      </rPr>
      <t xml:space="preserve">–painted with fittings </t>
    </r>
    <r>
      <rPr>
        <b/>
        <sz val="12"/>
        <color indexed="8"/>
        <rFont val="Footlight MT Light"/>
        <family val="1"/>
      </rPr>
      <t>(Specific activity to be given)</t>
    </r>
  </si>
  <si>
    <t>Final compensation for land acquired to pave way for construction of access road to Mugenyi Secondary  &amp; Primary Schools</t>
  </si>
  <si>
    <t>Kaptebengwet water spring</t>
  </si>
  <si>
    <r>
      <t xml:space="preserve">Water harnessing and planting of indigenous tree seedlings </t>
    </r>
    <r>
      <rPr>
        <b/>
        <sz val="12"/>
        <rFont val="Footlight MT Light"/>
        <family val="1"/>
      </rPr>
      <t>(what activity is being done in water harnessing)</t>
    </r>
  </si>
  <si>
    <t>Renovation of 4 classrooms ( re-roofing,plaster,installation of doors and painting</t>
  </si>
  <si>
    <t>Renovation of 3 classrooms ( re-roofing,plaster,installation of doors and painting</t>
  </si>
  <si>
    <t>Completion of 1 classroom – roofing, doors,windows , plaster  and painting</t>
  </si>
  <si>
    <t>Completion of 1 classrooms – roofing, doors,windows , plaster  and painting</t>
  </si>
  <si>
    <r>
      <t>Renovation of 4 classrooms ( re-roofing,plaster,installation of doors and painting</t>
    </r>
    <r>
      <rPr>
        <b/>
        <sz val="12"/>
        <rFont val="Footlight MT Light"/>
        <family val="1"/>
      </rPr>
      <t>(minutes differ with schedules)</t>
    </r>
  </si>
  <si>
    <r>
      <t>Renovation of 3 classrooms ( re-roofing,plaster,installation of doors and painting</t>
    </r>
    <r>
      <rPr>
        <b/>
        <sz val="12"/>
        <color indexed="8"/>
        <rFont val="Footlight MT Light"/>
        <family val="1"/>
      </rPr>
      <t>(minutes differ with schedules)</t>
    </r>
  </si>
  <si>
    <r>
      <t>Renovation of 3 classrooms (re-roofing, wall plaster , floor repairs and painting</t>
    </r>
    <r>
      <rPr>
        <b/>
        <sz val="12"/>
        <color indexed="8"/>
        <rFont val="Footlight MT Light"/>
        <family val="1"/>
      </rPr>
      <t>(minutes differ with schedules)</t>
    </r>
  </si>
  <si>
    <r>
      <t>Completion of  storeyed building of 4 classrooms</t>
    </r>
    <r>
      <rPr>
        <b/>
        <sz val="12"/>
        <color indexed="8"/>
        <rFont val="Footlight MT Light"/>
        <family val="1"/>
      </rPr>
      <t>(specify completion activity)</t>
    </r>
  </si>
  <si>
    <t>4-036-198-2210802-100-2018/19-005</t>
  </si>
  <si>
    <t>NG-CDFC/PMC Capacity Building.</t>
  </si>
  <si>
    <t>Koita Secondary School</t>
  </si>
  <si>
    <r>
      <t>Purchase and Installation of 1 tank of 8,000 litres</t>
    </r>
    <r>
      <rPr>
        <b/>
        <sz val="12"/>
        <color indexed="10"/>
        <rFont val="Footlight MT Light"/>
        <family val="1"/>
      </rPr>
      <t>(REPEATED TWICE IN THE MINUTES AND DIFFERS FROM SCHEDULES)</t>
    </r>
  </si>
  <si>
    <t>Toilet Construction of (6Doors)  to completion</t>
  </si>
  <si>
    <t>Construction of two toilets ( 6Doors each) to completion @ Kshs.300,000</t>
  </si>
  <si>
    <t xml:space="preserve">Construction of one toilet to completion( 8 Doors) </t>
  </si>
  <si>
    <t>Construction of two toilets ( 5Doors each) to completion @ Kshs.300,000</t>
  </si>
  <si>
    <t xml:space="preserve">Construction 1 Toilet to completion 6 doors Each  </t>
  </si>
  <si>
    <t>Completion of 2 classrooms (Floor Works, Walls Painting Works, Floor Screeding)</t>
  </si>
  <si>
    <t>Construction of 1Toilet to completion (6 doors).</t>
  </si>
  <si>
    <t>Construction of one classroom to completion@Kshs.750,000, 2 Toilets Construction to Completion @Kshs.300,000 =Kshs.600,000</t>
  </si>
  <si>
    <t xml:space="preserve">Construction of one toilet to completion         </t>
  </si>
  <si>
    <r>
      <t xml:space="preserve">Construction of one toilet to completion (5. each @Kshs.400,000) to completion  </t>
    </r>
    <r>
      <rPr>
        <b/>
        <sz val="12"/>
        <color indexed="10"/>
        <rFont val="Footlight MT Light"/>
        <family val="1"/>
      </rPr>
      <t>(not adding up)</t>
    </r>
  </si>
  <si>
    <t>Land Purchase to the school 1 Acre</t>
  </si>
  <si>
    <t>Purchase of Land for the School (2 Acres@ Kshs 350,000, Construction of one toilet to completion 8Doors @Kshs.400,000</t>
  </si>
  <si>
    <t xml:space="preserve">Renovation of 6 Classrooms -Roofing works, Paintworks </t>
  </si>
  <si>
    <t>Construction of Laboratory phase I - Slab works, Columns Raising and Walling</t>
  </si>
  <si>
    <r>
      <t xml:space="preserve">Laboratory Construction to </t>
    </r>
    <r>
      <rPr>
        <sz val="12"/>
        <color indexed="8"/>
        <rFont val="Footlight MT Light"/>
        <family val="1"/>
      </rPr>
      <t>completion</t>
    </r>
  </si>
  <si>
    <t xml:space="preserve">Laboratory Chambers fittings to completion </t>
  </si>
  <si>
    <t>Construction of Biogas Mot to Completion</t>
  </si>
  <si>
    <t>Completion of Phase (I) of Foundation of School Administration And Library Block.(Raising walls, Foundation completion and Walls Plastering)</t>
  </si>
  <si>
    <t>Dormitory block construction Phase I (Slab works, Walling, and Raising of Columns)</t>
  </si>
  <si>
    <t xml:space="preserve">Construction of Chiefs Office to Completion </t>
  </si>
  <si>
    <t>Njoro Borehole Area Electrification matching Project</t>
  </si>
  <si>
    <t>PROJECT GFS CODELIST FOR  MATUNGU NATIONAL GOVERNMENT CONSTITUENCY DEVELOPMENT FUND</t>
  </si>
  <si>
    <t>ADMINISTRATION &amp; RECURRENT</t>
  </si>
  <si>
    <t>4-037-206-2110000-100-2018/19-001</t>
  </si>
  <si>
    <t>4-037-206-2120101-100-2018/19-002</t>
  </si>
  <si>
    <t>4-037-206-2210000-100-2018/19-003</t>
  </si>
  <si>
    <t>4-037-206-2210802-100-2018/19-004</t>
  </si>
  <si>
    <t>4-037-206-2210700-111-2018/19-001</t>
  </si>
  <si>
    <t>4-037-206-2210000-111-2018/19-002</t>
  </si>
  <si>
    <t>Purchase of fuel, printing, stationery, Airtime, field refreshments, travel and subsistence</t>
  </si>
  <si>
    <t>4-037-206-2210802-111-2018/19-003</t>
  </si>
  <si>
    <t>Payment of Committee field allowances, Benchmarking Tour transport, accomodation, meals and related costs.</t>
  </si>
  <si>
    <t>4-037-206-2640200-101-2018/19-001</t>
  </si>
  <si>
    <t>Bursary Secondary school</t>
  </si>
  <si>
    <t>4-037-206-2640101-103-2018/19-001</t>
  </si>
  <si>
    <t xml:space="preserve">Payment of bursary to needy students. </t>
  </si>
  <si>
    <t>4-037-206-2640102-103-2018/19-002</t>
  </si>
  <si>
    <t>Payment of bursary to needy students.</t>
  </si>
  <si>
    <t>4-037-206-2640509-112-2018/19-001</t>
  </si>
  <si>
    <t>4-037-206-2640510-110-2018/19-001</t>
  </si>
  <si>
    <t>NG-CDF office Block</t>
  </si>
  <si>
    <t>4-037-206-3110104-108-2018/19-001</t>
  </si>
  <si>
    <t>4-037-206-3110000-108-2018/19-002</t>
  </si>
  <si>
    <t>Purchase of furniture(Office Table, 10 office chairs and 20 visitor chairs), Equipment-(2 water dispensers, projector and 2 Televisions) and 50m Office window curtains</t>
  </si>
  <si>
    <t>Bulonga Secondary School</t>
  </si>
  <si>
    <t>4-037-206-2630205-104-2018/19-001</t>
  </si>
  <si>
    <t>Eshibanze Secondary  School</t>
  </si>
  <si>
    <t>4-037-206-2630205-104-2018/19-002</t>
  </si>
  <si>
    <t xml:space="preserve">  Construction of Twin Laboratory-(Walling, roofing, plaster and fittings)</t>
  </si>
  <si>
    <t>Mungore Secondary School</t>
  </si>
  <si>
    <t>4-037-206-2630205-104-2018/19-003</t>
  </si>
  <si>
    <t>Eshirumbwe Secondary school</t>
  </si>
  <si>
    <t>4-037-206-2630205-104-2018/19-004</t>
  </si>
  <si>
    <t>Construction of Multipurpose Hall. (walling and roofing)</t>
  </si>
  <si>
    <t>Makunda Secondary School</t>
  </si>
  <si>
    <t>4-037-206-2630205-104-2018/19-005</t>
  </si>
  <si>
    <t>Emanani Secondary School</t>
  </si>
  <si>
    <t>4-037-206-2630205-104-2018/19-006</t>
  </si>
  <si>
    <t xml:space="preserve">Construction of Administration Block-(Fittings, plaster and flooring) </t>
  </si>
  <si>
    <t>Marinda Secondary School</t>
  </si>
  <si>
    <t>4-037-206-2630205-104-2018/19-007</t>
  </si>
  <si>
    <t>Mwira Girls Secondary School</t>
  </si>
  <si>
    <t>4-037-206-2630205-104-2018/19-008</t>
  </si>
  <si>
    <t>Khalaba secondary school</t>
  </si>
  <si>
    <t>4-037-206-2630205-104-2018/19-009</t>
  </si>
  <si>
    <t>Construction of Dormitory - fittings,plastering,ceiling board, floor screed, and plumbing works .</t>
  </si>
  <si>
    <t>Namulungu Muslim secondary school</t>
  </si>
  <si>
    <t>4-037-206-2630205-104-2018/19-010</t>
  </si>
  <si>
    <t>Completion of 1 classroom. ( plaster work, fittings and finishes)</t>
  </si>
  <si>
    <t>Nyapora Secondary School</t>
  </si>
  <si>
    <t>4-037-206-2630205-104-2018/19-011</t>
  </si>
  <si>
    <t>Completion of 1 classroom - Terazzo flooring, ceiling board, painting and glazing</t>
  </si>
  <si>
    <t>Itete Secondary School</t>
  </si>
  <si>
    <t>4-037-206-2630205-104-2018/19-012</t>
  </si>
  <si>
    <t>Completion of 3 classrooms - Terazzo flooring, ceiling board, painting and glazing</t>
  </si>
  <si>
    <t>Lutasio Secondary School</t>
  </si>
  <si>
    <t>4-037-206-2630205-104-2018/19-013</t>
  </si>
  <si>
    <t>Munami Secondary School</t>
  </si>
  <si>
    <t>4-037-206-2630205-104-2018/19-014</t>
  </si>
  <si>
    <t>Construction of Teachers house.(Floor tiling, painting, glazing, internal fittings )</t>
  </si>
  <si>
    <t>Koyonzo Girls Secondary School</t>
  </si>
  <si>
    <t>4-037-206-2630205-104-2018/19-015</t>
  </si>
  <si>
    <t>Construction of Laboratory (Exterior plaster, floor screed, painting)</t>
  </si>
  <si>
    <t>Namalenje Secondary School</t>
  </si>
  <si>
    <t>4-037-206-2630205-104-2018/19-016</t>
  </si>
  <si>
    <t>Nanyeni Secondary School</t>
  </si>
  <si>
    <t>4-037-206-2630205-104-2018/19-017</t>
  </si>
  <si>
    <t>Ngairwe primary school</t>
  </si>
  <si>
    <t>4-037-206-2630204-104-2018/19-001</t>
  </si>
  <si>
    <t>Completion of 1 classroom - Plastering, flooring, painting and glazing</t>
  </si>
  <si>
    <t>Itete primary school</t>
  </si>
  <si>
    <t>4-037-206-2630204-104-2018/19-002</t>
  </si>
  <si>
    <t>Lung'anyiro Primary school</t>
  </si>
  <si>
    <t>4-037-206-2630204-104-2018/19-003</t>
  </si>
  <si>
    <t>Eshibanze Primary School</t>
  </si>
  <si>
    <t>4-037-206-2630204-104-2018/19-004</t>
  </si>
  <si>
    <t>Completion of 1 classroom - Terrazzo flooring, ceiling board, painting and glazing</t>
  </si>
  <si>
    <t>Lutasio Primary School</t>
  </si>
  <si>
    <t>4-037-206-2630204-104-2018/19-005</t>
  </si>
  <si>
    <t>Completion of 2 classrooms and offices -, ceiling board, painting and glazing</t>
  </si>
  <si>
    <t>Namamali Muslim Primary school</t>
  </si>
  <si>
    <t>4-037-206-2630204-104-2018/19-006</t>
  </si>
  <si>
    <t>Matungu Special School</t>
  </si>
  <si>
    <t>4-037-206-2630204-104-2018/19-007</t>
  </si>
  <si>
    <t xml:space="preserve">Construction of (2) Two classrooms - Setting out, foundation laying, walling, floor slab casting, roofing, plaster work, fittings &amp; finishes. </t>
  </si>
  <si>
    <t>Nanyeni Primary School</t>
  </si>
  <si>
    <t>4-037-206-2630204-104-2018/19-008</t>
  </si>
  <si>
    <t>Construction of Administration Block (Roofing, fittings, plaster, flooring)</t>
  </si>
  <si>
    <t>Lubanga Primary School</t>
  </si>
  <si>
    <t>4-037-206-2630204-104-2018/19-009</t>
  </si>
  <si>
    <t>Construction of 2 classrooms and offices (Exterior plaster, fitting internal doors for offices, floor screed)</t>
  </si>
  <si>
    <t>Suwo Primary School</t>
  </si>
  <si>
    <t>4-037-206-2630204-104-2018/19-010</t>
  </si>
  <si>
    <t>Ikulumwoyo Primary School</t>
  </si>
  <si>
    <t>4-037-206-2630204-104-2018/19-011</t>
  </si>
  <si>
    <t>Construction of 2 classrooms and an office block – fittings, plaster, flooring.</t>
  </si>
  <si>
    <t>Namanga Primary School</t>
  </si>
  <si>
    <t>Namalasire Primary School</t>
  </si>
  <si>
    <t>Mwira Primary School</t>
  </si>
  <si>
    <t>4-037-206-2630204-104-2018/19-014</t>
  </si>
  <si>
    <t>Completion of Dormitory co-funded with PTA(plaster, flooring, painting and finishes)</t>
  </si>
  <si>
    <t>Eshikhonesi Primary School</t>
  </si>
  <si>
    <t>4-037-206-2630204-104-2018/19-015</t>
  </si>
  <si>
    <t>Construction of 2 classrooms( Setting out, foundation laying, floor slab casting, walling and roofing)</t>
  </si>
  <si>
    <t>Musango Primary School</t>
  </si>
  <si>
    <t>4-037-206-2630204-104-2018/19-016</t>
  </si>
  <si>
    <t>Ebuloma Primary School</t>
  </si>
  <si>
    <t>4-037-206-2630204-104-2018/19-017</t>
  </si>
  <si>
    <t>Purchase of 2 acres of land and processing of title deed</t>
  </si>
  <si>
    <t>Kadima Primary School</t>
  </si>
  <si>
    <t>4-037-206-2630204-104-2018/19-018</t>
  </si>
  <si>
    <t>Construction of 2 classrooms ( Setting out, foundation laying, floor slab casting, walling and roofing)</t>
  </si>
  <si>
    <t>Eshikhondi Primary School</t>
  </si>
  <si>
    <t>4-037-206-2630204-104-2018/19-019</t>
  </si>
  <si>
    <t>Construction of 1 classroom( Setting out, foundation laying, floor slab casting, walling and roofing)</t>
  </si>
  <si>
    <t>Chibanga Primary School</t>
  </si>
  <si>
    <t>4-037-206-2630204-104-2018/19-020</t>
  </si>
  <si>
    <t>Construction of ongoing 2 classrooms(Fittings, plastering and floor screed)</t>
  </si>
  <si>
    <t>Kandayi Primary school</t>
  </si>
  <si>
    <t>4-037-206-2630204-104-2018/19-021</t>
  </si>
  <si>
    <t>Construction of 1 classroom. (Setting out, foundation laying, floor slab casting, walling and roofing)</t>
  </si>
  <si>
    <t>Emabolo Primary School</t>
  </si>
  <si>
    <t>4-037-206-2630204-104-2018/19-022</t>
  </si>
  <si>
    <t xml:space="preserve">Purchase of 2 acres of land </t>
  </si>
  <si>
    <t>Wananchi AP Camp</t>
  </si>
  <si>
    <t>4-037-206-2640507-113-2018/19-001</t>
  </si>
  <si>
    <t>Mayoni AP Post.</t>
  </si>
  <si>
    <t>4-037-206-2640507-113-2018/19-002</t>
  </si>
  <si>
    <t>Harambee Police Station</t>
  </si>
  <si>
    <t>4-037-206-2640507-113-2018/19-003</t>
  </si>
  <si>
    <t xml:space="preserve">Matungu KMTC </t>
  </si>
  <si>
    <t>4-037-206-2630206-104-2018/19-001</t>
  </si>
  <si>
    <t xml:space="preserve">Matungu TTI </t>
  </si>
  <si>
    <t>4-037-206-2630206-104-2018/19-002</t>
  </si>
  <si>
    <t>Kibabii University</t>
  </si>
  <si>
    <t>4-037-206-2630206-104-2018/19-003</t>
  </si>
  <si>
    <t xml:space="preserve">Purchase of 5 acres of land </t>
  </si>
  <si>
    <t>PROJECT GFS CODELIST FOR  BUTULA NATIONAL GOVERNMENT CONSTITUENCY DEVELOPMENT FUND</t>
  </si>
  <si>
    <t>Sirandala Primary School</t>
  </si>
  <si>
    <t>4-040-229-2630204-104-2018/19-001</t>
  </si>
  <si>
    <t>Bukhakhala Primary School</t>
  </si>
  <si>
    <t>4-040-229-2630204-104-2018/19-002</t>
  </si>
  <si>
    <t>Renovation of 3 classrooms - repair of floor, repair of wall, fittings &amp; finishes</t>
  </si>
  <si>
    <t>Busibi Primary School</t>
  </si>
  <si>
    <t>4-040-229-2630204-104-2018/19-003</t>
  </si>
  <si>
    <t>St. Augustine Butunyi Primary School</t>
  </si>
  <si>
    <t>4-040-229-2630204-104-2018/19-004</t>
  </si>
  <si>
    <t>Khunyangu Primary School</t>
  </si>
  <si>
    <t>4-040-229-2630204-104-2018/19-005</t>
  </si>
  <si>
    <t>Renovation of 3 classrooms - repair of floor, repair of wall, fittings &amp; finishes - Ksh.700,000. Installation of 24 - metre high mast, 10 km radius coverage lightening arrestor - Ksh.2,600,000</t>
  </si>
  <si>
    <t>Ekanjala Primary School</t>
  </si>
  <si>
    <t>4-040-229-2630204-104-2018/19-006</t>
  </si>
  <si>
    <t>Butula Primary School</t>
  </si>
  <si>
    <t>4-040-229-2630204-104-2018/19-007</t>
  </si>
  <si>
    <t>Musibiriri Primary School</t>
  </si>
  <si>
    <t>4-040-229-2630204-104-2018/19-008</t>
  </si>
  <si>
    <t>Siribo Primary School</t>
  </si>
  <si>
    <t>4-040-229-2630204-104-2018/19-009</t>
  </si>
  <si>
    <t>Mungabwa Primary School</t>
  </si>
  <si>
    <t>4-040-229-2630204-104-2018/19-010</t>
  </si>
  <si>
    <t>Bwaliro Primary School</t>
  </si>
  <si>
    <t>4-040-229-2630204-104-2018/19-011</t>
  </si>
  <si>
    <t>Bulwani Primary School</t>
  </si>
  <si>
    <t>4-040-229-2630204-104-2018/19-012</t>
  </si>
  <si>
    <t>Buduma Girls Secondary School</t>
  </si>
  <si>
    <t>4-040-229-2360205-104-2018/19-001</t>
  </si>
  <si>
    <t>Acquisition of land for expansion - 2 acres.</t>
  </si>
  <si>
    <t>Sibembe Secondary School</t>
  </si>
  <si>
    <t>4-040-229-2360205-104-2018/19-002</t>
  </si>
  <si>
    <t>Simuli Secondary School</t>
  </si>
  <si>
    <t>4-040-229-2360205-104-2018/19-003</t>
  </si>
  <si>
    <t>Bumala AC Secondary School</t>
  </si>
  <si>
    <t>4-040-229-2360205-104-2018/19-004</t>
  </si>
  <si>
    <t>Construction of Tuition Block - walling, roofing, finishes &amp; fittings</t>
  </si>
  <si>
    <t>Buhuyi Secondary School</t>
  </si>
  <si>
    <t>4-040-229-2360205-104-2018/19-005</t>
  </si>
  <si>
    <t>Renovation of dormitory - Replacement of roof, repair of floor, repair of wall, fittings &amp; finishes.</t>
  </si>
  <si>
    <t>Bulwani Secondary School</t>
  </si>
  <si>
    <t>4-040-229-2360205-104-2018/19-006</t>
  </si>
  <si>
    <t>Construction of 2 classrooms completion</t>
  </si>
  <si>
    <t>Burinda Chief Camp</t>
  </si>
  <si>
    <t>4-040-229-2640507-101-2018/19-001</t>
  </si>
  <si>
    <t>Construction of a Storey Administration Block - sub structure, walling &amp; roofing</t>
  </si>
  <si>
    <t>Bukhalalire Chief Camp</t>
  </si>
  <si>
    <t>4-040-229-2640507-101-2018/19-002</t>
  </si>
  <si>
    <t>Construction of an Administration Block - walling &amp; roofing</t>
  </si>
  <si>
    <t>Bumala Police Station</t>
  </si>
  <si>
    <t>4-040-229-2640507-101-2018/19-003</t>
  </si>
  <si>
    <t>Kingandole Secondary School</t>
  </si>
  <si>
    <t xml:space="preserve">Purchase of School Bus -  51 Seater </t>
  </si>
  <si>
    <t>IN THE BOARD PAPER WERE GIVEN CONDITIONAL APPROVAL</t>
  </si>
  <si>
    <t xml:space="preserve">Butula Technical and Vocational Education Training </t>
  </si>
  <si>
    <t>4-040-229-2630206-104-2018/19-001</t>
  </si>
  <si>
    <t xml:space="preserve">Construction of 1 workshop, 3 lecture rooms &amp; 1 office to completion - Ksh. 10,000,000 &amp; Acquisition of land - 10 acres @ Ksh.4,500,000  </t>
  </si>
  <si>
    <t>Benga Technical Training Institute</t>
  </si>
  <si>
    <t>4-040-229-2630206-104-2018/19-002</t>
  </si>
  <si>
    <r>
      <t>Construction of Multi-Storey Students’ Hostel to cater for a capacity of 100 students - Erection of 1</t>
    </r>
    <r>
      <rPr>
        <vertAlign val="superscript"/>
        <sz val="12"/>
        <rFont val="Footlight MT Light"/>
        <family val="1"/>
      </rPr>
      <t>st</t>
    </r>
    <r>
      <rPr>
        <sz val="12"/>
        <rFont val="Footlight MT Light"/>
        <family val="1"/>
      </rPr>
      <t xml:space="preserve"> floor columns</t>
    </r>
  </si>
  <si>
    <t>4-040-229-2640509-112-2018/19-001</t>
  </si>
  <si>
    <t>Organizing of tournaments &amp; Purchase of sports kits i.e. balls, uniforms for Marachi East, Marachi West, Marachi Central, Kingandole, Marachi North, Elugulu teams in the Constituency @ Kshs.363,469.50</t>
  </si>
  <si>
    <t>Burinda Primary School</t>
  </si>
  <si>
    <t>4-040-229-2640510-110-2018/19-001</t>
  </si>
  <si>
    <t>4-040-229-2640510-110-2018/19-002</t>
  </si>
  <si>
    <t>4-040-229-2640510-110-2018/19-003</t>
  </si>
  <si>
    <t>4-040-229-2640510-110-2018/19-004</t>
  </si>
  <si>
    <t>4-040-229-2640510-110-2018/19-005</t>
  </si>
  <si>
    <t>4-040-229-2640510-110-2018/19-006</t>
  </si>
  <si>
    <t>4-040-229-2640510-110-2018/19-007</t>
  </si>
  <si>
    <t>4-040-229-2640510-110-2018/19-008</t>
  </si>
  <si>
    <t>4-040-229-2640510-110-2018/19-009</t>
  </si>
  <si>
    <t>4-040-229-2640510-110-2018/19-010</t>
  </si>
  <si>
    <t>4-040-229-2640510-110-2018/19-011</t>
  </si>
  <si>
    <t>Butunyi Mixed School</t>
  </si>
  <si>
    <t>4-040-229-2640510-110-2018/19-012</t>
  </si>
  <si>
    <t>NG CDF Vehicle</t>
  </si>
  <si>
    <t>4-040-229-3110202-108-2018/19-001</t>
  </si>
  <si>
    <t>Purchase of NG CDF Vehicle (4x4)</t>
  </si>
  <si>
    <t>Geographical Information System</t>
  </si>
  <si>
    <t>4-040-229-2211310-108-2018/19-001</t>
  </si>
  <si>
    <t>Establishment of a Geographical Information System for the constituency</t>
  </si>
  <si>
    <t>PROJECT GFS CODELIST FOR  TESO NORTH NATIONAL GOVERNMENT CONSTITUENCY DEVELOPMENT FUND</t>
  </si>
  <si>
    <t>4-040-225-2110000-100-2018/19-001</t>
  </si>
  <si>
    <t>4-040-225-2210000-100-2018/19-002</t>
  </si>
  <si>
    <t>Office notice board, service charter, fuel, repairs and maintenance, printing, stationery, telephone, travel and subsistence, office tea and others.</t>
  </si>
  <si>
    <t>4-040-225-2120101-100-2018/19-003</t>
  </si>
  <si>
    <t>4-040-225-2120201-100-2018/19-004</t>
  </si>
  <si>
    <t>4-040-225-2210802-100-2018/19-005</t>
  </si>
  <si>
    <t>4-040-225-2210000-111-2018/19-001</t>
  </si>
  <si>
    <t>4-040-225-2210802-111-2018/19-002</t>
  </si>
  <si>
    <t>4-040-225-2210700-111-2018/19-003</t>
  </si>
  <si>
    <t>4-040-225-2640200-101-2018/19-001</t>
  </si>
  <si>
    <t>Teso north constituency sports</t>
  </si>
  <si>
    <t>4-040-225-2640509-112-2018/19-001</t>
  </si>
  <si>
    <t>Organizing constituency sports at different times for athletics and ball games and Purchase where sports Uniforms, trophies, balls, Nets and T-shirts to specific teams/games involved in the tournament.</t>
  </si>
  <si>
    <t>4-040-225-2640101-103-2018/19-001</t>
  </si>
  <si>
    <t>4-040-225-2640102-103-2018/19-002</t>
  </si>
  <si>
    <t>4-040-225-3110202-103-2018/19-001</t>
  </si>
  <si>
    <t>Rural Electrification programme</t>
  </si>
  <si>
    <t>4-040-225-2640506-108-2018/19-001</t>
  </si>
  <si>
    <t>Achunet primary school</t>
  </si>
  <si>
    <t>4-040-225-2640509-110-2018/19-001</t>
  </si>
  <si>
    <t>Tree Planting – land preparation, purchase 400 tree seedlings, fertilizer, plant and maintain for 2 months.</t>
  </si>
  <si>
    <t>Akapijan primary school</t>
  </si>
  <si>
    <t>4-040-225-2640509-110-2018/19-002</t>
  </si>
  <si>
    <t>Apokor Girls secondary school</t>
  </si>
  <si>
    <t>4-040-225-2640509-110-2018/19-003</t>
  </si>
  <si>
    <t>Chamasiri primary school</t>
  </si>
  <si>
    <t>4-040-225-2640509-110-2018/19-004</t>
  </si>
  <si>
    <t>Goromait primary school</t>
  </si>
  <si>
    <t>4-040-225-2640509-110-2018/19-005</t>
  </si>
  <si>
    <t>Malaba Township primary school</t>
  </si>
  <si>
    <t>4-040-225-2640509-110-2018/19-006</t>
  </si>
  <si>
    <t>Construct 4 door pit latrine plus urinal – from beginning to completion</t>
  </si>
  <si>
    <t>Osasame primary school</t>
  </si>
  <si>
    <t>4-040-225-2640509-110-2018/19-007</t>
  </si>
  <si>
    <t>Rwatama primary school</t>
  </si>
  <si>
    <t>4-040-225-2640509-110-2018/19-008</t>
  </si>
  <si>
    <t>St James Osia primary school</t>
  </si>
  <si>
    <t>4-040-225-2640509-110-2018/19-009</t>
  </si>
  <si>
    <t>Adanya primary school</t>
  </si>
  <si>
    <t>4-040-225-2630204-104-2018/19-001</t>
  </si>
  <si>
    <t>Completion of administration block - plastering, painting and electrification</t>
  </si>
  <si>
    <t>Agong'eti primary school</t>
  </si>
  <si>
    <t>4-040-225-2630204-104-2018/19-002</t>
  </si>
  <si>
    <t>Complete construction of 4 door toilets – walling, roofing, shutters and other finishes</t>
  </si>
  <si>
    <t>Akadot primary school</t>
  </si>
  <si>
    <t>4-040-225-2630204-104-2018/19-003</t>
  </si>
  <si>
    <t>Akiriamasit primary school</t>
  </si>
  <si>
    <t>4-040-225-2630204-104-2018/19-004</t>
  </si>
  <si>
    <t>Akulonyi primary school</t>
  </si>
  <si>
    <t>4-040-225-2630204-104-2018/19-005</t>
  </si>
  <si>
    <t>completion of one classroom; fascia board, painting and labeling</t>
  </si>
  <si>
    <t>Aloet primary school</t>
  </si>
  <si>
    <t>4-040-225-2630204-104-2018/19-006</t>
  </si>
  <si>
    <t>Ang'aro primary school</t>
  </si>
  <si>
    <t>4-040-225-2630204-104-2018/19-007</t>
  </si>
  <si>
    <t>Atoot primary school</t>
  </si>
  <si>
    <t>4-040-225-2630204-104-2018/19-008</t>
  </si>
  <si>
    <t>Changara primary school</t>
  </si>
  <si>
    <t>4-040-225-2630204-104-2018/19-009</t>
  </si>
  <si>
    <t>Ekisegere primary school</t>
  </si>
  <si>
    <t>4-040-225-2630204-104-2018/19-010</t>
  </si>
  <si>
    <t>purchase of two acres of land</t>
  </si>
  <si>
    <t>Kagutio primary school</t>
  </si>
  <si>
    <t>4-040-225-2630204-104-2018/19-011</t>
  </si>
  <si>
    <t>Complete purchase of one acre of land</t>
  </si>
  <si>
    <t>Kajei primary school</t>
  </si>
  <si>
    <t>4-040-225-2630204-104-2018/19-012</t>
  </si>
  <si>
    <t>Construct a 4 door toilet plus urinal – from beginning to completion</t>
  </si>
  <si>
    <t>Kakeriaut primary school</t>
  </si>
  <si>
    <t>4-040-225-2630204-104-2018/19-013</t>
  </si>
  <si>
    <t>Kalalaran primary school</t>
  </si>
  <si>
    <t>4-040-225-2630204-104-2018/19-014</t>
  </si>
  <si>
    <t>Kokeri primary school</t>
  </si>
  <si>
    <t>4-040-225-2630204-104-2018/19-015</t>
  </si>
  <si>
    <t>completion of one acre of land - payment and title deed processing</t>
  </si>
  <si>
    <t>Kolait boys primary school</t>
  </si>
  <si>
    <t>4-040-225-2630204-104-2018/19-016</t>
  </si>
  <si>
    <t>completion of one acre of land payment plus title deed</t>
  </si>
  <si>
    <t>Kolanya Boys Primary school</t>
  </si>
  <si>
    <t>4-040-225-2630204-104-2018/19-017</t>
  </si>
  <si>
    <t>Purchase 20 double decker beds</t>
  </si>
  <si>
    <t>Kongololo primary school</t>
  </si>
  <si>
    <t>4-040-225-2630204-104-2018/19-018</t>
  </si>
  <si>
    <t>Koruruma primary school</t>
  </si>
  <si>
    <t>4-040-225-2630204-104-2018/19-019</t>
  </si>
  <si>
    <t>Malaba township primary school</t>
  </si>
  <si>
    <t>4-040-225-2630204-104-2018/19-020</t>
  </si>
  <si>
    <t>Okuleu primary school</t>
  </si>
  <si>
    <t>4-040-225-2630204-104-2018/19-021</t>
  </si>
  <si>
    <t>Opaare primary school</t>
  </si>
  <si>
    <t>4-040-225-2630204-104-2018/19-022</t>
  </si>
  <si>
    <t>Osopotoit primary school</t>
  </si>
  <si>
    <t>4-040-225-2630204-104-2018/19-023</t>
  </si>
  <si>
    <t>S.A Aboloi Primary school</t>
  </si>
  <si>
    <t>4-040-225-2630204-104-2018/19-024</t>
  </si>
  <si>
    <t>4-040-225-2630204-104-2018/19-025</t>
  </si>
  <si>
    <t>St Augustine Kamolo secondary school</t>
  </si>
  <si>
    <t>4-040-225-2630205-104-2018/19-001</t>
  </si>
  <si>
    <t>St Jude Onyunyur secondary school</t>
  </si>
  <si>
    <t>4-040-225-2630205-104-2018/19-002</t>
  </si>
  <si>
    <t>Complete construction of administration block - plastering, painting and electrical wiring</t>
  </si>
  <si>
    <t>Achiya Echakara Secondary school</t>
  </si>
  <si>
    <t>4-040-225-2630205-104-2018/19-003</t>
  </si>
  <si>
    <t>Construct one classroom to completion</t>
  </si>
  <si>
    <t>Akobwait Cha secondary school</t>
  </si>
  <si>
    <t>4-040-225-2630205-104-2018/19-004</t>
  </si>
  <si>
    <t>Bishop sulumeti girls secondary school</t>
  </si>
  <si>
    <t>4-040-225-2630205-104-2018/19-005</t>
  </si>
  <si>
    <t>Katanyu secondary school</t>
  </si>
  <si>
    <t>4-040-225-2630205-104-2018/19-006</t>
  </si>
  <si>
    <t>completion of laboratory - electrical wiring, fume chamber and shelves</t>
  </si>
  <si>
    <t>Katemer Secondary School</t>
  </si>
  <si>
    <t>4-040-225-2630205-104-2018/19-007</t>
  </si>
  <si>
    <t>Geological survey, Drill and develop borehole</t>
  </si>
  <si>
    <t>Kekalate secondary school</t>
  </si>
  <si>
    <t>4-040-225-2630205-104-2018/19-008</t>
  </si>
  <si>
    <t>Renovation of Administration block - roofing, flooring, painting and shutters</t>
  </si>
  <si>
    <t>S.A Aboloi secondary school</t>
  </si>
  <si>
    <t>4-040-225-2630205-104-2018/19-009</t>
  </si>
  <si>
    <t>S.A Aedomoru secondary school</t>
  </si>
  <si>
    <t>4-040-225-2630205-104-2018/19-010</t>
  </si>
  <si>
    <t>S.A Kolonya Girls High School</t>
  </si>
  <si>
    <t>4-040-225-2630205-104-2018/19-011</t>
  </si>
  <si>
    <t>Construct Dormitory - substructure, walling and roofing</t>
  </si>
  <si>
    <t>St. Joseph’s Kocholya secondary school</t>
  </si>
  <si>
    <t>4-040-225-2630205-104-2018/19-012</t>
  </si>
  <si>
    <t>St. Jude Korisai Girls secondary school</t>
  </si>
  <si>
    <t>4-040-225-2630205-104-2018/19-013</t>
  </si>
  <si>
    <t>St. Pauls Kakemer secondary school</t>
  </si>
  <si>
    <t>4-040-225-2630205-104-2018/19-014</t>
  </si>
  <si>
    <t>St. Theresa Malaba Secondary school</t>
  </si>
  <si>
    <t>4-040-225-2630205-104-2018/19-015</t>
  </si>
  <si>
    <t>EDUCATION TERTIARY</t>
  </si>
  <si>
    <t>Akiriamet Technical Teachers Training College</t>
  </si>
  <si>
    <t>4-040-225-2630206-104-2018/19-001</t>
  </si>
  <si>
    <t>Title deed processing for 5 acres of land 100,000/= and fencing –steel tops and bottom stones – 1,900,000/=</t>
  </si>
  <si>
    <t>Angurai Youth Empowerment Centre</t>
  </si>
  <si>
    <t>4-040-225-2630206-104-2018/19-002</t>
  </si>
  <si>
    <t>Fencing, gate construction and erect reinforcement shutters - @ 700,000/=  Purchase of 4 laptops, 2 Desktops &amp; one printer @ 600,000/=  and Purchase  20 sewing machines, 20 work tables &amp; 20 stools @ 700,000/=</t>
  </si>
  <si>
    <t>Chamasiri Technical Training Institute</t>
  </si>
  <si>
    <t>4-040-225-2630206-104-2018/19-003</t>
  </si>
  <si>
    <t>Kocholya Kenya Medical Training College</t>
  </si>
  <si>
    <t>4-040-225-2630206-104-2018/19-004</t>
  </si>
  <si>
    <t>Purchase 5 acres of land @ 1,000,000 each, and documentation fee  - Ministry management demanding for availability of land plus title deed before they are engaged to commit themselves.</t>
  </si>
  <si>
    <t>Amagoro Divisional Police Headquarters</t>
  </si>
  <si>
    <t>Amoni Administration Police Post</t>
  </si>
  <si>
    <t>Ang'urai ACC's Office</t>
  </si>
  <si>
    <t>4-040-225-2640507-113-2018/19-003</t>
  </si>
  <si>
    <t>4-040-225-2640507-113-2018/19-004</t>
  </si>
  <si>
    <t>Chamasiri Administration Police Post</t>
  </si>
  <si>
    <t>Kamolo Chief's Office</t>
  </si>
  <si>
    <t>4-040-225-2640507-113-2018/19-006</t>
  </si>
  <si>
    <t>Kamuriai Chief's Office</t>
  </si>
  <si>
    <t>4-040-225-2640507-113-2018/19-007</t>
  </si>
  <si>
    <t>Completion of chiefs office; plastering, shuttering, floor screed, fascia board, painting</t>
  </si>
  <si>
    <t>Katotoi Chief's Office</t>
  </si>
  <si>
    <t>4-040-225-2640507-113-2018/19-008</t>
  </si>
  <si>
    <t>Kocholya Chief's Office</t>
  </si>
  <si>
    <t>4-040-225-2640507-113-2018/19-009</t>
  </si>
  <si>
    <t>Moding Police Post</t>
  </si>
  <si>
    <t>4-040-225-2640507-113-2018/19-010</t>
  </si>
  <si>
    <t>PROJECT GFS CODELIST FOR  MWINGI CENTRAL NATIONAL GOVERNMENT CONSTITUENCY DEVELOPMENT FUND</t>
  </si>
  <si>
    <t>4-015-069-2110000-100-2018/19-001</t>
  </si>
  <si>
    <t>4-015-069-2210000-100-2018/19-002</t>
  </si>
  <si>
    <t>4-015-069-2120101-100-2018/19-003</t>
  </si>
  <si>
    <t>4-015-069-2120201-100-2018/19-004</t>
  </si>
  <si>
    <t>4-015-069-2210802-100-2018/19-005</t>
  </si>
  <si>
    <t xml:space="preserve">Payment of Committee sitting allowances, transport, conference </t>
  </si>
  <si>
    <t>4-015-069-2110000-111-2018/19-001</t>
  </si>
  <si>
    <t>4-015-069-2210802-111-2018/19-002</t>
  </si>
  <si>
    <t>4-015-069-2210700-111-2018/19-003</t>
  </si>
  <si>
    <t>Educational and Benchmaring tour for CDFC's as well as capacity building training of NG-CDFC,PMCs and staff</t>
  </si>
  <si>
    <t xml:space="preserve"> Emergency </t>
  </si>
  <si>
    <t>4-015-069-2640200-101-2018/19-001</t>
  </si>
  <si>
    <t>4-015-069-2640509-112-2018/19-001</t>
  </si>
  <si>
    <t>Carry out constituency sports tournaments and the winning teams/ schools to be awarded with trophies, balls, and games kits</t>
  </si>
  <si>
    <t>Syungii Secondary School</t>
  </si>
  <si>
    <t>4-015-069-2640510-110-2018/19-001</t>
  </si>
  <si>
    <t>Kaunguni Secondary School</t>
  </si>
  <si>
    <t>4-015-069-2640510-110-2018/19-002</t>
  </si>
  <si>
    <t>Kalisasi Secondary School</t>
  </si>
  <si>
    <t>4-015-069-2640510-110-2018/19-003</t>
  </si>
  <si>
    <t>Karunga Secondary School</t>
  </si>
  <si>
    <t>4-015-069-2640510-110-2018/19-004</t>
  </si>
  <si>
    <t>Kavindu Secondary School</t>
  </si>
  <si>
    <t>4-015-069-2640510-110-2018/19-005</t>
  </si>
  <si>
    <t>Yambyu Secondary School</t>
  </si>
  <si>
    <t>4-015-069-2640510-110-2018/19-006</t>
  </si>
  <si>
    <t>Kyulungwa Secondary School</t>
  </si>
  <si>
    <t>4-015-069-2640510-110-2018/19-007</t>
  </si>
  <si>
    <t>Mandove Primary School</t>
  </si>
  <si>
    <t>4-015-069-2640510-110-2018/19-008</t>
  </si>
  <si>
    <t>Nguni Secondary School</t>
  </si>
  <si>
    <t>4-015-069-2640510-110-2018/19-009</t>
  </si>
  <si>
    <t>Munyuni Primary School</t>
  </si>
  <si>
    <t>4-015-069-2640510-110-2018/19-010</t>
  </si>
  <si>
    <t>Kalitini Secondary School</t>
  </si>
  <si>
    <t>4-015-069-2640510-110-2018/19-012</t>
  </si>
  <si>
    <t>Kaai Secondary School</t>
  </si>
  <si>
    <t>4-015-069-2640510-110-2018/19-013</t>
  </si>
  <si>
    <t>Wingemi Secondary School</t>
  </si>
  <si>
    <t>4-015-069-2640510-110-2018/19-014</t>
  </si>
  <si>
    <t>Kivou Secondary School</t>
  </si>
  <si>
    <t>4-015-069-2640510-110-2018/19-015</t>
  </si>
  <si>
    <t>Mui Secondary School</t>
  </si>
  <si>
    <t>4-015-069-2640510-110-2018/19-017</t>
  </si>
  <si>
    <t>Lundi Secondary School</t>
  </si>
  <si>
    <t>4-015-069-2640510-110-2018/19-018</t>
  </si>
  <si>
    <t>Kanzui Secondary School</t>
  </si>
  <si>
    <t>4-015-069-2640510-110-2018/19-019</t>
  </si>
  <si>
    <t>Thitha Secondary School</t>
  </si>
  <si>
    <t>4-015-069-2640510-110-2018/19-020</t>
  </si>
  <si>
    <t>Mutwangombe  Secondary School</t>
  </si>
  <si>
    <t>4-015-069-2640510-110-2018/19-021</t>
  </si>
  <si>
    <t>Ukasi girls Secondary School</t>
  </si>
  <si>
    <t>4-015-069-2640510-110-2018/19-022</t>
  </si>
  <si>
    <t>Masavi Girls Secondary School</t>
  </si>
  <si>
    <t>4-015-069-2640510-110-2018/19-023</t>
  </si>
  <si>
    <t>4-015-069-2640101-103-2018/19-001</t>
  </si>
  <si>
    <t>Bursary –Tertiary Schools</t>
  </si>
  <si>
    <t>4-015-069-2640102-103-2018/19-002</t>
  </si>
  <si>
    <t>Payment of bursary to needy student in tertiary institutions</t>
  </si>
  <si>
    <t xml:space="preserve">Social security Programs </t>
  </si>
  <si>
    <t>4-015-069-2640103-103-2018/19-003</t>
  </si>
  <si>
    <t>Payment of NHIF medical Schemes for less fortunate</t>
  </si>
  <si>
    <t>Kaunguni  Primary School</t>
  </si>
  <si>
    <t>4-015-069-2630204-104-2018/19-001</t>
  </si>
  <si>
    <t>Renovation of one classroom plastering, flooring and roofing</t>
  </si>
  <si>
    <t>4-015-069-2630204-104-2018/19-002</t>
  </si>
  <si>
    <t>Kisama  Primary School</t>
  </si>
  <si>
    <t>4-015-069-2630204-104-2018/19-003</t>
  </si>
  <si>
    <t>Kalisasi Primary School</t>
  </si>
  <si>
    <t>4-015-069-2630204-104-2018/19-004</t>
  </si>
  <si>
    <t>Renovation of kitchen plastering, flooring and roofing</t>
  </si>
  <si>
    <t>Ukasi Primary School</t>
  </si>
  <si>
    <t>4-015-069-2630204-104-2018/19-005</t>
  </si>
  <si>
    <t>Yongoni  Primary School</t>
  </si>
  <si>
    <t>4-015-069-2630204-104-2018/19-006</t>
  </si>
  <si>
    <t>Mulinde Primary School</t>
  </si>
  <si>
    <t>4-015-069-2630204-104-2018/19-007</t>
  </si>
  <si>
    <t>Kiwanza Primary School</t>
  </si>
  <si>
    <t>4-015-069-2630204-104-2018/19-008</t>
  </si>
  <si>
    <t>Sosoma  Primary School</t>
  </si>
  <si>
    <t>4-015-069-2630204-104-2018/19-009</t>
  </si>
  <si>
    <t>Kaango Primary School</t>
  </si>
  <si>
    <t>4-015-069-2630204-104-2018/19-010</t>
  </si>
  <si>
    <t>Kamulalani  Primary School</t>
  </si>
  <si>
    <t>4-015-069-2630204-104-2018/19-011</t>
  </si>
  <si>
    <t>Kavuko  Primary School</t>
  </si>
  <si>
    <t>4-015-069-2630204-104-2018/19-012</t>
  </si>
  <si>
    <t>Mbooni Primary School</t>
  </si>
  <si>
    <t>4-015-069-2630204-104-2018/19-013</t>
  </si>
  <si>
    <t>Mitaavo Primary School</t>
  </si>
  <si>
    <t>4-015-069-2630204-104-2018/19-014</t>
  </si>
  <si>
    <t xml:space="preserve">Nzamani Primary School </t>
  </si>
  <si>
    <t>4-015-069-2630204-104-2018/19-015</t>
  </si>
  <si>
    <t>Mbia  Primary School</t>
  </si>
  <si>
    <t>4-015-069-2630204-104-2018/19-016</t>
  </si>
  <si>
    <t xml:space="preserve"> Kwa Mutili Primary School</t>
  </si>
  <si>
    <t>4-015-069-2630204-104-2018/19-017</t>
  </si>
  <si>
    <t xml:space="preserve">Nguuni  Primary School </t>
  </si>
  <si>
    <t>4-015-069-2630204-104-2018/19-018</t>
  </si>
  <si>
    <t xml:space="preserve">Imwamba  Primary School </t>
  </si>
  <si>
    <t>4-015-069-2630204-104-2018/19-019</t>
  </si>
  <si>
    <t>Kakulunga Primary School</t>
  </si>
  <si>
    <t>4-015-069-2630204-104-2018/19-020</t>
  </si>
  <si>
    <t>Kawala Primary School</t>
  </si>
  <si>
    <t>4-015-069-2630204-104-2018/19-021</t>
  </si>
  <si>
    <t>Kalwilaa  Primary School</t>
  </si>
  <si>
    <t>4-015-069-2630204-104-2018/19-022</t>
  </si>
  <si>
    <t>Kivui Primary School</t>
  </si>
  <si>
    <t>4-015-069-2630204-104-2018/19-023</t>
  </si>
  <si>
    <t>Uvati Primary School</t>
  </si>
  <si>
    <t>4-015-069-2630204-104-2018/19-024</t>
  </si>
  <si>
    <t>Kyatune Primary School</t>
  </si>
  <si>
    <t>4-015-069-2630204-104-2018/19-025</t>
  </si>
  <si>
    <t>Kaliluni Primary School</t>
  </si>
  <si>
    <t>4-015-069-2630204-104-2018/19-026</t>
  </si>
  <si>
    <t>Kyulungwa  Primary School</t>
  </si>
  <si>
    <t>4-015-069-2630204-104-2018/19-027</t>
  </si>
  <si>
    <t>4-015-069-2630204-104-2018/19-028</t>
  </si>
  <si>
    <t>Wingemi Primary School</t>
  </si>
  <si>
    <t>4-015-069-2630204-104-2018/19-029</t>
  </si>
  <si>
    <t>Mwalili Primary School</t>
  </si>
  <si>
    <t>4-015-069-2630204-104-2018/19-030</t>
  </si>
  <si>
    <t>4-015-069-2630204-104-2018/19-031</t>
  </si>
  <si>
    <t>Completion of dormitory: plastering, roofing, and painting</t>
  </si>
  <si>
    <t>Muangeni Primary School</t>
  </si>
  <si>
    <t>4-015-069-2630204-104-2018/19-032</t>
  </si>
  <si>
    <t>Nzanzu Primary School</t>
  </si>
  <si>
    <t>4-015-069-2630204-104-2018/19-033</t>
  </si>
  <si>
    <t>Yumbu Primary School</t>
  </si>
  <si>
    <t>4-015-069-2630204-104-2018/19-034</t>
  </si>
  <si>
    <t>Kavaliki Primary School</t>
  </si>
  <si>
    <t>4-015-069-2630204-104-2018/19-035</t>
  </si>
  <si>
    <t>4-015-069-2630204-104-2018/19-036</t>
  </si>
  <si>
    <t>Katooni Primary School</t>
  </si>
  <si>
    <t>4-015-069-2630204-104-2018/19-037</t>
  </si>
  <si>
    <t>Kyumbe Primary School</t>
  </si>
  <si>
    <t>4-015-069-2630204-104-2018/19-038</t>
  </si>
  <si>
    <t>Ngieni Primary School</t>
  </si>
  <si>
    <t>4-015-069-2630204-104-2018/19-039</t>
  </si>
  <si>
    <t>Kaombe Primary School</t>
  </si>
  <si>
    <t>4-015-069-2630204-104-2018/19-040</t>
  </si>
  <si>
    <t>Maongoa Primary School</t>
  </si>
  <si>
    <t>4-015-069-2630204-104-2018/19-041</t>
  </si>
  <si>
    <t>Kathanawani Primary  School</t>
  </si>
  <si>
    <t>4-015-069-2630204-104-2018/19-042</t>
  </si>
  <si>
    <t>4-015-069-2630204-104-2018/19-043</t>
  </si>
  <si>
    <t>Murwana Primary School</t>
  </si>
  <si>
    <t>4-015-069-2630204-104-2018/19-044</t>
  </si>
  <si>
    <t>4-015-069-2630204-104-2018/19-045</t>
  </si>
  <si>
    <t>Completion of Fencing (chain link post) 1 acre of school compound</t>
  </si>
  <si>
    <t>Kathoka Primary School</t>
  </si>
  <si>
    <t>4-015-069-2630204-104-2018/19-046</t>
  </si>
  <si>
    <t>Yatwa Primary School</t>
  </si>
  <si>
    <t>4-015-069-2630204-104-2018/19-047</t>
  </si>
  <si>
    <t>Katune Primary School</t>
  </si>
  <si>
    <t>4-015-069-2630204-104-2018/19-048</t>
  </si>
  <si>
    <t>Ndolongwe Primary School</t>
  </si>
  <si>
    <t>4-015-069-2630204-104-2018/19-049</t>
  </si>
  <si>
    <t>Kang’arini  Primary School</t>
  </si>
  <si>
    <t>4-015-069-2630204-104-2018/19-050</t>
  </si>
  <si>
    <t>Kyambu Primary School</t>
  </si>
  <si>
    <t>4-015-069-2630204-104-2018/19-051</t>
  </si>
  <si>
    <t>4-015-069-2630204-104-2018/19-052</t>
  </si>
  <si>
    <t xml:space="preserve"> Kaai Primary School</t>
  </si>
  <si>
    <t>4-015-069-2630204-104-2018/19-053</t>
  </si>
  <si>
    <t xml:space="preserve"> Kamumbu Primary School</t>
  </si>
  <si>
    <t>4-015-069-2630204-104-2018/19-054</t>
  </si>
  <si>
    <t xml:space="preserve"> Levuni Primary School</t>
  </si>
  <si>
    <t>4-015-069-2630204-104-2018/19-055</t>
  </si>
  <si>
    <t>Tumbuni Primary School</t>
  </si>
  <si>
    <t>4-015-069-2630204-104-2018/19-056</t>
  </si>
  <si>
    <t xml:space="preserve"> Kyenini Primary School</t>
  </si>
  <si>
    <t>4-015-069-2630204-104-2018/19-057</t>
  </si>
  <si>
    <t xml:space="preserve"> Nzalani Primary School</t>
  </si>
  <si>
    <t>4-015-069-2630204-104-2018/19-058</t>
  </si>
  <si>
    <t>Kakunguu Primary School</t>
  </si>
  <si>
    <t>4-015-069-2630204-104-2018/19-059</t>
  </si>
  <si>
    <t>Ivuusya Primary School</t>
  </si>
  <si>
    <t>4-015-069-2630204-104-2018/19-060</t>
  </si>
  <si>
    <t>Kangutha Primary School</t>
  </si>
  <si>
    <t>4-015-069-2630204-104-2018/19-061</t>
  </si>
  <si>
    <t>Mui Primary School</t>
  </si>
  <si>
    <t>4-015-069-2630204-104-2018/19-062</t>
  </si>
  <si>
    <t>Kanzanzu Primary School</t>
  </si>
  <si>
    <t>4-015-069-2630204-104-2018/19-063</t>
  </si>
  <si>
    <t>Kavingasi Primary School</t>
  </si>
  <si>
    <t>4-015-069-2630204-104-2018/19-064</t>
  </si>
  <si>
    <t>Nzikani Primary School</t>
  </si>
  <si>
    <t>4-015-069-2630204-104-2018/19-065</t>
  </si>
  <si>
    <t xml:space="preserve"> Syomiku Primary School</t>
  </si>
  <si>
    <t>4-015-069-2630204-104-2018/19-066</t>
  </si>
  <si>
    <t xml:space="preserve"> Muthuka Primary School</t>
  </si>
  <si>
    <t>4-015-069-2630204-104-2018/19-067</t>
  </si>
  <si>
    <t>4-015-069-2630204-104-2018/19-068</t>
  </si>
  <si>
    <t>Completion of boy’s dormitory: Painting, installation of windows @ Ksh 200,000.  Renovation of girl’s dormitory; Flooring, painting and installation of window and doors Ksh @ Ksh 100,000</t>
  </si>
  <si>
    <t xml:space="preserve"> Nguni Primary School</t>
  </si>
  <si>
    <t>4-015-069-2630204-104-2018/19-069</t>
  </si>
  <si>
    <t>4-015-069-2630204-104-2018/19-070</t>
  </si>
  <si>
    <t xml:space="preserve"> Kiisu Primary School</t>
  </si>
  <si>
    <t>4-015-069-2630204-104-2018/19-071</t>
  </si>
  <si>
    <t xml:space="preserve"> Mwasuma Primary School</t>
  </si>
  <si>
    <t>4-015-069-2630204-104-2018/19-072</t>
  </si>
  <si>
    <t xml:space="preserve"> Kyangu Primary School</t>
  </si>
  <si>
    <t>4-015-069-2630204-104-2018/19-073</t>
  </si>
  <si>
    <t xml:space="preserve"> Mwingi Primary School</t>
  </si>
  <si>
    <t>4-015-069-2630204-104-2018/19-074</t>
  </si>
  <si>
    <t xml:space="preserve"> Mutunga Primary School</t>
  </si>
  <si>
    <t>4-015-069-2630204-104-2018/19-075</t>
  </si>
  <si>
    <t xml:space="preserve"> Mwambiu Primary School</t>
  </si>
  <si>
    <t>4-015-069-2630204-104-2018/19-076</t>
  </si>
  <si>
    <t>Syumakethe  Primary School</t>
  </si>
  <si>
    <t>4-015-069-2630204-104-2018/19-077</t>
  </si>
  <si>
    <t>Nyaani Primary School</t>
  </si>
  <si>
    <t>4-015-069-2630204-104-2018/19-078</t>
  </si>
  <si>
    <t>4-015-069-2630204-104-2018/19-079</t>
  </si>
  <si>
    <t xml:space="preserve"> Wangwiu Primary School</t>
  </si>
  <si>
    <t>4-015-069-2630204-104-2018/19-080</t>
  </si>
  <si>
    <t xml:space="preserve"> Ngueni Primary School</t>
  </si>
  <si>
    <t>4-015-069-2630204-104-2018/19-081</t>
  </si>
  <si>
    <t xml:space="preserve"> Nguka Imwe  Primary School</t>
  </si>
  <si>
    <t>4-015-069-2630204-104-2018/19-082</t>
  </si>
  <si>
    <t xml:space="preserve"> Kwanzili Primary School</t>
  </si>
  <si>
    <t>4-015-069-2630204-104-2018/19-083</t>
  </si>
  <si>
    <t xml:space="preserve"> Ngangani Primary School</t>
  </si>
  <si>
    <t>4-015-069-2630204-104-2018/19-084</t>
  </si>
  <si>
    <t>Kathanze  Primary School</t>
  </si>
  <si>
    <t>4-015-069-2630204-104-2018/19-085</t>
  </si>
  <si>
    <t xml:space="preserve"> Kanyungu Primary School</t>
  </si>
  <si>
    <t>4-015-069-2630204-104-2018/19-086</t>
  </si>
  <si>
    <t xml:space="preserve"> Mutyangome Primary School</t>
  </si>
  <si>
    <t>4-015-069-2630204-104-2018/19-087</t>
  </si>
  <si>
    <t xml:space="preserve"> Kivundui Primary School</t>
  </si>
  <si>
    <t>4-015-069-2630204-104-2018/19-088</t>
  </si>
  <si>
    <t xml:space="preserve"> Kyandii Primary School</t>
  </si>
  <si>
    <t>4-015-069-2630204-104-2018/19-089</t>
  </si>
  <si>
    <t xml:space="preserve"> Nyaanyaa Primary School</t>
  </si>
  <si>
    <t>4-015-069-2630204-104-2018/19-090</t>
  </si>
  <si>
    <t>Muono Primary School</t>
  </si>
  <si>
    <t>4-015-069-2630204-104-2018/19-091</t>
  </si>
  <si>
    <t>Kyandoa Primary School</t>
  </si>
  <si>
    <t>4-015-069-2630204-104-2018/19-092</t>
  </si>
  <si>
    <t>Negyani Primary School</t>
  </si>
  <si>
    <t>4-015-069-2630204-104-2018/19-093</t>
  </si>
  <si>
    <t>Kasina Primary School</t>
  </si>
  <si>
    <t>4-015-069-2630204-104-2018/19-094</t>
  </si>
  <si>
    <t>Kariakor Primary School</t>
  </si>
  <si>
    <t>4-015-069-2630204-104-2018/19-095</t>
  </si>
  <si>
    <t>4-015-069-2630204-104-2018/19-096</t>
  </si>
  <si>
    <t>Lundi Primary School</t>
  </si>
  <si>
    <t>4-015-069-2630204-104-2018/19-097</t>
  </si>
  <si>
    <t>Fencing (chain link post) 5 acres of school compound</t>
  </si>
  <si>
    <t>Nzia Primary School</t>
  </si>
  <si>
    <t>4-015-069-2630204-104-2018/19-098</t>
  </si>
  <si>
    <t>Kalikoni Primary School</t>
  </si>
  <si>
    <t>4-015-069-2630204-104-2018/19-099</t>
  </si>
  <si>
    <t>Nduvani Primary School</t>
  </si>
  <si>
    <t>4-015-069-2630204-104-2018/19-100</t>
  </si>
  <si>
    <t>Kateiko Primary School</t>
  </si>
  <si>
    <t>4-015-069-2630204-104-2018/19-101</t>
  </si>
  <si>
    <t>Makuka Primary School</t>
  </si>
  <si>
    <t>4-015-069-2630204-104-2018/19-102</t>
  </si>
  <si>
    <t>Purchase of 2 acres of land for school compound</t>
  </si>
  <si>
    <t>Kalange Primary School</t>
  </si>
  <si>
    <t>4-015-069-2630204-104-2018/19-103</t>
  </si>
  <si>
    <t xml:space="preserve">Purchase of ½ acres of land </t>
  </si>
  <si>
    <t>Syungii Primary School</t>
  </si>
  <si>
    <t>4-015-069-2630204-104-2018/19-104</t>
  </si>
  <si>
    <t>Waasya Primary School</t>
  </si>
  <si>
    <t>4-015-069-2630204-104-2018/19-105</t>
  </si>
  <si>
    <t>Renovation of administration Block: Plastering and flooring</t>
  </si>
  <si>
    <t>Mwingi Education Assessment and Resource  Center</t>
  </si>
  <si>
    <t>4-015-069-2630204-104-2018/19-106</t>
  </si>
  <si>
    <t xml:space="preserve">Mwingi Special School </t>
  </si>
  <si>
    <t>4-015-069-2630204-104-2018/19-107</t>
  </si>
  <si>
    <t>Renovation of one classroom:Plastering and flooring</t>
  </si>
  <si>
    <t>Ndangani Feeder School</t>
  </si>
  <si>
    <t>4-015-069-2630204-104-2018/19-108</t>
  </si>
  <si>
    <t>4-015-069-2630204-104-2018/19-109</t>
  </si>
  <si>
    <t>Kilindini Feeder School</t>
  </si>
  <si>
    <t>4-015-069-2630204-104-2018/19-110</t>
  </si>
  <si>
    <t>Kamaende Feeder School</t>
  </si>
  <si>
    <t>4-015-069-2630204-104-2018/19-111</t>
  </si>
  <si>
    <t xml:space="preserve"> Kaloo Feeder School</t>
  </si>
  <si>
    <t>4-015-069-2630204-104-2018/19-112</t>
  </si>
  <si>
    <t>Kaloo Feeder School</t>
  </si>
  <si>
    <t>4-015-069-2630204-104-2018/19-113</t>
  </si>
  <si>
    <t>Construction of  one Classroom:foundation and walling</t>
  </si>
  <si>
    <t>Kyandani  Feeder School</t>
  </si>
  <si>
    <t>4-015-069-2630204-104-2018/19-114</t>
  </si>
  <si>
    <t>Mutalani Feeder School</t>
  </si>
  <si>
    <t>4-015-069-2630204-104-2018/19-115</t>
  </si>
  <si>
    <t>Syomikuku Secondary School</t>
  </si>
  <si>
    <t>4-015-069-2630205-104-2018/19-001</t>
  </si>
  <si>
    <t>Yambyu girls Secondary School</t>
  </si>
  <si>
    <t>4-015-069-2630205-104-2018/19-002</t>
  </si>
  <si>
    <t>Renovation of two classrooms:- flooring, walling, roofing and installation of windows/doors</t>
  </si>
  <si>
    <t>4-015-069-2630205-104-2018/19-003</t>
  </si>
  <si>
    <t>Fencing (chain link and concrete fence)4 acres of school compound</t>
  </si>
  <si>
    <t>4-015-069-2630205-104-2018/19-004</t>
  </si>
  <si>
    <t>Karung'a Secondary School</t>
  </si>
  <si>
    <t>4-015-069-2630205-104-2018/19-005</t>
  </si>
  <si>
    <t>Yatwa Secondary School</t>
  </si>
  <si>
    <t>4-015-069-2630205-104-2018/19-006</t>
  </si>
  <si>
    <t>4-015-069-2630205-104-2018/19-007</t>
  </si>
  <si>
    <t>Mathuki Secondary School</t>
  </si>
  <si>
    <t>4-015-069-2630205-104-2018/19-008</t>
  </si>
  <si>
    <t>Masavi Boys Secondary School</t>
  </si>
  <si>
    <t>4-015-069-2630205-104-2018/19-009</t>
  </si>
  <si>
    <t>Renovation of one classroom:- flooring, walling, roofing and installation of windows/doors</t>
  </si>
  <si>
    <t>4-015-069-2630205-104-2018/19-010</t>
  </si>
  <si>
    <t>Ndiamuno Secondary School</t>
  </si>
  <si>
    <t>4-015-069-2630205-104-2018/19-011</t>
  </si>
  <si>
    <t>Ivuusya Secondary School</t>
  </si>
  <si>
    <t>4-015-069-2630205-104-2018/19-012</t>
  </si>
  <si>
    <t>4-015-069-2630205-104-2018/19-013</t>
  </si>
  <si>
    <t>Construction of one classroom: Foundation, walling and roofing</t>
  </si>
  <si>
    <t>Nyaanyaa Secondary School</t>
  </si>
  <si>
    <t>4-015-069-2630205-104-2018/19-014</t>
  </si>
  <si>
    <t>Renovation of two classrooms:- flooring,walling , roofing and installation of windows/doors</t>
  </si>
  <si>
    <t>Malioni Secondary School</t>
  </si>
  <si>
    <t>4-015-069-2630205-104-2018/19-015</t>
  </si>
  <si>
    <t>Completion of two classrooms plastering, installation of windows and door, painting</t>
  </si>
  <si>
    <t>Yumbe Secondary School</t>
  </si>
  <si>
    <t>4-015-069-2630205-104-2018/19-016</t>
  </si>
  <si>
    <t>4-015-069-2630205-104-2018/19-017</t>
  </si>
  <si>
    <t>Mathyakani  Secondary School</t>
  </si>
  <si>
    <t>4-015-069-2630205-104-2018/19-019</t>
  </si>
  <si>
    <t>AIC Mwasuma Secondary School</t>
  </si>
  <si>
    <t>4-015-069-2630205-104-2018/19-020</t>
  </si>
  <si>
    <t>Kalanga Secondary School</t>
  </si>
  <si>
    <t>4-015-069-2630205-104-2018/19-021</t>
  </si>
  <si>
    <t>Completion of laboratory plastering, doors and windows, flooring, painting</t>
  </si>
  <si>
    <t>Kasovoni Secondary School</t>
  </si>
  <si>
    <t>4-015-069-2630205-104-2018/19-022</t>
  </si>
  <si>
    <t>Construction of one classroom: foundation and walling</t>
  </si>
  <si>
    <t>Ithumbi day  Secondary School</t>
  </si>
  <si>
    <t>4-015-069-2630205-104-2018/19-023</t>
  </si>
  <si>
    <t>Kyanika day  Secondary School</t>
  </si>
  <si>
    <t>4-015-069-2630205-104-2018/19-024</t>
  </si>
  <si>
    <t>Muthuka  Secondary School</t>
  </si>
  <si>
    <t>4-015-069-2630205-104-2018/19-025</t>
  </si>
  <si>
    <t>Ngiluni Mbuvu  Secondary School</t>
  </si>
  <si>
    <t>4-015-069-2630205-104-2018/19-026</t>
  </si>
  <si>
    <t>Kavisu  Secondary School</t>
  </si>
  <si>
    <t>4-015-069-2630205-104-2018/19-027</t>
  </si>
  <si>
    <t>Kathoka  Secondary School</t>
  </si>
  <si>
    <t>4-015-069-2630205-104-2018/19-028</t>
  </si>
  <si>
    <t>Ngungi  Secondary School</t>
  </si>
  <si>
    <t>4-015-069-2630205-104-2018/19-029</t>
  </si>
  <si>
    <t>Kamulewa  Secondary School</t>
  </si>
  <si>
    <t>4-015-069-2630205-104-2018/19-030</t>
  </si>
  <si>
    <t>Kathanze  Secondary School</t>
  </si>
  <si>
    <t>4-015-069-2630205-104-2018/19-031</t>
  </si>
  <si>
    <t>Muangeni  Secondary School</t>
  </si>
  <si>
    <t>4-015-069-2630205-104-2018/19-032</t>
  </si>
  <si>
    <t>Enziu  Secondary School</t>
  </si>
  <si>
    <t>4-015-069-2630205-104-2018/19-033</t>
  </si>
  <si>
    <t>Renovation of two classrooms:- flooring,walling, roofing and installation of windows/doors</t>
  </si>
  <si>
    <t>Kaunguni  Secondary School</t>
  </si>
  <si>
    <t>4-015-069-2630205-104-2018/19-034</t>
  </si>
  <si>
    <t>4-015-069-2630205-104-2018/19-035</t>
  </si>
  <si>
    <t>Waita  Secondary School</t>
  </si>
  <si>
    <t>4-015-069-2630205-104-2018/19-036</t>
  </si>
  <si>
    <t>Ndithi  Secondary School</t>
  </si>
  <si>
    <t>4-015-069-2630205-104-2018/19-037</t>
  </si>
  <si>
    <t>Muunguu  Secondary School</t>
  </si>
  <si>
    <t>4-015-069-2630205-104-2018/19-038</t>
  </si>
  <si>
    <t>Kimongo  Secondary School</t>
  </si>
  <si>
    <t>4-015-069-2630205-104-2018/19-039</t>
  </si>
  <si>
    <t>Renovation of one classroom plastering and roofing</t>
  </si>
  <si>
    <t>Munyuni  Secondary School</t>
  </si>
  <si>
    <t>4-015-069-2630205-104-2018/19-040</t>
  </si>
  <si>
    <t xml:space="preserve"> Mui  Secondary School</t>
  </si>
  <si>
    <t>4-015-069-2630205-104-2018/19-041</t>
  </si>
  <si>
    <t>Kyamwenze Girls  Secondary School</t>
  </si>
  <si>
    <t>4-015-069-2630205-104-2018/19-042</t>
  </si>
  <si>
    <t>Murwana Secondary School</t>
  </si>
  <si>
    <t>Kyumbe day Secondary School</t>
  </si>
  <si>
    <t>Renovation of two classrooms: - flooring, plastering , roofing and installation of windows/doors</t>
  </si>
  <si>
    <t>Mwambiu Secondary School</t>
  </si>
  <si>
    <t xml:space="preserve">Renovation of administration block:- Plastering, keying, flooring and painting, </t>
  </si>
  <si>
    <t xml:space="preserve">Nyaani Secondary School </t>
  </si>
  <si>
    <t xml:space="preserve">Renovation of two classrooms: - flooring, walling, roofing and installation of windows/doors </t>
  </si>
  <si>
    <t>4-015-069-2630205-104-2018/19-043</t>
  </si>
  <si>
    <t>Construction of 6 door latrine</t>
  </si>
  <si>
    <t>Wamaiyu Secondary School</t>
  </si>
  <si>
    <t>Kauswini Secondary School</t>
  </si>
  <si>
    <t>Fencing (chain link post) 4 acres of school compound/ gate construction</t>
  </si>
  <si>
    <t xml:space="preserve">Mulang’a Polytechnic </t>
  </si>
  <si>
    <t>Kanzui Polytechnic</t>
  </si>
  <si>
    <t>Mwingi Muslim School hall</t>
  </si>
  <si>
    <t>4-015-069-2630205-104-2018/19-044</t>
  </si>
  <si>
    <t>Construction of one classroom :- foundation, walling and roofing</t>
  </si>
  <si>
    <t>Nguni high-mast security lights</t>
  </si>
  <si>
    <t>4-015-069-2640507-113-2018/19-001</t>
  </si>
  <si>
    <t xml:space="preserve"> Installation of 5, 4m high mast and 12 voltage security  (Solar-based) lights  </t>
  </si>
  <si>
    <t>Nuu high-mast security lights</t>
  </si>
  <si>
    <t>4-015-069-2640507-113-2018/19-002</t>
  </si>
  <si>
    <t xml:space="preserve">Installation of 3, 4m high mast and 12 voltage security  (Solar-based) lights  </t>
  </si>
  <si>
    <t>Waita high-mast security lights</t>
  </si>
  <si>
    <t>4-015-069-2640507-113-2018/19-003</t>
  </si>
  <si>
    <t>Mui high-mast security lights</t>
  </si>
  <si>
    <t>4-015-069-2640507-113-2018/19-004</t>
  </si>
  <si>
    <t xml:space="preserve">Installation of 3,  4m high mast and 12 voltage security  (Solar-based) lights  </t>
  </si>
  <si>
    <t>Mwingi Central  high-mast security lights</t>
  </si>
  <si>
    <t>4-015-069-2640507-113-2018/19-005</t>
  </si>
  <si>
    <t xml:space="preserve">Installation of 5, 4m high mast and 12 voltage security  (Solar-based) lights  </t>
  </si>
  <si>
    <t>Kivou high-mast security lights</t>
  </si>
  <si>
    <t>4-015-069-2640507-113-2018/19-006</t>
  </si>
  <si>
    <t xml:space="preserve"> Nguni Police Post</t>
  </si>
  <si>
    <t>4-015-069-2640507-113-2018/19-007</t>
  </si>
  <si>
    <t>Construction of toilet: - foundation, walling and roofing</t>
  </si>
  <si>
    <t>4-015-069-2640507-113-2018/19-008</t>
  </si>
  <si>
    <t>Renovation of Staff Quarters: -Plastering, walling and roofing</t>
  </si>
  <si>
    <t>4-015-069-2640507-113-2018/19-009</t>
  </si>
  <si>
    <t>PROJECT GFS CODELIST FOR  BOMET CENTRAL NATIONAL GOVERNMENT CONSTITUENCY DEVELOPMENT FUND</t>
  </si>
  <si>
    <t>4-036-197-2110000-100-2018/19-001</t>
  </si>
  <si>
    <t>4-036-197-2210000-100-2018/19-002</t>
  </si>
  <si>
    <t>4-036-197-2120101-100-2018/19-006</t>
  </si>
  <si>
    <t>4-036-197-2120201-100-2018/19-007</t>
  </si>
  <si>
    <t>4-036-197-2210802-100-2018/19-005</t>
  </si>
  <si>
    <t>4-036-197-2210000-111-2018/19-001</t>
  </si>
  <si>
    <t>4-036-197-2210802-111-2018/19-002</t>
  </si>
  <si>
    <t>4-036-197-2210700-111-2018/19-003</t>
  </si>
  <si>
    <t>4-036-197-2640200-101-2018/19-001</t>
  </si>
  <si>
    <t>4-036-197-2640509-112-2019/18-001</t>
  </si>
  <si>
    <t>4-036-197-2640510-110-2018/19-001</t>
  </si>
  <si>
    <t>Purchase and planting of 20,000 trees in Tarakwa high School, chepngaina Secondary School, Ndarawetta Primary School, Kapsimotwa Primary School, Bomet Township Primary School and Kapkoros Primary School</t>
  </si>
  <si>
    <t>4-036-197-2640101-103-2018/19-001</t>
  </si>
  <si>
    <t>4-036-197-2640102-103-2018/19-002</t>
  </si>
  <si>
    <t>Chematich Primary School</t>
  </si>
  <si>
    <t>4-036-197-2630204-104-2018/19-001</t>
  </si>
  <si>
    <t>Purchase of  0.1 Acres of land</t>
  </si>
  <si>
    <t>Kapsoiyo Primary School</t>
  </si>
  <si>
    <t>4-036-197-2630204-104-2018/19-002</t>
  </si>
  <si>
    <t>Purchase of 0.1 Acres of land</t>
  </si>
  <si>
    <t>Koma Primary School</t>
  </si>
  <si>
    <t>4-036-197-2630204-104-2018/19-003</t>
  </si>
  <si>
    <t>4-036-197-2630204-104-2018/19-004</t>
  </si>
  <si>
    <t>Dr. Steury Primary School</t>
  </si>
  <si>
    <t>4-036-197-2630204-104-2018/19-005</t>
  </si>
  <si>
    <t>Chebamban Primary School</t>
  </si>
  <si>
    <t>4-036-197-2630204-104-2018/19-006</t>
  </si>
  <si>
    <t>Purchase of 0.4 Acres of land</t>
  </si>
  <si>
    <t>Chepkongony Primary school</t>
  </si>
  <si>
    <t>4-036-197-2630204-104-2018/19-007</t>
  </si>
  <si>
    <t>Moburo Primary School</t>
  </si>
  <si>
    <t>4-036-197-2630204-104-2018/19-008</t>
  </si>
  <si>
    <t>Bomet Township Primary School</t>
  </si>
  <si>
    <t>4-036-197-2630204-104-2018/19-009</t>
  </si>
  <si>
    <t xml:space="preserve">Construction of one Classroom to completion Kshs.500,000 &amp; construction of  10 pit latrines to completion Kshs.600,000 </t>
  </si>
  <si>
    <t>Kelyot Primary School</t>
  </si>
  <si>
    <t>4-036-197-2630204-104-2018/19-010</t>
  </si>
  <si>
    <t>Construction of Boys &amp; Girls:- 10 cubicle toilets to completion</t>
  </si>
  <si>
    <t>Chepngaina Primary School</t>
  </si>
  <si>
    <t>4-036-197-2630204-104-2018/19-011</t>
  </si>
  <si>
    <t>Renovation of 2 Classrooms;- flooring and screeding</t>
  </si>
  <si>
    <t>4-036-197-2630204-104-2018/19-012</t>
  </si>
  <si>
    <t>Kapsimotwa Primary School</t>
  </si>
  <si>
    <t>4-036-197-2630204-104-2018/19-013</t>
  </si>
  <si>
    <t>Cheboingong Primary School</t>
  </si>
  <si>
    <t>4-036-197-2630204-104-2018/19-014</t>
  </si>
  <si>
    <t>Purchase of 0.2 acres of land</t>
  </si>
  <si>
    <t>Tumoiyot Central Primary School</t>
  </si>
  <si>
    <t>4-036-197-2630204-104-2018/19-015</t>
  </si>
  <si>
    <t>Completion of one Classroom;-walling,  plastering, verandah construction and painting</t>
  </si>
  <si>
    <t>Taabet Primary School</t>
  </si>
  <si>
    <t>4-036-197-2630204-104-2018/19-016</t>
  </si>
  <si>
    <t xml:space="preserve">Construction of one Classroom to completion </t>
  </si>
  <si>
    <t>Kiplelji Primary School</t>
  </si>
  <si>
    <t>4-036-197-2630204-104-2018/19-017</t>
  </si>
  <si>
    <t>4-036-197-2630204-104-2018/19-018</t>
  </si>
  <si>
    <t>Kapmobiriri Primary School</t>
  </si>
  <si>
    <t>4-036-197-2630204-104-2018/19-019</t>
  </si>
  <si>
    <t>Kiplokyi Primary School</t>
  </si>
  <si>
    <t>4-036-197-2630204-104-2018/19-020</t>
  </si>
  <si>
    <t>Construction of 4 cubicle toilets to completion</t>
  </si>
  <si>
    <t>Sibaiyan Primary School</t>
  </si>
  <si>
    <t>4-036-197-2630204-104-2018/19-021</t>
  </si>
  <si>
    <t>Kamogoso Primary School</t>
  </si>
  <si>
    <t>4-036-197-2630204-104-2018/19-022</t>
  </si>
  <si>
    <t>Construction of one Classroom to completion ksh. 500,000 and renovation of two classrooms;- flooring and painting ksh.200,000</t>
  </si>
  <si>
    <t>Morit Primary School</t>
  </si>
  <si>
    <t>4-036-197-2630204-104-2018/19-023</t>
  </si>
  <si>
    <t>Cheptembe Primary School</t>
  </si>
  <si>
    <t>4-036-197-2630204-104-2018/19-024</t>
  </si>
  <si>
    <t>Completion of one Classroom;-walling, plastering, verandah construction and painting</t>
  </si>
  <si>
    <t>Segutiet Primary School</t>
  </si>
  <si>
    <t>4-036-197-2630204-104-2018/19-025</t>
  </si>
  <si>
    <t>Completion of  two Classrooms; wall plastering and verandah construction</t>
  </si>
  <si>
    <t>Maaset Primary School</t>
  </si>
  <si>
    <t>4-036-197-2630204-104-2018/19-026</t>
  </si>
  <si>
    <t>Completion of one Classroom;- plastering, verandah construction and painting</t>
  </si>
  <si>
    <t>4-036-197-2630204-104-2018/19-027</t>
  </si>
  <si>
    <t>Completion of 2 Classrooms;- roofing, wall plastering and verandah construction</t>
  </si>
  <si>
    <t>4-036-197-2630204-104-2018/19-028</t>
  </si>
  <si>
    <t>Completion of one Classroom;- door, windows fitting &amp; painting</t>
  </si>
  <si>
    <t>Kaptetgot Primary School</t>
  </si>
  <si>
    <t>4-036-197-2630204-104-2018/19-029</t>
  </si>
  <si>
    <t>Kimangora Primary School</t>
  </si>
  <si>
    <t>4-036-197-2630204-104-2018/19-030</t>
  </si>
  <si>
    <t>Completion of one Classroom;- plastering, door &amp; window fitting .</t>
  </si>
  <si>
    <t>Kimargis Primary School</t>
  </si>
  <si>
    <t>4-036-197-2630204-104-2018/19-031</t>
  </si>
  <si>
    <t>Renovation of one classroom;- floor screeding &amp;  verandah construction.</t>
  </si>
  <si>
    <t>Loswet Primary School</t>
  </si>
  <si>
    <t>4-036-197-2630204-104-2018/19-032</t>
  </si>
  <si>
    <t>Purchase of 0.1 Acre of land</t>
  </si>
  <si>
    <t>Samoei Primary School</t>
  </si>
  <si>
    <t>4-036-197-2630204-104-2018/19-033</t>
  </si>
  <si>
    <t>4-036-197-2630204-104-2018/19-034</t>
  </si>
  <si>
    <t>Purchase of  0.2 acres of land</t>
  </si>
  <si>
    <t>Chesoen Primary School</t>
  </si>
  <si>
    <t>4-036-197-2630204-104-2018/19-035</t>
  </si>
  <si>
    <t>Completion of one Classroom;- wall plastering, verandah construction and painting</t>
  </si>
  <si>
    <t>Kwenikab Ilet Primary School</t>
  </si>
  <si>
    <t>4-036-197-2630204-104-2018/19-036</t>
  </si>
  <si>
    <t>Kabusare Primary School</t>
  </si>
  <si>
    <t>4-036-197-2630204-104-2018/19-037</t>
  </si>
  <si>
    <t>Construction of 4  cubicle toilets to completion</t>
  </si>
  <si>
    <t>Mogindo Primary School</t>
  </si>
  <si>
    <t>4-036-197-2630204-104-2018/19-038</t>
  </si>
  <si>
    <t>Construction of  4 cubicle toilets to completion</t>
  </si>
  <si>
    <t>Mt. Sugutek Primary School</t>
  </si>
  <si>
    <t>4-036-197-2630204-104-2018/19-039</t>
  </si>
  <si>
    <t>Construction of one  Classroom to Completion</t>
  </si>
  <si>
    <t>Sonokwek Primary School</t>
  </si>
  <si>
    <t>4-036-197-2630204-104-2018/19-040</t>
  </si>
  <si>
    <t>Muguleiyat Primary School</t>
  </si>
  <si>
    <t>4-036-197-2630204-104-2018/19-041</t>
  </si>
  <si>
    <t>Completion of one Classroom;-Verandah construction and painting</t>
  </si>
  <si>
    <t>Kaptororgo Primary School</t>
  </si>
  <si>
    <t>4-036-197-2630204-104-2018/19-042</t>
  </si>
  <si>
    <t>4-036-197-2630204-104-2018/19-043</t>
  </si>
  <si>
    <t>Mondoiwet Primary School</t>
  </si>
  <si>
    <t>4-036-197-2630204-104-2018/19-044</t>
  </si>
  <si>
    <t xml:space="preserve">Completion of one Classroom;- door and windows fitting and painting </t>
  </si>
  <si>
    <t>Barekeyat Primary School</t>
  </si>
  <si>
    <t>4-036-197-2630204-104-2018/19-045</t>
  </si>
  <si>
    <t>Judea Primary School</t>
  </si>
  <si>
    <t>4-036-197-2630204-104-2018/19-046</t>
  </si>
  <si>
    <t xml:space="preserve">Completion of one Classroom;- wall plastering and painting </t>
  </si>
  <si>
    <t>Ngainet Primary School</t>
  </si>
  <si>
    <t>4-036-197-2630204-104-2018/19-047</t>
  </si>
  <si>
    <t xml:space="preserve">Completion of one Classroom; wall plastering , verandah construction door &amp; window fitting </t>
  </si>
  <si>
    <t>Kapnariet Primary School</t>
  </si>
  <si>
    <t>4-036-197-2630204-104-2018/19-048</t>
  </si>
  <si>
    <t>Completion of one Classroom; floor screeding &amp; door fitting,</t>
  </si>
  <si>
    <t>Kipkoibon Primary School</t>
  </si>
  <si>
    <t>4-036-197-2630204-104-2018/19-049</t>
  </si>
  <si>
    <t>Tagaruto Primary School</t>
  </si>
  <si>
    <t>4-036-197-2630204-104-2018/19-050</t>
  </si>
  <si>
    <t xml:space="preserve">Completion of one Classroom;- wall plastering, verandah construction and painting </t>
  </si>
  <si>
    <t>Cheswerta Primary School</t>
  </si>
  <si>
    <t>4-036-197-2630204-104-2018/19-051</t>
  </si>
  <si>
    <t>Construction of a Classroom to Completion</t>
  </si>
  <si>
    <t>Kapcheluch Primary School</t>
  </si>
  <si>
    <t>4-036-197-2630204-104-2018/19-052</t>
  </si>
  <si>
    <t>Construction of one Classroom to Completion Ksh.500,000 and Purchase of Land 0.3 acres ksh.200,000</t>
  </si>
  <si>
    <t>Sogoet Primary School</t>
  </si>
  <si>
    <t>4-036-197-2630204-104-2018/19-053</t>
  </si>
  <si>
    <t xml:space="preserve">Completion of one Classroom;- wall plastering,  door and window fitting </t>
  </si>
  <si>
    <t>Teganda Primary School</t>
  </si>
  <si>
    <t>4-036-197-2630204-104-2018/19-054</t>
  </si>
  <si>
    <t xml:space="preserve">Completion of one Classroom;- roofing, wall plastering and verandah construction </t>
  </si>
  <si>
    <t>Boongo Primary School</t>
  </si>
  <si>
    <t>4-036-197-2630204-104-2018/19-055</t>
  </si>
  <si>
    <t>Construction of one Classroom to Completion</t>
  </si>
  <si>
    <t>Kibochi Primary School</t>
  </si>
  <si>
    <t>4-036-197-2630204-104-2018/19-056</t>
  </si>
  <si>
    <t>Kapkigorwet Primary School</t>
  </si>
  <si>
    <t>4-036-197-2630204-104-2018/19-057</t>
  </si>
  <si>
    <t xml:space="preserve">Completion of one Classroom;- roofing, wall plastering and verandah construction  </t>
  </si>
  <si>
    <t>Kamasega Primary School</t>
  </si>
  <si>
    <t>4-036-197-2630204-104-2018/19-058</t>
  </si>
  <si>
    <t>4-036-197-2630204-104-2018/19-059</t>
  </si>
  <si>
    <t>Chebitet Primary School</t>
  </si>
  <si>
    <t>4-036-197-2630204-104-2018/19-060</t>
  </si>
  <si>
    <t>Kipyator Primary School</t>
  </si>
  <si>
    <t>4-036-197-2630204-104-2018/19-061</t>
  </si>
  <si>
    <t>Roret Primary School</t>
  </si>
  <si>
    <t>4-036-197-2630204-104-2018/19-062</t>
  </si>
  <si>
    <t>Motiret Primary School</t>
  </si>
  <si>
    <t>4-036-197-2630204-104-2018/19-063</t>
  </si>
  <si>
    <t>Kaptembwo Primary school</t>
  </si>
  <si>
    <t>4-036-197-2630204-104-2018/19-064</t>
  </si>
  <si>
    <t>Chepkurbet Primary School</t>
  </si>
  <si>
    <t>4-036-197-2630204-104-2018/19-065</t>
  </si>
  <si>
    <t>Kabungut Primary School</t>
  </si>
  <si>
    <t>4-036-197-2630204-104-2018/19-066</t>
  </si>
  <si>
    <t>Kapsigowo primary school</t>
  </si>
  <si>
    <t>4-036-197-2630204-104-2018/19-067</t>
  </si>
  <si>
    <t>Aisaik Primary School</t>
  </si>
  <si>
    <t>4-036-197-2630204-104-2018/19-068</t>
  </si>
  <si>
    <t>completion of one classroom fascia board and painting</t>
  </si>
  <si>
    <t>Chebungungon Primary School</t>
  </si>
  <si>
    <t>4-036-197-2630204-104-2018/19-069</t>
  </si>
  <si>
    <t>Tirgaga Primary School</t>
  </si>
  <si>
    <t>4-036-197-2630204-104-2018/19-070</t>
  </si>
  <si>
    <t xml:space="preserve">Construction of 4 cubicle toilets </t>
  </si>
  <si>
    <t>Cheptuiyet Primary Secondary</t>
  </si>
  <si>
    <t>4-036-197-2630204-104-2018/19-071</t>
  </si>
  <si>
    <t>Suswondo Primary School</t>
  </si>
  <si>
    <t>4-036-197-2630204-104-2018/19-072</t>
  </si>
  <si>
    <t xml:space="preserve">Completion of one Classroom;- door and window  fitting. </t>
  </si>
  <si>
    <t>4-036-197-2630204-104-2018/19-073</t>
  </si>
  <si>
    <t>Samaria Primary School</t>
  </si>
  <si>
    <t>4-036-197-2630204-104-2018/19-074</t>
  </si>
  <si>
    <t>Kitoben Primary School</t>
  </si>
  <si>
    <t>4-036-197-2630204-104-2018/19-075</t>
  </si>
  <si>
    <t>Renovation of one classroom;- floor, verandah construction</t>
  </si>
  <si>
    <t>Berea Primary School</t>
  </si>
  <si>
    <t>4-036-197-2630204-104-2018/19-076</t>
  </si>
  <si>
    <t>Kibarbarta Primary School</t>
  </si>
  <si>
    <t>4-036-197-2630204-104-2018/19-077</t>
  </si>
  <si>
    <t>Mugango Primary School</t>
  </si>
  <si>
    <t>4-036-197-2630204-104-2018/19-078</t>
  </si>
  <si>
    <t>Chuiyat Primary School</t>
  </si>
  <si>
    <t>4-036-197-2630204-104-2018/19-079</t>
  </si>
  <si>
    <t>Nyabongo Primary School</t>
  </si>
  <si>
    <t>4-036-197-2630204-104-2018/19-080</t>
  </si>
  <si>
    <t>Construction of 2 cubicle toilets to completion</t>
  </si>
  <si>
    <t>Salaik Primary School</t>
  </si>
  <si>
    <t>4-036-197-2630204-104-2018/19-081</t>
  </si>
  <si>
    <t>Semoi Primary School</t>
  </si>
  <si>
    <t>4-036-197-2630204-104-2018/19-082</t>
  </si>
  <si>
    <t>Tarakwa Primary School</t>
  </si>
  <si>
    <t>4-036-197-2630204-104-2018/19-083</t>
  </si>
  <si>
    <t>Construction of one Classroom to Completion Ksh.500,000 &amp; renovation of one classroom;-floor screeding and painting ksh.200,996</t>
  </si>
  <si>
    <t>4-036-197-2630204-104-2018/19-084</t>
  </si>
  <si>
    <t>Molinga Primary School</t>
  </si>
  <si>
    <t>4-036-197-2630204-104-2018/19-085</t>
  </si>
  <si>
    <t>Construction of one Classroom to completion ksh.500,000 and 4 cubicle toilets ksh 300,000</t>
  </si>
  <si>
    <t>Leketietiet Primary School</t>
  </si>
  <si>
    <t>4-036-197-2630204-104-2018/19-086</t>
  </si>
  <si>
    <t>Njorwet Primary School</t>
  </si>
  <si>
    <t>4-036-197-2630204-104-2018/19-087</t>
  </si>
  <si>
    <t>Kanusin Primary School</t>
  </si>
  <si>
    <t>4-036-197-2630204-104-2018/19-088</t>
  </si>
  <si>
    <t xml:space="preserve">Completion of one Classroom;- verandah construction &amp; wall plastering </t>
  </si>
  <si>
    <t>Chebeiyan Primary School</t>
  </si>
  <si>
    <t>4-036-197-2630204-104-2018/19-089</t>
  </si>
  <si>
    <t>Construction of one  Classroom to completion</t>
  </si>
  <si>
    <t>Kapsangaru Primary School</t>
  </si>
  <si>
    <t>4-036-197-2630204-104-2018/19-090</t>
  </si>
  <si>
    <t>Construction of  8 cubicle toilets to completion</t>
  </si>
  <si>
    <t>Changina Primary School</t>
  </si>
  <si>
    <t>4-036-197-2630204-104-2018/19-091</t>
  </si>
  <si>
    <t>Koimugul Primary School</t>
  </si>
  <si>
    <t>4-036-197-2630204-104-2018/19-092</t>
  </si>
  <si>
    <t>4-036-197-2630204-104-2018/19-093</t>
  </si>
  <si>
    <t>Leldaet Primary School</t>
  </si>
  <si>
    <t>4-036-197-2630204-104-2018/19-094</t>
  </si>
  <si>
    <t>Renovation of one classroom;- flooring, verandah construction</t>
  </si>
  <si>
    <t>Kipsiwon Primary School</t>
  </si>
  <si>
    <t>4-036-197-2630204-104-2018/19-095</t>
  </si>
  <si>
    <t>Lulusik Primary school</t>
  </si>
  <si>
    <t>4-036-197-2630204-104-2018/19-096</t>
  </si>
  <si>
    <t>Completion of a Classroom;-  wall plastering, verandah construction and painting</t>
  </si>
  <si>
    <t>Chingondi Primary school</t>
  </si>
  <si>
    <t>4-036-197-2630204-104-2018/19-097</t>
  </si>
  <si>
    <t xml:space="preserve">Completion of one Classroom; wall plastering and door &amp; window fitting </t>
  </si>
  <si>
    <t>Muiywek Primary School</t>
  </si>
  <si>
    <t>4-036-197-2630204-104-2018/19-098</t>
  </si>
  <si>
    <t xml:space="preserve">Construction of one Classroom to Completion &amp; renovation of two classrooms:- flooring and wall painting </t>
  </si>
  <si>
    <t>Mogindo West Primary School</t>
  </si>
  <si>
    <t>4-036-197-2630204-104-2018/19-099</t>
  </si>
  <si>
    <t>4-036-197-2630204-104-2018/19-100</t>
  </si>
  <si>
    <t>Construction of 2 Classroom to Completion ksh.1,000,000 &amp; renovation of 2 classrooms:- flooring &amp; wall painting</t>
  </si>
  <si>
    <t>Nyangurongo Primary school</t>
  </si>
  <si>
    <t>4-036-197-2630204-104-2018/19-101</t>
  </si>
  <si>
    <t>Tenwek Day Secondary School</t>
  </si>
  <si>
    <t>4-036-197-2630205-104-2018/19-001</t>
  </si>
  <si>
    <t>Construction of 4 Classrooms to completion</t>
  </si>
  <si>
    <t>Motigo Secondary school</t>
  </si>
  <si>
    <t>4-036-197-2630205-104-2018/19-002</t>
  </si>
  <si>
    <t>Constuction of 4 cubicle toilets to completion</t>
  </si>
  <si>
    <t>Njerian Secondary School</t>
  </si>
  <si>
    <t>4-036-197-2630205-104-2018/19-003</t>
  </si>
  <si>
    <t>Chepngaina Secondary School</t>
  </si>
  <si>
    <t>4-036-197-2630205-104-2018/19-004</t>
  </si>
  <si>
    <t>Construction of  Administration block to completion</t>
  </si>
  <si>
    <t>Kapsimotwa Mixed Day Secondary School</t>
  </si>
  <si>
    <t>4-036-197-2630205-104-2018/19-005</t>
  </si>
  <si>
    <t>Completion of Library;- wall plastering, floor, shelves, verandah construction and painting</t>
  </si>
  <si>
    <t>Manyatta Day secondary School</t>
  </si>
  <si>
    <t>4-036-197-2630205-104-2018/19-006</t>
  </si>
  <si>
    <t>Completion of Science Room;- flooring &amp; wall plastering</t>
  </si>
  <si>
    <t>Taabet Secondary School</t>
  </si>
  <si>
    <t>4-036-197-2630205-104-2018/19-007</t>
  </si>
  <si>
    <t>Kiplelji Secondary School</t>
  </si>
  <si>
    <t>4-036-197-2630205-104-2018/19-008</t>
  </si>
  <si>
    <t xml:space="preserve">Construction of one Classroom;- roofing, wall plastering and verandah construction   </t>
  </si>
  <si>
    <t>Kiplokyi Girls Secondary School</t>
  </si>
  <si>
    <t>4-036-197-2630205-104-2018/19-009</t>
  </si>
  <si>
    <t>Completion of Dormitory;- wall plastering &amp; window fitting</t>
  </si>
  <si>
    <t>Kiplokyi Mix Secondary school</t>
  </si>
  <si>
    <t>4-036-197-2630205-104-2018/19-010</t>
  </si>
  <si>
    <t>Completion of one  Classroom;- wall plastering &amp;,floor screeding</t>
  </si>
  <si>
    <t>Kitaima Secondary School</t>
  </si>
  <si>
    <t>4-036-197-2630205-104-2018/19-011</t>
  </si>
  <si>
    <t>Completion of a Classroom;- Verandah construction &amp; painting</t>
  </si>
  <si>
    <t>Kamogoso Secondary School</t>
  </si>
  <si>
    <t>4-036-197-2630205-104-2018/19-012</t>
  </si>
  <si>
    <t>Morit Secondary School</t>
  </si>
  <si>
    <t>4-036-197-2630205-104-2018/19-013</t>
  </si>
  <si>
    <t>Kimargis secondary School</t>
  </si>
  <si>
    <t>4-036-197-2630205-104-2018/19-014</t>
  </si>
  <si>
    <t>Maaset Secondary School</t>
  </si>
  <si>
    <t>4-036-197-2630205-104-2018/19-015</t>
  </si>
  <si>
    <t>Chesoen Boys High School</t>
  </si>
  <si>
    <t>4-036-197-2630205-104-2018/19-016</t>
  </si>
  <si>
    <t>Completion of a twin Laboratory;- walling, plastering, floor, window, door and verandah</t>
  </si>
  <si>
    <t>Kabusare Secondary School</t>
  </si>
  <si>
    <t>4-036-197-2630205-104-2018/19-017</t>
  </si>
  <si>
    <t xml:space="preserve">Completion of one Classroom;- roofing, wall plastering and verandah construction   </t>
  </si>
  <si>
    <t>Mogindo Secondary School</t>
  </si>
  <si>
    <t>4-036-197-2630205-104-2018/19-018</t>
  </si>
  <si>
    <t>Completion of one Classroom;-wall plastering,verandah construction</t>
  </si>
  <si>
    <t>Kapnariet Secondary School</t>
  </si>
  <si>
    <t>4-036-197-2630205-104-2018/19-019</t>
  </si>
  <si>
    <t xml:space="preserve">Completion of one Classroom;- wall plastering and window fitting  </t>
  </si>
  <si>
    <t>Mogoiywet Secondary School</t>
  </si>
  <si>
    <t>4-036-197-2630205-104-2018/19-020</t>
  </si>
  <si>
    <t>Completion of water tank;- plastering roof shade</t>
  </si>
  <si>
    <t>Sogoet Day Secondary School</t>
  </si>
  <si>
    <t>4-036-197-2630205-104-2018/19-021</t>
  </si>
  <si>
    <t>Completion of a Classroom;- plaster works and verandah construction</t>
  </si>
  <si>
    <t>Teganda Day Secondary School</t>
  </si>
  <si>
    <t>4-036-197-2630205-104-2018/19-022</t>
  </si>
  <si>
    <t>Completion of laboratory;- wall plastering, window fitting and painting</t>
  </si>
  <si>
    <t>Nyongores Secondary School</t>
  </si>
  <si>
    <t>4-036-197-2630205-104-2018/19-023</t>
  </si>
  <si>
    <t>Singorwet Secondary School</t>
  </si>
  <si>
    <t>4-036-197-2630205-104-2018/19-024</t>
  </si>
  <si>
    <t>Balek Secondary School</t>
  </si>
  <si>
    <t>4-036-197-2630205-104-2018/19-025</t>
  </si>
  <si>
    <t>Construction of one  Classroom to Completion Kshs.500,000 &amp; Construction 4 cubicle toilets Kshs.432,824.07</t>
  </si>
  <si>
    <t>Kabungut Mixed Secondary School</t>
  </si>
  <si>
    <t>4-036-197-2630205-104-2018/19-026</t>
  </si>
  <si>
    <t>Construction of one  Classroom to completion kshs.500,000 &amp; completion of two classrooms;-verandah construction and painting</t>
  </si>
  <si>
    <t>Tirgaga Secondary School</t>
  </si>
  <si>
    <t>4-036-197-2630205-104-2018/19-027</t>
  </si>
  <si>
    <t>Purchase of  0.2 Acres of land Kshs.500,000 &amp; Construction of 4 cubicle toilets ksh.200,000</t>
  </si>
  <si>
    <t>Aisaik Secondary School</t>
  </si>
  <si>
    <t>4-036-197-2630205-104-2018/19-028</t>
  </si>
  <si>
    <t>Masese Secondary School</t>
  </si>
  <si>
    <t>4-036-197-2630205-104-2018/19-029</t>
  </si>
  <si>
    <t>Kitoben Secondary School</t>
  </si>
  <si>
    <t>4-036-197-2630205-104-2018/19-030</t>
  </si>
  <si>
    <t>purchase of 80  lockable desks for form 3 students</t>
  </si>
  <si>
    <t>Mugango Girls Secondary School</t>
  </si>
  <si>
    <t>4-036-197-2630205-104-2018/19-031</t>
  </si>
  <si>
    <t>Completion of a Laboratory;-  wall plastering, floor, window, door and verandah</t>
  </si>
  <si>
    <t>Salaik Day Secondary School</t>
  </si>
  <si>
    <t>4-036-197-2630205-104-2018/19-032</t>
  </si>
  <si>
    <t>Oldabach High School</t>
  </si>
  <si>
    <t>4-036-197-2630205-104-2018/19-033</t>
  </si>
  <si>
    <t>Tarakwa High School</t>
  </si>
  <si>
    <t>4-036-197-2630205-104-2018/19-034</t>
  </si>
  <si>
    <t>Solyot Secondary School</t>
  </si>
  <si>
    <t>4-036-197-2630205-104-2018/19-035</t>
  </si>
  <si>
    <t>Construction of one Classroom to completion Kshs.500,000 &amp; Completion of 2 Classroom Kshs.300,427;- walling,plastering and painting</t>
  </si>
  <si>
    <t>Molinga Secondary School</t>
  </si>
  <si>
    <t>4-036-197-2630205-104-2018/19-036</t>
  </si>
  <si>
    <t xml:space="preserve">Completion of a Classroom; wall plastering and window fitting </t>
  </si>
  <si>
    <t>Kanusin Girls Secondary School</t>
  </si>
  <si>
    <t>4-036-197-2630205-104-2018/19-037</t>
  </si>
  <si>
    <t>Kapsangaru Secondary School</t>
  </si>
  <si>
    <t>4-036-197-2630205-104-2018/19-038</t>
  </si>
  <si>
    <t>Construction of 8 cubicle toilets to completion</t>
  </si>
  <si>
    <t>Changina Secondary School</t>
  </si>
  <si>
    <t>4-036-197-2630205-104-2018/19-039</t>
  </si>
  <si>
    <t>Sachangwan Secondary school</t>
  </si>
  <si>
    <t>4-036-197-2630205-104-2018/19-040</t>
  </si>
  <si>
    <t>Leldaet Secondary school</t>
  </si>
  <si>
    <t>4-036-197-2630205-104-2018/19-041</t>
  </si>
  <si>
    <t>Construction of 6 cubicle toilets to completion</t>
  </si>
  <si>
    <t>TERTIARY SCHOOL'S</t>
  </si>
  <si>
    <t>Silibwet Library</t>
  </si>
  <si>
    <t>4-036-197-2630206-104-2018/19-001</t>
  </si>
  <si>
    <t>Construction of study hall;- walling and plaster works</t>
  </si>
  <si>
    <t>Chepngaina Assistant Chiefs' Office</t>
  </si>
  <si>
    <t>4-036-197-2640507-113-2018/19-001</t>
  </si>
  <si>
    <t>Construction of 3 Cubicle toilets to completion</t>
  </si>
  <si>
    <t>Kapsimotwa Asstant Chief's Office</t>
  </si>
  <si>
    <t>4-036-197-2640507-113-2018/19-002</t>
  </si>
  <si>
    <t>Completion of Assistant chief office;- walling, roofing and plaster work</t>
  </si>
  <si>
    <t xml:space="preserve">Kiplelji Assistan Chief's office </t>
  </si>
  <si>
    <t>4-036-197-2640507-113-2018/19-003</t>
  </si>
  <si>
    <t xml:space="preserve">Completion of Assistant Chiefs office;- plastering  and painting </t>
  </si>
  <si>
    <t>Chesoen Assistant Chief's Office</t>
  </si>
  <si>
    <t>4-036-197-2640507-113-2018/19-004</t>
  </si>
  <si>
    <t>Completion of assistant chief office;- walling, roofing and plaster work</t>
  </si>
  <si>
    <t>Kabusare Assistant Chief's Office</t>
  </si>
  <si>
    <t>4-036-197-2640507-113-2018/19-005</t>
  </si>
  <si>
    <t>Completion of Office;- wall plastering and window fitting</t>
  </si>
  <si>
    <t>Nyongores Assistant Chief's Office</t>
  </si>
  <si>
    <t>4-036-197-2640507-113-2018/19-006</t>
  </si>
  <si>
    <t>Kabungut Assistant Chief's Office</t>
  </si>
  <si>
    <t>4-036-197-2640507-113-2018/19-007</t>
  </si>
  <si>
    <t>Renovation of Assistant chief Office;- floor screeding, verandah construction</t>
  </si>
  <si>
    <t>Aisaik Assitant Chief's Office</t>
  </si>
  <si>
    <t>4-036-197-2640507-113-2018/19-008</t>
  </si>
  <si>
    <t xml:space="preserve">Kitoben Assistant Chief's Office </t>
  </si>
  <si>
    <t>4-036-197-2640507-113-2018/19-009</t>
  </si>
  <si>
    <t>Mugango Assistant Chief's Office</t>
  </si>
  <si>
    <t>4-036-197-2640507-113-2018/19-010</t>
  </si>
  <si>
    <t>Completion of Assistant Chief's Office;- plastering &amp; painting</t>
  </si>
  <si>
    <t>Kanusin Assistant Chief's Office</t>
  </si>
  <si>
    <t>4-036-197-2640507-113-2018/19-011</t>
  </si>
  <si>
    <t>Completion of Assistant Chief's office;- wall plastering and window fitting</t>
  </si>
  <si>
    <t>PROJECT GFS CODELIST FOR  KESSES NATIONAL GOVERNMENT CONSTITUENCY DEVELOPMENT FUND</t>
  </si>
  <si>
    <t>Purchase of fuel, repairs and maintenance, office rent, printing, stationery, telephone, travel and subsistence, office tea.</t>
  </si>
  <si>
    <t>Payment of Committee sitting allowances, Purchase of fuel, Airtime, interconstituency visits, travel and subsistence.</t>
  </si>
  <si>
    <t>4-027-146-2640200-101- 2018/19 -005</t>
  </si>
  <si>
    <t>Constituency sports tornament</t>
  </si>
  <si>
    <t>Hill school primary</t>
  </si>
  <si>
    <t>Purchase of 5000litres water tank, gutters, tap and construction of tank resting place to harvest rain water.</t>
  </si>
  <si>
    <t>Oasis primary school</t>
  </si>
  <si>
    <t>Mogobich primary school</t>
  </si>
  <si>
    <t>Koitebes primary school</t>
  </si>
  <si>
    <t>Kaptumo primary school</t>
  </si>
  <si>
    <t>Cheptiret primary school</t>
  </si>
  <si>
    <t>Lengut primary school</t>
  </si>
  <si>
    <t>Chuchuniat primary school</t>
  </si>
  <si>
    <t>St. Mathews central primary school</t>
  </si>
  <si>
    <t>Ngeny primary school</t>
  </si>
  <si>
    <t>AIC Rev Mesis primary school</t>
  </si>
  <si>
    <t>Lelmwoko primary school</t>
  </si>
  <si>
    <t>Asururiet primary school</t>
  </si>
  <si>
    <t>AIC Ruman Chebuywo primary school</t>
  </si>
  <si>
    <t>Chesunet primary school</t>
  </si>
  <si>
    <t>Sigilai primary school</t>
  </si>
  <si>
    <t>Kapserton primary school</t>
  </si>
  <si>
    <t>Kaplamai primary school</t>
  </si>
  <si>
    <t>Subukia primary school</t>
  </si>
  <si>
    <t>Nabkoi boys boarding primary school</t>
  </si>
  <si>
    <t>St. Cornellius Tilwolo primary school</t>
  </si>
  <si>
    <t>Timboroa primary school</t>
  </si>
  <si>
    <t>Hill  school Secondary</t>
  </si>
  <si>
    <t>AIC Isaac Kosgei secondary school</t>
  </si>
  <si>
    <t>Keringet Secondary school</t>
  </si>
  <si>
    <t>Lainguse Secondary school</t>
  </si>
  <si>
    <t>Matharu Secondary school</t>
  </si>
  <si>
    <t>Koiwouarusen Secondary school</t>
  </si>
  <si>
    <t>Chagaiya Secondary school</t>
  </si>
  <si>
    <t>Payment of bursary to needy students in tertiary institutions.</t>
  </si>
  <si>
    <t>NG-CDF Office Constituency motorcycle</t>
  </si>
  <si>
    <t>4-027-146-3110202-108- 2018/19 -001</t>
  </si>
  <si>
    <t xml:space="preserve">Purchase of motorcycle to be used by clerk of works to assist in supervision of projects </t>
  </si>
  <si>
    <t>NG-CDF Office furniture and Equipment</t>
  </si>
  <si>
    <t>Sosiani primary school</t>
  </si>
  <si>
    <t>Oasis primary School</t>
  </si>
  <si>
    <t>Construction of modern toilets for pupils with septic tank.</t>
  </si>
  <si>
    <t>Electrical wiring of 7 classrooms</t>
  </si>
  <si>
    <t>Racecourse primary School</t>
  </si>
  <si>
    <t>Completion of 1 classroom: plaster, floor,verandah, windows, doors, painting</t>
  </si>
  <si>
    <t>Completion of 2 classrooms: plaster, terrazo floor, ceiling, verandah, windows, doors, painting</t>
  </si>
  <si>
    <t>Nabkoi Boys Boarding primary School</t>
  </si>
  <si>
    <t>Kapkoi primary School</t>
  </si>
  <si>
    <t>Completion of 1 classroom:  floor, windows, doors, painting</t>
  </si>
  <si>
    <t>St. Mark Teldet primary School</t>
  </si>
  <si>
    <t>Completion of 5 classrooms: Plaster, windows, doors, painting</t>
  </si>
  <si>
    <t>Koiluget primary School</t>
  </si>
  <si>
    <t>Asururiet primary School</t>
  </si>
  <si>
    <t>Murgor primary School</t>
  </si>
  <si>
    <t>AIC Rev. Mesis primary School</t>
  </si>
  <si>
    <t>AIC Ruman Chebaiywo primary School</t>
  </si>
  <si>
    <t>Kondoo farm nine primary School</t>
  </si>
  <si>
    <t>Boror primary School</t>
  </si>
  <si>
    <t>Construction of dormitory: foundation, walling, roofing</t>
  </si>
  <si>
    <t>Tumoge primary School</t>
  </si>
  <si>
    <t>Completion of administration block: plastering, windows, doors, floor, ceiling, electrical works painting.</t>
  </si>
  <si>
    <t>Moi chuiyat primary School</t>
  </si>
  <si>
    <t>Chesunet primary School</t>
  </si>
  <si>
    <t>Completion of administration block: plastering, floor, ceiling, electrical works painting.</t>
  </si>
  <si>
    <t>Chepkoiyo primary School</t>
  </si>
  <si>
    <t>Completion of 2classrooms; plaster, floor, windows, doors, painting</t>
  </si>
  <si>
    <t>Lingwai primary School</t>
  </si>
  <si>
    <t>Completion of 1classroom; plaster, floor, windows, door, painting</t>
  </si>
  <si>
    <t>Chuchuniat primary School</t>
  </si>
  <si>
    <t>Emkwen koitebes B primary School</t>
  </si>
  <si>
    <t>Kerita Tulwet primary School</t>
  </si>
  <si>
    <t>Rehema primary School</t>
  </si>
  <si>
    <t>Saroiyot primary School</t>
  </si>
  <si>
    <t>Kerita primary School</t>
  </si>
  <si>
    <t>Kaptumo primary School</t>
  </si>
  <si>
    <t>Construction of modern 5door toilets</t>
  </si>
  <si>
    <t>Chesegem primary School</t>
  </si>
  <si>
    <t>Kerita Kosyin primary School</t>
  </si>
  <si>
    <t>Completion of dormitory;roofing, plaster, ceiling, plumbing, electrical works, floor, doors, windows, painting</t>
  </si>
  <si>
    <t>Chemenei primary School</t>
  </si>
  <si>
    <t>Renovation of 5classrooms;floor repair, plaster, ceiling, windows&amp; doors repair, painting.</t>
  </si>
  <si>
    <t>Keringet primary School</t>
  </si>
  <si>
    <t>Completion of 1classroom; verandah, plaster,floor, windows, door, painting</t>
  </si>
  <si>
    <t>Tarakwa primary School</t>
  </si>
  <si>
    <t>Cheboror primary School</t>
  </si>
  <si>
    <t>Completion of administration block; conies and painting</t>
  </si>
  <si>
    <t>Racecourse secondary School</t>
  </si>
  <si>
    <t>Construction of storey administration block; walling, plaster, floor, windows, doors, electrical and plumbing works</t>
  </si>
  <si>
    <t xml:space="preserve">Barekeiwo Secondary school </t>
  </si>
  <si>
    <t>Completion of administration block; roofing, plaster, windows, doors, ceiling, electrical works</t>
  </si>
  <si>
    <t xml:space="preserve">Bishop Muge Secondary school </t>
  </si>
  <si>
    <t xml:space="preserve">Ndungulu Secondary school </t>
  </si>
  <si>
    <t>Completion of administration block; windows, doors, floor, electrical works, plumbing works, painting</t>
  </si>
  <si>
    <t xml:space="preserve">Cengalo Secondary school </t>
  </si>
  <si>
    <t>Completion of dining hall; doors, windows, ceiling, electrical works, plumbing works, painting</t>
  </si>
  <si>
    <t xml:space="preserve">Tarakwa Secondary school </t>
  </si>
  <si>
    <t>Completion of dormitory; roofing, plaster, ceiling, windows, doors, electrical works.</t>
  </si>
  <si>
    <t xml:space="preserve">Chirchir Secondary school </t>
  </si>
  <si>
    <t>Completion of laboratory; gas system, sinks, electrical works, tiling of work service</t>
  </si>
  <si>
    <t xml:space="preserve">Lainguse Secondary school </t>
  </si>
  <si>
    <t>Construction of 2classrooms to completion.</t>
  </si>
  <si>
    <t xml:space="preserve">Matharu Secondary school </t>
  </si>
  <si>
    <t xml:space="preserve">Chagaiya Secondary school </t>
  </si>
  <si>
    <t>Completion of laboratory; plumbing works, gas piping, construction of working tables and sink</t>
  </si>
  <si>
    <t xml:space="preserve">St. Mark Teldet Secondary school </t>
  </si>
  <si>
    <t>Completion of twin laboratory; plaster, plumbing, ceiling, electrical works, painting</t>
  </si>
  <si>
    <t xml:space="preserve">Lingway Secondary school </t>
  </si>
  <si>
    <t>Completion of laboratory; plaster, ceiling, plumbing works, gas piping, construction of working tables, painting</t>
  </si>
  <si>
    <t>Queen of peace high school Rukuini</t>
  </si>
  <si>
    <t>Completion of payment for school bus loan.</t>
  </si>
  <si>
    <t xml:space="preserve">Tumoge Secondary school </t>
  </si>
  <si>
    <t xml:space="preserve">AIC Tulwet Secondary school </t>
  </si>
  <si>
    <t xml:space="preserve">Bindura Secondary school </t>
  </si>
  <si>
    <t>Completion of laboratory; plaster, ceiling, plumbing works, gas piping, painting</t>
  </si>
  <si>
    <t xml:space="preserve">Chepkoiyo Secondary school </t>
  </si>
  <si>
    <t>Completion of administration block; plaster, floor, ceiling, doors, windows, electrical works, painting</t>
  </si>
  <si>
    <t xml:space="preserve">Koisagat Gaa Secondary school </t>
  </si>
  <si>
    <t>AIC Kaptumo Secondary School</t>
  </si>
  <si>
    <t>Kerita Day Secondary School</t>
  </si>
  <si>
    <t>Saroiyot Secondary School</t>
  </si>
  <si>
    <t>Construction of laboratory; foundation and walling to lintel level</t>
  </si>
  <si>
    <t>AIC Isaac Kosgei Secondary School</t>
  </si>
  <si>
    <t>Construction of dormitory and ablution block; foundation of ablution block, walling, roofing, plaster, electrical, plumbing works</t>
  </si>
  <si>
    <t>Cheplasgei Secondary School</t>
  </si>
  <si>
    <t>Construction of dormitory; walling, roofing, plaster, electrical works</t>
  </si>
  <si>
    <t>R.C.E.A Seiyo Secondary School</t>
  </si>
  <si>
    <t xml:space="preserve">Rehema Secondary school </t>
  </si>
  <si>
    <t>Construction of laboratory; walling, roofing, plaster, doors, windows</t>
  </si>
  <si>
    <t xml:space="preserve">All saints Chepkigen Secondary school </t>
  </si>
  <si>
    <t>Completion of laboratory; Gas system, 16 tables, 50 stools</t>
  </si>
  <si>
    <t xml:space="preserve">Mkombozi Secondary school </t>
  </si>
  <si>
    <t>Completion of administration block; ceiling and painting</t>
  </si>
  <si>
    <t xml:space="preserve">St. Michael Tulwopngetuny Secondary school </t>
  </si>
  <si>
    <t>Completion of laboratory; construction of Gas chamber</t>
  </si>
  <si>
    <t>PROJECT GFS CODELIST FOR  OTHAYA NATIONAL GOVERNMENT CONSTITUENCY DEVELOPMENT FUND</t>
  </si>
  <si>
    <t>4-019-097-2110000-100-2018/19-001</t>
  </si>
  <si>
    <t>4-019-097-2210000-100-2018/19-002</t>
  </si>
  <si>
    <t>4-019-097-2120101-100-2018/19-003</t>
  </si>
  <si>
    <t>4-019-097-2120101-100-2018/19-004</t>
  </si>
  <si>
    <t>4-019-097-2210802-100-2018/19-005</t>
  </si>
  <si>
    <t>4-019-097-2640200-101-2018/19-001</t>
  </si>
  <si>
    <t>4-019-097-2210000-111-2018/19-001</t>
  </si>
  <si>
    <t>4-019-097-2210802-111-2018/19-002</t>
  </si>
  <si>
    <t>Payment of Committee monitoring &amp; evaluation allowances, transport</t>
  </si>
  <si>
    <t>4-019-097-2210700-111-2018/19-003</t>
  </si>
  <si>
    <t>4-019-097-2640510-110-2018/19-001</t>
  </si>
  <si>
    <t>4-019-097-2640509-112-2018/19-001</t>
  </si>
  <si>
    <t>4-019-097-2640101-103-2018/19-001</t>
  </si>
  <si>
    <t>4-019-097-2640102-103-2018/19-002</t>
  </si>
  <si>
    <t>4-019-097-2640105-103-2018/19-003</t>
  </si>
  <si>
    <t>Kiyu Primary School</t>
  </si>
  <si>
    <t>4-019-097-2630204-104-2018/19-001</t>
  </si>
  <si>
    <t>Construction of administration block-Foundation,Walling</t>
  </si>
  <si>
    <t>Irindi Primary School</t>
  </si>
  <si>
    <t>4-019-097-2630204-104-2018/19-002</t>
  </si>
  <si>
    <t>Construction of 6 door staff toilets</t>
  </si>
  <si>
    <t>Gichami Primary School</t>
  </si>
  <si>
    <t>4-019-097-2630204-104-2018/19-003</t>
  </si>
  <si>
    <t>Construction of 16 door modern toilets</t>
  </si>
  <si>
    <t>Muirungi Primary school</t>
  </si>
  <si>
    <t>4-019-097-2630204-104-2018/19-004</t>
  </si>
  <si>
    <t>Gitundu Primary School</t>
  </si>
  <si>
    <t>4-019-097-2630204-104-2018/19-005</t>
  </si>
  <si>
    <t>Construction of a kitchen to completion</t>
  </si>
  <si>
    <t>4-019-097-2630204-104-2018/19-006</t>
  </si>
  <si>
    <t>Muna-ini Primary School</t>
  </si>
  <si>
    <t>4-019-097-2630204-104-2018/19-007</t>
  </si>
  <si>
    <t>Renovation of 5 classrooms-flooring, painting and external finishes</t>
  </si>
  <si>
    <t>Wagura Primary School</t>
  </si>
  <si>
    <t>4-019-097-2630204-104-2018/19-008</t>
  </si>
  <si>
    <t>Gitugi Primary School</t>
  </si>
  <si>
    <t>4-019-097-2630204-104-2018/19-009</t>
  </si>
  <si>
    <t>4-019-097-2630204-104-2018/19-010</t>
  </si>
  <si>
    <t>Kamoko Primary School</t>
  </si>
  <si>
    <t>4-019-097-2630204-104-2018/19-011</t>
  </si>
  <si>
    <t>Completion of 4 door toilets - Plumbing Works</t>
  </si>
  <si>
    <t>Miirine Primary School</t>
  </si>
  <si>
    <t>4-019-097-2630204-104-2018/19-012</t>
  </si>
  <si>
    <t>Completion of landscaping-Ground levelling</t>
  </si>
  <si>
    <t>Karima Boys High School</t>
  </si>
  <si>
    <t>4-019-097-2630205-104-2018/19-001</t>
  </si>
  <si>
    <t>Renovation of dining hall-painting and floor repairs</t>
  </si>
  <si>
    <t>Gatugi Day Mixed Secondary School</t>
  </si>
  <si>
    <t>4-019-097-2630205-104-2018/19-002</t>
  </si>
  <si>
    <t>Completion of 4 classrooms-roofing,internal &amp; external finishes</t>
  </si>
  <si>
    <t>Karima Day Mixed secondary School</t>
  </si>
  <si>
    <t>4-019-097-2630205-104-2018/19-003</t>
  </si>
  <si>
    <t>Othaya Girls High School</t>
  </si>
  <si>
    <t>4-019-097-2630205-104-2018/19-004</t>
  </si>
  <si>
    <t>Kariko Secondary School</t>
  </si>
  <si>
    <t>4-019-097-2630205-104-2018/19-005</t>
  </si>
  <si>
    <t>Muirungi Secondary School</t>
  </si>
  <si>
    <t>4-019-097-2630205-104-2018/19-006</t>
  </si>
  <si>
    <t>Kiamuya Secondary School</t>
  </si>
  <si>
    <t>4-019-097-2630205-104-2018/19-007</t>
  </si>
  <si>
    <t>Completion of a kitchen-flooring, plastering, electrification
and glazing</t>
  </si>
  <si>
    <t>Chinga Boys High School</t>
  </si>
  <si>
    <t>4-019-097-2630205-104-2018/19-008</t>
  </si>
  <si>
    <t>Construction of a dormitory-Foundation &amp; walling</t>
  </si>
  <si>
    <t>St.Maria Goretti Secondary School</t>
  </si>
  <si>
    <t>4-019-097-2630205-104-2018/19-009</t>
  </si>
  <si>
    <t>Construction of 16 modern toilets</t>
  </si>
  <si>
    <t>Iria-ini Girls Secondary School</t>
  </si>
  <si>
    <t>4-019-097-2630205-104-2018/19-010</t>
  </si>
  <si>
    <t>Kiahagu Secondary School</t>
  </si>
  <si>
    <t>4-019-097-2630205-104-2018/19-011</t>
  </si>
  <si>
    <t>Gitundu Secondary School</t>
  </si>
  <si>
    <t>4-019-097-2630205-104-2018/19-012</t>
  </si>
  <si>
    <t>Construction of Administration Block - flooring, painting and external finishes</t>
  </si>
  <si>
    <t>Gitugi Secondary School</t>
  </si>
  <si>
    <t>4-019-097-2630205-104-2018/19-013</t>
  </si>
  <si>
    <t>Kihome Secondary School</t>
  </si>
  <si>
    <t>4-019-097-2630205-104-2018/19-014</t>
  </si>
  <si>
    <t>Construction of a laboratory block-Foundation,Walling</t>
  </si>
  <si>
    <t>Kagonye Secondary School</t>
  </si>
  <si>
    <t>4-019-097-2630205-104-2018/19-015</t>
  </si>
  <si>
    <t>Completion of library-flooring, painting and external finishes</t>
  </si>
  <si>
    <t>Mucharage Day Secondary School</t>
  </si>
  <si>
    <t>4-019-097-2630205-104-2018/19-016</t>
  </si>
  <si>
    <t xml:space="preserve">Kenya Medical Training College - Othaya </t>
  </si>
  <si>
    <t>4-019-097-2630206-104-2018/19-001</t>
  </si>
  <si>
    <t>Purchase of School bus-51 seater</t>
  </si>
  <si>
    <t>Gatugi Administration Police Post</t>
  </si>
  <si>
    <t>4-019-097-2630507-113-2018/19-001</t>
  </si>
  <si>
    <t>Completion of staff houses-walling, roofing &amp; finishes</t>
  </si>
  <si>
    <t>Gathera Administration Police Post</t>
  </si>
  <si>
    <t>4-019-097-2630507-113-2018/19-002</t>
  </si>
  <si>
    <t>Chinga South West Chiefs Office</t>
  </si>
  <si>
    <t>4-019-097-2630507-113-2018/19-003</t>
  </si>
  <si>
    <t>Kiamuya Administration Police Post</t>
  </si>
  <si>
    <t>4-019-097-2630507-113-2018/19-004</t>
  </si>
  <si>
    <t>Ruruguti Administration Police Camp</t>
  </si>
  <si>
    <t>4-019-097-2630507-113-2018/19-005</t>
  </si>
  <si>
    <t>Waihara Administration Police. Post</t>
  </si>
  <si>
    <t>4-019-097-2630507-113-2018/19-006</t>
  </si>
  <si>
    <t>Mahiga ACC Office</t>
  </si>
  <si>
    <t>4-019-097-2630507-113-2018/19-007</t>
  </si>
  <si>
    <t>Completion of Staff House-Plastering, internal &amp; external finishes</t>
  </si>
  <si>
    <t>Karima Administration Police Post</t>
  </si>
  <si>
    <t>4-019-097-2630507-113-2018/19-008</t>
  </si>
  <si>
    <t>Gathera Assistant chief's office</t>
  </si>
  <si>
    <t>4-019-097-2630507-113-2018/19-009</t>
  </si>
  <si>
    <t>Kianganda Assistant chief's office</t>
  </si>
  <si>
    <t>4-019-097-2630507-113-2018/19-010</t>
  </si>
  <si>
    <t>Chinga North West Chiefs Office</t>
  </si>
  <si>
    <t>4-019-097-2630507-113-2018/19-011</t>
  </si>
  <si>
    <t>Completion of Office-Plastering and external finishes</t>
  </si>
  <si>
    <t>Witima Community Center</t>
  </si>
  <si>
    <t>4-019-097-2640511-108-2018/19-001</t>
  </si>
  <si>
    <t>Community Hall Completion-External Finishes &amp; Verandah</t>
  </si>
  <si>
    <t>Mahiga Community Center</t>
  </si>
  <si>
    <t>4-019-097-2640511-108-2018/19-002</t>
  </si>
  <si>
    <t>Othaya Community Hall</t>
  </si>
  <si>
    <t>4-019-097-2640511-108-2018/19-003</t>
  </si>
  <si>
    <t>Iria-ini Community center</t>
  </si>
  <si>
    <t>4-019-097-2640511-108-2018/19-004</t>
  </si>
  <si>
    <t>Completion of kitchen-Painting,floor works</t>
  </si>
  <si>
    <t>Othaya Law Courts</t>
  </si>
  <si>
    <t>4-019-097-2640511-108-2018/19-005</t>
  </si>
  <si>
    <t>NG-CDF Office-Furniture &amp; Equipment</t>
  </si>
  <si>
    <t>4-019-097-3111000-108-2018/19-001</t>
  </si>
  <si>
    <t>Purchase of the NG-CDF office equipment  - Three laptops, Two Photocopiers, Two printers-, one fridge, two Water dispenser, PABX System, Gas cooker,Board Room Chairs,Fire Proof  safe,Office chairs,Shredder</t>
  </si>
  <si>
    <t>Purchase of fuel, Office/Vehicle repairs /advertisements and maintenance, printing, stationery, telephone, Electricity, travel and subsistence, office tea.</t>
  </si>
  <si>
    <t>Facilitate of sports tournament at the ward level and constituency level for football, volleyball,indoor games, payment of referees, preparation of fields and purchase of balls, uniforms and sports kits for the participating teams.</t>
  </si>
  <si>
    <t>Contruction of 1 classroom to completion</t>
  </si>
  <si>
    <t>Construction of school multi-purpose hall-Columns,Plastering and painting</t>
  </si>
  <si>
    <t>Construction of administration block-walling and partioning</t>
  </si>
  <si>
    <t>Construction of a laboratory block-Foundation</t>
  </si>
  <si>
    <t>Construction of Administration Police Post-Foundation, Walling</t>
  </si>
  <si>
    <t>Completion of 2 staff houses-Painting, external finishes</t>
  </si>
  <si>
    <t>Construction of fence  210 metres-Kshs 400,000 and gate-Kshs 100,000</t>
  </si>
  <si>
    <t>Completion of 4 toilets-Floor, paint,plumbing works -Kshs 500,000 and furniture- 5-conference tables, 200 Chairs-Kshs 1,000,000</t>
  </si>
  <si>
    <r>
      <t xml:space="preserve">Renovation of Community hall- window panes, painting, floor repairs,electrical works- Kshs 3,500,000, </t>
    </r>
    <r>
      <rPr>
        <sz val="12"/>
        <color indexed="10"/>
        <rFont val="Footlight MT Light"/>
        <family val="1"/>
      </rPr>
      <t>furniture-chairs/tables-Kshs 500,000</t>
    </r>
  </si>
  <si>
    <t>Completion of AP Staff houses-Plastering, external finishes(No. of houses)</t>
  </si>
  <si>
    <r>
      <t xml:space="preserve">Completon of staff houses-roofing, internal &amp; external finishes </t>
    </r>
    <r>
      <rPr>
        <sz val="12"/>
        <color indexed="10"/>
        <rFont val="Footlight MT Light"/>
        <family val="1"/>
      </rPr>
      <t>(specify no. of houses)</t>
    </r>
  </si>
  <si>
    <r>
      <t>Purchase of furniture -Executive Office Chairs,  Reception Tables-Kshs 200,000</t>
    </r>
    <r>
      <rPr>
        <b/>
        <sz val="12"/>
        <color indexed="10"/>
        <rFont val="Footlight MT Light"/>
        <family val="1"/>
      </rPr>
      <t xml:space="preserve">(specify no.) </t>
    </r>
    <r>
      <rPr>
        <sz val="12"/>
        <color indexed="8"/>
        <rFont val="Footlight MT Light"/>
        <family val="1"/>
      </rPr>
      <t>and flooring-Kshs 200,000</t>
    </r>
  </si>
  <si>
    <r>
      <t xml:space="preserve">Renovation of administration block and classrooms-flooring, painting and external finishes </t>
    </r>
    <r>
      <rPr>
        <b/>
        <sz val="12"/>
        <color indexed="10"/>
        <rFont val="Footlight MT Light"/>
        <family val="1"/>
      </rPr>
      <t>(specify no. of classrooms)</t>
    </r>
  </si>
  <si>
    <r>
      <t>Planting Fruit trees in 36 secondary schools and 56 Primary Schools each at 23,704.53</t>
    </r>
    <r>
      <rPr>
        <b/>
        <sz val="12"/>
        <color indexed="10"/>
        <rFont val="Footlight MT Light"/>
        <family val="1"/>
      </rPr>
      <t>(specify beneficiaries)</t>
    </r>
  </si>
  <si>
    <r>
      <rPr>
        <b/>
        <sz val="12"/>
        <color indexed="10"/>
        <rFont val="Footlight MT Light"/>
        <family val="1"/>
      </rPr>
      <t>Purchase of furniture-Kshs 200,000</t>
    </r>
    <r>
      <rPr>
        <sz val="12"/>
        <color indexed="8"/>
        <rFont val="Footlight MT Light"/>
        <family val="1"/>
      </rPr>
      <t xml:space="preserve"> </t>
    </r>
    <r>
      <rPr>
        <b/>
        <sz val="12"/>
        <color indexed="10"/>
        <rFont val="Footlight MT Light"/>
        <family val="1"/>
      </rPr>
      <t>(specify the type and no.)</t>
    </r>
    <r>
      <rPr>
        <sz val="12"/>
        <color indexed="8"/>
        <rFont val="Footlight MT Light"/>
        <family val="1"/>
      </rPr>
      <t xml:space="preserve">and Painting &amp; floor repairs- Kshs 500,000 </t>
    </r>
  </si>
  <si>
    <r>
      <rPr>
        <sz val="12"/>
        <rFont val="Footlight MT Light"/>
        <family val="1"/>
      </rPr>
      <t>Renovations-Painting, floor repairs-Kshs 100,000 and</t>
    </r>
    <r>
      <rPr>
        <sz val="12"/>
        <color indexed="10"/>
        <rFont val="Footlight MT Light"/>
        <family val="1"/>
      </rPr>
      <t xml:space="preserve"> </t>
    </r>
    <r>
      <rPr>
        <b/>
        <sz val="12"/>
        <color indexed="10"/>
        <rFont val="Footlight MT Light"/>
        <family val="1"/>
      </rPr>
      <t>purchase of office furniture-executive desks, office chairs, Filing Cabinet-Kshs 200,000 (specify no.)</t>
    </r>
  </si>
  <si>
    <t>Purchase of furniture-executive desks, office chairs, Filing Cabinet(specify no.)</t>
  </si>
  <si>
    <t>Undertake Training of the PMCs/NG-CDFCs/Staff on NGCDF Related issues</t>
  </si>
  <si>
    <t>construction of security guard house Plus Toilet -Kshs 500,000,car pack 3 vehicles - Kshs 200,000,solar installation - Kshs 500,000 and projector, photo camera , video camera and hard disk- Kshs 300,000</t>
  </si>
  <si>
    <t>Construction of administration block; walling, roofing, plastering and finishes</t>
  </si>
  <si>
    <t>Renovation of 2 classrooms ; plastering, shutters and painting</t>
  </si>
  <si>
    <t>Completion of 2 classrooms; flooring, plastering, window panes, painting and labeling</t>
  </si>
  <si>
    <t>Completion of one classroom; roofing, plastering, flooring, shutters, painting</t>
  </si>
  <si>
    <t>Purchase of 20 double decker beds for boarders</t>
  </si>
  <si>
    <t>Renovation of two classrooms ; plastering, flooring, painting.</t>
  </si>
  <si>
    <t>Renovation of two classrooms; plastering, flooring, painting</t>
  </si>
  <si>
    <t>Renovation of  3 classrooms; plastering, shuttering, flooring, painting</t>
  </si>
  <si>
    <t>Renovation of  3 classrooms; roofing, plastering, flooring, painting</t>
  </si>
  <si>
    <t>Completion of one classroom; painting fascia board and labelling</t>
  </si>
  <si>
    <t>Completion of one classroom from plastering, flooring, shutters and painting.</t>
  </si>
  <si>
    <t>Renovation of 3 classrooms - lintel, roofing, plastering, flooring ,painting, shutters</t>
  </si>
  <si>
    <t>Completion of one classroom  painting and labelling</t>
  </si>
  <si>
    <t>Completion of laboratory; plastering, flooring, internal slabs, electrical wiring, plumbing and painting.</t>
  </si>
  <si>
    <t>Construction of 2 toilet blocks for boys and girls 4 door pit latrine each plus urinal for boys</t>
  </si>
  <si>
    <t>Completion of laboratory; electrical wiring, plumbing works. Co funded</t>
  </si>
  <si>
    <t>Additional funds for completion of laboratory; plastering, flooring, shuttering, painting</t>
  </si>
  <si>
    <t>Completion of chiefs office; painting, floor screed, shuttering</t>
  </si>
  <si>
    <t>Completion of chiefs office; ceiling board and fencing</t>
  </si>
  <si>
    <t>Additional funds for completion of office; plastering, shutters, flooring, fascia board and painting.</t>
  </si>
  <si>
    <t xml:space="preserve">Installation of 24 - metre high mast, 10 km radius coverage lightening arrestor </t>
  </si>
  <si>
    <t>Purchase of fuel, repairs and maintenance of machines and equipment, printing, stationery, telephone, travel and subsistence, office tea</t>
  </si>
  <si>
    <t>MONITORING EVALUATION &amp; CAPACITY BUILDING</t>
  </si>
  <si>
    <t>Undertake Training of the PMCs/NG-CDFCs and staff on NG-CDF Related issues</t>
  </si>
  <si>
    <t>Additional funding for completion of NG-CDF office Kshs 1,000,000 (Floor tiling, painting, and general finishes), Construction of Car park  Kshs 200,000.</t>
  </si>
  <si>
    <t>NG-CDF office Furniture &amp; Equipment</t>
  </si>
  <si>
    <t>Completion of 3 Classrooms (Terazzo floor, ceiling Board, glazing and painting</t>
  </si>
  <si>
    <t>Additional funds to complete Purchase of 2 Acre land-Kshs 50,000, completion of 2 ongoing classrooms-Kshs 350,000(Flooring, painting and window panes) and construct 1 new classroom-Kshs 800,000(Setting out, foundation laying, floor slab casting, walling, roofing, plaster work)</t>
  </si>
  <si>
    <t>Additional funds to Complete Purchase of 2 Acre land Kshs 100,000  and Completion of 2 classrooms-Kshs 400,000 (Flooring, ceiling board, painting and glazing)</t>
  </si>
  <si>
    <t>Complete Construction of 2 classrooms Kshs 900,000( wall plaster, Terrazzo floor, ceiling board, painting and window panes) and Construct new Administration block Kshs 600,000 (Setting out, foundation laying, and floor slab casting)</t>
  </si>
  <si>
    <t>Complete construction works of 4 classrooms (plastering, flooring and painting)</t>
  </si>
  <si>
    <t>Complete Construction of (1) one classroom - roofing, plaster work, fittings &amp; finishes.</t>
  </si>
  <si>
    <t>Complete construction of ongoing 1 classroom 300,000 (plaster, flooring, painting and glazing), Construction of 2 new classrooms Kshs 1,200,000 ( Setting out, foundation laying, floor slab casting, walling and roofing)</t>
  </si>
  <si>
    <t xml:space="preserve">Additional funds to complete Purchase of 1 acre land-200,000 and complete Construction of AP Camp-Kshs 1,800,000 (Walling, Roofing, fittings, plaster and flooring of AP offices) </t>
  </si>
  <si>
    <r>
      <t>Additional funds to</t>
    </r>
    <r>
      <rPr>
        <sz val="12"/>
        <color indexed="8"/>
        <rFont val="Footlight MT Light"/>
        <family val="1"/>
      </rPr>
      <t xml:space="preserve"> Complete Purchase of 1 acre land-Kshs 500,000, complete Construction of AP office and 2 residential units for officers-Kshs 1,000,000 (Fittings, Plastering, flooring, painting and glazing).</t>
    </r>
  </si>
  <si>
    <t xml:space="preserve">Purchase of 2 acres land- Kshs 1,000,000 and construction of Police Offices-Kshs 1,000,000 ( Setting out, foundation laying, floor slab casting, walling and roofing) </t>
  </si>
  <si>
    <t>Purchase 5 acres of Land-Kshs 2,600,000 and construction of tuition block-Kshs 3,900,000(Setting out, foundation laying, floor slab casting, walling and roofing of 3 rooms)</t>
  </si>
  <si>
    <t>Construction of office Kshs 4,000,000(Setting out, foundation laying, floor slab casting, walling, roofing, fittings, plastering, and flooring) and Construction of tuition block-Kshs 4,000,000 (Setting out, foundation laying, floor slab casting, walling, roofing and finishes of 4 rooms)</t>
  </si>
  <si>
    <t xml:space="preserve">Purchase of school Bus Co-funded with PTA </t>
  </si>
  <si>
    <t xml:space="preserve">Construction of Girls' Dormitory-(Roofing, Fittings and plaster) </t>
  </si>
  <si>
    <t>PROJECT GFS CODELIST FOR VIHIGA  NATIONAL GOVERNMENT CONSTITUENCY DEVELOPMENT FUND</t>
  </si>
  <si>
    <t>Employees' Salaries and Gratuity</t>
  </si>
  <si>
    <t>4-038-211-2110000-100-2018/2019-001</t>
  </si>
  <si>
    <t>4-038-211-2110000-100-2018/2019-002</t>
  </si>
  <si>
    <t>Purchase of fuel, repairs and maintenance, printing, stationery, telephone, travel and subsistence, internet.</t>
  </si>
  <si>
    <t xml:space="preserve">National Social Security Fund </t>
  </si>
  <si>
    <t>4-038-211-2120101-100-2018/2019-003</t>
  </si>
  <si>
    <t>Payment of NSSF (both employer and employees Deductions)</t>
  </si>
  <si>
    <t xml:space="preserve">National Hospital Insurance Fund </t>
  </si>
  <si>
    <t>4-038-211-2120201-100-2018/2019-004</t>
  </si>
  <si>
    <t>Payment of NHIF (employee deduction)</t>
  </si>
  <si>
    <t>4-038-211-2210802-100-2018/2019-005</t>
  </si>
  <si>
    <t xml:space="preserve">Payment of NG-CDFC sitting allowances and other expenses </t>
  </si>
  <si>
    <t>4-038-211-2210700-111-2018/2019-001</t>
  </si>
  <si>
    <t>Undertake training of the PMCs/ NG-CDFCs on NG-CDF related issues</t>
  </si>
  <si>
    <t xml:space="preserve">Constituency Oversight Committee Expenses </t>
  </si>
  <si>
    <t>4-038-211-2210802-111-2018/2019-002</t>
  </si>
  <si>
    <t>Payment of Committee sitting allowances, transport and conference</t>
  </si>
  <si>
    <t>4-038-211-2210000-111-2018/2019-003</t>
  </si>
  <si>
    <t xml:space="preserve">Purchase of fuel, repairs and maintenance, printing, stationery, telephone, travel and subsidence, office tea, newspapers. </t>
  </si>
  <si>
    <t>4-038-211-2640200-101-2018/2019-001</t>
  </si>
  <si>
    <t>4-038-211-2640101-103-2018/2019-001</t>
  </si>
  <si>
    <t>Bursary awards to needy students in secondary schools.</t>
  </si>
  <si>
    <t>4-038-211-2640102-103-2018/2019-002</t>
  </si>
  <si>
    <t>Bursary awards to needy students in tertiary institutions.</t>
  </si>
  <si>
    <t>4-038-211-2640105-103-2018/2019-003</t>
  </si>
  <si>
    <t>Bursary awards to needy students in special schools.</t>
  </si>
  <si>
    <t>Purchase of trophies,games kits for volleyball, basketball, football Carry out Constituency Sports tournament and the winning teams/schools to be awarded with trophies, balls, and games kits</t>
  </si>
  <si>
    <t>Purchase of office furniture; executive conference table, 16 executive chairs, 1 executive table, 3 office tables, 3 office chairs, 2 wooden cabinets  Kshs 1,000,000).  Purchase of 4 desktop computers  Kshs 250,000), 40'Tv Kshs 50,000), office telephone networking  Kshs 50,000).</t>
  </si>
  <si>
    <t>Renovation of 6 classrooms; floor repair, plaster, ceiling, windows&amp; doors repair, painting.</t>
  </si>
  <si>
    <t>Completion of dormitory; plaster, ceiling, plumbing, electrical works, floor, doors, windows, painting</t>
  </si>
  <si>
    <r>
      <t>Renovation of two roofing, Plastering flooring, fixing doors and windows and painting</t>
    </r>
    <r>
      <rPr>
        <b/>
        <sz val="12"/>
        <color indexed="10"/>
        <rFont val="Footlight MT Light"/>
        <family val="1"/>
      </rPr>
      <t>(specify the facility to be worked on)</t>
    </r>
  </si>
  <si>
    <t>Renovation of 5classrooms; floor repair, plaster, ceiling, windows &amp; doors repair, painting.</t>
  </si>
  <si>
    <t>Completion of dormitory ;floor, plaster, wiring, painting</t>
  </si>
  <si>
    <t>Completion of 1classroom; plaster,floor,windows,door,painting(Kshs 200,000)   Purchase of 80 school lockers and chairs (Kshs 400,000)</t>
  </si>
  <si>
    <t>Completion of laboratory; plaster, ceiling, wiring, floor, doors, windows, working tables.</t>
  </si>
  <si>
    <t xml:space="preserve">Completion of library: Roofing, Plaster,floor, windows, doors, painting </t>
  </si>
  <si>
    <t>Completion of one classroom;- walling, roofing,plastering and verandah construction</t>
  </si>
  <si>
    <t>Completion of one classroom;- walling, roofing, plastering and verandah construction</t>
  </si>
  <si>
    <t>Completion of staff quarters;-  wall plastering, floor and door fitting</t>
  </si>
  <si>
    <t>Construction of 2 Cubicle toilets</t>
  </si>
  <si>
    <t xml:space="preserve"> Kithituni Primary School</t>
  </si>
  <si>
    <r>
      <t>Renovation of one classroom plastering and flooring</t>
    </r>
    <r>
      <rPr>
        <b/>
        <sz val="12"/>
        <color indexed="10"/>
        <rFont val="Footlight MT Light"/>
        <family val="1"/>
      </rPr>
      <t>(minutes- purchase of land differ from schedules)</t>
    </r>
  </si>
  <si>
    <r>
      <t>Completion of laboratory fittings and purchase of equipment.</t>
    </r>
    <r>
      <rPr>
        <b/>
        <sz val="12"/>
        <color indexed="10"/>
        <rFont val="Footlight MT Light"/>
        <family val="1"/>
      </rPr>
      <t>(specify equipments)</t>
    </r>
  </si>
  <si>
    <r>
      <t>Musovo Secondary School</t>
    </r>
    <r>
      <rPr>
        <b/>
        <sz val="12"/>
        <color indexed="10"/>
        <rFont val="Footlight MT Light"/>
        <family val="1"/>
      </rPr>
      <t>(minutes name differ from schedules)</t>
    </r>
  </si>
  <si>
    <t xml:space="preserve">planting of 100 indegeneous tree seedlings at a cost of Kshs. 100.00 each @ Kshs 10,000  and spring  protection/fencing @ Ksh 15,000,cut off drain at a cost of Kshs. 10,000.00 and stone pitching at a cost of Ksh 15,000 </t>
  </si>
  <si>
    <t>planting of 100 indegeneous tree seedlings at a cost of Kshs. 100.00 each @ Kshs 10,000  and spring  protection/fencing @ Ksh 15,000,cut off drain at a cost of Kshs. 10,000.00 and stone pitching at a cost of Ksh 15,000</t>
  </si>
  <si>
    <t xml:space="preserve">Construction of 2 door toilets for teachers </t>
  </si>
  <si>
    <t xml:space="preserve">Construction of 10 door toilets to completion </t>
  </si>
  <si>
    <t>Painting,tiling and plumbing works for the staff house.</t>
  </si>
  <si>
    <t xml:space="preserve">Construction of 6 door toilets to completion </t>
  </si>
  <si>
    <t>Construction of one classrooms Kshs 600,000 and 6 door toilets to completion Kshs 250,000</t>
  </si>
  <si>
    <t xml:space="preserve">Construction of 10 door toilets for girls and boys </t>
  </si>
  <si>
    <t xml:space="preserve">Construction of 8 door toilets for staff and boys to completion </t>
  </si>
  <si>
    <t xml:space="preserve">Construction of one classroom Kshs 600,000  and 6 door toilets Kshs 200,000 </t>
  </si>
  <si>
    <t xml:space="preserve">Construction of one classroom  Kshs 600,000 and 10 door toilets Kshs 400,000 to completion </t>
  </si>
  <si>
    <t xml:space="preserve">Construction  of one classroom Kshs 600,000 and 6 door toilets Kshs 200,000 </t>
  </si>
  <si>
    <t xml:space="preserve">Construction of classroom Kshs 600,000 and 6door toilets to completion  Kshs 200,000 </t>
  </si>
  <si>
    <t xml:space="preserve">Construction of 10 door toilets for boys and girls </t>
  </si>
  <si>
    <t xml:space="preserve">Construction of one classroom Kshs 600,000 and 6 door toilets Kshs 200,000 </t>
  </si>
  <si>
    <t>Development of a  constituency strategic plan for the next five financial years ie 2018/19 to 2023/24</t>
  </si>
  <si>
    <t>Construction of 2 new classrooms to roof level</t>
  </si>
  <si>
    <t>Completion ( Plaster, floorscreed, Render, Fittings, glazing, Fascia Board &amp;Painting) of one classroom</t>
  </si>
  <si>
    <t xml:space="preserve">Completion of a twin laboratory - Concrete work tables, fume Chamber, render, Plaster, fittings, Terrazzo floorscreed, glazing, painting, fascia board </t>
  </si>
  <si>
    <t>Completion - Concrete work tables,Fume Chamber , Plaster,fittings, Tarrazzo floor screed, glazing, painting, fascia board, Plumbing works, electrical works and gas installation of a twin laboratory</t>
  </si>
  <si>
    <t>Completion - Plaster,fittings, Tarrazzo floors creed, glazing, painting,fascia board of a twin laboratory</t>
  </si>
  <si>
    <t>Completion - Terazzo floors creed, glazing, painting, fascia board ,Concrete Work tops, Fume chamber of a twin laboratory</t>
  </si>
  <si>
    <t>Final installment for  purchase of school bus</t>
  </si>
  <si>
    <t xml:space="preserve">Completion of first floor of a tuition  storied  building </t>
  </si>
  <si>
    <t>PROJECT GFS CODELIST FOR KITUI SOUTH NATIONAL GOVERNMENT CONSTITUENCY DEVELOPMENT FUND</t>
  </si>
  <si>
    <t>ADMINSTRATION/RECURRENT EXPENDITURE</t>
  </si>
  <si>
    <t>Purchase of fuel, insurance, repairs and maintenance, printing, stationery, telephone, travel and subsistence, office tea</t>
  </si>
  <si>
    <t>MONITORIN EVALUATION/CAPACITY BUILDING</t>
  </si>
  <si>
    <t>Purchase of fuel, camera, printing, stationery, photocopying, airtime, travel and subsistence.</t>
  </si>
  <si>
    <t>Undertake Training of the PMCs/NG-CDFCs/staff on NG-CDF Related issues</t>
  </si>
  <si>
    <t>Emergency  Reserve</t>
  </si>
  <si>
    <t>Purchase and distribution of  Sports equipment - footballs, volleyballs and  football nets to existing teams</t>
  </si>
  <si>
    <t>Bursary Tertiary institutions/universities</t>
  </si>
  <si>
    <t xml:space="preserve">Reroofing  three  classrooms; replacement of iron sheets, timber and facial boards </t>
  </si>
  <si>
    <t>Ngunga Primary school</t>
  </si>
  <si>
    <t>Windiu Primary School</t>
  </si>
  <si>
    <t>Iiani  Primary school</t>
  </si>
  <si>
    <t xml:space="preserve">Reroofing of three  classrooms; replacement of iron sheets, timber and facial boards </t>
  </si>
  <si>
    <t>Ilusya  Primary school</t>
  </si>
  <si>
    <t>Kyatune  Primary school</t>
  </si>
  <si>
    <t>Construction of one door bathroom with one door pit latrine annexed to the Girls Dormitory</t>
  </si>
  <si>
    <t>Kitambaa Primary School</t>
  </si>
  <si>
    <t>Wingethi Primary School</t>
  </si>
  <si>
    <t>Kayang’ombe  Primary school</t>
  </si>
  <si>
    <t>Yamutava  Primary School</t>
  </si>
  <si>
    <t>Kakithya  Primary school</t>
  </si>
  <si>
    <t>ABC Ngiluni  Primary school</t>
  </si>
  <si>
    <t>Mikuyuni  Primary school</t>
  </si>
  <si>
    <t>Kyoani  Primary school</t>
  </si>
  <si>
    <t xml:space="preserve">Reroofing of five classrooms; replacement of iron sheets, timber and facial boards </t>
  </si>
  <si>
    <t>Yumbu Primary school</t>
  </si>
  <si>
    <t>Reroofing of five classrooms; replacement of iron sheets, timber and facial boards</t>
  </si>
  <si>
    <t>Mutulu  Primary School</t>
  </si>
  <si>
    <t>Kamuvala  Primary school</t>
  </si>
  <si>
    <t>Kyandula  Primary school</t>
  </si>
  <si>
    <t>Construction of a dining Hall to completion</t>
  </si>
  <si>
    <t>Tisya Primary School</t>
  </si>
  <si>
    <t>Kiuani Primary School</t>
  </si>
  <si>
    <t>Kiati Primary School</t>
  </si>
  <si>
    <t>Reroofing of three  classrooms; replacement of iron sheets, timber and facial boards</t>
  </si>
  <si>
    <t>Musenge Primary school</t>
  </si>
  <si>
    <t>Yongo primary school</t>
  </si>
  <si>
    <t>Mwala Primary school</t>
  </si>
  <si>
    <t>Renovation of three classrooms; plastering, flooring, painting, shuttering.</t>
  </si>
  <si>
    <t>Construction of 2 door pit latrine to completion</t>
  </si>
  <si>
    <t>Mutha Curriculum Support Office</t>
  </si>
  <si>
    <t xml:space="preserve">Construction of Office to completion </t>
  </si>
  <si>
    <t>St. Peters  Secondary School-Nduundune</t>
  </si>
  <si>
    <t>Ikanga Girls’ Secondary school</t>
  </si>
  <si>
    <t>Kisayani  Secondary school</t>
  </si>
  <si>
    <t>Final payment towards purchase of 51 seater school bus in partnership with parents</t>
  </si>
  <si>
    <t>Mutomo Girls’ Secondary school</t>
  </si>
  <si>
    <t>Kenze  Secondary school</t>
  </si>
  <si>
    <t>Completion of one classroom started by parents in 2018: Roofing, shutters, plaster, flooring and painting</t>
  </si>
  <si>
    <t>Uae Mixed  Secondary School</t>
  </si>
  <si>
    <t>Kawelu Secondary  School</t>
  </si>
  <si>
    <t>Kanziko Secondary school</t>
  </si>
  <si>
    <t>Muthue secondary school</t>
  </si>
  <si>
    <t>Vutu secondary school</t>
  </si>
  <si>
    <t>Timboni Secondary school</t>
  </si>
  <si>
    <t>Mutonya Secondary school</t>
  </si>
  <si>
    <t>Kaatene Secondary School</t>
  </si>
  <si>
    <t>Mathima Secondary school</t>
  </si>
  <si>
    <t>Simisi secondary school</t>
  </si>
  <si>
    <t>Construction of principal’s house to completion</t>
  </si>
  <si>
    <t>St. Patricks Mixed Secondary school</t>
  </si>
  <si>
    <t>KMTC Mutomo Campus</t>
  </si>
  <si>
    <t>Completion of Women hostel: Plaster, doors, shutters, painting</t>
  </si>
  <si>
    <t>Ikanga Teachers Training College</t>
  </si>
  <si>
    <t xml:space="preserve">Mutomo Sub-county – Deputy County Commissioner’s (DCC) Office </t>
  </si>
  <si>
    <t>Construction of a still gate and sentry house to completion</t>
  </si>
  <si>
    <t>Mwanianga Assistant Chiefs’ Office</t>
  </si>
  <si>
    <t>Construction of Office Block to completion</t>
  </si>
  <si>
    <t>Ikutha Chiefs’ Camp</t>
  </si>
  <si>
    <t>Construction of Dias to completion</t>
  </si>
  <si>
    <t>Ikanga Chief's Office</t>
  </si>
  <si>
    <t>Completion of Chiefs office: Plastering, windows, doors, floor and painting</t>
  </si>
  <si>
    <t>Kyoani  Assistant  Chief's Office</t>
  </si>
  <si>
    <t xml:space="preserve">Athi Chiefs’ Office </t>
  </si>
  <si>
    <t xml:space="preserve">Kituti Chiefs’  Office </t>
  </si>
  <si>
    <t xml:space="preserve">Ndakani Chief's Office </t>
  </si>
  <si>
    <t>Completion of the chief's office: Roofing, plastering  and painting</t>
  </si>
  <si>
    <t>Kiimani Assistant Chiefs’ Office</t>
  </si>
  <si>
    <t>Monguni assistant Chiefs office</t>
  </si>
  <si>
    <t>Completion of  Assistant Chief office started by Community: plaster, floor, painting, shutters</t>
  </si>
  <si>
    <t>Construction of Huduma Centre at Mutomo Chiefs Camp</t>
  </si>
  <si>
    <t>Special Education curriculum support office</t>
  </si>
  <si>
    <t>Purchase of motorbike for Special Education Curriculum Support Office-Kitui South Subcounty</t>
  </si>
  <si>
    <t>Mutomo Curriculum Support Office</t>
  </si>
  <si>
    <t>Purchase of motorbike for Mutomo Curriculum Support Office</t>
  </si>
  <si>
    <t>Purchase of motorbike Mutha Curriculum Support Office</t>
  </si>
  <si>
    <t>Athi Curriculum Support Office</t>
  </si>
  <si>
    <t>Purchase of motorbike for Athi Curriculum Support Office</t>
  </si>
  <si>
    <t>Completion of 14 aqua toilet- Sanding, Terrazo, Painting, Plumbing, Tiling, slab - Kshs. 500,000. Completion of renovation of 17 classrooms- terrazo floors, painting, roof replacement - Kshs. 1,200,000</t>
  </si>
  <si>
    <t xml:space="preserve">Completion of remaining 50 metres construction of playing field 400m length perimeter wall </t>
  </si>
  <si>
    <t>Completion of 3 door toilets, fittings and finishing - Kshs. 300,000 Construction of 2 Classrooms - Kshs. 3,000,000</t>
  </si>
  <si>
    <t>Renovation of floor with terrazo, plastering of walls, painting for  12 classrooms - Kshs. 2,700,000 landscaping/Murraming of the compound - Kshs. 300,000</t>
  </si>
  <si>
    <t>Renovation of floor with terrazo, roofing, plastering walls, painting of 10 classrooms</t>
  </si>
  <si>
    <t>Wiring of 16 classrooms- Kshs. 500,000, Land scapping/ murraming of compound - Kshs. 500,000, Repair and Terazzo of floors of 6 classrooms - 1,000,000</t>
  </si>
  <si>
    <t>Construction of Dormitory; ground floor upto slab to completion to accommodate 150 students</t>
  </si>
  <si>
    <t>Purchase ,Transportation and Planting of seedlings in the following Primary Schools: Amkiruk , Boi , Chemong ,Enego,Iboe, Kaborowo, Kabuson, Kamarini,Kaptumek, Kipsartuk, Kibora, Kereri, Koibarak,Nderio,Lelgoi. Aldai NG CDF.Secondary Schools: Chepkongony , Kapkeben Mixed, Teldet , Kimaren Girls, Kapkures , ,Manman,Kapkenduiywo,  Kesengei TTI</t>
  </si>
  <si>
    <t>Completion of 1 classroom (Plastering, windows and Doors and  painting)</t>
  </si>
  <si>
    <t>Renovation of Staffroom and 4 classrooms; Roofing, Plastering and Painting</t>
  </si>
  <si>
    <t xml:space="preserve">Purchase of 1 acre land </t>
  </si>
  <si>
    <t>Completion of 2 classrooms; Fixing of Doors and windows, plastering, flooring and painting</t>
  </si>
  <si>
    <t>Completion of 2 classrooms; Fixing Doors and windows,  plastering, floor and painting)</t>
  </si>
  <si>
    <t xml:space="preserve">Purchase of 0.2 acres of land </t>
  </si>
  <si>
    <t>Completion of 2 classrooms; Fixing of Doors and windows, plastering, floor and painting</t>
  </si>
  <si>
    <t xml:space="preserve">Purchase of 0.8 acres of land </t>
  </si>
  <si>
    <t xml:space="preserve">Purchase of 1 acre Land </t>
  </si>
  <si>
    <t>Completion of Laboratory (Plastering, fixing of windows &amp; Doors, painting)</t>
  </si>
  <si>
    <t>Final payment for  Purchase of 51 seater capacity Bus</t>
  </si>
  <si>
    <t xml:space="preserve">Final Payment for Purchase of 33 seater Bus </t>
  </si>
  <si>
    <t>Completion of Laboratory (plastering, Fixing of windows &amp; doors, painting)</t>
  </si>
  <si>
    <t>Completion of 4 lecture halls (Roofing,Fixing of windows &amp; Doors, Plastering &amp;Painting)</t>
  </si>
  <si>
    <r>
      <t xml:space="preserve">Construction of 2 rooms offices Kshs 500,000, Construction of 2 pit toilets to completion Kshs 150, 000, fencing of 1 acre with </t>
    </r>
    <r>
      <rPr>
        <sz val="12"/>
        <rFont val="Footlight MT Light"/>
        <family val="1"/>
      </rPr>
      <t xml:space="preserve">treated eucalyptus posts </t>
    </r>
    <r>
      <rPr>
        <sz val="12"/>
        <color indexed="8"/>
        <rFont val="Footlight MT Light"/>
        <family val="1"/>
      </rPr>
      <t xml:space="preserve">and barbed wire Kshs 100,000 completion of 4 houses Kshs 450,000: doors, windows and floors. </t>
    </r>
    <r>
      <rPr>
        <b/>
        <sz val="12"/>
        <color indexed="10"/>
        <rFont val="Footlight MT Light"/>
        <family val="1"/>
      </rPr>
      <t xml:space="preserve"> </t>
    </r>
  </si>
  <si>
    <t xml:space="preserve">Renovation of 4 classrooms plastering floors doors windows and painting 400,000 purchase 30 desks @5000 Kshs 150,000 ) </t>
  </si>
  <si>
    <t>Purchase of transformers in partnership with REA.Proposed sites are: Okurara area of Onyunyur Location, Abwakerisa area of Kakapel location,Kajei area of Akadetewai Location,Korisai area of Chamasiri Location and Omaembete area of amoni location</t>
  </si>
  <si>
    <t>4-040-225-2640507-113-2018/19-011</t>
  </si>
  <si>
    <t>4-040-225-2640507-113-2018/19-012</t>
  </si>
  <si>
    <t>4-040-225-2640507-113-2018/19-013</t>
  </si>
  <si>
    <t>Purchase of sports uniforms, balls and kits for Mikindani,Jomvu Kuu and Miritini teams for Football, volleyball ,Rugby, Taekwondo and Tennis.The teams are: Jomvu men sitting volleyball team,Jomvu Women sitting volleyball team,Mikindani Marines(rugby),Miritini Sailors(rugby),Miritini Trojans(rugby),Shofco ladies football team,Miyosa Ladies football teams,Aldina Sea Eagles football team,Jomvu ladies football team,Aljoufy football team,Mikindani Taekwondo club and Bangladesh Taekwondo club</t>
  </si>
  <si>
    <t>St. Mary's Primary School-Bangladesh</t>
  </si>
  <si>
    <t xml:space="preserve">Lukusi Primary School </t>
  </si>
  <si>
    <t>Installation of rain water harvesting system- gutters and 2 plastic tanks of 5000 litres</t>
  </si>
  <si>
    <t>4-039-219-2640510-110-2018/19-002</t>
  </si>
  <si>
    <t>4-039-219-2640510-110-2018/19-003</t>
  </si>
  <si>
    <t>4-039-219-2640510-110-2018/19-004</t>
  </si>
  <si>
    <t xml:space="preserve">Mundaa Primary School </t>
  </si>
  <si>
    <t xml:space="preserve">Napara Ack Primary School </t>
  </si>
  <si>
    <t xml:space="preserve">Mikokwe Secondary School </t>
  </si>
  <si>
    <t>Plastering, flooring, glazing, painting, wiring,construction of ramps on three  classrooms</t>
  </si>
  <si>
    <t>Walling, casting of the lintel, roofing plastering, wiring, painting of 2 classrooms</t>
  </si>
  <si>
    <t xml:space="preserve">Renovation works to Dormitory (Floor &amp; wall repairs, Repairing and/or  Replacing broken Doors and Windows, Painting, Roofing Works , Project Labeling) </t>
  </si>
  <si>
    <t xml:space="preserve">Renovation Works to 4 Classrooms (Floor &amp; wall repairs, Repairing and/or  Replacing broken Doors and Windows, Painting, Roofing Works , Project Labeling) </t>
  </si>
  <si>
    <t xml:space="preserve">Renovation Works to 3 Classrooms (Floor &amp; wall repairs, Repairing and/or  Replacing broken Doors and Windows, Painting, Roofing Works , Project Labeling) </t>
  </si>
  <si>
    <r>
      <t>Renovation works to 50M</t>
    </r>
    <r>
      <rPr>
        <vertAlign val="superscript"/>
        <sz val="12"/>
        <color indexed="8"/>
        <rFont val="Footlight MT Light"/>
        <family val="1"/>
      </rPr>
      <t xml:space="preserve">3 </t>
    </r>
    <r>
      <rPr>
        <sz val="12"/>
        <color indexed="8"/>
        <rFont val="Footlight MT Light"/>
        <family val="1"/>
      </rPr>
      <t>Masonry Water Tank (Floor &amp; wall repairs, Repairing  Roofing Works, Project Labeling)</t>
    </r>
  </si>
  <si>
    <r>
      <t xml:space="preserve">Carry out constituency sports tournaments and for purchase of sports equipment in the 4 wards </t>
    </r>
    <r>
      <rPr>
        <b/>
        <sz val="12"/>
        <color indexed="10"/>
        <rFont val="Footlight MT Light"/>
        <family val="1"/>
      </rPr>
      <t>(specify the beneficiary teams)</t>
    </r>
  </si>
  <si>
    <r>
      <t>Completion (roofing painting, plastering, flooring) fitting windows and doors</t>
    </r>
    <r>
      <rPr>
        <b/>
        <sz val="12"/>
        <color indexed="10"/>
        <rFont val="Footlight MT Light"/>
        <family val="1"/>
      </rPr>
      <t>(specify facility to be worked on)</t>
    </r>
  </si>
  <si>
    <t xml:space="preserve">Construction to completion of a residential house to accommodate the Deputy County Commissioner </t>
  </si>
  <si>
    <t>Administration block construction phase (I) to completion. (Foundation, Walling, Plastering)</t>
  </si>
  <si>
    <t>Additional funds for purchase of 51 seater school  bus</t>
  </si>
  <si>
    <t>Fencing( treated bluegum and barbed wire) and gate kshs 600,000,drilling and piping of water kshs 3,000,000</t>
  </si>
  <si>
    <t xml:space="preserve">Purchase of three phase transformer-kshs 1,000,000 </t>
  </si>
  <si>
    <t>Completion of three classrooms(Roofing works, Floor Screeding and Plastering)</t>
  </si>
  <si>
    <t xml:space="preserve">Classroom Completion( Roofing, Floor Screeding and Plastering and Finishing of walling) </t>
  </si>
  <si>
    <t>Youth and Sports</t>
  </si>
  <si>
    <t xml:space="preserve">Construction of a Ten units (Including a Urinal and pupils living with disability toilet) septic toilet </t>
  </si>
  <si>
    <t>Kiarugu Primary School</t>
  </si>
  <si>
    <t>…………………………………….                                                                                                                                                                                                     Verified By: Christine Mwangolo                                                                                                                                                                                                                                                                                                                                                                                                                                                                                                                                                                                                                                                                                                                                      For:Ag.Chief Manager Programmes &amp; Field Services Coordination                                                               Date………………………………..</t>
  </si>
  <si>
    <t>Purchase of  50Beds @ Kshs.6,000=Kshs.300,000 and 50 Lockers@Kshs.4,000= Kshs.200,000 for special Needs pupils</t>
  </si>
  <si>
    <t xml:space="preserve">Renovations of 4 Classrooms-Painting, Verandah Works </t>
  </si>
  <si>
    <t xml:space="preserve">Final payment for purchase of 62 Seater Bus         </t>
  </si>
  <si>
    <t xml:space="preserve">Purchase of 1 acre of Land to the School </t>
  </si>
  <si>
    <r>
      <rPr>
        <b/>
        <sz val="12"/>
        <color indexed="10"/>
        <rFont val="Footlight MT Light"/>
        <family val="1"/>
      </rPr>
      <t xml:space="preserve">Whole NG-CDF Office Internet Connection @Kshs.225,000,Wiring and Network cabling of the whole NG-CDF Office@Kshs.550,000 and UTP Telephony 5 Pcs@ Kshs.80,000 =Kshs.400,000, </t>
    </r>
    <r>
      <rPr>
        <b/>
        <sz val="12"/>
        <color indexed="10"/>
        <rFont val="Footlight MT Light"/>
        <family val="1"/>
      </rPr>
      <t>Fencing of NG-CDF Office @Kshs.1,000,000 and New Gate@Kshs.500,000</t>
    </r>
  </si>
  <si>
    <r>
      <t xml:space="preserve">Completion of one classroom; Ceiling &amp; Painting, Painting toilet Kshs. </t>
    </r>
    <r>
      <rPr>
        <b/>
        <sz val="12"/>
        <color indexed="8"/>
        <rFont val="Footlight MT Light"/>
        <family val="1"/>
      </rPr>
      <t>100,00</t>
    </r>
    <r>
      <rPr>
        <sz val="12"/>
        <color indexed="8"/>
        <rFont val="Footlight MT Light"/>
        <family val="1"/>
      </rPr>
      <t xml:space="preserve"> </t>
    </r>
  </si>
  <si>
    <t>Construction of one classroom; slab, walling, roofing, plastering.</t>
  </si>
  <si>
    <t>Renovation of 3 classrooms plastering and painting.</t>
  </si>
  <si>
    <t>Renovation of 4 classrooms flooring, plastering and painting.</t>
  </si>
  <si>
    <t>Completion of Eight Classrooms; plastering, Painting and electrical wiring.</t>
  </si>
  <si>
    <r>
      <t>Purchase of 1.2 Acre Land @ Kshs</t>
    </r>
    <r>
      <rPr>
        <b/>
        <sz val="12"/>
        <color indexed="8"/>
        <rFont val="Footlight MT Light"/>
        <family val="1"/>
      </rPr>
      <t>. 1,200,000,</t>
    </r>
    <r>
      <rPr>
        <sz val="12"/>
        <color indexed="8"/>
        <rFont val="Footlight MT Light"/>
        <family val="1"/>
      </rPr>
      <t xml:space="preserve"> construction of 2 classrooms to completion @ Kshs. </t>
    </r>
    <r>
      <rPr>
        <b/>
        <sz val="12"/>
        <color indexed="8"/>
        <rFont val="Footlight MT Light"/>
        <family val="1"/>
      </rPr>
      <t>1,400,000</t>
    </r>
    <r>
      <rPr>
        <sz val="12"/>
        <color indexed="8"/>
        <rFont val="Footlight MT Light"/>
        <family val="1"/>
      </rPr>
      <t xml:space="preserve">, Construction of Administration Block Kshs. </t>
    </r>
    <r>
      <rPr>
        <b/>
        <sz val="12"/>
        <color indexed="8"/>
        <rFont val="Footlight MT Light"/>
        <family val="1"/>
      </rPr>
      <t>1,600,000</t>
    </r>
    <r>
      <rPr>
        <sz val="12"/>
        <color indexed="8"/>
        <rFont val="Footlight MT Light"/>
        <family val="1"/>
      </rPr>
      <t xml:space="preserve"> and  Construction of 2- four door toilets (Boys and Girls) @Kshs. </t>
    </r>
    <r>
      <rPr>
        <b/>
        <sz val="12"/>
        <color indexed="8"/>
        <rFont val="Footlight MT Light"/>
        <family val="1"/>
      </rPr>
      <t>4</t>
    </r>
    <r>
      <rPr>
        <b/>
        <sz val="12"/>
        <color indexed="8"/>
        <rFont val="Footlight MT Light"/>
        <family val="1"/>
      </rPr>
      <t>00,000</t>
    </r>
    <r>
      <rPr>
        <sz val="12"/>
        <color indexed="8"/>
        <rFont val="Footlight MT Light"/>
        <family val="1"/>
      </rPr>
      <t xml:space="preserve"> each.</t>
    </r>
  </si>
  <si>
    <r>
      <t xml:space="preserve">Construction of two classrooms to completion @ Kshs. </t>
    </r>
    <r>
      <rPr>
        <b/>
        <sz val="12"/>
        <color indexed="8"/>
        <rFont val="Footlight MT Light"/>
        <family val="1"/>
      </rPr>
      <t>1,400,000</t>
    </r>
    <r>
      <rPr>
        <sz val="12"/>
        <color indexed="8"/>
        <rFont val="Footlight MT Light"/>
        <family val="1"/>
      </rPr>
      <t xml:space="preserve">  and Construction of Adminstration Block @ Kshs. </t>
    </r>
    <r>
      <rPr>
        <b/>
        <sz val="12"/>
        <color indexed="8"/>
        <rFont val="Footlight MT Light"/>
        <family val="1"/>
      </rPr>
      <t>2,000,000.00</t>
    </r>
  </si>
  <si>
    <t>Construction of Science Laboratory; slab construction, walling and roofing</t>
  </si>
  <si>
    <t>Construction  of 2 concrete tank bases,piping  and installation of  gutters.</t>
  </si>
  <si>
    <t>Construction of six door pit latrine  to completion</t>
  </si>
  <si>
    <t xml:space="preserve">Construction of 4 doors toilet for girls </t>
  </si>
  <si>
    <t xml:space="preserve">Construction of 4 doors toilet for  Teachers </t>
  </si>
  <si>
    <t>fixing of window frames,doors, plastering and painting of an administration block</t>
  </si>
  <si>
    <t>Construction of a twin girls dormitory</t>
  </si>
  <si>
    <t xml:space="preserve">Walling,partitioning, plastering and window frames for an administration block </t>
  </si>
  <si>
    <t xml:space="preserve">Plastering,sink, roofing and piping of sanitation block </t>
  </si>
  <si>
    <t>Completion of a dormitory - Painting, installation of elelctricity, flooring and installation of doors and windows</t>
  </si>
  <si>
    <t>Njogu-ini Secondary</t>
  </si>
  <si>
    <t>Mutathi –ini Secondary</t>
  </si>
  <si>
    <t>Completion of multi-purpose hall ( Paintings, roofing, electricity installation, windows and doors, water installations).Ksh.1,000,000.00) Completion of 6 door ablution block; paintings,water and  installation of electricity and doors - Kshs 700,000</t>
  </si>
  <si>
    <t>Renovation of eight (8) classrooms (flooring, roofing, plastering, paintings, fixing of doors and windows)</t>
  </si>
  <si>
    <t xml:space="preserve">Final payment of 51 seater school bus </t>
  </si>
  <si>
    <t>Equipping of water bore hole through purchase and installation of 3 5000ltrs water tank installation of water pump and laying of water pipes.</t>
  </si>
  <si>
    <t>Drilling of borehole , equipping and installation of two 5000 ltr water tank</t>
  </si>
  <si>
    <t>Final payment of 51 seater school bus</t>
  </si>
  <si>
    <t>Plastering, flooring and painting of 1 classroom kshs.350,000.00 and drilling of borehole , equipping and installation of two 5000 ltr water tank Kshs.3,000,000</t>
  </si>
  <si>
    <t xml:space="preserve">Completion of 1 classroom; painting plastering and flooring </t>
  </si>
  <si>
    <t>Roofing, plastering and painting of administration block Kshs 500,000.00 and drilling of borehole , equipping and installation of two 5000 ltr water tank kshs.3,000,000.00</t>
  </si>
  <si>
    <t>Painting of Awendo 8 Administration police staff houses kshs.200,000 and construction of bathroom kshs.100,000.</t>
  </si>
  <si>
    <t>Painting and glazing of 4 classrooms</t>
  </si>
  <si>
    <t xml:space="preserve">Fitting, glazing and plumbing the administration block </t>
  </si>
  <si>
    <r>
      <t xml:space="preserve">Completion of library: Roofing, Plaster,floor, windows, doors, painting - Kshs 1,000,000, </t>
    </r>
    <r>
      <rPr>
        <sz val="12"/>
        <rFont val="Footlight MT Light"/>
        <family val="1"/>
      </rPr>
      <t xml:space="preserve">purchase of 25 tables, 100 chairs and 12 book shelves - Kshs 700,000 </t>
    </r>
  </si>
  <si>
    <r>
      <t xml:space="preserve">Completion of administration block: floor tiling and </t>
    </r>
    <r>
      <rPr>
        <sz val="12"/>
        <rFont val="Footlight MT Light"/>
        <family val="1"/>
      </rPr>
      <t>purchase of 1 executive and 2 locally manufactured tables and 18 chairs.</t>
    </r>
  </si>
  <si>
    <t>Completion of laboratory;Floor works, ceiling, tiling of work service, fume chamber, 3permanent tables and 30 stools.</t>
  </si>
  <si>
    <t>4-027-146-2110000-100-2018/19-001</t>
  </si>
  <si>
    <t>4-027-146-2210000-100-2018/19-002</t>
  </si>
  <si>
    <t>4-027-146-2120101-100-2018/19-003</t>
  </si>
  <si>
    <t>4-027-146-2120201-100-2018/19-004</t>
  </si>
  <si>
    <t>4-027-146-2210802-100-2018/19-005</t>
  </si>
  <si>
    <t>4-027-146-2210802-111-2018/19-001</t>
  </si>
  <si>
    <t>4-027-146-2210700-111-2018/19-002</t>
  </si>
  <si>
    <t>4-027-146-2640509-112-2018/19-001</t>
  </si>
  <si>
    <t>4-027-146-2640510-110-2018/19-001</t>
  </si>
  <si>
    <t>4-027-146-2640510-110-2018/19-002</t>
  </si>
  <si>
    <t>4-027-146-2640510-110-2018/19-003</t>
  </si>
  <si>
    <t>4-027-146-2640510-110-2018/19-004</t>
  </si>
  <si>
    <t>4-027-146-2640510-110-2018/19-005</t>
  </si>
  <si>
    <t>4-027-146-2640510-110-2018/19-006</t>
  </si>
  <si>
    <t>4-027-146-2640510-110-2018/19-007</t>
  </si>
  <si>
    <t>4-027-146-2640510-110-2018/19-008</t>
  </si>
  <si>
    <t>4-027-146-2640510-110-2018/19-009</t>
  </si>
  <si>
    <t>4-027-146-2640510-110-2018/19-010</t>
  </si>
  <si>
    <t>4-027-146-2640510-110-2018/19-011</t>
  </si>
  <si>
    <t>4-027-146-2640510-110-2018/19-012</t>
  </si>
  <si>
    <t>4-027-146-2640510-110-2018/19-013</t>
  </si>
  <si>
    <t>4-027-146-2640510-110-2018/19-014</t>
  </si>
  <si>
    <t>4-027-146-2640510-110-2018/19-015</t>
  </si>
  <si>
    <t>4-027-146-2640510-110-2018/19-016</t>
  </si>
  <si>
    <t>4-027-146-2640510-110-2018/19-017</t>
  </si>
  <si>
    <t>4-027-146-2640510-110-2018/19-018</t>
  </si>
  <si>
    <t>4-027-146-2640510-110-2018/19-019</t>
  </si>
  <si>
    <t>4-027-146-2640510-110-2018/19-020</t>
  </si>
  <si>
    <t>4-027-146-2640510-110-2018/19-021</t>
  </si>
  <si>
    <t>4-027-146-2640510-110-2018/19-022</t>
  </si>
  <si>
    <t>4-027-146-2640510-110-2018/19-023</t>
  </si>
  <si>
    <t>4-027-146-2640510-110-2018/19-024</t>
  </si>
  <si>
    <t>4-027-146-2640510-110-2018/19-025</t>
  </si>
  <si>
    <t>4-027-146-2640510-110-2018/19-026</t>
  </si>
  <si>
    <t>4-027-146-2640510-110-2018/19-027</t>
  </si>
  <si>
    <t>4-027-146-2640510-110-2018/19-028</t>
  </si>
  <si>
    <t>4-027-146-2640510-110-2018/19-029</t>
  </si>
  <si>
    <t>4-027-146-2640101-103-2018/19-001</t>
  </si>
  <si>
    <t>4-027-146-2640102-103-2018/19-002</t>
  </si>
  <si>
    <t>4-027-146-3110203-108-2018/19-002</t>
  </si>
  <si>
    <t>4-027-146-2630204-104-2018/19-001</t>
  </si>
  <si>
    <t>4-027-146-2630204-104-2018/19-002</t>
  </si>
  <si>
    <t>4-027-146-2630204-104-2018/19-003</t>
  </si>
  <si>
    <t>4-027-146-2630204-104-2018/19-004</t>
  </si>
  <si>
    <t>4-027-146-2630204-104-2018/19-005</t>
  </si>
  <si>
    <t>4-027-146-2630204-104-2018/19-006</t>
  </si>
  <si>
    <t>4-027-146-2630204-104-2018/19-007</t>
  </si>
  <si>
    <t>4-027-146-2630204-104-2018/19-008</t>
  </si>
  <si>
    <t>4-027-146-2630204-104-2018/19-009</t>
  </si>
  <si>
    <t>4-027-146-2630204-104-2018/19-010</t>
  </si>
  <si>
    <t>4-027-146-2630204-104-2018/19-011</t>
  </si>
  <si>
    <t>4-027-146-2630204-104-2018/19-012</t>
  </si>
  <si>
    <t>4-027-146-2630204-104-2018/19-013</t>
  </si>
  <si>
    <t>4-027-146-2630204-104-2018/19-014</t>
  </si>
  <si>
    <t>4-027-146-2630204-104-2018/19-015</t>
  </si>
  <si>
    <t>4-027-146-2630204-104-2018/19-016</t>
  </si>
  <si>
    <t>4-027-146-2630204-104-2018/19-017</t>
  </si>
  <si>
    <t>4-027-146-2630204-104-2018/19-018</t>
  </si>
  <si>
    <t>4-027-146-2630204-104-2018/19-019</t>
  </si>
  <si>
    <t>4-027-146-2630204-104-2018/19-020</t>
  </si>
  <si>
    <t>4-027-146-2630204-104-2018/19-021</t>
  </si>
  <si>
    <t>4-027-146-2630204-104-2018/19-022</t>
  </si>
  <si>
    <t>4-027-146-2630204-104-2018/19-023</t>
  </si>
  <si>
    <t>4-027-146-2630204-104-2018/19-024</t>
  </si>
  <si>
    <t>4-027-146-2630204-104-2018/19-025</t>
  </si>
  <si>
    <t>4-027-146-2630204-104-2018/19-026</t>
  </si>
  <si>
    <t>4-027-146-2630204-104-2018/19-027</t>
  </si>
  <si>
    <t>4-027-146-2630204-104-2018/19-028</t>
  </si>
  <si>
    <t>4-027-146-2630204-104-2018/19-029</t>
  </si>
  <si>
    <t>4-027-146-2630204-104-2018/19-030</t>
  </si>
  <si>
    <t>4-027-146-2630204-104-2018/19-031</t>
  </si>
  <si>
    <t>4-027-146-2630204-104-2018/19-032</t>
  </si>
  <si>
    <t>4-027-146-2630204-104-2018/19-033</t>
  </si>
  <si>
    <t>4-027-146-2630204-104-2018/19-034</t>
  </si>
  <si>
    <t>4-027-146-2630205-104-2018/19-001</t>
  </si>
  <si>
    <t>4-027-146-2630205-104-2018/19-002</t>
  </si>
  <si>
    <t>4-027-146-2630205-104-2018/19-003</t>
  </si>
  <si>
    <t>4-027-146-2630205-104-2018/19-004</t>
  </si>
  <si>
    <t>4-027-146-2630205-104-2018/19-005</t>
  </si>
  <si>
    <t>4-027-146-2630205-104-2018/19-006</t>
  </si>
  <si>
    <t>4-027-146-2630205-104-2018/19-007</t>
  </si>
  <si>
    <t>4-027-146-2630205-104-2018/19-008</t>
  </si>
  <si>
    <t>4-027-146-2630205-104-2018/19-009</t>
  </si>
  <si>
    <t>4-027-146-2630205-104-2018/19-010</t>
  </si>
  <si>
    <t>4-027-146-2630205-104-2018/19-011</t>
  </si>
  <si>
    <t>4-027-146-2630205-104-2018/19-012</t>
  </si>
  <si>
    <t>4-027-146-2630205-104-2018/19-013</t>
  </si>
  <si>
    <t>4-027-146-2630205-104-2018/19-014</t>
  </si>
  <si>
    <t>4-027-146-2630205-104-2018/19-015</t>
  </si>
  <si>
    <t>4-027-146-2630205-104-2018/19-016</t>
  </si>
  <si>
    <t>4-027-146-2630205-104-2018/19-017</t>
  </si>
  <si>
    <t>4-027-146-2630205-104-2018/19-018</t>
  </si>
  <si>
    <t>4-027-146-2630205-104-2018/19-019</t>
  </si>
  <si>
    <t>4-027-146-2630205-104-2018/19-020</t>
  </si>
  <si>
    <t>4-027-146-2630205-104-2018/19-021</t>
  </si>
  <si>
    <t>4-027-146-2630205-104-2018/19-022</t>
  </si>
  <si>
    <t>4-027-146-2630205-104-2018/19-023</t>
  </si>
  <si>
    <t>4-027-146-2630205-104-2018/19-024</t>
  </si>
  <si>
    <t>4-027-146-2630205-104-2018/19-025</t>
  </si>
  <si>
    <t>4-027-146-2630205-104-2018/19-026</t>
  </si>
  <si>
    <t>4-027-146-2630205-104-2018/19-027</t>
  </si>
  <si>
    <t>4-027-146-2630205-104-2018/19-028</t>
  </si>
  <si>
    <t>Employee's salaries</t>
  </si>
  <si>
    <t>4-026-137-2110000-100-2018/19-001</t>
  </si>
  <si>
    <t>4-026-137-2210000-100-2018/19-002</t>
  </si>
  <si>
    <t>4-026-137-2120101-100-2018/19-003</t>
  </si>
  <si>
    <t>4-026-137-2120201-100-2018/19-004</t>
  </si>
  <si>
    <t>4-026-137-2210802-100-2018/19-005</t>
  </si>
  <si>
    <t>4-026-137-2210000-111-2018/19-001</t>
  </si>
  <si>
    <t>Purchase of fuel, repairs, printing, stationery, airtime, travel &amp; subsistence</t>
  </si>
  <si>
    <t>4-026-137-2210802-111-2018/19-002</t>
  </si>
  <si>
    <t xml:space="preserve">Payment of committee sitting allowences, transport and conferences </t>
  </si>
  <si>
    <t>4-026-137-2210700-111-2018/19-003</t>
  </si>
  <si>
    <t>4-026-137-2640509-112-2018/19-001</t>
  </si>
  <si>
    <t>4-026-137-2640200-101-2018/19-001</t>
  </si>
  <si>
    <t>4-026-137-2640101-103-2018/19-001</t>
  </si>
  <si>
    <t>Payment of bursary for needy students in Secondaryondary schools</t>
  </si>
  <si>
    <t>4-026-137-2640102-103-2018/19-002</t>
  </si>
  <si>
    <t>Payment of bursary for needy students in colleges and universities</t>
  </si>
  <si>
    <t>Endebess DCC ground</t>
  </si>
  <si>
    <t>4-026-137-2640510-110-2018/19-001</t>
  </si>
  <si>
    <t>Endebess TTI</t>
  </si>
  <si>
    <t>4-026-137-2640510-110-2018/19-002</t>
  </si>
  <si>
    <t>Chelulus Primary school</t>
  </si>
  <si>
    <t>4-026-137-2640510-110-2018/19-003</t>
  </si>
  <si>
    <t>Feedlot Primary School</t>
  </si>
  <si>
    <t>4-026-137-2640510-110-2018/19-004</t>
  </si>
  <si>
    <t>Kitinda Primary school</t>
  </si>
  <si>
    <t>4-026-137-2640510-110-2018/19-005</t>
  </si>
  <si>
    <t>Kietkei Secondary school</t>
  </si>
  <si>
    <t>4-026-137-2640510-110-2018/19-006</t>
  </si>
  <si>
    <t>AIC Cheberem Primary school</t>
  </si>
  <si>
    <t>4-026-137-2640510-110-2018/19-007</t>
  </si>
  <si>
    <t>Naminit Primary school</t>
  </si>
  <si>
    <t>4-026-137-2640510-110-2018/19-008</t>
  </si>
  <si>
    <t>Amani primary School</t>
  </si>
  <si>
    <t>4-026-137-2640510-110-2018/19-009</t>
  </si>
  <si>
    <t>St. Francis of Asis Koronga Secondary. School</t>
  </si>
  <si>
    <t>4-026-137-2640510-110-2018/19-010</t>
  </si>
  <si>
    <t>Testaborn Primary school</t>
  </si>
  <si>
    <t>4-026-137-2640510-110-2018/19-011</t>
  </si>
  <si>
    <t>Kokwo Primary school</t>
  </si>
  <si>
    <t>4-026-137-2640510-110-2018/19-012</t>
  </si>
  <si>
    <t>Andersen High school</t>
  </si>
  <si>
    <t>4-026-137-2640510-110-2018/19-013</t>
  </si>
  <si>
    <t>St. Pius Primary School</t>
  </si>
  <si>
    <t>4-026-137-2640510-110-2018/19-014</t>
  </si>
  <si>
    <t>Rwandet Primary school</t>
  </si>
  <si>
    <t>4-026-137-2640510-110-2018/19-015</t>
  </si>
  <si>
    <t>Chepnyalil Primary School</t>
  </si>
  <si>
    <t>4-026-137-2630204-104-2018/19-001</t>
  </si>
  <si>
    <t>Construction of 1 No Classroom; Foundation, Walling, plastering, fittings and Roofing .</t>
  </si>
  <si>
    <t>Tulwop Kesis Primary School</t>
  </si>
  <si>
    <t>4-026-137-2630204-104-2018/19-002</t>
  </si>
  <si>
    <t>Moss Memorial Primary School</t>
  </si>
  <si>
    <t>4-026-137-2630204-104-2018/19-003</t>
  </si>
  <si>
    <t>Chebrirbei Primary School</t>
  </si>
  <si>
    <t>4-026-137-2630204-104-2018/19-004</t>
  </si>
  <si>
    <t>Chelulus Primary School</t>
  </si>
  <si>
    <t>4-026-137-2630204-104-2018/19-005</t>
  </si>
  <si>
    <t>Purchase of 3 Acres of land</t>
  </si>
  <si>
    <t>4-026-137-2630204-104-2018/19-006</t>
  </si>
  <si>
    <t>Chepkwirot Primary School</t>
  </si>
  <si>
    <t>4-026-137-2630204-104-2018/19-007</t>
  </si>
  <si>
    <t>Construction of 1 No Classroom; Foundation, Walling, Roofing and Painting.</t>
  </si>
  <si>
    <t>Koibei Primary School</t>
  </si>
  <si>
    <t>4-026-137-2630204-104-2018/19-008</t>
  </si>
  <si>
    <t>DRP Keben Primary School</t>
  </si>
  <si>
    <t>4-026-137-2630204-104-2018/19-009</t>
  </si>
  <si>
    <t>Construction of 2 No Classrooms; Foundation, Walling, Roofing and Painting.</t>
  </si>
  <si>
    <t>Nabakwana Primary School</t>
  </si>
  <si>
    <t>4-026-137-2630204-104-2018/19-010</t>
  </si>
  <si>
    <t>Chesitia Primary School</t>
  </si>
  <si>
    <t>4-026-137-2630204-104-2018/19-011</t>
  </si>
  <si>
    <t>4-026-137-2630204-104-2018/19-012</t>
  </si>
  <si>
    <t>Labot Primary School</t>
  </si>
  <si>
    <t>4-026-137-2630204-104-2018/19-013</t>
  </si>
  <si>
    <t>Kitinda Primary School</t>
  </si>
  <si>
    <t>4-026-137-2630204-104-2018/19-014</t>
  </si>
  <si>
    <t>4-026-137-2630204-104-2018/19-015</t>
  </si>
  <si>
    <t>4-026-137-2630204-104-2018/19-016</t>
  </si>
  <si>
    <t>Nabeki Primary School</t>
  </si>
  <si>
    <t>4-026-137-2630204-104-2018/19-017</t>
  </si>
  <si>
    <t>AIC Cheberem Primary School</t>
  </si>
  <si>
    <t>4-026-137-2630204-104-2018/19-018</t>
  </si>
  <si>
    <t>Robinson Primary School</t>
  </si>
  <si>
    <t>4-026-137-2630204-104-2018/19-019</t>
  </si>
  <si>
    <t>Kamaroko Primary School</t>
  </si>
  <si>
    <t>4-026-137-2630204-104-2018/19-020</t>
  </si>
  <si>
    <t>4-026-137-2630204-104-2018/19-021</t>
  </si>
  <si>
    <t>Construction of 1 No Classrooms; Foundation, Walling, Roofing and Painting.</t>
  </si>
  <si>
    <t>4-026-137-2630204-104-2018/19-022</t>
  </si>
  <si>
    <t>Purchase of 20 pupil's desks</t>
  </si>
  <si>
    <t>4-026-137-2630204-104-2018/19-023</t>
  </si>
  <si>
    <t>4-026-137-2630204-104-2018/19-024</t>
  </si>
  <si>
    <t>Nabakhana Primary School</t>
  </si>
  <si>
    <t>4-026-137-2630204-104-2018/19-025</t>
  </si>
  <si>
    <t>4-026-137-2630204-104-2018/19-026</t>
  </si>
  <si>
    <t>4-026-137-2630204-104-2018/19-027</t>
  </si>
  <si>
    <t>4-026-137-2630204-104-2018/19-028</t>
  </si>
  <si>
    <t>4-026-137-2630204-104-2018/19-029</t>
  </si>
  <si>
    <t>4-026-137-2630204-104-2018/19-030</t>
  </si>
  <si>
    <t>Njoro Primary School</t>
  </si>
  <si>
    <t>4-026-137-2630204-104-2018/19-031</t>
  </si>
  <si>
    <t>St. Barnabas Girls  Sabwani Secondary School</t>
  </si>
  <si>
    <t>4-026-137-2630205-104-2018/19-001</t>
  </si>
  <si>
    <t>Construction of Dormitory; Foundation, walling and roofing</t>
  </si>
  <si>
    <t>4-026-137-2630205-104-2018/19-002</t>
  </si>
  <si>
    <t>Construction of Staff House; Foundation, walling plastering and roofing</t>
  </si>
  <si>
    <t>St. Mathews Secondary School- Cheptantan</t>
  </si>
  <si>
    <t>4-026-137-2630205-104-2018/19-003</t>
  </si>
  <si>
    <t>Construction of a Twin Laboratory; Foundation, walling and roofing</t>
  </si>
  <si>
    <t>St. Veronica  Kokwo Girls  Secondary School</t>
  </si>
  <si>
    <t>4-026-137-2630205-104-2018/19-004</t>
  </si>
  <si>
    <t xml:space="preserve">Construction of 2 No Classrooms; Foundation, Walling, plastering, fitting and Roofing </t>
  </si>
  <si>
    <t>Chepsalei Secondary School</t>
  </si>
  <si>
    <t>4-026-137-2630205-104-2018/19-005</t>
  </si>
  <si>
    <t xml:space="preserve"> Additional funds towards construction of a twin laboratory: Walling plastering and roofing.</t>
  </si>
  <si>
    <t>Matumbei Secondary. School</t>
  </si>
  <si>
    <t>4-026-137-2630205-104-2018/19-006</t>
  </si>
  <si>
    <t>Construction of 2 No. Classrooms; Foundation, walling, platering, fitting and roofing</t>
  </si>
  <si>
    <t>Titmet Secondary School</t>
  </si>
  <si>
    <t>4-026-137-2630205-104-2018/19-007</t>
  </si>
  <si>
    <t>Construction of a twin laboratory: Foundation, walling, plastering &amp; Roofing.</t>
  </si>
  <si>
    <t>Kietkei Secondary School</t>
  </si>
  <si>
    <t>4-026-137-2630205-104-2018/19-008</t>
  </si>
  <si>
    <t xml:space="preserve">Construction of 1 No Classroom; Foundation, Walling, plastering, fitting and Roofing </t>
  </si>
  <si>
    <t>Japata Secondary School</t>
  </si>
  <si>
    <t>4-026-137-2630205-104-2018/19-009</t>
  </si>
  <si>
    <t>Purchase of 51 Seater School Bus</t>
  </si>
  <si>
    <t>4-026-137-2630205-104-2018/19-010</t>
  </si>
  <si>
    <t>Andersen High School</t>
  </si>
  <si>
    <t>4-026-137-2630205-104-2018/19-011</t>
  </si>
  <si>
    <t>4-026-137-2630205-104-2018/19-012</t>
  </si>
  <si>
    <t>Completion of a twin laboratory: Walling, plastering and roofing.</t>
  </si>
  <si>
    <t>Njoro Secondary School</t>
  </si>
  <si>
    <t>4-026-137-2630205-104-2018/19-013</t>
  </si>
  <si>
    <t>Kimwondo Secondary School</t>
  </si>
  <si>
    <t>4-026-137-2630205-104-2018/19-014</t>
  </si>
  <si>
    <t xml:space="preserve">Purchase of 30 student Lockers </t>
  </si>
  <si>
    <t>Sabwani Boys Secondary School</t>
  </si>
  <si>
    <t>4-026-137-2630205-104-2018/19-015</t>
  </si>
  <si>
    <t>4-026-137-2630205-104-2018/19-016</t>
  </si>
  <si>
    <t>4-026-137-3110000-108-2018/19-001</t>
  </si>
  <si>
    <t>Purchase of 4 Desktop Computers and 1 Printer</t>
  </si>
  <si>
    <t>Purchase of Furniture</t>
  </si>
  <si>
    <t>4-026-137-3110000-108-2018/19-002</t>
  </si>
  <si>
    <t>Purchase of 4 office cabinets, 2 office tables and 6 office chairs</t>
  </si>
  <si>
    <t>Office Borehole</t>
  </si>
  <si>
    <t>4-026-137-3110000-108-2018/19-003</t>
  </si>
  <si>
    <t>To drill 120 meters Borehole and Install 9000 litres water tank at the NG-CDF Endebess</t>
  </si>
  <si>
    <t>4-026-137-3110000-108-2018/19-004</t>
  </si>
  <si>
    <t>Endebess Constituency Strategic Plan</t>
  </si>
  <si>
    <t>4-026-137-2211310-108-2018/19-001</t>
  </si>
  <si>
    <t>Additional funds towards development of strategic plan</t>
  </si>
  <si>
    <t>PROJECT GFS CODELIST FOR ENDEBESS NATIONAL GOVERNMENT CONSTITUENCY DEVELOPMENT FUND</t>
  </si>
  <si>
    <t>Undertake training of the PMC's/NG-CDFC's on CDF related issues.</t>
  </si>
  <si>
    <t>Endebess Constituency Innovation Hub</t>
  </si>
  <si>
    <t>PROJECT GFS CODELIST FOR KIKUYU NATIONAL GOVERNMENT CONSTITUENCY DEVELOPMENT FUND</t>
  </si>
  <si>
    <t>4-022-120-2110000-100-2018/19-001</t>
  </si>
  <si>
    <t>4-022-120-2210000-100-2018/19-002</t>
  </si>
  <si>
    <r>
      <t>4-022-120-</t>
    </r>
    <r>
      <rPr>
        <sz val="12"/>
        <color indexed="8"/>
        <rFont val="Footlight MT Light"/>
        <family val="1"/>
      </rPr>
      <t>2210802</t>
    </r>
    <r>
      <rPr>
        <sz val="12"/>
        <color indexed="8"/>
        <rFont val="Footlight MT Light"/>
        <family val="1"/>
      </rPr>
      <t>-100-2018/19-005</t>
    </r>
  </si>
  <si>
    <t>4-022-120-2210000-111-2018/19-001</t>
  </si>
  <si>
    <r>
      <t>4-022-120-</t>
    </r>
    <r>
      <rPr>
        <sz val="12"/>
        <color indexed="8"/>
        <rFont val="Footlight MT Light"/>
        <family val="1"/>
      </rPr>
      <t>2210802</t>
    </r>
    <r>
      <rPr>
        <sz val="12"/>
        <color indexed="8"/>
        <rFont val="Footlight MT Light"/>
        <family val="1"/>
      </rPr>
      <t>-111-2018/19-002</t>
    </r>
  </si>
  <si>
    <r>
      <t>4-022-120-</t>
    </r>
    <r>
      <rPr>
        <sz val="12"/>
        <color indexed="8"/>
        <rFont val="Footlight MT Light"/>
        <family val="1"/>
      </rPr>
      <t>2210700</t>
    </r>
    <r>
      <rPr>
        <sz val="12"/>
        <color indexed="8"/>
        <rFont val="Footlight MT Light"/>
        <family val="1"/>
      </rPr>
      <t>-111-2018/19-003</t>
    </r>
  </si>
  <si>
    <t>Undertake training of the PMC’s/NG-CDFCs on NG-CDF related issues</t>
  </si>
  <si>
    <t>Bursary -Secondary schools</t>
  </si>
  <si>
    <t>Payment of bursary to needy students Secondary Schools</t>
  </si>
  <si>
    <t>Payment of bursary to needy students in  Universities and Colleges</t>
  </si>
  <si>
    <r>
      <t>4-022-120-</t>
    </r>
    <r>
      <rPr>
        <sz val="12"/>
        <color indexed="8"/>
        <rFont val="Footlight MT Light"/>
        <family val="1"/>
      </rPr>
      <t>2640200</t>
    </r>
    <r>
      <rPr>
        <sz val="12"/>
        <color indexed="8"/>
        <rFont val="Footlight MT Light"/>
        <family val="1"/>
      </rPr>
      <t>-101-2018/19-001</t>
    </r>
  </si>
  <si>
    <t>Kikuyu Township Primary</t>
  </si>
  <si>
    <r>
      <t>4-022-120-</t>
    </r>
    <r>
      <rPr>
        <sz val="12"/>
        <color indexed="8"/>
        <rFont val="Footlight MT Light"/>
        <family val="1"/>
      </rPr>
      <t>2630204</t>
    </r>
    <r>
      <rPr>
        <sz val="12"/>
        <color indexed="8"/>
        <rFont val="Footlight MT Light"/>
        <family val="1"/>
      </rPr>
      <t>-104-2018/19-001</t>
    </r>
  </si>
  <si>
    <t>Kidfarmaco Primary school</t>
  </si>
  <si>
    <r>
      <t>4-022-120-</t>
    </r>
    <r>
      <rPr>
        <sz val="12"/>
        <color indexed="8"/>
        <rFont val="Footlight MT Light"/>
        <family val="1"/>
      </rPr>
      <t>2630204</t>
    </r>
    <r>
      <rPr>
        <sz val="12"/>
        <color indexed="8"/>
        <rFont val="Footlight MT Light"/>
        <family val="1"/>
      </rPr>
      <t>-104-2018/19-002</t>
    </r>
  </si>
  <si>
    <t>Thirime primary school</t>
  </si>
  <si>
    <r>
      <t>4-022-120-</t>
    </r>
    <r>
      <rPr>
        <sz val="12"/>
        <color indexed="8"/>
        <rFont val="Footlight MT Light"/>
        <family val="1"/>
      </rPr>
      <t>2630204</t>
    </r>
    <r>
      <rPr>
        <sz val="12"/>
        <color indexed="8"/>
        <rFont val="Footlight MT Light"/>
        <family val="1"/>
      </rPr>
      <t>-104-2018/19-003</t>
    </r>
  </si>
  <si>
    <t>Kandengwa primary</t>
  </si>
  <si>
    <r>
      <t>4-022-120-</t>
    </r>
    <r>
      <rPr>
        <sz val="12"/>
        <color indexed="8"/>
        <rFont val="Footlight MT Light"/>
        <family val="1"/>
      </rPr>
      <t>2630204</t>
    </r>
    <r>
      <rPr>
        <sz val="12"/>
        <color indexed="8"/>
        <rFont val="Footlight MT Light"/>
        <family val="1"/>
      </rPr>
      <t>-104-2018/19-004</t>
    </r>
  </si>
  <si>
    <t>Wambaa  primary School</t>
  </si>
  <si>
    <r>
      <t>4-022-120-</t>
    </r>
    <r>
      <rPr>
        <sz val="12"/>
        <color indexed="8"/>
        <rFont val="Footlight MT Light"/>
        <family val="1"/>
      </rPr>
      <t>2630204</t>
    </r>
    <r>
      <rPr>
        <sz val="12"/>
        <color indexed="8"/>
        <rFont val="Footlight MT Light"/>
        <family val="1"/>
      </rPr>
      <t>-104-2018/19-005</t>
    </r>
  </si>
  <si>
    <t>Gicharani primary school</t>
  </si>
  <si>
    <r>
      <t>4-022-120-</t>
    </r>
    <r>
      <rPr>
        <sz val="12"/>
        <color indexed="8"/>
        <rFont val="Footlight MT Light"/>
        <family val="1"/>
      </rPr>
      <t>2630204</t>
    </r>
    <r>
      <rPr>
        <sz val="12"/>
        <color indexed="8"/>
        <rFont val="Footlight MT Light"/>
        <family val="1"/>
      </rPr>
      <t>-104-2018/19-006</t>
    </r>
  </si>
  <si>
    <t>Reconstruction of  condemned School hall(demolitions,substructures work,walling,frames,fixing doors &amp; windows,internal &amp; external finishes,roofingworks, floor screeding and electrical works)</t>
  </si>
  <si>
    <t>Riu Nderi primary school</t>
  </si>
  <si>
    <r>
      <t>4-022-120-</t>
    </r>
    <r>
      <rPr>
        <sz val="12"/>
        <color indexed="8"/>
        <rFont val="Footlight MT Light"/>
        <family val="1"/>
      </rPr>
      <t>2630204</t>
    </r>
    <r>
      <rPr>
        <sz val="12"/>
        <color indexed="8"/>
        <rFont val="Footlight MT Light"/>
        <family val="1"/>
      </rPr>
      <t>-104-2018/19-007</t>
    </r>
  </si>
  <si>
    <t>Kamangu primary school</t>
  </si>
  <si>
    <r>
      <t>4-022-120-</t>
    </r>
    <r>
      <rPr>
        <sz val="12"/>
        <color indexed="8"/>
        <rFont val="Footlight MT Light"/>
        <family val="1"/>
      </rPr>
      <t>2630204</t>
    </r>
    <r>
      <rPr>
        <sz val="12"/>
        <color indexed="8"/>
        <rFont val="Footlight MT Light"/>
        <family val="1"/>
      </rPr>
      <t>-104-2018/19-009</t>
    </r>
  </si>
  <si>
    <t>Renovation of 6 classrooms (floor screeding,external &amp; internal plastering,roof painting, fixing steel doors &amp; windows,verandah construction) Redesign school hall into office block(internal walling,plastering works,painting works,fixing doors &amp; windows and electrical works)</t>
  </si>
  <si>
    <t>Kanyiha primary school</t>
  </si>
  <si>
    <r>
      <t>4-022-120-</t>
    </r>
    <r>
      <rPr>
        <sz val="12"/>
        <color indexed="8"/>
        <rFont val="Footlight MT Light"/>
        <family val="1"/>
      </rPr>
      <t>2630204</t>
    </r>
    <r>
      <rPr>
        <sz val="12"/>
        <color indexed="8"/>
        <rFont val="Footlight MT Light"/>
        <family val="1"/>
      </rPr>
      <t>-104-2018/19-010</t>
    </r>
  </si>
  <si>
    <t>Renovation of 8 classrooms(floor screeding,external &amp; internal plastering,fixing steel doors,roof painting,fixing gutters,painting works)</t>
  </si>
  <si>
    <t>Lussigeti primary school</t>
  </si>
  <si>
    <r>
      <t>4-022-120-</t>
    </r>
    <r>
      <rPr>
        <sz val="12"/>
        <color indexed="8"/>
        <rFont val="Footlight MT Light"/>
        <family val="1"/>
      </rPr>
      <t>2630204</t>
    </r>
    <r>
      <rPr>
        <sz val="12"/>
        <color indexed="8"/>
        <rFont val="Footlight MT Light"/>
        <family val="1"/>
      </rPr>
      <t>-104-2018/19-011</t>
    </r>
  </si>
  <si>
    <t>Gathiru primary school</t>
  </si>
  <si>
    <r>
      <t>4-022-120-</t>
    </r>
    <r>
      <rPr>
        <sz val="12"/>
        <color indexed="8"/>
        <rFont val="Footlight MT Light"/>
        <family val="1"/>
      </rPr>
      <t>2630204</t>
    </r>
    <r>
      <rPr>
        <sz val="12"/>
        <color indexed="8"/>
        <rFont val="Footlight MT Light"/>
        <family val="1"/>
      </rPr>
      <t>-104-2018/19-012</t>
    </r>
  </si>
  <si>
    <t>Gatune primary school</t>
  </si>
  <si>
    <r>
      <t>4-022-120-</t>
    </r>
    <r>
      <rPr>
        <sz val="12"/>
        <color indexed="8"/>
        <rFont val="Footlight MT Light"/>
        <family val="1"/>
      </rPr>
      <t>2630204</t>
    </r>
    <r>
      <rPr>
        <sz val="12"/>
        <color indexed="8"/>
        <rFont val="Footlight MT Light"/>
        <family val="1"/>
      </rPr>
      <t>-104-2018/19-013</t>
    </r>
  </si>
  <si>
    <t>Nachu primary school</t>
  </si>
  <si>
    <r>
      <t>4-022-120-</t>
    </r>
    <r>
      <rPr>
        <sz val="12"/>
        <color indexed="8"/>
        <rFont val="Footlight MT Light"/>
        <family val="1"/>
      </rPr>
      <t>2630204</t>
    </r>
    <r>
      <rPr>
        <sz val="12"/>
        <color indexed="8"/>
        <rFont val="Footlight MT Light"/>
        <family val="1"/>
      </rPr>
      <t>-104-2018/19-014</t>
    </r>
  </si>
  <si>
    <t>Completion of school hall and kitchen(external &amp; internal finishes ,floor screeding,fixing doors &amp; windows,fixing gutters and electrical works)</t>
  </si>
  <si>
    <t>HGM Kinoo Primary school</t>
  </si>
  <si>
    <r>
      <t>4-022-120-</t>
    </r>
    <r>
      <rPr>
        <sz val="12"/>
        <color indexed="8"/>
        <rFont val="Footlight MT Light"/>
        <family val="1"/>
      </rPr>
      <t>2630204</t>
    </r>
    <r>
      <rPr>
        <sz val="12"/>
        <color indexed="8"/>
        <rFont val="Footlight MT Light"/>
        <family val="1"/>
      </rPr>
      <t>-104-2018/19-015</t>
    </r>
  </si>
  <si>
    <t>Mama Ngina primary school</t>
  </si>
  <si>
    <r>
      <t>4-022-120-</t>
    </r>
    <r>
      <rPr>
        <sz val="12"/>
        <color indexed="8"/>
        <rFont val="Footlight MT Light"/>
        <family val="1"/>
      </rPr>
      <t>2630204</t>
    </r>
    <r>
      <rPr>
        <sz val="12"/>
        <color indexed="8"/>
        <rFont val="Footlight MT Light"/>
        <family val="1"/>
      </rPr>
      <t>-104-2018/19-016</t>
    </r>
  </si>
  <si>
    <t>Ndiguini primary school</t>
  </si>
  <si>
    <r>
      <t>4-022-120-</t>
    </r>
    <r>
      <rPr>
        <sz val="12"/>
        <color indexed="8"/>
        <rFont val="Footlight MT Light"/>
        <family val="1"/>
      </rPr>
      <t>2630204</t>
    </r>
    <r>
      <rPr>
        <sz val="12"/>
        <color indexed="8"/>
        <rFont val="Footlight MT Light"/>
        <family val="1"/>
      </rPr>
      <t>-104-2018/19-017</t>
    </r>
  </si>
  <si>
    <t>LOCKERS AND CHAIRS</t>
  </si>
  <si>
    <t>Students Lockers &amp; Chairs</t>
  </si>
  <si>
    <r>
      <t>4-022-120-</t>
    </r>
    <r>
      <rPr>
        <sz val="12"/>
        <color indexed="8"/>
        <rFont val="Footlight MT Light"/>
        <family val="1"/>
      </rPr>
      <t>2630204</t>
    </r>
    <r>
      <rPr>
        <sz val="12"/>
        <color indexed="8"/>
        <rFont val="Footlight MT Light"/>
        <family val="1"/>
      </rPr>
      <t>-104-2018/19-018</t>
    </r>
  </si>
  <si>
    <t>Muhu Secondary school</t>
  </si>
  <si>
    <r>
      <t>4-022-120-</t>
    </r>
    <r>
      <rPr>
        <sz val="12"/>
        <color indexed="8"/>
        <rFont val="Footlight MT Light"/>
        <family val="1"/>
      </rPr>
      <t>2630205</t>
    </r>
    <r>
      <rPr>
        <sz val="12"/>
        <color indexed="8"/>
        <rFont val="Footlight MT Light"/>
        <family val="1"/>
      </rPr>
      <t>-104-2018/19-001</t>
    </r>
  </si>
  <si>
    <t>Kikuyu Day Secondary school</t>
  </si>
  <si>
    <r>
      <t>4-022-120-</t>
    </r>
    <r>
      <rPr>
        <sz val="12"/>
        <color indexed="8"/>
        <rFont val="Footlight MT Light"/>
        <family val="1"/>
      </rPr>
      <t>2630205</t>
    </r>
    <r>
      <rPr>
        <sz val="12"/>
        <color indexed="8"/>
        <rFont val="Footlight MT Light"/>
        <family val="1"/>
      </rPr>
      <t>-104-2018/19-002</t>
    </r>
  </si>
  <si>
    <t>Construction of 4 staff houses (substructures works,walling,frame works,roofing works,fixing doors &amp; windows,internal,external &amp; floor finishes)</t>
  </si>
  <si>
    <t>Kikuyu Boys High school</t>
  </si>
  <si>
    <r>
      <t>4-022-120-</t>
    </r>
    <r>
      <rPr>
        <sz val="12"/>
        <color indexed="8"/>
        <rFont val="Footlight MT Light"/>
        <family val="1"/>
      </rPr>
      <t>2630205</t>
    </r>
    <r>
      <rPr>
        <sz val="12"/>
        <color indexed="8"/>
        <rFont val="Footlight MT Light"/>
        <family val="1"/>
      </rPr>
      <t>-104-2018/19-003</t>
    </r>
  </si>
  <si>
    <t>Fr. Kevin Kelly High school</t>
  </si>
  <si>
    <r>
      <t>4-022-120-</t>
    </r>
    <r>
      <rPr>
        <sz val="12"/>
        <color indexed="8"/>
        <rFont val="Footlight MT Light"/>
        <family val="1"/>
      </rPr>
      <t>2630205</t>
    </r>
    <r>
      <rPr>
        <sz val="12"/>
        <color indexed="8"/>
        <rFont val="Footlight MT Light"/>
        <family val="1"/>
      </rPr>
      <t>-104-2018/19-004</t>
    </r>
  </si>
  <si>
    <t>Gichuru Memorial Secondary</t>
  </si>
  <si>
    <r>
      <t>4-022-120-</t>
    </r>
    <r>
      <rPr>
        <sz val="12"/>
        <color indexed="8"/>
        <rFont val="Footlight MT Light"/>
        <family val="1"/>
      </rPr>
      <t>2630205</t>
    </r>
    <r>
      <rPr>
        <sz val="12"/>
        <color indexed="8"/>
        <rFont val="Footlight MT Light"/>
        <family val="1"/>
      </rPr>
      <t>-104-2018/19-005</t>
    </r>
  </si>
  <si>
    <t>Kidfarmaco Police Patrol base</t>
  </si>
  <si>
    <r>
      <t>4-022-120-</t>
    </r>
    <r>
      <rPr>
        <sz val="12"/>
        <color indexed="8"/>
        <rFont val="Footlight MT Light"/>
        <family val="1"/>
      </rPr>
      <t>2640507</t>
    </r>
    <r>
      <rPr>
        <sz val="12"/>
        <color indexed="8"/>
        <rFont val="Footlight MT Light"/>
        <family val="1"/>
      </rPr>
      <t>-113-2018/19-001</t>
    </r>
  </si>
  <si>
    <t>Thamanda Police Post</t>
  </si>
  <si>
    <r>
      <t>4-022-120-</t>
    </r>
    <r>
      <rPr>
        <sz val="12"/>
        <color indexed="8"/>
        <rFont val="Footlight MT Light"/>
        <family val="1"/>
      </rPr>
      <t>2640507</t>
    </r>
    <r>
      <rPr>
        <sz val="12"/>
        <color indexed="8"/>
        <rFont val="Footlight MT Light"/>
        <family val="1"/>
      </rPr>
      <t>-113-2018/19-002</t>
    </r>
  </si>
  <si>
    <t>Kerwa Police post</t>
  </si>
  <si>
    <r>
      <t>4-022-120-</t>
    </r>
    <r>
      <rPr>
        <sz val="12"/>
        <color indexed="8"/>
        <rFont val="Footlight MT Light"/>
        <family val="1"/>
      </rPr>
      <t>2640507</t>
    </r>
    <r>
      <rPr>
        <sz val="12"/>
        <color indexed="8"/>
        <rFont val="Footlight MT Light"/>
        <family val="1"/>
      </rPr>
      <t>-113-2018/19-003</t>
    </r>
  </si>
  <si>
    <t>Mai-a-ihii police post</t>
  </si>
  <si>
    <r>
      <t>4-022-120-</t>
    </r>
    <r>
      <rPr>
        <sz val="12"/>
        <color indexed="8"/>
        <rFont val="Footlight MT Light"/>
        <family val="1"/>
      </rPr>
      <t>2640507</t>
    </r>
    <r>
      <rPr>
        <sz val="12"/>
        <color indexed="8"/>
        <rFont val="Footlight MT Light"/>
        <family val="1"/>
      </rPr>
      <t>-113-2018/19-004</t>
    </r>
  </si>
  <si>
    <t>Kamangu AP post</t>
  </si>
  <si>
    <r>
      <t>4-022-120-</t>
    </r>
    <r>
      <rPr>
        <sz val="12"/>
        <color indexed="8"/>
        <rFont val="Footlight MT Light"/>
        <family val="1"/>
      </rPr>
      <t>2640507</t>
    </r>
    <r>
      <rPr>
        <sz val="12"/>
        <color indexed="8"/>
        <rFont val="Footlight MT Light"/>
        <family val="1"/>
      </rPr>
      <t>-113-2018/19-005</t>
    </r>
  </si>
  <si>
    <t>Mbomboini AP post</t>
  </si>
  <si>
    <r>
      <t>4-022-120-</t>
    </r>
    <r>
      <rPr>
        <sz val="12"/>
        <color indexed="8"/>
        <rFont val="Footlight MT Light"/>
        <family val="1"/>
      </rPr>
      <t>2640507</t>
    </r>
    <r>
      <rPr>
        <sz val="12"/>
        <color indexed="8"/>
        <rFont val="Footlight MT Light"/>
        <family val="1"/>
      </rPr>
      <t>-113-2018/19-006</t>
    </r>
  </si>
  <si>
    <t>Mama Ngina police patrol base</t>
  </si>
  <si>
    <r>
      <t>4-022-120-</t>
    </r>
    <r>
      <rPr>
        <sz val="12"/>
        <color indexed="8"/>
        <rFont val="Footlight MT Light"/>
        <family val="1"/>
      </rPr>
      <t>2640507</t>
    </r>
    <r>
      <rPr>
        <sz val="12"/>
        <color indexed="8"/>
        <rFont val="Footlight MT Light"/>
        <family val="1"/>
      </rPr>
      <t>-113-2018/19-007</t>
    </r>
  </si>
  <si>
    <t>Kikuyu Administration police</t>
  </si>
  <si>
    <r>
      <t>4-022-120-</t>
    </r>
    <r>
      <rPr>
        <sz val="12"/>
        <color indexed="8"/>
        <rFont val="Footlight MT Light"/>
        <family val="1"/>
      </rPr>
      <t>2640507</t>
    </r>
    <r>
      <rPr>
        <sz val="12"/>
        <color indexed="8"/>
        <rFont val="Footlight MT Light"/>
        <family val="1"/>
      </rPr>
      <t>-113-2018/19-008</t>
    </r>
  </si>
  <si>
    <r>
      <t>4-022-120-</t>
    </r>
    <r>
      <rPr>
        <sz val="12"/>
        <color indexed="8"/>
        <rFont val="Footlight MT Light"/>
        <family val="1"/>
      </rPr>
      <t>2640509</t>
    </r>
    <r>
      <rPr>
        <sz val="12"/>
        <color indexed="8"/>
        <rFont val="Footlight MT Light"/>
        <family val="1"/>
      </rPr>
      <t>-112-2018/19-001</t>
    </r>
  </si>
  <si>
    <r>
      <t>4-022-120-</t>
    </r>
    <r>
      <rPr>
        <sz val="12"/>
        <color indexed="8"/>
        <rFont val="Footlight MT Light"/>
        <family val="1"/>
      </rPr>
      <t>2640510</t>
    </r>
    <r>
      <rPr>
        <sz val="12"/>
        <color indexed="8"/>
        <rFont val="Footlight MT Light"/>
        <family val="1"/>
      </rPr>
      <t>-110-2018/19-001</t>
    </r>
  </si>
  <si>
    <t>4-045-262-2110000-100-2018/19-001</t>
  </si>
  <si>
    <t>4-045-262-2210000-100-2018/19-002</t>
  </si>
  <si>
    <t xml:space="preserve">Purchase of fuel repairs and maintanance, printing, stationery, telephone, travel and subsistance, office tea. </t>
  </si>
  <si>
    <t>4-045-262-2120101-100-2018/19-003</t>
  </si>
  <si>
    <t xml:space="preserve">payment of NSSF deductions </t>
  </si>
  <si>
    <t>Nhif</t>
  </si>
  <si>
    <t>4-045-262-2110000-100-2018/19-004</t>
  </si>
  <si>
    <t>Payment of committee sitting allowences and conferences</t>
  </si>
  <si>
    <t>Payment of bursary to  student in secondary school</t>
  </si>
  <si>
    <t>Payment of bursary to student in Universities , colleges and driving schools</t>
  </si>
  <si>
    <t>Bursary Special  insitutions</t>
  </si>
  <si>
    <t xml:space="preserve">Carry out Constituency Sports tournament and the winning teams/schools to be awarded with trophies, balls and games kit. </t>
  </si>
  <si>
    <t>Mosache Primary School</t>
  </si>
  <si>
    <t>roofing of a multipurpose hall</t>
  </si>
  <si>
    <t>Nyamonaria Primary School</t>
  </si>
  <si>
    <t>Renovation of classrooms-replacing of ironsheets for 5 classrooms</t>
  </si>
  <si>
    <t>Bogisero Gitembe Primary School</t>
  </si>
  <si>
    <t>Renovation of classrooms-replacing roofing for 5 classrooms</t>
  </si>
  <si>
    <t>Kiorina Primary School</t>
  </si>
  <si>
    <t>Egetonto Primary School</t>
  </si>
  <si>
    <t>construction of 2 classroom</t>
  </si>
  <si>
    <t>St. JohnsGosere Primary School</t>
  </si>
  <si>
    <t>renovation of classrooms-plastering ,fitting and painting of 5 classrooms</t>
  </si>
  <si>
    <t>Nyagichenche Primary School</t>
  </si>
  <si>
    <t>construction-roofing and fitting of administration office</t>
  </si>
  <si>
    <t>Ikoba Primary School</t>
  </si>
  <si>
    <t>Kimai Enkora  Primary School</t>
  </si>
  <si>
    <t>Kenuchi Primary School</t>
  </si>
  <si>
    <t>Renovation of classrooms- replacing roofing for 4 classrooms</t>
  </si>
  <si>
    <t>Muma Primary School</t>
  </si>
  <si>
    <t>Ekerongo Primary School</t>
  </si>
  <si>
    <t>Bosaga Primary School</t>
  </si>
  <si>
    <t>Renovation of classrooms- replacing roofing for 5 classrooms</t>
  </si>
  <si>
    <t>Gekongo Primary School</t>
  </si>
  <si>
    <t>renovation of 5 classroom -fittings of steel windows,doors plastering</t>
  </si>
  <si>
    <t>Engeti Primary School</t>
  </si>
  <si>
    <t>renovations of classroom-flooring  of 8 classrooms, fitting of windows and doors</t>
  </si>
  <si>
    <t>Giasobera Primary School</t>
  </si>
  <si>
    <t>Gesonso primary School</t>
  </si>
  <si>
    <t>Renovations of classroom-flooring  of 3 classrooms, fitting of windows and doors</t>
  </si>
  <si>
    <t>Emesa Primary School</t>
  </si>
  <si>
    <t>Kabonyo Primary School</t>
  </si>
  <si>
    <t>Nyabisase Primary School</t>
  </si>
  <si>
    <t>Manywanda A Primary School</t>
  </si>
  <si>
    <t>Plastering and roofing of 3 classroom</t>
  </si>
  <si>
    <t>Marongo Primary School</t>
  </si>
  <si>
    <t>Manywanda B Primary School</t>
  </si>
  <si>
    <t>Rionsata Primary School</t>
  </si>
  <si>
    <t>Riasuta Primary School</t>
  </si>
  <si>
    <t>Renovation of 4classroom -fittings of steel windows, doors plastering</t>
  </si>
  <si>
    <t>Nyabikondo Primary School</t>
  </si>
  <si>
    <t>Keburanchogu Primary School</t>
  </si>
  <si>
    <t xml:space="preserve">Additional funding for roofing and fitting of two classrooms from lintel level. </t>
  </si>
  <si>
    <t>Etago D.O.K primary School</t>
  </si>
  <si>
    <t>Renovation of 5 classrooms-plastering and painting</t>
  </si>
  <si>
    <t>Mesocho Primary School</t>
  </si>
  <si>
    <t>Renovation of 2 classrooms- Roofing and plastering and painting</t>
  </si>
  <si>
    <t>Kebabe Primary School</t>
  </si>
  <si>
    <t>Nyabitunwabine Primary School</t>
  </si>
  <si>
    <t>Ebinyinyi Primary School</t>
  </si>
  <si>
    <t>Kiagware Primary School</t>
  </si>
  <si>
    <t>Nyasasa Primary School</t>
  </si>
  <si>
    <t>Renovations of 4 classrooms -plastering and painting</t>
  </si>
  <si>
    <t>Nyansembe Primary School</t>
  </si>
  <si>
    <t>Moticho Primary School</t>
  </si>
  <si>
    <t>plastering  of 5 classroom</t>
  </si>
  <si>
    <t>Ruma DOK primary School</t>
  </si>
  <si>
    <t>plastering of 4 classrooms</t>
  </si>
  <si>
    <t>Roura Primary School</t>
  </si>
  <si>
    <t>Eburi Primary School</t>
  </si>
  <si>
    <t>completion of 2 classroom-fittings and painting</t>
  </si>
  <si>
    <t>Mogumo Primary School</t>
  </si>
  <si>
    <t>Riagumo Primary School</t>
  </si>
  <si>
    <t>Gotichaki Secondary School</t>
  </si>
  <si>
    <t>Amaiko S.D.A Secondary School</t>
  </si>
  <si>
    <t>construction of dormitory</t>
  </si>
  <si>
    <t>Nyango DOK Sec.School</t>
  </si>
  <si>
    <t>completion of science laboratory-plastering, glazing and painting</t>
  </si>
  <si>
    <t>Nyagichenche Sec.School</t>
  </si>
  <si>
    <t>Giasobera Sec. School</t>
  </si>
  <si>
    <t>Manywanda Girls Sec. School</t>
  </si>
  <si>
    <t>Omobiri Sec.School</t>
  </si>
  <si>
    <t xml:space="preserve">Construction of two classrooms. </t>
  </si>
  <si>
    <t>Nyabine DEB Sec School</t>
  </si>
  <si>
    <t>Roofing and plastering of 2 storey classroom</t>
  </si>
  <si>
    <t>completion of two classrooms -plastering ,fittings and painting</t>
  </si>
  <si>
    <t>Mesocho Sec. School</t>
  </si>
  <si>
    <t>completion of science laboratory plastering and fittings</t>
  </si>
  <si>
    <t>Nyangweta SDA Sec.School</t>
  </si>
  <si>
    <t>construction -plastering fitting of ground floor of multipurpose hall</t>
  </si>
  <si>
    <t>Moticho Girls Sec.School</t>
  </si>
  <si>
    <t>construction of science laboratory</t>
  </si>
  <si>
    <t>Nyangweta DOK Sec.School</t>
  </si>
  <si>
    <t>construction of 4 door toilets</t>
  </si>
  <si>
    <t>Nyakeyo Sec. School</t>
  </si>
  <si>
    <t>construction dormitory</t>
  </si>
  <si>
    <t>Moticho Administration Police post</t>
  </si>
  <si>
    <t>Additional Funding-construction -plastering and painting of 3 staff units</t>
  </si>
  <si>
    <t>Bonyancha Administration Police post</t>
  </si>
  <si>
    <t xml:space="preserve">Riamorori Water Spring </t>
  </si>
  <si>
    <t>Omoseni Water Spring</t>
  </si>
  <si>
    <t>Riatembi Water Spring</t>
  </si>
  <si>
    <t>Riokeraka Water Spring</t>
  </si>
  <si>
    <t>Riakenyere Water Spring</t>
  </si>
  <si>
    <t>Riamotongu water spring</t>
  </si>
  <si>
    <t>Riondabu Water Spring</t>
  </si>
  <si>
    <t>Riogindi Water Spring</t>
  </si>
  <si>
    <t>Riakeunde Water Spring</t>
  </si>
  <si>
    <t>Getionkio Water Spring</t>
  </si>
  <si>
    <t>Riokendi Water Spring</t>
  </si>
  <si>
    <t>Mwomwoga Water spring</t>
  </si>
  <si>
    <t>PROJECT GFS CODELIST FOR SOUTH MUGIRANGO NATIONAL GOVERNMENT CONSTITUENCY DEVELOPMENT FUND</t>
  </si>
  <si>
    <t>4-023-123-3110202-108-2018/19-001</t>
  </si>
  <si>
    <t>Purchase of 2 laptops at Kshs.125,000, printer at Kshs. 80,000 and 2 desktops at Kshs.100,000</t>
  </si>
  <si>
    <t>Turkana North Sports Activities</t>
  </si>
  <si>
    <t>4-023-123-2640509-112-2018/19-001</t>
  </si>
  <si>
    <t>Nabulkok primay school</t>
  </si>
  <si>
    <t>Construction of two classrooms to completion Kshs 2,200,000, purchase of 30 desks at Kshs.200,000  and construction of one-door pit latrine at Kshs 500,000 to completion</t>
  </si>
  <si>
    <t>Sasame primay school</t>
  </si>
  <si>
    <t>Liwan primay school</t>
  </si>
  <si>
    <t>Kangatukisio primay school</t>
  </si>
  <si>
    <t>Losanyanait Anam primay school</t>
  </si>
  <si>
    <t>Nayanae Kabaran primay school</t>
  </si>
  <si>
    <t>Lomekwi primay school</t>
  </si>
  <si>
    <t xml:space="preserve">Construction of two classrooms to completion Kshs 2,500,000 and purchase of 30 desks at Kshs.200,000  </t>
  </si>
  <si>
    <t>Kekong'o primay school</t>
  </si>
  <si>
    <t>Kokiselei primay school</t>
  </si>
  <si>
    <t>4-023-123-2630204-104--2018/19-009</t>
  </si>
  <si>
    <t xml:space="preserve">Construction of two classrooms to completion Kshs 2,400,000 and purchase of 30 desks at Kshs.200,000  </t>
  </si>
  <si>
    <t>NakitoeKakumon primay school</t>
  </si>
  <si>
    <t>Kangamojoj primay school</t>
  </si>
  <si>
    <t>Makutano primay school</t>
  </si>
  <si>
    <t xml:space="preserve">Completion of one Dormitory (roofing , fixing of doors, painting) at Kshs 1,000,000 and Purchase of 100 Double Decker  Beds &amp; Mattresses at Kshs 1,500,000 </t>
  </si>
  <si>
    <t>Kalopetase primay school</t>
  </si>
  <si>
    <t>4-023-123-2630204-104-2018/19-013</t>
  </si>
  <si>
    <t>Construction of two Classrooms  to completion</t>
  </si>
  <si>
    <t>Nakinomet primay school</t>
  </si>
  <si>
    <t>4-023-123-2630204-104-2018/19-014</t>
  </si>
  <si>
    <t>Moru Eris primay school</t>
  </si>
  <si>
    <t>4-023-123-2630204-104-2018/19-015</t>
  </si>
  <si>
    <t>Kaakelae primay school</t>
  </si>
  <si>
    <t>4-023-123-2630204-104-2018/19-016</t>
  </si>
  <si>
    <t>Ekicheles primay school</t>
  </si>
  <si>
    <t>4-023-123-2630204-104-2018/19-017</t>
  </si>
  <si>
    <t>Karioreng primay school</t>
  </si>
  <si>
    <t>4-023-123-2630204-104-2018/19-018</t>
  </si>
  <si>
    <t> Construction of School Kitchen to lintel level</t>
  </si>
  <si>
    <t>Lokamarnyang primay school</t>
  </si>
  <si>
    <t>4-023-123-2630204-104-2018/19-019</t>
  </si>
  <si>
    <t>Napak primay school</t>
  </si>
  <si>
    <t>4-023-123-2630204-104-2018/19-020</t>
  </si>
  <si>
    <t>Kaaleng Secondary School</t>
  </si>
  <si>
    <r>
      <t>4-023-123-</t>
    </r>
    <r>
      <rPr>
        <sz val="12"/>
        <color indexed="8"/>
        <rFont val="Footlight MT Light"/>
        <family val="1"/>
      </rPr>
      <t>2630205</t>
    </r>
    <r>
      <rPr>
        <sz val="12"/>
        <color indexed="8"/>
        <rFont val="Footlight MT Light"/>
        <family val="1"/>
      </rPr>
      <t>-104-2018/19-001</t>
    </r>
  </si>
  <si>
    <t>Kaeris Girls Secondary School</t>
  </si>
  <si>
    <r>
      <t>4-023-123-</t>
    </r>
    <r>
      <rPr>
        <sz val="12"/>
        <color indexed="8"/>
        <rFont val="Footlight MT Light"/>
        <family val="1"/>
      </rPr>
      <t>2630205</t>
    </r>
    <r>
      <rPr>
        <sz val="12"/>
        <color indexed="8"/>
        <rFont val="Footlight MT Light"/>
        <family val="1"/>
      </rPr>
      <t>-104-2018/19-002</t>
    </r>
  </si>
  <si>
    <t>Kaemongor Primary school</t>
  </si>
  <si>
    <t>4-023-123-2640510-110-2018/19-001</t>
  </si>
  <si>
    <t>Renovation of one door pit latrine (walling and painting)</t>
  </si>
  <si>
    <t>Kainyangluk Primay school</t>
  </si>
  <si>
    <t>4-023-123-2640510-110-2018/19-002</t>
  </si>
  <si>
    <t>Renovation of one door pit latrine (flooring and painting)</t>
  </si>
  <si>
    <t>Kangamojoj Primary school</t>
  </si>
  <si>
    <t>4-023-123-2640510-110-2018/19-003</t>
  </si>
  <si>
    <t xml:space="preserve">Construction of one door pit latrine </t>
  </si>
  <si>
    <t>Kaituko Primary school</t>
  </si>
  <si>
    <t>4-023-123-2640510-110-2018/19-004</t>
  </si>
  <si>
    <t>Pringan Primary school</t>
  </si>
  <si>
    <t>4-023-123-2640510-110-2018/19-005</t>
  </si>
  <si>
    <t>Lokitaung Girls Secondary school</t>
  </si>
  <si>
    <t>4-023-123-2640510-110-2018/19-006</t>
  </si>
  <si>
    <t>4-023-123-2640510-110-2018/19-007</t>
  </si>
  <si>
    <t>Natukobenyo Girls Primary school</t>
  </si>
  <si>
    <t>4-023-123-2640510-110-2018/19-008</t>
  </si>
  <si>
    <t>Renovation of one door pit latrine (fixing of windows and doors and painting)</t>
  </si>
  <si>
    <t>Loarengak Girls primay school</t>
  </si>
  <si>
    <t>4-023-123-2640510-110-2018/19-009</t>
  </si>
  <si>
    <t>Lapur Boys secondary school</t>
  </si>
  <si>
    <t>4-023-123-2640510-110-2018/19-010</t>
  </si>
  <si>
    <t>Construction of 2 door pit  latrines to completion</t>
  </si>
  <si>
    <t>PROJECT GFS CODELIST FOR CHEPALUNGU NATIONAL GOVERNMENT CONSTITUENCY DEVELOPMENT FUND</t>
  </si>
  <si>
    <t>4-036-195-2110000-100-2018/19-001</t>
  </si>
  <si>
    <t>4-036-195-2210000-100-2018/19-002</t>
  </si>
  <si>
    <t>4-036-195-2120101-100-2018/19-003</t>
  </si>
  <si>
    <t>4-036-195-2120201-100-2018/19-004</t>
  </si>
  <si>
    <t>4-036-195-2210802-100-2018/19-005</t>
  </si>
  <si>
    <t>Committee allowance</t>
  </si>
  <si>
    <t>4-036-195-2210802-111-2018/19-001</t>
  </si>
  <si>
    <t>Payment of committee, sitting allowances, transport and conferences</t>
  </si>
  <si>
    <t>4-036-195-2210000-111-2018/19-002</t>
  </si>
  <si>
    <t>Undertake Training of the PMCs/NG-CDFC CDFCs on NG- CDF Related issues</t>
  </si>
  <si>
    <t>4-031-131-2640509-112-2017/18-001</t>
  </si>
  <si>
    <t>4-036-195-2640101-103-2018/19-001</t>
  </si>
  <si>
    <t>4-031-136-2640102-103-2018/19-002</t>
  </si>
  <si>
    <t>Kipsegon Primary School</t>
  </si>
  <si>
    <t xml:space="preserve">4-036-195-2630204-104-2018/19-001   </t>
  </si>
  <si>
    <t>Kapkesosio Primary School</t>
  </si>
  <si>
    <t>4-036-195-2630204-104-2018/19-002</t>
  </si>
  <si>
    <t>Kiptage Primary School</t>
  </si>
  <si>
    <t>4-036-195-2630204-104-2018/19-003</t>
  </si>
  <si>
    <t>Cheboriot Primary School</t>
  </si>
  <si>
    <t>4-036-195-2630204-104-2018/19-004</t>
  </si>
  <si>
    <t>Chepkesui Primary School</t>
  </si>
  <si>
    <t>4-036-195-2630204-104-2018/19-005</t>
  </si>
  <si>
    <t>Kerundut Primary School</t>
  </si>
  <si>
    <t>4-036-195-2630204-104-2018/19-006</t>
  </si>
  <si>
    <t>Olesoi Primary School</t>
  </si>
  <si>
    <t>4-036-195-2630204-104-2018/19-007</t>
  </si>
  <si>
    <t>Kaplele Primary School</t>
  </si>
  <si>
    <t>4-036-195-2630204-104-2018/19-008</t>
  </si>
  <si>
    <t>4-036-195-2630204-104-2018/19-009</t>
  </si>
  <si>
    <t>4-036-195-2630204-104-2018/19-010</t>
  </si>
  <si>
    <t>Kaptembwo Primary School</t>
  </si>
  <si>
    <t>4-036-195-2630204-104-2018/19-011</t>
  </si>
  <si>
    <t>Kipsirat Primary School</t>
  </si>
  <si>
    <t>4-036-195-2630204-104-2018/19-012</t>
  </si>
  <si>
    <t>Lugumek Primary School</t>
  </si>
  <si>
    <t>4-036-195-2630204-104-2018/19-013</t>
  </si>
  <si>
    <t>Kosia Primary School</t>
  </si>
  <si>
    <t>4-036-195-2630204-104-2018/19-014</t>
  </si>
  <si>
    <t>Tarakwet Primary School</t>
  </si>
  <si>
    <t>4-036-195-2630204-104-2018/19-015</t>
  </si>
  <si>
    <t xml:space="preserve">Ngwonet Primary School </t>
  </si>
  <si>
    <t>4-036-195-2630204-104-2018/19-016</t>
  </si>
  <si>
    <t>Kapteter Primary School</t>
  </si>
  <si>
    <t>4-036-195-2630204-104-2018/19-017</t>
  </si>
  <si>
    <t>Kipturgut Primary School</t>
  </si>
  <si>
    <t>4-036-195-2630204-104-2018/19-018</t>
  </si>
  <si>
    <t>Kapcheruse Primary School</t>
  </si>
  <si>
    <t>4-036-195-2630204-104-2018/19-019</t>
  </si>
  <si>
    <t>Chemisingut Primary School</t>
  </si>
  <si>
    <t>4-036-195-2630204-104-2018/19-020</t>
  </si>
  <si>
    <t>Borut Primary School</t>
  </si>
  <si>
    <t>4-036-195-2630204-104-2018/19-021</t>
  </si>
  <si>
    <t>Kaptembwo Lelach Primary School</t>
  </si>
  <si>
    <t>4-036-195-2630204-104-2018/19-022</t>
  </si>
  <si>
    <t>Kipkelat Primary School</t>
  </si>
  <si>
    <t>4-036-195-2630204-104-2018/19-023</t>
  </si>
  <si>
    <t>Lelbarak Primary School</t>
  </si>
  <si>
    <t>4-036-195-2630204-104-2018/19-024</t>
  </si>
  <si>
    <t>Lalwat Primary School</t>
  </si>
  <si>
    <t>4-036-195-2630204-104-2018/19-025</t>
  </si>
  <si>
    <t>Kapngeti Primary School</t>
  </si>
  <si>
    <t>4-036-195-2630204-104-2018/19-026</t>
  </si>
  <si>
    <t>Chebonjirai Primary School</t>
  </si>
  <si>
    <t>4-036-195-2630204-104-2018/19-027</t>
  </si>
  <si>
    <t>Tilangok Primary School</t>
  </si>
  <si>
    <t>4-036-195-2630204-104-2018/19-028</t>
  </si>
  <si>
    <t>Sogororbei Primary School</t>
  </si>
  <si>
    <t>4-036-195-2630204-104-2018/19-029</t>
  </si>
  <si>
    <t>Mukanget Primary School</t>
  </si>
  <si>
    <t>4-036-195-2630204-104-2018/19-030</t>
  </si>
  <si>
    <t>Kaptorokwa Primary School</t>
  </si>
  <si>
    <t>4-036-195-2630204-104-2018/19-031</t>
  </si>
  <si>
    <t>Chepkeswaet Primary School</t>
  </si>
  <si>
    <t>4-036-195-2630204-104-2018/19-032</t>
  </si>
  <si>
    <t>Kamongil Primary School</t>
  </si>
  <si>
    <t>4-036-195-2630204-104-2018/19-033</t>
  </si>
  <si>
    <t>Kamosiro Primary School</t>
  </si>
  <si>
    <t>4-036-195-2630204-104-2018/19-034</t>
  </si>
  <si>
    <t>Kamorit Primary School</t>
  </si>
  <si>
    <t>4-036-195-2630204-104-2018/19-035</t>
  </si>
  <si>
    <t>Kisiet Primary School</t>
  </si>
  <si>
    <t>4-036-195-2630204-104-2018/19-036</t>
  </si>
  <si>
    <t>Kapseret Primary School</t>
  </si>
  <si>
    <t>4-036-195-2630204-104-2018/19-037</t>
  </si>
  <si>
    <t xml:space="preserve">Purchase of 0.5  acre of land </t>
  </si>
  <si>
    <t>Kapamban Primary School</t>
  </si>
  <si>
    <t>4-036-195-2630204-104-2018/19-038</t>
  </si>
  <si>
    <t>Kurmana Primary School</t>
  </si>
  <si>
    <t>4-036-195-2630204-104-2018/19-039</t>
  </si>
  <si>
    <t>Chemagel Primary School</t>
  </si>
  <si>
    <t>4-036-195-2630204-104-2018/19-040</t>
  </si>
  <si>
    <t>Chepleliet Primary School</t>
  </si>
  <si>
    <t>4-036-195-2630204-104-2018/19-041</t>
  </si>
  <si>
    <t>Bingwa Primary School</t>
  </si>
  <si>
    <t>4-036-195-2630204-104-2018/19-042</t>
  </si>
  <si>
    <t>Atebwo Primary School</t>
  </si>
  <si>
    <t>4-036-195-2630204-104-2018/19-043</t>
  </si>
  <si>
    <t>4-036-195-2630204-104-2018/19-044</t>
  </si>
  <si>
    <t>Leldet Primary School</t>
  </si>
  <si>
    <t>4-036-195-2630204-104-2018/19-045</t>
  </si>
  <si>
    <t>4-036-195-2630204-104-2018/19-046</t>
  </si>
  <si>
    <t>Kimananga Primary School</t>
  </si>
  <si>
    <t>4-036-195-2630204-104-2018/19-047</t>
  </si>
  <si>
    <t>Motigere Primary School</t>
  </si>
  <si>
    <t>4-036-195-2630204-104-2018/19-048</t>
  </si>
  <si>
    <t>Completion of one classroom (doors and windows fitting, plastering and painting)</t>
  </si>
  <si>
    <t>Chesegem Primary School</t>
  </si>
  <si>
    <t>4-036-195-2630204-104-2018/19-049</t>
  </si>
  <si>
    <t>4-036-195-2630204-104-2018/19-050</t>
  </si>
  <si>
    <t>Sagana Primary School</t>
  </si>
  <si>
    <t>4-036-195-2630204-104-2018/19-051</t>
  </si>
  <si>
    <t xml:space="preserve">Purchase of 0.5 acre of land </t>
  </si>
  <si>
    <t>Ndamichonik Primary School</t>
  </si>
  <si>
    <t>4-036-195-2630204-104-2018/19-052</t>
  </si>
  <si>
    <t>Saramek Primary School</t>
  </si>
  <si>
    <t>4-036-195-2630204-104-2018/19-053</t>
  </si>
  <si>
    <t>Kibereisit Primary School</t>
  </si>
  <si>
    <t>4-036-195-2630204-104-2018/19-054</t>
  </si>
  <si>
    <t>Cheborian Primary School</t>
  </si>
  <si>
    <t>4-036-195-2630204-104-2018/19-055</t>
  </si>
  <si>
    <t>4-036-195-2630204-104-2018/19-056</t>
  </si>
  <si>
    <t>Kimindilil Primary School</t>
  </si>
  <si>
    <t>4-036-195-2630204-104-2018/19-057</t>
  </si>
  <si>
    <t>Chesarur Primary School</t>
  </si>
  <si>
    <t>4-036-195-2630204-104-2018/19-058</t>
  </si>
  <si>
    <t>4-036-195-2630204-104-2018/19-059</t>
  </si>
  <si>
    <t>Cheptolelio Primary School</t>
  </si>
  <si>
    <t>4-036-195-2630204-104-2018/19-060</t>
  </si>
  <si>
    <t>Sugumerga Primary</t>
  </si>
  <si>
    <t>4-036-195-2630204-104-2018/19-061</t>
  </si>
  <si>
    <t>Chebostuiyiet Primary School</t>
  </si>
  <si>
    <t>4-036-195-2630204-104-2018/19-062</t>
  </si>
  <si>
    <t xml:space="preserve">Construction of four classrooms to completion </t>
  </si>
  <si>
    <t>Goitab Silibwet Primary school</t>
  </si>
  <si>
    <t>4-036-195-2630204-104-2018/19-063</t>
  </si>
  <si>
    <t>Construction of four classrooms to completion</t>
  </si>
  <si>
    <t>4-036-195-2630204-104-2018/19-064</t>
  </si>
  <si>
    <t>Chebanyiny primary school</t>
  </si>
  <si>
    <t>4-036-195-2630204-104-2018/19-065</t>
  </si>
  <si>
    <t>Singoiwek primary school</t>
  </si>
  <si>
    <t>4-036-195-2630204-104-2018/19-066</t>
  </si>
  <si>
    <t>Kagawet primary school</t>
  </si>
  <si>
    <t>4-036-195-2630204-104-2018/19-067</t>
  </si>
  <si>
    <t>Completion of one classroom (plastering, windows fitting and painting)</t>
  </si>
  <si>
    <t>Lelaitich primary school</t>
  </si>
  <si>
    <t>4-036-195-2630204-104-2018/19-068</t>
  </si>
  <si>
    <t xml:space="preserve">Yoywana Primary School </t>
  </si>
  <si>
    <t>4-036-195-2630204-104-2018/19-069</t>
  </si>
  <si>
    <t>Completion of latrines of eight door (plastering, doors fitting, roofing and painting).</t>
  </si>
  <si>
    <t>Areiyet primary school</t>
  </si>
  <si>
    <t>4-036-195-2630204-104-2018/19-070</t>
  </si>
  <si>
    <t>Kikuskong primary school</t>
  </si>
  <si>
    <t>4-036-195-2630204-104-2018/19-071</t>
  </si>
  <si>
    <t>Labotiet  primary school</t>
  </si>
  <si>
    <t>4-036-195-2630204-104-2018/19-072</t>
  </si>
  <si>
    <t>Kelichek  primary school</t>
  </si>
  <si>
    <t>4-036-195-2630204-104-2018/19-073</t>
  </si>
  <si>
    <t>Ngenenet   primary school</t>
  </si>
  <si>
    <t>4-036-195-2630204-104-2018/19-074</t>
  </si>
  <si>
    <t>Tebeswet Secondary School</t>
  </si>
  <si>
    <t xml:space="preserve">4-036-195-2630205-104-2018/19-001  </t>
  </si>
  <si>
    <t>Kiprichait Secondary School</t>
  </si>
  <si>
    <t>4-036-195-2630205-104-2018/19-002</t>
  </si>
  <si>
    <t>Nyambugo Secondary School</t>
  </si>
  <si>
    <t>4-036-195-2630205-104-2018/19-003</t>
  </si>
  <si>
    <t>Kipkeigei Secondary School</t>
  </si>
  <si>
    <t>4-036-195-2630205-104-2018/19-004</t>
  </si>
  <si>
    <t>Mis Mara Secondary School</t>
  </si>
  <si>
    <t>4-036-195-2630205-104-2018/19-005</t>
  </si>
  <si>
    <t>Areiyet Secondary School</t>
  </si>
  <si>
    <t>4-036-195-2630205-104-2018/19-006</t>
  </si>
  <si>
    <t>Tumoi Secondary School</t>
  </si>
  <si>
    <t>4-036-195-2630205-104-2018/19-007</t>
  </si>
  <si>
    <t>Kelichek Secondary School</t>
  </si>
  <si>
    <t>4-036-195-2630205-104-2018/19-008</t>
  </si>
  <si>
    <t xml:space="preserve">Purchase of 1 acre  of land </t>
  </si>
  <si>
    <t>Kamogiboi Secondary School</t>
  </si>
  <si>
    <t>4-036-195-2630205-104-2018/19-009</t>
  </si>
  <si>
    <t>Chebelyon Secondary School</t>
  </si>
  <si>
    <t>4-036-195-2630205-104-2018/19-010</t>
  </si>
  <si>
    <t>Chemaetany Secondary School</t>
  </si>
  <si>
    <t>4-036-195-2630205-104-2018/19-011</t>
  </si>
  <si>
    <t>Completion of laboratory (door fitting, plastering, window fitting and roofing)</t>
  </si>
  <si>
    <t>Chelelach Secondary School</t>
  </si>
  <si>
    <t>4-036-195-2630205-104-2018/19-012</t>
  </si>
  <si>
    <t>Kaptwolo Secondary School</t>
  </si>
  <si>
    <t>4-036-195-2630205-104-2018/19-013</t>
  </si>
  <si>
    <t>Reberwet Secondary School</t>
  </si>
  <si>
    <t>4-036-195-2630205-104-2018/19-014</t>
  </si>
  <si>
    <t>Saunet Secondary School</t>
  </si>
  <si>
    <t>4-036-195-2630205-104-2018/19-015</t>
  </si>
  <si>
    <t>Kiboson Secondary School</t>
  </si>
  <si>
    <t>4-036-195-2630205-104-2018/19-016</t>
  </si>
  <si>
    <t>Kiptunoi Secondary School</t>
  </si>
  <si>
    <t>4-036-195-2630205-104-2018/19-017</t>
  </si>
  <si>
    <t>Kabema Day Secondary School</t>
  </si>
  <si>
    <t>4-036-195-2630205-104-2018/19-018</t>
  </si>
  <si>
    <t>Sigor Day Secondary School</t>
  </si>
  <si>
    <t>4-036-195-2630205-104-2018/19-019</t>
  </si>
  <si>
    <t>Kapoleseroi Secondary School</t>
  </si>
  <si>
    <t>4-036-195-2630205-104-2018/19-020</t>
  </si>
  <si>
    <t xml:space="preserve">Construction of a dormitory to lintel level </t>
  </si>
  <si>
    <t>Kimaya Secondary School</t>
  </si>
  <si>
    <t>4-036-195-2630205-104-2018/19-021</t>
  </si>
  <si>
    <t>4-036-195-2630205-104-2018/19-022</t>
  </si>
  <si>
    <t>Completion  of two classrooms (doors and windows fitting, plastering, floor finishing and painting)</t>
  </si>
  <si>
    <t xml:space="preserve">Nogirwet secondary </t>
  </si>
  <si>
    <t>4-036-195-2630205-104-2018/19-023</t>
  </si>
  <si>
    <t xml:space="preserve">Kamaget secondary school </t>
  </si>
  <si>
    <t>4-036-195-2630205-104-2018/19-024</t>
  </si>
  <si>
    <t>Kapchelel secondary school</t>
  </si>
  <si>
    <t>4-036-195-2630205-104-2018/19-025</t>
  </si>
  <si>
    <t>Kiriba  secondary school</t>
  </si>
  <si>
    <t>4-036-195-2630205-104-2018/19-026</t>
  </si>
  <si>
    <t xml:space="preserve">Kabisimba Assistant Chief’s Office </t>
  </si>
  <si>
    <t xml:space="preserve">Bingwa Assistant Chief’s Office </t>
  </si>
  <si>
    <t xml:space="preserve">Itembe Chief’s Office </t>
  </si>
  <si>
    <t xml:space="preserve">Lelaitich Chief’s Office </t>
  </si>
  <si>
    <t>Purchase of land 0.2 acres of land</t>
  </si>
  <si>
    <t xml:space="preserve">Completion of  a 2 classroom block by plastering, flooring, windows and doors fitting,painting and electrical installations  </t>
  </si>
  <si>
    <r>
      <t xml:space="preserve">Construction of NG-CDFC offices </t>
    </r>
    <r>
      <rPr>
        <b/>
        <sz val="12"/>
        <color indexed="10"/>
        <rFont val="Footlight MT Light"/>
        <family val="1"/>
      </rPr>
      <t>(Second and third floors - The project requires management visit to establish the current status on the project since the project is being built on top of an existing structures and ithas been allocated a total of 16,195,386.59 in previous allocations)</t>
    </r>
  </si>
  <si>
    <t>Construction of innovation Hub house at NGCDF Office; foundation, walling, plastering and roofing</t>
  </si>
  <si>
    <t>Completion of one classroom (roofing, fixing of doors and windows, walling and painting) at Kshs.800,000 and construction of one classroom to completion at Kshs.1,400,000</t>
  </si>
  <si>
    <t>NGCDFC OFFICE</t>
  </si>
  <si>
    <t>Renovation of the NG-cdfc offices - painting, replacement of ceiling and fittings</t>
  </si>
  <si>
    <t>Nyabiosi Maranatha Primary School</t>
  </si>
  <si>
    <t>Renovation of 6 classrooms -plastering and painting</t>
  </si>
  <si>
    <t>Rangeti S.D.A Boarding Primary School</t>
  </si>
  <si>
    <t>St.Michael Omogumo Primary School</t>
  </si>
  <si>
    <t>Plastering and painting of administration. Ksh 400,000 and 2 classroom. Ksh 300,000</t>
  </si>
  <si>
    <t>construction -plastering fitting  of administration block</t>
  </si>
  <si>
    <t>Renovation of  administrationblock. Ksh 300,000  and 3 classroom. Ksh 400,00 -plastering ,and fitting</t>
  </si>
  <si>
    <t>roofing,plastering and fitting of dormitory</t>
  </si>
  <si>
    <t>Additional funding for construction of 2 classrooms</t>
  </si>
  <si>
    <t>Nyachenge Sec School</t>
  </si>
  <si>
    <t>Kiorori Sec.School</t>
  </si>
  <si>
    <t>Additional fundng for completion of science laboratory-roofing and fitting of windows and door grills.</t>
  </si>
  <si>
    <t>Additional funding for Slabbing of the first floor of 4 classroom</t>
  </si>
  <si>
    <t>Bogichoncho Sec.School</t>
  </si>
  <si>
    <t>Nyamondo Sec. School</t>
  </si>
  <si>
    <t>Karungu Sec.School</t>
  </si>
  <si>
    <t>4-045-262-2210000-111-2018/19-001</t>
  </si>
  <si>
    <t>4-045-262-2210802-111-2018/19-002</t>
  </si>
  <si>
    <t>4-045-262-2210700-111-2018/19-003</t>
  </si>
  <si>
    <t>4-045-262-2640101-103- 2018/19-001</t>
  </si>
  <si>
    <t>4-045-262-2640102-103-2018/19-002</t>
  </si>
  <si>
    <t>4-045-262-2640105-103-2018/19-003</t>
  </si>
  <si>
    <t>4-045-262-2640509-112-2018/19-001</t>
  </si>
  <si>
    <t>4-045-262-3110202-108-2018/19-001</t>
  </si>
  <si>
    <t>4-045-262-2630204-104-2018/19-001</t>
  </si>
  <si>
    <t>4-045-262-2630204-104-2018/19-002</t>
  </si>
  <si>
    <t>4-045-262-2630204-104-2018/19-003</t>
  </si>
  <si>
    <t>4-045-262-2630204-104-2018/19-004</t>
  </si>
  <si>
    <t>4-045-262-2630204-104-2018/19-005</t>
  </si>
  <si>
    <t>4-045-262-2630204-104-2018/19-006</t>
  </si>
  <si>
    <t>4-045-262-2630204-104-2018/19-007</t>
  </si>
  <si>
    <t>4-045-262-2630204-104-2018/19-008</t>
  </si>
  <si>
    <t>4-045-262-2630204-104-2018/19-009</t>
  </si>
  <si>
    <t>4-045-262-2630204-104-2018/19-010</t>
  </si>
  <si>
    <t>4-045-262-2630204-104-2018/19-011</t>
  </si>
  <si>
    <t>4-045-262-2630204-104-2018/19-012</t>
  </si>
  <si>
    <t>4-045-262-2630204-104-2018/19-013</t>
  </si>
  <si>
    <t>4-045-262-2630204-104-2018/19-014</t>
  </si>
  <si>
    <t>4-045-262-2630204-104-2018/19-015</t>
  </si>
  <si>
    <t>4-045-262-2630204-104-2018/19-016</t>
  </si>
  <si>
    <t>4-045-262-2630204-104-2018/19-017</t>
  </si>
  <si>
    <t>4-045-262-2630204-104-2018/19-018</t>
  </si>
  <si>
    <t>4-045-262-2630204-104-2018/19-019</t>
  </si>
  <si>
    <t>4-045-262-2630204-104-2018/19-020</t>
  </si>
  <si>
    <t>4-045-262-2630204-104-2018/19-021</t>
  </si>
  <si>
    <t>4-045-262-2630204-104-2018/19-022</t>
  </si>
  <si>
    <t>4-045-262-2630204-104-2018/19-023</t>
  </si>
  <si>
    <t>4-045-262-2630204-104-2018/19-024</t>
  </si>
  <si>
    <t>4-045-262-2630204-104-2018/19-025</t>
  </si>
  <si>
    <t>4-045-262-2630204-104-2018/19-026</t>
  </si>
  <si>
    <t>4-045-262-2630204-104-2018/19-027</t>
  </si>
  <si>
    <t>4-045-262-2630204-104-2018/19-028</t>
  </si>
  <si>
    <t>4-045-262-2630204-104-2018/19-029</t>
  </si>
  <si>
    <t>4-045-262-2630204-104-2018/19-030</t>
  </si>
  <si>
    <t>4-045-262-2630204-104-2018/19-031</t>
  </si>
  <si>
    <t>4-045-262-2630204-104-2018/19-032</t>
  </si>
  <si>
    <t>4-045-262-2630204-104-2018/19-033</t>
  </si>
  <si>
    <t>4-045-262-2630204-104-2018/19-034</t>
  </si>
  <si>
    <t>4-045-262-2630204-104-2018/19-035</t>
  </si>
  <si>
    <t>4-045-262-2630204-104-2018/19-036</t>
  </si>
  <si>
    <t>4-045-262-2630204-104-2018/19-037</t>
  </si>
  <si>
    <t>4-045-262-2630204-104-2018/19-038</t>
  </si>
  <si>
    <t>4-045-262-2630204-104-2018/19-039</t>
  </si>
  <si>
    <t>4-045-262-2630204-104-2018/19-040</t>
  </si>
  <si>
    <t>4-045-262-2630204-104-2018/19-041</t>
  </si>
  <si>
    <t>4-045-262-2630204-104-2018/19-042</t>
  </si>
  <si>
    <t>4-045-262-2630204-104-2018/19-043</t>
  </si>
  <si>
    <t>4-045-262-2630204-104-2018/19-044</t>
  </si>
  <si>
    <t>4-045-262-2630204-104-2018/19-045</t>
  </si>
  <si>
    <t>4-045-262-2630204-104-2018/19-046</t>
  </si>
  <si>
    <t>4-045-262-2630204-104-2018/19-047</t>
  </si>
  <si>
    <t>4-045-262-2630204-104-2018/19-048</t>
  </si>
  <si>
    <t>4-045-262-2630204-104-2018/19-049</t>
  </si>
  <si>
    <t>4-045-262-2630204-104-2018/19-050</t>
  </si>
  <si>
    <t>4-045-262-2630204-104-2018/19-051</t>
  </si>
  <si>
    <t>4-045-262-2630204-104-2018/19-052</t>
  </si>
  <si>
    <t>4-045-262-2640507-108-2018/19-001</t>
  </si>
  <si>
    <t>4-045-262-2640507-108-2018/19-002</t>
  </si>
  <si>
    <t>4-045-262-2640510-110-2018/19-001</t>
  </si>
  <si>
    <t>4-045-262-2640510-110-2018/19-005</t>
  </si>
  <si>
    <t>4-045-262-2640510-110-2018/19-007</t>
  </si>
  <si>
    <t>4-045-262-2640510-110-2018/19-009</t>
  </si>
  <si>
    <t>4-045-262-2640510-110-2018/19-011</t>
  </si>
  <si>
    <t>4-045-262-2210802-100-2018/19-005</t>
  </si>
  <si>
    <t>4-045-262-2640200-101-2018/19-001</t>
  </si>
  <si>
    <t>4-045-262-2630204-110-2018/19-002</t>
  </si>
  <si>
    <t>4-045-262-2640510-110-2018/19-003</t>
  </si>
  <si>
    <t>4-045-262-2630204-110-2018/19-004</t>
  </si>
  <si>
    <t>4-045-262-2630204-110-2018/19-006</t>
  </si>
  <si>
    <t>4-045-262-2630204-110-2018/19-008</t>
  </si>
  <si>
    <t>4-045-262-2630204-110-2018/19-010</t>
  </si>
  <si>
    <t>4-045-262-2630204-110-2018/19-012</t>
  </si>
  <si>
    <t>Mangani Primary School</t>
  </si>
  <si>
    <t>4-015-071-2640510-110-2018/19-041</t>
  </si>
  <si>
    <t>Completion  of laboratory, plastering , flooring &amp; shuttering</t>
  </si>
  <si>
    <t>Fencing school 1000 meters with concrete poles and barbed wire</t>
  </si>
  <si>
    <t>Fencing school 500 meters ksh 300,000 with a concrete poles and barbed wire and a gate ksh 200,000 to completion</t>
  </si>
  <si>
    <t>Fencing school 500 meters ksh 300,000 with concrete poles and barbed wire and a gate ksh 200,000 to completion</t>
  </si>
  <si>
    <t xml:space="preserve">Fencing school 500 meters ksh 300,000 with concrete poles and barbed wire and a gate ksh 200,000 to completion </t>
  </si>
  <si>
    <t xml:space="preserve">Fencing school 500 meters ksh 300,000 with concrete poles and  barbed wire and a gate ksh 200,000 to completion </t>
  </si>
  <si>
    <t xml:space="preserve">Fencing school 500 meters with concrete poles and barbed wire &amp; a gate </t>
  </si>
  <si>
    <t>Fencing police station 1000 meters with concrete poles and barbed wire</t>
  </si>
  <si>
    <t>4-015-071-2110000-100-2018/19-001</t>
  </si>
  <si>
    <t>4-015--071-2210000-100-2018/19-002</t>
  </si>
  <si>
    <t>4-015--071-2120101-100-2018/19-005</t>
  </si>
  <si>
    <t>4-015--071-2120201-100-2018/19-006</t>
  </si>
  <si>
    <t>4-015--071-2210802-100-2018/19-007</t>
  </si>
  <si>
    <t>4-015-071-2210000-111-2018/19-001</t>
  </si>
  <si>
    <t>4-015-071-2210802-111-2018/19-002</t>
  </si>
  <si>
    <t>4-015-071-2210700-111-2018/19-003</t>
  </si>
  <si>
    <t>4-015-071-2640200-101-2018/19-001</t>
  </si>
  <si>
    <t>4-015-071-2640509-112-2018/19-001</t>
  </si>
  <si>
    <t>4-015-071-2630204-104-2018/19-024</t>
  </si>
  <si>
    <t>4-015-071-2630204-104-2018/19-025</t>
  </si>
  <si>
    <t>4-015-071-2630204-104-2018/19-026</t>
  </si>
  <si>
    <t>4-015-071-2630204-104-2018/19-027</t>
  </si>
  <si>
    <t>4-015-071-2630204-104-2018/19-028</t>
  </si>
  <si>
    <t>4-015-071-2630204-104-2018/19-029</t>
  </si>
  <si>
    <t>4-015-071-2630204-104-2018/19-030</t>
  </si>
  <si>
    <t>4-015-071-2630204-104-2018/19-032</t>
  </si>
  <si>
    <t>4-015-071-2630204-104-2018/19-034</t>
  </si>
  <si>
    <t>4-015-071-2630204-104-2018/19-035</t>
  </si>
  <si>
    <t>4-015-071-2630204-104-2018/19-036</t>
  </si>
  <si>
    <t>4-015-071-2630204-104-2018/19-037</t>
  </si>
  <si>
    <t>4-015-071-2630204-104-2018/19-038</t>
  </si>
  <si>
    <t>4-015-071-2630204-104-2018/19-039</t>
  </si>
  <si>
    <t>4-015-071-2630204-104-2018/19-040</t>
  </si>
  <si>
    <t>4-015-071-2630204-104-2018/19-041</t>
  </si>
  <si>
    <t>4-015-071-2630204-104-2018/19-042</t>
  </si>
  <si>
    <t>4-015-071-2630204-104-2018/19-043</t>
  </si>
  <si>
    <t>4-015-071-2630204-104-2018/19-044</t>
  </si>
  <si>
    <t>4-015-071-2630204-104-2018/19-045</t>
  </si>
  <si>
    <t>4-015-071-2630204-104-2018/19-046</t>
  </si>
  <si>
    <t>4-015-071-2630204-104-2018/19-048</t>
  </si>
  <si>
    <t>4-015-071-2630204-104-2018/19-049</t>
  </si>
  <si>
    <t>4-015-071-2630204-104-2018/19-050</t>
  </si>
  <si>
    <t>4-015-071-2630204-104-2018/19-051</t>
  </si>
  <si>
    <t>4-015-071-2630204-104-2018/19-052</t>
  </si>
  <si>
    <t>4-015-071-2630204-104-2018/19-053</t>
  </si>
  <si>
    <t>4-015-071-2630204-104-2018/19-054</t>
  </si>
  <si>
    <t>4-015-071-2630204-104-2018/19-055</t>
  </si>
  <si>
    <t>4-015-071-2630204-104-2018/19-056</t>
  </si>
  <si>
    <t>4-015-071-2630204-104-2018/19-058</t>
  </si>
  <si>
    <t>4-015-071-2630204-104-2018/19-059</t>
  </si>
  <si>
    <t>4-015-071-2630204-104-2018/19-060</t>
  </si>
  <si>
    <t>4-015-071-2630204-104-2018/19-061</t>
  </si>
  <si>
    <t>4-015-071-2630204-104-2018/19-062</t>
  </si>
  <si>
    <t>4-015-071-2630204-104-2018/19-063</t>
  </si>
  <si>
    <t>4-015-071-2630204-104-2018/19-064</t>
  </si>
  <si>
    <t>4-015-071-2630204-104-2018/19-065</t>
  </si>
  <si>
    <t>4-015-071-2630204-104-2018/19-066</t>
  </si>
  <si>
    <t>4-015-071-2630204-104-2018/19-067</t>
  </si>
  <si>
    <t>4-015-071-2630204-104-2018/19-068</t>
  </si>
  <si>
    <t>4-015-071-2630205-104-2018/19-001</t>
  </si>
  <si>
    <t>4-015-071-2630205-104-2018/19-002</t>
  </si>
  <si>
    <t>4-015-071-2630205-104-2018/19-003</t>
  </si>
  <si>
    <t>4-015-071-2630205-104-2018/19-004</t>
  </si>
  <si>
    <t>4-015-071-2630205-104-2018/19-005</t>
  </si>
  <si>
    <t>4-015-071-2630205-104-2018/19-006</t>
  </si>
  <si>
    <t>4-015-071-2630205-104-2018/19-007</t>
  </si>
  <si>
    <t>4-015-071-2630205-104-2018/19-008</t>
  </si>
  <si>
    <t>4-015-071-2630205-104-2018/19-010</t>
  </si>
  <si>
    <t>4-015-071-2630205-104-2018/19-011</t>
  </si>
  <si>
    <t>4-015-071-2630205-104-2018/19-012</t>
  </si>
  <si>
    <t>4-015-071-2630205-104-2018/19-013</t>
  </si>
  <si>
    <t>4-015-071-2630205-104-2018/19-014</t>
  </si>
  <si>
    <t>4-015-071-2630205-104-2018/19-016</t>
  </si>
  <si>
    <t>4-015-071-2630205-104-2018/19-017</t>
  </si>
  <si>
    <t>4-015-071-2630205-104-2018/19-018</t>
  </si>
  <si>
    <t>4-015-071-2630205-104-2018/19-019</t>
  </si>
  <si>
    <t>4-015-071-2630205-104-2018/19-021</t>
  </si>
  <si>
    <t>4-015-071-2630205-104-2018/19-022</t>
  </si>
  <si>
    <t>4-015-071-2630205-104-2018/19-024</t>
  </si>
  <si>
    <t>4-015-071-2630205-104-2018/19-025</t>
  </si>
  <si>
    <t>4-015-071-2630205-104-2018/19-026</t>
  </si>
  <si>
    <t>4-015-071-2630205-104-2018/19-027</t>
  </si>
  <si>
    <t>4-015-071-2630205-104-2018/19-028</t>
  </si>
  <si>
    <t>4-015-071-2630205-104-2018/19-029</t>
  </si>
  <si>
    <t>4-015-071-2640507-113-2018/19-001</t>
  </si>
  <si>
    <t>4-015-071-2640507-113-2018/19-002</t>
  </si>
  <si>
    <t>4-015-071-2640507-113-2018/19-003</t>
  </si>
  <si>
    <t>4-015-071-2640507-113-2018/19-004</t>
  </si>
  <si>
    <t>4-015-071-2640507-113-2018/19-005</t>
  </si>
  <si>
    <t>4-015-071-2640507-113-2018/19-006</t>
  </si>
  <si>
    <t>4-015-071-2640507-113-2018/19-007</t>
  </si>
  <si>
    <t>4-015-071-2640507-113-2018/19-008</t>
  </si>
  <si>
    <t>4-015-071-2640507-113-2018/19-009</t>
  </si>
  <si>
    <t>4-015-071-2640507-113-2018/19-010</t>
  </si>
  <si>
    <t>4-015-071-2640507-113-2018/19-011</t>
  </si>
  <si>
    <t>4-015-071-2630204-104-2018/19-031</t>
  </si>
  <si>
    <t>4-015-071-2630204-104-2018/19-033</t>
  </si>
  <si>
    <t>4-015-071-2630204-104-2018/19-047</t>
  </si>
  <si>
    <t>4-015-071-2630204-104-2018/19-057</t>
  </si>
  <si>
    <t>4-015-071-2630205-104-2018/19-015</t>
  </si>
  <si>
    <t>4-015-071-2630205-104-2018/19-023</t>
  </si>
  <si>
    <t>4-015-071-2630205-104-2018/19-009</t>
  </si>
  <si>
    <t>4-015-071-2630205-104-2018/19-020</t>
  </si>
  <si>
    <t>4-015-071-3110202-108-2018/19-001</t>
  </si>
  <si>
    <t>Purchase and installation of two-5000 litres tank Kshs 160,000 , establishment of tree seedbeds and planting of tree seedlings Kshs 58,081.75</t>
  </si>
  <si>
    <t>Purchase and installation of two-5000 litres tank Kshs 160,000 , establishment of tree seedbeds and planting of tree seedlings Kshs 58,081.76</t>
  </si>
  <si>
    <t>Organizing constituency sports tournament and purchase of sports kits i.e. balls,uniforms and trophies to award winning teams</t>
  </si>
  <si>
    <t>Purchase of sports kits i.e. balls, uniforms, trophies and other sports equipments for the following teams which include; Samba Fc,Mabu Fc,Soweto Fc,Starlety Fc,Butiye Fc,Hillside Fc,Sunshine Fc,Blue Rangers Fc,Eleven Star Fc, Supersportive Fc, Al Huda Fc,Al Fatah Fc, Bravi Fc,Lami Fc,Goro Fc, and Itisam Fc and organizing the sport in the constituency</t>
  </si>
  <si>
    <r>
      <t xml:space="preserve">Construction of one dormitory to completion Kshs 2,750,000 </t>
    </r>
    <r>
      <rPr>
        <sz val="12"/>
        <color indexed="8"/>
        <rFont val="Footlight MT Light"/>
        <family val="1"/>
      </rPr>
      <t xml:space="preserve"> and purchase of 20 double deckers bed and 20 inch 40 pieces of matress Ksh 500,000.00</t>
    </r>
  </si>
  <si>
    <r>
      <rPr>
        <b/>
        <sz val="12"/>
        <color indexed="10"/>
        <rFont val="Footlight MT Light"/>
        <family val="1"/>
      </rPr>
      <t>fencing around the dormitory 50M by 100M using Metal steel post and barbed wire Ksh 250 ,000.00</t>
    </r>
    <r>
      <rPr>
        <sz val="12"/>
        <color indexed="8"/>
        <rFont val="Footlight MT Light"/>
        <family val="1"/>
      </rPr>
      <t xml:space="preserve"> (justify cost for amount)</t>
    </r>
  </si>
  <si>
    <t>4-010-045-2630204-104-2018/19-028</t>
  </si>
  <si>
    <t>4-010-045-2630204-104-2018/19-029</t>
  </si>
  <si>
    <t>4-010-045-2630204-104-2018/19-030</t>
  </si>
  <si>
    <t>4-010-045-2630204-104-2018/19-031</t>
  </si>
  <si>
    <t>4-010-045-2630204-104-2018/19-032</t>
  </si>
  <si>
    <t>4-010-045-2630204-104-2018/19-033</t>
  </si>
  <si>
    <t>4-07-029-2630204-104-2018/2019-21</t>
  </si>
  <si>
    <t>Purchase and supply of 66 desks</t>
  </si>
  <si>
    <t>Tokojo primary school</t>
  </si>
  <si>
    <t>4-07-029-2630204-104-2018/2019-22</t>
  </si>
  <si>
    <t>Garse primary school</t>
  </si>
  <si>
    <t>4-07-029-2630204-104-2018/2019-23</t>
  </si>
  <si>
    <t>Purchase and supply of 71 desks</t>
  </si>
  <si>
    <t>Benane primary school</t>
  </si>
  <si>
    <t>4-07-029-2630204-104-2018/2019-24</t>
  </si>
  <si>
    <t>4-07-029-2630204-104-2018/2019-25</t>
  </si>
  <si>
    <t>Dihle Noor primary school</t>
  </si>
  <si>
    <t>4-07-029-2630204-104-2018/2019-26</t>
  </si>
  <si>
    <t>Ama primary school</t>
  </si>
  <si>
    <t>4-07-029-2630204-104-2018/2019-27</t>
  </si>
  <si>
    <t>4-07-029-2630204-104-2018/2019-28</t>
  </si>
  <si>
    <t>Rigdam primary school</t>
  </si>
  <si>
    <t>4-07-029-2630204-104-2018/2019-29</t>
  </si>
  <si>
    <t>4-07-029-2630204-104-2018/2019-30</t>
  </si>
  <si>
    <t>Modogashe primary school</t>
  </si>
  <si>
    <t>4-07-029-2630204-104-2018/2019-31</t>
  </si>
  <si>
    <t>4-07-029-2630204-104-2018/2019-32</t>
  </si>
  <si>
    <t>4-07-029-2630204-104-2018/2019-33</t>
  </si>
  <si>
    <t>4-07-029-2630204-104-2018/2019-34</t>
  </si>
  <si>
    <t>4-07-029-2630204-104-2018/2019-35</t>
  </si>
  <si>
    <t>Construction of water havesting (10,000 litres water tank) and gutters</t>
  </si>
  <si>
    <t>Repairs and maintanance, printing, stationary, telephone, travel and subsistance, office tea.</t>
  </si>
  <si>
    <t>Carry out constituency sports tournaments and the winning teams be awarded with trophies, balls , games kits and Annual constituency marathon</t>
  </si>
  <si>
    <t>Construction of Administration block (substructures work, walling, frames, roofing work,fixing doors &amp; windows, external,internal floor finishes and electrical works)</t>
  </si>
  <si>
    <t>Construction of Administration block(substructures work, walling, frames,roofing work,fixing doors &amp; windows,external,internal floor finishes and electrical works)</t>
  </si>
  <si>
    <t>Construction of 4 office units  (substructures work walling, frames, roofing works,fixing doors &amp; windows, external &amp; internal wall finishes, floor screeding and electrical works)</t>
  </si>
  <si>
    <t>Construction of 4 office units  (substructures work walling, frames, roofing works,fixing doors &amp; windows,external &amp; internal wall finishes, floor screeding and electrical works)</t>
  </si>
  <si>
    <t>Purchase of one container and fabricating into 3 office  units (substructures work, frame,roofing works,fixing doors &amp; windows, external,internal &amp; floor finishes)</t>
  </si>
  <si>
    <t>Purchase of Furniture and office equipments(Tables ,chairs, computer, photocopier,scanner,printer)</t>
  </si>
  <si>
    <t>Completion of  four  1st floor classrooms ,ramp and stairs(external &amp;internal finishes, ramp &amp; stairs and electrical works)</t>
  </si>
  <si>
    <t>Completion of two second floor classrooms(frame work,walling,roofing works,fixing doors &amp; windows,external &amp; internal finishes,floor finishes)</t>
  </si>
  <si>
    <t>Construction of 2 classrooms (substructures work, walling, frameworks, roofing,fixing doors &amp; windows, external &amp; internal finishes and floor finishes)</t>
  </si>
  <si>
    <t>Construction of 2 classrooms (substructures work, walling, frameworks, roofing,fixing doors &amp; windows,external &amp; internal finishes and floor finishes) and renovation of 5 classrooms (floor screeding,external &amp; internal walls plastering,roofing and painting works)</t>
  </si>
  <si>
    <t>Renovation of Administration block Kshs 1,000,000 (internal wall partitioning, plastering,floor screeding and painting works),Purchase of Staff furniture Kshs 500,000 (5 Tables,22 chairs,2 cabinets) and Construction of 3 door and Urinal Staff toilet Kshs 500,000(pit excavation, substructures work,walling,frames,fixing doors &amp; windows,external &amp; internal wall finishes and floor screeding</t>
  </si>
  <si>
    <t>Construction of Storeyed Administration block(substructures work, frames, walling,fixing doors &amp; windows,external &amp; internal finishes,floor screeding, plumbing &amp; electrical works)</t>
  </si>
  <si>
    <t>Renovation of 15 classrooms (reroofing, frames,fixing doors &amp; windows,external &amp; internal wall plastering,floor screeding,fixing gutters,electrical and painting works)</t>
  </si>
  <si>
    <t>Completion of 3 ground floor classrooms (floor screeding,laying terrazo, fixing doors &amp; windows,internal &amp; external finishes,ramp completion and electrical works)</t>
  </si>
  <si>
    <t>Completion of 4 classrooms Kshs 3,000,000 (frames,roofing works, walling, fixing doors &amp; windows,external &amp; internal finishes,floor screeding,ramp and electrical works) and Construction of 3 door and Urinal staff toilets Kshs 500,000 and Kitchen Kshs 500,000(pit excavation,substructures work,walling frames,fixing doors &amp; windows, external &amp; internal finishes and plumbing works)</t>
  </si>
  <si>
    <t>Construction of three first floor classrooms( frames, Walling, fixing doors &amp; windows,external &amp; internal finishes, floor screeding and electrical works)</t>
  </si>
  <si>
    <t>Construction of 2 classroom (substructures work,walling ,frames ,roofing work,external &amp; internal finishes,fixing doors &amp; windows,floor screeding and electrical works)</t>
  </si>
  <si>
    <t>Purchase of Students Chairs and lockers for; Nachu primary(100),Wambaa primary(100),Kanyiha Primary(100), Gatune Primary(50),Nguriunditu primary(100), Riu Nderi Primary(100), Lussigeti Primary(100), Nachu Secondary (100), HGM Kinoo (100),Kerwa secondary(50),Thirime primary (100),Ma-i-ihii primary (100),Kerwa primary(50)</t>
  </si>
  <si>
    <t>Casting of 1st floor slab Kshs 3,000,000 (Provision of column bases,columns ,plastering works,floor repairs ,electrical and painting work for 3 classrooms and purchase of hall furniture Kshs 500,000 ( 25 dining tables and benches)</t>
  </si>
  <si>
    <t>Completion of Dormitory(external &amp; internal plastering,plumbing works, electrical works,floor screeeding and painting works)</t>
  </si>
  <si>
    <t>Casting slab for two 1st floor classrooms (frame works,external &amp; internal plastering,painting works,floor screeding and electrical works)</t>
  </si>
  <si>
    <t>Completion of 1 second floor classroom (frame works,walling,roofing works, fixing doors &amp; windows, external &amp; internal finishes, floor screeding and electrical works)</t>
  </si>
  <si>
    <r>
      <t>4-022-120-</t>
    </r>
    <r>
      <rPr>
        <sz val="12"/>
        <color indexed="8"/>
        <rFont val="Footlight MT Light"/>
        <family val="1"/>
      </rPr>
      <t>2640101</t>
    </r>
    <r>
      <rPr>
        <sz val="12"/>
        <color indexed="8"/>
        <rFont val="Footlight MT Light"/>
        <family val="1"/>
      </rPr>
      <t>-103-2018/19-001</t>
    </r>
  </si>
  <si>
    <r>
      <t>Purchase of one eighth piece of land for Construction  AP post</t>
    </r>
    <r>
      <rPr>
        <b/>
        <sz val="12"/>
        <color indexed="10"/>
        <rFont val="Footlight MT Light"/>
        <family val="1"/>
      </rPr>
      <t>(valuation report)</t>
    </r>
  </si>
  <si>
    <t>PROJECT GFS CODELIST FOR SUBA NORTH NATIONAL GOVERNMENT CONSTITUENCY DEVELOPMENT FUND</t>
  </si>
  <si>
    <t>4-043-251-2110000-100-2018/19-001</t>
  </si>
  <si>
    <t>4-043-251-2110000-100-2018/19-002</t>
  </si>
  <si>
    <t>Transport Repair and maintenance printing stationeries Telephone travel and subsistence, office tea.</t>
  </si>
  <si>
    <t>4-043-251-2110000-100-2018/19-003</t>
  </si>
  <si>
    <t>Payment of NSSF Deduction</t>
  </si>
  <si>
    <t>4-043-251-2110000-100-2018/19-004</t>
  </si>
  <si>
    <t xml:space="preserve">Payment of Committee sitting allowances transport conferences </t>
  </si>
  <si>
    <t>4-043-251-2640200-101-2018/19-001</t>
  </si>
  <si>
    <t>4-043-251-2210000-111-2018/19-001</t>
  </si>
  <si>
    <t>4-043-251-2210000-111-2018/19-002</t>
  </si>
  <si>
    <t>Payment of committee allowances transport, conferences</t>
  </si>
  <si>
    <t>4-043-251-2210000-111-2018/19-003</t>
  </si>
  <si>
    <t>4-043-251-2640101-103-2018/19-001</t>
  </si>
  <si>
    <t>Tertiary Secondary School</t>
  </si>
  <si>
    <t>4-043-251-2640101-103-2018/19-002</t>
  </si>
  <si>
    <t>Special needs</t>
  </si>
  <si>
    <t>4-043-251-2640101-103-2018/19-003</t>
  </si>
  <si>
    <t>Payment for bursary for children with Special needs</t>
  </si>
  <si>
    <t>Eddie Memorial Primary School</t>
  </si>
  <si>
    <t>Planting of trees within the school compound and fencing the school using barbed wire, chain link and installation of gate to protect tree seedlings. (perimeter of the school is 824 metres)</t>
  </si>
  <si>
    <t>Wamai Primary School</t>
  </si>
  <si>
    <t>Planting of trees within the school compound and fencing the school using angle bar, barbed wire, chain link and installation of gate to protect tree seedlings (perimeter of school is 500 metres)</t>
  </si>
  <si>
    <t>Ugina Primary School</t>
  </si>
  <si>
    <t>Planting of trees within the school compound</t>
  </si>
  <si>
    <t>Hope Special School for the Mentally Handicapped Children</t>
  </si>
  <si>
    <t>Completion of 1 classroom: fitting of doors and windows, plastering of walls and floor, painting, tiling, branding and sign post</t>
  </si>
  <si>
    <t>Lambwe Christian School for the Deaf</t>
  </si>
  <si>
    <t>Repair of school fence using angle bar, barbed wire, chain link and installation of steel gate and includes branding and sign post (perimeter- 500 metres)</t>
  </si>
  <si>
    <t>Construction of Administration Block to completion: Slab, walling, roofing, tiling, branding and sign-post</t>
  </si>
  <si>
    <t>Ndhuru Primary School</t>
  </si>
  <si>
    <t>Completion 1 classroom (Fitting, plastering, tiling, painting,  branding and sign-post). Co-funded with community</t>
  </si>
  <si>
    <t>Wanga Primary School</t>
  </si>
  <si>
    <t>Completion of 1 classroom: fitting, plastering, painting, tiling and branding)</t>
  </si>
  <si>
    <t xml:space="preserve">Nyawiya Primary School </t>
  </si>
  <si>
    <t>Completion of fencing of school compound: barbed wire, chain-link and installation of gate, branding and sign-post (Perimeter- 780m)</t>
  </si>
  <si>
    <t>Wamwanga Primary School</t>
  </si>
  <si>
    <t>Completion of 1 classroom: fitting of doors and windows, tiling, plastering of walls and floor, painting, branding and sign post</t>
  </si>
  <si>
    <t>Got Rateng Primary School</t>
  </si>
  <si>
    <t>Completion of Administration Block (Roofing, fittings, plastering, tiling, painting, branding and sign-post)</t>
  </si>
  <si>
    <t>Construction of 1 Classroom: slab, walling, roofing, fitting, tiling, branding and sign-post</t>
  </si>
  <si>
    <t>Kirindo Primary School</t>
  </si>
  <si>
    <t>Renovation of 3 classrooms: plastering of walls, painting, tiling and branding, fitting of window panes</t>
  </si>
  <si>
    <t>Obalwanda Special Primary School</t>
  </si>
  <si>
    <t>Completion of 1 classroom (Fitting, plastering, painting, branding and sign-post)</t>
  </si>
  <si>
    <t>Lwanda Oloo Primary School</t>
  </si>
  <si>
    <t xml:space="preserve">Completion of 1 Classroom fittings, floor, tiling, plastering, painting, piping, branding and sign-post </t>
  </si>
  <si>
    <t>Nyamuga Primary School</t>
  </si>
  <si>
    <t>Completion of 1 Classroom: fitting, plastering, painting, tiling, branding and sign post</t>
  </si>
  <si>
    <t>Construction of 1 Classroom to completion including tiling, branding and sign post</t>
  </si>
  <si>
    <t>Olweya Primary School</t>
  </si>
  <si>
    <t>Completion of 1 Classroom: roofing, fitting, plastering, tiling, painting, branding and sign-post)</t>
  </si>
  <si>
    <t>Kamasengre Primary School</t>
  </si>
  <si>
    <t>Waringa Primary School</t>
  </si>
  <si>
    <t>Renovation of 3 classrooms: re-roofing, plastering of floor and walls, tiling, fitting of windows and doors, painting, wiring, branding and sign-post</t>
  </si>
  <si>
    <t>Renovation of 3 classrooms: re-roofing, plastering, tiling, fitting of doors and windows, branding</t>
  </si>
  <si>
    <t>Nyamanga Primary</t>
  </si>
  <si>
    <t>Purchase of 70 desks</t>
  </si>
  <si>
    <t>Kisui Primary School</t>
  </si>
  <si>
    <t>Completion of administration block: plastering, painting, tiling and branding</t>
  </si>
  <si>
    <t>Ngodhe- Usao main road to Kuge Primary Access road (2Km)</t>
  </si>
  <si>
    <t>Bush clearing, gravelling, dozer work grading and road formation</t>
  </si>
  <si>
    <t>Ugege to Utajo Primary School Access road (3km)</t>
  </si>
  <si>
    <t>Bush clearing, gravelling, grading and road formation</t>
  </si>
  <si>
    <t>Nyamaji Primary to Kisaka Primar to Ndhuru Primary Road (6km)</t>
  </si>
  <si>
    <t xml:space="preserve">Bush clearing, dozzer work, gravelling, </t>
  </si>
  <si>
    <t>Sena Secondary School</t>
  </si>
  <si>
    <t>4-043-251-2630205-104-2018/19-018</t>
  </si>
  <si>
    <t>Completion of Girls’ dormitory:plastering of floor and walls, tiling, bathroom, branding and sign-post</t>
  </si>
  <si>
    <t>St. Williams Osodo Secondary School</t>
  </si>
  <si>
    <t>4-043-251-2630205-104-2018/19-019</t>
  </si>
  <si>
    <t>Waondo Secondary School</t>
  </si>
  <si>
    <t>4-043-251-2630205-104-2018/19-020</t>
  </si>
  <si>
    <t>Rusinga Girls Secondary School</t>
  </si>
  <si>
    <t>4-043-251-2630205-104-2018/19-021</t>
  </si>
  <si>
    <t>Fencing of school compound using barbed wire and chain link, installation of gate, branding and sign-post (Perimeter of school is 700m)</t>
  </si>
  <si>
    <t>Tom Mboya High School</t>
  </si>
  <si>
    <t>4-043-251-2630205-104-2018/19-022</t>
  </si>
  <si>
    <t>Construction of 1 Classroom to completion, branding and sign-post</t>
  </si>
  <si>
    <t>Waware Mixed Secondary School</t>
  </si>
  <si>
    <t>4-043-251-2630205-104-2018/19-023</t>
  </si>
  <si>
    <t>Completion of science laboratory: painting, tiling, furnishing, branding and sign post</t>
  </si>
  <si>
    <t>Kamato Mixed Secondary School</t>
  </si>
  <si>
    <t>4-043-251-2630205-104-2018/19-024</t>
  </si>
  <si>
    <t>Completion of 2 classrooms: plastering, fitting of doors and windows, tiling, painting, branding and sign post.</t>
  </si>
  <si>
    <t>Hon. Millie Aringo Girls High School</t>
  </si>
  <si>
    <t>4-043-251-2630205-104-2018/19-025</t>
  </si>
  <si>
    <t>Construction of 1 classroom to completion: slab, walling, roofing, tiling electrification works, fittings, branding and sign-post</t>
  </si>
  <si>
    <t>St. Michael Nyasumbi Secondary School</t>
  </si>
  <si>
    <t>4-043-251-2630205-104-2018/19-026</t>
  </si>
  <si>
    <t>Nyamasare Girls Secondary School</t>
  </si>
  <si>
    <t>4-043-251-2630205-104-2018/19-027</t>
  </si>
  <si>
    <t>Construction of 1 Classroom to completion, branding, and sign-post</t>
  </si>
  <si>
    <t>Fr. Tielen Secondary School</t>
  </si>
  <si>
    <t>4-043-251-2630205-104-2018/19-028</t>
  </si>
  <si>
    <t>Completion of 1 classroom: plastering, painting, fitting of doors and windows, tiling and branding</t>
  </si>
  <si>
    <t>Rusinga ring road to Kaswanga Girls Secondary access road (1.5km)</t>
  </si>
  <si>
    <t>4-043-251-2630205-104-2018/19-029</t>
  </si>
  <si>
    <t>Bush clearing, dozer work, road formation, grading and gravelling</t>
  </si>
  <si>
    <t>Mbita Medical Training College</t>
  </si>
  <si>
    <t>4-043-251-2630206-104-2018/19-018</t>
  </si>
  <si>
    <t>Additional funds for construction of tuition block: 1st floor slab, walling</t>
  </si>
  <si>
    <t>Mbita Technical Training Institute</t>
  </si>
  <si>
    <t>4-043-251-2630206-104-2018/19-019</t>
  </si>
  <si>
    <t xml:space="preserve">Project Co-funded with Ministry of Education Science &amp; Technology).  The contribution of Suba North NG-CDF towards the establshment of the college </t>
  </si>
  <si>
    <t>Rusinga East Chief's Office</t>
  </si>
  <si>
    <t>4-043-251-2640807-113-2018/19-006</t>
  </si>
  <si>
    <t>Construction of office to completion: slab, walling, roofing, fittings, tiling, plastering, painting, branding and sign post</t>
  </si>
  <si>
    <t>Ngodhe Sub-location Assistant Chief's office</t>
  </si>
  <si>
    <t>4-043-251-2640807-113-2018/19-007</t>
  </si>
  <si>
    <t>Completion of chief’s office: plastering of floor &amp; wall, tiling, fitting of window panes, painting and branding.</t>
  </si>
  <si>
    <t>    300,000.00</t>
  </si>
  <si>
    <t>Litare Beach</t>
  </si>
  <si>
    <t>4-043-251-2640807-113-2018/19-008</t>
  </si>
  <si>
    <t>Purchase of Security patrol boat</t>
  </si>
  <si>
    <t>Nyachebe Beach</t>
  </si>
  <si>
    <t>4-043-251-2640807-113-2018/19-009</t>
  </si>
  <si>
    <t>Mbita Division Police HQ/ Mbita Division DCI HQ/ Mbita Police Station Complex</t>
  </si>
  <si>
    <t>4-043-251-2640807-113-2018/19-010</t>
  </si>
  <si>
    <t xml:space="preserve">Additional funds for construction of police divison headquarter : 1st flor slab, walling, </t>
  </si>
  <si>
    <t>Mbita Sub-County Headquater</t>
  </si>
  <si>
    <t>4-043-251-2640807-113-2018/19-011</t>
  </si>
  <si>
    <t xml:space="preserve">Additional funds for construction of police divison headquarter : 1st floor slab, walling, </t>
  </si>
  <si>
    <t>Printing stationeries, Airtime, travel and subsistence.</t>
  </si>
  <si>
    <t xml:space="preserve">NG-CDFC Capacity Bulding </t>
  </si>
  <si>
    <t>Undertake training of the PMCs, NG-CDFCs and NG-CDFC staffs on NG-CDF related issues</t>
  </si>
  <si>
    <t>god Awendo Primary School</t>
  </si>
  <si>
    <t>god Jope Primary School</t>
  </si>
  <si>
    <t>Fencing of school compound using angle bar, barbed wire, chain link and installation of steel gate including branding and sign-post: (Perimeter of the school is 1,400 metres)</t>
  </si>
  <si>
    <t>4-043-251-2640509-112-2018/19-001</t>
  </si>
  <si>
    <t>4-043-251-2630204-104-2018/19-036</t>
  </si>
  <si>
    <t>4-043-251-2630204-104-2018/19-037</t>
  </si>
  <si>
    <t>4-043-251-2630204-104-2018/19-038</t>
  </si>
  <si>
    <t>4-043-251-2630204-104-2018/19-039</t>
  </si>
  <si>
    <t>4-043-251-2630204-104-2018/19-040</t>
  </si>
  <si>
    <t>4-043-251-2630204-104-2018/19-041</t>
  </si>
  <si>
    <t>4-043-251-2630204-104-2018/19-042</t>
  </si>
  <si>
    <t>4-043-251-2630204-104-2018/19-043</t>
  </si>
  <si>
    <t>4-043-251-2630204-104-2018/19-044</t>
  </si>
  <si>
    <t>4-043-251-2630204-104-2018/19-045</t>
  </si>
  <si>
    <t>4-043-251-2630204-104-2018/19-046</t>
  </si>
  <si>
    <t>4-043-251-2630204-104-2018/19-047</t>
  </si>
  <si>
    <t>4-043-251-2630204-104-2018/19-048</t>
  </si>
  <si>
    <t>4-043-251-2630204-104-2018/19-049</t>
  </si>
  <si>
    <t>4-043-251-2630204-104-2018/19-050</t>
  </si>
  <si>
    <t>4-043-251-2630204-104-2018/19-051</t>
  </si>
  <si>
    <t>4-043-251-2630204-104-2018/19-052</t>
  </si>
  <si>
    <t>4-043-251-2630204-104-2018/19-053</t>
  </si>
  <si>
    <t>4-043-251-2630204-104-2018/19-054</t>
  </si>
  <si>
    <t>4-043-251-2630204-104-2018/19-055</t>
  </si>
  <si>
    <t>4-043-251-2630204-104-2018/19-056</t>
  </si>
  <si>
    <t>4-043-251-2630204-104-2018/19-057</t>
  </si>
  <si>
    <t>4-043-251-2640510-110-2018/19-002</t>
  </si>
  <si>
    <t>4-043-251-2640510-110-2018/19-003</t>
  </si>
  <si>
    <t>4-043-251-2640510-110-2018/19-004</t>
  </si>
  <si>
    <t xml:space="preserve">SPORTING ACTIVITIES </t>
  </si>
  <si>
    <t xml:space="preserve">SECONDARY SCOOL </t>
  </si>
  <si>
    <t xml:space="preserve">SECURITY  </t>
  </si>
  <si>
    <t>Carry out Constituency Sports tournament and the winning teams/Schools to be awarded with trophies, balls, and games kits.</t>
  </si>
  <si>
    <t>Tree planting in the following institutions: Kotoibek Primary, Kipsergon Primary, Kapkososio Primary, Kiptage Primary, Cheboriot Primary, Chepkosui Primary, Kesegut Primary, Kerundut Primary, Olesoi Primary, Kaplele Primary, Lelechwet Primary, Kapsio Primary, Kaptembwo Primary, Kipsirat Primary, Lugumek Primary, Kosia Primary, Tarakwet Primary, Kapsio Primary, Kagawet Primary and Kamenwo Primary each at 65,541.00</t>
  </si>
  <si>
    <t>Completion of two classrooms(doors and window fitting,plastering and painting)</t>
  </si>
  <si>
    <t xml:space="preserve">Purchase &amp; Installation of Solar Panels in the following secondary schools(Emanani, Eshibanze and Makunda Secondary schools at Kshs.100,000 each). Planting of trees in the following primary schools -(Kandai, Lutasio, Eshibanze, Namasanda, Marinda, Chibanga, Ikulu Mwoyo, Ebutaliko, Mirere and Namberekeya primary schools at Kshs.70,000 each.) </t>
  </si>
  <si>
    <r>
      <t xml:space="preserve">Purchase of  10 Executive Boardroom chairs@Kshs.30,000= Kshs.300,000, 5 Office Desktops@Kshs.70,000 =Kshs.350,000,Gravelling  and Murraming of 600Metres Road Accessing  NG-CDF office @Kshs.460,000, Constituency Website @ @Kshs.400,000, </t>
    </r>
    <r>
      <rPr>
        <sz val="12"/>
        <color indexed="8"/>
        <rFont val="Footlight MT Light"/>
        <family val="1"/>
      </rPr>
      <t>Construction of NG-CDF Modern Toilets(Ablution room, and 6 Doors toilets )@2,500,000</t>
    </r>
  </si>
  <si>
    <t>Kokuro police post</t>
  </si>
  <si>
    <t>4-043-248-2110000-100-2018/19-001</t>
  </si>
  <si>
    <t>4-043-248-2210000-100-2018/19-002</t>
  </si>
  <si>
    <t>4-043-248-2210000-100-2018/19-003</t>
  </si>
  <si>
    <t>Purchase of photocopiers, staplers, printing papers, tonners and cartridges</t>
  </si>
  <si>
    <t>4-043-248-2210000-100-2018/19-004</t>
  </si>
  <si>
    <t>4-043-248-2120101-100-2018/19-005</t>
  </si>
  <si>
    <t>4-043-248-2120201-100-2018/19-006</t>
  </si>
  <si>
    <t>4-043-248-2210802-100-2018/19-007</t>
  </si>
  <si>
    <t>4-043-248-2210000-111-2018/19-001</t>
  </si>
  <si>
    <t>4-043-248-2210802-111-2018/19-002</t>
  </si>
  <si>
    <t>4-043-248-2210700-111-2018/19-003</t>
  </si>
  <si>
    <t>4-043-248-2640200-101-2018/19-001</t>
  </si>
  <si>
    <t xml:space="preserve">Sports Tournament Constituency </t>
  </si>
  <si>
    <t>4-043-248-2640509-112-2018/19-001</t>
  </si>
  <si>
    <t>Kotora Primary School</t>
  </si>
  <si>
    <t xml:space="preserve"> Nyaundho Primary</t>
  </si>
  <si>
    <t>Gul Kagembe Primary School</t>
  </si>
  <si>
    <t xml:space="preserve"> Nyabola Primary School</t>
  </si>
  <si>
    <t>Onganga Primary School</t>
  </si>
  <si>
    <t>Omoche Secondary School</t>
  </si>
  <si>
    <t>Omoche Primary School</t>
  </si>
  <si>
    <t>Nyakwadha Primary School</t>
  </si>
  <si>
    <t>Rabuor Ponge Primary School</t>
  </si>
  <si>
    <t>Nyajanja Primary School</t>
  </si>
  <si>
    <t>Atili Primary School</t>
  </si>
  <si>
    <t>Got Kabok Primary School</t>
  </si>
  <si>
    <t>Kuoyo Kochia Primary School</t>
  </si>
  <si>
    <t>Marienga Secondary School</t>
  </si>
  <si>
    <t>Manga Primary School</t>
  </si>
  <si>
    <t xml:space="preserve">Onyege Primary School </t>
  </si>
  <si>
    <t xml:space="preserve"> Bondo Secondary School </t>
  </si>
  <si>
    <t>Nyadiere Primary School</t>
  </si>
  <si>
    <t>Ongeti Primary School</t>
  </si>
  <si>
    <t>4-043-248-2640101-103-2018/19-001</t>
  </si>
  <si>
    <t>4-043-248-2640102-103-2018/19-002</t>
  </si>
  <si>
    <t>4-043-248-2630204-104-2018/19-001</t>
  </si>
  <si>
    <t>Odienya Primary School</t>
  </si>
  <si>
    <t>4-043-248-2630204-104-2018/19-002</t>
  </si>
  <si>
    <t>Nyachar Primary School</t>
  </si>
  <si>
    <t>4-043-248-2630204-104-2018/19-003</t>
  </si>
  <si>
    <t>Construction of two model classrooms.</t>
  </si>
  <si>
    <t>Aoch Muga Primary School</t>
  </si>
  <si>
    <t>4-043-248-2630204-104-2018/19-004</t>
  </si>
  <si>
    <t>Rabuor Kaura Primary School</t>
  </si>
  <si>
    <t>4-043-248-2630204-104-2018/19-005</t>
  </si>
  <si>
    <t>Completion of the ongoing administration block (Plastering, Fitting, Electrification, flooring and painting)</t>
  </si>
  <si>
    <t>Ondiche Primary School</t>
  </si>
  <si>
    <t>4-043-248-2630204-104-2018/19-006</t>
  </si>
  <si>
    <t>4-043-248-2630204-104-2018/19-007</t>
  </si>
  <si>
    <t>Construction of One model classroom.</t>
  </si>
  <si>
    <t>Aora Chak Koga Primary School Access Road</t>
  </si>
  <si>
    <t>4-043-248-2630204-104-2018/19-008</t>
  </si>
  <si>
    <t>Opening of 3km access road to Koga Primary School</t>
  </si>
  <si>
    <t>Store Pamba Ongoro Primary School Access Road</t>
  </si>
  <si>
    <t>4-043-248-2630204-104-2018/19-009</t>
  </si>
  <si>
    <t>Opening of 4km access road to Koga Primary School</t>
  </si>
  <si>
    <t>4-043-248-2630204-104-2018/19-010</t>
  </si>
  <si>
    <t>Nyandema Primary School (Ndiru Sports Ground)</t>
  </si>
  <si>
    <t>4-043-248-2630204-104-2018/19-011</t>
  </si>
  <si>
    <t>Wikoteng Secondary School</t>
  </si>
  <si>
    <t>4-043-248-2630205-104-2018/19-001</t>
  </si>
  <si>
    <t>Sinogo Secondary School</t>
  </si>
  <si>
    <t>4-043-248-2630205-104-2018/19-002</t>
  </si>
  <si>
    <t>Construction of Two model classroom.</t>
  </si>
  <si>
    <t>4-043-248-2630205-104-2018/19-003</t>
  </si>
  <si>
    <t>4-043-248-2630205-104-2018/19-004</t>
  </si>
  <si>
    <t xml:space="preserve">Rangwe Girls Secondary School </t>
  </si>
  <si>
    <t>4-043-248-2630205-104-2018/19-005</t>
  </si>
  <si>
    <t>Purchase of 33 seater  bus</t>
  </si>
  <si>
    <t>Rabango Mixed Secondary School</t>
  </si>
  <si>
    <t>4-043-248-2630205-104-2018/19-006</t>
  </si>
  <si>
    <t>Purchase of 33 seater bus</t>
  </si>
  <si>
    <t>Koyoo Mixed Secondary School</t>
  </si>
  <si>
    <t>4-043-248-2630205-104-2018/19-007</t>
  </si>
  <si>
    <t>Nyakwadha Mixed Secondary School</t>
  </si>
  <si>
    <t>4-043-248-2630205-104-2018/19-008</t>
  </si>
  <si>
    <t xml:space="preserve">Construction of 4 door toilets </t>
  </si>
  <si>
    <t xml:space="preserve">Orero Secondary School </t>
  </si>
  <si>
    <t>4-043-248-2630205-104-2018/19-009</t>
  </si>
  <si>
    <t xml:space="preserve">Construction of a laboratory </t>
  </si>
  <si>
    <t>TERTIARY SCHOOL</t>
  </si>
  <si>
    <t>Asumbi TTC</t>
  </si>
  <si>
    <t>4-043-248-2630206-104-2018/19-001</t>
  </si>
  <si>
    <t>Rangwe Sub County Administration and Educational Center</t>
  </si>
  <si>
    <t>4-043-248-2640507-113-2018/19-001</t>
  </si>
  <si>
    <t>Construction of the administration and Educational center</t>
  </si>
  <si>
    <t xml:space="preserve">Rangwe Administration Police Line </t>
  </si>
  <si>
    <t>4-043-248-2640507-113-2018/19-002</t>
  </si>
  <si>
    <t>4-043-248-2211310-108-2018/19-001</t>
  </si>
  <si>
    <t>Development of NG-CDF Strategic Plan for 2019-2022</t>
  </si>
  <si>
    <t>PROJECT GFS CODELIST FOR  RANGWE NATIONAL GOVERNMENT CONSTITUENCY DEVELOPMENT FUND</t>
  </si>
  <si>
    <t>4-041-237-2110000-100-2018/19-001</t>
  </si>
  <si>
    <t>4-041-237-2210000-100-2018/19-002</t>
  </si>
  <si>
    <t xml:space="preserve">Purchase of printing stationery, telephone, travel and subsistence, Utilities,office tea, Repairs &amp; maintenance of machines &amp; equipment.  </t>
  </si>
  <si>
    <t>4-041-237-2120101-100-2018/19-003</t>
  </si>
  <si>
    <t>4-041-237-2120201-100-2018/19-004</t>
  </si>
  <si>
    <t>4-041-237-2110802-100-2018/19-005</t>
  </si>
  <si>
    <t>4-041-237-2210000-111-2018/19-001</t>
  </si>
  <si>
    <t>Purchase of cameras, fuel, printing , staionery, airtime,  &amp; subsistence allowances</t>
  </si>
  <si>
    <t>4-041-237-2210802-111-2018/19-002</t>
  </si>
  <si>
    <t>Payment committee sitting allowances, transport &amp; conferences</t>
  </si>
  <si>
    <t>4-041-237-2210700-111-2018/19-002</t>
  </si>
  <si>
    <t>Undertake Training of the Staff/PMCs/NG-CDFCs on NG-CDF &amp; Exchange visits</t>
  </si>
  <si>
    <t>4-041-237-2640101-103-2018/19-001</t>
  </si>
  <si>
    <t>Provision of bursary to bright needy students</t>
  </si>
  <si>
    <t>Bursary Tertiary/University</t>
  </si>
  <si>
    <t>4-041-237-2640102-103-2018/19-002</t>
  </si>
  <si>
    <t>Wagoro Primary School</t>
  </si>
  <si>
    <t>4-041-237-2630204-104-2018/19-001</t>
  </si>
  <si>
    <t>Completion of 1 classroom- Doors, windows, plastering &amp; painting</t>
  </si>
  <si>
    <t>Lweya Primary School</t>
  </si>
  <si>
    <t>4-041-237-2630204-104-2018/19-002</t>
  </si>
  <si>
    <t>Completion of 1 classroom- Doors, windows, plastering &amp; paint</t>
  </si>
  <si>
    <t>Rabel Primary school</t>
  </si>
  <si>
    <t>4-041-237-2630204-104-2018/19-003</t>
  </si>
  <si>
    <t>Renovation of 2 classrooms- Walling,Roofing &amp; painting</t>
  </si>
  <si>
    <t>Rariw Primary School</t>
  </si>
  <si>
    <t>4-041-237-2630204-104-2018/19-004</t>
  </si>
  <si>
    <t>Rakombe Primary School</t>
  </si>
  <si>
    <t>4-041-237-2630204-104-2018/19-005</t>
  </si>
  <si>
    <t xml:space="preserve">Nyamboyo Primary School </t>
  </si>
  <si>
    <t>4-041-237-2630204-104-2018/19-006</t>
  </si>
  <si>
    <t>Completion of 2 classrooms- Doors, windows, plastering &amp; painting</t>
  </si>
  <si>
    <t>Kawamangaria Primary School</t>
  </si>
  <si>
    <t>4-041-237-2630204-104-2018/19-007</t>
  </si>
  <si>
    <t>Completion of 2 classrooms- Door, windows, plastering &amp; painting</t>
  </si>
  <si>
    <t>Omboye Primary School</t>
  </si>
  <si>
    <t>4-041-237-2630204-104-2018/19-008</t>
  </si>
  <si>
    <t>Kakremba Primary School</t>
  </si>
  <si>
    <t>4-041-237-2630204-104-2018/19-009</t>
  </si>
  <si>
    <t>Koloo Primary School</t>
  </si>
  <si>
    <t>4-041-237-2630204-104-2018/19-010</t>
  </si>
  <si>
    <t>Manywanda Primary School</t>
  </si>
  <si>
    <t>4-041-237-2630204-104-2018/19-011</t>
  </si>
  <si>
    <t>Construction of 1 classroom- Foundation and walling &amp; roofing</t>
  </si>
  <si>
    <t>Langu Primary School</t>
  </si>
  <si>
    <t>4-041-237-2630204-104-2018/19-012</t>
  </si>
  <si>
    <t>Misori Primary School</t>
  </si>
  <si>
    <t>4-041-237-2630204-104-2018/19-013</t>
  </si>
  <si>
    <t>Ogango Primary School</t>
  </si>
  <si>
    <t>4-041-237-2630204-104-2018/19-014</t>
  </si>
  <si>
    <t>Pala Kobong Primary School</t>
  </si>
  <si>
    <t>4-041-237-2630204-104-2018/19-015</t>
  </si>
  <si>
    <t>Construction of 4 pit latrines- Digging, walling, roofing , plastering &amp; painting</t>
  </si>
  <si>
    <t>Lwala Rahongo Primary School</t>
  </si>
  <si>
    <t>4-041-237-2630204-104-2018/19-016</t>
  </si>
  <si>
    <t>Mirau Primary School</t>
  </si>
  <si>
    <t>4-041-237-2630204-104-2018/19-017</t>
  </si>
  <si>
    <t>Lwanda Kotieno Primary School</t>
  </si>
  <si>
    <t>4-041-237-2630204-104-2018/19-018</t>
  </si>
  <si>
    <t>Aduoyo Primary School</t>
  </si>
  <si>
    <t>4-041-237-2630204-104-2018/19-019</t>
  </si>
  <si>
    <t>Renovation of 1 classroom- Walling,Roofing &amp; painting</t>
  </si>
  <si>
    <t>Kokise Primary School</t>
  </si>
  <si>
    <t>4-041-237-2630204-104-2018/19-020</t>
  </si>
  <si>
    <t>Kandhere Primary School</t>
  </si>
  <si>
    <t>4-041-237-2630204-104-2018/19-021</t>
  </si>
  <si>
    <t>Ongielo Primary School</t>
  </si>
  <si>
    <t>4-041-237-2630204-104-2018/19-022</t>
  </si>
  <si>
    <t>Powo Primary School</t>
  </si>
  <si>
    <t>4-041-237-2630204-104-2018/19-023</t>
  </si>
  <si>
    <t>Kaonje Primary School</t>
  </si>
  <si>
    <t>4-041-237-2630204-104-2018/19-024</t>
  </si>
  <si>
    <t>Gundarut Primary School</t>
  </si>
  <si>
    <t>4-041-237-2630204-104-2018/19-025</t>
  </si>
  <si>
    <t>4-041-237-2630204-104-2018/19-026</t>
  </si>
  <si>
    <t>St Lazarus Primary School</t>
  </si>
  <si>
    <t>4-041-237-2630204-104-2018/19-027</t>
  </si>
  <si>
    <t>Nyagoko Primary School</t>
  </si>
  <si>
    <t>4-041-237-2630204-104-2018/19-028</t>
  </si>
  <si>
    <t>Maugo Primary School</t>
  </si>
  <si>
    <t>4-041-237-2630204-104-2018/19-029</t>
  </si>
  <si>
    <t xml:space="preserve">Majango Primary School </t>
  </si>
  <si>
    <t>4-041-237-2630204-104-2018/19-030</t>
  </si>
  <si>
    <t>Chianda Primary School</t>
  </si>
  <si>
    <t>4-041-237-2630204-104-2018/19-031</t>
  </si>
  <si>
    <t>Construction of 3 staff houses- Foundation, walling, roofing, plastering</t>
  </si>
  <si>
    <t>Okela Primary School</t>
  </si>
  <si>
    <t>4-041-237-2630204-104-2018/19-032</t>
  </si>
  <si>
    <t>Kobonyo Primary School</t>
  </si>
  <si>
    <t>4-041-237-2630204-104-2018/19-033</t>
  </si>
  <si>
    <t>Migowa Primary School</t>
  </si>
  <si>
    <t>4-041-237-2630204-104-2018/19-034</t>
  </si>
  <si>
    <t>Dagamoyo Primary School</t>
  </si>
  <si>
    <t>4-041-237-2630204-104-2018/19-035</t>
  </si>
  <si>
    <t>Ndhere Primary School</t>
  </si>
  <si>
    <t>4-041-237-2630204-104-2018/19-036</t>
  </si>
  <si>
    <t>Construction of 1 classroom- Foundation and walling</t>
  </si>
  <si>
    <t>Lusi Primary School</t>
  </si>
  <si>
    <t>4-041-237-2630204-104-2018/19-037</t>
  </si>
  <si>
    <t>4-041-237-2630204-104-2018/19-038</t>
  </si>
  <si>
    <t>4-041-237-2630204-104-2018/19-039</t>
  </si>
  <si>
    <t>Construction of 1  calssroom- Foundation, Walling &amp; roofing</t>
  </si>
  <si>
    <t>Tanga Mixed Secondary School</t>
  </si>
  <si>
    <t>4-041-237-2630205-104-2018/19-001</t>
  </si>
  <si>
    <t>Completion of a laboratory phase 2- Walling</t>
  </si>
  <si>
    <t>Nyakongo Girls Secondary School</t>
  </si>
  <si>
    <t>4-041-237-2630205-104-2018/19-002</t>
  </si>
  <si>
    <t>Completion of a laboratory phase 2- plastering, painting &amp; gass piping</t>
  </si>
  <si>
    <t>St Silvester Girls Secondary School</t>
  </si>
  <si>
    <t>4-041-237-2630205-104-2018/19-003</t>
  </si>
  <si>
    <t>Completion of twin staff houses- Doors, windows, plastering &amp; painting</t>
  </si>
  <si>
    <t>Lieta Secondary School</t>
  </si>
  <si>
    <t>4-041-237-2630205-104-2018/19-004</t>
  </si>
  <si>
    <t>Completion of laboratory- Worktops, furniture &amp; Equipment</t>
  </si>
  <si>
    <t>Raliew Secondary School</t>
  </si>
  <si>
    <t>4-041-237-2630205-104-2018/19-005</t>
  </si>
  <si>
    <t>Completion of 1 Classroom- Doors, windows, plastering &amp; painting</t>
  </si>
  <si>
    <t>Ramba Secondary School</t>
  </si>
  <si>
    <t>4-041-237-2630205-104-2018/19-006</t>
  </si>
  <si>
    <t xml:space="preserve">Equiping of school sick bay-1 receiption desk, 3 chairs, waiting bench, 10 beds </t>
  </si>
  <si>
    <t>Rarieda Secondary school</t>
  </si>
  <si>
    <t>4-041-237-2630205-104-2018/19-007</t>
  </si>
  <si>
    <t>Completion of dormitory- Walling, doors, windows, plastering &amp; painting</t>
  </si>
  <si>
    <t>Siger Mixed Secondary School</t>
  </si>
  <si>
    <t>4-041-237-2630205-104-2018/19-008</t>
  </si>
  <si>
    <t>Wangarot Mixed Secondary School</t>
  </si>
  <si>
    <t>4-041-237-2630205-104-2018/19-009</t>
  </si>
  <si>
    <t>Okela Mixed Secondary School</t>
  </si>
  <si>
    <t>4-041-237-2630205-104-2018/19-010</t>
  </si>
  <si>
    <t>Migowa Secondary School</t>
  </si>
  <si>
    <t>4-041-237-2630205-104-2018/19-011</t>
  </si>
  <si>
    <t>Makasembo Secondary School</t>
  </si>
  <si>
    <t>4-041-237-2630205-104-2018/19-012</t>
  </si>
  <si>
    <t>Renovation of 1 classroom- walling, roofing &amp; painting</t>
  </si>
  <si>
    <t>Gagra Secondary School</t>
  </si>
  <si>
    <t>4-041-237-2630205-104-2018/19-013</t>
  </si>
  <si>
    <t>Construction of 1 classroom- Foundation &amp; walling</t>
  </si>
  <si>
    <t>St Antony Pala Kobong Mixed Secondary School</t>
  </si>
  <si>
    <t>4-041-237-2630205-104-2018/19-014</t>
  </si>
  <si>
    <t>Construction of 1 classroom- Foundation, walling, roofing , plastering &amp; painting</t>
  </si>
  <si>
    <t>Naya Secondary School</t>
  </si>
  <si>
    <t>4-041-237-2630205-104-2018/19-015</t>
  </si>
  <si>
    <t>Co- Funding of School Bus</t>
  </si>
  <si>
    <t>Kitambo Secondary School</t>
  </si>
  <si>
    <t>4-041-237-2630205-104-2018/19-016</t>
  </si>
  <si>
    <t>Construction of 1 classroom- Foundation, walling &amp; roofing</t>
  </si>
  <si>
    <t>Majango Secondary School</t>
  </si>
  <si>
    <t>4-041-237-2630205-104-2018/19-017</t>
  </si>
  <si>
    <t>Lwak Girls High School</t>
  </si>
  <si>
    <t>4-041-237-2630205-104-2018/19-018</t>
  </si>
  <si>
    <t>Construction of 8 doors ablution block</t>
  </si>
  <si>
    <t>St Mathews Ochieng`a Mixed Secondary School</t>
  </si>
  <si>
    <t>4-041-237-2630205-104-2018/19-019</t>
  </si>
  <si>
    <t>Construction of laboratory phase 1- Foundation &amp; walling</t>
  </si>
  <si>
    <t>Chianda High School</t>
  </si>
  <si>
    <t>4-041-237-2630205-104-2018/19-020</t>
  </si>
  <si>
    <t>Ramogi Ochieng` Oneko Secondary School</t>
  </si>
  <si>
    <t>4-041-237-2630205-104-2018/19-021</t>
  </si>
  <si>
    <t>Renovation of 2 classrooms- Walling, roofing &amp; plastering</t>
  </si>
  <si>
    <t>KMTC Rarieda</t>
  </si>
  <si>
    <t>4-041-237-2630206-104-2018/19-001</t>
  </si>
  <si>
    <t>Rarieda Technical Training Institute- Nyakongo Campus</t>
  </si>
  <si>
    <t>4-041-237-2630206-104-2018/19-002</t>
  </si>
  <si>
    <t>Rarieda Technical Training Institute- Mahaya Campus</t>
  </si>
  <si>
    <t>4-041-237-2630206-104-2018/19-003</t>
  </si>
  <si>
    <t>Jaramogi Oginga Odinga University of Science &amp; Technology- Rarieda Campus</t>
  </si>
  <si>
    <t>4-041-237-2630206-104-2018/19-004</t>
  </si>
  <si>
    <t>Fencing of 20 acres University land</t>
  </si>
  <si>
    <t>Rarieda Youh Talent Centre</t>
  </si>
  <si>
    <t>4-041-237-2630206-104-2018/19-005</t>
  </si>
  <si>
    <t>Provision of music equipment - 4 Drums, 4 Guiters, 4 pianos, 1 mixer &amp; 2 speakers</t>
  </si>
  <si>
    <t>Asembo Bay police post</t>
  </si>
  <si>
    <t>4-041-237-2640507-113-2018/19-001</t>
  </si>
  <si>
    <t>Ndori Police Station</t>
  </si>
  <si>
    <t>4-041-237-2640507-113-2018/19-002</t>
  </si>
  <si>
    <t xml:space="preserve">Deputy County Commissioner </t>
  </si>
  <si>
    <t>4-041-237-2640507-113-2018/19-003</t>
  </si>
  <si>
    <t>Construction of OCPD Office</t>
  </si>
  <si>
    <t>4-041-237-2640507-113-2018/19-004</t>
  </si>
  <si>
    <t>Construction of OCPD office at Aram- Foundation, walling, roofing &amp; painting</t>
  </si>
  <si>
    <t>4-041-237-2640509-112-2018/19-001</t>
  </si>
  <si>
    <t>To facilitate hosting of constituency sports tournament by purcahsing balls, uniform, boots and trophies for teams participating in the tournament</t>
  </si>
  <si>
    <t>Agok Primary School</t>
  </si>
  <si>
    <t>4-041-237-2640510-110-2018/19-001</t>
  </si>
  <si>
    <t>4-041-237-2640510-110-2018/19-002</t>
  </si>
  <si>
    <t>Kagwa Primary School</t>
  </si>
  <si>
    <t>4-041-237-2640510-110-2018/19-003</t>
  </si>
  <si>
    <t>Construction of 4 pitlatrines- Digging, walling, roofing , plastering &amp; painting</t>
  </si>
  <si>
    <t>Tuju Primary School</t>
  </si>
  <si>
    <t>4-041-237-2640510-110-2018/19-004</t>
  </si>
  <si>
    <t>Got Okola Primary School</t>
  </si>
  <si>
    <t>4-041-237-2640510-110-2018/19-005</t>
  </si>
  <si>
    <t>4-041-237-2640510-110-2018/19-006</t>
  </si>
  <si>
    <t>Ruma Secondary School</t>
  </si>
  <si>
    <t>4-041-237-2640510-110-2018/19-007</t>
  </si>
  <si>
    <t>4-041-237-2640510-110-2018/19-008</t>
  </si>
  <si>
    <t>4-041-237-2640510-110-2018/19-009</t>
  </si>
  <si>
    <t>Atemo Primary School</t>
  </si>
  <si>
    <t>4-041-237-2640510-110-2018/19-010</t>
  </si>
  <si>
    <t>Ochienga Primary School</t>
  </si>
  <si>
    <t>4-041-237-2640510-110-2018/19-011</t>
  </si>
  <si>
    <t>Trees planting</t>
  </si>
  <si>
    <t>Kayundi Primary School</t>
  </si>
  <si>
    <t>4-041-237-2640510-110-2018/19-012</t>
  </si>
  <si>
    <t>Saradidi Secondary School</t>
  </si>
  <si>
    <t>4-041-237-2640510-110-2018/19-013</t>
  </si>
  <si>
    <t>Kametho Primary School</t>
  </si>
  <si>
    <t>4-041-237-2640510-110-2018/19-014</t>
  </si>
  <si>
    <t>4-041-237-2640510-110-2018/19-015</t>
  </si>
  <si>
    <t>Wera Primary School</t>
  </si>
  <si>
    <t>4-041-237-2640510-110-2018/19-016</t>
  </si>
  <si>
    <t>Tuju Secondary School</t>
  </si>
  <si>
    <t>4-041-237-2640510-110-2018/19-017</t>
  </si>
  <si>
    <t>Nyabera Secondary School</t>
  </si>
  <si>
    <t>4-041-237-2640510-110-2018/19-018</t>
  </si>
  <si>
    <t>4-041-237-2640510-110-2018/19-019</t>
  </si>
  <si>
    <t>4-041-237-2640510-110-2018/19-020</t>
  </si>
  <si>
    <t>Rarieda Sub County Headquarters</t>
  </si>
  <si>
    <t>4-041-237-2640510-110-2018/19-021</t>
  </si>
  <si>
    <t>Trees planting at Sub County Headquarters</t>
  </si>
  <si>
    <t>4-041-237-2640200-101-2018/19-001</t>
  </si>
  <si>
    <t>PROJECT GFS CODELIST FOR  RARIEDA NATIONAL GOVERNMENT CONSTITUENCY DEVELOPMENT FUND</t>
  </si>
  <si>
    <t>Purchase of NG-CDF desks and tables</t>
  </si>
  <si>
    <t>god Marera Secondary School</t>
  </si>
  <si>
    <t>Additional funds for the Purchase of a school bus</t>
  </si>
  <si>
    <t>4-017-084-2640509-112-2018/19-001</t>
  </si>
  <si>
    <t>4-017-084-2640510-110-2018/19-001</t>
  </si>
  <si>
    <t xml:space="preserve"> Kiumoni River -near Kiumoni Primary School </t>
  </si>
  <si>
    <t>4-017-084-2640510-110-2018/19-002</t>
  </si>
  <si>
    <t>Erection of Water Gabions for earth retention, erosion control and soil stabilization</t>
  </si>
  <si>
    <t>Kwamenya River -near Kwakatia Primary School</t>
  </si>
  <si>
    <t>4-017-084-2640510-110-2018/19-003</t>
  </si>
  <si>
    <t>4-017-084-3110701-108-2018/19-001</t>
  </si>
  <si>
    <t>Kasikeu Girls Secondary School</t>
  </si>
  <si>
    <t>4-017-084-2630205-104-2018/19-001</t>
  </si>
  <si>
    <t>Mukaa Boys Secondary School</t>
  </si>
  <si>
    <t>4-017-084-2630205-104-2018/19-002</t>
  </si>
  <si>
    <t>Enguli Secondary School</t>
  </si>
  <si>
    <t>4-017-084-2630205-104-2018/19-003</t>
  </si>
  <si>
    <t>Kayata Girls Secondary School</t>
  </si>
  <si>
    <t>4-017-084-2630205-104-2018/19-004</t>
  </si>
  <si>
    <t>Kwothithu Secondary School</t>
  </si>
  <si>
    <t>4-017-084-2630205-104-2018/19-005</t>
  </si>
  <si>
    <t>St. Regina Kiou Secondary School</t>
  </si>
  <si>
    <t>4-017-084-2630205-104-2018/19-006</t>
  </si>
  <si>
    <t>Muani Secondary School</t>
  </si>
  <si>
    <t>4-017-084-2630205-104-2018/19-007</t>
  </si>
  <si>
    <t>Kamuthini Secondary School</t>
  </si>
  <si>
    <t>4-017-084-2630205-104-2018/19-008</t>
  </si>
  <si>
    <t>Kiongwani Boys Secondary School</t>
  </si>
  <si>
    <t>4-017-084-2630205-104-2018/19-009</t>
  </si>
  <si>
    <t>ACK St. Stephen’s Secondary School</t>
  </si>
  <si>
    <t>4-017-084-2630205-104-2018/19-010</t>
  </si>
  <si>
    <t>S.A Maiani Girls Secondary School</t>
  </si>
  <si>
    <t>4-017-084-2630205-104-2018/19-011</t>
  </si>
  <si>
    <t>Ngaamba Secondary School</t>
  </si>
  <si>
    <t>4-017-084-2630205-104-2018/19-012</t>
  </si>
  <si>
    <t>Kiu Secondary School</t>
  </si>
  <si>
    <t>4-017-084-2630205-104-2018/19-013</t>
  </si>
  <si>
    <t>Matiani Girls Secondary School</t>
  </si>
  <si>
    <t>4-017-084-2630205-104-2018/19-014</t>
  </si>
  <si>
    <t>Kitaingo Secondary School</t>
  </si>
  <si>
    <t>4-017-084-2630205-104-2018/19-015</t>
  </si>
  <si>
    <t>Bishop Ngala Secondary School</t>
  </si>
  <si>
    <t>4-017-084-2630205-104-2018/19-016</t>
  </si>
  <si>
    <t>ABC Muua Secondary School</t>
  </si>
  <si>
    <t>4-017-084-2630205-104-2018/19-017</t>
  </si>
  <si>
    <t>Muangini Primary School</t>
  </si>
  <si>
    <t>4-017-084-2630204-104-2018/19-001</t>
  </si>
  <si>
    <t>Chief Kiamba Primary School</t>
  </si>
  <si>
    <t>4-017-084-2630204-104-2018/19-002</t>
  </si>
  <si>
    <t>Wathini Primary School</t>
  </si>
  <si>
    <t>4-017-084-2630204-104-2018/19-003</t>
  </si>
  <si>
    <t>Kathii Primary School</t>
  </si>
  <si>
    <t>4-017-084-2630204-104-2018/19-004</t>
  </si>
  <si>
    <t>Masokani Primary School</t>
  </si>
  <si>
    <t>4-017-084-2630204-104-2018/19-005</t>
  </si>
  <si>
    <t>Kwambumbu Primary School</t>
  </si>
  <si>
    <t>4-017-084-2630204-104-2018/19-006</t>
  </si>
  <si>
    <t>Mbiini Primary School</t>
  </si>
  <si>
    <t>4-017-084-2630204-104-2018/19-007</t>
  </si>
  <si>
    <t>Kitivo Primary School</t>
  </si>
  <si>
    <t>4-017-084-2630204-104-2018/19-008</t>
  </si>
  <si>
    <t>Nduluni Primary School</t>
  </si>
  <si>
    <t>4-017-084-2630204-104-2018/19-009</t>
  </si>
  <si>
    <t>Construction of an 8 Door-Toilet Block to completion</t>
  </si>
  <si>
    <t>Isika Primary School</t>
  </si>
  <si>
    <t>4-017-084-2630204-104-2018/19-010</t>
  </si>
  <si>
    <t>Kiongwani Primary School</t>
  </si>
  <si>
    <t>4-017-084-2630204-104-2018/19-011</t>
  </si>
  <si>
    <t>Kwambotoe Primary School</t>
  </si>
  <si>
    <t>4-017-084-2630204-104-2018/19-012</t>
  </si>
  <si>
    <t>Uvunye Primary School</t>
  </si>
  <si>
    <t>4-017-084-2630204-104-2018/19-013</t>
  </si>
  <si>
    <t>4-017-084-2630204-104-2018/19-014</t>
  </si>
  <si>
    <t>Ndalani Primary School</t>
  </si>
  <si>
    <t>4-017-084-2630204-104-2018/19-015</t>
  </si>
  <si>
    <t>Uiini Primary School</t>
  </si>
  <si>
    <t>4-017-084-2630204-104-2018/19-016</t>
  </si>
  <si>
    <t>Kalanzoni Primary School</t>
  </si>
  <si>
    <t>4-017-084-2630204-104-2018/19-017</t>
  </si>
  <si>
    <t>4-017-084-2630204-104-2018/19-018</t>
  </si>
  <si>
    <t>Mawani Primary School</t>
  </si>
  <si>
    <t>4-017-084-2630204-104-2018/19-019</t>
  </si>
  <si>
    <t>Mbyani Primary School</t>
  </si>
  <si>
    <t>4-017-084-2630204-104-2018/19-020</t>
  </si>
  <si>
    <t>Kitonguni Primary School</t>
  </si>
  <si>
    <t>4-017-084-2630204-104-2018/19-021</t>
  </si>
  <si>
    <t>Masive Primary School</t>
  </si>
  <si>
    <t>4-017-084-2630204-104-2018/19-022</t>
  </si>
  <si>
    <t>Maiani Primary School</t>
  </si>
  <si>
    <t>4-017-084-2630204-104-2018/19-023</t>
  </si>
  <si>
    <t>Lumu Primary School</t>
  </si>
  <si>
    <t>4-017-084-2630204-104-2018/19-024</t>
  </si>
  <si>
    <t>4-017-084-2630204-104-2018/19-025</t>
  </si>
  <si>
    <t>Kilome S.A Primary School</t>
  </si>
  <si>
    <t>4-017-084-2630204-104-2018/19-026</t>
  </si>
  <si>
    <t>Kwambeu Primary School</t>
  </si>
  <si>
    <t>4-017-084-2630204-104-2018/19-027</t>
  </si>
  <si>
    <t>Kwakatia Primary School</t>
  </si>
  <si>
    <t>4-017-084-2630204-104-2018/19-028</t>
  </si>
  <si>
    <t>Kavuko Primary School</t>
  </si>
  <si>
    <t>4-017-084-2630204-104-2018/19-029</t>
  </si>
  <si>
    <t>Kitaingo Primary School</t>
  </si>
  <si>
    <t>4-017-084-2630204-104-2018/19-030</t>
  </si>
  <si>
    <t>Muua Administration Police Camp</t>
  </si>
  <si>
    <t>4-017-084-2640507-113-2018/19-001</t>
  </si>
  <si>
    <t>Malili Administration Police  Camp</t>
  </si>
  <si>
    <t>4-017-084-2640507-113-2018/19-002</t>
  </si>
  <si>
    <t>Kiimakiu Administration Police  Camp</t>
  </si>
  <si>
    <t>4-017-084-2640507-113-2018/19-003</t>
  </si>
  <si>
    <t>Fixing doors and windows(internal and external),Plastering, flooring,roofing, carpentry and fiting works,stair casing,painting and installation of electricity of  multipurpose laboratory</t>
  </si>
  <si>
    <t>Installation of High mast Security Lights 20 meters 200 watts led lights in the  trading center</t>
  </si>
  <si>
    <t>Gachatha trading centre</t>
  </si>
  <si>
    <t>4-019-094-2640506-113-2018/19-002</t>
  </si>
  <si>
    <t>4-019-094-2640506-113-2018/19-003</t>
  </si>
  <si>
    <t>4-019-094-2640506-113-2018/19-004</t>
  </si>
  <si>
    <t>4-019-094-2640506-113-2018/19-005</t>
  </si>
  <si>
    <t>4-019-094-2640506-113-2018/19-006</t>
  </si>
  <si>
    <t>4-019-094-2640506-113-2018/19-007</t>
  </si>
  <si>
    <t>4-019-094-2640506-113-2018/19-008</t>
  </si>
  <si>
    <t>Mutathiini trading centre</t>
  </si>
  <si>
    <t>Mungaria trading centre</t>
  </si>
  <si>
    <t>Gthaithi trading centre</t>
  </si>
  <si>
    <t>Ndugamano trading centre</t>
  </si>
  <si>
    <t>Githakwa trading centre</t>
  </si>
  <si>
    <t>Kigogo-ini trading centre</t>
  </si>
  <si>
    <t>Ihururu trading centre</t>
  </si>
  <si>
    <t>SECURITY HIGH MASTS</t>
  </si>
  <si>
    <t xml:space="preserve"> NG-CDFC/ NG-CDFC / PMC/Staff capacity building</t>
  </si>
  <si>
    <r>
      <t>4-022-120-</t>
    </r>
    <r>
      <rPr>
        <sz val="12"/>
        <color indexed="8"/>
        <rFont val="Footlight MT Light"/>
        <family val="1"/>
      </rPr>
      <t>2120101</t>
    </r>
    <r>
      <rPr>
        <sz val="12"/>
        <color indexed="8"/>
        <rFont val="Footlight MT Light"/>
        <family val="1"/>
      </rPr>
      <t>-100-2018/19-003</t>
    </r>
  </si>
  <si>
    <r>
      <t>4-022-120-</t>
    </r>
    <r>
      <rPr>
        <sz val="12"/>
        <color indexed="8"/>
        <rFont val="Footlight MT Light"/>
        <family val="1"/>
      </rPr>
      <t>2120201</t>
    </r>
    <r>
      <rPr>
        <sz val="12"/>
        <color indexed="8"/>
        <rFont val="Footlight MT Light"/>
        <family val="1"/>
      </rPr>
      <t>-100-2018/19-004</t>
    </r>
  </si>
  <si>
    <r>
      <t>4-022-120-</t>
    </r>
    <r>
      <rPr>
        <sz val="12"/>
        <color indexed="8"/>
        <rFont val="Footlight MT Light"/>
        <family val="1"/>
      </rPr>
      <t>2640102</t>
    </r>
    <r>
      <rPr>
        <sz val="12"/>
        <color indexed="8"/>
        <rFont val="Footlight MT Light"/>
        <family val="1"/>
      </rPr>
      <t>-103-2018/19-002</t>
    </r>
  </si>
  <si>
    <r>
      <t>4-022-120-</t>
    </r>
    <r>
      <rPr>
        <sz val="12"/>
        <color indexed="8"/>
        <rFont val="Footlight MT Light"/>
        <family val="1"/>
      </rPr>
      <t>2640105</t>
    </r>
    <r>
      <rPr>
        <sz val="12"/>
        <color indexed="8"/>
        <rFont val="Footlight MT Light"/>
        <family val="1"/>
      </rPr>
      <t>-103-2018/19-003</t>
    </r>
  </si>
  <si>
    <t>PROJECT GFS CODELIST FOR KACHELIBA NATIONAL GOVERNMENT CONSTITUENCY DEVELOPMENT FUND</t>
  </si>
  <si>
    <t>4-031-131-2210000-111-2016/17-001</t>
  </si>
  <si>
    <t>Kalas primary</t>
  </si>
  <si>
    <t xml:space="preserve"> Finishing of dormitory: plastering, flooring &amp; painting.</t>
  </si>
  <si>
    <t>Nakwapuo primary</t>
  </si>
  <si>
    <t>Building two classroom from roofing:- doors, windows, plastering, flooring, painting &amp; labelling.</t>
  </si>
  <si>
    <t>Kour Primary</t>
  </si>
  <si>
    <t>Lokichar pimary</t>
  </si>
  <si>
    <t>Building dormitory from roofing to finishing:-doors, windows, plastering, flooring, painting &amp; labelling.</t>
  </si>
  <si>
    <t>Ng’eng’echwo primary</t>
  </si>
  <si>
    <t>Building dormitory from roofing to:- doors, windows, plastering, flooring, painting &amp; labelling.</t>
  </si>
  <si>
    <t>Building two classrooms from lintel, roofing to finishing: doors, windows, plastering, flooring, painting &amp; labelling.</t>
  </si>
  <si>
    <t>Tarakit primary</t>
  </si>
  <si>
    <t>Mistin primary</t>
  </si>
  <si>
    <t>Kachawa primary</t>
  </si>
  <si>
    <t>Chepsepin primary</t>
  </si>
  <si>
    <t>Chedawa primary</t>
  </si>
  <si>
    <t>Tighot primary</t>
  </si>
  <si>
    <t>Lokomolo primary</t>
  </si>
  <si>
    <t>Nagwoilap primary</t>
  </si>
  <si>
    <t>Lobiroi primary</t>
  </si>
  <si>
    <t>Katich primary</t>
  </si>
  <si>
    <t>Napitiro primary</t>
  </si>
  <si>
    <t>Kasopit Primary</t>
  </si>
  <si>
    <t>Kapcheror primary</t>
  </si>
  <si>
    <t>Katuda primary</t>
  </si>
  <si>
    <t>Moruepong’ primary</t>
  </si>
  <si>
    <t>Churum primary</t>
  </si>
  <si>
    <t>Lotepes primary</t>
  </si>
  <si>
    <t>Lonyang’alem primary</t>
  </si>
  <si>
    <t>Wiring and electrification of dormitory and classrooms</t>
  </si>
  <si>
    <t>Kasitet primary</t>
  </si>
  <si>
    <t>Kasei primary</t>
  </si>
  <si>
    <t>Akiriamet primary</t>
  </si>
  <si>
    <t>Nakuyen primary</t>
  </si>
  <si>
    <t>4-034-131-2630204-104-2018/2019-32</t>
  </si>
  <si>
    <t>Building 2classes from foundation to lintel</t>
  </si>
  <si>
    <t>Arol Primary</t>
  </si>
  <si>
    <t>Nauyayelel primary</t>
  </si>
  <si>
    <t>4-034-131-2630204-104-2018/2019-33</t>
  </si>
  <si>
    <t>Tantapos primary</t>
  </si>
  <si>
    <t>St Bhakita Karon Secondary</t>
  </si>
  <si>
    <t>Kiwawa Boys Secondary</t>
  </si>
  <si>
    <t>Building of dormitory from roofing to finishing: doors, windows, plastering, flooring, painting &amp; labelling.</t>
  </si>
  <si>
    <t>Kodich Boys Secondary</t>
  </si>
  <si>
    <t>Kamketo Girls Secondary</t>
  </si>
  <si>
    <t>Building dormitory from roofing to finishing: doors, windows, plastering, flooring, painting &amp; labelling.</t>
  </si>
  <si>
    <t>Chelopoi Boys Secondary</t>
  </si>
  <si>
    <t>Korokou Girls Secondary</t>
  </si>
  <si>
    <t>Konyao D.O office</t>
  </si>
  <si>
    <t>Orolwo chiesf’s office</t>
  </si>
  <si>
    <t>Construction of DO/Chiefs office Alale from foundation to roofing</t>
  </si>
  <si>
    <t>Construction of DO/Chiefs office Kasei from foundation to roofing</t>
  </si>
  <si>
    <t>NG-CDFC office</t>
  </si>
  <si>
    <t>Construction of septic tank and  plumbing. Ksh 1,00,000.00, Wiring and electrification, 1,500,000.00, Purchase of Furniture and furnishing. Ksh 1,500,000.00</t>
  </si>
  <si>
    <t>Constituency office Fencing</t>
  </si>
  <si>
    <t xml:space="preserve">Fencing using chain steel posts and chain link </t>
  </si>
  <si>
    <t>Construction of 2 door latrine from foundation to finishing</t>
  </si>
  <si>
    <t>Kapetakinei primary</t>
  </si>
  <si>
    <t>Kacheliba D.O Residence</t>
  </si>
  <si>
    <t xml:space="preserve">Latrine renovation flooring, roofing and plastering. </t>
  </si>
  <si>
    <t xml:space="preserve">Kanyerus Primary School. </t>
  </si>
  <si>
    <t>Nasal primary</t>
  </si>
  <si>
    <t xml:space="preserve">Construction of 1 one workshop measuring 11m by 16m three lecture rooms each one measuring 8m by 6m and an office space measuring 5.5m by 5.4m all located on the ground floor respectively. </t>
  </si>
  <si>
    <t>Payment of 31% staff Gratuity</t>
  </si>
  <si>
    <t xml:space="preserve">Purchase of fuel, repairs and maintenance, printing, stationery, telephone, travel and subsistence, Office laptop </t>
  </si>
  <si>
    <t>4-031-131-2110000-100-2018/19-001</t>
  </si>
  <si>
    <t>4-031-131-2110000-100-2018/19-002</t>
  </si>
  <si>
    <t>4-031-131-2210000-100-2018/19-003</t>
  </si>
  <si>
    <t>4-031-131-2120201-100-2018/19-005</t>
  </si>
  <si>
    <t>4-031-131-2210802-100-2018/19-006</t>
  </si>
  <si>
    <t>4-031-131-2210802-111-2018/19-002</t>
  </si>
  <si>
    <t>4-031-131-2210700-111-2018/19-003</t>
  </si>
  <si>
    <t>4-031-131-2640200-101-2018/19-001</t>
  </si>
  <si>
    <t>4-031-131-2640510-110-2018/19-001</t>
  </si>
  <si>
    <t>4-031-131-2640101-103-2018/19-001</t>
  </si>
  <si>
    <t>4-031-131-2640102-103-2018/19-002</t>
  </si>
  <si>
    <t>4-031-131-2640509-112-2018/19-001</t>
  </si>
  <si>
    <t>4-031-131-2120101-100-2017/19-004</t>
  </si>
  <si>
    <t>Kamaget primary School</t>
  </si>
  <si>
    <t>4-036-195-2630204-104-2018/19-075</t>
  </si>
  <si>
    <t>Kamotyo primary School</t>
  </si>
  <si>
    <t>4-036-195-2630204-104-2018/19-076</t>
  </si>
  <si>
    <t>Chalaibei Primary School</t>
  </si>
  <si>
    <t>4-036-195-2630204-104-2018/19-077</t>
  </si>
  <si>
    <t>4-036-195-2630204-104-2018/19-078</t>
  </si>
  <si>
    <t>Koitab Kalyet primary School</t>
  </si>
  <si>
    <t>4-036-195-2630204-104-2018/19-079</t>
  </si>
  <si>
    <t>Kapkemoi Primary School</t>
  </si>
  <si>
    <t>4-036-195-2630204-104-2018/19-080</t>
  </si>
  <si>
    <t>Chapnyeliliet Primary School</t>
  </si>
  <si>
    <t>4-036-195-2630204-104-2018/19-081</t>
  </si>
  <si>
    <t>Itembe Primary School.</t>
  </si>
  <si>
    <t>4-036-195-2630204-104-2018/19-082</t>
  </si>
  <si>
    <t>4-036-195-2630204-104-2018/19-083</t>
  </si>
  <si>
    <t>Kasegut primary School.</t>
  </si>
  <si>
    <t>4-036-195-2630204-104-2018/19-084</t>
  </si>
  <si>
    <t>Chemengwa Primary School</t>
  </si>
  <si>
    <t>4-036-195-2630204-104-2018/19-085</t>
  </si>
  <si>
    <t>Kabisimba Primary School</t>
  </si>
  <si>
    <t>4-036-195-2630204-104-2018/19-086</t>
  </si>
  <si>
    <t>4-036-195-2630204-104-2018/19-087</t>
  </si>
  <si>
    <t>Chepalungu technical institute.</t>
  </si>
  <si>
    <t>purchase of Land 2.5 acres.</t>
  </si>
  <si>
    <t>Chepkosa Secondary School</t>
  </si>
  <si>
    <t>Kesabita Primary School.</t>
  </si>
  <si>
    <t xml:space="preserve">4-036-195-2630206-104-2018/19-001 </t>
  </si>
  <si>
    <t>4-035-195-2210700-111-2018/19-003</t>
  </si>
  <si>
    <t>4-035-195-2640200-101-2018/19-001</t>
  </si>
  <si>
    <t>Office furnishings for  office ie. 2 tables and 11 chairs</t>
  </si>
  <si>
    <t>Furnishings of School i.e 40 desks and 40 chairs</t>
  </si>
  <si>
    <t>Furnishings of School i.e 35 desks and 35 chairs</t>
  </si>
  <si>
    <t>Fencing of 2 acres  school with concrete poles  and chain link compound</t>
  </si>
  <si>
    <t>Renovation of NG-CDF Office; Painting, Change of ceiling, Roof repairs, partitioning of office, Water drainage system, Change of worn out doors (Kshs.2,000,000), Office equipping; 2 photocopiers, 1 desktop computer plastic seats, office furniture (Kshs.1,000,000)</t>
  </si>
  <si>
    <t>Completion of 1 classroom; painting, labelling, construction of verandah, fascia board, flooring, installation of doors and windows</t>
  </si>
  <si>
    <t>Completions 6 classrooms; installation of windows, doors, construction of veranda with black pipe, fascia board, painting &amp; labelling</t>
  </si>
  <si>
    <t>Completion of 1 classroom i.e labelling, fascia board, painting, plastering, flooring, installation of windows and doors</t>
  </si>
  <si>
    <t>Completion of 1 classroom i.e painting, labelling, flooring, installation of doors and windows</t>
  </si>
  <si>
    <t>construction of a 1 storey tuition block made up of 6 classrooms phase I.        Sub-structure work, foundation walling, hardcore fill, Oversight slab, excavations.</t>
  </si>
  <si>
    <t>Completion of administration block i.e plastering, flooring, ceiling &amp; ceiling finishes, installation of doors, windows, painting &amp; labelling</t>
  </si>
  <si>
    <t xml:space="preserve">Isamwera Secondary School </t>
  </si>
  <si>
    <t>Completion of storey tuition block made up of 12 classrooms  i.e 2nd floor roofing, walling, plastering, flooring, installation of windows, doors, painting &amp; labelling</t>
  </si>
  <si>
    <t>Completion of storey tuition block made up of 6 classrooms i.e 1st floor roofing, walling, plastering, installation of windows, doors, painting &amp; labelling</t>
  </si>
  <si>
    <t xml:space="preserve">Construction of storey dormitory foundation, walling, slab, installation of windows and doors </t>
  </si>
  <si>
    <t xml:space="preserve">Additional funds for storey dormitory at lintel level; Construction of slab, installation of windows, doors, plastering, flooring, painting </t>
  </si>
  <si>
    <t>Completion of 2 classrooms ; Installation of windows and doors, plastering, painting &amp; labelling</t>
  </si>
  <si>
    <t>Completion of laboratory plastering, installation of windows, doors, painting and flooring</t>
  </si>
  <si>
    <t xml:space="preserve">Completion storey administration block;  roofing, walling, flooring, plastering, ring beam, installation of doors, windows, painting &amp; labelling </t>
  </si>
  <si>
    <t>Completion of chief’s office (plastering, installation of windows, doors, floor tiles, ceiling, painting &amp; labelling) at Kshs. 1,350,000  construction 2 doors pit latrine at Kshs. 150,000</t>
  </si>
  <si>
    <t>Completion of chief’s office (plastering, installation of windows, doors, floor tiles, ceiling, painting &amp; labelling) at Kshs.1,350,000  construction 2 doors pit latrine at Kshs.150,000</t>
  </si>
  <si>
    <t>Completion of chief’s office (plastering, installation of windows, doors, floor tiles, ceiling, painting &amp; labelling) at Kshs.1,350,000  construction 2 door pit latrine at Kshs. 150,000</t>
  </si>
  <si>
    <t>Payment of full bursary fee to: orphans,students from  poor families, disables/ impaired students</t>
  </si>
  <si>
    <t>PROJECT GFS CODELIST FOR MBEERE SOUTH NATIONAL GOVERNMENT CONSTITUENCY DEVELOPMENT FUND</t>
  </si>
  <si>
    <t>4-014-065-2110201-100-2018/19-001</t>
  </si>
  <si>
    <t>4-014-065-2210000-100-2018/19-002</t>
  </si>
  <si>
    <t>Purchase of two laptops,P.A System, one office chair, fuel, repairs and maintenance, printing, stationery, telephone, travel and subsistence</t>
  </si>
  <si>
    <t>4-014-065-2120101-100-2018/19-003</t>
  </si>
  <si>
    <t>4-014-065-2120201-100-2018/19-004</t>
  </si>
  <si>
    <t>4-014-065-2210802-100-2018/19-005</t>
  </si>
  <si>
    <t>4-014-065-2210000-111-2018/19-001</t>
  </si>
  <si>
    <t>4-014-065-2210802-111-2018/19-002</t>
  </si>
  <si>
    <t>4-014-065-2210700-111-2018/19-003</t>
  </si>
  <si>
    <t>Undertake Training of the PMCs/NG-CDFCs and NG-CDFC’s staff on NG-CDF matters.</t>
  </si>
  <si>
    <t>4-014-065-2640200-101-2018/19-001</t>
  </si>
  <si>
    <t>4-014-065-2640101-103-2018/19-001</t>
  </si>
  <si>
    <t>4-014-065-2640102-103-2018/19-001</t>
  </si>
  <si>
    <t>4-014-065-2640509-112-2018/19-001</t>
  </si>
  <si>
    <t>Support sports tournaments within the constituency and present active and registered teams/ Institutions with sports gear/ equipment and sports kits including balls, nets and uniforms</t>
  </si>
  <si>
    <t>ENVIRONMENTAL PROJECT</t>
  </si>
  <si>
    <t>4-014-065-2640510-110-2018/19-001</t>
  </si>
  <si>
    <t>Purchase and distribution of tree seedlings for planting in the following Public Institutions; Rwika Technical, Kiritiri Police Station, Makutano Police Station, NG-CDF offices, Community hall Karaba plus the following Primary Schools; Machanga, Mutugu, Makawani, Nganduri, Rigakori, Rurii, Kamaunju, ACK Kilia , Makutano, Mwanyani, Ntharawe and  Gikuru Primary Schools @ Kshs. 100,000.00 totaling Kshs. 1,700,000.00. Purchase and install of a bio digester for public toilets at NG-CDF offices Kshs. 300,000.00  and landscaping of the NG-CDF office Kshs. 180,817.50</t>
  </si>
  <si>
    <t>ACK Kilia Primary School</t>
  </si>
  <si>
    <t>4-014-065-2630204-104-2018/19-001</t>
  </si>
  <si>
    <t xml:space="preserve">Construction of an administration block to roofing  level </t>
  </si>
  <si>
    <t>4-014-065-2630204-104-2018/19-002</t>
  </si>
  <si>
    <t>Construction of a model classroom to completion using interlocking bricks</t>
  </si>
  <si>
    <t>Gataka Primary School</t>
  </si>
  <si>
    <t>4-014-065-2630204-104-2018/19-003</t>
  </si>
  <si>
    <t>Completion of a classroom under construction shuttering and plastering.</t>
  </si>
  <si>
    <t>Gatete Primary School</t>
  </si>
  <si>
    <t>4-014-065-2630204-104-2018/19-004</t>
  </si>
  <si>
    <t>Renovation of 2 classrooms - plastering and flooring</t>
  </si>
  <si>
    <t>Gatirari Primary School</t>
  </si>
  <si>
    <t>4-014-065-2630204-104-2018/19-005</t>
  </si>
  <si>
    <t>Completion of an 8 door toilets under construction plastering and painting</t>
  </si>
  <si>
    <t>4-014-065-2630204-104-2018/19-006</t>
  </si>
  <si>
    <t>4-014-065-2630204-104-2018/19-007</t>
  </si>
  <si>
    <t>Gikuru Primary school</t>
  </si>
  <si>
    <t>4-014-065-2630204-104-2018/19-008</t>
  </si>
  <si>
    <t>Gitaraka Primary School</t>
  </si>
  <si>
    <t>4-014-065-2630204-104-2018/19-009</t>
  </si>
  <si>
    <t>Irabari Primary School</t>
  </si>
  <si>
    <t>4-014-065-2630204-104-2018/19-010</t>
  </si>
  <si>
    <t>Irari Primary School</t>
  </si>
  <si>
    <t>4-014-065-2630204-104-2018/19-011</t>
  </si>
  <si>
    <t>Iria Itune Primary School</t>
  </si>
  <si>
    <t>4-014-065-2630204-104-2018/19-012</t>
  </si>
  <si>
    <t>J.N. Mwonge Primary School</t>
  </si>
  <si>
    <t>4-014-065-2630204-104-2018/19-013</t>
  </si>
  <si>
    <t xml:space="preserve">J.J. M Nyaga Primary School </t>
  </si>
  <si>
    <t>4-014-065-2630204-104-2018/19-014</t>
  </si>
  <si>
    <t>Completion of an administration block under construction partitioning, plastering and flooring</t>
  </si>
  <si>
    <t>Kamaunju Primary School</t>
  </si>
  <si>
    <t>4-014-065-2630204-104-2018/19-015</t>
  </si>
  <si>
    <t>Kamukunga Primary School</t>
  </si>
  <si>
    <t>4-014-065-2630204-104-2018/19-016</t>
  </si>
  <si>
    <t xml:space="preserve">Renovation of two classrooms - roofing, plastering and flooring </t>
  </si>
  <si>
    <t>Kamunyange Primary School</t>
  </si>
  <si>
    <t>4-014-065-2630204-104-2018/19-017</t>
  </si>
  <si>
    <t>Kamutuanjiru Primary School</t>
  </si>
  <si>
    <t>4-014-065-2630204-104-2018/19-018</t>
  </si>
  <si>
    <t>Kamweli Primary School</t>
  </si>
  <si>
    <t>4-014-065-2630204-104-2018/19-019</t>
  </si>
  <si>
    <t>Kamweyendei Primary School</t>
  </si>
  <si>
    <t>4-014-065-2630204-104-2018/19-020</t>
  </si>
  <si>
    <t>Kangungi Primary School</t>
  </si>
  <si>
    <t>4-014-065-2630204-104-2018/19-021</t>
  </si>
  <si>
    <t>4-014-065-2630204-104-2018/19-022</t>
  </si>
  <si>
    <t>Kanthenge Primary School</t>
  </si>
  <si>
    <t>4-014-065-2630204-104-2018/19-023</t>
  </si>
  <si>
    <t>4-014-065-2630204-104-2018/19-024</t>
  </si>
  <si>
    <t>Completion of a classroom under construction shutting and plastering.</t>
  </si>
  <si>
    <t>4-014-065-2630204-104-2018/19-025</t>
  </si>
  <si>
    <t>Karaba Primary School</t>
  </si>
  <si>
    <t>4-014-065-2630204-104-2018/19-026</t>
  </si>
  <si>
    <t>Kariguri Primary School</t>
  </si>
  <si>
    <t>4-014-065-2630204-104-2018/19-027</t>
  </si>
  <si>
    <t>Renovation of three Classrooms -  plastering and flooring</t>
  </si>
  <si>
    <t>Karuku Primary School</t>
  </si>
  <si>
    <t>4-014-065-2630204-104-2018/19-028</t>
  </si>
  <si>
    <t>Construction of Administration block first phase up to roofing level</t>
  </si>
  <si>
    <t>Kiamukuyu Primary School</t>
  </si>
  <si>
    <t>4-014-065-2630204-104-2018/19-029</t>
  </si>
  <si>
    <t>Kiamuringa Boarding Primary School</t>
  </si>
  <si>
    <t>4-014-065-2630204-104-2018/19-030</t>
  </si>
  <si>
    <t>Kirathe Primary School</t>
  </si>
  <si>
    <t>4-014-065-2630204-104-2018/19-031</t>
  </si>
  <si>
    <t>4-014-065-2630204-104-2018/19-032</t>
  </si>
  <si>
    <t>Machang'a Primary School</t>
  </si>
  <si>
    <t>4-014-065-2630204-104-2018/19-033</t>
  </si>
  <si>
    <t>4-014-065-2630204-104-2018/19-034</t>
  </si>
  <si>
    <t>Makawani Primary School</t>
  </si>
  <si>
    <t>4-014-065-2630204-104-2018/19-035</t>
  </si>
  <si>
    <t>4-014-065-2630204-104-2018/19-036</t>
  </si>
  <si>
    <t>4-014-065-2630204-104-2018/19-037</t>
  </si>
  <si>
    <t>Construction of a four door Staff toilets to completion</t>
  </si>
  <si>
    <t>4-014-065-2630204-104-2018/19-038</t>
  </si>
  <si>
    <t>Construction of a dormitory to completion roofing, flooring and shuttering</t>
  </si>
  <si>
    <t>4-014-065-2630204-104-2018/19-039</t>
  </si>
  <si>
    <t>Manyati Primary School</t>
  </si>
  <si>
    <t>4-014-065-2630204-104-2018/19-040</t>
  </si>
  <si>
    <t>Marimari Primary School</t>
  </si>
  <si>
    <t>4-014-065-2630204-104-2018/19-041</t>
  </si>
  <si>
    <t>Construction of an 8 door pit latrine to completion</t>
  </si>
  <si>
    <t>Mathigameru Primary School</t>
  </si>
  <si>
    <t>4-014-065-2630204-104-2018/19-042</t>
  </si>
  <si>
    <t>Maviani Primary School</t>
  </si>
  <si>
    <t>4-014-065-2630204-104-2018/19-043</t>
  </si>
  <si>
    <t>Construction of an administration block to lintel level</t>
  </si>
  <si>
    <t>Mayori Primary School</t>
  </si>
  <si>
    <t>4-014-065-2630204-104-2018/19-044</t>
  </si>
  <si>
    <t>Completion of an 8 door pit latrine and a bathroom under construction plastering and painting</t>
  </si>
  <si>
    <t>Mulukusi Primary School</t>
  </si>
  <si>
    <t>4-014-065-2630204-104-2018/19-045</t>
  </si>
  <si>
    <t>Munyori Primary School</t>
  </si>
  <si>
    <t>4-014-065-2630204-104-2018/19-046</t>
  </si>
  <si>
    <t>4-014-065-2630204-104-2018/19-047</t>
  </si>
  <si>
    <t>4-014-065-2630204-104-2018/19-048</t>
  </si>
  <si>
    <t>Murindi Primary School</t>
  </si>
  <si>
    <t>4-014-065-2630204-104-2018/19-049</t>
  </si>
  <si>
    <t>Muthithi Primary School</t>
  </si>
  <si>
    <t>4-014-065-2630204-104-2018/19-050</t>
  </si>
  <si>
    <t>Mutugu Primary School</t>
  </si>
  <si>
    <t>4-014-065-2630204-104-2018/19-051</t>
  </si>
  <si>
    <t>4-014-065-2630204-104-2018/19-052</t>
  </si>
  <si>
    <t>Mutus Primary School</t>
  </si>
  <si>
    <t>4-014-065-2630204-104-2018/19-053</t>
  </si>
  <si>
    <t>4-014-065-2630204-104-2018/19-054</t>
  </si>
  <si>
    <t>4-014-065-2630204-104-2018/19-055</t>
  </si>
  <si>
    <t>Renovation of two classrooms  - plastering and shuttering</t>
  </si>
  <si>
    <t>Namuri Primary School</t>
  </si>
  <si>
    <t>4-014-065-2630204-104-2018/19-056</t>
  </si>
  <si>
    <t>Nganduri Primary School</t>
  </si>
  <si>
    <t>4-014-065-2630204-104-2018/19-057</t>
  </si>
  <si>
    <t>Ngangari Primary School</t>
  </si>
  <si>
    <t>4-014-065-2630204-104-2018/19-058</t>
  </si>
  <si>
    <t>Nyambori Primary School</t>
  </si>
  <si>
    <t>4-014-065-2630204-104-2018/19-059</t>
  </si>
  <si>
    <t>Nyangwa Primary School</t>
  </si>
  <si>
    <t>4-014-065-2630204-104-2018/19-060</t>
  </si>
  <si>
    <t>Buying of Staffroom Furniture 15 tables each Kshs. 10,000 and 20 seats each Kshs. 3,059</t>
  </si>
  <si>
    <t>Riacina Primary School</t>
  </si>
  <si>
    <t>4-014-065-2630204-104-2018/19-061</t>
  </si>
  <si>
    <t>Rugakori Primary School</t>
  </si>
  <si>
    <t>4-014-065-2630204-104-2018/19-062</t>
  </si>
  <si>
    <t xml:space="preserve">Construction of an administration block first phase to window level </t>
  </si>
  <si>
    <t>4-014-065-2630204-104-2018/19-063</t>
  </si>
  <si>
    <t>4-014-065-2630204-104-2018/19-064</t>
  </si>
  <si>
    <t>Rwethe Primary School</t>
  </si>
  <si>
    <t>4-014-065-2630204-104-2018/19-065</t>
  </si>
  <si>
    <t>St. Joseph Primary School</t>
  </si>
  <si>
    <t>4-014-065-2630204-104-2018/19-066</t>
  </si>
  <si>
    <t>Urua Primary School</t>
  </si>
  <si>
    <t>4-014-065-2630204-104-2018/19-067</t>
  </si>
  <si>
    <t>Wango Primary School</t>
  </si>
  <si>
    <t>4-014-065-2630204-104-2018/19-068</t>
  </si>
  <si>
    <t xml:space="preserve">Construction of an administration block first phase to lintel level </t>
  </si>
  <si>
    <t>Gacabari Secondary School</t>
  </si>
  <si>
    <t>4-014-065-2630205-104-2018/19-001</t>
  </si>
  <si>
    <t>4-014-065-2630205-104-2018/19-002</t>
  </si>
  <si>
    <t>Construction of an eight door pit latrine to completion.</t>
  </si>
  <si>
    <t>Gatirari Secondary School</t>
  </si>
  <si>
    <t>4-014-065-2630205-104-2018/19-003</t>
  </si>
  <si>
    <t>Completion of an 8 door toilets under construction plastering and painting plastering and painting</t>
  </si>
  <si>
    <t>Igumori Secondary School</t>
  </si>
  <si>
    <t>4-014-065-2630205-104-2018/19-004</t>
  </si>
  <si>
    <t>Construction of a Dormitory first phase up to roofing level</t>
  </si>
  <si>
    <t>Kabuguri Secondary School</t>
  </si>
  <si>
    <t>4-014-065-2630205-104-2018/19-005</t>
  </si>
  <si>
    <t>Purchase of Laboratory Equipment (separate listing attached)</t>
  </si>
  <si>
    <t>Kabururi Secondary School</t>
  </si>
  <si>
    <t>4-014-065-2630205-104-2018/19-006</t>
  </si>
  <si>
    <t>Renovation (plaster and floor) of 4 classrooms</t>
  </si>
  <si>
    <t>Kamunyange Secondary School</t>
  </si>
  <si>
    <t>4-014-065-2630205-104-2018/19-007</t>
  </si>
  <si>
    <t>Construction of administration block to Lintel level</t>
  </si>
  <si>
    <t>Kamweli Secondary School</t>
  </si>
  <si>
    <t>4-014-065-2630205-104-2018/19-008</t>
  </si>
  <si>
    <t>Kanyonga Secondary School</t>
  </si>
  <si>
    <t>4-014-065-2630205-104-2018/19-009</t>
  </si>
  <si>
    <t>Construction of a dining hall phase two from lintel level to roofing level.</t>
  </si>
  <si>
    <t>Kiambere Mixed Secondary School</t>
  </si>
  <si>
    <t>4-014-065-2630205-104-2018/19-010</t>
  </si>
  <si>
    <t>Purchase of Laboratory equipments</t>
  </si>
  <si>
    <t>Makima Secondary School</t>
  </si>
  <si>
    <t>4-014-065-2630205-104-2018/19-011</t>
  </si>
  <si>
    <t>Mariari Girls Secondary School</t>
  </si>
  <si>
    <t>4-014-065-2630205-104-2018/19-012</t>
  </si>
  <si>
    <t>Purchase of Lab equipment</t>
  </si>
  <si>
    <t>Mashamba Secondary School</t>
  </si>
  <si>
    <t>4-014-065-2630205-104-2018/19-013</t>
  </si>
  <si>
    <t>Maviani Secondary School</t>
  </si>
  <si>
    <t>4-014-065-2630205-104-2018/19-014</t>
  </si>
  <si>
    <t>Mayori Secondary School</t>
  </si>
  <si>
    <t>4-014-065-2630205-104-2018/19-015</t>
  </si>
  <si>
    <t>Construction of Laboratory up to lintel level</t>
  </si>
  <si>
    <t>Mbondoni Secondary School</t>
  </si>
  <si>
    <t>4-014-065-2630205-104-2018/19-016</t>
  </si>
  <si>
    <t>Construction of Dormitory to lintel level</t>
  </si>
  <si>
    <t>Munyori Secondary School</t>
  </si>
  <si>
    <t>4-014-065-2630205-104-2018/19-017</t>
  </si>
  <si>
    <t xml:space="preserve">Construction of an administration block to lintel level </t>
  </si>
  <si>
    <t>Ngenge Secondary School</t>
  </si>
  <si>
    <t>4-014-065-2630205-104-2018/19-018</t>
  </si>
  <si>
    <t xml:space="preserve">Construction of a dining hall phase two from slab level up to roofing level </t>
  </si>
  <si>
    <t>Ntharawe Secondary School</t>
  </si>
  <si>
    <t>4-014-065-2630205-104-2018/19-019</t>
  </si>
  <si>
    <t>Completion of a kitchen under construction plastering and shuttering</t>
  </si>
  <si>
    <t>4-014-065-2630205-104-2018/19-020</t>
  </si>
  <si>
    <t>4-014-065-2630205-104-2018/19-021</t>
  </si>
  <si>
    <t>Nthingini Secondary School</t>
  </si>
  <si>
    <t>4-014-065-2630205-104-2018/19-022</t>
  </si>
  <si>
    <t>Nyangwa Girls Secondary School</t>
  </si>
  <si>
    <t>4-014-065-2630205-104-2018/19-023</t>
  </si>
  <si>
    <t>Rugogwe Secondary School</t>
  </si>
  <si>
    <t>4-014-065-2630205-104-2018/19-024</t>
  </si>
  <si>
    <t>S.A  Gategi Secondary School</t>
  </si>
  <si>
    <t>4-014-065-2630205-104-2018/19-025</t>
  </si>
  <si>
    <t>Completion of a Laboratory under construction plastering and flooring</t>
  </si>
  <si>
    <t>S.A Gategi Secondary School</t>
  </si>
  <si>
    <t>4-014-065-2630205-104-2018/19-026</t>
  </si>
  <si>
    <t>St. Augustine Mariari Secondary School</t>
  </si>
  <si>
    <t>4-014-065-2630205-104-2018/19-027</t>
  </si>
  <si>
    <t xml:space="preserve">St. Joseph Iriamurai Secondary School </t>
  </si>
  <si>
    <t>4-014-065-2630205-104-2018/19-028</t>
  </si>
  <si>
    <t>Yoder Karwigi Secondary School</t>
  </si>
  <si>
    <t>4-014-065-2630205-104-2018/19-029</t>
  </si>
  <si>
    <t>Jeremiah Nyaga Technical Institute</t>
  </si>
  <si>
    <t>4-014-065-2630206-104-2018/19-001</t>
  </si>
  <si>
    <t>Purchase and install of a fruit processing Unit first phase for training purposes.</t>
  </si>
  <si>
    <t>DCC Mbeere South</t>
  </si>
  <si>
    <t>4-014-065-2640507-113-2018/19-001</t>
  </si>
  <si>
    <t>Purchase of office furniture Boardroom table Kshs. 100,000 and 15 boardroom chairs with arms @ 10,000 total Kshs. 150,000</t>
  </si>
  <si>
    <t>4-014-065-2640507-113-2018/19-002</t>
  </si>
  <si>
    <t>Partition and convert a room within the DCC's offices to serve as a Lands Registry including installing of registry shelves.</t>
  </si>
  <si>
    <t>4-014-065-2640507-113-2018/19-003</t>
  </si>
  <si>
    <t>Purchase of a 5000 litres Water tank for DCC offices</t>
  </si>
  <si>
    <t xml:space="preserve">Gachoka ACC office </t>
  </si>
  <si>
    <t>4-014-065-2640507-113-2018/19-004</t>
  </si>
  <si>
    <t>Construction of a four door pit latrine to completion</t>
  </si>
  <si>
    <t>Gachuriri AP line</t>
  </si>
  <si>
    <t>4-014-065-2640507-113-2018/19-005</t>
  </si>
  <si>
    <t>Purchase and install of gate for the AP Line</t>
  </si>
  <si>
    <t>Gichiche Assistant Chiefs office</t>
  </si>
  <si>
    <t>4-014-065-2640507-113-2018/19-006</t>
  </si>
  <si>
    <t>Construction of a two roomed office</t>
  </si>
  <si>
    <t>Kiritiri Police Station</t>
  </si>
  <si>
    <t>4-014-065-2640507-113-2018/19-007</t>
  </si>
  <si>
    <t>Construction of four door pit latrines plus urinal Kshs. 600,000, acquire a 10,000 litres water tank Kshs. 80,000 and renovation of roof to the main office block Kshs. 320,000.</t>
  </si>
  <si>
    <t xml:space="preserve">Kithunthiri Chiefs office </t>
  </si>
  <si>
    <t>4-014-065-2640507-113-2018/19-008</t>
  </si>
  <si>
    <t>Completion to renovations of chief's office plastering and painting</t>
  </si>
  <si>
    <t>Makima ACC office</t>
  </si>
  <si>
    <t>4-014-065-2640507-113-2018/19-009</t>
  </si>
  <si>
    <t>Renovation of ACC Makima office -  flooring and plastering</t>
  </si>
  <si>
    <t>Makima AP line</t>
  </si>
  <si>
    <t>4-014-065-2640507-113-2018/19-010</t>
  </si>
  <si>
    <t xml:space="preserve">Completion of construction of a four door pit shuttering and painting </t>
  </si>
  <si>
    <t>Mbeere South Law courts</t>
  </si>
  <si>
    <t>4-014-065-2640507-113-2018/19-011</t>
  </si>
  <si>
    <t>Construction of law court house phase one up to lintel level</t>
  </si>
  <si>
    <t>ROAD PROJECTS</t>
  </si>
  <si>
    <t>Ngenge Primary-Ngenge Secondary School Road</t>
  </si>
  <si>
    <t>4-014-065-2640508-107-2018/19-001</t>
  </si>
  <si>
    <t xml:space="preserve">Bush clearing and gravelling of access road to Ngenge Primary and Ngenge Secondary School through ACC- Gachoka office public grounds a distance of about 3.5KMs from Kiritiri- Embu tarmac road. </t>
  </si>
  <si>
    <t>Kabururi-Rwethe Primary School Road</t>
  </si>
  <si>
    <t>4-014-065-2640508-107-2018/19-002</t>
  </si>
  <si>
    <t xml:space="preserve">Bush clearing and gravelling of access road to Rwethe Primary School through Kabururi Primary and Secondary Schools a distance of about 4KMs from Gachuriri- Mashamba road.. </t>
  </si>
  <si>
    <t>Mutus-Gataka Primary School Road</t>
  </si>
  <si>
    <t>4-014-065-2640508-107-2018/19-003</t>
  </si>
  <si>
    <t>Bush clearing and gravelling of access road to Mutus Primary and Gataka Primary Schools through Nyangwa Secondary School a distance of about 4KMs from Kiritiri- Embu tarmac road.</t>
  </si>
  <si>
    <t>4-014-065-3110202-108-2018/19-001</t>
  </si>
  <si>
    <t>Improve on the access road to the NG-CDF office grounds from Kiritiri- Embu tarmac road 1M, improving on the drainage system, six 1m culverts, widening of the road, paving with cabro and relocation of the main gate 1M.</t>
  </si>
  <si>
    <t>…………………………………….                                                                                                   Verified By: Christine Mwangolo                                                                                                                                                                                                                                                                                                                                                                                                                                                                                                                                                                                                                                                                                                                                      For:Ag.Chief Manager Programmes &amp; Field Services Coordination                                                               Date………………………………..</t>
  </si>
  <si>
    <t>To award bursary for needy students in Secondary Schools</t>
  </si>
  <si>
    <t>To award bursary for needy students in Tertiary Institutions</t>
  </si>
  <si>
    <t>To award bursary for needy students in Special Schools</t>
  </si>
  <si>
    <t>Completion of Administration Block: walling, roofing, plastering, fittings and painting.</t>
  </si>
  <si>
    <t>Nyalkinyi Secondary School</t>
  </si>
  <si>
    <t>Completion of pit latrine; Fixing of doors and painting works</t>
  </si>
  <si>
    <r>
      <t xml:space="preserve">NGCDFC Motorcycles </t>
    </r>
    <r>
      <rPr>
        <b/>
        <sz val="12"/>
        <color indexed="8"/>
        <rFont val="Footlight MT Light"/>
        <family val="1"/>
      </rPr>
      <t xml:space="preserve">
</t>
    </r>
    <r>
      <rPr>
        <sz val="12"/>
        <color indexed="8"/>
        <rFont val="Footlight MT Light"/>
        <family val="1"/>
      </rPr>
      <t xml:space="preserve">
</t>
    </r>
  </si>
  <si>
    <t xml:space="preserve">Purchases of two (2) Motocycle for Monitoring and Evaluation Officers (yamaha or honda type 125CC) </t>
  </si>
  <si>
    <r>
      <t xml:space="preserve">Kopiyo Primary School </t>
    </r>
    <r>
      <rPr>
        <b/>
        <sz val="12"/>
        <color indexed="8"/>
        <rFont val="Footlight MT Light"/>
        <family val="1"/>
      </rPr>
      <t xml:space="preserve">
</t>
    </r>
  </si>
  <si>
    <t>Purchase of Motorcycle</t>
  </si>
  <si>
    <t>NG-CDFC to ensure the motorcycles are registered as GK</t>
  </si>
  <si>
    <r>
      <t>Renovation of 3 Classrooms;</t>
    </r>
    <r>
      <rPr>
        <sz val="12"/>
        <color indexed="8"/>
        <rFont val="Footlight MT Light"/>
        <family val="1"/>
      </rPr>
      <t xml:space="preserve"> plastering, roofing, ceiling, painting and electrical wiring </t>
    </r>
  </si>
  <si>
    <r>
      <t xml:space="preserve">Renovation of 2 Classrooms; </t>
    </r>
    <r>
      <rPr>
        <sz val="12"/>
        <color indexed="8"/>
        <rFont val="Footlight MT Light"/>
        <family val="1"/>
      </rPr>
      <t xml:space="preserve"> plastering, roofing, ceiling and painting, electricity Kshs1,000,000.00 and construction of 1No. 4-Doors pit latrine Kshs 500,000.00</t>
    </r>
  </si>
  <si>
    <r>
      <t xml:space="preserve">Renovation of 3 Classrooms; </t>
    </r>
    <r>
      <rPr>
        <sz val="12"/>
        <color indexed="8"/>
        <rFont val="Footlight MT Light"/>
        <family val="1"/>
      </rPr>
      <t xml:space="preserve"> plastering, roofing, ceiling, painting and electrical wiring</t>
    </r>
  </si>
  <si>
    <r>
      <t xml:space="preserve">Renovation of 6 Classrooms; </t>
    </r>
    <r>
      <rPr>
        <sz val="12"/>
        <color indexed="8"/>
        <rFont val="Footlight MT Light"/>
        <family val="1"/>
      </rPr>
      <t>plastering, roofing, ceiling, painting and electrical wiring</t>
    </r>
  </si>
  <si>
    <r>
      <t>Renovation of 5 Classrooms;</t>
    </r>
    <r>
      <rPr>
        <sz val="12"/>
        <color indexed="8"/>
        <rFont val="Footlight MT Light"/>
        <family val="1"/>
      </rPr>
      <t xml:space="preserve"> plastering, roofing, ceiling, painting and electrical wiring</t>
    </r>
  </si>
  <si>
    <r>
      <t xml:space="preserve">Renovation of 3 classrooms; </t>
    </r>
    <r>
      <rPr>
        <sz val="12"/>
        <color indexed="8"/>
        <rFont val="Footlight MT Light"/>
        <family val="1"/>
      </rPr>
      <t xml:space="preserve"> plastering, roofing, ceiling, painting and electrical wiring</t>
    </r>
  </si>
  <si>
    <r>
      <t>Renovation of a Computer Room;</t>
    </r>
    <r>
      <rPr>
        <sz val="12"/>
        <color indexed="8"/>
        <rFont val="Footlight MT Light"/>
        <family val="1"/>
      </rPr>
      <t xml:space="preserve"> plastering, roofing, ceiling, painting and electrical wiring</t>
    </r>
  </si>
  <si>
    <r>
      <t xml:space="preserve">Renovation of 3 Classrooms; </t>
    </r>
    <r>
      <rPr>
        <sz val="12"/>
        <color indexed="8"/>
        <rFont val="Footlight MT Light"/>
        <family val="1"/>
      </rPr>
      <t>plastering, roofing, ceiling, painting and electrical wiring</t>
    </r>
  </si>
  <si>
    <r>
      <t>Renovation of 3 Classrooms;</t>
    </r>
    <r>
      <rPr>
        <sz val="12"/>
        <color indexed="8"/>
        <rFont val="Footlight MT Light"/>
        <family val="1"/>
      </rPr>
      <t xml:space="preserve"> plastering, roofing, ceiling, painting and electrical wiring</t>
    </r>
  </si>
  <si>
    <r>
      <t>Renovation of 4 Classrooms;</t>
    </r>
    <r>
      <rPr>
        <sz val="12"/>
        <color indexed="8"/>
        <rFont val="Footlight MT Light"/>
        <family val="1"/>
      </rPr>
      <t xml:space="preserve"> plastering, roofing, ceiling, painting and electrical wiring</t>
    </r>
  </si>
  <si>
    <t xml:space="preserve">Construction of a New Secondary School; 4 New Classrooms Kshs.4,800,000; Administration Block Kshs.2,500,000; Science Laboratory Kshs.4,000,000; Chain link Fence for the school compound measuring 12  Acres Kshs.1,500,000; Kitchen Kshs.1,200,000 &amp; 2 Blocks of pit latrines each with 4 doors Kshs.1,000,000  </t>
  </si>
  <si>
    <r>
      <t xml:space="preserve">Renovation of Chief’s Office; </t>
    </r>
    <r>
      <rPr>
        <sz val="12"/>
        <color indexed="8"/>
        <rFont val="Footlight MT Light"/>
        <family val="1"/>
      </rPr>
      <t>plastering, roofing, ceiling and  painting</t>
    </r>
  </si>
  <si>
    <t xml:space="preserve">Completion of a youth and opportunity centre; walling of studio, computer lab, library, 3 Classrooms, Staffroom, Administration Block, Main Conference Hall, Shop, Rest Area and Gate </t>
  </si>
  <si>
    <t xml:space="preserve">Fixing doors &amp; windows, plastering, flooring and painting of 2 classrooms </t>
  </si>
  <si>
    <t>Roofing, fixing doors &amp; windows, plastering and painting of 8 classrooms</t>
  </si>
  <si>
    <t xml:space="preserve">Fixing doors &amp; windows, plastering, flooring and painting of 4 classrooms </t>
  </si>
  <si>
    <t>Casting &amp; walling of the reinforced concrete floor of 8 classrooms</t>
  </si>
  <si>
    <t xml:space="preserve">Roofing, Fixing doors &amp; windows, plastering, flooring and painting of 2 classrooms </t>
  </si>
  <si>
    <t>Fixing window panes and painting of  9  classrooms</t>
  </si>
  <si>
    <t>Flooring, Fixing window panes and painting of 8 classroom</t>
  </si>
  <si>
    <t xml:space="preserve">Roofing, Fixing doors &amp; windows, of 8 classrooms </t>
  </si>
  <si>
    <t xml:space="preserve">Roofing, Fixing doors &amp; windows of 8 classrooms </t>
  </si>
  <si>
    <t>Fixing window panes and painting of 9 classrooms</t>
  </si>
  <si>
    <t>Casting of the floor slab and walling of 8  classrooms</t>
  </si>
  <si>
    <t>Fixing window panes and painting of 8 classrooms</t>
  </si>
  <si>
    <t>Fixing doors &amp; windows, plastering and painting of 9 classrooms</t>
  </si>
  <si>
    <t xml:space="preserve">Roofing, Fixing doors &amp; windows, plastering, flooring and painting of 8 classrooms </t>
  </si>
  <si>
    <t>Flooring, Fixing Ceiling, fixing window panes and painting of 8 classrooms</t>
  </si>
  <si>
    <t>Re-Roofing, fixing doors &amp; windows, plastering and painting of 9 classrooms</t>
  </si>
  <si>
    <t>Casting &amp; walling of the reinforced concrete floor of 8 classrooms.</t>
  </si>
  <si>
    <t>Roofing, fixing doors &amp; windows, plastering and painting of 9 classrooms</t>
  </si>
  <si>
    <t>Re-Roofing, fixing doors &amp; windows, plastering and painting of 8 classrooms</t>
  </si>
  <si>
    <t>Roofing, fixing doors &amp; windows, plastering and painting of 9  classrooms</t>
  </si>
  <si>
    <t>Fixing doors and windows, plastering, applying floor screed, fixing window panes, fascia board and painting of 3 classrooms</t>
  </si>
  <si>
    <t>Casting of a reinforced Concrete floor and walling of a Twin Laboratory and 2 Classrooms.</t>
  </si>
  <si>
    <t>PROJECT GFS CODELIST FOR NYARIBARI MASABA NATIONAL GOVERNMENT CONSTITUENCIES DEVELOPMENT FUND</t>
  </si>
  <si>
    <t>Purchase of 1.5 acre land for school infrastructure expansion</t>
  </si>
  <si>
    <t>Renovation of 6 Classrooms : floor repairs, painting, new roof Covering, Trusses repairs, metal doors, windows/ panes repairs, Fascia board, Verandah and Storm water drainage</t>
  </si>
  <si>
    <t>Renovation of 3 Dormitories: 2 Dormitories - floor repairs,painting, New roof Covering, Trusses repairs, metal doors, windows/ panes repairs, Fascia board and Verandah Kshs 2,126,949.00.                             1 Dormitory: roof painting,  floor repairs (red Oxide}, metal doors, windows/ panes repairs, fascia board and Verandah Kshs 772,806.00    Ablution block Renovation - roof replacements and  painting Kshs 320,245.00.</t>
  </si>
  <si>
    <t>Renovation of 1 Library: floor repairs (red Oxide), painting, Ceiling, new roof covering, metal doors, windows/ panes repairs, Fascia board and Verandah repairs,</t>
  </si>
  <si>
    <t>Construction Chief and  Assistant Chief Office at Kshs 1,700,000, Construction of a Block of 2 door Toilet to completion Kshs 300,000</t>
  </si>
  <si>
    <t>Completion of Station: Top Slab casting in 7 Cells/Armory, Toilet redesign and Installation, Reporting desk -wall &amp; Work top Slab Casting and Heavy duty Metal Grills and Door Reinforcement. Reinforcement of 6 Cell Windows &amp; Heavy duty Metal doors, Wall construction of Remandees holding areas at Kshs. 3,172,620.00. Construction of 2 door Toilet, Purchase and installations of 10,000 ltrs water tank, base construction and plumbing works Kshs. 569,100.00</t>
  </si>
  <si>
    <t>Construction of 60,000 Ltr Septic Tank &amp; Soak pit to Completion at Kshs 4,725,125, Construction of Sewage line, Manholes, connection, testing and Commissioning of sewage line Kshs. 1,260,549.00</t>
  </si>
  <si>
    <t>Constructions of Guard House, Gate Canopy and Metal Gate at Kshs. 1,104,463.00. Compound Perimeter Fencing with Chain link, Barbed wires and 8 ft pre-cast concrete posts at  Kshs 993,165.00</t>
  </si>
  <si>
    <t>…………………………………….                                                                                                                                                                                                     Verified By: Christine Mwangolo                                                                                                                                                                                                                                                                                                                                                                                                                                                                                                                                                                                                                                                                                                                                      For: Ag.Chief Manager Programmes &amp; Field Services Cordination                                                              Date………………………………..</t>
  </si>
  <si>
    <t>Completion of 1No. Classroom by roofing, plastering, flooring and painting</t>
  </si>
  <si>
    <t>Completion of 1No. Classroom by roofing, plastering, fitting steel doors and windows, flooring and painting</t>
  </si>
  <si>
    <t>Construction of an Administration Police line by laying of foundation and walling</t>
  </si>
  <si>
    <t xml:space="preserve">Construction of Assistant - chief office by laying foundation and walling </t>
  </si>
  <si>
    <t>Construction of Assistant - chief office by laying foundation and walling</t>
  </si>
  <si>
    <t xml:space="preserve">Carry out Constituency Sports tournament (athletics and football) with the winning teams/schools to be awarded with trophies, balls, and games kits </t>
  </si>
  <si>
    <t>Completion of a multistorey administration block and 4 classrooms; First floor slab, windows and doors, painting and electrification of the ground floor</t>
  </si>
  <si>
    <t>Construction of 5 door toilet</t>
  </si>
  <si>
    <t>Completion of 2 classrooms- painting and glazing Kshs 150,000  and purchase of 1.5 acre land Kshs 350,000</t>
  </si>
  <si>
    <t>Completion of ongoing renovation works on 4 classrooms-Flooring, painting and glazing</t>
  </si>
  <si>
    <t>4-037-206-2630204-104-2018/19-023</t>
  </si>
  <si>
    <t>4-037-206-2630204-104-2018/19-024</t>
  </si>
  <si>
    <t>Carry out Community/ divisional cross border sports for peace  and school sports competitions</t>
  </si>
  <si>
    <t>Construction of a Dining hall/Kitchen at Kshs 3,200,000 to completion, construction of 2 sets of 2 door Latrines at Kshs 1,000,000 and Piping of water at Kshs 1,000,000</t>
  </si>
  <si>
    <t>Completion of Dormitory; Roofing,plastering and painting</t>
  </si>
  <si>
    <t>The Fund Account Manager should ensure involvement of relevant Government Department as per NG-CDF Act as Ammended in 2016 section 46(1). Further, the fund Account Manager Should obtain technical specifications, drawings, and Bill of Quantities from relevant Government Department to support expenditure.</t>
  </si>
  <si>
    <t>Renovation of 8 classrooms; roof painting, wall paiting, replacement of window panes, refurbishment of floors, fixing broken windows and doors</t>
  </si>
  <si>
    <t>Renovation of 8 classroooms; roof painting, wall paiting, replacement of window panes, refurbishment of floors, fixing broken windows and doors</t>
  </si>
  <si>
    <t>Renovation of 10 classroooms; roof painting, wall painting, replacement of window panes, refurbishment of floors</t>
  </si>
  <si>
    <t xml:space="preserve">Additional funds for purchase of 1 acre of land </t>
  </si>
  <si>
    <t>Completion of 3 classrooms 100,000; painting, wiring and floor finishes ; Construction of one classroom 900,000</t>
  </si>
  <si>
    <t>Renovation of 5 classrooms; roof painting, wall painting, replacement of window panes, refurbishment of floors, fixing broken windows and doors</t>
  </si>
  <si>
    <t>Renovation of 10 classrooms; roof painting, wall painting, replacement of window panes, refurbishment of floors, fixing broken windows and doors</t>
  </si>
  <si>
    <t>Completion of 3 classrooms; slab, fixing doors and windows, plastering, painting, fissure board fixing, installing glasses</t>
  </si>
  <si>
    <t>Renovation of 6 classroooms; roof painting, wall painting, replacement of window panes, refurbishment of floors, fixing broken windows and doors</t>
  </si>
  <si>
    <t>Renovation of 5 classrooms; roof painting, plastering wall painting, replacement of window panes, refurbishment of floors, fixing broken windows and doors</t>
  </si>
  <si>
    <t>Purchase of computer laboratory furniture; tables and chairs</t>
  </si>
  <si>
    <t>Renovation of 12 classrooms; roof painting, wall painting, replacement of window panes, refurbishment of floors, fixing broken windows and doors</t>
  </si>
  <si>
    <t>Completion of adminstration block; wiring, ceiling board and painting</t>
  </si>
  <si>
    <t>Completion of 5 classooms; floor finishes, plastering, painting, fixing windows and doors, wiring.</t>
  </si>
  <si>
    <r>
      <t xml:space="preserve">Completion  of classroom; plastering, floor finishes,  paitinting, fixing windows and doors Kshs.460,000;  </t>
    </r>
    <r>
      <rPr>
        <sz val="12"/>
        <rFont val="Footlight MT Light"/>
        <family val="1"/>
      </rPr>
      <t>and completion of admistration block Kshs.950,000; roofing, painting, plastering, fixing windows and doors and floor finishes</t>
    </r>
  </si>
  <si>
    <t xml:space="preserve">Completion of 3 classsrooms; slab, fixing doors and windows, plastering, painting, fascia board fixing and installing glasses  and wall reinforcement </t>
  </si>
  <si>
    <t>Completion of administration and library  block; walling 1st floor, plastering, fixing ceilingboard, painting, wiring,  fixing doors and windows</t>
  </si>
  <si>
    <t>Completion of adminstration, library and classrooms block; roofing, walling 1st floor, plastering, fixing ceilingboard, painting, wiring,  fixing doors and windows and construction of septic tank</t>
  </si>
  <si>
    <t>Completion of 8 modern pit latrines; roofing, plastering, walling, fixing doors, painting</t>
  </si>
  <si>
    <t>Completion of science labaratory; plastering, wiring, plumbing, installation of; sinks, water tanks and fume chambers, painting, fixing doors and windows</t>
  </si>
  <si>
    <t>Completion of library resource; plastering, floor tiling, fixing window glasses, painting, fixing fascia board</t>
  </si>
  <si>
    <t>Completion of library; construction of 1st floor slab, walling, roofing, plastering ground floor</t>
  </si>
  <si>
    <t>Completion of latrine at Kshs.60,000; roofing, painting, plastering; and construction of admistration block KShs. 1,300,000</t>
  </si>
  <si>
    <t>Completion of science laboratory; plastering, wiring, plumbing, installation of sinks, water tanks and fume chambers, painting fixing doors and windows</t>
  </si>
  <si>
    <t>Completion adminstration block; walling, roofing, plastering and wiring</t>
  </si>
  <si>
    <t>Completion of library; plastering,  floor finishes, fixing doors and windows and  painting.</t>
  </si>
  <si>
    <t>Completion of cell, plastering, installation of concerete roof,   painting, fixing doors and windows</t>
  </si>
  <si>
    <t>…………………………………….                                                                                                                                                                                                     Verified By: Christine Mwangolo                                                                                                                                                                                                                                                                                                                                                                                                                                                                                                                                                                                                                                                                                                                                        For: Ag. Chief Manager Programmes and Field Services Coordination                                                                   Date………………………………..</t>
  </si>
  <si>
    <r>
      <t xml:space="preserve">Completion of modern pit altrines i.e roofing, plastering, walling, fixing doors, painting </t>
    </r>
    <r>
      <rPr>
        <sz val="12"/>
        <color indexed="10"/>
        <rFont val="Footlight MT Light"/>
        <family val="1"/>
      </rPr>
      <t>(NG-CDFC to specify when this proejct was funded  and what activity was funded)</t>
    </r>
  </si>
  <si>
    <t>Purchase of fuel, repairs and mantainance, printing,stationery,telephone,travel and subsitence, office tea purchase of photocopiers,staplers</t>
  </si>
  <si>
    <t>PROJECT GFS CODELIST FOR KIBWEZI EAST NATIONAL GOVERNMENT CONSTITUENCY DEVELOPMENT FUND</t>
  </si>
  <si>
    <t>Purchase of fuel, printing, stationery, photocopying, airtime, travel and subsistence.</t>
  </si>
  <si>
    <t>4-017-088-2210802-111-2018/19 -002</t>
  </si>
  <si>
    <t xml:space="preserve">4-017-088-2210700-111-2018/19-003 </t>
  </si>
  <si>
    <t>Undertake Training of the PMCs /  NG-CDFC and staff on NG-CDF Related issues</t>
  </si>
  <si>
    <t>NG-CDF  OFFICE</t>
  </si>
  <si>
    <t>Kibwezi East NG-CDF Office</t>
  </si>
  <si>
    <t>4-017- 088-3110202-108-2018/19-001</t>
  </si>
  <si>
    <t>4-017- 088-2640510-110-2018/19-001</t>
  </si>
  <si>
    <t>Purchase of Sports Kits for Secondary and Primary schools for teams representing the sub-county in different levels of competitions( ball games)  and purchase footballs 40 teams in the constituency</t>
  </si>
  <si>
    <t xml:space="preserve"> Planting of Trees at the NG-CDFC Office Compound </t>
  </si>
  <si>
    <t xml:space="preserve">Darajani Secondary School </t>
  </si>
  <si>
    <t>4-017- 088-2640510-110-2018/19-002</t>
  </si>
  <si>
    <t xml:space="preserve"> Planting and Maintaining of trees </t>
  </si>
  <si>
    <t xml:space="preserve">Kyaani Primary School </t>
  </si>
  <si>
    <t>4-017- 088-2640510-110-2018/19-003</t>
  </si>
  <si>
    <t xml:space="preserve">Masongaleni Primary School </t>
  </si>
  <si>
    <t>4-017- 088-2640510-110-2018/19-004</t>
  </si>
  <si>
    <t xml:space="preserve"> Maikuu- Muusini access road</t>
  </si>
  <si>
    <t>4-017- 088-2640510-110-2018/19-005</t>
  </si>
  <si>
    <t>4-017- 088-2640200-101-2018/19-001</t>
  </si>
  <si>
    <t>4-017-088-2640101-103-2018/19-001</t>
  </si>
  <si>
    <t>4-017-088-2640102-103-2018/19-002</t>
  </si>
  <si>
    <t>Mtito Andei Primary School</t>
  </si>
  <si>
    <t>4-017-088-2630204-104-2018/19 -001</t>
  </si>
  <si>
    <t>Kalimani Primary  School</t>
  </si>
  <si>
    <t>4-017-088-2630204-104-2018/19 -002</t>
  </si>
  <si>
    <t>Nthunguni Primary  School</t>
  </si>
  <si>
    <t>4-017-088-2630204-104-2018/19 -003</t>
  </si>
  <si>
    <t>Renovations: Reroofing   of four ( 4) classrooms; replacement of iron sheets and timber and facial boards , Shutters (doors and windows), plastering, flooring and Painting</t>
  </si>
  <si>
    <t xml:space="preserve">Misuuni Primary  School </t>
  </si>
  <si>
    <t>4-017-088-2630204-104-2018/19 -004</t>
  </si>
  <si>
    <t>Kambu Primary School</t>
  </si>
  <si>
    <t>4-017-088-2630204-104-2018/19 -005</t>
  </si>
  <si>
    <t>Kambili Primary  School</t>
  </si>
  <si>
    <t>4-017-088-2630204-104-2018/19 -006</t>
  </si>
  <si>
    <t>Yindundu Primary School</t>
  </si>
  <si>
    <t>4-017-088-2630204-104-2018/19 -007</t>
  </si>
  <si>
    <t>Renovations: Reroofing   of 4 classrooms; replacement of iron sheets and timber and facial boards , Shutters (doors and windows), plastering, flooring and Painting</t>
  </si>
  <si>
    <t>Ndauni Primary School</t>
  </si>
  <si>
    <t>4-017-088-2630204-104-2018/19 -008</t>
  </si>
  <si>
    <t>Masimbani Primary  School</t>
  </si>
  <si>
    <t>4-017-088-2630204-104-2018/19 -009</t>
  </si>
  <si>
    <t>Kathiiani Primary  School</t>
  </si>
  <si>
    <t>4-017-088-2630204-104-2018/19 -010</t>
  </si>
  <si>
    <t>4-017-088-2630204-104-2018/19 -011</t>
  </si>
  <si>
    <t>Kyusyani Primary School</t>
  </si>
  <si>
    <t>4-017-088-2630204-104-2018/19 -012</t>
  </si>
  <si>
    <t>Yikitaa Primary School</t>
  </si>
  <si>
    <t>4-017-088-2630204-104-2018/19 -013</t>
  </si>
  <si>
    <t>Kalima Koi Primary School</t>
  </si>
  <si>
    <t>4-017-088-2630204-104-2018/19 -014</t>
  </si>
  <si>
    <t>Tisya Primary  School</t>
  </si>
  <si>
    <t>4-017-088-2630204-104-2018/19 -015</t>
  </si>
  <si>
    <t>Athi Salama Primary School</t>
  </si>
  <si>
    <t>4-017-088-2630204-104-2018/19 -016</t>
  </si>
  <si>
    <t>Ulilinzi Primary School</t>
  </si>
  <si>
    <t>4-017-088-2630204-104-2018/19 -017</t>
  </si>
  <si>
    <t>Construction of a Boys Dormitory   to completion</t>
  </si>
  <si>
    <t>Maikuu Primary School</t>
  </si>
  <si>
    <t>4-017-088-2630204-104-2018/19 -018</t>
  </si>
  <si>
    <t>Machinery Primary  School</t>
  </si>
  <si>
    <t>4-017-088-2630204-104-2018/19 -019</t>
  </si>
  <si>
    <t>Kithasyu Primary  School</t>
  </si>
  <si>
    <t>4-017-088-2630204-104-2018/19 -020</t>
  </si>
  <si>
    <t>Muthungue Primary School</t>
  </si>
  <si>
    <t>4-017-088-2630204-104-2018/19 -021</t>
  </si>
  <si>
    <t>Ithaayoni Primary  School</t>
  </si>
  <si>
    <t>4-017-088-2630204-104-2018/19 -022</t>
  </si>
  <si>
    <t>Leveling/ Murraming of School field 200msq</t>
  </si>
  <si>
    <t>Muthingiini Primary  School</t>
  </si>
  <si>
    <t>4-017-088-2630204-104-2018/19 -023</t>
  </si>
  <si>
    <t>Mbukoni Primary School</t>
  </si>
  <si>
    <t>4-017-088-2630204-104-2018/19 -024</t>
  </si>
  <si>
    <t>Leveling/ Murraming school field 200M Sq</t>
  </si>
  <si>
    <t>Mbotela Primary School</t>
  </si>
  <si>
    <t>4-017-088-2630204-104-2018/19 -025</t>
  </si>
  <si>
    <t>Renovations: Reroofing   of two (2)  classrooms; replacement of iron sheets and timber and facial boards , Shutters (doors and windows), plastering, flooring and Painting</t>
  </si>
  <si>
    <t>Mwitasyano Primary  School</t>
  </si>
  <si>
    <t>4-017-088-2630204-104-2018/19 -026</t>
  </si>
  <si>
    <t>Nooka Primary School</t>
  </si>
  <si>
    <t>4-017-088-2630204-104-2018/19 -027</t>
  </si>
  <si>
    <t>Komboyoo Primary School</t>
  </si>
  <si>
    <t>4-017-088-2630204-104-2018/19 -028</t>
  </si>
  <si>
    <t>Nzambani Primary School</t>
  </si>
  <si>
    <t>4-017-088-2630204-104-2018/19 -029</t>
  </si>
  <si>
    <t xml:space="preserve">Kwa Malai Primary School </t>
  </si>
  <si>
    <t>4-017-088-2630204-104-2018/19 -030</t>
  </si>
  <si>
    <t>Construction of One Classroom to Completion</t>
  </si>
  <si>
    <t xml:space="preserve">Kiteng'ei Secondary School </t>
  </si>
  <si>
    <t>4-017-088-2630205-104-2018/19 -001</t>
  </si>
  <si>
    <t>St. Marys Girls Secondary School</t>
  </si>
  <si>
    <t> 4-017-088-2630205 -104-2018/19 -002</t>
  </si>
  <si>
    <t xml:space="preserve">Construction of An Administration Block to completion. </t>
  </si>
  <si>
    <t>Masongaleni Secondary School</t>
  </si>
  <si>
    <t> 4-017-088-2630205 -104-2018/19 -003</t>
  </si>
  <si>
    <t xml:space="preserve">Construction of one  Classroom to Completion </t>
  </si>
  <si>
    <t>Kilungu Secondary School</t>
  </si>
  <si>
    <t> 4-017-088-2630205 -104-2018/19 -004</t>
  </si>
  <si>
    <t>Mwitasyano Secondary School</t>
  </si>
  <si>
    <t> 4-01-088-2630205-104-2018/19 -005</t>
  </si>
  <si>
    <t xml:space="preserve">Completion of Girls Dormitory; Fixing doors and windows/ glasses , plastering, flooring and Painting </t>
  </si>
  <si>
    <t>Lukenya – Subati - Police Post</t>
  </si>
  <si>
    <t>Construction of a Police Post Office Block to Completion</t>
  </si>
  <si>
    <t>Maikuu Administration Police Camp</t>
  </si>
  <si>
    <t>Construction of an Administration Police Post Office Block to completion</t>
  </si>
  <si>
    <t>Nzambani Chiefs Office</t>
  </si>
  <si>
    <t xml:space="preserve">Completion of Chiefs Office ; Roofing, plastering, flooring, shuttering and painting </t>
  </si>
  <si>
    <t xml:space="preserve">Kambu Police Post </t>
  </si>
  <si>
    <t>Completion of the Police Post Administration Block; Erection of  a waiting bay, Flooring , Shutters and Painting</t>
  </si>
  <si>
    <t xml:space="preserve">Construction of Administration Block to completion </t>
  </si>
  <si>
    <t>Completion of Laboratory; Equipping the laboratory by constructing benches, installing water and gas pipes, and plumbing</t>
  </si>
  <si>
    <t> 4-017-088-2640507-108-2018/19-001</t>
  </si>
  <si>
    <t> 4-017-088-2640507-108-2018/19-002</t>
  </si>
  <si>
    <t> 4-017-088-2640507-108-2018/19-003</t>
  </si>
  <si>
    <t> 4-017-088-2640507-108-2018/19-004</t>
  </si>
  <si>
    <t>4-017-074-2110000-100-2018/19-001</t>
  </si>
  <si>
    <t xml:space="preserve">4-017-074-2210000 -100-2018/19-002 </t>
  </si>
  <si>
    <t xml:space="preserve">4-017-074-2120101-100-2018/19-004 </t>
  </si>
  <si>
    <t xml:space="preserve">4-017-074-2120201-100-2018/19-005 </t>
  </si>
  <si>
    <t xml:space="preserve">4-017-074-2210802-100-2018/19-006 </t>
  </si>
  <si>
    <t>4-017-088-2210000 -111-2018/19-001</t>
  </si>
  <si>
    <t>4-023-124-2210000-100-2018/2019-002</t>
  </si>
  <si>
    <t>4-023-124-2120101-100-2018/2019-003</t>
  </si>
  <si>
    <t>4-023-124-2120201-100-2018/2019-004</t>
  </si>
  <si>
    <t>4-023-124-2210801-100-2018/2019-005</t>
  </si>
  <si>
    <t>MONITORING AND EVALUATION/CAPACITY BIULDING</t>
  </si>
  <si>
    <t>4-023-124-2210000-111-2018/2019-001</t>
  </si>
  <si>
    <t>4-023-124-2210802-111-2018/2019-002</t>
  </si>
  <si>
    <t>4-023-124-2210700-111-2018/2019-003</t>
  </si>
  <si>
    <t>4-023-124-2640200-101-2017/2018-001</t>
  </si>
  <si>
    <t>Bursary-Primary School</t>
  </si>
  <si>
    <t>4-023-124-2640101-103-2018/2019-001</t>
  </si>
  <si>
    <t>4-023-124-2640101-103-2018/2019-002</t>
  </si>
  <si>
    <t>4-023-124-2640102-103-2018/2019-003</t>
  </si>
  <si>
    <t>4-023-124-2640509-112-2018/2019-001</t>
  </si>
  <si>
    <t>4-023-124-2640510-110-2018/2019-001</t>
  </si>
  <si>
    <t>Oropoi location office project</t>
  </si>
  <si>
    <t>4-023-124-2630204-104-2018/2019-001</t>
  </si>
  <si>
    <t xml:space="preserve">Lokichoggio Police Station Project </t>
  </si>
  <si>
    <t>4-023-124-2630204-104-2018/2019-002</t>
  </si>
  <si>
    <t>Construction of holding cell and office</t>
  </si>
  <si>
    <t>Songot Location Office Project</t>
  </si>
  <si>
    <t>4-023-124-2630204-104-2018/2019-003</t>
  </si>
  <si>
    <t>Kalemchuch Primary School</t>
  </si>
  <si>
    <t>Nangolemaret Primary School</t>
  </si>
  <si>
    <t>Lopwarin Primary School</t>
  </si>
  <si>
    <t>Oropoi Primary School</t>
  </si>
  <si>
    <t>4-023-124-2630204-104-2018/2019-004</t>
  </si>
  <si>
    <t>Construction of Staff houses with 3 units</t>
  </si>
  <si>
    <t>Natiira Primary School</t>
  </si>
  <si>
    <t>4-023-124-2630204-104-2018/2019-005</t>
  </si>
  <si>
    <t>Loritit Primary School</t>
  </si>
  <si>
    <t>4-023-124-2630204-104-2018/2019-006</t>
  </si>
  <si>
    <t>Musug Primary School</t>
  </si>
  <si>
    <t>4-023-124-2630204-104-2018/2019-007</t>
  </si>
  <si>
    <t>Lokipoto Primary School</t>
  </si>
  <si>
    <t>4-023-124-2630204-104-2018/2019-008</t>
  </si>
  <si>
    <t>Completion of 2015/16 incomplete 3 classrooms (Walling, flooring, painting and labeling and supply of 75 desks)</t>
  </si>
  <si>
    <t>Lokichoggio Mixed Primary School</t>
  </si>
  <si>
    <t>4-023-124-2630204-104-2018/2019-009</t>
  </si>
  <si>
    <t>Supply of 500 desks</t>
  </si>
  <si>
    <t>Lokichoggio Girls Primary School</t>
  </si>
  <si>
    <t>4-023-124-2630204-104-2018/2019-010</t>
  </si>
  <si>
    <t>Nakoyo Primary School</t>
  </si>
  <si>
    <t>4-023-124-2630204-104-2018/2019-011</t>
  </si>
  <si>
    <t>Lochor edome Primary School</t>
  </si>
  <si>
    <t>4-023-124-2630204-104-2018/2019-012</t>
  </si>
  <si>
    <t>Lodakach Primary School</t>
  </si>
  <si>
    <t>4-023-124-2630204-104-2018/2019-013</t>
  </si>
  <si>
    <t>Nanam Primary School</t>
  </si>
  <si>
    <t>4-023-124-2630204-104-2018/2019-014</t>
  </si>
  <si>
    <t xml:space="preserve">Construction of Dinning hall </t>
  </si>
  <si>
    <t>Lopiding Primary School</t>
  </si>
  <si>
    <t>4-023-124-2630204-104-2018/2019-015</t>
  </si>
  <si>
    <t>Lokudule Primary School</t>
  </si>
  <si>
    <t>4-023-124-2630204-104-2018/2019-016</t>
  </si>
  <si>
    <t>Emilait Primary School</t>
  </si>
  <si>
    <t>4-023-124-2630204-104-2018/2019-017</t>
  </si>
  <si>
    <t>Tarach Secondary School</t>
  </si>
  <si>
    <t>4-023-124-2630205-104-2018/2019-001</t>
  </si>
  <si>
    <t>Lokichoggio Mixed Secondary School</t>
  </si>
  <si>
    <t>4-023-124-2630205-104-2018/2019-002</t>
  </si>
  <si>
    <t>Construction to completion of Boys dormitory</t>
  </si>
  <si>
    <t>Lopiding Girls Secondary School</t>
  </si>
  <si>
    <t>4-023-124-2630205-104-2018/2019-003</t>
  </si>
  <si>
    <t xml:space="preserve">Additional Funds for Fixing of doors and windows, electrical installation,flooring, plumbing and painting of School hall </t>
  </si>
  <si>
    <r>
      <t xml:space="preserve">Carry out Constituency Sports tournament Kshs 1,830,817.51 and </t>
    </r>
    <r>
      <rPr>
        <b/>
        <sz val="12"/>
        <rFont val="Footlight MT Light"/>
        <family val="1"/>
      </rPr>
      <t xml:space="preserve"> </t>
    </r>
    <r>
      <rPr>
        <sz val="12"/>
        <rFont val="Footlight MT Light"/>
        <family val="1"/>
      </rPr>
      <t>purchase of sports equipment for the 7 wards; Katithi volleyball club,wote football club,Kaliini Volleyball club,Mwania Mighty tigers football club,Kiliani Volleyball team,Mandoi Football club and star football club @ Kshs 50,000 each club</t>
    </r>
  </si>
  <si>
    <t xml:space="preserve">Construction of gabions and manual reshaping from   Kwa Mutie to Muthwani Primary School -400 metres  </t>
  </si>
  <si>
    <t>Construction of 3 pit latrine to completion</t>
  </si>
  <si>
    <t>MONITORING,EVALUTION AND CAPACITY BUILDING</t>
  </si>
  <si>
    <t xml:space="preserve">Allocation is meant to fund any emergency that may arise during the financial year </t>
  </si>
  <si>
    <t xml:space="preserve">Organize sports tournament where by the winning team will be awarded with trophies, balls and uniforms </t>
  </si>
  <si>
    <t>Electrification of School borehole and piping</t>
  </si>
  <si>
    <t xml:space="preserve">Purchase of 60 lockers and chairs, branding </t>
  </si>
  <si>
    <t>PROJECT GFS CODELIST FOR  MATHIRA NATIONAL GOVERNMENT CONSTITUENCY DEVELOPMENT FUND</t>
  </si>
  <si>
    <t xml:space="preserve"> 4-019-096-2110000-100-2018/19-001 </t>
  </si>
  <si>
    <t xml:space="preserve"> Goods and services </t>
  </si>
  <si>
    <t xml:space="preserve"> 4-019-096-2210000-100-2018/19-002 </t>
  </si>
  <si>
    <t xml:space="preserve"> 4-019-096-2120101-100-2018/19-003 </t>
  </si>
  <si>
    <t xml:space="preserve">Remittances of NSSF Deductions </t>
  </si>
  <si>
    <t xml:space="preserve"> 4-019-096-2120201-100-2018/19-004</t>
  </si>
  <si>
    <t>Remittances of NHIF Deductions</t>
  </si>
  <si>
    <t xml:space="preserve"> 4-019-096-2210802-100-2018/19-005 </t>
  </si>
  <si>
    <t xml:space="preserve"> 4-019-096-2210700-111-2018/19-001 </t>
  </si>
  <si>
    <t xml:space="preserve"> 4-019-096-2210802-111-2018/19-002 </t>
  </si>
  <si>
    <t xml:space="preserve">Payment of committee expenses while undertaking monitoring activities  </t>
  </si>
  <si>
    <t xml:space="preserve">4-019-096-2210000-111-2018/19-003 </t>
  </si>
  <si>
    <t xml:space="preserve">4-019-096-2640101-103-2018/19-001 </t>
  </si>
  <si>
    <t xml:space="preserve"> 4-019-096-2640102-103-2018/19-002 </t>
  </si>
  <si>
    <t xml:space="preserve">Bursary to needy  students 8,000,000 and Facilitation of youth training and bodaboda riders on safety and risk and issuing out of driving license to qualified riders at 5,000,000.00  </t>
  </si>
  <si>
    <t xml:space="preserve"> Ngurumo Primary School</t>
  </si>
  <si>
    <t>4-019-096-2040510-110-2018/19-001</t>
  </si>
  <si>
    <t>Gikumbo Primary School</t>
  </si>
  <si>
    <t>Icuga Primary School</t>
  </si>
  <si>
    <t>4-019-096-2040510-110-2018/19-002</t>
  </si>
  <si>
    <t>kirigu  Primary School</t>
  </si>
  <si>
    <t>4-019-096-2040510-110-2018/19-003</t>
  </si>
  <si>
    <t>wakamata Primary School</t>
  </si>
  <si>
    <t>4-019-096-2040510-110-2018/19-004</t>
  </si>
  <si>
    <t>Ndimaini  Primary School</t>
  </si>
  <si>
    <t>4-019-096-2040510-110-2018/19-005</t>
  </si>
  <si>
    <t>Thengeini Primary School</t>
  </si>
  <si>
    <t>4-019-096-2040510-110-2018/19-006</t>
  </si>
  <si>
    <t>Kiajau Primary School</t>
  </si>
  <si>
    <t>4-019-096-2040510-110-2018/19-007</t>
  </si>
  <si>
    <t>Kiriko  Primary School</t>
  </si>
  <si>
    <t>4-019-096-2040510-110-2018/19-008</t>
  </si>
  <si>
    <t>Chehe  Primary School</t>
  </si>
  <si>
    <t>4-019-096-2040510-110-2018/19-009</t>
  </si>
  <si>
    <t>Karura  Primary School</t>
  </si>
  <si>
    <t>4-019-096-2040510-110-2018/19-010</t>
  </si>
  <si>
    <t>Ragati  Primary School</t>
  </si>
  <si>
    <t>4-019-096-2040510-110-2018/19-011</t>
  </si>
  <si>
    <t>gathehu  Primary School</t>
  </si>
  <si>
    <t>4-019-096-2040510-110-2018/19-012</t>
  </si>
  <si>
    <t>Giakaibei  Primary School</t>
  </si>
  <si>
    <t>4-019-096-2040510-110-2018/19-013</t>
  </si>
  <si>
    <t>4-019-096-2640509-112-2018/19-001</t>
  </si>
  <si>
    <t>Mathira technical and vocational centre</t>
  </si>
  <si>
    <t>4-019-096-2630206-104-2018/19-001</t>
  </si>
  <si>
    <t>MOTOR VEHICLE</t>
  </si>
  <si>
    <t>Motor vehicle</t>
  </si>
  <si>
    <t xml:space="preserve">4-019-096-2210000-100-2018/19-001 </t>
  </si>
  <si>
    <t>Buying  a new ng-cdf vehicle Toyota double cabin</t>
  </si>
  <si>
    <t>Sagana Primary school</t>
  </si>
  <si>
    <t>4-019-096-2630204-104-2018/19-001</t>
  </si>
  <si>
    <t>Ngurumo primary school</t>
  </si>
  <si>
    <t>4-019-096-2630204-104-2018/19-002</t>
  </si>
  <si>
    <t>Icuga primary school</t>
  </si>
  <si>
    <t>4-019-096-2630204-104-2018/19-003</t>
  </si>
  <si>
    <t>Iruri Primary school</t>
  </si>
  <si>
    <t>4-019-096-2630204-104-2018/19-004</t>
  </si>
  <si>
    <t>Karatina urban primary school</t>
  </si>
  <si>
    <t>4-019-096-2630204-104-2018/19-005</t>
  </si>
  <si>
    <t>Tile floor finish in 8 classrooms</t>
  </si>
  <si>
    <t>Kirigu Primary school</t>
  </si>
  <si>
    <t>4-019-096-2630204-104-2018/19-006</t>
  </si>
  <si>
    <t>Ndimaini Primary School</t>
  </si>
  <si>
    <t>4-019-096-2630204-104-2018/19-007</t>
  </si>
  <si>
    <t>Wakamata Primary School</t>
  </si>
  <si>
    <t>4-019-096-2630204-104-2018/19-008</t>
  </si>
  <si>
    <t>Gathaithi Primary School</t>
  </si>
  <si>
    <t>4-019-096-2630204-104-2018/19-009</t>
  </si>
  <si>
    <t>Ragati Primary School</t>
  </si>
  <si>
    <t>4-019-096-2630204-104-2018/19-010</t>
  </si>
  <si>
    <t>Kiangoma  Primary School</t>
  </si>
  <si>
    <t>4-019-096-2630204-104-2018/19-011</t>
  </si>
  <si>
    <t>Ngandu boys Primary school</t>
  </si>
  <si>
    <t>4-019-096-2630204-104-2018/19-012</t>
  </si>
  <si>
    <t>4-019-096-2630204-104-2018/19-013</t>
  </si>
  <si>
    <t>Construction of classroom for children with special needs</t>
  </si>
  <si>
    <t>Miiri primary school</t>
  </si>
  <si>
    <t>4-019-096-2630204-104-2018/19-014</t>
  </si>
  <si>
    <t>Gikororo Primary School</t>
  </si>
  <si>
    <t>4-019-096-2630204-104-2018/19-015</t>
  </si>
  <si>
    <t>Completion of school dining hall by plastering, flooring and glazing</t>
  </si>
  <si>
    <t>Gitunduti  Primary School</t>
  </si>
  <si>
    <t>4-019-096-2630204-104-2018/19-016</t>
  </si>
  <si>
    <t>Kianjau Primary school</t>
  </si>
  <si>
    <t>4-019-096-2630204-104-2018/19-017</t>
  </si>
  <si>
    <t>4-019-096-2630204-104-2018/19-018</t>
  </si>
  <si>
    <t>Gathehu Primary School</t>
  </si>
  <si>
    <t>4-019-096-2630204-104-2018/19-019</t>
  </si>
  <si>
    <t>Gatundu Primary School</t>
  </si>
  <si>
    <t>4-019-096-2630204-104-2018/19-020</t>
  </si>
  <si>
    <t>4-019-096-2630204-104-2018/19-021</t>
  </si>
  <si>
    <t>4-019-096-2630204-104-2018/19-022</t>
  </si>
  <si>
    <t xml:space="preserve">Construction of a 8 door pit latrine and urinal </t>
  </si>
  <si>
    <t>Mathaithi primary School</t>
  </si>
  <si>
    <t>4-019-096-2630204-104-2018/19-023</t>
  </si>
  <si>
    <t>Ngunguru primary School</t>
  </si>
  <si>
    <t>4-019-096-2630204-104-2018/19-024</t>
  </si>
  <si>
    <t>Kieni primary school</t>
  </si>
  <si>
    <t>4-019-096-2630204-104-2018/19-025</t>
  </si>
  <si>
    <t>Rehabilitation of three no classrooms to make a school hall by roofing, wall plastering, flooring and window glazing</t>
  </si>
  <si>
    <t>Giakaibei primary school</t>
  </si>
  <si>
    <t>4-019-096-2630204-104-2018/19-026</t>
  </si>
  <si>
    <t xml:space="preserve"> Construction of 8 door pit latrines and urinal</t>
  </si>
  <si>
    <t>Gathugu primary school</t>
  </si>
  <si>
    <t>4-019-096-2630204-104-2018/19-027</t>
  </si>
  <si>
    <t>Tumutumu school for the deaf</t>
  </si>
  <si>
    <t>4-019-096-2630204-104-2018/19-028</t>
  </si>
  <si>
    <t>Rehabilitation of 2 no. classrooms by plastering, flooring, window glazing and painting for children with special needs.</t>
  </si>
  <si>
    <t>Mathaithi special school for physically challenged</t>
  </si>
  <si>
    <t>4-019-096-2630204-104-2018/19-029</t>
  </si>
  <si>
    <t>Tumutumu Secondary School</t>
  </si>
  <si>
    <t>4-019-096-2630205-104-2018/19-001</t>
  </si>
  <si>
    <t>Ngandu girls high  School</t>
  </si>
  <si>
    <t>4-019-096-2630205-104-2018/19-002</t>
  </si>
  <si>
    <t>Roofing of multipurpose hall</t>
  </si>
  <si>
    <t>Iruri Secondary School</t>
  </si>
  <si>
    <t>4-019-096-2630205-104-2018/19-003</t>
  </si>
  <si>
    <t>Laboratory mechanical installation by installation of gas system and tables</t>
  </si>
  <si>
    <t>Maganjo Secondary School</t>
  </si>
  <si>
    <t>4-019-096-2630205-104-2018/19-004</t>
  </si>
  <si>
    <t>Ngunguru secondary school</t>
  </si>
  <si>
    <t>4-019-096-2630205-104-2018/19-005</t>
  </si>
  <si>
    <t>Construction of a laboratory and install benches</t>
  </si>
  <si>
    <t>Mathaithi secondary school</t>
  </si>
  <si>
    <t>4-019-096-2630205-104-2018/19-006</t>
  </si>
  <si>
    <t>Kiangoma secondary school</t>
  </si>
  <si>
    <t>4-019-096-2630205-104-2018/19-007</t>
  </si>
  <si>
    <t>Rititi secondary school</t>
  </si>
  <si>
    <t>4-019-096-2630205-104-2018/19-008</t>
  </si>
  <si>
    <t>Kiamariga chief camp</t>
  </si>
  <si>
    <t>4-019-096-2640507-113-2018/19-001</t>
  </si>
  <si>
    <t>Equipping the office with 5 chairs and 2 desks and electrification of administration office</t>
  </si>
  <si>
    <t>Gatiko police post</t>
  </si>
  <si>
    <t>4-019-096-2640507-113-2018/19-002</t>
  </si>
  <si>
    <t>Refurbishment of police post by walling, plastering and reinforcing holding cell</t>
  </si>
  <si>
    <t>Mbogoini chief camp</t>
  </si>
  <si>
    <t>4-019-096-2640507-113-2018/19-003</t>
  </si>
  <si>
    <t>Construction of 2 door pit latrine and urinal</t>
  </si>
  <si>
    <t>Ngaini police post</t>
  </si>
  <si>
    <t>4-019-096-2640507-113-2018/19-004</t>
  </si>
  <si>
    <t>Equipping police post office with 10 chairs and 2 desks</t>
  </si>
  <si>
    <t>Gathaithi chiefs post</t>
  </si>
  <si>
    <t>4-019-096-2640507-113-2018/19-005</t>
  </si>
  <si>
    <t>Equipping police post office with 7 chairs and 2 desks</t>
  </si>
  <si>
    <t>Konyo chiefs post</t>
  </si>
  <si>
    <t>4-019-096-2640507-113-2018/19-006</t>
  </si>
  <si>
    <t>Construction of reporting room and holding cell</t>
  </si>
  <si>
    <t xml:space="preserve">Payment of  NG-CDFC sitting allowances and other allowances payable to NG-CDFC members </t>
  </si>
  <si>
    <t xml:space="preserve">Undertake training of the PMCs/NG-CDFCs on NG-CDF Related issues </t>
  </si>
  <si>
    <t>Payment of conference facilities, accommodation during capacity building for PMC and NG-CDFC members</t>
  </si>
  <si>
    <t>Bursary  Secondary school</t>
  </si>
  <si>
    <t>Bursary tertiary institution</t>
  </si>
  <si>
    <t>Roofing of 10 classrooms at Kshs 1,000,000 and Construction of a 3 door pit latrine and urinal at Kshs 350,000. Electrification of 8 classrooms Kshs  150,000.00</t>
  </si>
  <si>
    <t>Roofing of 8 classrooms at Kshs 800,000 and construction of a 4 door modern toilet block at Kshs  700,000</t>
  </si>
  <si>
    <t>Roofing of 10 classrooms at Kshs 1,000,000, 3 door pit latrines at Kshs 300,000 and leveling of school at kshs 200,000</t>
  </si>
  <si>
    <t xml:space="preserve">Roofing of 6 classrooms at Kshs 600,000, construction of masonry wall 30 metres at Kshs 400,000.00 </t>
  </si>
  <si>
    <t>Roofing of 8 classrooms and Administration block at Kshs  1,000,000 and office partitioning at 250,000 and school land scaping 250,000</t>
  </si>
  <si>
    <t>Roofing of 8 classrooms at Kshs 800,000,Construction of 3 door pit latrine and urinal at Kshs 350,000. School glazing at 150,000  and general landscaping at 200,000.00</t>
  </si>
  <si>
    <t>Roofing of 10 classrooms at Kshs 1,000,000 and Construction of 3 door pit latrine at Kshs 350,000 and school gate at Kshs 150,000.00</t>
  </si>
  <si>
    <t>Roofing of 3 classrooms and administration block at Kshs  500,000.00 and renovation of school hall by plastering, glazing at Kshs 300,000.00. leveling of school playing ground at Kshs 200,000.00</t>
  </si>
  <si>
    <t>Roofing of the school hall and kitchen, painting of the walls, installation of steel doors and windows, glazing at Kshs 850,000, flooring of 4 classrooms at Kshs 150,000</t>
  </si>
  <si>
    <t>Roofing of 13 classrooms at Kshs 1,300,000 and equipping school hall with chairs at Kshs 200,000.00 (280 chairs)</t>
  </si>
  <si>
    <t>Roofing of 12 classrooms at Kshs 1,200,000. Sinking of a shallow well and at Kshs 200,000.00, provision of a water tank 10,000 litres Kshs 100,000</t>
  </si>
  <si>
    <t xml:space="preserve">Construction of 4 door pit latrine at Kshs 500,000, Roofing of 5 classrooms at Kshs 500,000 </t>
  </si>
  <si>
    <t>Roofing of 8 Classroom at Kshs.800,000.00 and levelling of school play ground at Kshs Kshs.200,000.00</t>
  </si>
  <si>
    <t>Construction of a 3 door pit latrine and urinal at Kshs 350,000 and roofing of 8 classrooms at Kshs 950,000</t>
  </si>
  <si>
    <t>Rehabilitation of 16 toilets by walling roofing and plastering at Kshs 850,000 and flooring of 5 classrooms at Kshs 150,000</t>
  </si>
  <si>
    <t>Completion of school hall by windows, glazing and lighting at Kshs 600,000 and renovation of 8 no. classrooms and school office by roofing Kshs 800,000</t>
  </si>
  <si>
    <t>Roofing of 8 classrooms at Kshs 800,000 and wiring of 8 no. classroom at Kshs 200,000</t>
  </si>
  <si>
    <t>Roofing of 8 classrooms and flooring of one classroom</t>
  </si>
  <si>
    <t>Roofing of 3 classrooms and installation of steel doors</t>
  </si>
  <si>
    <t xml:space="preserve"> Construction of a 12 door pit latrine at Kshs 1,300,000.00 and leveling school ground at Kshs 200,000.00</t>
  </si>
  <si>
    <t>Facilitation of and organizing football tournament by buying boots, uniforms and trophies to Homeboys fc, Mathaithi fc, Ndimaini fc, Gathugu fc, Kangocho fc,Kiarithaini fc,Gikumbo fc,Gitunditi fc, Karandi fc,Kianjau fc, kaiyaba fc, Tumutumu fc</t>
  </si>
  <si>
    <r>
      <t>Tree planting activities in Ngurumo Primary School. No 700 trees</t>
    </r>
    <r>
      <rPr>
        <b/>
        <sz val="12"/>
        <color indexed="10"/>
        <rFont val="Footlight MT Light"/>
        <family val="1"/>
      </rPr>
      <t xml:space="preserve">(give breakdown of Kshs 150,000) </t>
    </r>
  </si>
  <si>
    <r>
      <t xml:space="preserve">Tree planting activities in Gikumbo Primary School. No 700 trees </t>
    </r>
    <r>
      <rPr>
        <b/>
        <sz val="12"/>
        <color indexed="10"/>
        <rFont val="Footlight MT Light"/>
        <family val="1"/>
      </rPr>
      <t xml:space="preserve">(give breakdown of Kshs 150,000) </t>
    </r>
  </si>
  <si>
    <r>
      <t>Tree planting activities in Icuga Primary School. No 700 trees</t>
    </r>
    <r>
      <rPr>
        <b/>
        <sz val="12"/>
        <color indexed="10"/>
        <rFont val="Footlight MT Light"/>
        <family val="1"/>
      </rPr>
      <t xml:space="preserve">(give breakdown of Kshs 150,000) </t>
    </r>
  </si>
  <si>
    <r>
      <t>Tree planting activities in kirigu Primary School.700 trees(</t>
    </r>
    <r>
      <rPr>
        <b/>
        <sz val="12"/>
        <color indexed="10"/>
        <rFont val="Footlight MT Light"/>
        <family val="1"/>
      </rPr>
      <t xml:space="preserve">give breakdown of Kshs 150,000) </t>
    </r>
  </si>
  <si>
    <r>
      <t>Tree planting activities in wakamata Primary School. No 700 trees(</t>
    </r>
    <r>
      <rPr>
        <b/>
        <sz val="12"/>
        <color indexed="10"/>
        <rFont val="Footlight MT Light"/>
        <family val="1"/>
      </rPr>
      <t xml:space="preserve">give breakdown of Kshs 150,000) </t>
    </r>
  </si>
  <si>
    <r>
      <t>Tree planting activities in Ndimaini Primary School. No 700 trees</t>
    </r>
    <r>
      <rPr>
        <b/>
        <sz val="12"/>
        <color indexed="10"/>
        <rFont val="Footlight MT Light"/>
        <family val="1"/>
      </rPr>
      <t xml:space="preserve">(give breakdown of Kshs 150,000) </t>
    </r>
  </si>
  <si>
    <r>
      <t>Tree planting activities in Thengeini Primary School.No 700 trees</t>
    </r>
    <r>
      <rPr>
        <b/>
        <sz val="12"/>
        <color indexed="10"/>
        <rFont val="Footlight MT Light"/>
        <family val="1"/>
      </rPr>
      <t xml:space="preserve">(give breakdown of Kshs 150,000) </t>
    </r>
  </si>
  <si>
    <r>
      <t>Tree planting activities in  Kiajau Primary School.N0 700 trees</t>
    </r>
    <r>
      <rPr>
        <b/>
        <sz val="12"/>
        <color indexed="10"/>
        <rFont val="Footlight MT Light"/>
        <family val="1"/>
      </rPr>
      <t xml:space="preserve">(give breakdown of Kshs 150,000) </t>
    </r>
  </si>
  <si>
    <r>
      <t>Tree planting activities in Kiriko Primary School.N0 700. Trees</t>
    </r>
    <r>
      <rPr>
        <b/>
        <sz val="12"/>
        <color indexed="10"/>
        <rFont val="Footlight MT Light"/>
        <family val="1"/>
      </rPr>
      <t xml:space="preserve">(give breakdown of Kshs 150,000) </t>
    </r>
  </si>
  <si>
    <r>
      <t>Tree planting activities in Chehe Primary School. NO. 700 trees</t>
    </r>
    <r>
      <rPr>
        <b/>
        <sz val="12"/>
        <color indexed="10"/>
        <rFont val="Footlight MT Light"/>
        <family val="1"/>
      </rPr>
      <t xml:space="preserve">(give breakdown of Kshs 150,000) </t>
    </r>
  </si>
  <si>
    <r>
      <t>Tree planting activities in Karura School. N0 700 trees</t>
    </r>
    <r>
      <rPr>
        <b/>
        <sz val="12"/>
        <color indexed="10"/>
        <rFont val="Footlight MT Light"/>
        <family val="1"/>
      </rPr>
      <t xml:space="preserve">(give breakdown of Kshs 150,000) </t>
    </r>
  </si>
  <si>
    <r>
      <t>Tree planting activities in Ragati Primary School. N0 700 trees</t>
    </r>
    <r>
      <rPr>
        <b/>
        <sz val="12"/>
        <color indexed="10"/>
        <rFont val="Footlight MT Light"/>
        <family val="1"/>
      </rPr>
      <t xml:space="preserve">(give breakdown of Kshs 150,000) </t>
    </r>
  </si>
  <si>
    <r>
      <t>Tree planting activities in gathehu Primary School. N0 700 trees</t>
    </r>
    <r>
      <rPr>
        <b/>
        <sz val="12"/>
        <color indexed="10"/>
        <rFont val="Footlight MT Light"/>
        <family val="1"/>
      </rPr>
      <t xml:space="preserve">(give breakdown of Kshs 150,000) </t>
    </r>
  </si>
  <si>
    <r>
      <t>Tree planting activities in Gikaibei Primary School. N0,500 trees</t>
    </r>
    <r>
      <rPr>
        <b/>
        <sz val="12"/>
        <color indexed="10"/>
        <rFont val="Footlight MT Light"/>
        <family val="1"/>
      </rPr>
      <t xml:space="preserve">(give breakdown of Kshs 150,000) </t>
    </r>
  </si>
  <si>
    <r>
      <t xml:space="preserve">Fencing 300 meters with concreate blocks, finishing and painting at 4,000,000.00,                      Purchase of basic equipment for studio ie computers, daw, audio interface, microphones, headphones, studio monitors, cables, microphone stands, pop filter to allow youth to grow their talents at 6,999,400. </t>
    </r>
    <r>
      <rPr>
        <b/>
        <sz val="12"/>
        <color indexed="10"/>
        <rFont val="Footlight MT Light"/>
        <family val="1"/>
      </rPr>
      <t>(specify the number for each equipment)</t>
    </r>
  </si>
  <si>
    <t>PROJECT GFS CODELIST FOR TURKANA WEST NATIONAL GOVERNMENT CONSTITUENCY DEVELOPMENT FUND</t>
  </si>
  <si>
    <t>Bursary for Low cost boarding primary schools</t>
  </si>
  <si>
    <t>Support to sporting activities in the constituency to promote sports talents at ward level @KES.1,066,037/= and cross boarder sports and sponsorship of constituency tournament@Kshs 1,000,000</t>
  </si>
  <si>
    <t>Construction of 2 Kshs 2,400,000 Classrooms and 50 Desks Kshs 300,000</t>
  </si>
  <si>
    <t xml:space="preserve">Construction of 2 classrooms Kshs 2,400,000 &amp; 50 desks (Kshs.200,000) </t>
  </si>
  <si>
    <t>Construction of 2 classroom Kshs 2,600,000 and 50 desks KES.200,000/=</t>
  </si>
  <si>
    <t>4-023-124-2110000-100-2018/2019-001</t>
  </si>
  <si>
    <t>Construction of 2 classrooms Kshs 2,400,000 and 50 desks Kshs. 200,000/=</t>
  </si>
  <si>
    <t>Construction of 2 Classrooms  Kshs 2,400,000 and 50 desks Kshs. 200,000/=</t>
  </si>
  <si>
    <t>Construction of 2 Classrooms KES. 2,400,000/= and 50 Desks Kshs. 300,000/=</t>
  </si>
  <si>
    <r>
      <t>Environmental and conservation activities in the constituency through development of food secure nursery trees beds in Kakuma And Lokichogio wards @ KES. 1,033,018.50/=  each respectively.</t>
    </r>
    <r>
      <rPr>
        <b/>
        <sz val="12"/>
        <color indexed="10"/>
        <rFont val="Footlight MT Light"/>
        <family val="1"/>
      </rPr>
      <t>(specific instititutions)</t>
    </r>
  </si>
  <si>
    <t>Towards provision of medical insurance cover for vulnerable families including Orphans and Vulnerable Children (OVCs), poor older persons, Persons with Disabilities (PWDs) and destitute families in partnership with NHIF as shall be identified within the Constituency for 200 households</t>
  </si>
  <si>
    <t xml:space="preserve"> Mukaa Sub County Headquarters</t>
  </si>
  <si>
    <t>Construction of Administration Police  Offices to completion</t>
  </si>
  <si>
    <t>Installation of 70 gabbions in Pura area</t>
  </si>
  <si>
    <t>Purchase of 145 desks each at Kshs.5,517.25</t>
  </si>
  <si>
    <t>Completion of one classroom; roofing, plastering, fixing windows and doors and painting</t>
  </si>
  <si>
    <t xml:space="preserve">Renovation of girls dormitory (roofing, plastering, repairing doors and windows and painting </t>
  </si>
  <si>
    <t>Ngejemuny primary school</t>
  </si>
  <si>
    <t>Renovation of two classrooms (roofing, plastering, repairing doors,windows and painting)</t>
  </si>
  <si>
    <t>Construction of 2-four door pit latrine for boys and girls</t>
  </si>
  <si>
    <t>Tamiyoi primary school</t>
  </si>
  <si>
    <t>Kelele primary school</t>
  </si>
  <si>
    <t>4-025-133-2630204-104-2018/19-028</t>
  </si>
  <si>
    <t>Lorian primary school</t>
  </si>
  <si>
    <t>4-025-133-2630204-104-2018/19-029</t>
  </si>
  <si>
    <t>Lkurum primary school</t>
  </si>
  <si>
    <t>4-025-133-2630204-104-2018/19-030</t>
  </si>
  <si>
    <t>Purchase of 36 desks @ Ksh.5,555.56</t>
  </si>
  <si>
    <t>Morijoi Primary School</t>
  </si>
  <si>
    <t>4-025-133-2630204-104-2018/19-031</t>
  </si>
  <si>
    <t>Completion of four police houses; roofing, plastering, fixing doors,windows and painting</t>
  </si>
  <si>
    <t>Construction of one lecture hall to lintel level</t>
  </si>
  <si>
    <r>
      <t>Construction of laboratory to slab level</t>
    </r>
    <r>
      <rPr>
        <b/>
        <sz val="12"/>
        <color indexed="10"/>
        <rFont val="Footlight MT Light"/>
        <family val="1"/>
      </rPr>
      <t>(Request from the NGCDFC to change the project)</t>
    </r>
  </si>
  <si>
    <r>
      <t>Construction of dormitory slab</t>
    </r>
    <r>
      <rPr>
        <b/>
        <sz val="12"/>
        <color indexed="10"/>
        <rFont val="Footlight MT Light"/>
        <family val="1"/>
      </rPr>
      <t>(Request from the NGCDFC to change the project)</t>
    </r>
  </si>
  <si>
    <t>Completion of dormitory: Walling, roofing, plaster, floor, fixing of doors and windows.</t>
  </si>
  <si>
    <t>…………………………………….                                                                                                                                                                                                     Verified By: Elizabeth Kitundu                                                                                                                                                                                                                                                                                                                                                                                                                                                                                                                                                                                                                                                                                                                                      Ag.Chief Manager Programmes &amp; Field Services Coordination                                                               Date………………………………..</t>
  </si>
  <si>
    <r>
      <t>Completion of the NG-CDF Office. Walling of 1</t>
    </r>
    <r>
      <rPr>
        <vertAlign val="superscript"/>
        <sz val="12"/>
        <color indexed="8"/>
        <rFont val="Footlight MT Light"/>
        <family val="1"/>
      </rPr>
      <t>st</t>
    </r>
    <r>
      <rPr>
        <sz val="12"/>
        <color indexed="8"/>
        <rFont val="Footlight MT Light"/>
        <family val="1"/>
      </rPr>
      <t xml:space="preserve"> Floor, roofing, plastering, tilling, shutters , painting and fittings and finishes of remaining works.</t>
    </r>
  </si>
  <si>
    <t>Construction of gabions on Maikuu- Muusini access road</t>
  </si>
  <si>
    <t>Renovations: Reroofing   of four (4) classrooms; replacement of iron sheets and timber and facia boards , Shutters (doors and windows), plastering , flooring and Painting</t>
  </si>
  <si>
    <t>Renovations: Reroofing   of three (3 ) classrooms; replacement of iron sheets and timber and facia boards , Shutters( doors and windows), plastering, flooring and Painting</t>
  </si>
  <si>
    <t>Renovations: Reroofing   of  four (4 ) classrooms; replacement of iron sheets and timber and facia boards , Shutters( doors and windows), plastering, flooring and Painting</t>
  </si>
  <si>
    <t>Renovations: Reroofing   of two (2) classrooms; replacement of iron sheets and timber and facia boards , Shutters( doors and windows), plastering, flooring and Painting</t>
  </si>
  <si>
    <t>Renovations: Reroofing   of four (4) classrooms; replacement of iron sheets and timber and facia boards , Shutters (doors and windows), plastering, flooring and Painting</t>
  </si>
  <si>
    <t xml:space="preserve">Drilling and Equipping of a Bore hole </t>
  </si>
  <si>
    <t>Renovations: Reroofing   of 2 classrooms; replacement of iron sheets and timber and facia boards , Shutters (doors and windows), plastering, flooring and Painting</t>
  </si>
  <si>
    <t>Renovations: Reroofing   of three ( 3) classrooms; replacement of iron sheets and timber and facia boards , Shutters( doors and windows), plastering, flooring and Painting</t>
  </si>
  <si>
    <t>Renovations: Reroofing   of four ( 4) classrooms; replacement of iron sheets and timber and facia boards , Shutters( doors and windows), plastering, flooring and Painting</t>
  </si>
  <si>
    <t>Renovations: Reroofing   of THREE (3) classrooms; replacement of iron sheets and timber and facia boards , Shutters (doors and windows), plastering, flooring and Painting</t>
  </si>
  <si>
    <t>Renovations: Reroofing   of 3 classrooms; replacement of iron sheets and timber and facia boards , Shutters (doors and windows), plastering, flooring and Painting</t>
  </si>
  <si>
    <t>Renovations: Reroofing   of 4 classrooms; replacement of iron sheets and timber and facia boards , Shutters (doors and windows), plastering, flooring and Painting</t>
  </si>
  <si>
    <t>Renovations: Reroofing   of four (4 ) classrooms; replacement of iron sheets and timber and facia boards , Shutters  doors and windows), plastering, flooring and Painting</t>
  </si>
  <si>
    <t>Renovations: Reroofing   of two (2) classrooms; replacement of iron sheets and timber and facia boards , Shutters (doors and windows), plastering, flooring and Painting</t>
  </si>
  <si>
    <t>Renovations: Reroofing   of Three (3) classrooms; replacement of iron sheets and timber and facia boards , Shutters (doors and windows), plastering, flooring and Painting</t>
  </si>
  <si>
    <t>Renovations: Reroofing   of three (3)  classrooms; replacement of iron sheets and timber and facia boards , Shutters (doors and windows), plastering, flooring and Painting</t>
  </si>
  <si>
    <t>Renovations: Reroofing   of three (3) classrooms; replacement of iron sheets and timber and facia boards , Shutters (doors and windows), plastering, flooring and Painting</t>
  </si>
  <si>
    <r>
      <t>Construction of Teachers Training College - Fencing - Kshs 4,000,000, Single Storey Tuition and Administration Block Kshs 12,000,000, Construction of 2 Units of 4 door Pit Latrines and Ablution block Kshs 1,500,000, Drilling of Borehole and Installation of Handpump Kshs 2,500,000</t>
    </r>
    <r>
      <rPr>
        <b/>
        <sz val="12"/>
        <color indexed="10"/>
        <rFont val="Footlight MT Light"/>
        <family val="1"/>
      </rPr>
      <t>(SURPASSED AND BOARD PAPER)</t>
    </r>
  </si>
  <si>
    <t>Purchase of sports kits i.e. balls, uniforms for following teams in the constituency football teams: Alale, Kiwawa, Kasei,Kapchok f, Kodich, Kacheliba @ Kshs 363,469.55 per team</t>
  </si>
  <si>
    <t>Purchase of 50 beds at ksh10,000.</t>
  </si>
  <si>
    <t>Building dormitory from lintel, roofing to finishing :doors,windows, plastering, flooring, painting &amp; labelling.</t>
  </si>
  <si>
    <t>Building 2 classrooms from roofing to finishing:-doors, windows, plastering, flooring, painting &amp; labelling.</t>
  </si>
  <si>
    <t>Building two classrooms from roofing to finishing:- doors, windows, plastering, flooring, painting &amp; labelling.</t>
  </si>
  <si>
    <t>Building 2 classrooms from roofing to finishing:- doors, windows, plastering, flooring, painting &amp; labelling.</t>
  </si>
  <si>
    <t>Finishing two classrooms:- doors, windows, plastering, flooring, painting &amp; labelling.</t>
  </si>
  <si>
    <t>Finishing two classrooms :- plastering, flooring, painting &amp; labelling.</t>
  </si>
  <si>
    <t>Building one classroom from roofing to finishing:- doors, windows, plastering, flooring, painting &amp; labelling.</t>
  </si>
  <si>
    <t>Building one classroom roofing to finishing:- doors, windows, plastering, flooring, painting &amp; labelling.</t>
  </si>
  <si>
    <t>Building one classroom from lintel to finishing:- doors, windows, plastering, flooring, painting &amp; labelling.</t>
  </si>
  <si>
    <t>Building 2 classrooms from foundation, roofing to finishing:- doors, windows, plastering, flooring, painting &amp; labelling.</t>
  </si>
  <si>
    <t>Finishing of 2 classrooms roofing to finishing:- doors, windows, plastering, flooring, painting &amp; labelling.</t>
  </si>
  <si>
    <t>Finishing of 4 classrooms roofing to finishing:- doors, windows, plastering, flooring, painting &amp; labelling.</t>
  </si>
  <si>
    <t>Lochoriamonyang’ primary</t>
  </si>
  <si>
    <t>Finishing of 2 classrooms lintel to finishing:- doors, windows, plastering, flooring, painting &amp; labelling.</t>
  </si>
  <si>
    <t>Finishing of 4 classrooms:- doors, windows, plastering, flooring, painting &amp; labelling.</t>
  </si>
  <si>
    <t>Flooring of two classrooms</t>
  </si>
  <si>
    <t>Building one classroom from foundation to roofing.</t>
  </si>
  <si>
    <t>Building 2 classroom from foundation to roofing.</t>
  </si>
  <si>
    <t>Building 2 classrooms from foundation to lintel</t>
  </si>
  <si>
    <t>Fencing of school compound using steel post and chain link</t>
  </si>
  <si>
    <t>Building 2 classrooms from foundation to roofing</t>
  </si>
  <si>
    <t xml:space="preserve">Finishing of administration block :- plastering, flooring, wall keying and painting and labeling </t>
  </si>
  <si>
    <t xml:space="preserve">Finishing of adminisration block :- plastering, flooring, wall keying and painting and labeling </t>
  </si>
  <si>
    <t>D.O/Chiefs office Alale</t>
  </si>
  <si>
    <t>D.O/Chiefs office Kasei</t>
  </si>
  <si>
    <t xml:space="preserve">Murkorio primary </t>
  </si>
  <si>
    <t xml:space="preserve">Lonyangalem primary </t>
  </si>
  <si>
    <t>Construction of 2 latrines-  two doors each latrine from foundation to finishing</t>
  </si>
  <si>
    <t>4-034-131-2630204-104-2018/19-001</t>
  </si>
  <si>
    <t>4-034-131-2630204-104-2018/19-002</t>
  </si>
  <si>
    <t>4-034-131-2630204-104-2018/19-003</t>
  </si>
  <si>
    <t>4-034-131-2630204-104-2018/19-004</t>
  </si>
  <si>
    <t>4-034-131-2630204-104-2018/19-005</t>
  </si>
  <si>
    <t>4-034-131-2630204-104-2018/19-006</t>
  </si>
  <si>
    <t>4-034-131-2630204-104-2018/19-007</t>
  </si>
  <si>
    <t>4-034-131-2630204-104-2018/19-008</t>
  </si>
  <si>
    <t>4-034-131-2630204-104-2018/19-009</t>
  </si>
  <si>
    <t>4-034-131-2630204-104-2018/19-010</t>
  </si>
  <si>
    <t>4-034-131-2630204-104-2018/19-011</t>
  </si>
  <si>
    <t>4-034-131-2630204-104-2018/19-012</t>
  </si>
  <si>
    <t>4-034-131-2630204-104-2018/19-013</t>
  </si>
  <si>
    <t>4-034-131-2630204-104-2018/19-014</t>
  </si>
  <si>
    <t>4-034-131-2630204-104-2018/19-015</t>
  </si>
  <si>
    <t>4-034-131-2630204-104-2018/19-016</t>
  </si>
  <si>
    <t>4-034-131-2630204-104-2018/19-017</t>
  </si>
  <si>
    <t>4-034-131-2630204-104-2018/19-018</t>
  </si>
  <si>
    <t>4-034-131-2630204-104-2018/19-019</t>
  </si>
  <si>
    <t>4-034-131-2630204-104-2018/19-020</t>
  </si>
  <si>
    <t>4-034-131-2630204-104-2018/19-021</t>
  </si>
  <si>
    <t>4-034-131-2630204-104-2018/19-022</t>
  </si>
  <si>
    <t>4-034-131-2630204-104-2018/19-023</t>
  </si>
  <si>
    <t>4-034-131-2630204-104-2018/19-024</t>
  </si>
  <si>
    <t>4-034-131-2630204-104-2018/19-025</t>
  </si>
  <si>
    <t>4-034-131-2630204-104-2018/19-026</t>
  </si>
  <si>
    <t>4-034-131-2630204-104-2018/19-027</t>
  </si>
  <si>
    <t>4-034-131-2630204-104-2018/19-028</t>
  </si>
  <si>
    <t>4-034-131-2630204-104-2018/19-029</t>
  </si>
  <si>
    <t>4-034-131-2630204-104-2018/19-030</t>
  </si>
  <si>
    <t>4-034-131-2630204-104-2018/19-031</t>
  </si>
  <si>
    <t>4-034-131-2630204-104-2018/19-032</t>
  </si>
  <si>
    <t>4-034-131-2630204-104-2018/19-033</t>
  </si>
  <si>
    <t>4-034-131-2630204-104-2018/19-034</t>
  </si>
  <si>
    <t>4-024-131-2630205-104-2018/19-001</t>
  </si>
  <si>
    <t>4-024-131-2630205-104-2018/19-002</t>
  </si>
  <si>
    <t>4-024-131-2630205-104-2018/19-003</t>
  </si>
  <si>
    <t>4-024-131-2630205-104-2018/19-004</t>
  </si>
  <si>
    <t>4-024-131-2630205-104-2018/19-005</t>
  </si>
  <si>
    <t>4-024-131-2630205-104-2018/19-006</t>
  </si>
  <si>
    <t>4-031-131-2640507-113-2018/19-001</t>
  </si>
  <si>
    <t>4-031-131-2640507-113-2018/19-002</t>
  </si>
  <si>
    <t>4-031-131-2640507-113-2018/19-003</t>
  </si>
  <si>
    <t>4-031-131-2640507-113-2018/19-004</t>
  </si>
  <si>
    <t>4-024-131-3110104-108-2018/19-001</t>
  </si>
  <si>
    <t>4-024-131-3110104-108-2018/19-002</t>
  </si>
  <si>
    <t>4-024-131-2640510-108-2018/19-001</t>
  </si>
  <si>
    <t>4-024-131-2640510-108-2018/19-002</t>
  </si>
  <si>
    <t>4-024-131-2640510-108-2018/19-003</t>
  </si>
  <si>
    <t>4-024-131-2640510-108-2018/19-004</t>
  </si>
  <si>
    <t>4-024-131-2640510-108-2018/19-005</t>
  </si>
  <si>
    <t>4-024-131-2640510-108-2018/19-006</t>
  </si>
  <si>
    <t>4-024-031-2630206-108-2018/19-001</t>
  </si>
  <si>
    <r>
      <t>Constituency Technical Training Institute at Kodich Ward</t>
    </r>
    <r>
      <rPr>
        <b/>
        <sz val="12"/>
        <color indexed="10"/>
        <rFont val="Footlight MT Light"/>
        <family val="1"/>
      </rPr>
      <t>(specific name)</t>
    </r>
  </si>
  <si>
    <r>
      <t xml:space="preserve">Ng’otut Dormitory </t>
    </r>
    <r>
      <rPr>
        <b/>
        <sz val="12"/>
        <color indexed="10"/>
        <rFont val="Footlight MT Light"/>
        <family val="1"/>
      </rPr>
      <t>(specific name of the school)</t>
    </r>
  </si>
  <si>
    <t>Surpassed amount</t>
  </si>
  <si>
    <t>Completion of a laboratory- Worktops, plastering, windows &amp; gas piping</t>
  </si>
  <si>
    <t xml:space="preserve">Equiping of laboratory- Purchase of laboratory tables &amp; stools </t>
  </si>
  <si>
    <t>Construction of Administration Block  Kshs 5,000,000, Construction of 1 dormitory Kshs 5,000,000</t>
  </si>
  <si>
    <t>Construction of 4 classrooms  Kshs 5,000,000) &amp; Administration Block  Kshs 5,000,000</t>
  </si>
  <si>
    <t>Construction of 4 classrooms  Kshs 5,000,000) &amp; Administration Block  Kshs 5,000,001</t>
  </si>
  <si>
    <t>Electrification Kshs 35,000, 2doors Toilet Kshs 65,000) Fencing using concrete posts Kshs150,000) &amp; water tank 5000litres  Kshs 50,000)</t>
  </si>
  <si>
    <t>Completion of Rarieda Deputy County Commissioner boardroom-Gable, roofing, doors, windows, plastering &amp; painting Kshs 700,000 &amp; furniture- Boardroom table &amp; 32 chairs Kshs 200,000</t>
  </si>
  <si>
    <t>NG-CDFC Kilome Constituency Vehicle</t>
  </si>
  <si>
    <t>Revision booka</t>
  </si>
  <si>
    <t>Purchase of a assorted Revision books for all schools at the Constituency</t>
  </si>
  <si>
    <t>St.Peters Kooma Primary school</t>
  </si>
  <si>
    <t>Purchase of 51 seater school bus in partnership with parents, Kitui County and parents</t>
  </si>
  <si>
    <t xml:space="preserve">Completion of Laboratory started by parents: Partial walling, Plastering, flooring, shutters and painting  </t>
  </si>
  <si>
    <t>Mutomo Huduma Centre</t>
  </si>
  <si>
    <t>4-015-068-2640509-112-2018/19-001</t>
  </si>
  <si>
    <t>Completion of Dormitory - roofing, plastering, flooring and painting.</t>
  </si>
  <si>
    <t>Completion of 1 Classroom  - roofing, plastering, flooring and painting.</t>
  </si>
  <si>
    <t>Completion of Administration Block  - roofing, plastering, flooring and painting.</t>
  </si>
  <si>
    <t>4-015-068-2630204-104-2018/19-006</t>
  </si>
  <si>
    <t xml:space="preserve"> Completion of a Classroom - roofing, plastering, flooring and painting.</t>
  </si>
  <si>
    <t>Renovation of 1 Classroom- roofing, plastering, flooring and painting.</t>
  </si>
  <si>
    <t>Classroom of 1 completion - roofing, plastering, flooring and painting.</t>
  </si>
  <si>
    <t>Completion of one Classroom  - roofing, plastering, flooring and painting.</t>
  </si>
  <si>
    <t>Completion of one Classroom - flooring, doors and windows, painting.</t>
  </si>
  <si>
    <t xml:space="preserve"> Renovation of one Classroom - roofing, plastering, flooring and painting.</t>
  </si>
  <si>
    <t>Completion of one Classroom  – plastering, flooring and painting.</t>
  </si>
  <si>
    <t xml:space="preserve"> Renovation of two Classroom- Roofing, plastering, flooring and painting.</t>
  </si>
  <si>
    <t>Completion of one Classroom  - Roofing, plastering, floor/painting.</t>
  </si>
  <si>
    <t>Construction of Administration Block   to completion</t>
  </si>
  <si>
    <t>4-015-068-2630204-104-2018/19-029</t>
  </si>
  <si>
    <t>Thokoa Secondary School</t>
  </si>
  <si>
    <t>Ndaluni Secondary School</t>
  </si>
  <si>
    <t>Completion of Science laboratory - plastering, flooring, install water and gas systems</t>
  </si>
  <si>
    <t>Completion Dining Hall  - Roofing, plastering, flooring and painting.</t>
  </si>
  <si>
    <t>Completion of an Administration Block  - Painting and ceiling installation.</t>
  </si>
  <si>
    <t>Completion Administration Block  - plastering, flooring and painting.</t>
  </si>
  <si>
    <t>Completion Science laboratory  - plastering, flooring and painting.</t>
  </si>
  <si>
    <t>Katuyu Seconadry School</t>
  </si>
  <si>
    <t>Completion Science laboratory  - walling and roofing.</t>
  </si>
  <si>
    <t>Construction Dormitory  phase one up to walling level</t>
  </si>
  <si>
    <t>Kiio Secondary  School</t>
  </si>
  <si>
    <t>Purchase of a School Bus- Isuzu large Bus- 51 Seater</t>
  </si>
  <si>
    <t>Completion of a Dormitory - walling, plastering, floor and painting.</t>
  </si>
  <si>
    <t>Completion of Science laboratory  - plastering, floor, painting install gasand water systems</t>
  </si>
  <si>
    <t>Completion of a Dining Hall  - plastering, floor window/doors and painting.</t>
  </si>
  <si>
    <t>Completion of 2 Classrooms  - plastering, floor and painting.</t>
  </si>
  <si>
    <t>Completion of Dormitory - roofing, walling, plastering, flooring and painting.</t>
  </si>
  <si>
    <t>Construction Dining Hall  - up to walling level.</t>
  </si>
  <si>
    <t>Completion of dinning hall - plastering, flooring and painting.</t>
  </si>
  <si>
    <t>Completion of Science Laboratoty-  Installation of water and gas systems.</t>
  </si>
  <si>
    <t>Kang'uutheni Secondary School</t>
  </si>
  <si>
    <t>Completion of Science Laboratoty- Plastering, flooring and painting   Installation of water and gas systems.</t>
  </si>
  <si>
    <t>Nguutani Assstant County Commissioner's Office</t>
  </si>
  <si>
    <t>Completion Chiefs office  – plastering, doors and windows</t>
  </si>
  <si>
    <t>Completion Administration Police Line - roofing, plastering, flooring and painting.</t>
  </si>
  <si>
    <t>CompletionChiefs’ office - roofing, plastering, flooring and painting.</t>
  </si>
  <si>
    <t>Migwani Assstant County Commissioner's House</t>
  </si>
  <si>
    <t>4-015-074-2110000-100-2018/19-001</t>
  </si>
  <si>
    <t xml:space="preserve">4-015-074-2210000-100-2018/19-002 </t>
  </si>
  <si>
    <t>4-015-074-2120101-100-2018/19-003</t>
  </si>
  <si>
    <t>4-015-074-2120201-100-2018/19-004</t>
  </si>
  <si>
    <t>4-015-074-2210802-100-2018/19-005</t>
  </si>
  <si>
    <t>4-015-074-2210000-111-2018/19-001</t>
  </si>
  <si>
    <t>4-015-074-2210802-111-2018/19-002</t>
  </si>
  <si>
    <t xml:space="preserve">4-015-074-2210700-111-2018/19-003 </t>
  </si>
  <si>
    <t>4-015-074-2640200-101-2018/19-001</t>
  </si>
  <si>
    <t>4-015-074-2640101-103-2018/2019-001</t>
  </si>
  <si>
    <t>4-015-074-2640102-103-2018/2019-002</t>
  </si>
  <si>
    <r>
      <t>Ilaani  Primary school</t>
    </r>
    <r>
      <rPr>
        <b/>
        <sz val="12"/>
        <color indexed="10"/>
        <rFont val="Footlight MT Light"/>
        <family val="1"/>
      </rPr>
      <t>(not in the 4th schedule)</t>
    </r>
  </si>
  <si>
    <t>Chain link fixing to the already erected concrete posts and barbed wire 652 metres round Kshs 800,000 and still gate Kshs 200,000</t>
  </si>
  <si>
    <t>Completion of Administration Block : Roofing, plastering, floor, shutters and painting</t>
  </si>
  <si>
    <t>Kwa Kimweli Secondary school</t>
  </si>
  <si>
    <t xml:space="preserve">Construction of two Lecture Halls Kshs 2,200,000; construction of administration Block Kshs 3,000,000 to completion </t>
  </si>
  <si>
    <t>4-015-074-2640509-112-2018/19-001</t>
  </si>
  <si>
    <t>4-015-074-2630204-104-2018/19-001</t>
  </si>
  <si>
    <t>4-015-074-2630204-104-2018/19-002</t>
  </si>
  <si>
    <t>4-015-074-2630204-104-2018/19-003</t>
  </si>
  <si>
    <t>4-015-074-2630204-104-2018/19-004</t>
  </si>
  <si>
    <t>4-015-074-2630204-104-2018/19-005</t>
  </si>
  <si>
    <t>4-015-074-2630204-104-2018/19-006</t>
  </si>
  <si>
    <t>4-015-074-2630204-104-2018/19-007</t>
  </si>
  <si>
    <t>4-015-074-2630204-104-2018/19-008</t>
  </si>
  <si>
    <t>4-015-074-2630204-104-2018/19-009</t>
  </si>
  <si>
    <t>4-015-074-2630204-104-2018/19-010</t>
  </si>
  <si>
    <t>4-015-074-2630204-104-2018/19-011</t>
  </si>
  <si>
    <t>4-015-074-2630204-104-2018/19-012</t>
  </si>
  <si>
    <t>4-015-074-2630204-104-2018/19-013</t>
  </si>
  <si>
    <t>4-015-074-2630204-104-2018/19-014</t>
  </si>
  <si>
    <t>4-015-074-2630204-104-2018/19-015</t>
  </si>
  <si>
    <t>4-015-074-2630204-104-2018/19-016</t>
  </si>
  <si>
    <t>4-015-074-2630204-104-2018/19-017</t>
  </si>
  <si>
    <t>4-015-074-2630204-104-2018/19-018</t>
  </si>
  <si>
    <t>4-015-074-2630204-104-2018/19-019</t>
  </si>
  <si>
    <t>4-015-074-2630204-104-2018/19-020</t>
  </si>
  <si>
    <t>4-015-074-2630204-104-2018/19-021</t>
  </si>
  <si>
    <t>4-015-074-2630204-104-2018/19-022</t>
  </si>
  <si>
    <t>4-015-074-2630204-104-2018/19-023</t>
  </si>
  <si>
    <t>4-015-074-2630204-104-2018/19-024</t>
  </si>
  <si>
    <t>4-015-074-2630204-104-2018/19-025</t>
  </si>
  <si>
    <t>4-015-074-2630205-104-2018/19-001</t>
  </si>
  <si>
    <t>4-015-074-2630205-104-2018/19-002</t>
  </si>
  <si>
    <t>4-015-074-2630205-104-2018/19-003</t>
  </si>
  <si>
    <t>4-015-074-2630205-104-2018/19-004</t>
  </si>
  <si>
    <t>4-015-074-2630205-104-2018/19-005</t>
  </si>
  <si>
    <t>4-015-074-2630205-104-2018/19-006</t>
  </si>
  <si>
    <t>4-015-074-2630205-104-2018/19-007</t>
  </si>
  <si>
    <t>4-015-074-2630205-104-2018/19-008</t>
  </si>
  <si>
    <t>4-015-074-2630205-104-2018/19-009</t>
  </si>
  <si>
    <t>4-015-074-2630205-104-2018/19-010</t>
  </si>
  <si>
    <t>4-015-074-2630205-104-2018/19-011</t>
  </si>
  <si>
    <t>4-015-074-2630205-104-2018/19-012</t>
  </si>
  <si>
    <t>4-015-074-2630205-104-2018/19-013</t>
  </si>
  <si>
    <t>4-015-074-2630205-104-2018/19-014</t>
  </si>
  <si>
    <t>4-015-074-2630205-104-2018/19-015</t>
  </si>
  <si>
    <t>4-015-074-2630205-104-2018/19-016</t>
  </si>
  <si>
    <t>4-015-074-2630205-104-2018/19-017</t>
  </si>
  <si>
    <t>4-015-074-2630206-104-2018/19-001</t>
  </si>
  <si>
    <t>4-015-074-2630206-104-2018/19-002</t>
  </si>
  <si>
    <t>4-015-074-2640507-113-2018/19-001</t>
  </si>
  <si>
    <t>4-015-074-2640507-113-2018/19-002</t>
  </si>
  <si>
    <t>4-015-074-2640507-113-2018/19-003</t>
  </si>
  <si>
    <t>4-015-074-2640507-113-2018/19-004</t>
  </si>
  <si>
    <t>4-015-074-2640507-113-2018/19-005</t>
  </si>
  <si>
    <t>4-015-074-2640507-113-2018/19-006</t>
  </si>
  <si>
    <t>4-015-074-2640507-113-2018/19-007</t>
  </si>
  <si>
    <t>4-015-074-2640507-113-2018/19-008</t>
  </si>
  <si>
    <t>4-015-074-2640507-113-2018/19-009</t>
  </si>
  <si>
    <t>4-015-074-2640507-113-2018/19-010</t>
  </si>
  <si>
    <t>4-015-074-3110202-108-2018/19-001</t>
  </si>
  <si>
    <t>4-015-074-3110202-108-2018/19-002</t>
  </si>
  <si>
    <t>4-015-074-3110202-108-2018/19-003</t>
  </si>
  <si>
    <t>4-015-074-3110202-108-2018/19-004</t>
  </si>
  <si>
    <t>4-015-074-3110202-108-2018/19-005</t>
  </si>
  <si>
    <t>4-015-074-3110202-108-2018/19-006</t>
  </si>
  <si>
    <t>4-015-074-3110202-108-2018/19-007</t>
  </si>
  <si>
    <r>
      <t>Construction of one classroom to completion in partnership with parents</t>
    </r>
    <r>
      <rPr>
        <b/>
        <sz val="12"/>
        <color indexed="10"/>
        <rFont val="Footlight MT Light"/>
        <family val="1"/>
      </rPr>
      <t>(specific phase the NGCDFC will do)</t>
    </r>
  </si>
  <si>
    <t>Rehabilitation of 2 no. dormitory by plastering, flooring, and painting at Kshs 600,000.00, installation of  one solar 2000ltrs water boiler at Kshs  400,000.00 for children with special needs</t>
  </si>
  <si>
    <r>
      <t>Part funding toward completion of a dormitory 90 capacity</t>
    </r>
    <r>
      <rPr>
        <sz val="12"/>
        <rFont val="Footlight MT Light"/>
        <family val="1"/>
      </rPr>
      <t>(Walling and Roofing)</t>
    </r>
  </si>
  <si>
    <t>Installation of zoom teleconference technology (5 HP laptops Kshs 200,000, 5 Epson projectors Kshs 350,000, 5 external Audio speakers Kshs 20,000, 5 safaricom modems Kshs 10,000, 12 white Boards Kshs 300,000, 1 year inernet connectivity Kshs 120,000)</t>
  </si>
  <si>
    <t>Renovation of a Classroom Kshs 500,000- roofing, plastering, flooring and painting.Land acquisition two acre land Kshs 500,000 for school expansion</t>
  </si>
  <si>
    <t>Completion of one Classroom – Roofing, plastering, floor/ painting.</t>
  </si>
  <si>
    <t>Completion Science laboratory  - Plastering, flooring, Installation of water and gas systems.</t>
  </si>
  <si>
    <t xml:space="preserve">Completion of Assstant County Commissioner's Office Office – Installation of glasses, Painting,Plumbing and Construction of septik tank </t>
  </si>
  <si>
    <t>CompletionAssstant County Commissioner's House  – roofing, plastering,windows/ doors, flooring and painting.</t>
  </si>
  <si>
    <t>Roofing of 10 classrooms and administration block at Kshs 1,000,000.00 and fencing with concrete poles 400 meters barbed wire at Kshs 500,000.00</t>
  </si>
  <si>
    <t>4-037-199-2630204-104-2018/19-042</t>
  </si>
  <si>
    <t>…………………………………….                                                                                                                                                                                                     Verified By: Elizabeth Kitundu                                                                                                                                                                                                                                                                                                                                                                                                                                                                                                                                                                                                                                                                                                                                     Ag.Chief Manager Programmes &amp; Field Services Coordination                                                               Date………………………………..</t>
  </si>
  <si>
    <t>Chain link Fencing of 350 linear metres(fencing School compound size 100m by 75m using concrete post,barbed wire and chain link)</t>
  </si>
  <si>
    <t>Completion Of 2 Classrooms-Roofing And General Finishes</t>
  </si>
  <si>
    <t>Renovation of two classrooms; flooring, roofing,painting and construction of verandah</t>
  </si>
  <si>
    <t>Renovation of 8 classrooms-constructing ring beam ,roofing and windows</t>
  </si>
  <si>
    <t>Renovation of 2 Classrooms-flooring, replacing iron sheets and painting</t>
  </si>
  <si>
    <t xml:space="preserve">Renovation Of two Classrooms- Flooring, Painting </t>
  </si>
  <si>
    <t>Completion of 4 classrooms-roofing, plastering, painting, fixing of doors and window panes and ceiling boards</t>
  </si>
  <si>
    <t xml:space="preserve">Renovation of 12 classrooms-flooring and painting </t>
  </si>
  <si>
    <t xml:space="preserve">Construction Of 12 Door Toilets To Completion </t>
  </si>
  <si>
    <t>Completion of Laboratory -Upper Slab Casting, Roofing, plastering, painting, fixing of doors and window panes and ceiling boards</t>
  </si>
  <si>
    <t>Construction of library to completion</t>
  </si>
  <si>
    <t>Dormitory Completion-Abluition Block-ablution block section; toilets, bathrooms and washing sinks</t>
  </si>
  <si>
    <t>Completion of Administration police  Quarters-Plastering, painting, fixing of doors and windows and ceiling boards</t>
  </si>
  <si>
    <t>Completion Of AP Quarters-Plastering, painting, fixing of window panes and doors, ceiling boards and construction of septic tank</t>
  </si>
  <si>
    <t xml:space="preserve">• Purchase of 10,000lts water tanks to the following institutions @ 100,000; Ranymoi primary school, Seretyo primary school, Sasitwa primary school, Sorngetuny primary school, Moiben upper primary school and Koitoror secondary school. 
• Fencing(barbed wire, chainlink, concrete posts) of school compounds for the following schools; Moiben upper primary school at Kshs.135,000; Maua primary school at Kshs.135,000 and Lelaibei primary school at Kshs.130,000
</t>
  </si>
  <si>
    <t xml:space="preserve">                                                                                                                                                                                                     …………………………………….                                                                                                                                                                                                     Verified By: Elizabeth Kitundu                                                                                                                                                                                                                                                                                                                                                                                                                                                                                                                                                                                                                                                                                                                                   Ag. Chief Manager Programmes and Field Services Coordination                                                                 Date………………………………..</t>
  </si>
  <si>
    <t>Bosamo Primary School</t>
  </si>
  <si>
    <t>4-038-211-2630204-104-2018/2019-001</t>
  </si>
  <si>
    <t>Chanzenywe Primary School</t>
  </si>
  <si>
    <t>4-038-211-2630204-104-2018/2019-002</t>
  </si>
  <si>
    <t>Construction of 5 doors boys toilet and 5 doors girls toilet.</t>
  </si>
  <si>
    <t>Chanzuvu Primary School</t>
  </si>
  <si>
    <t>4-038-211-2630204-104-2018/2019-003</t>
  </si>
  <si>
    <t>Igakara Primary School</t>
  </si>
  <si>
    <t>4-038-211-2630204-104-2018/2019-004</t>
  </si>
  <si>
    <t>Ingidi Primary School</t>
  </si>
  <si>
    <t>4-038-211-2630204-104-2018/2019-005</t>
  </si>
  <si>
    <t>Itenji Primary School</t>
  </si>
  <si>
    <t>4-038-211-2630204-104-2018/2019-006</t>
  </si>
  <si>
    <t xml:space="preserve">Construction of 1 classroom to completion. </t>
  </si>
  <si>
    <t>Kisingilu Primary School</t>
  </si>
  <si>
    <t>4-038-211-2630204-104-2018/2019-007</t>
  </si>
  <si>
    <t>Madira Primary School</t>
  </si>
  <si>
    <t>4-038-211-2630204-104-2018/2019-008</t>
  </si>
  <si>
    <t>Madzuu Primary School</t>
  </si>
  <si>
    <t>4-038-211-2630204-104-2018/2019-009</t>
  </si>
  <si>
    <t>Malindi Primary School</t>
  </si>
  <si>
    <t>4-038-211-2630204-104-2018/2019-010</t>
  </si>
  <si>
    <t>Masana A.I.C. Primary School</t>
  </si>
  <si>
    <t>4-038-211-2630204-104-2018/2019-011</t>
  </si>
  <si>
    <t>Mukuli Primary School</t>
  </si>
  <si>
    <t>4-038-211-2630204-104-2018/2019-012</t>
  </si>
  <si>
    <t>Vumale Primary School</t>
  </si>
  <si>
    <t>4-038-211-2630204-104-2018/2019-013</t>
  </si>
  <si>
    <t>Chambiti Secondary School</t>
  </si>
  <si>
    <t>4-038-211-2630205-104-2018/2019-001</t>
  </si>
  <si>
    <t>Chandolo Secondary School</t>
  </si>
  <si>
    <t>4-038-211-2630205-104-2018/2019-002</t>
  </si>
  <si>
    <t>Construction of 1  classroom to completion.</t>
  </si>
  <si>
    <t>Chango Seondary School</t>
  </si>
  <si>
    <t>4-038-211-2630205-104-2018/2019-003</t>
  </si>
  <si>
    <t>Chavovo Secondary School</t>
  </si>
  <si>
    <t>Emanda Secondary School</t>
  </si>
  <si>
    <t>4-038-211-2630205-104-2018/2019-004</t>
  </si>
  <si>
    <t xml:space="preserve">Purchase of 1.5 piece of land for expansion of the institution </t>
  </si>
  <si>
    <t>Gilwatsi Secondary School</t>
  </si>
  <si>
    <t>4-038-211-2630205-104-2018/2019-005</t>
  </si>
  <si>
    <t xml:space="preserve">Purchase of a 52 seater school bus </t>
  </si>
  <si>
    <t>Ideleri Secondary School</t>
  </si>
  <si>
    <t>4-038-211-2630205-104-2018/2019-006</t>
  </si>
  <si>
    <t>Inyanza Secondary School</t>
  </si>
  <si>
    <t>4-038-211-2630205-104-2018/2019-007</t>
  </si>
  <si>
    <t>Kidinye Secondary School</t>
  </si>
  <si>
    <t>4-038-211-2630205-104-2018/2019-008</t>
  </si>
  <si>
    <t xml:space="preserve">Construction of 2 classrooms in a storey building </t>
  </si>
  <si>
    <t>Kijienya Secondary School</t>
  </si>
  <si>
    <t>4-038-211-2630205-104-2018/2019-009</t>
  </si>
  <si>
    <t>Madzuu Secondary School</t>
  </si>
  <si>
    <t>4-038-211-2630205-104-2018/2019-010</t>
  </si>
  <si>
    <t>Construction of 2 classrooms in a storey building (substructure and fitting)</t>
  </si>
  <si>
    <t>Masana Secondary School</t>
  </si>
  <si>
    <t>4-038-211-2630205-104-2018/2019-011</t>
  </si>
  <si>
    <t>Vigina Secondary School</t>
  </si>
  <si>
    <t>4-038-211-2630205-104-2018/2019-012</t>
  </si>
  <si>
    <t>Isaku Primary School</t>
  </si>
  <si>
    <t>4-038-211-2640510-110-2018/2019-001</t>
  </si>
  <si>
    <t>Purchase of 2000 indigenous tree seedlings @Kshs.100,000 Establishement of four tree nurseries to be planted in the school compound (digging, levelling, seedling shade and fencing) @Kshs.150,000 Purchase of 6 watering cans per nursery @Kshs.6,000 Implementation and P.M.C admistrative costs @Kshs.107,469</t>
  </si>
  <si>
    <t>Kegendirowa Primary School</t>
  </si>
  <si>
    <t>4-038-211-2640510-110-2018/2019-002</t>
  </si>
  <si>
    <t>Kegoye Primary School</t>
  </si>
  <si>
    <t>4-038-211-2640510-110-2018/2019-003</t>
  </si>
  <si>
    <t>4-038-211-2640510-110-2018/2019-004</t>
  </si>
  <si>
    <t>Madzugi Primary School</t>
  </si>
  <si>
    <t>4-038-211-2640510-110-2018/2019-005</t>
  </si>
  <si>
    <t>Mahanda Primary School</t>
  </si>
  <si>
    <t>4-038-211-2640510-110-2018/2019-006</t>
  </si>
  <si>
    <t>4-038-211-2640509-112-2018/2019-001</t>
  </si>
  <si>
    <t>Angoya AP Camp</t>
  </si>
  <si>
    <t>4-038-211-2640507-113-2018/2019-001</t>
  </si>
  <si>
    <t xml:space="preserve">Mounting of 40 meter high mast solar security light to be handed over to the administration once completed </t>
  </si>
  <si>
    <t>Kegoye AP Camp</t>
  </si>
  <si>
    <t>4-038-211-2640507-113-2018/2019-002</t>
  </si>
  <si>
    <t xml:space="preserve">Liavora AP Camp </t>
  </si>
  <si>
    <t>4-038-211-2640507-113-2018/2019-003</t>
  </si>
  <si>
    <t>Lugaga Chief's Camp</t>
  </si>
  <si>
    <t>4-038-211-2640507-113-2018/2019-004</t>
  </si>
  <si>
    <t xml:space="preserve">Construction of Chief's Office (walling, roofing fitting, plastering and painting) </t>
  </si>
  <si>
    <t xml:space="preserve">Mungoma AP Camp </t>
  </si>
  <si>
    <t>4-038-211-2640507-113-2018/2019-005</t>
  </si>
  <si>
    <t>Vihiga Police Station</t>
  </si>
  <si>
    <t>4-038-211-2640507-113-2018/2019-006</t>
  </si>
  <si>
    <t>Purchase of 2 acre land @ Kshs.1,200,000 and construction of Chief's Office (walling, roofing, fitting, plastering) @Kshs.800,000</t>
  </si>
  <si>
    <t xml:space="preserve">Renovation of  AP Camp - re-roofing, plastering and painting  </t>
  </si>
  <si>
    <t xml:space="preserve">Renovation of the Police Station -Painting and fittings  </t>
  </si>
  <si>
    <t>Renovation of 2 classrooms - re-roofing, fitting, plastering and painting</t>
  </si>
  <si>
    <t>Renovation of 2  classrooms - re-roofing, fitting, plastering and painting</t>
  </si>
  <si>
    <t>Renovation of 2 classrooms- re-roofing, fitting, plastering and painting</t>
  </si>
  <si>
    <t xml:space="preserve">Completion of laboratory - fitting, plastering and painting </t>
  </si>
  <si>
    <r>
      <t xml:space="preserve">Carry out Constituency Sports tournament and purchase of sports equipments </t>
    </r>
    <r>
      <rPr>
        <b/>
        <sz val="12"/>
        <color indexed="10"/>
        <rFont val="Footlight MT Light"/>
        <family val="1"/>
      </rPr>
      <t>(specify the benficiary sports teams)</t>
    </r>
  </si>
  <si>
    <r>
      <t xml:space="preserve">Purchase of 1 hectare piece of land @Kshs.1,300,000 and construction of Chief's Office (walling, roofing, fitting, plastering and painting) @Kshs.800,000 </t>
    </r>
    <r>
      <rPr>
        <b/>
        <sz val="12"/>
        <color indexed="10"/>
        <rFont val="Footlight MT Light"/>
        <family val="1"/>
      </rPr>
      <t>(proper breakdown)</t>
    </r>
  </si>
  <si>
    <t xml:space="preserve">                                                                                                                                                                                                     …………………………………….                                                                                                                                                                                                     Verified By: Elizabeth Kitundu                                                                                                                                                                                                                                                                                                                                                                                                                                                                                                                                                                                                                                                                                                                                      Ag.Chief Manager Programmes &amp; Field Services Coordination                                                               Date………………………………..</t>
  </si>
  <si>
    <t>PROJECT GFS CODELIST FOR NYERI TOWN NATIONAL GOVERNMENT CONSTITUENCY DEVELOPMENT FUND</t>
  </si>
  <si>
    <t>4-019-099-2110000-100-2018/2019-001</t>
  </si>
  <si>
    <t xml:space="preserve"> Payment of staff salaries, Gratuity , NHIF and NSSF </t>
  </si>
  <si>
    <t>4-019-099-2110000-100-2018/2019-002</t>
  </si>
  <si>
    <t xml:space="preserve">Repairs and maintenance, printing, stationery, telephone, travel and subsistence, office tea </t>
  </si>
  <si>
    <t xml:space="preserve"> Payment of Committee sitting allowances, transport and conferences </t>
  </si>
  <si>
    <t>4-019-099-2210700-111-2018/2019-001</t>
  </si>
  <si>
    <t>4-019-099-2640200-101-2018/2019-001</t>
  </si>
  <si>
    <t>4-019-099-2640509-112-2018/2019-001</t>
  </si>
  <si>
    <t>4-019-099-2640101-103-2018/2019-001</t>
  </si>
  <si>
    <t>4-019-099-2640101-103-2018/2019-002</t>
  </si>
  <si>
    <t>4-019-099-2640101-103-2018/2019-003</t>
  </si>
  <si>
    <t>Muringato primary school</t>
  </si>
  <si>
    <t>4-019-099-2630204-104-2018/2019-001</t>
  </si>
  <si>
    <t xml:space="preserve"> Construction of 2 classrooms (substructure, walling and roofing)</t>
  </si>
  <si>
    <t xml:space="preserve">Nyakinyua primary school </t>
  </si>
  <si>
    <t>4-019-099-2630204-104-2018/2019-002</t>
  </si>
  <si>
    <t>Kingongo primary school</t>
  </si>
  <si>
    <t>4-019-099-2630204-104-2018/2019-003</t>
  </si>
  <si>
    <t>Nyarugumu primary school</t>
  </si>
  <si>
    <t>4-019-099-2630204-104-2018/2019-004</t>
  </si>
  <si>
    <t>Kihatha primary school</t>
  </si>
  <si>
    <t>4-019-099-2630204-104-2018/2019-005</t>
  </si>
  <si>
    <t>Renovation of   3 classrooms i.e. roofing, plastering, fabrication of doors and windows, rendering, floor finishing and painting.</t>
  </si>
  <si>
    <t>Kihuyo Primary School</t>
  </si>
  <si>
    <t>4-019-099-2630204-104-2018/2019-006</t>
  </si>
  <si>
    <t>Kwa Nderi primary school</t>
  </si>
  <si>
    <t>4-019-099-2630204-104-2018/2019-007</t>
  </si>
  <si>
    <t>Ihigaini primary School</t>
  </si>
  <si>
    <t>4-019-099-2630204-104-2018/2019-008</t>
  </si>
  <si>
    <t>Mt kenya salvation School</t>
  </si>
  <si>
    <t>4-019-099-2630204-104-2018/2019-009</t>
  </si>
  <si>
    <t>Mwenji primary School</t>
  </si>
  <si>
    <t>4-019-099-2630204-104-2018/2019-010</t>
  </si>
  <si>
    <t>Kahiga primary School</t>
  </si>
  <si>
    <t>4-019-099-2630204-104-2018/2019-011</t>
  </si>
  <si>
    <t>Muruguru primary School</t>
  </si>
  <si>
    <t>4-019-099-2630204-104-2018/2019-012</t>
  </si>
  <si>
    <t>Kanoga primary School</t>
  </si>
  <si>
    <t>4-019-099-2630204-104-2018/2019-013</t>
  </si>
  <si>
    <t>Mathari primary School</t>
  </si>
  <si>
    <t>4-019-099-2630204-104-2018/2019-014</t>
  </si>
  <si>
    <t>Kiambuiri primary School</t>
  </si>
  <si>
    <t>4-019-099-2630204-104-2018/2019-015</t>
  </si>
  <si>
    <t>Kamuyu primary School</t>
  </si>
  <si>
    <t>4-019-099-2630204-104-2018/2019-016</t>
  </si>
  <si>
    <t>Githwariga Primary School</t>
  </si>
  <si>
    <t>4-019-099-2630204-104-2018/2019-017</t>
  </si>
  <si>
    <t>Nyamachaki Primary School</t>
  </si>
  <si>
    <t>4-019-099-2630204-104-2018/2019-018</t>
  </si>
  <si>
    <t>Gitathiini Primary School</t>
  </si>
  <si>
    <t>4-019-099-2630204-104-2018/2019-019</t>
  </si>
  <si>
    <t>Kiamuiru Primary School</t>
  </si>
  <si>
    <t>4-019-099-2630204-104-2018/2019-020</t>
  </si>
  <si>
    <t>Ndurutu Primary School</t>
  </si>
  <si>
    <t>4-019-099-2630204-104-2018/2019-021</t>
  </si>
  <si>
    <t>Riamukurwe Primary School</t>
  </si>
  <si>
    <t>4-019-099-2630204-104-2018/2019-022</t>
  </si>
  <si>
    <t>Ngangarithi secondary school</t>
  </si>
  <si>
    <t>4-019-099-2630205-104-2018/2019-001</t>
  </si>
  <si>
    <t>Gitathine secondary school</t>
  </si>
  <si>
    <t>4-019-099-2630205-104-2018/2019-002</t>
  </si>
  <si>
    <t>Ithenguri Secondary School</t>
  </si>
  <si>
    <t>4-019-099-2630205-104-2018/2019-003</t>
  </si>
  <si>
    <t xml:space="preserve"> Construction of a  dining hall   (substructure, walling and roofing)</t>
  </si>
  <si>
    <t>Giakanja Secondary School</t>
  </si>
  <si>
    <t>4-019-099-2630205-104-2018/2019-004</t>
  </si>
  <si>
    <t xml:space="preserve"> Construction of 1 classroom (substructure, walling and roofing)</t>
  </si>
  <si>
    <t>Nyeri High School</t>
  </si>
  <si>
    <t>4-019-099-2630205-104-2018/2019-005</t>
  </si>
  <si>
    <t>Riamukurwe Secondary School</t>
  </si>
  <si>
    <t>4-019-099-2630205-104-2018/2019-006</t>
  </si>
  <si>
    <t>Nyaribo Secondary School</t>
  </si>
  <si>
    <t>4-019-099-2630205-104-2018/2019-007</t>
  </si>
  <si>
    <t>Kiandere Secondary  school</t>
  </si>
  <si>
    <t>4-019-099-2630205-104-2018/2019-008</t>
  </si>
  <si>
    <t xml:space="preserve"> Construction of an administration block (substructure, walling and roofing)</t>
  </si>
  <si>
    <t>Ndurutu police post</t>
  </si>
  <si>
    <t>4-019-099-2640507-113-2018/2019-001</t>
  </si>
  <si>
    <t>Marua police post</t>
  </si>
  <si>
    <t>4-019-099-2640507-113-2018/2019-002</t>
  </si>
  <si>
    <t>Nyaribo police post</t>
  </si>
  <si>
    <t>4-019-099-2640507-113-2018/2019-003</t>
  </si>
  <si>
    <t>Skuta police post</t>
  </si>
  <si>
    <t>4-019-099-2640507-113-2018/2019-004</t>
  </si>
  <si>
    <t>Githiru police post</t>
  </si>
  <si>
    <t>4-019-099-2640507-113-2018/2019-005</t>
  </si>
  <si>
    <t>Constituency Security Mast Lights-Muruguru/Gatitu  ward</t>
  </si>
  <si>
    <t>4-019-099-2640507-113-2018/2019-006</t>
  </si>
  <si>
    <t xml:space="preserve"> Purchase and Installation of 1 security light (12 meters long pole LED 200 Watts, 4 Lights) i.e. (Marua  Security Mast) </t>
  </si>
  <si>
    <t>Constituency Security Mast Lights-Mathari/Kiganjo  Ward</t>
  </si>
  <si>
    <t>4-019-099-2640507-113-2018/2019-007</t>
  </si>
  <si>
    <t xml:space="preserve"> Purchase and Installation of 4 security light (12 meters long pole LED 200 Watts, 4 Lights) i.e. ( Kahiga, Gachika, Kirichu Cattle Dip, Njengu Security Mast) </t>
  </si>
  <si>
    <t>Constituency Security Mast Lights-kamakwa ward</t>
  </si>
  <si>
    <t>4-019-099-2640507-113-2018/2019-008</t>
  </si>
  <si>
    <t xml:space="preserve"> Purchase and Installation of 8 security light(12 meters long pole LED 200 Watts, 4 Lights) i.e ( Gitero, Kagongo Junction, Ngangarithi (Cattle Dip), Ciarai-ini, Kinunga, Tetu Gichagi, Gitathini, Gitathiini Gichagi) </t>
  </si>
  <si>
    <t>Constituency Security Mast Lights-Ruringu ward</t>
  </si>
  <si>
    <t>4-019-099-2640507-113-2018/2019-009</t>
  </si>
  <si>
    <t xml:space="preserve">Purchase and Installation of 2 security light (12 meters long pole LED 200 Watts, 4 Lights) i.e ( Ruringu Chief's Camp, Chorongi security masts </t>
  </si>
  <si>
    <t>Nyeri Town NG-CDF Office</t>
  </si>
  <si>
    <t>4-019-099-3110202-113-2018/2019-001</t>
  </si>
  <si>
    <t xml:space="preserve">Marua primary school </t>
  </si>
  <si>
    <t>4-019-099-2640510-104-2018/2019-001</t>
  </si>
  <si>
    <t>Githiru primary school</t>
  </si>
  <si>
    <t>4-019-099-2640510-104-2018/2019-002</t>
  </si>
  <si>
    <t>Ithenguri primary school</t>
  </si>
  <si>
    <t>4-019-099-2640510-104-2018/2019-003</t>
  </si>
  <si>
    <t>Mairwe primary school</t>
  </si>
  <si>
    <t>4-019-099-2640510-104-2018/2019-004</t>
  </si>
  <si>
    <t>Chorongi primary school</t>
  </si>
  <si>
    <t>4-019-099-2640510-104-2018/2019-005</t>
  </si>
  <si>
    <t>Gitathine primary school</t>
  </si>
  <si>
    <t>4-019-099-2640510-104-2018/2019-006</t>
  </si>
  <si>
    <t>Kericho primary school</t>
  </si>
  <si>
    <t>4-019-099-2640510-104-2018/2019-007</t>
  </si>
  <si>
    <t>Kiganjo primary school</t>
  </si>
  <si>
    <t>4-019-099-2640510-104-2018/2019-008</t>
  </si>
  <si>
    <t>4-019-099-2210802-100-2018/2019-003</t>
  </si>
  <si>
    <t>PROJECT GFS CODELIST FOR MBEERE NORTH NATIONAL GOVERNMENT CONSTITUENCY DEVELOPMENT FUND</t>
  </si>
  <si>
    <t>AMOUNTT ALLOCATED</t>
  </si>
  <si>
    <t>4-14-066-2110000-100-2018/2019-001</t>
  </si>
  <si>
    <t>4-14-066-2210000-100-2018/2019-002</t>
  </si>
  <si>
    <t>4-14-066-2120101-100-2018/2019-003</t>
  </si>
  <si>
    <t>4-14-066-2120201-100-2018/2019-004</t>
  </si>
  <si>
    <t>4-14-066-2210802-100-2018/2019-005</t>
  </si>
  <si>
    <t>4-14-066-2110000-111-2018/2019-001</t>
  </si>
  <si>
    <t>4-14-066-2210802-111-2018/2019-002</t>
  </si>
  <si>
    <t>4-14-066-2210700-111-2018/2019-003</t>
  </si>
  <si>
    <t>4-14-066-2640101-103-2018/2019-001</t>
  </si>
  <si>
    <t>4-14-066-2640102-103-2018/2019-002</t>
  </si>
  <si>
    <t>Revision Materials</t>
  </si>
  <si>
    <t>4-14-066-2640102-103-2018/2019-003</t>
  </si>
  <si>
    <t>Purchase of revision materials for schools within the constituency.</t>
  </si>
  <si>
    <t>4-14-066-2640200-101-2018/2019-001</t>
  </si>
  <si>
    <t>4-14-066-2640509-112-2018/2019-001</t>
  </si>
  <si>
    <t>4-14-066-2640510-110-2018/2019-001</t>
  </si>
  <si>
    <t>Kogari Secondary School</t>
  </si>
  <si>
    <t>4-14-066-2640510-110-2018/2019-002</t>
  </si>
  <si>
    <t>Njarange Primary School</t>
  </si>
  <si>
    <t>4-14-066-2640510-110-2018/2019-003</t>
  </si>
  <si>
    <t>Ndutori Secondary School</t>
  </si>
  <si>
    <t>4-14-066-2640510-110-2018/2019-004</t>
  </si>
  <si>
    <t>Ndutori Primary School</t>
  </si>
  <si>
    <t>4-14-066-2640510-110-2018/2019-005</t>
  </si>
  <si>
    <t>Ciaikungugu Primary School</t>
  </si>
  <si>
    <t>4-14-066-2640510-110-2018/2019-006</t>
  </si>
  <si>
    <t>Siakago Police Station</t>
  </si>
  <si>
    <t>4-14-066-2640510-110-2018/2019-007</t>
  </si>
  <si>
    <t>The Arch Angels Secondary School</t>
  </si>
  <si>
    <t>4-14-066-2640510-110-2018/2019-008</t>
  </si>
  <si>
    <t>Ciangera Secondary School</t>
  </si>
  <si>
    <t>4-14-066-2640510-110-2018/2019-009</t>
  </si>
  <si>
    <t>Gikuyari Secondary School</t>
  </si>
  <si>
    <t>4-14-066-2640510-110-2018/2019-010</t>
  </si>
  <si>
    <t>Gikuyari Primary School</t>
  </si>
  <si>
    <t>4-14-066-2640510-110-2018/2019-011</t>
  </si>
  <si>
    <t>Siakago Boys School</t>
  </si>
  <si>
    <t>4-14-066-2640510-110-2018/2019-012</t>
  </si>
  <si>
    <t>Siakago Girls School</t>
  </si>
  <si>
    <t>4-14-066-2640510-110-2018/2019-013</t>
  </si>
  <si>
    <t>Kathigagacheru Secondary School</t>
  </si>
  <si>
    <t>4-14-066-2640510-110-2018/2019-014</t>
  </si>
  <si>
    <t>Kathigagacheru Primary School</t>
  </si>
  <si>
    <t>4-14-066-2640510-110-2018/2019-015</t>
  </si>
  <si>
    <t>Siakago Day Secondary School</t>
  </si>
  <si>
    <t>4-14-066-2640510-110-2018/2019-016</t>
  </si>
  <si>
    <t>Kanganga Primary School</t>
  </si>
  <si>
    <t>4-14-066-2640510-110-2018/2019-017</t>
  </si>
  <si>
    <t>Michegethiue Primary School</t>
  </si>
  <si>
    <t>4-14-066-2640510-110-2018/2019-018</t>
  </si>
  <si>
    <t>Michegethiue Secondary School</t>
  </si>
  <si>
    <t>4-14-066-2640510-110-2018/2019-019</t>
  </si>
  <si>
    <t>Ngiiri Primary School</t>
  </si>
  <si>
    <t>4-14-066-2640510-110-2018/2019-020</t>
  </si>
  <si>
    <t>Kiathambu Secondary School</t>
  </si>
  <si>
    <t>4-14-066-2640510-110-2018/2019-021</t>
  </si>
  <si>
    <t>Cianthia Primary School</t>
  </si>
  <si>
    <t>4-14-066-2630204-104-2018/2019-001</t>
  </si>
  <si>
    <t>Cieria Primary School</t>
  </si>
  <si>
    <t>4-14-066-2630204-104-2018/2019-002</t>
  </si>
  <si>
    <t>Gacuriri Primary School</t>
  </si>
  <si>
    <t>4-14-066-2630204-104-2018/2019-003</t>
  </si>
  <si>
    <t>Gatothia Primary School</t>
  </si>
  <si>
    <t>4-14-066-2630204-104-2018/2019-004</t>
  </si>
  <si>
    <t>Gwakaithi Primary School</t>
  </si>
  <si>
    <t>4-14-066-2630204-104-2018/2019-005</t>
  </si>
  <si>
    <t>Renovation of  3 Classroom; floor repairs, wall plaster repairs and painting.</t>
  </si>
  <si>
    <t>Kamarindo Primary School</t>
  </si>
  <si>
    <t>4-14-066-2630204-104-2018/2019-006</t>
  </si>
  <si>
    <t>Kamukanya Primary School</t>
  </si>
  <si>
    <t>4-14-066-2630204-104-2018/2019-007</t>
  </si>
  <si>
    <t>Karigiri Primary School</t>
  </si>
  <si>
    <t>4-14-066-2630204-104-2018/2019-008</t>
  </si>
  <si>
    <t>Ciangera Primary School</t>
  </si>
  <si>
    <t>4-14-066-2630204-104-2018/2019-009</t>
  </si>
  <si>
    <t>Construction of an Administration Block; excavation, foundation and walling)</t>
  </si>
  <si>
    <t>Kavui Primary School</t>
  </si>
  <si>
    <t>4-14-066-2630204-104-2018/2019-010</t>
  </si>
  <si>
    <t>Kianganja Primary School</t>
  </si>
  <si>
    <t>4-14-066-2630204-104-2018/2019-011</t>
  </si>
  <si>
    <t>Kianjeru primary school</t>
  </si>
  <si>
    <t>4-14-066-2630204-104-2018/2019-012</t>
  </si>
  <si>
    <t>Construction of administration block from the third course started by the parents to completion.</t>
  </si>
  <si>
    <t>Kianthenge Primary School</t>
  </si>
  <si>
    <t>4-14-066-2630204-104-2018/2019-013</t>
  </si>
  <si>
    <r>
      <t>Completion of Dormitory</t>
    </r>
    <r>
      <rPr>
        <sz val="12"/>
        <color indexed="8"/>
        <rFont val="Footlight MT Light"/>
        <family val="1"/>
      </rPr>
      <t xml:space="preserve"> </t>
    </r>
    <r>
      <rPr>
        <sz val="12"/>
        <color indexed="8"/>
        <rFont val="Footlight MT Light"/>
        <family val="1"/>
      </rPr>
      <t>Walling above Lintel ,painting, roofing and keying</t>
    </r>
  </si>
  <si>
    <t>Kirie Primary School</t>
  </si>
  <si>
    <t>4-14-066-2630204-104-2018/2019-014</t>
  </si>
  <si>
    <t>Renovation of 3 Classrooms; floor repairs, wall plaster, repairs and painting.</t>
  </si>
  <si>
    <t>Kivue Primary School</t>
  </si>
  <si>
    <t>4-14-066-2630204-104-2018/2019-015</t>
  </si>
  <si>
    <t>Kwandambogo Primary School</t>
  </si>
  <si>
    <t>4-14-066-2630204-104-2018/2019-016</t>
  </si>
  <si>
    <t>Mang'ote Primary School</t>
  </si>
  <si>
    <t>4-14-066-2630204-104-2018/2019-017</t>
  </si>
  <si>
    <t>Michegethiu Primary School</t>
  </si>
  <si>
    <t>4-14-066-2630204-104-2018/2019-018</t>
  </si>
  <si>
    <t>Mutiria Iguru Primary School</t>
  </si>
  <si>
    <t>4-14-066-2630204-104-2018/2019-019</t>
  </si>
  <si>
    <t>4-14-066-2630204-104-2018/2019-020</t>
  </si>
  <si>
    <t>4-14-066-2630204-104-2018/2019-021</t>
  </si>
  <si>
    <t>Rwagori Primary School</t>
  </si>
  <si>
    <t>4-14-066-2630204-104-2018/2019-022</t>
  </si>
  <si>
    <t>Siakago Primary school</t>
  </si>
  <si>
    <t>4-14-066-2630204-104-2018/2019-023</t>
  </si>
  <si>
    <t>Completion of Dormitory, wall finishes, doors and window fixing Electrical Installation</t>
  </si>
  <si>
    <t>Witwa Primary School</t>
  </si>
  <si>
    <t>4-14-066-2630204-104-2018/2019-024</t>
  </si>
  <si>
    <t>The Arch Angels Secondary - Kanyueri</t>
  </si>
  <si>
    <t>4-14-066-2630205-104-2018/2019-001</t>
  </si>
  <si>
    <t>4-14-066-2630205-104-2018/2019-002</t>
  </si>
  <si>
    <t>Cianthia Secondary School</t>
  </si>
  <si>
    <t>4-14-066-2630205-104-2018/2019-003</t>
  </si>
  <si>
    <t>4-14-066-2630205-104-2018/2019-004</t>
  </si>
  <si>
    <t>Itiira Secondary School</t>
  </si>
  <si>
    <t>4-14-066-2630205-104-2018/2019-005</t>
  </si>
  <si>
    <t>Kabachi Secondary School</t>
  </si>
  <si>
    <t>4-14-066-2630205-104-2018/2019-006</t>
  </si>
  <si>
    <t>4-14-066-2630205-104-2018/2019-007</t>
  </si>
  <si>
    <t>Completion of an administration block (walling, roofing and finishes)</t>
  </si>
  <si>
    <t xml:space="preserve">Siakago Boys Secondary School </t>
  </si>
  <si>
    <t>4-14-066-2630205-104-2018/2019-008</t>
  </si>
  <si>
    <t>Purchase of multipurpose printer cum photocopier</t>
  </si>
  <si>
    <t>4-14-066-2630205-104-2018/2019-009</t>
  </si>
  <si>
    <t>Extension of a Dining Hall Phase 1;excavation, foundation and walling to window level.</t>
  </si>
  <si>
    <t>Kamwaa Secondary School</t>
  </si>
  <si>
    <t>4-14-066-2630205-104-2018/2019-010</t>
  </si>
  <si>
    <t>Construction of dormitory phase 1; excavation and foundation works.</t>
  </si>
  <si>
    <t>Kathigagaceru Secondary School</t>
  </si>
  <si>
    <t>4-14-066-2630205-104-2018/2019-011</t>
  </si>
  <si>
    <t>Kanyuambora Secondary School</t>
  </si>
  <si>
    <t>4-14-066-2630205-104-2018/2019-012</t>
  </si>
  <si>
    <t>Construction of a dormitory wall plaster works on ground floor.</t>
  </si>
  <si>
    <t>Karambari Secondary School</t>
  </si>
  <si>
    <t>4-14-066-2630205-104-2018/2019-013</t>
  </si>
  <si>
    <t>Karigiri Secondary School</t>
  </si>
  <si>
    <t>4-14-066-2630205-104-2018/2019-014</t>
  </si>
  <si>
    <t>Kavengero Secondary School</t>
  </si>
  <si>
    <t>4-14-066-2630205-104-2018/2019-015</t>
  </si>
  <si>
    <t>4-14-066-2630205-104-2018/2019-016</t>
  </si>
  <si>
    <t>Kirie Secondary School</t>
  </si>
  <si>
    <t>4-14-066-2630205-104-2018/2019-017</t>
  </si>
  <si>
    <t>Kivue Secondary School</t>
  </si>
  <si>
    <t>4-14-066-2630205-104-2018/2019-018</t>
  </si>
  <si>
    <t>Muthanthara Secondary School</t>
  </si>
  <si>
    <t>4-14-066-2630205-104-2018/2019-019</t>
  </si>
  <si>
    <t>Ngoce Secondary School</t>
  </si>
  <si>
    <t>4-14-066-2630205-104-2018/2019-020</t>
  </si>
  <si>
    <t>Riandu Secondary School</t>
  </si>
  <si>
    <t>4-14-066-2630205-104-2018/2019-021</t>
  </si>
  <si>
    <t xml:space="preserve">Siakago Day Secondary School </t>
  </si>
  <si>
    <t>4-14-066-2630205-104-2018/2019-022</t>
  </si>
  <si>
    <t>Siakago Technical Training Institute</t>
  </si>
  <si>
    <t>4-14-066-2630206-104-2018/2019-001</t>
  </si>
  <si>
    <t>Muthanu Sub-Chiefs Office</t>
  </si>
  <si>
    <t>4-14-066-2640507-113-2018/2019-001</t>
  </si>
  <si>
    <t>Completion of office Floor, wall finishes and painting</t>
  </si>
  <si>
    <t xml:space="preserve">Muminji Chiefs Office </t>
  </si>
  <si>
    <t>4-14-066-2640507-113-2018/2019-002</t>
  </si>
  <si>
    <t xml:space="preserve">Iria Itune Chiefs Office </t>
  </si>
  <si>
    <t>4-14-066-2640507-113-2018/2019-003</t>
  </si>
  <si>
    <t>Construction of office; foundation, walling and roofing</t>
  </si>
  <si>
    <t>Cieria Chiefs Office</t>
  </si>
  <si>
    <t>4-14-066-2640507-113-2018/2019-004</t>
  </si>
  <si>
    <t>Completion of a two door toilet block to completion.</t>
  </si>
  <si>
    <t>Ciangera Sub-Chiefs Office</t>
  </si>
  <si>
    <t>4-14-066-2640507-113-2018/2019-005</t>
  </si>
  <si>
    <t>Riandu Police Post</t>
  </si>
  <si>
    <t>4-14-066-2640507-113-2018/2019-006</t>
  </si>
  <si>
    <t>Siakago Police Head Quarters</t>
  </si>
  <si>
    <t>4-14-066-2640507-113-2018/2019-007</t>
  </si>
  <si>
    <t>Construction of a 4 door ablution block to completion.</t>
  </si>
  <si>
    <t>4-14-066-2640507-113-2018/2019-008</t>
  </si>
  <si>
    <t xml:space="preserve">Kirie A.C.C Office </t>
  </si>
  <si>
    <t>4-14-066-2640507-113-2018/2019-009</t>
  </si>
  <si>
    <t>Construction of 1, two bedroom staff house unit to completion</t>
  </si>
  <si>
    <t>Mbeere North Sub County D.C.C's Office</t>
  </si>
  <si>
    <t>4-14-066-2640507-113-2018/2019-010</t>
  </si>
  <si>
    <t>Renovation of D.C.Cs office; floor tiling, ceiling and painting.</t>
  </si>
  <si>
    <t>4-14-066-2640511-108-2018/2019-001</t>
  </si>
  <si>
    <t>Office repairs and refurbishment ( Leaking roof repairs, office partitioning, Ceiling replacement, and painting)</t>
  </si>
  <si>
    <t>4-14-066-2640511-108-2018/2019-002</t>
  </si>
  <si>
    <t>Purchase of office furniture and office equipment (executive chairs, visitors chairs, boardroom chairs and table, office tables, office cabinets, TV sets, office laptops)</t>
  </si>
  <si>
    <t>Construction of perimeter wall (Walling)  Phase 11</t>
  </si>
  <si>
    <t xml:space="preserve">Construction of 1 classroom (walling, roofing, painting) </t>
  </si>
  <si>
    <t xml:space="preserve"> Construction of 2 Classrooms  (walling and roofing)</t>
  </si>
  <si>
    <t xml:space="preserve"> Construction of administration block -construction of a septic tank, electrical  and plumbing work)</t>
  </si>
  <si>
    <t xml:space="preserve"> Construction of administration block -construction of a septic tank, electrical  and plumbing work</t>
  </si>
  <si>
    <t xml:space="preserve"> Construction of administration block - construction of a septic tank, electrical  and plumbing work</t>
  </si>
  <si>
    <t>Purchase of furniture: 1 executive Table, 5 chairs and curtains.</t>
  </si>
  <si>
    <t>4-019-099-2210802-111-2018/2019-002</t>
  </si>
  <si>
    <t>4-019-099-2110000-111-2018/2019-001</t>
  </si>
  <si>
    <r>
      <t>Completion of a dormitory</t>
    </r>
    <r>
      <rPr>
        <sz val="12"/>
        <color indexed="8"/>
        <rFont val="Footlight MT Light"/>
        <family val="1"/>
      </rPr>
      <t xml:space="preserve"> </t>
    </r>
    <r>
      <rPr>
        <sz val="12"/>
        <color indexed="8"/>
        <rFont val="Footlight MT Light"/>
        <family val="1"/>
      </rPr>
      <t>Roofing,Plastering, Electrical Installation and Painting</t>
    </r>
  </si>
  <si>
    <t>Construction of an administration block (excavations and foundation works)</t>
  </si>
  <si>
    <t>Laboratory completion Walling, Roofing, Painting, Keying, Flooring and Roofing</t>
  </si>
  <si>
    <t>Construction of 2,One bedroom staff housing units to completion.</t>
  </si>
  <si>
    <t>Multipurpose hall Completion above lintel level, roofing, electrical installation, door and windows fixing, floor,wall finishes and painting</t>
  </si>
  <si>
    <t>Completion of hall Internal Finishes - Electrical installation and painting</t>
  </si>
  <si>
    <t>Construction of 1, one bedroom staff housing unit to completion</t>
  </si>
  <si>
    <t>Laboratory completion Plastering, Flooring, Electrical Installation and shelving</t>
  </si>
  <si>
    <t>Construction of a Kitchen; foundation works and walling to lintel level.</t>
  </si>
  <si>
    <t>Construction of a science Laboratory - walling from slab level to completion</t>
  </si>
  <si>
    <t>Construction of dormitory - columns, walling and slab</t>
  </si>
  <si>
    <t>Construction of 3 Classrooms on ground floor of a six classroom one storied block -  Columns and walling and slab)</t>
  </si>
  <si>
    <t>Fencing with concrete posts,barbed wire and chain link (Kshs.1,900,000) and facilitating an Environmental impact Assessment prior to implementation of the technical institute (kshs.600,000).</t>
  </si>
  <si>
    <t>Completion of office Floor and wall finishes, Painting, electrical installation Windows and Doors</t>
  </si>
  <si>
    <t>Completion of office Painting ,Keying, and Ceiling, Flooring, doors and windows installation</t>
  </si>
  <si>
    <t>Completion of police post Walling, Roofing, Keying and Armory</t>
  </si>
  <si>
    <t>Kirie Administration Police Post</t>
  </si>
  <si>
    <t>Renovation of staff houses - Floor repairs, replacement of doors, windows, reroofing and painting</t>
  </si>
  <si>
    <t xml:space="preserve">Planting trees in the school compound </t>
  </si>
  <si>
    <t>Kapngetuny primary school</t>
  </si>
  <si>
    <t>Erection of 2No. Double Solar Flood Lights Covering Office compound</t>
  </si>
  <si>
    <t>Additional Funding for protection of water spring(excavation , slabbing and fencing of water spring)</t>
  </si>
  <si>
    <t>…………………………………….                                                                                                   Verified By: Elizabeth Kitundu                                                                                                                                                                                                                                                                                                                                                                                                                                                                                                                                                                                                                                                                                                                                      Ag.Chief Manager Programmes &amp; Field Services Coordination                                                               Date………………………………..</t>
  </si>
  <si>
    <t>PROJECT GFS CODELIST FOR VOI NATIONAL GOVERNMENT CONSTITUENCIES DEVELOPMENT FUND</t>
  </si>
  <si>
    <t>4-007-026-2110000-100-2018/19-001</t>
  </si>
  <si>
    <t>4-007-026-2210000-100-2018/19-002</t>
  </si>
  <si>
    <t>4-007-026-2210000-100-2018/19-003</t>
  </si>
  <si>
    <t>4-007-026-2210000-100-2018/19-004</t>
  </si>
  <si>
    <t>4-007-026-2210000-100-2018/19-005</t>
  </si>
  <si>
    <t>4-007-026-2210000-111-2018/19-001</t>
  </si>
  <si>
    <t>4-007-026-2210802-111-2018/19-002</t>
  </si>
  <si>
    <t>4-007-026-2210700-111-2018/19-003</t>
  </si>
  <si>
    <t>4-007-026-2640200-101-2018/19-001</t>
  </si>
  <si>
    <t>Constituency Sports Activity</t>
  </si>
  <si>
    <t>4-007-026-2640509-112-2018/19-001</t>
  </si>
  <si>
    <t xml:space="preserve">Refurbishment of Mwangea Secondary School Football Pitch/Proposed public sports utility. (Field leveling, fitting goal posts, fixing the run ways around the field- 6 lanes, Stone pitching to block running water, and VIP stand and terraces). </t>
  </si>
  <si>
    <t>Kambito Primary School</t>
  </si>
  <si>
    <t xml:space="preserve">Water collection and storage- Purchase and transportation of 10,000 Litres Water Tank and Construction of Tank Base and Putting up of 20 meters Gutters.                                             </t>
  </si>
  <si>
    <t>Zungulukani Primary School</t>
  </si>
  <si>
    <t>Msharinyi Primary school</t>
  </si>
  <si>
    <t>Ndile Primary School</t>
  </si>
  <si>
    <t>Mchangá Primary School</t>
  </si>
  <si>
    <t>Kalambe Primary School</t>
  </si>
  <si>
    <t>Ore Primary School</t>
  </si>
  <si>
    <t>Mwakajo Primary School</t>
  </si>
  <si>
    <t>Mwambiti Secondary School</t>
  </si>
  <si>
    <t>New Marungu Secondary School</t>
  </si>
  <si>
    <t>Jack Mwashimba Sec School</t>
  </si>
  <si>
    <t>Buguta Secondary School</t>
  </si>
  <si>
    <t>4-007-026-2640101-103-2018/19-001</t>
  </si>
  <si>
    <t>4-007-026-2640102-103-2018/19-002</t>
  </si>
  <si>
    <t>Bungule Primary School</t>
  </si>
  <si>
    <t>4-007-026-2630204-104-2018/19-001</t>
  </si>
  <si>
    <t>Completion of Dormitory- (Roofing, plastering, flooring, fixing of doors &amp; windows and painting)</t>
  </si>
  <si>
    <t>Mlondo Primary School</t>
  </si>
  <si>
    <t>4-007-026-2630204-104-2018/19-002</t>
  </si>
  <si>
    <t>Additional funds for renovation of 3 classrooms (Roofing, plastering, flooring, fixing of doors &amp; windows and painting)</t>
  </si>
  <si>
    <t>Wagalla Primary School</t>
  </si>
  <si>
    <t>4-007-026-2630204-104-2018/19-003</t>
  </si>
  <si>
    <t>4-007-026-2630204-104-2018/19-004</t>
  </si>
  <si>
    <t>Completion of Administration block  (Roofing, plastering, flooring, fixing of doors &amp; windows and painting)</t>
  </si>
  <si>
    <t>Wray Primary School</t>
  </si>
  <si>
    <t>4-007-026-2630204-104-2018/19-005</t>
  </si>
  <si>
    <t>Additional funds for renovation of 3 Classrooms- (Flooring, Painting, Fixing of doors, Fixing of windows, Fixing of roof)</t>
  </si>
  <si>
    <t>4-007-026-2630204-104-2018/19-006</t>
  </si>
  <si>
    <t>Mlundinyi Primary School</t>
  </si>
  <si>
    <t>4-007-026-2630204-104-2018/19-007</t>
  </si>
  <si>
    <t xml:space="preserve">Construction of administration Block-  (Head Teacher’s Office, Deputy Head Teacher’s Office, Staff Room and Accounts Clerk's Office).              </t>
  </si>
  <si>
    <t>4-007-026-2630204-104-2018/19-008</t>
  </si>
  <si>
    <t>Ndii Primary School</t>
  </si>
  <si>
    <t>4-007-026-2630204-104-2018/19-009</t>
  </si>
  <si>
    <t>Mrangi Primary school</t>
  </si>
  <si>
    <t>4-007-026-2630204-104-2018/19-010</t>
  </si>
  <si>
    <t>Imani primary school</t>
  </si>
  <si>
    <t>4-007-026-2630204-104-2018/19-011</t>
  </si>
  <si>
    <t>4-007-026-2630204-104-2018/19-012</t>
  </si>
  <si>
    <t>Sowa Primary School</t>
  </si>
  <si>
    <t>4-007-026-2630204-104-2018/19-013</t>
  </si>
  <si>
    <t>Mwambiti Primary School</t>
  </si>
  <si>
    <t>4-007-026-2630204-104-2018/19-014</t>
  </si>
  <si>
    <t>Wongonyi Primary School</t>
  </si>
  <si>
    <t>4-007-026-2630204-104-2018/19-015</t>
  </si>
  <si>
    <t>Renovations of 4 classrooms (Roofing)</t>
  </si>
  <si>
    <t>Boniface Mghanga Primary School</t>
  </si>
  <si>
    <t>4-007-026-2630204-104-2018/19-016</t>
  </si>
  <si>
    <t>Fencing of the school (8.65 Acres of Land)- Phase 1 (Gate, Cement poles and Chain link)</t>
  </si>
  <si>
    <t>Mkwachunyi Primary School</t>
  </si>
  <si>
    <t>4-007-026-2630204-104-2018/19-017</t>
  </si>
  <si>
    <t>Completion of renovations of 8 classrooms (Painting) at kshs. 500,000.00.  Renovations of 3 classroms (Roofing, plastering, flooring, fixing of doors &amp; windows and painting) at Kshs. 1,000,000.00</t>
  </si>
  <si>
    <t>Itinyi Primary School</t>
  </si>
  <si>
    <t>4-007-026-2630204-104-2018/19-018</t>
  </si>
  <si>
    <t>Tausa Primary School</t>
  </si>
  <si>
    <t>4-007-026-2630204-104-2018/19-019</t>
  </si>
  <si>
    <t>Mbulia Primary school</t>
  </si>
  <si>
    <t>4-007-026-2630204-104-2018/19-020</t>
  </si>
  <si>
    <t>Mwakingali Primary school</t>
  </si>
  <si>
    <t>4-007-026-2630204-104-2018/19-021</t>
  </si>
  <si>
    <t>Mwakichuchu Secondary School</t>
  </si>
  <si>
    <t>4-007-026-2630205-104-2018/19-001</t>
  </si>
  <si>
    <t>Construction of Administration Block and Library Phase 2</t>
  </si>
  <si>
    <t>4-007-026-2630205-104-2018/19-002</t>
  </si>
  <si>
    <t>4-007-026-2630205-104-2018/19-003</t>
  </si>
  <si>
    <t>Allan Mjomba Secondary School</t>
  </si>
  <si>
    <t>4-007-026-2630205-104-2018/19-004</t>
  </si>
  <si>
    <t>Mwangea Secondary School</t>
  </si>
  <si>
    <t>4-007-026-2630205-104-2018/19-005</t>
  </si>
  <si>
    <t>4-007-026-2630205-104-2018/19-006</t>
  </si>
  <si>
    <t>Mwakitawa Secondary School</t>
  </si>
  <si>
    <t>4-007-026-2630205-104-2018/19-007</t>
  </si>
  <si>
    <t>Completion of Dormitory  (Roofing, plastering, flooring, fixing of doors &amp; windows and painting)</t>
  </si>
  <si>
    <t>4-007-026-2630205-104-2018/19-008</t>
  </si>
  <si>
    <t>Completion of Dormitory (Ramp and staircase)</t>
  </si>
  <si>
    <t>Moi Boys High School</t>
  </si>
  <si>
    <t>4-007-026-2630205-104-2018/19-009</t>
  </si>
  <si>
    <t>Kasigau Technical School</t>
  </si>
  <si>
    <t>4-007-026-2630206-104-2018/19-001</t>
  </si>
  <si>
    <t>Completion of 2No. Classrooms at Kshs.987,000 (Electrical works, plastering, painting, fixing windows and doors).  Completion of administration block at Kshs. 904,000.00 (Electrical works, plastering, painting, fixing windows and doors). Completion of workshop at Kshs. 663,689.00 (Electrical works, plastering, painting, fixing windows and doors). Construction of staff &amp; students toilets at Kshs.550,000.00. Purchase of furniture:- 80 pieces of armed chairs at Kshs. 450,000.00. Electricity supply and installation at Kshs.700,000.00</t>
  </si>
  <si>
    <t>Voi community Library</t>
  </si>
  <si>
    <t>4-007-026-2630206-104-2018/19-002</t>
  </si>
  <si>
    <t>4-007-026-2640506-108-2018/19-001</t>
  </si>
  <si>
    <t>Landscaping Kshs. 50,000.00                                                             Gate construction at Kshs. 250,000.00 . No.2, 10000 litres water tanks with base, gutters and water pump- Office at Ksh.600,000.00.                                                         Construction of 1No. 2 Door Toilet and Urinary @ Kshs. 550,000.</t>
  </si>
  <si>
    <t>Purchase of Office Assets</t>
  </si>
  <si>
    <t>4-007-026-2640506-108-2018/19-002</t>
  </si>
  <si>
    <t>Kasigau Area Borehole Drilling</t>
  </si>
  <si>
    <t>4-007-026-2640504-106-2018/19-001</t>
  </si>
  <si>
    <t>Kasigau Asst. Chief"s Office</t>
  </si>
  <si>
    <t>4-007-026-2640507-113-2018/19-001</t>
  </si>
  <si>
    <t>Construction of Chief's office and 2 Door Toilet</t>
  </si>
  <si>
    <t>Ndara Asst. Chief''s Office</t>
  </si>
  <si>
    <t>4-007-026-2640507-113-2018/19-002</t>
  </si>
  <si>
    <t>Construction of Chief's office and 2 Door  Toilet</t>
  </si>
  <si>
    <t>Tausa Assistant County Commissioner Office</t>
  </si>
  <si>
    <t>4-007-026-2640507-113-2018/19-003</t>
  </si>
  <si>
    <t>Construction of ACC's Office, Clerk's Office and a Boardroom</t>
  </si>
  <si>
    <t xml:space="preserve">Maungu Police Station </t>
  </si>
  <si>
    <t>4-007-026-2640507-113-2018/19-004</t>
  </si>
  <si>
    <t>Construction of Maungu Police Post</t>
  </si>
  <si>
    <t>PROJECT GFS CODELIST FOR KIHARU NATIONAL GOVERNMENT CONSTITUENCIES DEVELOPMENT FUND</t>
  </si>
  <si>
    <t>4-021-106-2110000-100-2018/19-001</t>
  </si>
  <si>
    <t>4-021-106-2210000-100-2018/19-002</t>
  </si>
  <si>
    <t>4-021-106-2120101-100-2018/19-003</t>
  </si>
  <si>
    <t>4-021-106-2120201-100-2018/19-004</t>
  </si>
  <si>
    <t>4-021-106-2210802-100-2018/19-005</t>
  </si>
  <si>
    <t>4-021-106-2210000-111-2018/19-001</t>
  </si>
  <si>
    <t xml:space="preserve">Stationery, airtime, travel and subsistence, fuel, hospitality  </t>
  </si>
  <si>
    <t>4-021-106-2210802-111-2018/19-002</t>
  </si>
  <si>
    <t xml:space="preserve">Payment of allowances, conferences </t>
  </si>
  <si>
    <t>4-021-106-2210700-111-2018/19-003</t>
  </si>
  <si>
    <t xml:space="preserve">Undertake training of NGCDFC, PMCs and staff </t>
  </si>
  <si>
    <t>4-021-106-2640509-112-2018/19-001</t>
  </si>
  <si>
    <t>Carry out Constituency Sports tournament and the winning teams to be awarded with trophies, balls and games kits</t>
  </si>
  <si>
    <t>Murarandia Environmental Project</t>
  </si>
  <si>
    <t>4-021-106-2640510-112-2018/19-001</t>
  </si>
  <si>
    <t>Purchase of seedlings, digging holes and planting trees at Kairichi, Karuri-ini, Mariaini, Gaichangere and Thengeini Primary schools - 400 seedlings per each of the five public institutions</t>
  </si>
  <si>
    <t>Gathaithi Environmental Project</t>
  </si>
  <si>
    <t>4-021-106-2640510-112-2018/19-002</t>
  </si>
  <si>
    <t>Purchase of seedlings, digging holes and planting trees at Gathaithi Lower Primary School, Kionjoini, Gatara, Kaganda Secondary schools and Gathaithi Chief’s office - 400 seedlings per each of the five public institutions</t>
  </si>
  <si>
    <t>Lower Wangu Environmental Project</t>
  </si>
  <si>
    <t>4-021-106-2640510-112-2018/19-003</t>
  </si>
  <si>
    <t>Purchase of seedlings, digging holes and planting trees at Weithaga, Wanjengi, Kahuhia, Kirogo Primary Schools and Kahuhia Mixed Secondary school - 400 seedlings per each of the five public institutions</t>
  </si>
  <si>
    <t>Upper Wangu Environmental Project</t>
  </si>
  <si>
    <t>4-021-106-2640510-112-2018/19-004</t>
  </si>
  <si>
    <t>Purchase of seedlings, digging holes and planting trees at Ithiki, Mumbi, Kianderi Primary Schools, Kianderi Mixed and Karingu Secondary schools - 400 seedlings per each of the five public institutions</t>
  </si>
  <si>
    <t>Lower Mugoiri Environmental Project</t>
  </si>
  <si>
    <t>4-021-106-2640510-112-2018/19-005</t>
  </si>
  <si>
    <t>Purchase of seedlings, digging holes and planting trees at Githagara, Kiumba, Kamaguta, Mwara Primary Schools and Mbari Ya Hiti Secondary schools - 400 seedlings per each of the five public institutions</t>
  </si>
  <si>
    <t>Upper Mugoiri Environmental Project</t>
  </si>
  <si>
    <t>4-021-106-2640510-112-2018/19-006</t>
  </si>
  <si>
    <t>Purchase of seedlings, digging holes and planting trees at Kiayatta, Kiboi, Yamugwe, Muthiria Primary Schools and Kagaa Secondary school - 400 seedlings per each of the five public institutions</t>
  </si>
  <si>
    <t>Lower Mbiri Environmental Project</t>
  </si>
  <si>
    <t>4-021-106-2640510-112-2018/19-007</t>
  </si>
  <si>
    <t>Purchase of seedlings, digging holes and planting trees at Upendo, Muthigiriri, Matithi, Mirira Primary Schools and Gikuu Secondary school - 400 seedlings per each of the five public institutions</t>
  </si>
  <si>
    <t>Upper Mbiri Environmental Project</t>
  </si>
  <si>
    <t>4-021-106-2640510-112-2018/19-008</t>
  </si>
  <si>
    <t>Purchase of seedlings, digging holes and planting trees at Gikandu, Kiawambeu, Muchungucha, Ndikwe Primary Schools and Kiawambeu Chief’s Office - 400 seedlings per each of the five public institutions</t>
  </si>
  <si>
    <t>Gaturi Environmental Project</t>
  </si>
  <si>
    <t>4-021-106-2640510-112-2018/19-009</t>
  </si>
  <si>
    <t>Purchase of seedlings, digging holes and planting trees at Gathuki-ini, Kaigwa, Gituri Primary Schools, Mwirua and Gakurwe Secondary Schools - 400 seedlings per each of the five public institutions</t>
  </si>
  <si>
    <t>Kimathi Environmental Project</t>
  </si>
  <si>
    <t>4-021-106-2640510-112-2018/19-010</t>
  </si>
  <si>
    <t>Purchase of seedlings, digging holes and planting trees at Githuuri, Gituri, Kambwe Primary Schools, Rurii Secondary School and Kimathi ACC’s Office - 400 seedlings per each of the five public institutions</t>
  </si>
  <si>
    <t>Township Environmental Project</t>
  </si>
  <si>
    <t>4-021-106-2640510-112-2018/19-011</t>
  </si>
  <si>
    <t>Purchase of seedlings, digging holes and planting trees at Kongoini, Kiangage, St. Mary Primary Schools, Kenneth Matiba Secondary School &amp; Mjini Chief’s office - 360 seedlings per each of the five public institutions</t>
  </si>
  <si>
    <t>EMEGENCY</t>
  </si>
  <si>
    <t>4-021-106-2640200-101-2018/19-001</t>
  </si>
  <si>
    <t>4-021-106-2640101-103-2018/19-001</t>
  </si>
  <si>
    <t>Award of bursary to bright needy students in secondary schools</t>
  </si>
  <si>
    <t>4-021-106-2640102-103-2018/19-002</t>
  </si>
  <si>
    <t>Award of bursary to bright needy students in tertiary institutions</t>
  </si>
  <si>
    <t>4-021-106-2640105-103-2018/19-003</t>
  </si>
  <si>
    <t>Award of bursary to needy students in special schools</t>
  </si>
  <si>
    <t>Gathuki-ini Primary School</t>
  </si>
  <si>
    <t>4-021-106-2630204-104-2018/19-001</t>
  </si>
  <si>
    <t>Kaigwa Primary School</t>
  </si>
  <si>
    <t>4-021-106-2630204-104-2018/19-002</t>
  </si>
  <si>
    <t>4-021-106-2630204-104-2018/19-003</t>
  </si>
  <si>
    <t>4-021-106-2630204-104-2018/19-004</t>
  </si>
  <si>
    <t>Kambwe Primary School</t>
  </si>
  <si>
    <t>4-021-106-2630204-104-2018/19-005</t>
  </si>
  <si>
    <t>Gituri Primary School</t>
  </si>
  <si>
    <t>4-021-106-2630204-104-2018/19-006</t>
  </si>
  <si>
    <t>Kibuu Primary School</t>
  </si>
  <si>
    <t>4-021-106-2630204-104-2018/19-007</t>
  </si>
  <si>
    <t>Githundi Primary School</t>
  </si>
  <si>
    <t>4-021-106-2630204-104-2018/19-008</t>
  </si>
  <si>
    <t>Kionjoini Primary School</t>
  </si>
  <si>
    <t>4-021-106-2630204-104-2018/19-009</t>
  </si>
  <si>
    <t>Gaichangere Primary School</t>
  </si>
  <si>
    <t>4-021-106-2630204-104-2018/19-010</t>
  </si>
  <si>
    <t>Gathaithi Lower Primary School</t>
  </si>
  <si>
    <t>4-021-106-2630204-104-2018/19-011</t>
  </si>
  <si>
    <t>Kairichi Primary School</t>
  </si>
  <si>
    <t>4-021-106-2630204-104-2018/19-012</t>
  </si>
  <si>
    <t>Karuri-ini Primary School</t>
  </si>
  <si>
    <t>4-021-106-2630204-104-2018/19-013</t>
  </si>
  <si>
    <t>Mariani Primary School</t>
  </si>
  <si>
    <t>4-021-106-2630204-104-2018/19-014</t>
  </si>
  <si>
    <t xml:space="preserve">Thengeini Primary School </t>
  </si>
  <si>
    <t>4-021-106-2630204-104-2018/19-015</t>
  </si>
  <si>
    <t>Weithaga Primary School</t>
  </si>
  <si>
    <t>4-021-106-2630204-104-2018/19-016</t>
  </si>
  <si>
    <t>Kahuhia Primary School</t>
  </si>
  <si>
    <t>4-021-106-2630204-104-2018/19-017</t>
  </si>
  <si>
    <t xml:space="preserve">Ithiki primary School </t>
  </si>
  <si>
    <t>4-021-106-2630204-104-2018/19-018</t>
  </si>
  <si>
    <t>Wanjengi primary school</t>
  </si>
  <si>
    <t>4-021-106-2630204-104-2018/19-019</t>
  </si>
  <si>
    <t xml:space="preserve">Kianderi Primary School </t>
  </si>
  <si>
    <t>4-021-106-2630204-104-2018/19-020</t>
  </si>
  <si>
    <t>4-021-106-2630204-104-2018/19-021</t>
  </si>
  <si>
    <t xml:space="preserve">Kirogo Primary School </t>
  </si>
  <si>
    <t>4-021-106-2630204-104-2018/19-022</t>
  </si>
  <si>
    <t xml:space="preserve">Gachiku Primary School </t>
  </si>
  <si>
    <t>4-021-106-2630204-104-2018/19-023</t>
  </si>
  <si>
    <t>Construction of a classroom adjacent to existing block</t>
  </si>
  <si>
    <t xml:space="preserve">Gitaro Primary school </t>
  </si>
  <si>
    <t>4-021-106-2630204-104-2018/19-024</t>
  </si>
  <si>
    <t>Githagara Primary School</t>
  </si>
  <si>
    <t>4-021-106-2630204-104-2018/19-025</t>
  </si>
  <si>
    <t>Kagumo Primary School</t>
  </si>
  <si>
    <t>4-021-106-2630204-104-2018/19-026</t>
  </si>
  <si>
    <t xml:space="preserve">Kiayatta Primary School  </t>
  </si>
  <si>
    <t>4-021-106-2630204-104-2018/19-027</t>
  </si>
  <si>
    <t>4-021-106-2630204-104-2018/19-028</t>
  </si>
  <si>
    <t>4-021-106-2630204-104-2018/19-029</t>
  </si>
  <si>
    <t xml:space="preserve">Kiumba Primary School </t>
  </si>
  <si>
    <t>4-021-106-2630204-104-2018/19-030</t>
  </si>
  <si>
    <t xml:space="preserve">Murai Primary School </t>
  </si>
  <si>
    <t>4-021-106-2630204-104-2018/19-031</t>
  </si>
  <si>
    <t xml:space="preserve">Muthiria Primary School </t>
  </si>
  <si>
    <t>4-021-106-2630204-104-2018/19-032</t>
  </si>
  <si>
    <t xml:space="preserve">Mwara Primary School </t>
  </si>
  <si>
    <t>4-021-106-2630204-104-2018/19-033</t>
  </si>
  <si>
    <t>Ngaru Primary  School</t>
  </si>
  <si>
    <t>4-021-106-2630204-104-2018/19-034</t>
  </si>
  <si>
    <t xml:space="preserve">Yamugwe Primary School </t>
  </si>
  <si>
    <t>4-021-106-2630204-104-2018/19-035</t>
  </si>
  <si>
    <t xml:space="preserve">Kamaguta Primary School </t>
  </si>
  <si>
    <t>4-021-106-2630204-104-2018/19-036</t>
  </si>
  <si>
    <t>Gikandu Primary School</t>
  </si>
  <si>
    <t>4-021-106-2630204-104-2018/19-037</t>
  </si>
  <si>
    <t>Kiawambeu Primary School</t>
  </si>
  <si>
    <t>4-021-106-2630204-104-2018/19-038</t>
  </si>
  <si>
    <t xml:space="preserve">Upendo Primary School </t>
  </si>
  <si>
    <t>4-021-106-2630204-104-2018/19-039</t>
  </si>
  <si>
    <t>Muthigiriri Primary School</t>
  </si>
  <si>
    <t>4-021-106-2630204-104-2018/19-040</t>
  </si>
  <si>
    <t xml:space="preserve">Matithi Primary School </t>
  </si>
  <si>
    <t>4-021-106-2630204-104-2018/19-041</t>
  </si>
  <si>
    <t>Mirira  Primary School</t>
  </si>
  <si>
    <t>4-021-106-2630204-104-2018/19-042</t>
  </si>
  <si>
    <t>Kiangatia Primary School</t>
  </si>
  <si>
    <t>4-021-106-2630204-104-2018/19-043</t>
  </si>
  <si>
    <t>Githuuri Primary School</t>
  </si>
  <si>
    <t>4-021-106-2630204-104-2018/19-044</t>
  </si>
  <si>
    <t>Muchungucha Primary School</t>
  </si>
  <si>
    <t>4-021-106-2630204-104-2018/19-045</t>
  </si>
  <si>
    <t>Marewa Primary School</t>
  </si>
  <si>
    <t>4-021-106-2630204-104-2018/19-046</t>
  </si>
  <si>
    <t>Ndikwe Primary School</t>
  </si>
  <si>
    <t>4-021-106-2630204-104-2018/19-047</t>
  </si>
  <si>
    <t>Vidhu Ramji Primary School</t>
  </si>
  <si>
    <t>4-021-106-2630204-104-2018/19-048</t>
  </si>
  <si>
    <t>Mjini Primary School</t>
  </si>
  <si>
    <t>4-021-106-2630204-104-2018/19-049</t>
  </si>
  <si>
    <t>Kongoini Primary School</t>
  </si>
  <si>
    <t>4-021-106-2630204-104-2018/19-050</t>
  </si>
  <si>
    <t>Kiangage Primary School</t>
  </si>
  <si>
    <t>4-021-106-2630204-104-2018/19-051</t>
  </si>
  <si>
    <t xml:space="preserve">Rurii Secondary School </t>
  </si>
  <si>
    <t>4-021-106-2630205-104-2018/19-001</t>
  </si>
  <si>
    <t xml:space="preserve">St. Michael Gathuki-ini </t>
  </si>
  <si>
    <t>4-021-106-2630205-104-2018/19-002</t>
  </si>
  <si>
    <t>Ititu Secondary School</t>
  </si>
  <si>
    <t>4-021-106-2630205-104-2018/19-003</t>
  </si>
  <si>
    <t>Mwirua Secondary School</t>
  </si>
  <si>
    <t>4-021-106-2630205-104-2018/19-004</t>
  </si>
  <si>
    <t>Gakurwe Secondary School</t>
  </si>
  <si>
    <t>4-021-106-2630205-104-2018/19-005</t>
  </si>
  <si>
    <t xml:space="preserve">Construction of a block with one classroom, corridor and two offices (Kshs 900,000), Purchase of 30 lockers &amp; chairs (Kshs. 150,000), four sets of two drawer office table with chair (Kshs. 50,000) &amp; construction of four door toilets (Kshs. 300,000) </t>
  </si>
  <si>
    <t xml:space="preserve">Mukumu Secondary School </t>
  </si>
  <si>
    <t>4-021-106-2630205-104-2018/19-006</t>
  </si>
  <si>
    <t xml:space="preserve">Gatara Secondary School </t>
  </si>
  <si>
    <t>4-021-106-2630205-104-2018/19-007</t>
  </si>
  <si>
    <t>Kaganda Secondary School</t>
  </si>
  <si>
    <t>4-021-106-2630205-104-2018/19-008</t>
  </si>
  <si>
    <t xml:space="preserve">Extension of dining hall by walling, roofing, installation of doors and windows </t>
  </si>
  <si>
    <t xml:space="preserve">Kahuhia Mixed Secondary School </t>
  </si>
  <si>
    <t>4-021-106-2630205-104-2018/19-009</t>
  </si>
  <si>
    <t>Gitaro Secondary School</t>
  </si>
  <si>
    <t>4-021-106-2630205-104-2018/19-010</t>
  </si>
  <si>
    <t>Construction of a classroom (Kshs. 700,000) &amp; purchase of 40 lockers with chairs</t>
  </si>
  <si>
    <t>Yamugwe secondary school</t>
  </si>
  <si>
    <t>4-021-106-2630205-104-2018/19-011</t>
  </si>
  <si>
    <t>Kagaa Secondary School</t>
  </si>
  <si>
    <t>4-021-106-2630205-104-2018/19-012</t>
  </si>
  <si>
    <t xml:space="preserve">Purchase of 80 lockers with chairs (Kshs. 400,000) and purchase of teachers furniture – eight sets of two drawer office table with chair (Kshs. 100,000) </t>
  </si>
  <si>
    <t>Kiboi Secondary School</t>
  </si>
  <si>
    <t>4-021-106-2630205-104-2018/19-013</t>
  </si>
  <si>
    <t>Gikuu Secondary School</t>
  </si>
  <si>
    <t>4-021-106-2630205-104-2018/19-014</t>
  </si>
  <si>
    <t>Kambirwa Secondary School</t>
  </si>
  <si>
    <t>4-021-106-2630205-104-2018/19-015</t>
  </si>
  <si>
    <t xml:space="preserve">Construction of a block with classroom, corridor and two offices (Kshs 900,000), Purchase of 30 lockers &amp; chairs (Kshs. 150,000), Purchase of teachers furniture – four sets of two drawer office table with chair (Kshs. 50,000) &amp; construction of four door toilets (Kshs. 300,000) </t>
  </si>
  <si>
    <t>Kiangochi Secondary School</t>
  </si>
  <si>
    <t>4-021-106-2630205-104-2018/19-016</t>
  </si>
  <si>
    <t>Kenneth Matiba Secondary School</t>
  </si>
  <si>
    <t>4-021-106-2630205-104-2018/19-017</t>
  </si>
  <si>
    <t>4-021-106-2640507-113-2018/19-001</t>
  </si>
  <si>
    <t>Construction of four unit houses for Administration Police</t>
  </si>
  <si>
    <t>Kaweru Chief's Office</t>
  </si>
  <si>
    <t>4-021-106-2640507-113-2018/19-002</t>
  </si>
  <si>
    <t>Construction of a four door toilet</t>
  </si>
  <si>
    <t>Gathaithi Chief's Office</t>
  </si>
  <si>
    <t>4-021-106-2640507-113-2018/19-003</t>
  </si>
  <si>
    <t>Renovation of office block by plastering, flooring, ceiling, replacement of broken window panes and painting</t>
  </si>
  <si>
    <t>Kiawambeu Chief's Office</t>
  </si>
  <si>
    <t>4-021-106-2640507-113-2018/19-004</t>
  </si>
  <si>
    <t>Gaturi Education Office</t>
  </si>
  <si>
    <t>4-021-106-2640511-108-2018/19-001</t>
  </si>
  <si>
    <t>Roofing, doors, widows, plastering, flooring and finishes for office block</t>
  </si>
  <si>
    <t>Renovation of existing block to become two classrooms and offices by partitioning, roof, floor, doors, windows repairs, plastering, painting (Kshs. 600,000), purchase of 30 lockers &amp; chairs (Kshs. 150,000) &amp; purchase of teachers furniture – four sets of two drawer office table with chair (Kshs. 50,000)</t>
  </si>
  <si>
    <t>Renovation of existing block to become two classrooms and offices by partitioning, roof, floor, doors, windows repairs, plastering, painting (Kshs. 450,000), purchase of 40 lockers &amp; chairs (Kshs. 200,000), purchase of teachers furniture - four sets of two drawer office table with chair (Kshs. 50,000) &amp; construction of four door toilets (Kshs. 300,000)</t>
  </si>
  <si>
    <t>Renovation of  eight classrooms by roof, floor, doors, windows repairs, plastering and painting</t>
  </si>
  <si>
    <t>Renovation of  six classrooms by roof, floor, doors, windows repairs, plastering and painting</t>
  </si>
  <si>
    <t>Renovation of  four classrooms by roof, floor, doors, windows repairs, plastering and painting</t>
  </si>
  <si>
    <t>Renovation of  five classrooms by roof, floor, doors, windows repairs, plastering and painting</t>
  </si>
  <si>
    <t>Construction of toilet - 6 door toilet to completion</t>
  </si>
  <si>
    <t>Completion of ongoing storeyed classrooms block by plastering, window panes, keys and floor finishes, fascia board, painting (Kshs. 400,000), Renovation of  four classrooms by roof, floor, doors, windows repairs, plastering and painting (Kshs. 600,000)</t>
  </si>
  <si>
    <t>Renovation of existing block to become a classroom and offices by partitioning, roof, floor, doors, windows repairs, plastering and painting (Kshs. 300,000), purchase of 30 lockers &amp; chairs (Kshs. 150,000), purchase of teachers furniture – four sets of two drawer office table with chair (Kshs. 50,000) &amp; construction of four door toilets (Kshs. 300,000)</t>
  </si>
  <si>
    <t>Completion of storeyed computer laboratory, offices resource centre by installation of doors, windows, plastering, flooring and finishes</t>
  </si>
  <si>
    <t>Renovation of  computer laboratory by roof, floor, doors, windows repairs, plastering and painting (Kshs. 300,000), installation of benches, laboratory installations, equipment (Kshs. 400,000)</t>
  </si>
  <si>
    <t>Completion of dining hall by roofing, doors, windows, plastering and flooring</t>
  </si>
  <si>
    <t>Mugeka Administration Police Camp</t>
  </si>
  <si>
    <t>Completion of office block - Doors, windows, plastering, flooring and finishes for office block</t>
  </si>
  <si>
    <t>Repairs and maintenance, printing, stationery, telephone, travel and subsistence, fuel, hospitality and office tea</t>
  </si>
  <si>
    <t>Payment of Committee sitting allowances, transport and conferences</t>
  </si>
  <si>
    <t>Completion of one Classroom - Roofing, plastering, flooring, fixing of doors &amp; windows and painting</t>
  </si>
  <si>
    <t>Completion of Two classrooms - Roofing, plastering, flooring, fixing of doors &amp; windows and painting)</t>
  </si>
  <si>
    <t>Additional funding for renovation of 5 classroom - Roofing, plastering, flooring, fixing of doors &amp; windows and painting</t>
  </si>
  <si>
    <t>Completion of 1 classroom - Roofing, plastering, flooring, fixing of doors &amp; windows and painting</t>
  </si>
  <si>
    <t>Completion of 1 classroom - Flooring, plastering and painting</t>
  </si>
  <si>
    <t>Completion of renovation of 5 classroom - Roofing, plastering, flooring, fixing of doors &amp; windows and painting</t>
  </si>
  <si>
    <t>Renovation of 3 classrooms- Roofing, plastering, flooring, fixing of doors &amp; windows and painting</t>
  </si>
  <si>
    <t>Renovations of 2 classrooms  - Roofing, plastering, flooring, fixing of doors &amp; windows and painting</t>
  </si>
  <si>
    <t>Renovation of 5 classroom -Roofing, plastering, flooring, fixing of doors &amp; windows and painting</t>
  </si>
  <si>
    <t>Renovation of 5 classroom - Roofing, plastering, flooring, fixing of doors &amp; windows and painting</t>
  </si>
  <si>
    <r>
      <t xml:space="preserve">Additional funding for Supply of electricity- Kshs. 90,000.00.  Purchase of furniture Classroom 80 Chairs  at Kshs. 360,000 and 3 tables at Kshs.20,000.00.                                   </t>
    </r>
    <r>
      <rPr>
        <sz val="12"/>
        <color indexed="8"/>
        <rFont val="Calibri"/>
        <family val="2"/>
      </rPr>
      <t/>
    </r>
  </si>
  <si>
    <t xml:space="preserve">Purchase of furniture classroom 70 chairs </t>
  </si>
  <si>
    <t>Construction of 1No. 4 Door toilet plus urinal (Boys) at Kshs.550, 000.00. Construction of 1No. two Door Toilet (Staff) at Kshs. 500,000.00 Purchase of furniture  100 chairs  at Kshs.450,000.00. Construction of 1 Classrooms- Kshs. 984,000.00</t>
  </si>
  <si>
    <t xml:space="preserve">Kasigau Water Borehole drilling- Invoice 637,000.00 </t>
  </si>
  <si>
    <t>MONITORING,EVALUATION AND CAPACITY BIULDING</t>
  </si>
  <si>
    <t>PROJECT GFS CODELIST FOR TURKANA CENTRAL NATIONAL GOVERNMENT CONSTITUENCY DEVELOPMENT FUND</t>
  </si>
  <si>
    <t>4-023-125-2110000-100-2018/19-001</t>
  </si>
  <si>
    <t>4-023-125-2210000-100-2018/19-002</t>
  </si>
  <si>
    <t>4-023-125-2120101-100-2018/19-003</t>
  </si>
  <si>
    <t>4-023-125-2120201-100-2018/19-004</t>
  </si>
  <si>
    <t>4-023-125-2210802-100-2018/19-005</t>
  </si>
  <si>
    <t>4-023-125-2210000-111-2018/19-001</t>
  </si>
  <si>
    <t>4-023-125-2210700-111-2018/19-002</t>
  </si>
  <si>
    <t>4-023-125-2210700-111-2018/19-003</t>
  </si>
  <si>
    <t>4-023-125-2640200-101-2018/19-001</t>
  </si>
  <si>
    <t>4-023-125-2640101-103-2018/19-001</t>
  </si>
  <si>
    <t>4-023-125-2640102-103-2018/19-002</t>
  </si>
  <si>
    <t>4-023-125-3110202-108-2018/19-001</t>
  </si>
  <si>
    <t>Purchase of 1 No.Yamaha Motor cycle (175cc)for office use</t>
  </si>
  <si>
    <t>Turkana Central Sports Activities</t>
  </si>
  <si>
    <t>4-023-125-2640509-112-2018/19-001</t>
  </si>
  <si>
    <t>Community/divisional cross border sports for peace  and school sports competitions</t>
  </si>
  <si>
    <t>4-023-125-2630204-104-2018/19-001</t>
  </si>
  <si>
    <t>Drilling of 1 No. Borehole</t>
  </si>
  <si>
    <t>Natoot Primary School</t>
  </si>
  <si>
    <t>4-023-125-2630204-104-2018/19-002</t>
  </si>
  <si>
    <t>Construction of one Classroom (Kshs.1,000,000) and purchase of 25 desks (Kshs.100,000)</t>
  </si>
  <si>
    <t>Kapua Primary School</t>
  </si>
  <si>
    <t>4-023-125-2630204-104-2018/19-003</t>
  </si>
  <si>
    <t>Completion of dormitory (fixing of doors and windows and painting)</t>
  </si>
  <si>
    <t>Lodwar Primary School</t>
  </si>
  <si>
    <t>4-023-125-2630204-104-2018/19-004</t>
  </si>
  <si>
    <t>Namukuse Primary School</t>
  </si>
  <si>
    <t>4-023-125-2630204-104-2018/19-005</t>
  </si>
  <si>
    <t>Completion of Dormitory; roofing, fixing of doors and windows and painting</t>
  </si>
  <si>
    <t>Namukuse  Primary School</t>
  </si>
  <si>
    <t>4-023-125-2630204-104-2018/19-006</t>
  </si>
  <si>
    <t>Fencing of the school compound (20 acres) with barded wires and metallic poles</t>
  </si>
  <si>
    <t>Longech Primary School</t>
  </si>
  <si>
    <t>4-023-125-2630204-104-2018/19-007</t>
  </si>
  <si>
    <t>Fencing of the school compound (10 acres) with barded wires and metallic poles</t>
  </si>
  <si>
    <t>Marian Primary School</t>
  </si>
  <si>
    <t>4-023-125-2630204-104-2018/19-008</t>
  </si>
  <si>
    <t>Construction of 1 No.Dormitory (Ksh 1,500,000) and 2 Door Pit Latrines (Ksh 500,000)</t>
  </si>
  <si>
    <t>Nayanae Angikalalio Primary School</t>
  </si>
  <si>
    <t>4-023-125-2630204-104—2018/19-009</t>
  </si>
  <si>
    <t>Construction of 2 Door Pit Latrines to completion.</t>
  </si>
  <si>
    <t>Monti Primary School</t>
  </si>
  <si>
    <t>4-023-125-2630204-104-2018/19-010</t>
  </si>
  <si>
    <t>4-023-125-2630204-104-2018/19-011</t>
  </si>
  <si>
    <t>Construction of 2 classrooms (Kshs.2,000,000 and purchase of 50 desks (Kshs.200,000)</t>
  </si>
  <si>
    <t>Kalokol Mixed  Primary School</t>
  </si>
  <si>
    <t>4-023-125-2630204-104-2018/19-012</t>
  </si>
  <si>
    <t>Locho Esekon Primary School</t>
  </si>
  <si>
    <t>4-023-125-2630204-104-2018/19-013</t>
  </si>
  <si>
    <t>Construction of 1 classroom (Kshs.1,000,000 and purchase of 25 desks (Kshs.100,000)</t>
  </si>
  <si>
    <t>Kaikir Primary School</t>
  </si>
  <si>
    <t>4-023-125-2630204-104-2018/19-014</t>
  </si>
  <si>
    <t>Eliye Primary School</t>
  </si>
  <si>
    <t>4-023-125-2630204-104-2018/19-015</t>
  </si>
  <si>
    <t>Lore amatet Primary School</t>
  </si>
  <si>
    <t>4-023-125-2630204-104-2018/19-016</t>
  </si>
  <si>
    <t>Kairiama Primary School</t>
  </si>
  <si>
    <t>4-023-125-2630204-104-2018/19-017</t>
  </si>
  <si>
    <t>Lotukumo Primary School</t>
  </si>
  <si>
    <t>4-023-125-2630204-104-2018/19-020</t>
  </si>
  <si>
    <t xml:space="preserve">Construction of I classroom to completion </t>
  </si>
  <si>
    <t>Kerio Primary School</t>
  </si>
  <si>
    <t>4-023-125-2630204-104-2018/19-018</t>
  </si>
  <si>
    <t xml:space="preserve">Construction of 2 Classrooms to completion </t>
  </si>
  <si>
    <t>Kangirisae Primary School</t>
  </si>
  <si>
    <t>4-023-125-2630204-104-2018/19-019</t>
  </si>
  <si>
    <t>Renovation of 2 Classrooms (walling, ceiling, fixing of Doors and Windows)</t>
  </si>
  <si>
    <t>Kerio Secondary School</t>
  </si>
  <si>
    <t>4-023-125-2630205-104-2018/19-001</t>
  </si>
  <si>
    <t>Purchase of School Bus (52 seater)</t>
  </si>
  <si>
    <t>Lodwar High School</t>
  </si>
  <si>
    <t>4-023-125-2630205-104-2018/19-002</t>
  </si>
  <si>
    <t>Construction of a modern library to completion</t>
  </si>
  <si>
    <t>Wakanda Girls High School-Loropio</t>
  </si>
  <si>
    <t>4-023-125-2630205-104-2018/19-003</t>
  </si>
  <si>
    <t>Fencing of the school compound (25 acres) with chain link and metal poles to completion</t>
  </si>
  <si>
    <t>Napetet Secondary School</t>
  </si>
  <si>
    <t>4-023-125-2630205-104-2018/19-004</t>
  </si>
  <si>
    <t>Construction of 2 classrooms (Ksh.2,000,000) and 2 door Pit latrines (Kshs.500,000)</t>
  </si>
  <si>
    <t xml:space="preserve">Eliye Boys </t>
  </si>
  <si>
    <t>4-023-125-2630205-104-2018/19-005</t>
  </si>
  <si>
    <t>Kangatotha Girls Secondary</t>
  </si>
  <si>
    <t>4-023-125-2630205-104-2018/19-006</t>
  </si>
  <si>
    <t>Kapua Secondary School</t>
  </si>
  <si>
    <t>4-023-125-2630205-104-2018/19-007</t>
  </si>
  <si>
    <t>Loturerei Secondary School</t>
  </si>
  <si>
    <t>4-023-125-2630205-104-2018/19-008</t>
  </si>
  <si>
    <t xml:space="preserve">Drilling and Equipping/Piping of a  borehole </t>
  </si>
  <si>
    <t>4-023-125-2630205-104-2018/19-009</t>
  </si>
  <si>
    <t>Fencing of the school compound(12 acres) to completion with barbed wire and metal poles</t>
  </si>
  <si>
    <t>Nakwamekwi Chiefs office</t>
  </si>
  <si>
    <t>4-023-125-2640506-108-2018/19-001</t>
  </si>
  <si>
    <t>Kawalase Chiefs office</t>
  </si>
  <si>
    <t>4-023-125-2640506-108-2018/19-002</t>
  </si>
  <si>
    <t>Construction of Chief's office to completion</t>
  </si>
  <si>
    <t>Kangagetei-Kenya Oil-Eliye Security Access Road</t>
  </si>
  <si>
    <t>4-023-125-2640506-108-2018/19-003</t>
  </si>
  <si>
    <t xml:space="preserve">Grading and Bush Clearance to access parts of Kangatotha ward for security operations (25Km) </t>
  </si>
  <si>
    <t>Wadach-Eliye-Katula Road</t>
  </si>
  <si>
    <t>4-023-125-2640506-108-2018/19-004</t>
  </si>
  <si>
    <t>Grading and Bush Clearance to access parts of Kangatotha ward for security operations (20Km)</t>
  </si>
  <si>
    <t>Kakwanyang-Nakadukui-Lomopus Road</t>
  </si>
  <si>
    <t>4-023-125-2640506-108-2018/19-005</t>
  </si>
  <si>
    <t>Grading and Bush Clearance to access parts of Kangatotha ward for security operations (13Km)</t>
  </si>
  <si>
    <t>Turkana Central Environmental Activities</t>
  </si>
  <si>
    <t>4-023-125-2640510-110-2018/19-001</t>
  </si>
  <si>
    <t>Atokienyutu hall-Nakaparparai</t>
  </si>
  <si>
    <t>4-023-125-2640511-108-2018/19-001</t>
  </si>
  <si>
    <t>Undertake Training/ workshops  of the PMCs/NG-CDFCs/ staffs on NG-CDF Related issues</t>
  </si>
  <si>
    <r>
      <t>Allocation to support Environmental activities Lodwar Stadium (600,000),KMTC (350,000),Kapua Sec (200,000),Walanda Sec (200,000),Kangatotha Sec(200,000),DCC compound(230,817.51)&amp;,Kaikir Pry,St.Michael,St.Mary, Pry,Akatuman@400,000</t>
    </r>
    <r>
      <rPr>
        <b/>
        <sz val="12"/>
        <color indexed="10"/>
        <rFont val="Footlight MT Light"/>
        <family val="1"/>
      </rPr>
      <t>(SPECIFY THE ENVIRONMENTAL ACTIVITIES FOR EACH)</t>
    </r>
  </si>
  <si>
    <t>Payment of NHIF  deductions</t>
  </si>
  <si>
    <t>Payment of committee sitting allowances.</t>
  </si>
  <si>
    <t xml:space="preserve">Completion of  one classroom (plastering, window fitting, door and floor finishing) </t>
  </si>
  <si>
    <t>Completion of a laboratory - Roofing,plastering,painting and floor finishing)</t>
  </si>
  <si>
    <t>Kamusanga secondary  school</t>
  </si>
  <si>
    <t>4-036-195-263507-108-2018/19-025</t>
  </si>
  <si>
    <t>4-036-195-263507-108-2018/19-026</t>
  </si>
  <si>
    <t>4-036-195-263507-108-2018/19-028</t>
  </si>
  <si>
    <t>4-036-195-263507-108-2018/19-029</t>
  </si>
  <si>
    <t xml:space="preserve">Construction of chief’s office Kshs .2,800,000 and  purchase of office  furniture  - one conference table,one executive table,one leather chair,8 conference chairs,two waiting bays Kshs 200,000 </t>
  </si>
  <si>
    <t xml:space="preserve">Construction of chief’s office Kshs 2,800,000,  and purchase of office furniture - one conference table,one executive table,one leather chair,8 conference chairs,two waiting bays Kshs 200,000 </t>
  </si>
  <si>
    <t xml:space="preserve">Construction of 2 classrooms Kshs 2,400,000 &amp; 50 desks Kshs.200,000) </t>
  </si>
  <si>
    <t>Construction of 2 Classrooms Kshs 2,400,000 and 50 desks Kshs 200,000</t>
  </si>
  <si>
    <t xml:space="preserve">Construction of 2 Classrooms Kshs 2,400,000 and 50 desks Kshs 200,000 </t>
  </si>
  <si>
    <t xml:space="preserve">Purchase of 52 seater School bus          </t>
  </si>
  <si>
    <t>Construction of 860 metres school chain link perimeter Fence with steel gate</t>
  </si>
  <si>
    <t>Construction of 800 metres school chain link perimeter Fence with steel gate</t>
  </si>
  <si>
    <t>Construction of 920 metres school chain link perimeter Fence with steel gate</t>
  </si>
  <si>
    <t> TOTAL</t>
  </si>
  <si>
    <r>
      <t>Completion of office- fixing ceiling, painting, furniture, landscaping and water harvesting to completion</t>
    </r>
    <r>
      <rPr>
        <b/>
        <sz val="12"/>
        <color indexed="8"/>
        <rFont val="Footlight MT Light"/>
        <family val="1"/>
      </rPr>
      <t>(Owned and Managed by the Sub County Education Office)</t>
    </r>
  </si>
  <si>
    <t>Nakuru Teachers Primary</t>
  </si>
  <si>
    <t>Purchase of 48 pieces of students lockers and chairs</t>
  </si>
  <si>
    <t>Nakuru East Primary</t>
  </si>
  <si>
    <t>St. John Primary</t>
  </si>
  <si>
    <t>Purchase of 60 pieces of students lockers and chairs</t>
  </si>
  <si>
    <t>Hyrax Hill Primary</t>
  </si>
  <si>
    <t>Lenana Primary</t>
  </si>
  <si>
    <t>Kisulisuli Primary</t>
  </si>
  <si>
    <t>St. Mary’s Primary</t>
  </si>
  <si>
    <t>Freehold Primary</t>
  </si>
  <si>
    <t>Umoja Primary</t>
  </si>
  <si>
    <t>Menengai Primary</t>
  </si>
  <si>
    <t>Purchase of 52 pieces of students lockers and chairs</t>
  </si>
  <si>
    <t>St. Theresa’s Primary</t>
  </si>
  <si>
    <t>Nakuru Primary</t>
  </si>
  <si>
    <t>Kaloleni Primary</t>
  </si>
  <si>
    <t>Flamingo Primary</t>
  </si>
  <si>
    <t>Aberdare Ranges</t>
  </si>
  <si>
    <t>Kimathi Primary</t>
  </si>
  <si>
    <t>Lakeview Primary</t>
  </si>
  <si>
    <t>Racetrack Primary</t>
  </si>
  <si>
    <t>Pangani Primary</t>
  </si>
  <si>
    <t>Langalanga Primary</t>
  </si>
  <si>
    <t>Naka Primary</t>
  </si>
  <si>
    <t>Mirugi Kariuki Primary</t>
  </si>
  <si>
    <t>Nairobi Road Primary</t>
  </si>
  <si>
    <t>Mburu Gichua Primary</t>
  </si>
  <si>
    <t>Lanet Primary</t>
  </si>
  <si>
    <t>Bondeni Primary</t>
  </si>
  <si>
    <t>Crater Primary</t>
  </si>
  <si>
    <t>Harambee Khalsa</t>
  </si>
  <si>
    <t>4-032-176-2630204-104-2018/19-029</t>
  </si>
  <si>
    <t>Jamhuri Primary</t>
  </si>
  <si>
    <t>4-032-176-2630204-104-2018/19-030</t>
  </si>
  <si>
    <t>Kariba Road Primary</t>
  </si>
  <si>
    <t>4-032-176-2630204-104-2018/19-031</t>
  </si>
  <si>
    <t>Kenyatta Primary</t>
  </si>
  <si>
    <t>4-032-176-2630204-104-2018/19-032</t>
  </si>
  <si>
    <t>Lionhill Primary</t>
  </si>
  <si>
    <t>4-032-176-2630204-104-2018/19-033</t>
  </si>
  <si>
    <t>Madaraka Primary</t>
  </si>
  <si>
    <t>4-032-176-2630204-104-2018/19-034</t>
  </si>
  <si>
    <t>Ndimu Primary</t>
  </si>
  <si>
    <t>4-032-176-2630204-104-2018/19-035</t>
  </si>
  <si>
    <t>St. Paul’s Primary</t>
  </si>
  <si>
    <t>4-032-176-2630204-104-2018/19-036</t>
  </si>
  <si>
    <t>Rhino Primary</t>
  </si>
  <si>
    <t>4-032-176-2630204-104-2018/19-037</t>
  </si>
  <si>
    <t>St. Xavier’s Primary</t>
  </si>
  <si>
    <t>4-032-176-2630204-104-2018/19-038</t>
  </si>
  <si>
    <t>St. Joseph Primary</t>
  </si>
  <si>
    <t>4-032-176-2630204-104-2018/19-039</t>
  </si>
  <si>
    <t>Ngala Special Primary</t>
  </si>
  <si>
    <t>4-032-176-2630204-104-2018/19-040</t>
  </si>
  <si>
    <t>Pangani Special Primary</t>
  </si>
  <si>
    <t>4-032-176-2630204-104-2018/19-041</t>
  </si>
  <si>
    <t>4-032-176-2630204-104-2018/19-042</t>
  </si>
  <si>
    <t>Additional funds for purchase of 52 seater bus</t>
  </si>
  <si>
    <t>4-032-176-2630204-104-2018/19-043</t>
  </si>
  <si>
    <t>Re-roofing, repainting and re-flooring of five classrooms</t>
  </si>
  <si>
    <t>4-032-176-2630204-104-2018/19-044</t>
  </si>
  <si>
    <t>Roofing of a 600 student capacity multipurpose hall using steel trusses</t>
  </si>
  <si>
    <t>Construction of a 300 student capacity dormitory to completion</t>
  </si>
  <si>
    <t>Construction of drainage; Painting of the office block; tiling and construction of four single house units for AP police</t>
  </si>
  <si>
    <t>Section 58 FC</t>
  </si>
  <si>
    <t xml:space="preserve">Purchase of a set of branded uniforms at Kshs.70,000
20 pair of boots at Kshs.80,000
4 balls at Kshs.20,000 and cones/ training bibs at Kshs.17,500 
</t>
  </si>
  <si>
    <t>Racecourse FC</t>
  </si>
  <si>
    <t>4-032-176-2640509-112-2018/19-002</t>
  </si>
  <si>
    <t xml:space="preserve">Purchase of a set of branded uniforms at Kshs.70,000
20 pair of boots at Kshs.80,000
4 balls at Kshs.20,000 and cones/ training bibs at Kshs.17,500
</t>
  </si>
  <si>
    <t>Freearea FC</t>
  </si>
  <si>
    <t>4-032-176-2640509-112-2018/19-003</t>
  </si>
  <si>
    <t>Freehold FC</t>
  </si>
  <si>
    <t>4-032-176-2640509-112-2018/19-004</t>
  </si>
  <si>
    <t>Game Park Basketball club</t>
  </si>
  <si>
    <t>4-032-176-2640509-112-2018/19-005</t>
  </si>
  <si>
    <t>Phase 2 Basketball club</t>
  </si>
  <si>
    <t>4-032-176-2640509-112-2018/19-006</t>
  </si>
  <si>
    <t>Kiratina Volleyball club</t>
  </si>
  <si>
    <t>4-032-176-2640509-112-2018/19-007</t>
  </si>
  <si>
    <t>Kaloleni Volleyball Club</t>
  </si>
  <si>
    <t>4-032-176-2640509-112-2018/19-008</t>
  </si>
  <si>
    <t>Flamingo netball team</t>
  </si>
  <si>
    <t>4-032-176-2640509-112-2018/19-009</t>
  </si>
  <si>
    <t xml:space="preserve">Purchase of a set of branded uniform at Kshs.40,000,
3 balls at Kshs.15,000 and 10 boots at Kshs.23,233.15
</t>
  </si>
  <si>
    <t>Nakuru Volleyball Team</t>
  </si>
  <si>
    <t>4-032-176-2640509-112-2018/19-010</t>
  </si>
  <si>
    <t>Nairobi Road Primary School.</t>
  </si>
  <si>
    <t xml:space="preserve">Purchase of 200 indigenous tree seedlings at Kshs.500 each (Kshs.100,000),
Purchase of manure and fertilizer (Kshs.40,000) and Pesticides at Kshs.17,495.19
The trees are to be planted at approximately 1000m2 ground coverage.
</t>
  </si>
  <si>
    <t>Kisulisuli Primary School.</t>
  </si>
  <si>
    <t>4-032-176-2640510-110-2018/19-002</t>
  </si>
  <si>
    <t>Lenana Primary School.</t>
  </si>
  <si>
    <t>4-032-176-2640510-110-2018/19-003</t>
  </si>
  <si>
    <t>Jamhuri Primary School</t>
  </si>
  <si>
    <t>4-032-176-2640510-110-2018/19-004</t>
  </si>
  <si>
    <t>St. Paul Primary School</t>
  </si>
  <si>
    <t>4-032-176-2640510-110-2018/19-005</t>
  </si>
  <si>
    <t>Bondeni Primary School.</t>
  </si>
  <si>
    <t>4-032-176-2640510-110-2018/19-006</t>
  </si>
  <si>
    <t xml:space="preserve">Purchase of 200 indigenous tree seedlings at Kshs.500 each (Kshs.100,000), Purchase of manure and fertilizer at Kshs.40,000 and pesticides at Kshs.17,495.19; and purchase of 3000 litres water tank at Kshs.12,524.05
The trees are to be planted at approximately 1000m2 ground coverage.
</t>
  </si>
  <si>
    <t>4-032-176-2640510-110-2018/19-007</t>
  </si>
  <si>
    <t>4-032-176-2640510-110-2018/19-008</t>
  </si>
  <si>
    <t>4-032-176-2640510-110-2018/19-009</t>
  </si>
  <si>
    <t>4-032-176-2640510-110-2018/19-010</t>
  </si>
  <si>
    <t>4-032-176-2640510-110-2018/19-011</t>
  </si>
  <si>
    <t>4-032-176-2640510-110-2018/19-012</t>
  </si>
  <si>
    <t>…………………………………….                                                                                                                                                                                                     Verified By: Elizabeth Kitundu                                                                                                                                                                                                                                                                                                                                                                                                                                                                                                                                                                                                                                                                                                                                     Ag. Chief Manager Programmes and Field Services Coordination                                                                    Date………………………………..</t>
  </si>
  <si>
    <t>Completion of 12 classrooms and an administration block (structuring, plastering, fixing of windows, electrical works, slabbing and painting)</t>
  </si>
  <si>
    <t>Flamingo Secondary School</t>
  </si>
  <si>
    <t xml:space="preserve">Preparing and planting of green grass on a field measuring 120m by 60m at a cost of Kshs.500,000;
Construction of a perimeter wall measuring 200m by 3m at Kshs.1,200,000;
Fixing an inner perimeter wire mesh fence on a field measuring 123 linear meters at Kshs.300,000;
Construction of 3 gates at Kshs.210,000;
Construction of 2 public toilets with 6 doors each at Kshs.1,000,000 ;
Construction of 2 dressing rooms with toilet facilities for both genders at Kshs.500,000;
Construction of sitting terraces with a capacity of 2000-3000 people at Kshs.9,790,000
</t>
  </si>
  <si>
    <t>PROJECT GFS CODELIST FOR MATHARE NATIONAL GOVERNMENT CONSTITUENCY DEVELOPMENT FUND</t>
  </si>
  <si>
    <t>Staff Salaries and Gratuity</t>
  </si>
  <si>
    <t>4-047-290-211000-100-2018/19-001</t>
  </si>
  <si>
    <r>
      <t>Payment of staff salaries and Gratuity</t>
    </r>
    <r>
      <rPr>
        <sz val="12"/>
        <color indexed="8"/>
        <rFont val="Footlight MT Light"/>
        <family val="1"/>
      </rPr>
      <t> </t>
    </r>
  </si>
  <si>
    <t>4-047-290-211802-100-2018/19-002</t>
  </si>
  <si>
    <t>4-047-290-2110000-100-2018/19-003</t>
  </si>
  <si>
    <t>Purchase of fuel, repairs and Maintenance, printing, stationery, telephone, travel and subsistence, office tea</t>
  </si>
  <si>
    <t>4-047-290-2120101-100-2018/19-004</t>
  </si>
  <si>
    <t>4-047-290-2120101-100-2018/19-005</t>
  </si>
  <si>
    <t>NG-CDFC, PMC&amp; staff Capacity Building</t>
  </si>
  <si>
    <t>4-047-290-2210700-100-2018/19-001</t>
  </si>
  <si>
    <t>Undertake training of the PMC’s, NG-CDFC’s and office staff on NG-CDF related issues</t>
  </si>
  <si>
    <t>4-047-290-2210700-100-2018/19-002</t>
  </si>
  <si>
    <t>Payment of Committee Sitting Allowances, transport, conferences</t>
  </si>
  <si>
    <t>4-047-290-2640200-101-2018/19-001</t>
  </si>
  <si>
    <t>4-047-290-2640100-103-2018/19-001</t>
  </si>
  <si>
    <t>Cater for bright and needy students in Secondary Schools</t>
  </si>
  <si>
    <t>Tertiary Institutions</t>
  </si>
  <si>
    <t>4-047-290-2640102-103-2018/19-002</t>
  </si>
  <si>
    <t>4-047-290-2640102-103-2018/2019-003</t>
  </si>
  <si>
    <t>To cater for the Social security Programme through payment of NHIF for the vulnerable and the elderly in the constituency</t>
  </si>
  <si>
    <t>St. Theresa Primary School</t>
  </si>
  <si>
    <t>4-047-290-2630204-104-2018-2019-001</t>
  </si>
  <si>
    <t>Ndururuno Primary School</t>
  </si>
  <si>
    <t>Old Mathare Primary School</t>
  </si>
  <si>
    <t>Phase II construction of the Perimeter wall (270 Meters)</t>
  </si>
  <si>
    <t>Purchase of 125 desks @ 5,000.00 per desk</t>
  </si>
  <si>
    <t>Daima Primary School</t>
  </si>
  <si>
    <t>Salama Primary School</t>
  </si>
  <si>
    <t>Valley Bridge Primary School</t>
  </si>
  <si>
    <t>Kiboro Primary School</t>
  </si>
  <si>
    <t>St.Theresa Primary School</t>
  </si>
  <si>
    <t>Purchase of 125 desks @ 5,000.00 per desk-125 Desks</t>
  </si>
  <si>
    <t>Sport Activities</t>
  </si>
  <si>
    <t>Constituency Sports and tournaments-winning teams to be awarded trophies, balls and Games Kit</t>
  </si>
  <si>
    <t>4-047-290-2640507-108-2018/2019-001</t>
  </si>
  <si>
    <t>Kiamaiko Ward Must Security Light</t>
  </si>
  <si>
    <t>4-047-290-2640507-108-2018/2019-002</t>
  </si>
  <si>
    <t>Construction/Mounting of high must security lights in three wards:-Kiamaiko Ward</t>
  </si>
  <si>
    <t>Mabatini Ward Must Security Light</t>
  </si>
  <si>
    <t>4-047-290-2640507-108-2018/2019-003</t>
  </si>
  <si>
    <t>Construction/Mounting of high must security lights in three wards:-Mabatini Ward</t>
  </si>
  <si>
    <t>Huruma AP Camp</t>
  </si>
  <si>
    <r>
      <t>ENVIRONMEN</t>
    </r>
    <r>
      <rPr>
        <sz val="12"/>
        <color indexed="8"/>
        <rFont val="Footlight MT Light"/>
        <family val="1"/>
      </rPr>
      <t>T</t>
    </r>
  </si>
  <si>
    <t>Construction of 5 door pit latrines completion</t>
  </si>
  <si>
    <t>Mathare Social hall</t>
  </si>
  <si>
    <t>4-047-290-2640511-104-2017/2018-001</t>
  </si>
  <si>
    <t>Ngei Ward  High Mast Security Light</t>
  </si>
  <si>
    <r>
      <t>Construction/Mounting of high mast security lights in three wards:-</t>
    </r>
    <r>
      <rPr>
        <b/>
        <i/>
        <sz val="12"/>
        <color indexed="8"/>
        <rFont val="Footlight MT Light"/>
        <family val="1"/>
      </rPr>
      <t>Ngei ward</t>
    </r>
  </si>
  <si>
    <t>4-047-290-2630204-104-2018/19-002</t>
  </si>
  <si>
    <t>4-047-290-2630204-104-2018/19-003</t>
  </si>
  <si>
    <t>4-047-290-2630204-104-2018/19-004</t>
  </si>
  <si>
    <t>4-047-290-2630204-104-2018/19-005</t>
  </si>
  <si>
    <t>4-047-290-2630204-104-2018/19-006</t>
  </si>
  <si>
    <t>4-047-290-2630204-104-2018/19-007</t>
  </si>
  <si>
    <t>4-047-290-2630204-104-2018/19-008</t>
  </si>
  <si>
    <t>4-047-290-2630204-104-2018/19-009</t>
  </si>
  <si>
    <t>4-047-290-2630204-104-2018/19-010</t>
  </si>
  <si>
    <t>4-047-290-2630204-104-2018/19-011</t>
  </si>
  <si>
    <t>4-047-290-2630204-104-2018/19-001</t>
  </si>
  <si>
    <t>4-047-290-2640509-104-2018/19-001</t>
  </si>
  <si>
    <t>4-047-290-2640507-108-2018/19-004</t>
  </si>
  <si>
    <t>4-047-290-2640509-110-2018/19-001</t>
  </si>
  <si>
    <r>
      <rPr>
        <sz val="12"/>
        <color indexed="8"/>
        <rFont val="Footlight MT Light"/>
        <family val="1"/>
      </rPr>
      <t>Creation Of A Slab To Increase Office Space(1</t>
    </r>
    <r>
      <rPr>
        <vertAlign val="superscript"/>
        <sz val="12"/>
        <color indexed="8"/>
        <rFont val="Footlight MT Light"/>
        <family val="1"/>
      </rPr>
      <t>ST</t>
    </r>
    <r>
      <rPr>
        <sz val="12"/>
        <color indexed="8"/>
        <rFont val="Footlight MT Light"/>
        <family val="1"/>
      </rPr>
      <t xml:space="preserve"> Floor) and Creation of an Auditorium on the ground floor(second phase)</t>
    </r>
  </si>
  <si>
    <t>4-047-290-2640509-110-2018/19-002</t>
  </si>
  <si>
    <t>Purchase,transport and planting of tree seedlings</t>
  </si>
  <si>
    <t>Renovation of one classroom flooring and roofing</t>
  </si>
  <si>
    <t>Renovation of Laboratory:- flooring,Plastering, painting and installation of windows/doors</t>
  </si>
  <si>
    <t>Administration police line Mwingi</t>
  </si>
  <si>
    <t xml:space="preserve">Administration police Line Kanyunga </t>
  </si>
  <si>
    <t>Construction of Administration police lines: - foundation, walling and roofing</t>
  </si>
  <si>
    <r>
      <t>Completion of science laboratory:phase II(</t>
    </r>
    <r>
      <rPr>
        <b/>
        <sz val="12"/>
        <color indexed="10"/>
        <rFont val="Footlight MT Light"/>
        <family val="1"/>
      </rPr>
      <t>specific activity)</t>
    </r>
  </si>
  <si>
    <t>Construction of a four (4) storey administration Block and classrooms-Phase 1 (Right wing ground floor-store room, three classrooms, toilets and urinals and staircase; Mioddle block ground floor- staffroom and kitchenette, deputy principal's office, ladies and gents toilets, reception, account clerks office, secretary's office, principal's office, bursar's office and strong room; Left wing ground floor-three classrooms, toilets and landing area)</t>
  </si>
  <si>
    <t>Construction of Administration Police Modern office (Ground floor-9 offices, staircase and store, verandah and entrance lobby; First Floor-6 offices, one self-contained office and balcony)</t>
  </si>
  <si>
    <t>Completin of 2 classrooms ground floor- plastering, painting and 1st floor, waling roofing and plastering</t>
  </si>
  <si>
    <r>
      <t>Land purchase of 1 acre, plus classrooms and other structures within the compound.</t>
    </r>
    <r>
      <rPr>
        <b/>
        <sz val="12"/>
        <color indexed="10"/>
        <rFont val="Footlight MT Light"/>
        <family val="1"/>
      </rPr>
      <t>(submit land valuation report)</t>
    </r>
  </si>
  <si>
    <t>Construction of 10 door modern toilets @ Kshs. 1,025,817.25, Purchase of 10,000 litres water tank for harvesting water @ Kshs. 75,000 and 20 hand wash cylinders(50 litres) @ Kshs. 80,000</t>
  </si>
  <si>
    <t>Construction of new storey 8 classrooms- substructure and walling of 1st floor</t>
  </si>
  <si>
    <t>Construction of 3 classrooms; substructure, walling, roofing and plastering.</t>
  </si>
  <si>
    <t>Construction of 3 classrooms; substructure, walling, roofing and plastering</t>
  </si>
  <si>
    <t>…………………………………….                                                                                                                                                                                                     Verified By: Elizabeth Kitundu.                                                                                                                                                                                                                                                                                                                                                                                                                                                                                                                                                                                                                                                                                                                                         Ag. Chief Manager Programmes &amp; Field Services Coordination                                                                     Date………………………………...</t>
  </si>
  <si>
    <t>Completion of  social hall(roof,fixing of doors &amp; Windows)</t>
  </si>
  <si>
    <t>Purchase of nine 5000litres @ Ksh 45,000 water tanks for water harvesting and installation of 10 dustbins @ Ksh 66,103.76 :Kamangu primary,Nachu primary,Nachu secondary,Gicharani primary,Nderi primary,Magutuini primary,Nguriunditu police ,Thamanda police and Riu nderi police</t>
  </si>
  <si>
    <t xml:space="preserve">Purchase of one container and fabricating into 3 office  units Kshs 500,000 </t>
  </si>
  <si>
    <t>Construction  a 1 door pit latrine  (pit excavation, substructures work, frame,roofing works,fixing doors &amp; windows, external,internal &amp; floor finishes)</t>
  </si>
  <si>
    <t>Payment of NHIF Deduction</t>
  </si>
  <si>
    <t>MONITORING AND EVALUATION/CAPACITY BUILDING.</t>
  </si>
  <si>
    <t>4-036-194-3110202-108-2018/19-001</t>
  </si>
  <si>
    <t>Renovation of  NG-CDF office (painting and glazing, installation shelves in kitchen, installation of flash toilet and sink in ladies toilets)kshs 308,174.07 and  installation of intercom at Kshs.100,000</t>
  </si>
  <si>
    <t>4-036-194-3110202-108-2018/19-002</t>
  </si>
  <si>
    <t>Completion of administration ;Internal wall plaster, Casting of the floor slab, Fixing of 4no door frames and shutters, Fixing of 2no steel grills to main entry and exit points, Fixing of 1no double steel door shutter to staff room, Fixing of 1200x1200mm in size 8no steel casement windows, Fixing of fascia boards, Permanent vents, Electrical conduiting</t>
  </si>
  <si>
    <t>Renovation of 3 classrooms; Internal and external wall finish, Casting of the floor slab and screeding, Fix 12no, 1200mm in size steel, casement windows, Veranda works, 75mm diameter steel stanchions, Fixing of 3no double steel door, Fixing of 7”x1” fascia boards, Painting works</t>
  </si>
  <si>
    <t xml:space="preserve">Renovation of 2 classroom; plastering and painting, floors screeding, fitting  of window panes </t>
  </si>
  <si>
    <t xml:space="preserve">Completion of 2 classrooms; plastering , window and doors fitting, floor screeding and painting </t>
  </si>
  <si>
    <t>Completion of 2 classrooms; Internal wall plaster, Floor finish/screeding, Fixing of 4no steel casement windows, External wall finish, Double steel door, Fixing of 7”x1” fascia boards, Painting works and roof painting, 75mm diameter steel stanchions</t>
  </si>
  <si>
    <t xml:space="preserve">Kiptapsir Primary School </t>
  </si>
  <si>
    <t>Completion of one classroom; Casting of the floor slab, Walling, Roofing, Fixing of steel casement windows and 1no double steel door, Internal and external wall finish, Floor finish, Electrical conducting, General painting</t>
  </si>
  <si>
    <t>Completion of 2 classroom; ceiling of two classrooms, plastering of one classroom, floor screeding of one classroom, painting</t>
  </si>
  <si>
    <t>Construction of one classroom to completion (kshs 650,000), purchase of 30  desks  (kshs 60,000)</t>
  </si>
  <si>
    <t>Construction of one classroom to completion (kshs650,000), purchase of 30  desks  (kshs 60,000)</t>
  </si>
  <si>
    <t>Tuiyotich  Primary Sch</t>
  </si>
  <si>
    <t>Koita Primary school</t>
  </si>
  <si>
    <t xml:space="preserve"> Construction of one classroom to completion (kshs650,000), purchase of 30  desks  (kshs 60,000)</t>
  </si>
  <si>
    <t>Cheptebe Primary School</t>
  </si>
  <si>
    <t>Ngariet Primary school</t>
  </si>
  <si>
    <t>Ngamurian Primary school</t>
  </si>
  <si>
    <t xml:space="preserve">Completion of classroom i.e plastering, painting, floor and glazing. </t>
  </si>
  <si>
    <t>Sasita Primary school</t>
  </si>
  <si>
    <t>chepkalwal Primary school</t>
  </si>
  <si>
    <t>Bambanik Primary school</t>
  </si>
  <si>
    <t>4-036-194-2630204-104-2018/19-022</t>
  </si>
  <si>
    <t>Chepkebit Primary sch</t>
  </si>
  <si>
    <t>4-036-194-2630204-104-2018/19-023</t>
  </si>
  <si>
    <t xml:space="preserve">Completion of classroom i.e roofing, plastering, painting, floor and glazing and  windows </t>
  </si>
  <si>
    <t>Mariko Primary chool</t>
  </si>
  <si>
    <t>4-036-194-2630204-104-2018/19-024</t>
  </si>
  <si>
    <t>Chesambai Primary school</t>
  </si>
  <si>
    <t>4-036-194-2630204-104-2018/19-025</t>
  </si>
  <si>
    <t>Chepbugon Primary school</t>
  </si>
  <si>
    <t>4-036-194-2630204-104-2018/19-026</t>
  </si>
  <si>
    <t>Tamurei Primary school</t>
  </si>
  <si>
    <t>4-036-194-2630204-104-2018/19-027</t>
  </si>
  <si>
    <t>Soimet Primary school</t>
  </si>
  <si>
    <t>4-036-194-2630204-104-2018/19-028</t>
  </si>
  <si>
    <t>Chilgotwet Primary school</t>
  </si>
  <si>
    <t>4-036-194-2630204-104-2018/19-029</t>
  </si>
  <si>
    <t>Chesegem Primary school</t>
  </si>
  <si>
    <t>4-036-194-2630204-104-2018/19-030</t>
  </si>
  <si>
    <t>Kameswon Primary school</t>
  </si>
  <si>
    <t>4-036-194-2630204-104-2018/19-031</t>
  </si>
  <si>
    <t>Kelonget valley Primary school</t>
  </si>
  <si>
    <t>4-036-194-2630204-104-2018/19-032</t>
  </si>
  <si>
    <t>Kamugeno Primary school</t>
  </si>
  <si>
    <t>4-036-194-2630204-104-2018/19-033</t>
  </si>
  <si>
    <t>Kiptenden Primary school</t>
  </si>
  <si>
    <t>4-036-194-2630204-104-2018/19-034</t>
  </si>
  <si>
    <t>Chepkelelyet Primary school</t>
  </si>
  <si>
    <t>4-036-194-2630204-104-2018/19-035</t>
  </si>
  <si>
    <t>Sosik Primary school</t>
  </si>
  <si>
    <t>4-036-194-2630204-104-2018/19-036</t>
  </si>
  <si>
    <t>Ngainet Primary school</t>
  </si>
  <si>
    <t>4-036-194-2630204-104-2018/19-037</t>
  </si>
  <si>
    <t>Kapkures Primary school</t>
  </si>
  <si>
    <t>4-036-194-2630204-104-2018/19-038</t>
  </si>
  <si>
    <t>Chemogoi Primary school</t>
  </si>
  <si>
    <t>4-036-194-2630204-104-2018/19-039</t>
  </si>
  <si>
    <t>Ngenda Primary school</t>
  </si>
  <si>
    <t>4-036-194-2630204-104-2018/19-040</t>
  </si>
  <si>
    <t>Kimoso  Primary school</t>
  </si>
  <si>
    <t>4-036-194-2630204-104-2018/19-041</t>
  </si>
  <si>
    <t>Renovation of 2 classrooms i.e pillars, reconstruction of walling, windows, glazing plastering and painting</t>
  </si>
  <si>
    <t>Kuriot Primary school</t>
  </si>
  <si>
    <t>4-036-194-2630204-104-2018/19-042</t>
  </si>
  <si>
    <t>Kaplong Boys Primary Sch</t>
  </si>
  <si>
    <t>4-036-194-2630204-104-2018/19-043</t>
  </si>
  <si>
    <t>Kokwon Primary school</t>
  </si>
  <si>
    <t>4-036-194-2630204-104-2018/19-044</t>
  </si>
  <si>
    <t>Kapkelei Secondary  School</t>
  </si>
  <si>
    <t>Completion of single laboratory; fixing of floors and worktops tiles, Fix permanent vents, Fume chamber, Improvement of water system, Lockable shelves to the preparation room, Cornices to the prep room</t>
  </si>
  <si>
    <t>Gelegele Boys Secondary  School</t>
  </si>
  <si>
    <t xml:space="preserve">Completion of dining hall; Installation of 5 Fans and general painting </t>
  </si>
  <si>
    <t>Kamungei Secondary  School</t>
  </si>
  <si>
    <t xml:space="preserve">Completion of library; Internal and external wall finish, Floor finish/screeding , Fixing of 2no double panel doors, Fixing of 1no single panel door, Completion of partition cable to roof level, General painting, Ceiling works, Electrical works, Fixing of window panes </t>
  </si>
  <si>
    <t>Kapchemibei Secondary  School</t>
  </si>
  <si>
    <t>Completion of one classrooms; Cable plastering and painting, floor plastering and painting</t>
  </si>
  <si>
    <t>Kimawit Secondary  School</t>
  </si>
  <si>
    <t>Completion of single of  laboratory; Fixing of floor tiles, Fixing of shelves to the store, Ceiling to the store, Fixing of 1no door shutter, Fixing of worktop shutters</t>
  </si>
  <si>
    <t>Saruchat Secondary  School</t>
  </si>
  <si>
    <t>Completion of twin  laboratory; Casting of concrete worktop, Fixing of 2no double steel door, Windows, ceiling, Gas and water system, General painting works, Fume chamber</t>
  </si>
  <si>
    <t>St Joseph  Mabwaita Secondary  School</t>
  </si>
  <si>
    <t xml:space="preserve">Completion of single laboratory; water system and drainage, water storage tank </t>
  </si>
  <si>
    <t>Completion of single  laboratory; Casting of concrete worktop and tiling, Preparation sink  and shelves, ceiling, Gas and water system, General painting works, Fume chamber</t>
  </si>
  <si>
    <t>Burgei Secondary School</t>
  </si>
  <si>
    <t>Completion of  laboratory; Casting of concrete worktop and tiling, Preparation sink  and shelves, ceiling, Gas and water system, General painting works, Fume chamber</t>
  </si>
  <si>
    <t>Completion of single laboratory; Ceiling, Gas and water system, Worktop tiling, Floor screed, General painting works, Fume chamber</t>
  </si>
  <si>
    <t>Kapkoitim Secondary School</t>
  </si>
  <si>
    <t>Completion of laboratory; Casting of concrete worktop and tiling, Fixing of 2no double steel door, Gas and water system, General painting works, Fume chamber</t>
  </si>
  <si>
    <t>Completion of twin laboratory; Roofing, Floor Slab including hardcore and murram, Veranda complete with steel stanchions, Casting of concrete worktop and tiling, Preparation sink  and shelves, ceiling, Gas and water system, General painting works, Fume chamber</t>
  </si>
  <si>
    <t>Completion of single laboratory; Internal wall plaster, Casting of the floor slab and screeding, External wall finish, Fixing of 2no double steel door and 2no single panel door, Concrete worktop, Gas and water system, Worktop tiles, General painting, Fixing of window panes</t>
  </si>
  <si>
    <t xml:space="preserve">Completion of administration block and classroom; floors screeding, ceiling, window panes fitting, painting </t>
  </si>
  <si>
    <t xml:space="preserve">Completion of single laboratory; Internal wall plaster, Floor finish/screeding, Fixing of 2no double steel doors, External wall finish, Fixing of 7”x1” fascia boards, Painting works, 75mm diameter steel stanchions, Completion of partition cable to roof level, Concrete worktops, Gas and water system, Worktops tiles, General painting, Fixing of window panes </t>
  </si>
  <si>
    <t xml:space="preserve"> Construction of one classroom to completion (Kshs 650,000), purchase of 30  lockers and chairs , one  teacher table and chair (kshs 150,000)</t>
  </si>
  <si>
    <t>Construction of 2 classroom  to suspended slab</t>
  </si>
  <si>
    <t>Kamenes Secondary  School</t>
  </si>
  <si>
    <t>Construction of 6 door pit latrine to completion</t>
  </si>
  <si>
    <t>kipsingei Secondary school</t>
  </si>
  <si>
    <t>Rotik Secondary school</t>
  </si>
  <si>
    <t>Completion of single laboratory ; worktops with tiles, gas and water system, fume chember,shelve in prep room with one sink, ceiling, electrical installation, plastering and painting</t>
  </si>
  <si>
    <t>Kaplelach Secondary school</t>
  </si>
  <si>
    <t>Construction of single laboratory</t>
  </si>
  <si>
    <t>Motiret Secondary school</t>
  </si>
  <si>
    <t>Sosur Secondary school</t>
  </si>
  <si>
    <t>Kiricha Secondary school</t>
  </si>
  <si>
    <t>4-036-194-2630205-104-2018/19-032</t>
  </si>
  <si>
    <t>Kipngosos Secondary school</t>
  </si>
  <si>
    <t>4-036-194-2630205-104-2018/19-033</t>
  </si>
  <si>
    <t>Mogoiwet Secondary school</t>
  </si>
  <si>
    <t>4-036-194-2630205-104-2018/19-034</t>
  </si>
  <si>
    <t>Gorgor Secondary school</t>
  </si>
  <si>
    <t>4-036-194-2630205-104-2018/19-035</t>
  </si>
  <si>
    <t xml:space="preserve">Part purchase of bus 51 seater </t>
  </si>
  <si>
    <t>Keronjo mixed day Secondary school</t>
  </si>
  <si>
    <t>4-036-194-2630205-104-2018/19-036</t>
  </si>
  <si>
    <t>4-036-194-2640510-110-2018/19-001</t>
  </si>
  <si>
    <t>4-036-194-2640510-110-2018/19-002</t>
  </si>
  <si>
    <t>Siroin Assistant Chief’s Office</t>
  </si>
  <si>
    <t>4-036-194-2640510-110-2018/19-003</t>
  </si>
  <si>
    <t>Kapkures  Administration Police Camp</t>
  </si>
  <si>
    <t>4-036-194-2640510-110-2018/19-004</t>
  </si>
  <si>
    <t>4-036-194-2640510-110-2018/19-005</t>
  </si>
  <si>
    <t>Chebilat Assistant Chief’s Office</t>
  </si>
  <si>
    <t>4-036-194-2640510-110-2018/19-006</t>
  </si>
  <si>
    <t xml:space="preserve">  Construction of 2 door pit latrines to completion</t>
  </si>
  <si>
    <t>Chesilyot Assistant Chief’s Office</t>
  </si>
  <si>
    <t xml:space="preserve">koiyet assistant chief office </t>
  </si>
  <si>
    <t>4-036-194-2640507-113-2018/19-002</t>
  </si>
  <si>
    <r>
      <t>Carry out constituency Sports tournament and Purchase of uniforms and balls to the football teams in the 5 wards (Baragwi ward , Kabare ward, Ngariama ward, Njuki-ini Ward and Karumandi ward.) Each ward teams to get equipment worth Ksh. 436,163.5</t>
    </r>
    <r>
      <rPr>
        <b/>
        <sz val="12"/>
        <color indexed="10"/>
        <rFont val="Footlight MT Light"/>
        <family val="1"/>
      </rPr>
      <t>(specify teams)</t>
    </r>
  </si>
  <si>
    <t>Athi Zonal Educational Office</t>
  </si>
  <si>
    <t xml:space="preserve"> Construction of one classroom to completion (kshs650,000), purchase of 30  desks  (kshs 60,000) and toilet(4 door pit latrine) kshs 400,000 </t>
  </si>
  <si>
    <r>
      <t xml:space="preserve"> Construction of one classroom to completion (kshs650,000), purchase of 30  desks  (kshs 60,000)</t>
    </r>
    <r>
      <rPr>
        <b/>
        <sz val="12"/>
        <color indexed="10"/>
        <rFont val="Footlight MT Light"/>
        <family val="1"/>
      </rPr>
      <t xml:space="preserve"> </t>
    </r>
    <r>
      <rPr>
        <sz val="12"/>
        <rFont val="Footlight MT Light"/>
        <family val="1"/>
      </rPr>
      <t xml:space="preserve">and toilet(4 door pit latrine) kshs 400,000 </t>
    </r>
  </si>
  <si>
    <t>Completion of dinning hall: Plastering, floors screeding, fitting of doors and windows</t>
  </si>
  <si>
    <t>Completion of a Storey Building housing Administration Block and 3 Classrooms-Flooring and plastering</t>
  </si>
  <si>
    <r>
      <t>Purchase of uniforms and balls for identified Constituency teams (</t>
    </r>
    <r>
      <rPr>
        <b/>
        <sz val="12"/>
        <color indexed="10"/>
        <rFont val="Footlight MT Light"/>
        <family val="1"/>
      </rPr>
      <t>NG-CDFC to specify the teams</t>
    </r>
    <r>
      <rPr>
        <sz val="12"/>
        <color indexed="8"/>
        <rFont val="Footlight MT Light"/>
        <family val="1"/>
      </rPr>
      <t>) and facilitate a constituency sports tournament and the winning teams/schools to be awarded with trophies. All participation costs catered for</t>
    </r>
  </si>
  <si>
    <r>
      <t>Completion of a storey Building comprising of (</t>
    </r>
    <r>
      <rPr>
        <b/>
        <sz val="12"/>
        <color indexed="10"/>
        <rFont val="Footlight MT Light"/>
        <family val="1"/>
      </rPr>
      <t>specify the facility.classroom or admin etc</t>
    </r>
    <r>
      <rPr>
        <sz val="12"/>
        <color indexed="8"/>
        <rFont val="Footlight MT Light"/>
        <family val="1"/>
      </rPr>
      <t xml:space="preserve">) started by PTA/BOM– Roofing, Fitting of Doors &amp; Windows, Plastering, Flooring and General finishing. </t>
    </r>
  </si>
  <si>
    <r>
      <t xml:space="preserve">Completion of a storey Building comprising of </t>
    </r>
    <r>
      <rPr>
        <b/>
        <sz val="12"/>
        <color indexed="10"/>
        <rFont val="Footlight MT Light"/>
        <family val="1"/>
      </rPr>
      <t>(specify the facility.classroom or admin etc</t>
    </r>
    <r>
      <rPr>
        <sz val="12"/>
        <color indexed="8"/>
        <rFont val="Footlight MT Light"/>
        <family val="1"/>
      </rPr>
      <t>) started by PTA/BOM– Construction of 1</t>
    </r>
    <r>
      <rPr>
        <vertAlign val="superscript"/>
        <sz val="12"/>
        <color indexed="8"/>
        <rFont val="Footlight MT Light"/>
        <family val="1"/>
      </rPr>
      <t>ST</t>
    </r>
    <r>
      <rPr>
        <sz val="12"/>
        <color indexed="8"/>
        <rFont val="Footlight MT Light"/>
        <family val="1"/>
      </rPr>
      <t xml:space="preserve"> Floor walling, Roofing and finishing.</t>
    </r>
  </si>
  <si>
    <r>
      <t>Construction of 1 Classroom – Foundation, walling (Phase 1 funding)(</t>
    </r>
    <r>
      <rPr>
        <b/>
        <sz val="12"/>
        <color indexed="10"/>
        <rFont val="Footlight MT Light"/>
        <family val="1"/>
      </rPr>
      <t>NG-CDFC to allocate adequate fuds to the project)</t>
    </r>
  </si>
  <si>
    <t>Purchase of 1HP laptops (Kshs.70,000), one printer (Kshs.40,000) and 1 water dispensers (Kshs.20,000)</t>
  </si>
  <si>
    <t>PROJECT GFS CODELIST FOR CHUKA IGAMBANGOMBE NATIONAL GOVERNMENT CONSTITUENCY DEVELOPMENT FUND</t>
  </si>
  <si>
    <t>4-013-061-2110000-2018/19-100-001</t>
  </si>
  <si>
    <t>4-013-061-2210000-2018/19-100-002</t>
  </si>
  <si>
    <t xml:space="preserve">Purchase of fuel, Office/Vehicle repairs and maintenance, printing, stationery, telephone, Electricity, travel and subsistence, office tea.  </t>
  </si>
  <si>
    <t>4-013-061-2120101-2018/19-100-003</t>
  </si>
  <si>
    <t>4-013-061-2120201-2018/19-100-004</t>
  </si>
  <si>
    <t>4-013-061-2210802-2018/19-100-005</t>
  </si>
  <si>
    <t>4-013-061-2210000-2018/19-111-001</t>
  </si>
  <si>
    <t>Purchase of fuel, repairs and maintenance, printing, stationery, Airtime and refreshments.</t>
  </si>
  <si>
    <t>4-013-061-2210802-2018/19-111-002</t>
  </si>
  <si>
    <t>Payment of Committee monitoring &amp; evaluation allowances</t>
  </si>
  <si>
    <t>4-013-061-2210700-2018/2018-111-003</t>
  </si>
  <si>
    <t>4-013-061-2640200-101-2018/19-001</t>
  </si>
  <si>
    <t>4-013-061-2640101-103-2018/19-001</t>
  </si>
  <si>
    <t>4-013-061-2640102-103-2018/19-002</t>
  </si>
  <si>
    <t>4-013-061-2640103-103-2018/19-003</t>
  </si>
  <si>
    <t>4-013-061-2640509-112-2018/19-001</t>
  </si>
  <si>
    <t>Kiagondu Secondary School</t>
  </si>
  <si>
    <t>4-013-061-2640510-110-2018/19-001</t>
  </si>
  <si>
    <t>Kiunguni Secondary School</t>
  </si>
  <si>
    <t>4-013-061-2640510-110-2018/19-002</t>
  </si>
  <si>
    <t>Makawani Secondary School</t>
  </si>
  <si>
    <t>4-013-061-2640510-110-2018/19-003</t>
  </si>
  <si>
    <t>Kambandi Seoondary School</t>
  </si>
  <si>
    <t>4-013-061-2640510-110-2018/19-004</t>
  </si>
  <si>
    <t>PCEA Kiereni Boarding Primary School</t>
  </si>
  <si>
    <t>4-013-061-2640510-110-2018/19-005</t>
  </si>
  <si>
    <t>4-013-061-2640510-110-2018/19-006</t>
  </si>
  <si>
    <t>Mutuguni Secondary School</t>
  </si>
  <si>
    <t>4-013-061-2640510-110-2018/19-007</t>
  </si>
  <si>
    <t>Mpukoni Secondary School</t>
  </si>
  <si>
    <t>4-013-061-2640510-110-2018/19-008</t>
  </si>
  <si>
    <t>Makanyaga Secondary School</t>
  </si>
  <si>
    <t>4-013-061-2640510-110-2018/19-009</t>
  </si>
  <si>
    <t>Ntumbara Secondary school</t>
  </si>
  <si>
    <t>4-013-061-2640510-110-2018/19-010</t>
  </si>
  <si>
    <t>Kanthanje Secondary School</t>
  </si>
  <si>
    <t>4-013-061-2640510-110-2018/19-011</t>
  </si>
  <si>
    <t>Kabururu Secondary school</t>
  </si>
  <si>
    <t>4-013-061-2640510-110-2018/19-012</t>
  </si>
  <si>
    <t>Kajuki Secondary school</t>
  </si>
  <si>
    <t>4-013-061-2640510-110-2018/19-013</t>
  </si>
  <si>
    <t>Kirege Secondary school</t>
  </si>
  <si>
    <t>4-013-061-2640510-110-2018/19-014</t>
  </si>
  <si>
    <t>Karamugi Secondary school</t>
  </si>
  <si>
    <t>4-013-061-2640510-110-2018/19-015</t>
  </si>
  <si>
    <t>Ikawa Secondary school</t>
  </si>
  <si>
    <t>4-013-061-2640510-110-2018/19-016</t>
  </si>
  <si>
    <t>Rubati Secondary school</t>
  </si>
  <si>
    <t>4-013-061-2640510-110-2018/19-017</t>
  </si>
  <si>
    <t>Mukuuni Secondary school</t>
  </si>
  <si>
    <t>4-013-061-2640510-110-2018/19-018</t>
  </si>
  <si>
    <t>Magumoni day Secondary School</t>
  </si>
  <si>
    <t>4-013-061-2640510-110-2018/19-019</t>
  </si>
  <si>
    <t>Magenka Secondary school</t>
  </si>
  <si>
    <t>4-013-061-2640510-110-2018/19-020</t>
  </si>
  <si>
    <t>Ndagoni secondary school</t>
  </si>
  <si>
    <t>4-013-061-2640510-110-2018/19-021</t>
  </si>
  <si>
    <t>Kiamuriuki Secondary school</t>
  </si>
  <si>
    <t>4-013-061-2640510-110-2018/19-022</t>
  </si>
  <si>
    <t>Kathwana Secondary school</t>
  </si>
  <si>
    <t>4-013-061-2640510-110-2018/19-023</t>
  </si>
  <si>
    <t>Murigi Secondary school</t>
  </si>
  <si>
    <t>4-013-061-2640510-110-2018/19-024</t>
  </si>
  <si>
    <t>Itugururu Secondary school</t>
  </si>
  <si>
    <t>4-013-061-2640510-110-2018/19-025</t>
  </si>
  <si>
    <t>Kamwimbi Secondary school</t>
  </si>
  <si>
    <t>4-013-061-2640510-110-2018/19-026</t>
  </si>
  <si>
    <t>Magumoni Girls Secondary school</t>
  </si>
  <si>
    <t>4-013-061-2640510-110-2018/19-027</t>
  </si>
  <si>
    <t>Ikuu Girls Secondary school</t>
  </si>
  <si>
    <t>4-013-061-2640510-110-2018/19-028</t>
  </si>
  <si>
    <t>Mutuguni  Primary School</t>
  </si>
  <si>
    <t>4-013-061-2630204-104-2018/19-001</t>
  </si>
  <si>
    <t>Chera  primary school</t>
  </si>
  <si>
    <t>4-013-061-2630204-104-2018/19-002</t>
  </si>
  <si>
    <t>Kambandi   Primary school</t>
  </si>
  <si>
    <t>4-013-061-2630204-104-2018/19-003</t>
  </si>
  <si>
    <t>4-013-061-2630204-104-2018/19-004</t>
  </si>
  <si>
    <t>Mungoni Primary School</t>
  </si>
  <si>
    <t>4-013-061-2630204-104-2018/19-005</t>
  </si>
  <si>
    <t>Magumoni Primary School</t>
  </si>
  <si>
    <t>4-013-061-2630204-104-2018/19-006</t>
  </si>
  <si>
    <t>Mathiga  Primary School</t>
  </si>
  <si>
    <t>4-013-061-2630204-104-2018/19-007</t>
  </si>
  <si>
    <t>Kigwambura  Primary School</t>
  </si>
  <si>
    <t>4-013-061-2630204-104-2018/19-008</t>
  </si>
  <si>
    <t>Murigi  Primary School</t>
  </si>
  <si>
    <t>4-013-061-2630204-104-2018/19-009</t>
  </si>
  <si>
    <t>Nkobore primary school</t>
  </si>
  <si>
    <t>4-013-061-2630204-104-2018/19-010</t>
  </si>
  <si>
    <t>Kiegoti PrimarySchool</t>
  </si>
  <si>
    <t>4-013-061-2630204-104-2018/19-011</t>
  </si>
  <si>
    <t>Kairini Primary School</t>
  </si>
  <si>
    <t>4-013-061-2630204-104-2018/19-012</t>
  </si>
  <si>
    <t>Mikame Primary School</t>
  </si>
  <si>
    <t>4-013-061-2630204-104-2018/19-013</t>
  </si>
  <si>
    <t>Kaarange School Primary</t>
  </si>
  <si>
    <t>4-013-061-2630204-104-2018/19-014</t>
  </si>
  <si>
    <t>Nyaga  Kairu Primary School</t>
  </si>
  <si>
    <t>4-013-061-2630204-104-2018/19-015</t>
  </si>
  <si>
    <t>Kaanwa  PCEA Primary School</t>
  </si>
  <si>
    <t>4-013-061-2630204-104-2018/19-016</t>
  </si>
  <si>
    <t>PCEA Weru Primary School</t>
  </si>
  <si>
    <t>4-013-061-2630204-104-2018/19-017</t>
  </si>
  <si>
    <t>Karengi Primary School</t>
  </si>
  <si>
    <t>4-013-061-2630204-104-2018/19-018</t>
  </si>
  <si>
    <t>Matuntu Primary School</t>
  </si>
  <si>
    <t>4-013-061-2630204-104-2018/19-019</t>
  </si>
  <si>
    <t>Nkwengo Primary School</t>
  </si>
  <si>
    <t>4-013-061-2630204-104-2018/19-020</t>
  </si>
  <si>
    <t>Kamutiria Primary School</t>
  </si>
  <si>
    <t>4-013-061-2630204-104-2018/19-021</t>
  </si>
  <si>
    <t>Kambungu Primary School</t>
  </si>
  <si>
    <t>4-013-061-2630204-104-2018/19-022</t>
  </si>
  <si>
    <t>Mwanjati Primary School</t>
  </si>
  <si>
    <t>4-013-061-2630204-104-2018/19-023</t>
  </si>
  <si>
    <t>Kithangani Primary School</t>
  </si>
  <si>
    <t>4-013-061-2630204-104-2018/19-024</t>
  </si>
  <si>
    <t>Mugere Primary School</t>
  </si>
  <si>
    <t>4-013-061-2630204-104-2018/19-025</t>
  </si>
  <si>
    <t>Mpangua Primary School</t>
  </si>
  <si>
    <t>4-013-061-2630204-104-2018/19-026</t>
  </si>
  <si>
    <t xml:space="preserve">Mikwani Primary School </t>
  </si>
  <si>
    <t>4-013-061-2630204-104-2018/19-027</t>
  </si>
  <si>
    <t xml:space="preserve">Mikui Primary School </t>
  </si>
  <si>
    <t>4-013-061-2630204-104-2018/19-028</t>
  </si>
  <si>
    <t xml:space="preserve">Kamugaa Primary School </t>
  </si>
  <si>
    <t>4-013-061-2630204-104-2018/19-029</t>
  </si>
  <si>
    <t>Kianthang'a Primary School</t>
  </si>
  <si>
    <t>4-013-061-2630204-104-2018/19-030</t>
  </si>
  <si>
    <t xml:space="preserve">Kathagara Primary School </t>
  </si>
  <si>
    <t>4-013-061-2630204-104-2018/19-031</t>
  </si>
  <si>
    <t>Kandega Primary School</t>
  </si>
  <si>
    <t>4-013-061-2630204-104-2018/19-032</t>
  </si>
  <si>
    <t>Kiamuriuki Primary School</t>
  </si>
  <si>
    <t>4-013-061-2630204-104-2018/19-033</t>
  </si>
  <si>
    <t xml:space="preserve">Njuri Primary School </t>
  </si>
  <si>
    <t>4-013-061-2630204-104-2018/19-034</t>
  </si>
  <si>
    <t xml:space="preserve">Thuita Primary School </t>
  </si>
  <si>
    <t>4-013-061-2630204-104-2018/19-035</t>
  </si>
  <si>
    <t>Gatituni Primary School</t>
  </si>
  <si>
    <t>4-013-061-2630204-104-2018/19-036</t>
  </si>
  <si>
    <t xml:space="preserve">Kamuchiru Primary School </t>
  </si>
  <si>
    <t>4-013-061-2630204-104-2018/19-037</t>
  </si>
  <si>
    <t>Karembuni Primary School</t>
  </si>
  <si>
    <t>4-013-061-2630204-104-2018/19-038</t>
  </si>
  <si>
    <t xml:space="preserve">Itunguuru Primary School </t>
  </si>
  <si>
    <t>4-013-061-2630204-104-2018/19-039</t>
  </si>
  <si>
    <t>4-013-061-2630204-104-2018/19-040</t>
  </si>
  <si>
    <t xml:space="preserve">Kathutwa Primary School </t>
  </si>
  <si>
    <t>4-013-061-2630204-104-2018/19-041</t>
  </si>
  <si>
    <t xml:space="preserve">Mariuko Maingi Primary School </t>
  </si>
  <si>
    <t>4-013-061-2630204-104-2018/19-042</t>
  </si>
  <si>
    <t>Twamikwa Primary School</t>
  </si>
  <si>
    <t>4-013-061-2630204-104-2018/19-043</t>
  </si>
  <si>
    <t xml:space="preserve">Karwiro Primary School </t>
  </si>
  <si>
    <t>4-013-061-2630204-104-2018/19-044</t>
  </si>
  <si>
    <t> Mbaraga primary school</t>
  </si>
  <si>
    <t>4-013-061-2630204-104-2018/19-045</t>
  </si>
  <si>
    <t>Kambui Primary School</t>
  </si>
  <si>
    <t>4-013-061-2630204-104-2018/19-046</t>
  </si>
  <si>
    <t xml:space="preserve">Kamwimbi Primary School </t>
  </si>
  <si>
    <t>4-013-061-2630204-104-2018/19-047</t>
  </si>
  <si>
    <t>Ntumbara Primary School</t>
  </si>
  <si>
    <t>4-013-061-2630204-104-2018/19-048</t>
  </si>
  <si>
    <t>Calvary EAPC  Nkungani Primary School</t>
  </si>
  <si>
    <t>4-013-061-2630204-104-2018/19-049</t>
  </si>
  <si>
    <t>Nthima PrimarySchool</t>
  </si>
  <si>
    <t>4-013-061-2630204-104-2018/19-050</t>
  </si>
  <si>
    <t xml:space="preserve">Kirege Primary School </t>
  </si>
  <si>
    <t>4-013-061-2630204-104-2018/19-051</t>
  </si>
  <si>
    <t xml:space="preserve">Iruma Primary School </t>
  </si>
  <si>
    <t>4-013-061-2630204-104-2018/19-052</t>
  </si>
  <si>
    <t>Kirigi Primary School</t>
  </si>
  <si>
    <t>4-013-061-2630204-104-2018/19-053</t>
  </si>
  <si>
    <t xml:space="preserve">Kagumo Primary School </t>
  </si>
  <si>
    <t>4-013-061-2630204-104-2018/19-054</t>
  </si>
  <si>
    <t>Kathiru Primary School</t>
  </si>
  <si>
    <t>4-013-061-2630204-104-2018/19-055</t>
  </si>
  <si>
    <t xml:space="preserve">Mpukoni Primary School </t>
  </si>
  <si>
    <t>4-013-061-2630204-104-2018/19-056</t>
  </si>
  <si>
    <t xml:space="preserve">Kathiguni Primary School </t>
  </si>
  <si>
    <t>4-013-061-2630204-104-2018/19-057</t>
  </si>
  <si>
    <t xml:space="preserve">Mutembe Primary School </t>
  </si>
  <si>
    <t>4-013-061-2630204-104-2018/19-058</t>
  </si>
  <si>
    <t xml:space="preserve">Kanoro Primary School </t>
  </si>
  <si>
    <t>4-013-061-2630204-104-2018/19-059</t>
  </si>
  <si>
    <t>Ngunga Low cost boarding primary school</t>
  </si>
  <si>
    <t>4-013-061-2630204-104-2018/19-060</t>
  </si>
  <si>
    <t xml:space="preserve">Murigi Girls Secondary School </t>
  </si>
  <si>
    <t>4-013-061-2640507-113-2018/19-001</t>
  </si>
  <si>
    <t>4-013-061-2640507-113-2018/19-002</t>
  </si>
  <si>
    <t>Twamikuwa Secondary School</t>
  </si>
  <si>
    <t>4-013-061-2640507-113-2018/19-003</t>
  </si>
  <si>
    <t>4-013-061-2640507-113-2018/19-004</t>
  </si>
  <si>
    <t> Bus purchase-52 seater</t>
  </si>
  <si>
    <t>Kithangani Secondary School</t>
  </si>
  <si>
    <t>4-013-061-2640507-113-2018/19-005</t>
  </si>
  <si>
    <t xml:space="preserve">Kigogo Day Secondary school </t>
  </si>
  <si>
    <t>4-013-061-2640507-113-2018/19-006</t>
  </si>
  <si>
    <t xml:space="preserve">Kiamuchii Secondary school </t>
  </si>
  <si>
    <t>4-013-061-2640507-113-2018/19-007</t>
  </si>
  <si>
    <t>Kajiampau Secondary School</t>
  </si>
  <si>
    <t>4-013-061-2640507-113-2018/19-008</t>
  </si>
  <si>
    <t xml:space="preserve">Kamutiria Secondary School </t>
  </si>
  <si>
    <t>4-013-061-2640507-113-2018/19-009</t>
  </si>
  <si>
    <t>4-013-061-2640507-113-2018/19-010</t>
  </si>
  <si>
    <t> Construction of one classroom to completion</t>
  </si>
  <si>
    <t xml:space="preserve">Kanyuru Secondary School </t>
  </si>
  <si>
    <t>4-013-061-2640507-113-2018/19-011</t>
  </si>
  <si>
    <t>Kamuguongo secondary school</t>
  </si>
  <si>
    <t>4-013-061-2640507-113-2018/19-012</t>
  </si>
  <si>
    <t>Mukuuni secondary school</t>
  </si>
  <si>
    <t>4-013-061-2640507-113-2018/19-013</t>
  </si>
  <si>
    <t>4-013-061-2640507-113-2018/19-014</t>
  </si>
  <si>
    <t xml:space="preserve">Kathanje Police Post </t>
  </si>
  <si>
    <t>Construction of 5 staff houses</t>
  </si>
  <si>
    <t>Kamaindi Chiefs offices</t>
  </si>
  <si>
    <t>Kiamuchii Assistant Chiefs office</t>
  </si>
  <si>
    <t>Completion of offices; paintings and flooring.</t>
  </si>
  <si>
    <t xml:space="preserve">Kiamukaria Police Post </t>
  </si>
  <si>
    <t xml:space="preserve">Magumoni  ZONE  CSO  office </t>
  </si>
  <si>
    <t>Construction of CSO(curriculum support officer) office to completion</t>
  </si>
  <si>
    <t xml:space="preserve">Mwonge DO's office </t>
  </si>
  <si>
    <t>Construction of DO Office to completion</t>
  </si>
  <si>
    <t xml:space="preserve">Chuka Township Sub location </t>
  </si>
  <si>
    <t xml:space="preserve">Kiangondu Sub location </t>
  </si>
  <si>
    <t xml:space="preserve"> Construction of Office to completion</t>
  </si>
  <si>
    <t xml:space="preserve">Karamani  Sub Location </t>
  </si>
  <si>
    <t xml:space="preserve">Marembo Sub location </t>
  </si>
  <si>
    <t xml:space="preserve">Riathiga Sub location </t>
  </si>
  <si>
    <t>4-013-061-2640507-113-2018/19-015</t>
  </si>
  <si>
    <t>Kanwa AP camp</t>
  </si>
  <si>
    <t>4-013-061-2640507-113-2018/19-016</t>
  </si>
  <si>
    <t>4-013-061-2640507-113-2018/19-017</t>
  </si>
  <si>
    <t>4-013-061-2640507-113-2018/19-018</t>
  </si>
  <si>
    <t xml:space="preserve">AP Lines Weru </t>
  </si>
  <si>
    <t>4-013-061-2640507-113-2018/19-019</t>
  </si>
  <si>
    <t>Construction of AP residence( 3rooms)</t>
  </si>
  <si>
    <t xml:space="preserve">Igamba ngombe DC residence </t>
  </si>
  <si>
    <t>4-013-061-2640507-113-2018/19-020</t>
  </si>
  <si>
    <t>Construction of DCC residence( 3 bedroom house)</t>
  </si>
  <si>
    <t>Rural electrification</t>
  </si>
  <si>
    <t>4-013-061-2211312-108-2018/19-001</t>
  </si>
  <si>
    <t>Payment of a matching facility to Rural electrification authority to enable fixing of electricity in the rural wards.</t>
  </si>
  <si>
    <t>4-013-061-2211310-108-2018/19-001</t>
  </si>
  <si>
    <t>ICT HUB Chuka Town hall</t>
  </si>
  <si>
    <t>4-013-061-2211311-108-2018/19-001</t>
  </si>
  <si>
    <t> Construction of resource centre to completion to house ICT Hub @ 200 square feet.</t>
  </si>
  <si>
    <t xml:space="preserve">ICT Mini Hub Kibugua  </t>
  </si>
  <si>
    <t>4-013-061-2211311-108-2018/19-002</t>
  </si>
  <si>
    <t>Kiambumbu Small home-public disabled school</t>
  </si>
  <si>
    <t>4-013-061-2211312-108-2018/19-002</t>
  </si>
  <si>
    <t> Construction of pavement and ramp  for disabled in the home</t>
  </si>
  <si>
    <t>Kamaindi Land Adjudication Office</t>
  </si>
  <si>
    <t>4-013-061-2211312-108-2018/19-003</t>
  </si>
  <si>
    <t> Construction of offices to completion for the lands personnel in the ward.</t>
  </si>
  <si>
    <t xml:space="preserve">Purchase of10,000 litres water tank </t>
  </si>
  <si>
    <t>Chief Petro Secondary School</t>
  </si>
  <si>
    <t>Renovation of 5 classrooms-reroofing</t>
  </si>
  <si>
    <t>Chuka DEB Primary School</t>
  </si>
  <si>
    <t>Renovation of 10 classrooms-reroofing</t>
  </si>
  <si>
    <t>Renovation of 10 classrooms (painting, plastering, floor screeding and fixing of window panes)</t>
  </si>
  <si>
    <t>Construction of 1  classroom to completion</t>
  </si>
  <si>
    <t>Construction  of 1 Classroom to completion</t>
  </si>
  <si>
    <t>Construction of  1 Classroom to completion</t>
  </si>
  <si>
    <t xml:space="preserve">Construction of  1 Classroom to completion </t>
  </si>
  <si>
    <t xml:space="preserve"> Construction of 1  classroom to completion</t>
  </si>
  <si>
    <t>Renovation of 7 classrooms -plastering, painting, flooring and window panes</t>
  </si>
  <si>
    <t xml:space="preserve">Consruction of 1 Classroom to completion </t>
  </si>
  <si>
    <t>Payment of bursary to needy students in other institutions; boda boda riders and disabled students.</t>
  </si>
  <si>
    <t>Completion of administration block;  plastering, painting and fixing of window panes.</t>
  </si>
  <si>
    <t> Construction of 1 classroom to completion</t>
  </si>
  <si>
    <t>Completion of a Laboratory  (plumbing works, gas systems and plastering)</t>
  </si>
  <si>
    <t>Completion of a Laboratory  (plumbing works, plastering and gas fittings)</t>
  </si>
  <si>
    <t xml:space="preserve">Kangoro Secondary School </t>
  </si>
  <si>
    <t>Completion of offices; roofing, plastering and floor screeding.</t>
  </si>
  <si>
    <t>Mukuumi chief's  and Assistant Chief's Office</t>
  </si>
  <si>
    <t>Purchase of 0.25 acres of land</t>
  </si>
  <si>
    <t>Mbogoni Assistant chief's offices</t>
  </si>
  <si>
    <t>Kiaritha Assistant chief's office</t>
  </si>
  <si>
    <t>Completion of Office; painting, flooring and fixing of window panes</t>
  </si>
  <si>
    <t>Completion of AP house; paintings, fixing of window panes and tiling</t>
  </si>
  <si>
    <t>Construction of dormitory to completion (Kshs.2,000,000) and Completion of administration block-tiling, painting, fixing of windows and doors at Kshs.500,00</t>
  </si>
  <si>
    <t>Completion of  administration block; painting, fixing of window panes and tiling</t>
  </si>
  <si>
    <t> Completion of chief offices; plastering, flooring, windows, doors, painting and tiling.</t>
  </si>
  <si>
    <t> Completion of police post; plastering, fixing of windows and doors, floor screeding, painting and tiling.</t>
  </si>
  <si>
    <t>Completion of chief office; tiling and painting</t>
  </si>
  <si>
    <t>Muiru Chief's  Office</t>
  </si>
  <si>
    <t>Kabuboni Assistant Chief's Office</t>
  </si>
  <si>
    <t xml:space="preserve">Completion of 4 doors toilet; painting and plastering </t>
  </si>
  <si>
    <t>Purchase of  HP printer@ Kshs.40,000, cannon camera EOS 7D MARK II at Kshs.150,000, PA system AHUJA at Kshs.335,000, generator Honda 1kva at Kshs.65,000 and painting of the office @ Kshs.200,000</t>
  </si>
  <si>
    <t>Construction of resource centre to completion to house ICT Hub @ 100 square feet.</t>
  </si>
  <si>
    <t>Reroofing of 5 classrooms to completion</t>
  </si>
  <si>
    <t>Construction of 6 doors toilet to completion</t>
  </si>
  <si>
    <t>Purchase of of 0.6 Ha of land</t>
  </si>
  <si>
    <t>Provision of Tree seedlings for development of a woodlot at Mukoyani Primary Sch, Ivonda Primary Sch, Ikhulili Primary Sch, Imulama Primary Sch, Itulubini Primary Sch, Ibuka Primary Sch, Shiseno Primary Sch and Shichinji Primary Sch at a cost of KShs 25,000 each.</t>
  </si>
  <si>
    <t>Purchase of 2 acres of for school expansion</t>
  </si>
  <si>
    <t>Purchase of 2 acres of land for school expasion</t>
  </si>
  <si>
    <t>Purchase of 1 acre land for school expansion</t>
  </si>
  <si>
    <r>
      <t xml:space="preserve"> </t>
    </r>
    <r>
      <rPr>
        <sz val="12"/>
        <color indexed="8"/>
        <rFont val="Footlight MT Light"/>
        <family val="1"/>
      </rPr>
      <t>Ngaani Secondary School</t>
    </r>
  </si>
  <si>
    <t>Purchase of 1 acres of land for school expansion</t>
  </si>
  <si>
    <r>
      <t>Construction of one classroom Foundation and walling (</t>
    </r>
    <r>
      <rPr>
        <b/>
        <sz val="12"/>
        <color indexed="10"/>
        <rFont val="Footlight MT Light"/>
        <family val="1"/>
      </rPr>
      <t>NGCDFC to allocate adequate funds to the project)</t>
    </r>
  </si>
  <si>
    <r>
      <t>Construction of Ramp for disabled students</t>
    </r>
    <r>
      <rPr>
        <b/>
        <sz val="12"/>
        <color indexed="10"/>
        <rFont val="Footlight MT Light"/>
        <family val="1"/>
      </rPr>
      <t xml:space="preserve"> (NG-CDFC to specify the ownership and management of the resource centre</t>
    </r>
  </si>
  <si>
    <r>
      <t>Construction of one classroom: foundation and walling (</t>
    </r>
    <r>
      <rPr>
        <b/>
        <sz val="12"/>
        <color indexed="10"/>
        <rFont val="Footlight MT Light"/>
        <family val="1"/>
      </rPr>
      <t>NGCDFC to allocate adequate funds to the project</t>
    </r>
    <r>
      <rPr>
        <sz val="12"/>
        <color indexed="8"/>
        <rFont val="Footlight MT Light"/>
        <family val="1"/>
      </rPr>
      <t>)</t>
    </r>
  </si>
  <si>
    <r>
      <t xml:space="preserve">Construction of one classroom: Foundation and walling </t>
    </r>
    <r>
      <rPr>
        <b/>
        <sz val="12"/>
        <color indexed="10"/>
        <rFont val="Footlight MT Light"/>
        <family val="1"/>
      </rPr>
      <t>(NGCDFC to allocate adequate funds to the project)</t>
    </r>
  </si>
  <si>
    <r>
      <t>Construction of dinning hall:phase I- Foundation adnd walling (</t>
    </r>
    <r>
      <rPr>
        <b/>
        <sz val="12"/>
        <color indexed="10"/>
        <rFont val="Footlight MT Light"/>
        <family val="1"/>
      </rPr>
      <t>NGCDFC to allocate adequate funds to the project</t>
    </r>
  </si>
  <si>
    <r>
      <t>Construction of dormitory : foundation and walling (</t>
    </r>
    <r>
      <rPr>
        <b/>
        <sz val="12"/>
        <color indexed="10"/>
        <rFont val="Footlight MT Light"/>
        <family val="1"/>
      </rPr>
      <t>NGCDFC to allocate adequate funds to the project)</t>
    </r>
  </si>
  <si>
    <r>
      <t>Construction of dormitory : foundation and walling- phase 1</t>
    </r>
    <r>
      <rPr>
        <b/>
        <sz val="12"/>
        <color indexed="10"/>
        <rFont val="Footlight MT Light"/>
        <family val="1"/>
      </rPr>
      <t>(NGCDFC to allocate adequate funds to the project</t>
    </r>
  </si>
  <si>
    <r>
      <t>Construction of one classroom: Foundation and walling (</t>
    </r>
    <r>
      <rPr>
        <b/>
        <sz val="12"/>
        <color indexed="10"/>
        <rFont val="Footlight MT Light"/>
        <family val="1"/>
      </rPr>
      <t>NGCDFC to allocate adequate funds to the project</t>
    </r>
  </si>
  <si>
    <r>
      <t>Contruction of one classroom: Foundation and walling (</t>
    </r>
    <r>
      <rPr>
        <b/>
        <sz val="12"/>
        <color indexed="10"/>
        <rFont val="Footlight MT Light"/>
        <family val="1"/>
      </rPr>
      <t>NGCDFC to allocate adequate funds to the project</t>
    </r>
  </si>
  <si>
    <r>
      <t>Construction of one classroom: foundation and walling ((</t>
    </r>
    <r>
      <rPr>
        <b/>
        <sz val="12"/>
        <color indexed="10"/>
        <rFont val="Footlight MT Light"/>
        <family val="1"/>
      </rPr>
      <t>NGCDFC to allocate adequate funds to the project</t>
    </r>
  </si>
  <si>
    <r>
      <t>Construction of one classroom</t>
    </r>
    <r>
      <rPr>
        <b/>
        <sz val="12"/>
        <color indexed="10"/>
        <rFont val="Footlight MT Light"/>
        <family val="1"/>
      </rPr>
      <t>: foundation and walling ((NGCDFC to allocate adequate funds to the project</t>
    </r>
  </si>
  <si>
    <r>
      <t>Provision of footballs, volleyballs, netballs and football uniforms, Goal posts to the youth tournarment to promote sports activities (</t>
    </r>
    <r>
      <rPr>
        <b/>
        <sz val="12"/>
        <color indexed="10"/>
        <rFont val="Footlight MT Light"/>
        <family val="1"/>
      </rPr>
      <t>NG-CDF to specify whom the goal posts will be provided to )</t>
    </r>
  </si>
  <si>
    <t xml:space="preserve">Purchase of 0.36 Ha of Land </t>
  </si>
  <si>
    <t xml:space="preserve">Purchase of  0.4 Ha of land </t>
  </si>
  <si>
    <t>Additional funds for purchase of  0.52 Ha of land.</t>
  </si>
  <si>
    <t>Renovation of 3 Classrooms -Reroofing, wall repairs, re-flooring, fitting of shutters/galsses and painting</t>
  </si>
  <si>
    <t>Renovation of 3 Classrooms -Reroofing, wall repairs,  re-flooring, fitting of shutters/galsses and painting</t>
  </si>
  <si>
    <t>Construction of 12 Doors Pit latrine to completion</t>
  </si>
  <si>
    <t>Additional funds for completion of purchase of land; Survey valuation costs, registration and processing of title deed</t>
  </si>
  <si>
    <t>Construction of 8 Doors Pit latrine to completion</t>
  </si>
  <si>
    <t>Construction 8 doors Pit latrine to completion</t>
  </si>
  <si>
    <t>Construction of 8 Classrooms, Administration block, External Pit Latrines.</t>
  </si>
  <si>
    <t xml:space="preserve">Purchase of  0.24 Ha of Land </t>
  </si>
  <si>
    <t>Completion of staff house;Plastering,flooring, fitting of shutters and painting</t>
  </si>
  <si>
    <t>Completion of  staff house; External render,flooring,fitting of glasses,painting and wiring</t>
  </si>
  <si>
    <t xml:space="preserve">Purchase of 0.32 Ha of Land </t>
  </si>
  <si>
    <t>Completion of staff house;external  render,painting and wiring</t>
  </si>
  <si>
    <t>Renovation/maintenance of NG-CDFC office-partitioning; clerical officer's office, minor repairs at ceiling board and repainting the building.</t>
  </si>
  <si>
    <t>Purchase of photopier machine-TASKALFA Kyocera 300i</t>
  </si>
  <si>
    <t xml:space="preserve">Purchase of two lap tops-HP core i3-500U </t>
  </si>
  <si>
    <t>Renovation of 3 classrooms at Kshs.1,500,000 (uprooting of the roof timber and replacement of the ordinary iron sheets with box profile iron sheets, plastering, fitting and electrical installation); and Construction of 5 door girls toilet and 5 door boys toilet at Kshs.500,000 each</t>
  </si>
  <si>
    <t>Completion of 6 classrooms in  a storey building (Plastering, Fitting, Flooring and Ceilling)</t>
  </si>
  <si>
    <t>Completion of Two classrooms; roofing, ceiling, painting, plastering, fittings and fixtures</t>
  </si>
  <si>
    <t>Construction of podium (Kshs.1,200,000), construction of 2 door Toilet (Kshs.300,000), Goal posts for both netball and football (Kshs.100,000) and Fencing using concrete poles and chainlink  (Kshs.400,000)</t>
  </si>
  <si>
    <t>Renovation of Administration Police Toilets; re-roofing, fixing of doors, plastering and tiling of 2 door toilet</t>
  </si>
  <si>
    <t>Carry out Constituency Sports a tournament and the winning teams/schools to be awarded with trophies, balls, and games kits</t>
  </si>
  <si>
    <t xml:space="preserve">Roofing, windows fitting, doors fitting, wall and floor finishes of 2 classrooms </t>
  </si>
  <si>
    <t xml:space="preserve">Construction of classroom  to completion </t>
  </si>
  <si>
    <t xml:space="preserve">Construction of classroom   to completion </t>
  </si>
  <si>
    <t xml:space="preserve">Construction of a staff house to completion </t>
  </si>
  <si>
    <t xml:space="preserve">Construction of 3 door toilet block to completion </t>
  </si>
  <si>
    <t>Purchase of 30 school desks</t>
  </si>
  <si>
    <t xml:space="preserve"> Co-funding of Purchase of 46 seater school bus with School Board of Management</t>
  </si>
  <si>
    <t xml:space="preserve">Construction of 3 classooms </t>
  </si>
  <si>
    <t xml:space="preserve">Purchase of 46 seater school bus </t>
  </si>
  <si>
    <t xml:space="preserve">Walling, floor finishes and painting of chiefs office </t>
  </si>
  <si>
    <t>Purchase of Chief's Motor bike YAMAHA CRUX 110</t>
  </si>
  <si>
    <t>Construction of Chief's office to completion at Ksh. 1,000,000 and construction of 3 door office toilet at kshs. 270,000 and purchase of office furniture (one office table and 3 chairs) at Kshs.30,000</t>
  </si>
  <si>
    <t xml:space="preserve">Walling, floor finishes and painting of Tangulbei location chiefs office </t>
  </si>
  <si>
    <t>Completion of main office block; fitting of doors and window panes, plastering, flooring, glazing and painting</t>
  </si>
  <si>
    <r>
      <t>Construction of chiefs office; Foundation, walling and reinforced concrete frame (</t>
    </r>
    <r>
      <rPr>
        <b/>
        <sz val="12"/>
        <color indexed="10"/>
        <rFont val="Footlight MT Light"/>
        <family val="1"/>
      </rPr>
      <t>NG-CDFC to allcoate adequate to he proejct o ensure its completion)</t>
    </r>
  </si>
  <si>
    <t>Doors fitting, windows fitting, plastering, ceiling and painting of laboratory at Ksh. 650,000 and Construction of school gate at Ksh. 300,000</t>
  </si>
  <si>
    <r>
      <t>Puchase of laboratory equipment</t>
    </r>
    <r>
      <rPr>
        <b/>
        <sz val="12"/>
        <color indexed="10"/>
        <rFont val="Footlight MT Light"/>
        <family val="1"/>
      </rPr>
      <t xml:space="preserve"> (SPECIFY THE EQUIPMENT)</t>
    </r>
  </si>
  <si>
    <t>plastering and painting of chiefs office at ksh.70,000 and purchase of office furniture (one office table and 2 chairs) at ksh. 30,000</t>
  </si>
  <si>
    <t>Purchase of Office vehicle, Toyota  Land Cruiser 8 seater</t>
  </si>
  <si>
    <t xml:space="preserve">                                                                                                                                                                                                    …………………………………….                                                      Approved By: Yusuf Mbuno.                                                        Ag. Chief Executive Officer                                                                                                                                                             Date………………………………..</t>
  </si>
  <si>
    <t>Purchase of office furniture (one office table and 2 chairs)</t>
  </si>
  <si>
    <r>
      <t xml:space="preserve">Procure sports uniform and equipments to the teams that are in the constituency in all the wards i.e. Kiagi, Mwanganthia,Abocentral &amp; Abowest wards and support tournament </t>
    </r>
    <r>
      <rPr>
        <b/>
        <sz val="12"/>
        <color indexed="8"/>
        <rFont val="Footlight MT Light"/>
        <family val="1"/>
      </rPr>
      <t>(</t>
    </r>
    <r>
      <rPr>
        <b/>
        <sz val="12"/>
        <color indexed="10"/>
        <rFont val="Footlight MT Light"/>
        <family val="1"/>
      </rPr>
      <t>SPECIFY THE BENEFICIARY TEAMS)</t>
    </r>
  </si>
  <si>
    <t>Fencing  atleast 3 acres of  police station  using barded wire and concrete posts</t>
  </si>
  <si>
    <t> Constituency environmental activities</t>
  </si>
  <si>
    <r>
      <t xml:space="preserve">purchase water tanks(10,000 ltrs) </t>
    </r>
    <r>
      <rPr>
        <sz val="11"/>
        <color indexed="10"/>
        <rFont val="Footlight MT Light"/>
        <family val="1"/>
      </rPr>
      <t xml:space="preserve">platforms </t>
    </r>
    <r>
      <rPr>
        <sz val="11"/>
        <color indexed="8"/>
        <rFont val="Footlight MT Light"/>
        <family val="1"/>
      </rPr>
      <t>and gutters to 10 schools @ 150,000 (Mbuta primary, Ntani Primary, DEB Township primary, Meru Primary, Njukinjiru Primary,Gachanka Primary, Nchaure primary, Gikumene Primary, Kambiti day and Mulathankari day Secondary school (</t>
    </r>
    <r>
      <rPr>
        <b/>
        <sz val="11"/>
        <color indexed="10"/>
        <rFont val="Footlight MT Light"/>
        <family val="1"/>
      </rPr>
      <t>NG-CDFC to clearly state the proejct activity)</t>
    </r>
  </si>
  <si>
    <r>
      <t>completion of computer classrooms (paint,benches and electricity)</t>
    </r>
    <r>
      <rPr>
        <b/>
        <sz val="12"/>
        <color indexed="10"/>
        <rFont val="Footlight MT Light"/>
        <family val="1"/>
      </rPr>
      <t xml:space="preserve"> SPECIFY THE NUMBER OF CLASSROOMS</t>
    </r>
  </si>
  <si>
    <t>Construction of 10 door toilets for girls Kshs 800,000 and Renovation 6 classrooms (replacements of doors windows, floors and painting) Kshs 600,000</t>
  </si>
  <si>
    <r>
      <t>roofing of the multipurpose hall (</t>
    </r>
    <r>
      <rPr>
        <b/>
        <sz val="12"/>
        <color indexed="10"/>
        <rFont val="Footlight MT Light"/>
        <family val="1"/>
      </rPr>
      <t>NG-CDFC has requested for resubmission)</t>
    </r>
  </si>
  <si>
    <r>
      <t>Completion of fence and construction of a construction of a 4 door toilet Kshs 600,000 for special children completion of a fence kshs 900,000  purchase 30 desks @5000 Kshs 150,000 (</t>
    </r>
    <r>
      <rPr>
        <b/>
        <sz val="12"/>
        <color indexed="10"/>
        <rFont val="Footlight MT Light"/>
        <family val="1"/>
      </rPr>
      <t>NG-CDFC to clearly state the activities to be undertaken)</t>
    </r>
  </si>
  <si>
    <t>Organizing a football and volley ball tournament in the constituency (Classic FC, Mathari FC, Munungaini FC and purchase of sports Kit, Soccer Boots)</t>
  </si>
  <si>
    <t>Renovation of   3 classrooms; roofing, plastering, fabrication of doors and windows, rendering, floor finishing and painting.</t>
  </si>
  <si>
    <t>Renovation of   4 classrooms; roofing, plastering, fabrication of doors and windows, rendering, floor finishing and painting.</t>
  </si>
  <si>
    <t>Construction  of 1 classroom to completion</t>
  </si>
  <si>
    <t>Renovation of   1 classroom; roofing, plastering, fabrication of doors and windows, rendering, floor finishing and painting.</t>
  </si>
  <si>
    <t xml:space="preserve"> Construction of dining hall to completion</t>
  </si>
  <si>
    <t xml:space="preserve"> Construction of 1 classroom to completion</t>
  </si>
  <si>
    <t>Construction of a toilet block at Kshs. 800,000 (substructure, walling and roofing) and finishes to the police post (fixing of doors, armory  and partitioning-Kshs 200,000)</t>
  </si>
  <si>
    <t>Construction of Constituency innovation Hub Unit</t>
  </si>
  <si>
    <t xml:space="preserve"> Renovation of NG-CDF offices; Phase 2 (Tilling and painting walls)</t>
  </si>
  <si>
    <t>4-040-231-2110201-100-2018/19-001</t>
  </si>
  <si>
    <t>4-040-231-2120101-100-2018/19-003</t>
  </si>
  <si>
    <t>4-040-231-2120201-100-2018/19-004</t>
  </si>
  <si>
    <t>4-040-231-2210000-100-2018/19-005</t>
  </si>
  <si>
    <t>4-040-231-2210802-100-2018/19-006</t>
  </si>
  <si>
    <t>4-040-231-2210700-111-2018/19-001</t>
  </si>
  <si>
    <t>Undertake Training of the PMCs/NGCDFCs and staff on CDF Related issues</t>
  </si>
  <si>
    <t>4-040-231-2210000-111-2018/19-002</t>
  </si>
  <si>
    <t>4-040-231-2210802-111-2018/19-003</t>
  </si>
  <si>
    <t>4-040-231-2640200-101-2018/19-001</t>
  </si>
  <si>
    <t>4-040-231-2640509-112-2018/19-001</t>
  </si>
  <si>
    <t>4-040-231-2640510-110-2018/19-001</t>
  </si>
  <si>
    <t>Purchase and installation of solar panels for Farmers Youth Communities in the following areas -(Ikhula, Rukala and Magombe at kshs. 500,000 each.)</t>
  </si>
  <si>
    <t>4-040-231-2640510-110-2018/19-002</t>
  </si>
  <si>
    <t>Purchase, transport and planting of trees in the following 8 schools:-(Namalo Primary, Mudembi Primary ,Nanjomi Primary,Ruambwa primary,Musoma Secondary,Makunda Secondary,St.Anne’s Girls Secondary and Budalangi Secondary at kshs 85,102.19 each)</t>
  </si>
  <si>
    <t>4-040-231-2640101-103-2018/19-001</t>
  </si>
  <si>
    <t>4-040-231-2640102-103-2018/19-002</t>
  </si>
  <si>
    <t>4-040-231-2640103-103-2018/19-003</t>
  </si>
  <si>
    <t>Payment for Boda Boda safety training/ riding courses</t>
  </si>
  <si>
    <t>Nabutswi primary school</t>
  </si>
  <si>
    <t>4-040-231-2630204-104-2018/19-001</t>
  </si>
  <si>
    <t>Kenya Gauze primary school</t>
  </si>
  <si>
    <t>4-040-231-2630204-104-2018/19-002</t>
  </si>
  <si>
    <t>Sibuka primary school</t>
  </si>
  <si>
    <t>4-040-231-2630204-104-2018/19-003</t>
  </si>
  <si>
    <t>Munani primary school</t>
  </si>
  <si>
    <t>4-040-231-2630204-104-2018/19-004</t>
  </si>
  <si>
    <t>Busagwa primary school</t>
  </si>
  <si>
    <t>4-040-231-2630204-104-2018/19-005</t>
  </si>
  <si>
    <t>Osieko primary school</t>
  </si>
  <si>
    <t>4-040-231-2630204-104-2018/19-006</t>
  </si>
  <si>
    <t>Bulemia primary school</t>
  </si>
  <si>
    <t>4-040-231-2630204-104-2018/19-007</t>
  </si>
  <si>
    <t>Primary schools desks projects</t>
  </si>
  <si>
    <t>4-040-231-2630204-104-2018/19-008</t>
  </si>
  <si>
    <t>Budalangi  secondary school</t>
  </si>
  <si>
    <t>4-040-231-2630205-104-2018/19-001</t>
  </si>
  <si>
    <t>Namalo Secondary school</t>
  </si>
  <si>
    <t>4-040-231-2630205-104-2018/19-002</t>
  </si>
  <si>
    <t>Sisenye secondary school</t>
  </si>
  <si>
    <t>4-040-231-2630205-104-2018/19-003</t>
  </si>
  <si>
    <t>Bulwani Secondary school</t>
  </si>
  <si>
    <t>4-040-231-2630205-104-2018/19-004</t>
  </si>
  <si>
    <t>Musoma secondary school</t>
  </si>
  <si>
    <t>4-040-231-2630205-104-2018/19-005</t>
  </si>
  <si>
    <t>Sisenye Mixed Secondary School</t>
  </si>
  <si>
    <t>4-040-231-2630205-104-2018/19-006</t>
  </si>
  <si>
    <t>4-040-231-2630205-104-2018/19-007</t>
  </si>
  <si>
    <t>Ruambwa secondary school</t>
  </si>
  <si>
    <t>4-040-231-2630205-104-2018/19-008</t>
  </si>
  <si>
    <t>Mundere secondary school</t>
  </si>
  <si>
    <t>4-040-231-2630205-104-2018/19-009</t>
  </si>
  <si>
    <t>Bukoma secondary school</t>
  </si>
  <si>
    <t>4-040-231-2630205-104-2018/19-010</t>
  </si>
  <si>
    <t>John Osogo secondary school</t>
  </si>
  <si>
    <t>4-040-231-2630205-104-2018/19-012</t>
  </si>
  <si>
    <t>Mudembi secondary school</t>
  </si>
  <si>
    <t>4-040-231-2630205-104-2018/19-013</t>
  </si>
  <si>
    <t>Budalangi Youth Empowerment Project</t>
  </si>
  <si>
    <t>4-040-231-3110701-108-2018/19-003</t>
  </si>
  <si>
    <t>Purchase of 70 motorbikes for the following youth Communities for bodaboda transport business(busagwa stage,magombe stage,mubwayo stage,bubasi stage,makunda stage,maumau stage,mabinju stage,hainga stage,ruambwa junction stage,mudembi stage,ruambwa/mudembi junction stage,mudembi hustlers, budalangi stage,budalangi market stage,manyasi stage, mundere stage,sisenye stage,nambengele stage,namalo stage,bulemia,bubango,port bodaboda,port mukwajo,osieko stage,millionaire stage,bukoma beach,omena beach,sinyenye beach,marenga beach,port hospital stage</t>
  </si>
  <si>
    <t>Repairs and maintenance, printing, stationaries, utility bills, travel and subsistence allowance and office tea</t>
  </si>
  <si>
    <t>Carry out Constituency Sports tournament and he winning teams/schools to be awarded with trophies, balls, and games kits</t>
  </si>
  <si>
    <t>Renovation of twelve classrooms (roofing, flooring and fixing of windows)</t>
  </si>
  <si>
    <t>Purchase of 3 acres of land and processing of title deed</t>
  </si>
  <si>
    <t>Installation of lighting arrestor (24 hours solar; powered, 32-35 meters height and 10-15 Km square area coverage)</t>
  </si>
  <si>
    <t xml:space="preserve">Fencing of the compound (approximately 0.4 Ha) &amp; Installation of gate-Tree post, chainlink, barbed wire </t>
  </si>
  <si>
    <t xml:space="preserve">Co-funding of construction of a storey building comprising of 3 laboratories and 2 classrooms; Casting of ground floor slab &amp; walling </t>
  </si>
  <si>
    <t xml:space="preserve">Fencing of the compound (approximately 0.1 Ha) &amp; Installation of gate-concrete post, chainlink, barbed wire </t>
  </si>
  <si>
    <t xml:space="preserve">Purchase 30 desks @5000 Kshs 150,000 </t>
  </si>
  <si>
    <r>
      <t>Renovation of classrooms (</t>
    </r>
    <r>
      <rPr>
        <b/>
        <sz val="12"/>
        <color indexed="10"/>
        <rFont val="Footlight MT Light"/>
        <family val="1"/>
      </rPr>
      <t>SPECIFY THE NUMBER OF CLASSROOMS</t>
    </r>
    <r>
      <rPr>
        <sz val="12"/>
        <color indexed="8"/>
        <rFont val="Footlight MT Light"/>
        <family val="1"/>
      </rPr>
      <t xml:space="preserve">) platering painting and doors Kshs 500,000 </t>
    </r>
  </si>
  <si>
    <t xml:space="preserve">Completion of dining hall; roofing walling and </t>
  </si>
  <si>
    <t>…………………………………….                                                                                                                                                                                                     Verified By: Elizabeth Kitundu                                                                                                                                                                                                                                                                                                                                                                                                                                                                                                                                                                                                                                                                                                                          Ag. Chief Manager Programmes &amp; Field Services Coordination                                                                     Date………………………………..</t>
  </si>
  <si>
    <t>Renovation of 4 classrooms; replacement of roof with G30 blue fabricated iron sheets, extension of veranda of window panes and painting, , extension of veranda, hacking of floor and placement of tiles and painting</t>
  </si>
  <si>
    <t>Addituional funds for Construction of 4 storey classrooms: Walling and slab</t>
  </si>
  <si>
    <r>
      <t>Completion of ongoing dormitory block (</t>
    </r>
    <r>
      <rPr>
        <b/>
        <sz val="12"/>
        <color indexed="10"/>
        <rFont val="Footlight MT Light"/>
        <family val="1"/>
      </rPr>
      <t>specify completion activities</t>
    </r>
    <r>
      <rPr>
        <sz val="12"/>
        <rFont val="Footlight MT Light"/>
        <family val="1"/>
      </rPr>
      <t>)</t>
    </r>
  </si>
  <si>
    <r>
      <t>Completion of Chief’s office: finishing (</t>
    </r>
    <r>
      <rPr>
        <b/>
        <sz val="12"/>
        <color indexed="10"/>
        <rFont val="Footlight MT Light"/>
        <family val="1"/>
      </rPr>
      <t>specify the activities</t>
    </r>
    <r>
      <rPr>
        <sz val="12"/>
        <color indexed="8"/>
        <rFont val="Footlight MT Light"/>
        <family val="1"/>
      </rPr>
      <t>)</t>
    </r>
  </si>
  <si>
    <r>
      <t xml:space="preserve">Renovation of Chiefs Office </t>
    </r>
    <r>
      <rPr>
        <b/>
        <sz val="12"/>
        <color indexed="10"/>
        <rFont val="Footlight MT Light"/>
        <family val="1"/>
      </rPr>
      <t>(specify renovation activities)</t>
    </r>
  </si>
  <si>
    <t xml:space="preserve">Purchase of 10,000 tree seedlings –Cyprus and eucalyptus at Kshs. 122,602.25 landscaping and planting of trees at Kshs. 150,000 on a two acre land </t>
  </si>
  <si>
    <t>…………………………………….                                                                                                                                                                                                     Verified By: Elizabeth Kitundu                                                                                                                                                                                                                                                                                                                                                                                                                                                                                                                                                                                                                                                                                                                        Ag. Chief Manager Programmes &amp; Field Services Coordination                                                                     Date………………………………..</t>
  </si>
  <si>
    <t>Construction of Gabions at Kamsino near Kamsino Brigde (Kshs 680,000); Construction of Gabions at Lorumotum (Kshs.300,000); Construction of Gabions at Kadogoi (Kshs.300,000); and Tree Planting at Chemolingot Day Secondary School (Kshs.100,000)</t>
  </si>
  <si>
    <t>Door fitting, windows fitting, wall and floor finishing of one classroom at Ksh.450,000 and purchase of 20 desks at Kshs.100,000</t>
  </si>
  <si>
    <t>Construction of one classroom at Kshs. 700,000 and  Purchase of school 20 desks at Kshs. 100,000</t>
  </si>
  <si>
    <t>Doors, windows ftitting, floor finishes and Painting of dormitory block at Kshs. 800,000 and Purchase of 20 beds at Kshs. 200,000</t>
  </si>
  <si>
    <t>…………………………………….                                                                                                                                         Verified By: Elizabeth Kitundu.
Ag. Chief Manager Programmes &amp; Field Services Coordination                                                                     Date………………………………..</t>
  </si>
  <si>
    <t>Completion of 2 Classrooms - Plastering, Walling, Electrical Wiring, Flooring and Branding</t>
  </si>
  <si>
    <t>Completion of 1 Classroom - Plastering, Walling, Electrical Wiring, Flooring and Branding</t>
  </si>
  <si>
    <t>Completion of the Construction of 2 Classrooms - Flooring, Walling, Roofing, Painting and branding (Kshs.400,000) and Equipping with 50 double pupils desks (Kshs.300,000)</t>
  </si>
  <si>
    <t>Completion of Construction of Security House at the gate- Installation of Steel Metallic gate and Concrete fixing of the Chain link</t>
  </si>
  <si>
    <t>Purchase of Laboratory Equipments for the Chemistry, Laboratory and Biology laboratories</t>
  </si>
  <si>
    <t>Completion of the Girls Dormitory Project - Plastering, Walling, Electrical Wiring, Flooring and Branding</t>
  </si>
  <si>
    <t>Completion of Borehole projects- Casing and Installation of Handpump, Construction of livestock waste water  trough  Fencing of the Borehole</t>
  </si>
  <si>
    <t xml:space="preserve">Purchase of textbooks for all the day schools in central imenti i.e 32 schools </t>
  </si>
  <si>
    <t>Planting indigenous and exotic trees (Kshs.75,000) and water harvesting through gutters (Kshs.50,000)</t>
  </si>
  <si>
    <t>Renovation of two classrooms; walls plastering, flooring, shuttering and painting</t>
  </si>
  <si>
    <t>Renovation of three classrooms; walls plastering, flooring, shuttering and painting</t>
  </si>
  <si>
    <t>Construction of ten door toilet</t>
  </si>
  <si>
    <t>Renovation of four classrooms; walls plastering, flooring, shuttering and painting</t>
  </si>
  <si>
    <t xml:space="preserve">Renovation of three classrooms; flooring, plastering &amp; painting </t>
  </si>
  <si>
    <t>Completion of a laboratory from lintel level; roofing, shuttering, plastering, flooring, painting, gas and water installation.</t>
  </si>
  <si>
    <t>Laboratory completion from slab level-plastering, shuttering, painting, gas and water.</t>
  </si>
  <si>
    <t>Construction of a laboratory; walling to roofing (foundation done).</t>
  </si>
  <si>
    <r>
      <t>4-043-248-</t>
    </r>
    <r>
      <rPr>
        <sz val="12"/>
        <color indexed="8"/>
        <rFont val="Footlight MT Light"/>
        <family val="1"/>
      </rPr>
      <t>2640510</t>
    </r>
    <r>
      <rPr>
        <sz val="12"/>
        <color indexed="8"/>
        <rFont val="Footlight MT Light"/>
        <family val="1"/>
      </rPr>
      <t>-110-2018/19-001</t>
    </r>
  </si>
  <si>
    <r>
      <t>4-043-248-</t>
    </r>
    <r>
      <rPr>
        <sz val="12"/>
        <color indexed="8"/>
        <rFont val="Footlight MT Light"/>
        <family val="1"/>
      </rPr>
      <t>2640510</t>
    </r>
    <r>
      <rPr>
        <sz val="12"/>
        <color indexed="8"/>
        <rFont val="Footlight MT Light"/>
        <family val="1"/>
      </rPr>
      <t>-110-2018/19-002</t>
    </r>
  </si>
  <si>
    <r>
      <t>4-043-248-</t>
    </r>
    <r>
      <rPr>
        <sz val="12"/>
        <color indexed="8"/>
        <rFont val="Footlight MT Light"/>
        <family val="1"/>
      </rPr>
      <t>2640510</t>
    </r>
    <r>
      <rPr>
        <sz val="12"/>
        <color indexed="8"/>
        <rFont val="Footlight MT Light"/>
        <family val="1"/>
      </rPr>
      <t>-110-2018/19-003</t>
    </r>
    <r>
      <rPr>
        <sz val="11"/>
        <color theme="1"/>
        <rFont val="Calibri"/>
        <family val="2"/>
        <scheme val="minor"/>
      </rPr>
      <t/>
    </r>
  </si>
  <si>
    <r>
      <t>4-043-248-</t>
    </r>
    <r>
      <rPr>
        <sz val="12"/>
        <color indexed="8"/>
        <rFont val="Footlight MT Light"/>
        <family val="1"/>
      </rPr>
      <t>2640510</t>
    </r>
    <r>
      <rPr>
        <sz val="12"/>
        <color indexed="8"/>
        <rFont val="Footlight MT Light"/>
        <family val="1"/>
      </rPr>
      <t>-110-2018/19-004</t>
    </r>
    <r>
      <rPr>
        <sz val="11"/>
        <color theme="1"/>
        <rFont val="Calibri"/>
        <family val="2"/>
        <scheme val="minor"/>
      </rPr>
      <t/>
    </r>
  </si>
  <si>
    <r>
      <t>4-043-248-</t>
    </r>
    <r>
      <rPr>
        <sz val="12"/>
        <color indexed="8"/>
        <rFont val="Footlight MT Light"/>
        <family val="1"/>
      </rPr>
      <t>2640510</t>
    </r>
    <r>
      <rPr>
        <sz val="12"/>
        <color indexed="8"/>
        <rFont val="Footlight MT Light"/>
        <family val="1"/>
      </rPr>
      <t>-110-2018/19-005</t>
    </r>
    <r>
      <rPr>
        <sz val="11"/>
        <color theme="1"/>
        <rFont val="Calibri"/>
        <family val="2"/>
        <scheme val="minor"/>
      </rPr>
      <t/>
    </r>
  </si>
  <si>
    <r>
      <t>4-043-248-</t>
    </r>
    <r>
      <rPr>
        <sz val="12"/>
        <color indexed="8"/>
        <rFont val="Footlight MT Light"/>
        <family val="1"/>
      </rPr>
      <t>2640510</t>
    </r>
    <r>
      <rPr>
        <sz val="12"/>
        <color indexed="8"/>
        <rFont val="Footlight MT Light"/>
        <family val="1"/>
      </rPr>
      <t>-110-2018/19-006</t>
    </r>
    <r>
      <rPr>
        <sz val="11"/>
        <color theme="1"/>
        <rFont val="Calibri"/>
        <family val="2"/>
        <scheme val="minor"/>
      </rPr>
      <t/>
    </r>
  </si>
  <si>
    <r>
      <t>4-043-248-</t>
    </r>
    <r>
      <rPr>
        <sz val="12"/>
        <color indexed="8"/>
        <rFont val="Footlight MT Light"/>
        <family val="1"/>
      </rPr>
      <t>2640510</t>
    </r>
    <r>
      <rPr>
        <sz val="12"/>
        <color indexed="8"/>
        <rFont val="Footlight MT Light"/>
        <family val="1"/>
      </rPr>
      <t>-110-2018/19-007</t>
    </r>
    <r>
      <rPr>
        <sz val="11"/>
        <color theme="1"/>
        <rFont val="Calibri"/>
        <family val="2"/>
        <scheme val="minor"/>
      </rPr>
      <t/>
    </r>
  </si>
  <si>
    <r>
      <t>4-043-248-</t>
    </r>
    <r>
      <rPr>
        <sz val="12"/>
        <color indexed="8"/>
        <rFont val="Footlight MT Light"/>
        <family val="1"/>
      </rPr>
      <t>2640510</t>
    </r>
    <r>
      <rPr>
        <sz val="12"/>
        <color indexed="8"/>
        <rFont val="Footlight MT Light"/>
        <family val="1"/>
      </rPr>
      <t>-110-2018/19-008</t>
    </r>
    <r>
      <rPr>
        <sz val="11"/>
        <color theme="1"/>
        <rFont val="Calibri"/>
        <family val="2"/>
        <scheme val="minor"/>
      </rPr>
      <t/>
    </r>
  </si>
  <si>
    <r>
      <t>4-043-248-</t>
    </r>
    <r>
      <rPr>
        <sz val="12"/>
        <color indexed="8"/>
        <rFont val="Footlight MT Light"/>
        <family val="1"/>
      </rPr>
      <t>2640510</t>
    </r>
    <r>
      <rPr>
        <sz val="12"/>
        <color indexed="8"/>
        <rFont val="Footlight MT Light"/>
        <family val="1"/>
      </rPr>
      <t>-110-2018/19-009</t>
    </r>
    <r>
      <rPr>
        <sz val="11"/>
        <color theme="1"/>
        <rFont val="Calibri"/>
        <family val="2"/>
        <scheme val="minor"/>
      </rPr>
      <t/>
    </r>
  </si>
  <si>
    <r>
      <t>4-043-248-</t>
    </r>
    <r>
      <rPr>
        <sz val="12"/>
        <color indexed="8"/>
        <rFont val="Footlight MT Light"/>
        <family val="1"/>
      </rPr>
      <t>2640510</t>
    </r>
    <r>
      <rPr>
        <sz val="12"/>
        <color indexed="8"/>
        <rFont val="Footlight MT Light"/>
        <family val="1"/>
      </rPr>
      <t>-110-2018/19-010</t>
    </r>
    <r>
      <rPr>
        <sz val="11"/>
        <color theme="1"/>
        <rFont val="Calibri"/>
        <family val="2"/>
        <scheme val="minor"/>
      </rPr>
      <t/>
    </r>
  </si>
  <si>
    <r>
      <t>4-043-248-</t>
    </r>
    <r>
      <rPr>
        <sz val="12"/>
        <color indexed="8"/>
        <rFont val="Footlight MT Light"/>
        <family val="1"/>
      </rPr>
      <t>2640510</t>
    </r>
    <r>
      <rPr>
        <sz val="12"/>
        <color indexed="8"/>
        <rFont val="Footlight MT Light"/>
        <family val="1"/>
      </rPr>
      <t>-110-2018/19-011</t>
    </r>
    <r>
      <rPr>
        <sz val="11"/>
        <color theme="1"/>
        <rFont val="Calibri"/>
        <family val="2"/>
        <scheme val="minor"/>
      </rPr>
      <t/>
    </r>
  </si>
  <si>
    <r>
      <t>4-043-248-</t>
    </r>
    <r>
      <rPr>
        <sz val="12"/>
        <color indexed="8"/>
        <rFont val="Footlight MT Light"/>
        <family val="1"/>
      </rPr>
      <t>2640510</t>
    </r>
    <r>
      <rPr>
        <sz val="12"/>
        <color indexed="8"/>
        <rFont val="Footlight MT Light"/>
        <family val="1"/>
      </rPr>
      <t>-110-2018/19-012</t>
    </r>
    <r>
      <rPr>
        <sz val="11"/>
        <color theme="1"/>
        <rFont val="Calibri"/>
        <family val="2"/>
        <scheme val="minor"/>
      </rPr>
      <t/>
    </r>
  </si>
  <si>
    <r>
      <t>4-043-248-</t>
    </r>
    <r>
      <rPr>
        <sz val="12"/>
        <color indexed="8"/>
        <rFont val="Footlight MT Light"/>
        <family val="1"/>
      </rPr>
      <t>2640510</t>
    </r>
    <r>
      <rPr>
        <sz val="12"/>
        <color indexed="8"/>
        <rFont val="Footlight MT Light"/>
        <family val="1"/>
      </rPr>
      <t>-110-2018/19-013</t>
    </r>
    <r>
      <rPr>
        <sz val="11"/>
        <color theme="1"/>
        <rFont val="Calibri"/>
        <family val="2"/>
        <scheme val="minor"/>
      </rPr>
      <t/>
    </r>
  </si>
  <si>
    <r>
      <t>4-043-248-</t>
    </r>
    <r>
      <rPr>
        <sz val="12"/>
        <color indexed="8"/>
        <rFont val="Footlight MT Light"/>
        <family val="1"/>
      </rPr>
      <t>2640510</t>
    </r>
    <r>
      <rPr>
        <sz val="12"/>
        <color indexed="8"/>
        <rFont val="Footlight MT Light"/>
        <family val="1"/>
      </rPr>
      <t>-110-2018/19-014</t>
    </r>
    <r>
      <rPr>
        <sz val="11"/>
        <color theme="1"/>
        <rFont val="Calibri"/>
        <family val="2"/>
        <scheme val="minor"/>
      </rPr>
      <t/>
    </r>
  </si>
  <si>
    <t>God Bondo Secondary School</t>
  </si>
  <si>
    <r>
      <t>4-043-248-</t>
    </r>
    <r>
      <rPr>
        <sz val="12"/>
        <color indexed="8"/>
        <rFont val="Footlight MT Light"/>
        <family val="1"/>
      </rPr>
      <t>2640510</t>
    </r>
    <r>
      <rPr>
        <sz val="12"/>
        <color indexed="8"/>
        <rFont val="Footlight MT Light"/>
        <family val="1"/>
      </rPr>
      <t>-110-2018/19-015</t>
    </r>
    <r>
      <rPr>
        <sz val="11"/>
        <color theme="1"/>
        <rFont val="Calibri"/>
        <family val="2"/>
        <scheme val="minor"/>
      </rPr>
      <t/>
    </r>
  </si>
  <si>
    <r>
      <t>4-043-248-</t>
    </r>
    <r>
      <rPr>
        <sz val="12"/>
        <color indexed="8"/>
        <rFont val="Footlight MT Light"/>
        <family val="1"/>
      </rPr>
      <t>2640510</t>
    </r>
    <r>
      <rPr>
        <sz val="12"/>
        <color indexed="8"/>
        <rFont val="Footlight MT Light"/>
        <family val="1"/>
      </rPr>
      <t>-110-2018/19-016</t>
    </r>
    <r>
      <rPr>
        <sz val="11"/>
        <color theme="1"/>
        <rFont val="Calibri"/>
        <family val="2"/>
        <scheme val="minor"/>
      </rPr>
      <t/>
    </r>
  </si>
  <si>
    <r>
      <t>4-043-248-</t>
    </r>
    <r>
      <rPr>
        <sz val="12"/>
        <color indexed="8"/>
        <rFont val="Footlight MT Light"/>
        <family val="1"/>
      </rPr>
      <t>2640510</t>
    </r>
    <r>
      <rPr>
        <sz val="12"/>
        <color indexed="8"/>
        <rFont val="Footlight MT Light"/>
        <family val="1"/>
      </rPr>
      <t>-110-2018/19-017</t>
    </r>
    <r>
      <rPr>
        <sz val="11"/>
        <color theme="1"/>
        <rFont val="Calibri"/>
        <family val="2"/>
        <scheme val="minor"/>
      </rPr>
      <t/>
    </r>
  </si>
  <si>
    <r>
      <t>4-043-248-</t>
    </r>
    <r>
      <rPr>
        <sz val="12"/>
        <color indexed="8"/>
        <rFont val="Footlight MT Light"/>
        <family val="1"/>
      </rPr>
      <t>2640510</t>
    </r>
    <r>
      <rPr>
        <sz val="12"/>
        <color indexed="8"/>
        <rFont val="Footlight MT Light"/>
        <family val="1"/>
      </rPr>
      <t>-110-2018/19-018</t>
    </r>
    <r>
      <rPr>
        <sz val="11"/>
        <color theme="1"/>
        <rFont val="Calibri"/>
        <family val="2"/>
        <scheme val="minor"/>
      </rPr>
      <t/>
    </r>
  </si>
  <si>
    <r>
      <t>4-043-248-</t>
    </r>
    <r>
      <rPr>
        <sz val="12"/>
        <color indexed="8"/>
        <rFont val="Footlight MT Light"/>
        <family val="1"/>
      </rPr>
      <t>2640510</t>
    </r>
    <r>
      <rPr>
        <sz val="12"/>
        <color indexed="8"/>
        <rFont val="Footlight MT Light"/>
        <family val="1"/>
      </rPr>
      <t>-110-2018/19-019</t>
    </r>
    <r>
      <rPr>
        <sz val="11"/>
        <color theme="1"/>
        <rFont val="Calibri"/>
        <family val="2"/>
        <scheme val="minor"/>
      </rPr>
      <t/>
    </r>
  </si>
  <si>
    <r>
      <t>4-043-248-</t>
    </r>
    <r>
      <rPr>
        <sz val="12"/>
        <color indexed="8"/>
        <rFont val="Footlight MT Light"/>
        <family val="1"/>
      </rPr>
      <t>2640510</t>
    </r>
    <r>
      <rPr>
        <sz val="12"/>
        <color indexed="8"/>
        <rFont val="Footlight MT Light"/>
        <family val="1"/>
      </rPr>
      <t>-110-2018/19-020</t>
    </r>
    <r>
      <rPr>
        <sz val="11"/>
        <color theme="1"/>
        <rFont val="Calibri"/>
        <family val="2"/>
        <scheme val="minor"/>
      </rPr>
      <t/>
    </r>
  </si>
  <si>
    <r>
      <t>4-043-248-</t>
    </r>
    <r>
      <rPr>
        <sz val="12"/>
        <color indexed="8"/>
        <rFont val="Footlight MT Light"/>
        <family val="1"/>
      </rPr>
      <t>2640510</t>
    </r>
    <r>
      <rPr>
        <sz val="12"/>
        <color indexed="8"/>
        <rFont val="Footlight MT Light"/>
        <family val="1"/>
      </rPr>
      <t>-110-2018/19-021</t>
    </r>
    <r>
      <rPr>
        <sz val="11"/>
        <color theme="1"/>
        <rFont val="Calibri"/>
        <family val="2"/>
        <scheme val="minor"/>
      </rPr>
      <t/>
    </r>
  </si>
  <si>
    <r>
      <t>4-043-248-</t>
    </r>
    <r>
      <rPr>
        <sz val="12"/>
        <color indexed="8"/>
        <rFont val="Footlight MT Light"/>
        <family val="1"/>
      </rPr>
      <t>2640510</t>
    </r>
    <r>
      <rPr>
        <sz val="12"/>
        <color indexed="8"/>
        <rFont val="Footlight MT Light"/>
        <family val="1"/>
      </rPr>
      <t>-110-2018/19-022</t>
    </r>
    <r>
      <rPr>
        <sz val="11"/>
        <color theme="1"/>
        <rFont val="Calibri"/>
        <family val="2"/>
        <scheme val="minor"/>
      </rPr>
      <t/>
    </r>
  </si>
  <si>
    <r>
      <t xml:space="preserve">Completion of the laboratory </t>
    </r>
    <r>
      <rPr>
        <sz val="12"/>
        <color indexed="8"/>
        <rFont val="Footlight MT Light"/>
        <family val="1"/>
      </rPr>
      <t>(plastering, fittings, painting and electrification)</t>
    </r>
  </si>
  <si>
    <r>
      <t xml:space="preserve">Additional funds for purchase </t>
    </r>
    <r>
      <rPr>
        <sz val="12"/>
        <color indexed="8"/>
        <rFont val="Footlight MT Light"/>
        <family val="1"/>
      </rPr>
      <t>of 33 seater school bus</t>
    </r>
  </si>
  <si>
    <t xml:space="preserve">STRATEGIC PLAN </t>
  </si>
  <si>
    <t>Completion of administration block; Fitting of shutters/ glasses, plastering/ external render, flooring, painting</t>
  </si>
  <si>
    <t>Construction of Dinning Hall/kitchen;Erection of foundation/casting of floor slab, waling up to window cill</t>
  </si>
  <si>
    <t>Additional funds to Purchase a Constituency Vehicle for coordination of Monitoring &amp; Evaluation of Projects activities at the Constituency.</t>
  </si>
  <si>
    <t>Construction of 150,000 Litres Underground Water tank to store  rain harvested water.</t>
  </si>
  <si>
    <t>Renovation of 2 classrooms Block; Re-roofing, Door and window fitting, Flooring, Plastering and Re-painting.</t>
  </si>
  <si>
    <t xml:space="preserve">Construction of a dormitory – Foundation, Slab laying, Walling </t>
  </si>
  <si>
    <t>Renovation of 2 classroom Block; Re-roofing, Door and window fitting, Flooring, Plastering and Re-painting.</t>
  </si>
  <si>
    <t xml:space="preserve">Construction of a Science Laboratory - Foundation, Slab laying, Walling </t>
  </si>
  <si>
    <t>Purchase and installation of 10,000 Litres Water Reservoir Tank</t>
  </si>
  <si>
    <t>Purchase and installation of 10,000 Litres Water Reservoir Tank(Kshs.100,000.0), Equiping of science laboratory (Kshs.200,000.00) and purchase of 150 student lockers and chairs (Kshs.150,000.00)</t>
  </si>
  <si>
    <t>Renovation of 2 classrooms; Re-roofing, Door and window fitting, Flooring, Plastering and Re-painting.</t>
  </si>
  <si>
    <t>Renovation of 4 classrooms; Re-roofing, Door and window fitting, Flooring, Plastering and Re-painting.</t>
  </si>
  <si>
    <t>Completion of one classroom; Roofing, Fitting of doors and windows, Flooring, plastering and finishing.</t>
  </si>
  <si>
    <t>Completion of 1 classroom Fitting of doors and windows, Flooring, plastering and finishing.</t>
  </si>
  <si>
    <t>Purchase of 100 New Desks (Kshs. 100,000) and 50 lockers (Ksh. 50,000) for use by pupils</t>
  </si>
  <si>
    <t>…………………………………….                                                                                                                                                                                                     Verified By: Christine Mwangolo                                                                                                                                                                                                                                                                                                                                                                                                                                                                                                                                                                                                                                                                                                                                    For: Ag. Chief Manager Programmes &amp; Field Services Coordination                                                                     Date………………………………..</t>
  </si>
  <si>
    <t>Completion of 2 classrooms; painting, fixing of doors, windows and window panes</t>
  </si>
  <si>
    <t>Completion of 1  classroom; plastering and painting</t>
  </si>
  <si>
    <t>Completion of 1 classroom; painting, fixing of doors, windows and window panes</t>
  </si>
  <si>
    <t>Completion of administration block: fixing of doors, windows, window panes, plastering and painting</t>
  </si>
  <si>
    <t>Renovation of six classrooms and staffroom (flooring, plastering, painting, fixing of windows and doors)</t>
  </si>
  <si>
    <t>Purchase of 500 desks at Kshs.300,000 each for the  following  primary schools: Bulwani, Nabutswi, Kenya Gauze and Buongo</t>
  </si>
  <si>
    <t>Ongoing construction of a storey building comprising of 16 classrooms and administration block; Phse II (walling, slabbing and fixing of windows and doors)</t>
  </si>
  <si>
    <t>Ongoing construction of a storey building comprising of 16 classrooms and administration block; Phse II (walling)</t>
  </si>
  <si>
    <t>Purchase of 54 seater school bus</t>
  </si>
  <si>
    <t>PROJECT GFS CODELIST FOR  BUDALANGI NATIONAL GOVERNMENT CONSTITUENCY DEVELOPMENT FUND</t>
  </si>
  <si>
    <t>Constituency Environment</t>
  </si>
  <si>
    <t>Planting of 334 trees at Allidina High School @300  to prevent soil erosion.</t>
  </si>
  <si>
    <r>
      <t xml:space="preserve">Cost of transformer, design costs and all costs related to installation of electricity related infrastructure by Rural Electrification Authority(REA) (2,264,214) - </t>
    </r>
    <r>
      <rPr>
        <b/>
        <sz val="12"/>
        <color rgb="FFFF0000"/>
        <rFont val="Footlight MT Light"/>
        <family val="1"/>
      </rPr>
      <t>AMOUNT TO BE RESUBMITTED TO KSHS 1,264,214</t>
    </r>
  </si>
  <si>
    <r>
      <t xml:space="preserve">Cost of transformer, design costs and all costs related to installation of electricity related infrastructure by Rural Electrification Authority(REA - 3,722,068) - </t>
    </r>
    <r>
      <rPr>
        <b/>
        <sz val="12"/>
        <color rgb="FFFF0000"/>
        <rFont val="Footlight MT Light"/>
        <family val="1"/>
      </rPr>
      <t>AMOUNT TO BE RESUBMITTED TO 1,722,068</t>
    </r>
  </si>
  <si>
    <r>
      <t xml:space="preserve">Cost of transformer, design costs and all costs related to installation of electricity related infrastructure by Rural Electrification Authority(REA) </t>
    </r>
    <r>
      <rPr>
        <b/>
        <sz val="12"/>
        <color rgb="FFFF0000"/>
        <rFont val="Footlight MT Light"/>
        <family val="1"/>
      </rPr>
      <t>- AMOUNT TO BE RESUBMITTED TO (6,931,530)</t>
    </r>
  </si>
  <si>
    <t>Completion of 1  classroom: glazing and painting</t>
  </si>
  <si>
    <t>Completion of Administration block: glazing and painting</t>
  </si>
  <si>
    <t>Completion of 2 classroom:flooring, fixing of doors, windows and window panes</t>
  </si>
  <si>
    <t>Completion of 1 classroom: floor screeding, fittings of doors, windows and window panes, plastering and painting</t>
  </si>
  <si>
    <t>Completion of 4 classrooms: platering and painting</t>
  </si>
  <si>
    <t>Completion of administration block: fittings  of doors, windows and window panes, plastering and painting</t>
  </si>
  <si>
    <t>Completion of 2 classrroms: roofing , fittings of doors, windows and window panes, plastering and paintings</t>
  </si>
  <si>
    <t>Construction of 4 classrooms: foundation slab, walling , roofing and fittings, plastering and paintings.</t>
  </si>
  <si>
    <t>Renovation of 2 classrooms: flooring and fittings of doors, windows and window panes</t>
  </si>
  <si>
    <t>Completion of 2 classrooms: fittings of doors, windows and window panes and paintings</t>
  </si>
  <si>
    <t>Completion of Dormitory:roofing, plastering and fittings of doors, windows and window panes</t>
  </si>
  <si>
    <t>Completion of Dinning Hall: roofing, plastering and fittings of doors, windows and window panes</t>
  </si>
  <si>
    <t>Completion of Dormitory: roofing, plastering and fittings of doors and window pane</t>
  </si>
  <si>
    <t>Completion of Laboratory: roofing, plastering and fittings of doors, windows and window panes</t>
  </si>
  <si>
    <t>Completion of Dormitory: roofing, plastering and fittings of doors, windows and window panes</t>
  </si>
  <si>
    <t>completion of 2 classrooms: plastering fittings of doors, windows and window panes and paintings</t>
  </si>
  <si>
    <t>Completion of dormitory: roofing and fittings of doors, windows and window panes</t>
  </si>
  <si>
    <t>Completion of 1 classroom: plastering and painting</t>
  </si>
  <si>
    <t>Completion of 1  classroom:floor screeding ,fittings of doors, windows and window panes, plastering and painting</t>
  </si>
  <si>
    <t>Completion of Administration block: floor screed, fittings of doors, windows and window panes, plastering and painting</t>
  </si>
  <si>
    <t>Completion of dinning hall: plastering and painting</t>
  </si>
  <si>
    <t>Construction of Twin Laboratory: foundation slab, walling and roofing</t>
  </si>
  <si>
    <t>Construction of Twin Laboratory: foundation slab, walling to lintel</t>
  </si>
  <si>
    <t>Construction of dormitory: foundation slab, walling to lintel</t>
  </si>
  <si>
    <t>Construction of 1 classrooms: foundation slab, walling, roofing, plastering and painting</t>
  </si>
  <si>
    <t>Renovation of 2 classrooms: flooring, paintings, fittings of doors, windows and window panes</t>
  </si>
  <si>
    <t>Construction of Twin Laboratory: foundation slab, walling, roofing, fittings, plastering and paintings</t>
  </si>
  <si>
    <t>Completion of 1  Administration block: walling and roofing</t>
  </si>
  <si>
    <t>Construction of 1  Administration block: foundation slab, walling, roofing, fittings, plastering and painting</t>
  </si>
  <si>
    <t>Fencing with barbed wire and angle line</t>
  </si>
  <si>
    <t>Construction of 1  Administration block: foundation slab, walling, roofing, fittings, plastering and paintings</t>
  </si>
  <si>
    <t>Renovation of 1  Administration block: fittings of doors, windows and window panes, plastering and paintings</t>
  </si>
  <si>
    <t>Completion of 1  Administration block: Plastering, fittings of doors, windows and window panes and paintings</t>
  </si>
  <si>
    <t>Construction of the Chief`s office- substructure and walling</t>
  </si>
  <si>
    <t>Installation of high mast 20 metres floodlight</t>
  </si>
  <si>
    <t>NG-CDFC/PMC/ Staff Capacity Building</t>
  </si>
  <si>
    <t>Renovations of 3 classrooms (Flooring, Painting, Fixing of doors, Fixing of windows, Fixing of roof)</t>
  </si>
  <si>
    <t>Renovation of 3 Classroom - Roofing, plastering, flooring, fixing of doors &amp; windows and painting</t>
  </si>
  <si>
    <r>
      <t xml:space="preserve">Purchase of 4 LAPTOPS DELL for Accountant, CT officer, clerk of works and records officer at </t>
    </r>
    <r>
      <rPr>
        <sz val="12"/>
        <color indexed="8"/>
        <rFont val="Footlight MT Light"/>
        <family val="1"/>
      </rPr>
      <t>Kshs.260, 000.00                                                                              1 CAMERA: CANON EOS M50 DIGITAL  CAMERA at Kshs. 80,000.0     COPIER PRINTER WITH SCANNER CANON LASERS IMAGECLASS D1550 at Kshs.280, 000.00    3 WORK STATION DESK - 1 Main table and pedestal: Wooden at Kshs.90, 000.00     1 EXECUTIVE HIGH BACK OFFICE CHAIR- Black leather/Revolving chair  at Kshs. 75,000.00 ,7 OFFICE LEATHER CHAIRS- Black/maroon leather model-duke at Kshs.105,000.00, 2 WAITING COUCH 4 seater- Metallic at Kshs. 30,000.00, FABRICATED WALL UNIT- To cover boardroom wall for file keeping at Kshs.250,000.00                                                8 ceiling Fans- 2 at the Boardroom and 6 in the Social Hall and installation at Kshs..100,000.00, AAC-18PCR AIR CONDITIONER-3.5M Piping kit and Installation at Kshs.85, 000.00   PANASONIC PROJECTOR and Manual wall-Mount projection screen. For presentation during meeting at Kshs. 145,000.OO   Public address system: - 1.YAHAMA CBR15 15" 2 way PA speakers at Kshs. 65,000.00   2. YAHAMA mixer MG12XU 12 Channels and 2 wireless microphone at Kshs.55, 000.00</t>
    </r>
  </si>
  <si>
    <t xml:space="preserve">Construction of a Laboratory- Ksh. 4,119,984.00, Installation of Water &amp; Gas Plumbing and Waste Drainage system of laboratory works – Kshs. 700,0000 </t>
  </si>
  <si>
    <r>
      <t>Completion  of Administration block-steel roof (Head Teacher’s Office, Deputy Head Teacher’s Office, Staff Room and Accounts Clerk's Office)</t>
    </r>
    <r>
      <rPr>
        <b/>
        <sz val="12"/>
        <color rgb="FFFF0000"/>
        <rFont val="Footlight MT Light"/>
        <family val="1"/>
      </rPr>
      <t>(specify completion activity)</t>
    </r>
  </si>
  <si>
    <r>
      <t xml:space="preserve">Construction of 8 Door Toilets (1No. 6 Door Toilet and 1No. 2 Door Toilet)- Kshs. 909,270.00 </t>
    </r>
    <r>
      <rPr>
        <b/>
        <sz val="12"/>
        <color rgb="FFFF0000"/>
        <rFont val="Footlight MT Light"/>
        <family val="1"/>
      </rPr>
      <t>(split costs)</t>
    </r>
  </si>
  <si>
    <r>
      <t>Completion of 1 no. 4 door toilet(girls)</t>
    </r>
    <r>
      <rPr>
        <b/>
        <sz val="12"/>
        <color rgb="FFFF0000"/>
        <rFont val="Footlight MT Light"/>
        <family val="1"/>
      </rPr>
      <t>(specify completion)</t>
    </r>
  </si>
  <si>
    <t>Completion of Voi Community Library- (Retention: 2,296,888.16 and Final payment: 764,078.44)(specify completion activity)</t>
  </si>
  <si>
    <t>4-007-026-2640510-110-2018/19-001</t>
  </si>
  <si>
    <t>4-007-026-2640510-110-2018/19-002</t>
  </si>
  <si>
    <t>4-007-026-2640510-110-2018/19-003</t>
  </si>
  <si>
    <t>4-007-026-2640510-110-2018/19-004</t>
  </si>
  <si>
    <t>4-007-026-2640510-110-2018/19-005</t>
  </si>
  <si>
    <t>4-007-026-2640510-110-2018/19-006</t>
  </si>
  <si>
    <t>4-007-026-2640510-110-2018/19-007</t>
  </si>
  <si>
    <t>4-007-026-2640510-110-2018/19-008</t>
  </si>
  <si>
    <t>4-007-026-2640510-110-2018/19-009</t>
  </si>
  <si>
    <t>4-007-026-2640510-110-2018/19-010</t>
  </si>
  <si>
    <t>4-007-026-2640510-110-2018/19-011</t>
  </si>
  <si>
    <t>4-007-026-2640510-110-2018/19-012</t>
  </si>
  <si>
    <t>PROJECT GFS CODELIST FOR NDARAGWA NATIONAL GOVERNMENT CONSTITUENCY DEVELOPMENT FUND</t>
  </si>
  <si>
    <t xml:space="preserve"> PROJECT NAME</t>
  </si>
  <si>
    <t>Employee's Salary</t>
  </si>
  <si>
    <t>Purchase of fuel, repairs and maintaenance, printing,stationery, telephone,travel and subsistence,office tea</t>
  </si>
  <si>
    <t>4-035-191-2110802-100-2018/19-005</t>
  </si>
  <si>
    <t>Purchase of fuel, repairs and maintaenance, printing,stationery, telephone, travel and subsistence,office tea</t>
  </si>
  <si>
    <t>4-035-191-2640101-103-2018/19-001</t>
  </si>
  <si>
    <t>4-035-191-2640105-103-2018/19-002</t>
  </si>
  <si>
    <t>4-035-191-2640102-103-2018/19-003</t>
  </si>
  <si>
    <t>4-035-191-2640103-103-2018/19-004</t>
  </si>
  <si>
    <t>Payment of Committee sitting allowances, transport,conferences.</t>
  </si>
  <si>
    <t>Screeding of elderly persons houses(correct activity)</t>
  </si>
  <si>
    <t>Carry out constituency sports tournaments, award of trophies, balls, and games kits to performing teams in the Constituency</t>
  </si>
  <si>
    <t>Renovation of 8 Classrooms of , building external pavements , raising of gables and piping and wiring,  and fitting of tiles including plagues and sign post erection.</t>
  </si>
  <si>
    <t>Completion of  an ongoing classroom: floor screeding, placement of floor tiles, interior and external painting</t>
  </si>
  <si>
    <t xml:space="preserve">Installatio of water towers: Purchase and connection of 3 water tanks (3,000 litres each), installation of water tower, purchase and laying of pipes to different water points </t>
  </si>
  <si>
    <t>Construction of new classroom to completion  including painting,floor screeding and placement of floor tile</t>
  </si>
  <si>
    <t>Renovation of 4 classrooms: Replacement of leaking roof with blue corrugated G30 iron sheets,raising of gables, hacking of floor and repairing, repair of windows and replacement of window panes, fitting of doors and painting</t>
  </si>
  <si>
    <t>Renovation of 3 classrooms: Tying of lintel ringbeam and raising wall plate and gables, replacement of leaking roof with blue corrugated G30 iron sheets, hacking of floor and repairing, repair of windows and replacement of window panes, fitting of doors and painting</t>
  </si>
  <si>
    <t>Renovation of 4 classrooms: Tying of lintel and raising wall plate and raising gables, replacement of old roof with blue corrugated G30 iron sheets, hacking of walls bth internal and external, floor screeding and placement of tiles, fitting of windows and doors and painting</t>
  </si>
  <si>
    <t>god Agak Secondary School</t>
  </si>
  <si>
    <t>Completion of laboratory: Plastering, Fitting of Work tops, Purchase of lab stools, floor tiles, store shelves, gas pipes and plumbing, Purchase &amp; fitting of water tank and painting.</t>
  </si>
  <si>
    <t>Construction of Girls dormitory</t>
  </si>
  <si>
    <t>Tertiary Schools</t>
  </si>
  <si>
    <t>Construction of Police Post</t>
  </si>
  <si>
    <r>
      <t>Construction of Administration police officers residence.</t>
    </r>
    <r>
      <rPr>
        <b/>
        <sz val="12"/>
        <color rgb="FFFF0000"/>
        <rFont val="Footlight MT Light"/>
        <family val="1"/>
      </rPr>
      <t>(minutes differ from schedules)</t>
    </r>
  </si>
  <si>
    <r>
      <t>Purchase of 1 executive office table and executive leather seat, 3 Office tables and 3 high back office leathers seats, 4 low back fabric seats, one conference/ boardroom table with 14 conference seats for office use</t>
    </r>
    <r>
      <rPr>
        <b/>
        <sz val="12"/>
        <color rgb="FFFF0000"/>
        <rFont val="Footlight MT Light"/>
        <family val="1"/>
      </rPr>
      <t>(Minutes differ from schedule)</t>
    </r>
  </si>
  <si>
    <r>
      <t>Construction of modern room for housing the ICT Hub, fitting of computer work station and chairs</t>
    </r>
    <r>
      <rPr>
        <b/>
        <sz val="12"/>
        <color rgb="FFFF0000"/>
        <rFont val="Footlight MT Light"/>
        <family val="1"/>
      </rPr>
      <t>(ownership and management)</t>
    </r>
  </si>
  <si>
    <r>
      <t xml:space="preserve">Construction of modern room for housing the ICT Hub, fitting of computer workstations and chairs </t>
    </r>
    <r>
      <rPr>
        <b/>
        <sz val="12"/>
        <color rgb="FFFF0000"/>
        <rFont val="Footlight MT Light"/>
        <family val="1"/>
      </rPr>
      <t>(ownership and management)</t>
    </r>
  </si>
  <si>
    <r>
      <t>Renovation of a room to house ICT Hub:  floor tiles, painting, fitting of computer workstations and chairs for the ICT Hub</t>
    </r>
    <r>
      <rPr>
        <b/>
        <sz val="12"/>
        <color rgb="FFFF0000"/>
        <rFont val="Footlight MT Light"/>
        <family val="1"/>
      </rPr>
      <t>(ownership and management)</t>
    </r>
  </si>
  <si>
    <t>4-043-246-2640509-112-2018/2018-001</t>
  </si>
  <si>
    <t>Kandegwa Primary School</t>
  </si>
  <si>
    <t>Purchase of 6000ltrs capacity water tanks, gutters and fittings</t>
  </si>
  <si>
    <t>Suna Primary School</t>
  </si>
  <si>
    <t>Jwelu Primary School</t>
  </si>
  <si>
    <t>Kogonda Primary School</t>
  </si>
  <si>
    <t>Kowidi Primary School</t>
  </si>
  <si>
    <t>Got Primary School</t>
  </si>
  <si>
    <t>Nyabondo Primary School</t>
  </si>
  <si>
    <t>Orera Primary School</t>
  </si>
  <si>
    <t>4-043-246-2630204-104-2018/2019-039</t>
  </si>
  <si>
    <t>4-043-246-2630204-104-2018/2019-040</t>
  </si>
  <si>
    <t>4-043-246-2630204-104-2018/2019-041</t>
  </si>
  <si>
    <t>4-043-246-2630204-104-2018/2019-042</t>
  </si>
  <si>
    <t>4-043-246-2630204-104-2018/2019-043</t>
  </si>
  <si>
    <t>4-043-246-2630204-104-2018/2019-044</t>
  </si>
  <si>
    <t>4-043-246-2630204-104-2018/2019-045</t>
  </si>
  <si>
    <t>4-043-246-2630204-104-2018/2019-046</t>
  </si>
  <si>
    <t>4-043-246-2630204-104-2018/2019-047</t>
  </si>
  <si>
    <t>4-043-246-2630204-104-2018/2019-048</t>
  </si>
  <si>
    <t>4-043-246-2630204-104-2018/2019-049</t>
  </si>
  <si>
    <t>4-043-246-2630204-104-2018/2019-050</t>
  </si>
  <si>
    <t>4-043-246-2630204-104-2018/2019-051</t>
  </si>
  <si>
    <t>4-043-246-2630204-104-2018/2019-052</t>
  </si>
  <si>
    <t>4-043-246-2630204-104-2018/2019-053</t>
  </si>
  <si>
    <t>4-043-246-2630204-104-2018/2019-054</t>
  </si>
  <si>
    <t>4-043-246-2630204-104-2018/2019-055</t>
  </si>
  <si>
    <t>4-043-246-2630204-104-2018/2019-056</t>
  </si>
  <si>
    <t>4-043-246-2630204-104-2018/2019-057</t>
  </si>
  <si>
    <r>
      <t>Purchase of 5 desktop Computers, 1 All in one computer,  8 UPS machines for backups and office Tablet/digital camera for project management photos</t>
    </r>
    <r>
      <rPr>
        <b/>
        <sz val="12"/>
        <color rgb="FFFF0000"/>
        <rFont val="Footlight MT Light"/>
        <family val="1"/>
      </rPr>
      <t>(minutes differ from schedule)</t>
    </r>
  </si>
  <si>
    <t xml:space="preserve">Less allocation of Kshs 90,000 in environment projects </t>
  </si>
  <si>
    <t>purchase of one motorcycle to enhance movement of the police for improved security;honda Make 125CC.Letter from Authority committing to register the Motorcycle  under GK plates</t>
  </si>
  <si>
    <t>purchase of one motorcycle to enhance movement of the officers for improved security.Letter from Authority committing to register the Motorcycle  under GK plates</t>
  </si>
  <si>
    <t>Renovation of chiefs office; wiring and shuttering(specify shuttering )</t>
  </si>
</sst>
</file>

<file path=xl/styles.xml><?xml version="1.0" encoding="utf-8"?>
<styleSheet xmlns="http://schemas.openxmlformats.org/spreadsheetml/2006/main">
  <numFmts count="5">
    <numFmt numFmtId="43" formatCode="_(* #,##0.00_);_(* \(#,##0.00\);_(* &quot;-&quot;??_);_(@_)"/>
    <numFmt numFmtId="164" formatCode="_-* #,##0.00_-;\-* #,##0.00_-;_-* &quot;-&quot;??_-;_-@_-"/>
    <numFmt numFmtId="165" formatCode="_(* #,##0_);_(* \(#,##0\);_(* &quot;-&quot;??_);_(@_)"/>
    <numFmt numFmtId="166" formatCode="#,##0.00;[Red]#,##0.00"/>
    <numFmt numFmtId="167" formatCode="_-* #,##0.0_-;\-* #,##0.0_-;_-* &quot;-&quot;??_-;_-@_-"/>
  </numFmts>
  <fonts count="94">
    <font>
      <sz val="11"/>
      <color theme="1"/>
      <name val="Calibri"/>
      <family val="2"/>
      <scheme val="minor"/>
    </font>
    <font>
      <sz val="11"/>
      <color indexed="8"/>
      <name val="Calibri"/>
      <family val="2"/>
    </font>
    <font>
      <b/>
      <sz val="12"/>
      <color indexed="8"/>
      <name val="Footlight MT Light"/>
      <family val="1"/>
    </font>
    <font>
      <sz val="12"/>
      <color indexed="8"/>
      <name val="Footlight MT Light"/>
      <family val="1"/>
    </font>
    <font>
      <sz val="12"/>
      <name val="Footlight MT Light"/>
      <family val="1"/>
    </font>
    <font>
      <sz val="12"/>
      <color indexed="10"/>
      <name val="Footlight MT Light"/>
      <family val="1"/>
    </font>
    <font>
      <b/>
      <sz val="12"/>
      <name val="Footlight MT Light"/>
      <family val="1"/>
    </font>
    <font>
      <b/>
      <sz val="12"/>
      <color indexed="8"/>
      <name val="Footlight MT Light"/>
      <family val="1"/>
    </font>
    <font>
      <vertAlign val="superscript"/>
      <sz val="12"/>
      <color indexed="8"/>
      <name val="Footlight MT Light"/>
      <family val="1"/>
    </font>
    <font>
      <sz val="11"/>
      <color indexed="8"/>
      <name val="Calibri"/>
      <family val="2"/>
    </font>
    <font>
      <b/>
      <sz val="12"/>
      <name val="Times New Roman"/>
      <family val="1"/>
    </font>
    <font>
      <b/>
      <sz val="11"/>
      <color indexed="8"/>
      <name val="Footlight MT Light"/>
      <family val="1"/>
    </font>
    <font>
      <b/>
      <sz val="12"/>
      <color indexed="10"/>
      <name val="Footlight MT Light"/>
      <family val="1"/>
    </font>
    <font>
      <u/>
      <sz val="12"/>
      <name val="Footlight MT Light"/>
      <family val="1"/>
    </font>
    <font>
      <sz val="10"/>
      <name val="Footlight MT Light"/>
      <family val="1"/>
    </font>
    <font>
      <u/>
      <sz val="12"/>
      <color indexed="21"/>
      <name val="Footlight MT Light"/>
      <family val="1"/>
    </font>
    <font>
      <b/>
      <sz val="11.5"/>
      <color indexed="8"/>
      <name val="Footlight MT Light"/>
      <family val="1"/>
    </font>
    <font>
      <vertAlign val="superscript"/>
      <sz val="12"/>
      <name val="Footlight MT Light"/>
      <family val="1"/>
    </font>
    <font>
      <b/>
      <u/>
      <sz val="12"/>
      <name val="Footlight MT Light"/>
      <family val="1"/>
    </font>
    <font>
      <sz val="11"/>
      <name val="Times New Roman"/>
      <family val="1"/>
    </font>
    <font>
      <sz val="10"/>
      <name val="Arial"/>
      <family val="2"/>
    </font>
    <font>
      <b/>
      <sz val="12"/>
      <name val="Arial"/>
      <family val="2"/>
    </font>
    <font>
      <b/>
      <sz val="9"/>
      <color indexed="81"/>
      <name val="Tahoma"/>
      <family val="2"/>
    </font>
    <font>
      <sz val="9"/>
      <color indexed="81"/>
      <name val="Tahoma"/>
      <family val="2"/>
    </font>
    <font>
      <b/>
      <sz val="11"/>
      <name val="Footlight MT Light"/>
      <family val="1"/>
    </font>
    <font>
      <sz val="12"/>
      <color indexed="13"/>
      <name val="Footlight MT Light"/>
      <family val="1"/>
    </font>
    <font>
      <b/>
      <sz val="10"/>
      <color indexed="8"/>
      <name val="Footlight MT Light"/>
      <family val="1"/>
    </font>
    <font>
      <sz val="12"/>
      <name val="Calibri"/>
      <family val="2"/>
    </font>
    <font>
      <b/>
      <sz val="10"/>
      <name val="Footlight MT Light"/>
      <family val="1"/>
    </font>
    <font>
      <b/>
      <u/>
      <sz val="12"/>
      <color indexed="8"/>
      <name val="Footlight MT Light"/>
      <family val="1"/>
    </font>
    <font>
      <sz val="11"/>
      <name val="Footlight MT Light"/>
      <family val="1"/>
    </font>
    <font>
      <sz val="12"/>
      <name val="Times New Roman"/>
      <family val="1"/>
    </font>
    <font>
      <sz val="11"/>
      <color indexed="8"/>
      <name val="Calibri"/>
      <family val="2"/>
    </font>
    <font>
      <sz val="12"/>
      <color indexed="8"/>
      <name val="Calibri"/>
      <family val="2"/>
    </font>
    <font>
      <b/>
      <sz val="11"/>
      <color indexed="8"/>
      <name val="Calibri"/>
      <family val="2"/>
    </font>
    <font>
      <sz val="11"/>
      <color indexed="10"/>
      <name val="Calibri"/>
      <family val="2"/>
    </font>
    <font>
      <sz val="12"/>
      <color indexed="8"/>
      <name val="Footlight MT Light"/>
      <family val="1"/>
    </font>
    <font>
      <b/>
      <sz val="12"/>
      <color indexed="8"/>
      <name val="Footlight MT Light"/>
      <family val="1"/>
    </font>
    <font>
      <b/>
      <sz val="12"/>
      <color indexed="8"/>
      <name val="Footlight MT Light"/>
      <family val="1"/>
    </font>
    <font>
      <sz val="12"/>
      <name val="Calibri"/>
      <family val="2"/>
    </font>
    <font>
      <sz val="12"/>
      <color indexed="8"/>
      <name val="Footlight MT Light"/>
      <family val="1"/>
    </font>
    <font>
      <sz val="11"/>
      <color indexed="8"/>
      <name val="Footlight MT Light"/>
      <family val="1"/>
    </font>
    <font>
      <sz val="11"/>
      <color indexed="8"/>
      <name val="Times New Roman"/>
      <family val="1"/>
    </font>
    <font>
      <b/>
      <sz val="11"/>
      <color indexed="8"/>
      <name val="Footlight MT Light"/>
      <family val="1"/>
    </font>
    <font>
      <b/>
      <sz val="11"/>
      <color indexed="8"/>
      <name val="Footlight MT Light"/>
      <family val="1"/>
    </font>
    <font>
      <b/>
      <sz val="12"/>
      <color indexed="8"/>
      <name val="Calibri"/>
      <family val="2"/>
    </font>
    <font>
      <sz val="12"/>
      <color indexed="10"/>
      <name val="Footlight MT Light"/>
      <family val="1"/>
    </font>
    <font>
      <b/>
      <sz val="16"/>
      <color indexed="8"/>
      <name val="Footlight MT Light"/>
      <family val="1"/>
    </font>
    <font>
      <b/>
      <sz val="14"/>
      <color indexed="8"/>
      <name val="Footlight MT Light"/>
      <family val="1"/>
    </font>
    <font>
      <sz val="12"/>
      <color indexed="8"/>
      <name val="Footlight MT Light"/>
      <family val="1"/>
    </font>
    <font>
      <sz val="11"/>
      <color indexed="8"/>
      <name val="Footlight MT Light"/>
      <family val="1"/>
    </font>
    <font>
      <b/>
      <sz val="10"/>
      <color indexed="8"/>
      <name val="Footlight MT Light"/>
      <family val="1"/>
    </font>
    <font>
      <sz val="10"/>
      <color indexed="8"/>
      <name val="Calibri"/>
      <family val="2"/>
    </font>
    <font>
      <b/>
      <sz val="12"/>
      <color indexed="8"/>
      <name val="Georgia"/>
      <family val="1"/>
    </font>
    <font>
      <sz val="12"/>
      <color indexed="8"/>
      <name val="Times New Roman"/>
      <family val="1"/>
    </font>
    <font>
      <sz val="11"/>
      <name val="Calibri"/>
      <family val="2"/>
    </font>
    <font>
      <b/>
      <sz val="12"/>
      <color indexed="10"/>
      <name val="Footlight MT Light"/>
      <family val="1"/>
    </font>
    <font>
      <b/>
      <sz val="10.5"/>
      <color indexed="8"/>
      <name val="Footlight MT Light"/>
      <family val="1"/>
    </font>
    <font>
      <sz val="12"/>
      <color indexed="8"/>
      <name val="Times New Roman"/>
      <family val="1"/>
    </font>
    <font>
      <b/>
      <u val="double"/>
      <sz val="12"/>
      <color indexed="8"/>
      <name val="Footlight MT Light"/>
      <family val="1"/>
    </font>
    <font>
      <b/>
      <u/>
      <sz val="12"/>
      <color indexed="8"/>
      <name val="Footlight MT Light"/>
      <family val="1"/>
    </font>
    <font>
      <sz val="14"/>
      <color indexed="8"/>
      <name val="Footlight MT Light"/>
      <family val="1"/>
    </font>
    <font>
      <sz val="12"/>
      <color indexed="60"/>
      <name val="Footlight MT Light"/>
      <family val="1"/>
    </font>
    <font>
      <b/>
      <sz val="12"/>
      <color indexed="8"/>
      <name val="Franklin Gothic Medium"/>
      <family val="2"/>
    </font>
    <font>
      <sz val="10"/>
      <color indexed="8"/>
      <name val="Franklin Gothic Medium"/>
      <family val="2"/>
    </font>
    <font>
      <sz val="10"/>
      <color indexed="8"/>
      <name val="Footlight MT Light"/>
      <family val="1"/>
    </font>
    <font>
      <b/>
      <sz val="11"/>
      <color indexed="10"/>
      <name val="Calibri"/>
      <family val="2"/>
    </font>
    <font>
      <sz val="22"/>
      <color indexed="8"/>
      <name val="Times New Roman"/>
      <family val="1"/>
    </font>
    <font>
      <b/>
      <sz val="11"/>
      <color indexed="10"/>
      <name val="Footlight MT Light"/>
      <family val="1"/>
    </font>
    <font>
      <sz val="10"/>
      <color indexed="8"/>
      <name val="Times New Roman"/>
      <family val="1"/>
    </font>
    <font>
      <sz val="11"/>
      <color indexed="8"/>
      <name val="Arial Narrow"/>
      <family val="2"/>
    </font>
    <font>
      <sz val="12"/>
      <color indexed="8"/>
      <name val="Footlight MT Light"/>
      <family val="1"/>
    </font>
    <font>
      <sz val="10"/>
      <color indexed="8"/>
      <name val="Georgia"/>
      <family val="1"/>
    </font>
    <font>
      <u/>
      <sz val="10"/>
      <color indexed="8"/>
      <name val="Georgia"/>
      <family val="1"/>
    </font>
    <font>
      <sz val="10"/>
      <color indexed="8"/>
      <name val="Times New Roman"/>
      <family val="1"/>
    </font>
    <font>
      <sz val="12"/>
      <color indexed="8"/>
      <name val="Footlight MT Light"/>
      <family val="1"/>
    </font>
    <font>
      <sz val="10"/>
      <color indexed="8"/>
      <name val="Cambria"/>
      <family val="1"/>
    </font>
    <font>
      <sz val="10"/>
      <color indexed="8"/>
      <name val="Calibri"/>
      <family val="2"/>
    </font>
    <font>
      <b/>
      <sz val="10"/>
      <color indexed="8"/>
      <name val="Calibri"/>
      <family val="2"/>
    </font>
    <font>
      <b/>
      <i/>
      <sz val="12"/>
      <color indexed="8"/>
      <name val="Footlight MT Light"/>
      <family val="1"/>
    </font>
    <font>
      <b/>
      <sz val="14"/>
      <color indexed="10"/>
      <name val="Footlight MT Light"/>
      <family val="1"/>
    </font>
    <font>
      <sz val="11"/>
      <color indexed="10"/>
      <name val="Footlight MT Light"/>
      <family val="1"/>
    </font>
    <font>
      <sz val="11"/>
      <color theme="1"/>
      <name val="Calibri"/>
      <family val="2"/>
      <scheme val="minor"/>
    </font>
    <font>
      <u/>
      <sz val="11"/>
      <color theme="10"/>
      <name val="Calibri"/>
      <family val="2"/>
      <scheme val="minor"/>
    </font>
    <font>
      <sz val="11"/>
      <color rgb="FF9C6500"/>
      <name val="Calibri"/>
      <family val="2"/>
      <scheme val="minor"/>
    </font>
    <font>
      <sz val="12"/>
      <color theme="1"/>
      <name val="Calibri"/>
      <family val="2"/>
      <scheme val="minor"/>
    </font>
    <font>
      <b/>
      <sz val="12"/>
      <color theme="1"/>
      <name val="Footlight MT Light"/>
      <family val="1"/>
    </font>
    <font>
      <b/>
      <sz val="12"/>
      <color rgb="FF000000"/>
      <name val="Footlight MT Light"/>
      <family val="1"/>
    </font>
    <font>
      <sz val="12"/>
      <color theme="1"/>
      <name val="Footlight MT Light"/>
      <family val="1"/>
    </font>
    <font>
      <sz val="12"/>
      <color rgb="FF000000"/>
      <name val="Footlight MT Light"/>
      <family val="1"/>
    </font>
    <font>
      <b/>
      <sz val="11"/>
      <color theme="1"/>
      <name val="Footlight MT Light"/>
      <family val="1"/>
    </font>
    <font>
      <sz val="12"/>
      <color rgb="FFFF0000"/>
      <name val="Footlight MT Light"/>
      <family val="1"/>
    </font>
    <font>
      <sz val="11"/>
      <color rgb="FF000000"/>
      <name val="Footlight MT Light"/>
      <family val="1"/>
    </font>
    <font>
      <b/>
      <sz val="12"/>
      <color rgb="FFFF0000"/>
      <name val="Footlight MT Light"/>
      <family val="1"/>
    </font>
  </fonts>
  <fills count="14">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indexed="50"/>
        <bgColor indexed="64"/>
      </patternFill>
    </fill>
    <fill>
      <patternFill patternType="solid">
        <fgColor indexed="9"/>
        <bgColor indexed="8"/>
      </patternFill>
    </fill>
    <fill>
      <patternFill patternType="solid">
        <fgColor indexed="40"/>
        <bgColor indexed="64"/>
      </patternFill>
    </fill>
    <fill>
      <patternFill patternType="solid">
        <fgColor rgb="FFFFEB9C"/>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64"/>
      </bottom>
      <diagonal/>
    </border>
    <border>
      <left style="medium">
        <color indexed="64"/>
      </left>
      <right/>
      <top/>
      <bottom/>
      <diagonal/>
    </border>
    <border>
      <left/>
      <right/>
      <top style="medium">
        <color indexed="64"/>
      </top>
      <bottom/>
      <diagonal/>
    </border>
    <border>
      <left style="medium">
        <color indexed="8"/>
      </left>
      <right style="medium">
        <color indexed="8"/>
      </right>
      <top/>
      <bottom/>
      <diagonal/>
    </border>
    <border>
      <left/>
      <right style="medium">
        <color indexed="64"/>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medium">
        <color indexed="64"/>
      </right>
      <top style="medium">
        <color indexed="64"/>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8"/>
      </left>
      <right style="medium">
        <color indexed="8"/>
      </right>
      <top style="medium">
        <color indexed="8"/>
      </top>
      <bottom/>
      <diagonal/>
    </border>
    <border>
      <left style="medium">
        <color indexed="64"/>
      </left>
      <right/>
      <top style="thin">
        <color indexed="64"/>
      </top>
      <bottom/>
      <diagonal/>
    </border>
    <border>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s>
  <cellStyleXfs count="26">
    <xf numFmtId="0" fontId="0"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4" fontId="32" fillId="0" borderId="0" applyFont="0" applyFill="0" applyBorder="0" applyAlignment="0" applyProtection="0"/>
    <xf numFmtId="43" fontId="3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0" fontId="9" fillId="0" borderId="0"/>
    <xf numFmtId="0" fontId="1" fillId="0" borderId="0"/>
    <xf numFmtId="0" fontId="83" fillId="0" borderId="0" applyNumberFormat="0" applyFill="0" applyBorder="0" applyAlignment="0" applyProtection="0"/>
    <xf numFmtId="0" fontId="84" fillId="9" borderId="0" applyNumberFormat="0" applyBorder="0" applyAlignment="0" applyProtection="0"/>
    <xf numFmtId="0" fontId="82" fillId="0" borderId="0"/>
    <xf numFmtId="0" fontId="82" fillId="0" borderId="0"/>
    <xf numFmtId="0" fontId="82" fillId="0" borderId="0"/>
    <xf numFmtId="0" fontId="85" fillId="0" borderId="0"/>
    <xf numFmtId="0" fontId="82" fillId="0" borderId="0"/>
    <xf numFmtId="0" fontId="85" fillId="0" borderId="0"/>
    <xf numFmtId="0" fontId="82" fillId="0" borderId="0"/>
    <xf numFmtId="0" fontId="85" fillId="0" borderId="0"/>
    <xf numFmtId="0" fontId="20" fillId="0" borderId="0"/>
    <xf numFmtId="0" fontId="20" fillId="0" borderId="0"/>
    <xf numFmtId="9" fontId="32" fillId="0" borderId="0" applyFont="0" applyFill="0" applyBorder="0" applyAlignment="0" applyProtection="0"/>
  </cellStyleXfs>
  <cellXfs count="2621">
    <xf numFmtId="0" fontId="0" fillId="0" borderId="0" xfId="0"/>
    <xf numFmtId="0" fontId="36" fillId="0" borderId="1" xfId="0" applyFont="1" applyBorder="1"/>
    <xf numFmtId="0" fontId="0" fillId="0" borderId="0" xfId="0" applyFill="1" applyAlignment="1">
      <alignment wrapText="1"/>
    </xf>
    <xf numFmtId="0" fontId="37" fillId="0" borderId="1" xfId="0" applyFont="1" applyFill="1" applyBorder="1" applyAlignment="1">
      <alignment horizontal="right" vertical="top" wrapText="1"/>
    </xf>
    <xf numFmtId="43" fontId="38" fillId="0" borderId="1" xfId="1" applyFont="1" applyFill="1" applyBorder="1" applyAlignment="1">
      <alignment horizontal="right" vertical="top" wrapText="1"/>
    </xf>
    <xf numFmtId="0" fontId="36" fillId="0" borderId="1" xfId="0" applyFont="1" applyFill="1" applyBorder="1" applyAlignment="1">
      <alignment horizontal="right" vertical="top" wrapText="1"/>
    </xf>
    <xf numFmtId="4" fontId="0" fillId="0" borderId="0" xfId="0" applyNumberFormat="1" applyFill="1" applyAlignment="1">
      <alignment wrapText="1"/>
    </xf>
    <xf numFmtId="43" fontId="0" fillId="0" borderId="0" xfId="0" applyNumberFormat="1"/>
    <xf numFmtId="0" fontId="0" fillId="0" borderId="0" xfId="0"/>
    <xf numFmtId="0" fontId="0" fillId="0" borderId="1" xfId="0" applyBorder="1"/>
    <xf numFmtId="0" fontId="36" fillId="0" borderId="0" xfId="0" applyFont="1" applyFill="1" applyAlignment="1">
      <alignment wrapText="1"/>
    </xf>
    <xf numFmtId="0" fontId="36" fillId="0" borderId="0" xfId="0" applyFont="1"/>
    <xf numFmtId="0" fontId="0" fillId="0" borderId="0" xfId="0"/>
    <xf numFmtId="0" fontId="85" fillId="0" borderId="0" xfId="20"/>
    <xf numFmtId="0" fontId="38" fillId="0" borderId="1" xfId="15" applyFont="1" applyFill="1" applyBorder="1" applyAlignment="1">
      <alignment horizontal="left" vertical="top" wrapText="1"/>
    </xf>
    <xf numFmtId="43" fontId="38" fillId="0" borderId="1" xfId="3" applyFont="1" applyFill="1" applyBorder="1" applyAlignment="1">
      <alignment horizontal="right" vertical="top" wrapText="1"/>
    </xf>
    <xf numFmtId="0" fontId="36" fillId="0" borderId="1" xfId="15" applyFont="1" applyBorder="1" applyAlignment="1">
      <alignment horizontal="center" vertical="top" wrapText="1"/>
    </xf>
    <xf numFmtId="0" fontId="38" fillId="0" borderId="1" xfId="15" applyFont="1" applyBorder="1" applyAlignment="1">
      <alignment horizontal="left" vertical="top" wrapText="1"/>
    </xf>
    <xf numFmtId="0" fontId="36" fillId="0" borderId="1" xfId="16" applyFont="1" applyBorder="1" applyAlignment="1">
      <alignment horizontal="left" vertical="top" wrapText="1"/>
    </xf>
    <xf numFmtId="43" fontId="85" fillId="0" borderId="0" xfId="20" applyNumberFormat="1"/>
    <xf numFmtId="0" fontId="36" fillId="0" borderId="1" xfId="15" applyFont="1" applyBorder="1" applyAlignment="1">
      <alignment horizontal="left" vertical="top" wrapText="1"/>
    </xf>
    <xf numFmtId="0" fontId="36" fillId="0" borderId="1" xfId="19" applyFont="1" applyBorder="1" applyAlignment="1">
      <alignment horizontal="left" vertical="top" wrapText="1"/>
    </xf>
    <xf numFmtId="0" fontId="36" fillId="0" borderId="1" xfId="16" applyFont="1" applyFill="1" applyBorder="1" applyAlignment="1">
      <alignment horizontal="left" vertical="top" wrapText="1"/>
    </xf>
    <xf numFmtId="0" fontId="36" fillId="0" borderId="1" xfId="21" applyFont="1" applyBorder="1" applyAlignment="1">
      <alignment horizontal="left" vertical="top" wrapText="1"/>
    </xf>
    <xf numFmtId="43" fontId="36" fillId="0" borderId="1" xfId="3" applyFont="1" applyFill="1" applyBorder="1" applyAlignment="1">
      <alignment horizontal="right" vertical="top" wrapText="1"/>
    </xf>
    <xf numFmtId="0" fontId="36" fillId="2" borderId="1" xfId="16" applyFont="1" applyFill="1" applyBorder="1" applyAlignment="1">
      <alignment horizontal="left" vertical="top" wrapText="1"/>
    </xf>
    <xf numFmtId="0" fontId="4" fillId="0" borderId="1" xfId="21" applyFont="1" applyBorder="1" applyAlignment="1">
      <alignment horizontal="left" vertical="top" wrapText="1"/>
    </xf>
    <xf numFmtId="0" fontId="4" fillId="0" borderId="1" xfId="16" applyFont="1" applyFill="1" applyBorder="1" applyAlignment="1">
      <alignment horizontal="left" vertical="top" wrapText="1"/>
    </xf>
    <xf numFmtId="0" fontId="4" fillId="2" borderId="1" xfId="16" applyFont="1" applyFill="1" applyBorder="1" applyAlignment="1">
      <alignment horizontal="left" vertical="top" wrapText="1"/>
    </xf>
    <xf numFmtId="0" fontId="36" fillId="0" borderId="1" xfId="15" applyFont="1" applyBorder="1" applyAlignment="1">
      <alignment horizontal="right" vertical="top" wrapText="1"/>
    </xf>
    <xf numFmtId="0" fontId="4" fillId="0" borderId="1" xfId="16" applyFont="1" applyBorder="1" applyAlignment="1">
      <alignment horizontal="left" vertical="top" wrapText="1"/>
    </xf>
    <xf numFmtId="0" fontId="4" fillId="0" borderId="1" xfId="19" applyFont="1" applyBorder="1" applyAlignment="1">
      <alignment horizontal="left" vertical="top" wrapText="1"/>
    </xf>
    <xf numFmtId="0" fontId="39" fillId="0" borderId="0" xfId="20" applyFont="1"/>
    <xf numFmtId="0" fontId="36" fillId="0" borderId="1" xfId="15" applyFont="1" applyBorder="1" applyAlignment="1">
      <alignment wrapText="1"/>
    </xf>
    <xf numFmtId="0" fontId="36" fillId="0" borderId="2" xfId="15" applyFont="1" applyFill="1" applyBorder="1" applyAlignment="1">
      <alignment horizontal="left" vertical="top" wrapText="1"/>
    </xf>
    <xf numFmtId="0" fontId="36" fillId="0" borderId="2" xfId="16" applyFont="1" applyFill="1" applyBorder="1" applyAlignment="1">
      <alignment horizontal="left" vertical="top" wrapText="1"/>
    </xf>
    <xf numFmtId="0" fontId="40" fillId="0" borderId="1" xfId="15" applyFont="1" applyBorder="1" applyAlignment="1">
      <alignment horizontal="left" vertical="top" wrapText="1"/>
    </xf>
    <xf numFmtId="43" fontId="33" fillId="0" borderId="0" xfId="6" applyFont="1"/>
    <xf numFmtId="0" fontId="85" fillId="0" borderId="0" xfId="20" applyAlignment="1">
      <alignment wrapText="1"/>
    </xf>
    <xf numFmtId="43" fontId="38" fillId="0" borderId="1" xfId="1" applyFont="1" applyFill="1" applyBorder="1" applyAlignment="1">
      <alignment horizontal="left" vertical="top" wrapText="1"/>
    </xf>
    <xf numFmtId="0" fontId="36" fillId="0" borderId="1" xfId="0" applyFont="1" applyBorder="1" applyAlignment="1">
      <alignment horizontal="center" vertical="top"/>
    </xf>
    <xf numFmtId="0" fontId="36" fillId="0" borderId="1" xfId="0" applyFont="1" applyBorder="1" applyAlignment="1">
      <alignment horizontal="center" vertical="top" wrapText="1"/>
    </xf>
    <xf numFmtId="43" fontId="38" fillId="0" borderId="1" xfId="1" applyFont="1" applyFill="1" applyBorder="1" applyAlignment="1">
      <alignment horizontal="center" wrapText="1"/>
    </xf>
    <xf numFmtId="0" fontId="36" fillId="0" borderId="1" xfId="0" applyFont="1" applyFill="1" applyBorder="1" applyAlignment="1">
      <alignment horizontal="center" wrapText="1"/>
    </xf>
    <xf numFmtId="0" fontId="36" fillId="0" borderId="1" xfId="0" applyFont="1" applyBorder="1" applyAlignment="1">
      <alignment horizontal="center"/>
    </xf>
    <xf numFmtId="0" fontId="38" fillId="0" borderId="1" xfId="0" applyFont="1" applyFill="1" applyBorder="1" applyAlignment="1">
      <alignment horizontal="center" vertical="top" wrapText="1"/>
    </xf>
    <xf numFmtId="0" fontId="37" fillId="0" borderId="1" xfId="0" applyFont="1" applyBorder="1" applyAlignment="1">
      <alignment vertical="top"/>
    </xf>
    <xf numFmtId="0" fontId="38" fillId="0" borderId="1" xfId="0" applyFont="1" applyBorder="1" applyAlignment="1">
      <alignment vertical="top" wrapText="1"/>
    </xf>
    <xf numFmtId="0" fontId="38" fillId="0" borderId="1" xfId="0" applyFont="1" applyBorder="1" applyAlignment="1">
      <alignment horizontal="right" vertical="top" wrapText="1"/>
    </xf>
    <xf numFmtId="0" fontId="36" fillId="0" borderId="1" xfId="0" applyFont="1" applyBorder="1" applyAlignment="1">
      <alignment vertical="top"/>
    </xf>
    <xf numFmtId="0" fontId="36" fillId="0" borderId="1" xfId="0" applyFont="1" applyBorder="1" applyAlignment="1">
      <alignment vertical="top" wrapText="1"/>
    </xf>
    <xf numFmtId="0" fontId="40" fillId="0" borderId="1" xfId="0" applyFont="1" applyBorder="1" applyAlignment="1">
      <alignment vertical="top" wrapText="1"/>
    </xf>
    <xf numFmtId="0" fontId="37" fillId="0" borderId="1" xfId="0" applyFont="1" applyBorder="1" applyAlignment="1">
      <alignment horizontal="right" vertical="top" wrapText="1"/>
    </xf>
    <xf numFmtId="0" fontId="34" fillId="0" borderId="0" xfId="0" applyFont="1"/>
    <xf numFmtId="4" fontId="38" fillId="0" borderId="1" xfId="0" applyNumberFormat="1" applyFont="1" applyBorder="1" applyAlignment="1">
      <alignment horizontal="right" vertical="top" wrapText="1"/>
    </xf>
    <xf numFmtId="0" fontId="0" fillId="0" borderId="0" xfId="0" applyAlignment="1">
      <alignment horizontal="right"/>
    </xf>
    <xf numFmtId="0" fontId="6" fillId="0" borderId="1" xfId="0" applyFont="1" applyFill="1" applyBorder="1" applyAlignment="1">
      <alignment horizontal="left" vertical="top" wrapText="1"/>
    </xf>
    <xf numFmtId="0" fontId="0" fillId="0" borderId="0" xfId="0" applyAlignment="1">
      <alignment wrapText="1"/>
    </xf>
    <xf numFmtId="0" fontId="36" fillId="0" borderId="1" xfId="0" applyFont="1" applyBorder="1" applyAlignment="1">
      <alignment horizontal="right" vertical="top"/>
    </xf>
    <xf numFmtId="0" fontId="36" fillId="0" borderId="1" xfId="0" applyFont="1" applyFill="1" applyBorder="1" applyAlignment="1">
      <alignment horizontal="right" vertical="top"/>
    </xf>
    <xf numFmtId="0" fontId="36" fillId="0" borderId="1" xfId="0" applyFont="1" applyFill="1" applyBorder="1" applyAlignment="1">
      <alignment vertical="top" wrapText="1"/>
    </xf>
    <xf numFmtId="4" fontId="36" fillId="0" borderId="1" xfId="0" applyNumberFormat="1" applyFont="1" applyFill="1" applyBorder="1" applyAlignment="1">
      <alignment vertical="top" wrapText="1"/>
    </xf>
    <xf numFmtId="0" fontId="6" fillId="0" borderId="1" xfId="0" applyFont="1" applyBorder="1" applyAlignment="1">
      <alignment horizontal="left" vertical="top" wrapText="1"/>
    </xf>
    <xf numFmtId="0" fontId="4" fillId="0" borderId="1" xfId="0" applyFont="1" applyBorder="1" applyAlignment="1">
      <alignment horizontal="right" vertical="top" wrapText="1"/>
    </xf>
    <xf numFmtId="0" fontId="0" fillId="0" borderId="0" xfId="0" applyAlignment="1">
      <alignment horizontal="left"/>
    </xf>
    <xf numFmtId="0" fontId="4" fillId="0" borderId="1" xfId="0" applyFont="1" applyBorder="1" applyAlignment="1">
      <alignment horizontal="left" vertical="top" wrapText="1"/>
    </xf>
    <xf numFmtId="0" fontId="4" fillId="0" borderId="1" xfId="0" applyFont="1" applyFill="1" applyBorder="1" applyAlignment="1">
      <alignment horizontal="left" vertical="top" wrapText="1"/>
    </xf>
    <xf numFmtId="0" fontId="0" fillId="0" borderId="0" xfId="0" applyAlignment="1">
      <alignment horizontal="right" vertical="top"/>
    </xf>
    <xf numFmtId="0" fontId="41" fillId="0" borderId="0" xfId="0" applyFont="1" applyAlignment="1">
      <alignment vertical="top"/>
    </xf>
    <xf numFmtId="43" fontId="37" fillId="0" borderId="1" xfId="1" applyFont="1" applyBorder="1" applyAlignment="1">
      <alignment horizontal="right" vertical="top" wrapText="1"/>
    </xf>
    <xf numFmtId="0" fontId="36" fillId="0" borderId="1" xfId="0" applyFont="1" applyFill="1" applyBorder="1" applyAlignment="1">
      <alignment vertical="top"/>
    </xf>
    <xf numFmtId="0" fontId="40" fillId="0" borderId="1" xfId="0" applyFont="1" applyBorder="1" applyAlignment="1">
      <alignment horizontal="justify" vertical="top" wrapText="1"/>
    </xf>
    <xf numFmtId="43" fontId="4" fillId="0" borderId="1" xfId="1" applyFont="1" applyBorder="1" applyAlignment="1">
      <alignment horizontal="right" vertical="top" wrapText="1"/>
    </xf>
    <xf numFmtId="0" fontId="36" fillId="0" borderId="1" xfId="0" applyFont="1" applyBorder="1" applyAlignment="1">
      <alignment horizontal="justify" vertical="top" wrapText="1"/>
    </xf>
    <xf numFmtId="0" fontId="0" fillId="0" borderId="1" xfId="0" applyBorder="1" applyAlignment="1">
      <alignment horizontal="center" vertical="top"/>
    </xf>
    <xf numFmtId="0" fontId="36" fillId="2" borderId="1" xfId="0" applyFont="1" applyFill="1" applyBorder="1" applyAlignment="1">
      <alignment vertical="top" wrapText="1"/>
    </xf>
    <xf numFmtId="4" fontId="37" fillId="0" borderId="3" xfId="0" applyNumberFormat="1" applyFont="1" applyBorder="1" applyAlignment="1">
      <alignment vertical="top"/>
    </xf>
    <xf numFmtId="4" fontId="37" fillId="0" borderId="4" xfId="0" applyNumberFormat="1" applyFont="1" applyBorder="1" applyAlignment="1">
      <alignment vertical="top"/>
    </xf>
    <xf numFmtId="4" fontId="37" fillId="0" borderId="5" xfId="0" applyNumberFormat="1" applyFont="1" applyBorder="1" applyAlignment="1">
      <alignment vertical="top"/>
    </xf>
    <xf numFmtId="0" fontId="0" fillId="0" borderId="1" xfId="0" applyBorder="1" applyAlignment="1">
      <alignment horizontal="right"/>
    </xf>
    <xf numFmtId="0" fontId="42" fillId="0" borderId="0" xfId="0" applyFont="1" applyAlignment="1">
      <alignment vertical="top" wrapText="1"/>
    </xf>
    <xf numFmtId="0" fontId="40" fillId="0" borderId="6" xfId="0" applyFont="1" applyBorder="1" applyAlignment="1">
      <alignment horizontal="left" vertical="top" wrapText="1"/>
    </xf>
    <xf numFmtId="0" fontId="38" fillId="0" borderId="1" xfId="0" applyFont="1" applyFill="1" applyBorder="1" applyAlignment="1">
      <alignment horizontal="right" vertical="top" wrapText="1"/>
    </xf>
    <xf numFmtId="0" fontId="0" fillId="0" borderId="0" xfId="0" applyAlignment="1">
      <alignment vertical="top"/>
    </xf>
    <xf numFmtId="0" fontId="4" fillId="0" borderId="1" xfId="0" applyFont="1" applyBorder="1" applyAlignment="1">
      <alignment vertical="top" wrapText="1"/>
    </xf>
    <xf numFmtId="0" fontId="6" fillId="0" borderId="1" xfId="0" applyFont="1" applyBorder="1" applyAlignment="1">
      <alignment vertical="top" wrapText="1"/>
    </xf>
    <xf numFmtId="3" fontId="4" fillId="0" borderId="1" xfId="0" applyNumberFormat="1" applyFont="1" applyBorder="1" applyAlignment="1">
      <alignment vertical="top" wrapText="1"/>
    </xf>
    <xf numFmtId="0" fontId="36" fillId="0" borderId="7" xfId="0" applyFont="1" applyFill="1" applyBorder="1" applyAlignment="1">
      <alignment vertical="top" wrapText="1"/>
    </xf>
    <xf numFmtId="0" fontId="36" fillId="0" borderId="0" xfId="0" applyFont="1" applyBorder="1"/>
    <xf numFmtId="0" fontId="36" fillId="0" borderId="0" xfId="0" applyFont="1" applyAlignment="1">
      <alignment wrapText="1"/>
    </xf>
    <xf numFmtId="0" fontId="41" fillId="0" borderId="7" xfId="0" applyFont="1" applyFill="1" applyBorder="1" applyAlignment="1">
      <alignment vertical="center" wrapText="1"/>
    </xf>
    <xf numFmtId="0" fontId="0" fillId="0" borderId="0" xfId="0" applyAlignment="1">
      <alignment horizontal="left" vertical="top"/>
    </xf>
    <xf numFmtId="0" fontId="38" fillId="0" borderId="4" xfId="0" applyFont="1" applyFill="1" applyBorder="1" applyAlignment="1">
      <alignment vertical="top" wrapText="1"/>
    </xf>
    <xf numFmtId="0" fontId="38" fillId="0" borderId="5" xfId="0" applyFont="1" applyFill="1" applyBorder="1" applyAlignment="1">
      <alignment vertical="top" wrapText="1"/>
    </xf>
    <xf numFmtId="0" fontId="38" fillId="0" borderId="3" xfId="0" applyFont="1" applyFill="1" applyBorder="1" applyAlignment="1">
      <alignment horizontal="right" vertical="top" wrapText="1"/>
    </xf>
    <xf numFmtId="0" fontId="36" fillId="0" borderId="1" xfId="0" applyFont="1" applyBorder="1" applyAlignment="1">
      <alignment wrapText="1"/>
    </xf>
    <xf numFmtId="0" fontId="36" fillId="3" borderId="1" xfId="0" applyFont="1" applyFill="1" applyBorder="1" applyAlignment="1">
      <alignment vertical="top"/>
    </xf>
    <xf numFmtId="0" fontId="36" fillId="3" borderId="1" xfId="0" applyFont="1" applyFill="1" applyBorder="1" applyAlignment="1">
      <alignment vertical="top" wrapText="1"/>
    </xf>
    <xf numFmtId="0" fontId="4" fillId="3" borderId="1" xfId="0" applyFont="1" applyFill="1" applyBorder="1" applyAlignment="1">
      <alignment vertical="top" wrapText="1"/>
    </xf>
    <xf numFmtId="0" fontId="36" fillId="0" borderId="8" xfId="0" applyFont="1" applyBorder="1" applyAlignment="1">
      <alignment vertical="top"/>
    </xf>
    <xf numFmtId="0" fontId="37" fillId="0" borderId="1" xfId="0" applyFont="1" applyFill="1" applyBorder="1" applyAlignment="1">
      <alignment vertical="top" wrapText="1"/>
    </xf>
    <xf numFmtId="0" fontId="36" fillId="0" borderId="5" xfId="0" applyFont="1" applyBorder="1" applyAlignment="1">
      <alignment vertical="top" wrapText="1"/>
    </xf>
    <xf numFmtId="0" fontId="4" fillId="2" borderId="1" xfId="0" applyFont="1" applyFill="1" applyBorder="1" applyAlignment="1">
      <alignment vertical="top" wrapText="1"/>
    </xf>
    <xf numFmtId="4" fontId="37" fillId="2" borderId="1" xfId="0" applyNumberFormat="1" applyFont="1" applyFill="1" applyBorder="1" applyAlignment="1">
      <alignment vertical="top" wrapText="1"/>
    </xf>
    <xf numFmtId="0" fontId="36" fillId="0" borderId="5" xfId="0" applyFont="1" applyFill="1" applyBorder="1" applyAlignment="1">
      <alignment vertical="top" wrapText="1"/>
    </xf>
    <xf numFmtId="43" fontId="38" fillId="0" borderId="1" xfId="1" applyFont="1" applyFill="1" applyBorder="1" applyAlignment="1">
      <alignment vertical="top" wrapText="1"/>
    </xf>
    <xf numFmtId="43" fontId="36" fillId="0" borderId="1" xfId="1" applyFont="1" applyFill="1" applyBorder="1" applyAlignment="1">
      <alignment vertical="top" wrapText="1"/>
    </xf>
    <xf numFmtId="0" fontId="40" fillId="0" borderId="1" xfId="0" applyFont="1" applyFill="1" applyBorder="1" applyAlignment="1">
      <alignment vertical="top" wrapText="1"/>
    </xf>
    <xf numFmtId="0" fontId="40" fillId="2" borderId="1" xfId="0" applyFont="1" applyFill="1" applyBorder="1" applyAlignment="1">
      <alignment vertical="top" wrapText="1"/>
    </xf>
    <xf numFmtId="43" fontId="36" fillId="2" borderId="1" xfId="1" applyFont="1" applyFill="1" applyBorder="1" applyAlignment="1">
      <alignment vertical="top" wrapText="1"/>
    </xf>
    <xf numFmtId="43" fontId="40" fillId="0" borderId="1" xfId="1" applyFont="1" applyFill="1" applyBorder="1" applyAlignment="1">
      <alignment vertical="top" wrapText="1"/>
    </xf>
    <xf numFmtId="43" fontId="40" fillId="2" borderId="1" xfId="1" applyFont="1" applyFill="1" applyBorder="1" applyAlignment="1">
      <alignment vertical="top" wrapText="1"/>
    </xf>
    <xf numFmtId="0" fontId="38" fillId="0" borderId="1" xfId="0" applyFont="1" applyFill="1" applyBorder="1" applyAlignment="1">
      <alignment horizontal="left" vertical="top" wrapText="1"/>
    </xf>
    <xf numFmtId="0" fontId="37" fillId="0" borderId="1" xfId="0" applyFont="1" applyFill="1" applyBorder="1" applyAlignment="1">
      <alignment horizontal="left" vertical="top" wrapText="1"/>
    </xf>
    <xf numFmtId="0" fontId="38" fillId="0" borderId="1" xfId="0" applyFont="1" applyFill="1" applyBorder="1" applyAlignment="1">
      <alignment vertical="top" wrapText="1"/>
    </xf>
    <xf numFmtId="0" fontId="36" fillId="0" borderId="1" xfId="0" applyFont="1" applyFill="1" applyBorder="1" applyAlignment="1">
      <alignment horizontal="left" vertical="top" wrapText="1"/>
    </xf>
    <xf numFmtId="4" fontId="36" fillId="0" borderId="1" xfId="0" applyNumberFormat="1" applyFont="1" applyFill="1" applyBorder="1" applyAlignment="1">
      <alignment horizontal="right" vertical="top" wrapText="1"/>
    </xf>
    <xf numFmtId="4" fontId="40" fillId="0" borderId="1" xfId="0" applyNumberFormat="1" applyFont="1" applyFill="1" applyBorder="1" applyAlignment="1">
      <alignment horizontal="right" vertical="top" wrapText="1"/>
    </xf>
    <xf numFmtId="0" fontId="36" fillId="0" borderId="1" xfId="0" applyFont="1" applyBorder="1" applyAlignment="1">
      <alignment horizontal="left" vertical="top"/>
    </xf>
    <xf numFmtId="43" fontId="36" fillId="0" borderId="1" xfId="1" applyFont="1" applyFill="1" applyBorder="1" applyAlignment="1">
      <alignment horizontal="left" vertical="top" wrapText="1"/>
    </xf>
    <xf numFmtId="0" fontId="40" fillId="0" borderId="1" xfId="0" applyFont="1" applyFill="1" applyBorder="1" applyAlignment="1">
      <alignment horizontal="left" vertical="top" wrapText="1"/>
    </xf>
    <xf numFmtId="43" fontId="40" fillId="0" borderId="1" xfId="1" applyFont="1" applyFill="1" applyBorder="1" applyAlignment="1">
      <alignment horizontal="left" vertical="top" wrapText="1"/>
    </xf>
    <xf numFmtId="43" fontId="4" fillId="0" borderId="1" xfId="1" applyFont="1" applyFill="1" applyBorder="1" applyAlignment="1">
      <alignment horizontal="left" vertical="top" wrapText="1"/>
    </xf>
    <xf numFmtId="43" fontId="6" fillId="0" borderId="1" xfId="1" applyFont="1" applyFill="1" applyBorder="1" applyAlignment="1">
      <alignment horizontal="left" vertical="top"/>
    </xf>
    <xf numFmtId="0" fontId="37" fillId="0" borderId="3" xfId="0" applyFont="1" applyFill="1" applyBorder="1" applyAlignment="1">
      <alignment vertical="top"/>
    </xf>
    <xf numFmtId="43" fontId="38" fillId="0" borderId="1" xfId="1" applyFont="1" applyFill="1" applyBorder="1" applyAlignment="1">
      <alignment horizontal="right" wrapText="1"/>
    </xf>
    <xf numFmtId="0" fontId="0" fillId="0" borderId="0" xfId="0" applyAlignment="1">
      <alignment vertical="top" wrapText="1"/>
    </xf>
    <xf numFmtId="0" fontId="36" fillId="0" borderId="1" xfId="13" applyFont="1" applyBorder="1" applyAlignment="1">
      <alignment vertical="top" wrapText="1"/>
    </xf>
    <xf numFmtId="0" fontId="36" fillId="0" borderId="0" xfId="0" applyFont="1" applyAlignment="1">
      <alignment vertical="top"/>
    </xf>
    <xf numFmtId="0" fontId="38" fillId="0" borderId="1" xfId="0" applyFont="1" applyFill="1" applyBorder="1" applyAlignment="1">
      <alignment horizontal="center" wrapText="1"/>
    </xf>
    <xf numFmtId="0" fontId="43" fillId="0" borderId="1" xfId="0" applyFont="1" applyFill="1" applyBorder="1" applyAlignment="1">
      <alignment horizontal="right" vertical="top" wrapText="1"/>
    </xf>
    <xf numFmtId="43" fontId="36" fillId="0" borderId="1" xfId="1" applyFont="1" applyFill="1" applyBorder="1" applyAlignment="1">
      <alignment horizontal="center" vertical="top" wrapText="1"/>
    </xf>
    <xf numFmtId="0" fontId="36" fillId="0" borderId="0" xfId="0" applyFont="1" applyFill="1"/>
    <xf numFmtId="43" fontId="40" fillId="0" borderId="1" xfId="1" applyFont="1" applyFill="1" applyBorder="1" applyAlignment="1">
      <alignment horizontal="center" vertical="top" wrapText="1"/>
    </xf>
    <xf numFmtId="0" fontId="37" fillId="0" borderId="1" xfId="0" applyFont="1" applyFill="1" applyBorder="1"/>
    <xf numFmtId="0" fontId="37" fillId="0" borderId="1" xfId="0" applyFont="1" applyFill="1" applyBorder="1" applyAlignment="1">
      <alignment horizontal="left" vertical="top"/>
    </xf>
    <xf numFmtId="43" fontId="37" fillId="0" borderId="1" xfId="1" applyFont="1" applyFill="1" applyBorder="1" applyAlignment="1"/>
    <xf numFmtId="0" fontId="36" fillId="0" borderId="0" xfId="0" applyFont="1" applyFill="1" applyAlignment="1">
      <alignment horizontal="left"/>
    </xf>
    <xf numFmtId="0" fontId="36" fillId="0" borderId="0" xfId="0" applyFont="1" applyFill="1" applyAlignment="1">
      <alignment horizontal="left" vertical="top"/>
    </xf>
    <xf numFmtId="43" fontId="36" fillId="0" borderId="0" xfId="1" applyFont="1" applyFill="1"/>
    <xf numFmtId="0" fontId="7" fillId="0" borderId="0" xfId="0" applyFont="1" applyFill="1" applyBorder="1" applyAlignment="1">
      <alignment horizontal="left" wrapText="1"/>
    </xf>
    <xf numFmtId="43" fontId="38" fillId="0" borderId="1" xfId="1" applyFont="1" applyBorder="1" applyAlignment="1">
      <alignment horizontal="right" vertical="top" wrapText="1"/>
    </xf>
    <xf numFmtId="43" fontId="40" fillId="3" borderId="1" xfId="1" applyFont="1" applyFill="1" applyBorder="1" applyAlignment="1">
      <alignment horizontal="right" vertical="top" wrapText="1"/>
    </xf>
    <xf numFmtId="0" fontId="40" fillId="3" borderId="1" xfId="0" applyFont="1" applyFill="1" applyBorder="1" applyAlignment="1">
      <alignment vertical="top" wrapText="1"/>
    </xf>
    <xf numFmtId="0" fontId="36" fillId="0" borderId="0" xfId="0" applyFont="1" applyFill="1" applyAlignment="1">
      <alignment horizontal="center" wrapText="1"/>
    </xf>
    <xf numFmtId="4" fontId="36" fillId="3" borderId="1" xfId="0" applyNumberFormat="1" applyFont="1" applyFill="1" applyBorder="1" applyAlignment="1">
      <alignment vertical="top" wrapText="1"/>
    </xf>
    <xf numFmtId="4" fontId="36" fillId="0" borderId="1" xfId="0" applyNumberFormat="1" applyFont="1" applyFill="1" applyBorder="1" applyAlignment="1">
      <alignment vertical="top"/>
    </xf>
    <xf numFmtId="0" fontId="4" fillId="0" borderId="1" xfId="0" applyFont="1" applyFill="1" applyBorder="1" applyAlignment="1">
      <alignment vertical="top" wrapText="1"/>
    </xf>
    <xf numFmtId="4" fontId="37" fillId="0" borderId="1" xfId="0" applyNumberFormat="1" applyFont="1" applyFill="1" applyBorder="1"/>
    <xf numFmtId="4" fontId="36" fillId="0" borderId="0" xfId="0" applyNumberFormat="1" applyFont="1"/>
    <xf numFmtId="3" fontId="36" fillId="0" borderId="0" xfId="0" applyNumberFormat="1" applyFont="1"/>
    <xf numFmtId="0" fontId="36" fillId="3" borderId="5" xfId="0" applyFont="1" applyFill="1" applyBorder="1" applyAlignment="1">
      <alignment vertical="top" wrapText="1"/>
    </xf>
    <xf numFmtId="43" fontId="40" fillId="0" borderId="1" xfId="1" applyFont="1" applyBorder="1" applyAlignment="1">
      <alignment vertical="top"/>
    </xf>
    <xf numFmtId="43" fontId="36" fillId="3" borderId="1" xfId="1" applyFont="1" applyFill="1" applyBorder="1" applyAlignment="1">
      <alignment vertical="top" wrapText="1"/>
    </xf>
    <xf numFmtId="43" fontId="40" fillId="3" borderId="1" xfId="1" applyFont="1" applyFill="1" applyBorder="1" applyAlignment="1">
      <alignment vertical="top" wrapText="1"/>
    </xf>
    <xf numFmtId="43" fontId="40" fillId="3" borderId="1" xfId="1" applyFont="1" applyFill="1" applyBorder="1" applyAlignment="1">
      <alignment vertical="top"/>
    </xf>
    <xf numFmtId="0" fontId="37" fillId="0" borderId="1" xfId="0" applyFont="1" applyFill="1" applyBorder="1" applyAlignment="1">
      <alignment vertical="top"/>
    </xf>
    <xf numFmtId="0" fontId="37" fillId="0" borderId="1" xfId="15" applyFont="1" applyBorder="1" applyAlignment="1">
      <alignment horizontal="left" vertical="top" wrapText="1"/>
    </xf>
    <xf numFmtId="0" fontId="37" fillId="0" borderId="1" xfId="15" applyFont="1" applyFill="1" applyBorder="1" applyAlignment="1">
      <alignment horizontal="center" vertical="top" wrapText="1"/>
    </xf>
    <xf numFmtId="0" fontId="36" fillId="0" borderId="1" xfId="0" applyFont="1" applyBorder="1" applyAlignment="1">
      <alignment horizontal="left" vertical="top" wrapText="1"/>
    </xf>
    <xf numFmtId="0" fontId="40" fillId="0" borderId="1" xfId="0" applyFont="1" applyBorder="1" applyAlignment="1">
      <alignment horizontal="left" vertical="top" wrapText="1"/>
    </xf>
    <xf numFmtId="4" fontId="38" fillId="0" borderId="1" xfId="0" applyNumberFormat="1" applyFont="1" applyBorder="1" applyAlignment="1">
      <alignment vertical="top" wrapText="1"/>
    </xf>
    <xf numFmtId="0" fontId="36" fillId="3" borderId="1" xfId="0" applyFont="1" applyFill="1" applyBorder="1" applyAlignment="1">
      <alignment horizontal="left" vertical="top" wrapText="1"/>
    </xf>
    <xf numFmtId="0" fontId="0" fillId="0" borderId="0" xfId="0" applyFill="1" applyAlignment="1">
      <alignment horizontal="left" vertical="top" wrapText="1"/>
    </xf>
    <xf numFmtId="43" fontId="4" fillId="0" borderId="1" xfId="1" applyFont="1" applyBorder="1" applyAlignment="1">
      <alignment horizontal="left" vertical="top" wrapText="1"/>
    </xf>
    <xf numFmtId="43" fontId="6" fillId="0" borderId="1" xfId="1" applyFont="1" applyBorder="1" applyAlignment="1">
      <alignment horizontal="left" vertical="top" wrapText="1"/>
    </xf>
    <xf numFmtId="43" fontId="32" fillId="0" borderId="0" xfId="1" applyFont="1" applyAlignment="1">
      <alignment horizontal="left" vertical="top"/>
    </xf>
    <xf numFmtId="43" fontId="4" fillId="3" borderId="1" xfId="1" applyFont="1" applyFill="1" applyBorder="1" applyAlignment="1">
      <alignment horizontal="left" vertical="top" wrapText="1"/>
    </xf>
    <xf numFmtId="0" fontId="4" fillId="3" borderId="1" xfId="0" applyFont="1" applyFill="1" applyBorder="1" applyAlignment="1">
      <alignment horizontal="left" vertical="top" wrapText="1"/>
    </xf>
    <xf numFmtId="0" fontId="36" fillId="3" borderId="1" xfId="0" applyFont="1" applyFill="1" applyBorder="1" applyAlignment="1">
      <alignment horizontal="right" vertical="top" wrapText="1"/>
    </xf>
    <xf numFmtId="0" fontId="36" fillId="0" borderId="0" xfId="0" applyFont="1" applyFill="1" applyAlignment="1">
      <alignment vertical="top" wrapText="1"/>
    </xf>
    <xf numFmtId="4" fontId="36" fillId="3" borderId="1" xfId="0" applyNumberFormat="1" applyFont="1" applyFill="1" applyBorder="1" applyAlignment="1">
      <alignment horizontal="right" vertical="top" wrapText="1"/>
    </xf>
    <xf numFmtId="0" fontId="38" fillId="0" borderId="1" xfId="0" applyFont="1" applyBorder="1" applyAlignment="1">
      <alignment horizontal="left" vertical="top" wrapText="1"/>
    </xf>
    <xf numFmtId="0" fontId="37" fillId="0" borderId="1" xfId="0" applyFont="1" applyBorder="1" applyAlignment="1">
      <alignment vertical="top" wrapText="1"/>
    </xf>
    <xf numFmtId="0" fontId="43" fillId="0" borderId="1" xfId="0" applyFont="1" applyFill="1" applyBorder="1" applyAlignment="1">
      <alignment horizontal="left" vertical="top" wrapText="1"/>
    </xf>
    <xf numFmtId="0" fontId="36" fillId="0" borderId="1" xfId="0" applyFont="1" applyBorder="1" applyAlignment="1">
      <alignment horizontal="right" vertical="top" wrapText="1"/>
    </xf>
    <xf numFmtId="4" fontId="40" fillId="0" borderId="1" xfId="0" applyNumberFormat="1" applyFont="1" applyBorder="1" applyAlignment="1">
      <alignment horizontal="right" vertical="top" wrapText="1"/>
    </xf>
    <xf numFmtId="0" fontId="40" fillId="0" borderId="1" xfId="0" applyFont="1" applyBorder="1" applyAlignment="1">
      <alignment horizontal="right" vertical="top" wrapText="1"/>
    </xf>
    <xf numFmtId="0" fontId="38" fillId="0" borderId="3" xfId="0" applyFont="1" applyBorder="1" applyAlignment="1">
      <alignment vertical="top" wrapText="1"/>
    </xf>
    <xf numFmtId="0" fontId="38" fillId="0" borderId="5" xfId="0" applyFont="1" applyBorder="1" applyAlignment="1">
      <alignment vertical="top" wrapText="1"/>
    </xf>
    <xf numFmtId="0" fontId="40" fillId="0" borderId="6" xfId="0" applyFont="1" applyBorder="1" applyAlignment="1">
      <alignment vertical="top" wrapText="1"/>
    </xf>
    <xf numFmtId="43" fontId="40" fillId="0" borderId="1" xfId="1" applyFont="1" applyBorder="1" applyAlignment="1">
      <alignment horizontal="right" vertical="top" wrapText="1"/>
    </xf>
    <xf numFmtId="0" fontId="0" fillId="0" borderId="1" xfId="0" applyBorder="1" applyAlignment="1">
      <alignment wrapText="1"/>
    </xf>
    <xf numFmtId="0" fontId="44" fillId="0" borderId="1" xfId="0" applyFont="1" applyFill="1" applyBorder="1" applyAlignment="1">
      <alignment vertical="top" wrapText="1"/>
    </xf>
    <xf numFmtId="0" fontId="40" fillId="0" borderId="1" xfId="0" applyFont="1" applyFill="1" applyBorder="1" applyAlignment="1">
      <alignment horizontal="center" vertical="top" wrapText="1"/>
    </xf>
    <xf numFmtId="0" fontId="0" fillId="0" borderId="0" xfId="0" applyFill="1"/>
    <xf numFmtId="0" fontId="36" fillId="0" borderId="1" xfId="0" applyFont="1" applyFill="1" applyBorder="1" applyAlignment="1">
      <alignment horizontal="center" vertical="top" wrapText="1"/>
    </xf>
    <xf numFmtId="0" fontId="37" fillId="0" borderId="1" xfId="0" applyFont="1" applyFill="1" applyBorder="1" applyAlignment="1">
      <alignment horizontal="center" vertical="top"/>
    </xf>
    <xf numFmtId="43" fontId="36" fillId="3" borderId="1" xfId="1" applyFont="1" applyFill="1" applyBorder="1" applyAlignment="1">
      <alignment horizontal="right" vertical="top" wrapText="1"/>
    </xf>
    <xf numFmtId="43" fontId="36" fillId="0" borderId="1" xfId="1" applyFont="1" applyFill="1" applyBorder="1" applyAlignment="1">
      <alignment horizontal="right" vertical="top" wrapText="1"/>
    </xf>
    <xf numFmtId="4" fontId="0" fillId="0" borderId="0" xfId="0" applyNumberFormat="1" applyFill="1"/>
    <xf numFmtId="43" fontId="36" fillId="0" borderId="1" xfId="1" applyFont="1" applyFill="1" applyBorder="1" applyAlignment="1">
      <alignment vertical="top"/>
    </xf>
    <xf numFmtId="0" fontId="36" fillId="0" borderId="1" xfId="0" applyFont="1" applyFill="1" applyBorder="1" applyAlignment="1">
      <alignment horizontal="left" vertical="top"/>
    </xf>
    <xf numFmtId="43" fontId="40" fillId="0" borderId="1" xfId="1" applyFont="1" applyFill="1" applyBorder="1" applyAlignment="1">
      <alignment horizontal="right" vertical="top" wrapText="1"/>
    </xf>
    <xf numFmtId="0" fontId="35" fillId="0" borderId="0" xfId="0" applyFont="1" applyFill="1"/>
    <xf numFmtId="43" fontId="32" fillId="0" borderId="0" xfId="1" applyFont="1" applyFill="1"/>
    <xf numFmtId="0" fontId="36" fillId="0" borderId="1" xfId="15" applyFont="1" applyFill="1" applyBorder="1" applyAlignment="1">
      <alignment horizontal="right" vertical="top" wrapText="1"/>
    </xf>
    <xf numFmtId="0" fontId="36" fillId="0" borderId="1" xfId="15" applyFont="1" applyFill="1" applyBorder="1" applyAlignment="1">
      <alignment horizontal="left" vertical="top" wrapText="1"/>
    </xf>
    <xf numFmtId="164" fontId="6" fillId="0" borderId="1" xfId="1" applyNumberFormat="1" applyFont="1" applyFill="1" applyBorder="1" applyAlignment="1">
      <alignment horizontal="right" vertical="top" wrapText="1"/>
    </xf>
    <xf numFmtId="0" fontId="0" fillId="0" borderId="0" xfId="0" applyFill="1" applyAlignment="1">
      <alignment horizontal="center" vertical="center" wrapText="1"/>
    </xf>
    <xf numFmtId="43" fontId="4" fillId="0" borderId="1" xfId="0" applyNumberFormat="1" applyFont="1" applyFill="1" applyBorder="1" applyAlignment="1">
      <alignment horizontal="right" vertical="top" wrapText="1"/>
    </xf>
    <xf numFmtId="0" fontId="0" fillId="0" borderId="0" xfId="0" applyFill="1" applyAlignment="1">
      <alignment horizontal="left" wrapText="1"/>
    </xf>
    <xf numFmtId="4" fontId="4" fillId="0" borderId="1" xfId="0" applyNumberFormat="1" applyFont="1" applyFill="1" applyBorder="1" applyAlignment="1">
      <alignment horizontal="right" vertical="top" wrapText="1"/>
    </xf>
    <xf numFmtId="43" fontId="6" fillId="0" borderId="1" xfId="0" applyNumberFormat="1" applyFont="1" applyFill="1" applyBorder="1" applyAlignment="1">
      <alignment horizontal="right" vertical="top" wrapText="1"/>
    </xf>
    <xf numFmtId="0" fontId="0" fillId="0" borderId="0" xfId="0" applyFill="1" applyAlignment="1">
      <alignment horizontal="right" vertical="top" wrapText="1"/>
    </xf>
    <xf numFmtId="4" fontId="0" fillId="0" borderId="0" xfId="0" applyNumberFormat="1" applyFill="1" applyAlignment="1">
      <alignment horizontal="right" vertical="top" wrapText="1"/>
    </xf>
    <xf numFmtId="43" fontId="0" fillId="0" borderId="0" xfId="0" applyNumberFormat="1" applyFill="1" applyAlignment="1">
      <alignment horizontal="right" vertical="top" wrapText="1"/>
    </xf>
    <xf numFmtId="0" fontId="36" fillId="0" borderId="1" xfId="0" applyFont="1" applyFill="1" applyBorder="1" applyAlignment="1">
      <alignment wrapText="1"/>
    </xf>
    <xf numFmtId="43" fontId="36" fillId="0" borderId="1" xfId="1" applyFont="1" applyFill="1" applyBorder="1" applyAlignment="1">
      <alignment horizontal="right" wrapText="1"/>
    </xf>
    <xf numFmtId="0" fontId="36" fillId="0" borderId="1" xfId="0" applyFont="1" applyFill="1" applyBorder="1" applyAlignment="1">
      <alignment horizontal="left" wrapText="1"/>
    </xf>
    <xf numFmtId="0" fontId="34" fillId="0" borderId="0" xfId="0" applyFont="1" applyFill="1" applyAlignment="1">
      <alignment wrapText="1"/>
    </xf>
    <xf numFmtId="43" fontId="32" fillId="0" borderId="0" xfId="1" applyFont="1" applyFill="1" applyAlignment="1">
      <alignment horizontal="right" wrapText="1"/>
    </xf>
    <xf numFmtId="0" fontId="43" fillId="0" borderId="1" xfId="0" applyFont="1" applyFill="1" applyBorder="1" applyAlignment="1">
      <alignment vertical="top" wrapText="1"/>
    </xf>
    <xf numFmtId="4" fontId="40" fillId="3" borderId="1" xfId="0" applyNumberFormat="1" applyFont="1" applyFill="1" applyBorder="1" applyAlignment="1">
      <alignment horizontal="right" vertical="top" wrapText="1"/>
    </xf>
    <xf numFmtId="0" fontId="40" fillId="3" borderId="1" xfId="0" applyFont="1" applyFill="1" applyBorder="1" applyAlignment="1">
      <alignment horizontal="left" vertical="top" wrapText="1"/>
    </xf>
    <xf numFmtId="0" fontId="40" fillId="3" borderId="1" xfId="0" applyFont="1" applyFill="1" applyBorder="1" applyAlignment="1">
      <alignment horizontal="right" vertical="top" wrapText="1"/>
    </xf>
    <xf numFmtId="4" fontId="0" fillId="0" borderId="0" xfId="0" applyNumberFormat="1" applyAlignment="1">
      <alignment horizontal="right"/>
    </xf>
    <xf numFmtId="4" fontId="40" fillId="3" borderId="1" xfId="0" applyNumberFormat="1" applyFont="1" applyFill="1" applyBorder="1" applyAlignment="1">
      <alignment vertical="top" wrapText="1"/>
    </xf>
    <xf numFmtId="0" fontId="0" fillId="0" borderId="1" xfId="0" applyFill="1" applyBorder="1" applyAlignment="1">
      <alignment vertical="top"/>
    </xf>
    <xf numFmtId="0" fontId="0" fillId="0" borderId="1" xfId="0" applyFill="1" applyBorder="1" applyAlignment="1">
      <alignment horizontal="right" vertical="top"/>
    </xf>
    <xf numFmtId="0" fontId="33" fillId="0" borderId="1" xfId="0" applyFont="1" applyFill="1" applyBorder="1" applyAlignment="1">
      <alignment vertical="top"/>
    </xf>
    <xf numFmtId="0" fontId="40" fillId="0" borderId="1" xfId="0" applyFont="1" applyFill="1" applyBorder="1" applyAlignment="1">
      <alignment horizontal="right" vertical="top" wrapText="1"/>
    </xf>
    <xf numFmtId="4" fontId="40" fillId="0" borderId="1" xfId="0" applyNumberFormat="1" applyFont="1" applyFill="1" applyBorder="1" applyAlignment="1">
      <alignment vertical="top" wrapText="1"/>
    </xf>
    <xf numFmtId="4" fontId="37" fillId="0" borderId="1" xfId="0" applyNumberFormat="1" applyFont="1" applyFill="1" applyBorder="1" applyAlignment="1">
      <alignment horizontal="center" vertical="top" wrapText="1"/>
    </xf>
    <xf numFmtId="0" fontId="0" fillId="0" borderId="0" xfId="0" applyFill="1" applyAlignment="1">
      <alignment horizontal="right"/>
    </xf>
    <xf numFmtId="43" fontId="32" fillId="0" borderId="0" xfId="1" applyFont="1" applyAlignment="1">
      <alignment wrapText="1"/>
    </xf>
    <xf numFmtId="0" fontId="0" fillId="0" borderId="0" xfId="0" applyAlignment="1">
      <alignment horizontal="left" vertical="top" wrapText="1"/>
    </xf>
    <xf numFmtId="4" fontId="0" fillId="0" borderId="0" xfId="0" applyNumberFormat="1" applyAlignment="1">
      <alignment wrapText="1"/>
    </xf>
    <xf numFmtId="0" fontId="33" fillId="0" borderId="0" xfId="0" applyFont="1"/>
    <xf numFmtId="0" fontId="36" fillId="0" borderId="3" xfId="0" applyFont="1" applyBorder="1" applyAlignment="1">
      <alignment horizontal="left" vertical="top" wrapText="1"/>
    </xf>
    <xf numFmtId="0" fontId="33" fillId="0" borderId="0" xfId="0" applyFont="1" applyAlignment="1">
      <alignment wrapText="1"/>
    </xf>
    <xf numFmtId="43" fontId="33" fillId="0" borderId="0" xfId="1" applyFont="1" applyAlignment="1">
      <alignment wrapText="1"/>
    </xf>
    <xf numFmtId="43" fontId="33" fillId="0" borderId="0" xfId="0" applyNumberFormat="1" applyFont="1" applyAlignment="1">
      <alignment wrapText="1"/>
    </xf>
    <xf numFmtId="0" fontId="33" fillId="0" borderId="0" xfId="0" applyFont="1" applyAlignment="1">
      <alignment horizontal="left" wrapText="1"/>
    </xf>
    <xf numFmtId="0" fontId="33" fillId="0" borderId="0" xfId="0" applyFont="1" applyAlignment="1">
      <alignment horizontal="right" wrapText="1"/>
    </xf>
    <xf numFmtId="0" fontId="37" fillId="0" borderId="0" xfId="0" applyFont="1" applyAlignment="1">
      <alignment wrapText="1"/>
    </xf>
    <xf numFmtId="0" fontId="0" fillId="0" borderId="0" xfId="0" applyAlignment="1">
      <alignment horizontal="left" wrapText="1"/>
    </xf>
    <xf numFmtId="43" fontId="32" fillId="0" borderId="0" xfId="1" applyFont="1" applyFill="1" applyAlignment="1">
      <alignment wrapText="1"/>
    </xf>
    <xf numFmtId="0" fontId="36" fillId="0" borderId="0" xfId="0" applyFont="1" applyAlignment="1">
      <alignment horizontal="left"/>
    </xf>
    <xf numFmtId="4" fontId="38" fillId="0" borderId="1" xfId="0" applyNumberFormat="1" applyFont="1" applyFill="1" applyBorder="1" applyAlignment="1">
      <alignment horizontal="right" vertical="top" wrapText="1"/>
    </xf>
    <xf numFmtId="0" fontId="36" fillId="0" borderId="0" xfId="0" applyFont="1" applyFill="1" applyAlignment="1">
      <alignment horizontal="right"/>
    </xf>
    <xf numFmtId="4" fontId="36" fillId="0" borderId="0" xfId="0" applyNumberFormat="1" applyFont="1" applyFill="1" applyAlignment="1">
      <alignment horizontal="right"/>
    </xf>
    <xf numFmtId="0" fontId="33" fillId="0" borderId="1" xfId="0" applyFont="1" applyBorder="1" applyAlignment="1">
      <alignment vertical="top" wrapText="1"/>
    </xf>
    <xf numFmtId="0" fontId="33" fillId="0" borderId="1" xfId="0" applyFont="1" applyBorder="1"/>
    <xf numFmtId="0" fontId="33" fillId="0" borderId="1" xfId="0" applyFont="1" applyFill="1" applyBorder="1" applyAlignment="1">
      <alignment horizontal="right" vertical="top" wrapText="1"/>
    </xf>
    <xf numFmtId="4" fontId="10" fillId="0" borderId="1" xfId="0" applyNumberFormat="1" applyFont="1" applyFill="1" applyBorder="1" applyAlignment="1">
      <alignment vertical="top" wrapText="1"/>
    </xf>
    <xf numFmtId="4" fontId="6" fillId="0" borderId="1" xfId="0" applyNumberFormat="1" applyFont="1" applyFill="1" applyBorder="1" applyAlignment="1">
      <alignment horizontal="right" vertical="top" wrapText="1"/>
    </xf>
    <xf numFmtId="4" fontId="4" fillId="0" borderId="1" xfId="0" applyNumberFormat="1" applyFont="1" applyFill="1" applyBorder="1" applyAlignment="1">
      <alignment vertical="top" wrapText="1"/>
    </xf>
    <xf numFmtId="4" fontId="33" fillId="0" borderId="0" xfId="0" applyNumberFormat="1" applyFont="1" applyFill="1"/>
    <xf numFmtId="0" fontId="45" fillId="0" borderId="1" xfId="0" applyFont="1" applyBorder="1" applyAlignment="1">
      <alignment horizontal="left" vertical="top" wrapText="1"/>
    </xf>
    <xf numFmtId="3" fontId="6" fillId="0" borderId="1" xfId="0" applyNumberFormat="1" applyFont="1" applyBorder="1" applyAlignment="1">
      <alignment horizontal="left" vertical="top"/>
    </xf>
    <xf numFmtId="0" fontId="45" fillId="0" borderId="0" xfId="0" applyFont="1" applyAlignment="1">
      <alignment horizontal="left"/>
    </xf>
    <xf numFmtId="0" fontId="34" fillId="0" borderId="0" xfId="0" applyFont="1" applyAlignment="1">
      <alignment horizontal="left"/>
    </xf>
    <xf numFmtId="0" fontId="37"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36" fillId="2" borderId="1" xfId="0" applyFont="1" applyFill="1" applyBorder="1" applyAlignment="1">
      <alignment horizontal="left" vertical="top" wrapText="1"/>
    </xf>
    <xf numFmtId="0" fontId="36" fillId="0" borderId="0" xfId="0" applyFont="1" applyAlignment="1">
      <alignment horizontal="right"/>
    </xf>
    <xf numFmtId="0" fontId="40" fillId="0" borderId="1" xfId="0" applyFont="1" applyFill="1" applyBorder="1" applyAlignment="1">
      <alignment horizontal="justify" vertical="top" wrapText="1"/>
    </xf>
    <xf numFmtId="0" fontId="36" fillId="0" borderId="1" xfId="0" applyFont="1" applyFill="1" applyBorder="1" applyAlignment="1">
      <alignment horizontal="justify" vertical="top" wrapText="1"/>
    </xf>
    <xf numFmtId="0" fontId="40" fillId="0" borderId="6" xfId="0" applyFont="1" applyFill="1" applyBorder="1" applyAlignment="1">
      <alignment vertical="top" wrapText="1"/>
    </xf>
    <xf numFmtId="43" fontId="36" fillId="0" borderId="0" xfId="1" applyFont="1" applyAlignment="1">
      <alignment wrapText="1"/>
    </xf>
    <xf numFmtId="0" fontId="36" fillId="0" borderId="6" xfId="0" applyFont="1" applyFill="1" applyBorder="1" applyAlignment="1">
      <alignment vertical="top" wrapText="1"/>
    </xf>
    <xf numFmtId="0" fontId="36" fillId="0" borderId="0" xfId="0" applyFont="1" applyAlignment="1">
      <alignment horizontal="left" wrapText="1"/>
    </xf>
    <xf numFmtId="4" fontId="36" fillId="0" borderId="1" xfId="0" applyNumberFormat="1" applyFont="1" applyFill="1" applyBorder="1" applyAlignment="1">
      <alignment horizontal="right" vertical="top"/>
    </xf>
    <xf numFmtId="0" fontId="36" fillId="0" borderId="0" xfId="0" applyFont="1" applyFill="1" applyAlignment="1">
      <alignment horizontal="center" vertical="center" wrapText="1"/>
    </xf>
    <xf numFmtId="4" fontId="38" fillId="0" borderId="1" xfId="0" applyNumberFormat="1" applyFont="1" applyFill="1" applyBorder="1" applyAlignment="1">
      <alignment vertical="top" wrapText="1"/>
    </xf>
    <xf numFmtId="164" fontId="6" fillId="0" borderId="1" xfId="1" applyNumberFormat="1" applyFont="1" applyFill="1" applyBorder="1" applyAlignment="1">
      <alignment horizontal="left" vertical="top" wrapText="1"/>
    </xf>
    <xf numFmtId="0" fontId="36" fillId="0" borderId="1" xfId="0" applyFont="1" applyFill="1" applyBorder="1" applyAlignment="1">
      <alignment horizontal="right" wrapText="1"/>
    </xf>
    <xf numFmtId="0" fontId="36" fillId="0" borderId="0" xfId="0" applyFont="1" applyFill="1" applyAlignment="1">
      <alignment horizontal="right" wrapText="1"/>
    </xf>
    <xf numFmtId="0" fontId="36" fillId="0" borderId="0" xfId="0" applyFont="1" applyAlignment="1">
      <alignment horizontal="left" vertical="top"/>
    </xf>
    <xf numFmtId="43" fontId="36" fillId="0" borderId="0" xfId="1" applyFont="1" applyFill="1" applyAlignment="1">
      <alignment horizontal="right"/>
    </xf>
    <xf numFmtId="0" fontId="40" fillId="0" borderId="1" xfId="0" applyFont="1" applyFill="1" applyBorder="1" applyAlignment="1">
      <alignment vertical="center" wrapText="1"/>
    </xf>
    <xf numFmtId="0" fontId="33" fillId="0" borderId="0" xfId="0" applyFont="1" applyFill="1" applyAlignment="1">
      <alignment wrapText="1"/>
    </xf>
    <xf numFmtId="0" fontId="40" fillId="0" borderId="1" xfId="0" applyFont="1" applyFill="1" applyBorder="1" applyAlignment="1">
      <alignment horizontal="right" vertical="center" wrapText="1"/>
    </xf>
    <xf numFmtId="0" fontId="33" fillId="0" borderId="0" xfId="0" applyFont="1" applyFill="1" applyAlignment="1">
      <alignment vertical="top" wrapText="1"/>
    </xf>
    <xf numFmtId="0" fontId="33" fillId="0" borderId="0" xfId="0" applyFont="1" applyFill="1" applyAlignment="1">
      <alignment horizontal="right" wrapText="1"/>
    </xf>
    <xf numFmtId="4" fontId="33" fillId="0" borderId="0" xfId="0" applyNumberFormat="1" applyFont="1" applyFill="1" applyAlignment="1">
      <alignment horizontal="right" wrapText="1"/>
    </xf>
    <xf numFmtId="4" fontId="37" fillId="0" borderId="1" xfId="0" applyNumberFormat="1" applyFont="1" applyFill="1" applyBorder="1" applyAlignment="1">
      <alignment horizontal="right" vertical="top" wrapText="1"/>
    </xf>
    <xf numFmtId="0" fontId="2" fillId="0" borderId="1" xfId="0" applyFont="1" applyFill="1" applyBorder="1" applyAlignment="1">
      <alignment vertical="top" wrapText="1"/>
    </xf>
    <xf numFmtId="0" fontId="37" fillId="0" borderId="5" xfId="0" applyFont="1" applyBorder="1" applyAlignment="1">
      <alignment vertical="top" wrapText="1"/>
    </xf>
    <xf numFmtId="0" fontId="2" fillId="0" borderId="1" xfId="0" applyFont="1" applyFill="1" applyBorder="1" applyAlignment="1">
      <alignment horizontal="left" vertical="top" wrapText="1"/>
    </xf>
    <xf numFmtId="0" fontId="6" fillId="0" borderId="1" xfId="11" applyFont="1" applyFill="1" applyBorder="1" applyAlignment="1">
      <alignment horizontal="left" vertical="top" wrapText="1"/>
    </xf>
    <xf numFmtId="0" fontId="6" fillId="0" borderId="1" xfId="0" applyFont="1" applyFill="1" applyBorder="1" applyAlignment="1">
      <alignment horizontal="center" vertical="center" wrapText="1"/>
    </xf>
    <xf numFmtId="0" fontId="36" fillId="0" borderId="6" xfId="0" applyFont="1" applyBorder="1" applyAlignment="1">
      <alignment vertical="top" wrapText="1"/>
    </xf>
    <xf numFmtId="0" fontId="36" fillId="0" borderId="8" xfId="0" applyFont="1" applyBorder="1" applyAlignment="1">
      <alignment vertical="top" wrapText="1"/>
    </xf>
    <xf numFmtId="0" fontId="43" fillId="0" borderId="1" xfId="0" applyFont="1" applyBorder="1" applyAlignment="1">
      <alignment vertical="top" wrapText="1"/>
    </xf>
    <xf numFmtId="0" fontId="36" fillId="0" borderId="0" xfId="0" applyFont="1" applyAlignment="1">
      <alignment vertical="top" wrapText="1"/>
    </xf>
    <xf numFmtId="43" fontId="36" fillId="0" borderId="0" xfId="1" applyFont="1" applyAlignment="1">
      <alignment horizontal="right" wrapText="1"/>
    </xf>
    <xf numFmtId="43" fontId="36" fillId="0" borderId="0" xfId="1" applyFont="1" applyAlignment="1">
      <alignment vertical="top" wrapText="1"/>
    </xf>
    <xf numFmtId="0" fontId="36" fillId="4" borderId="1" xfId="0" applyFont="1" applyFill="1" applyBorder="1" applyAlignment="1">
      <alignment vertical="top" wrapText="1"/>
    </xf>
    <xf numFmtId="0" fontId="36" fillId="4" borderId="1" xfId="0" applyFont="1" applyFill="1" applyBorder="1" applyAlignment="1">
      <alignment horizontal="left" vertical="top" wrapText="1"/>
    </xf>
    <xf numFmtId="0" fontId="40" fillId="4" borderId="1" xfId="0" applyFont="1" applyFill="1" applyBorder="1" applyAlignment="1">
      <alignment vertical="top" wrapText="1"/>
    </xf>
    <xf numFmtId="0" fontId="40" fillId="5" borderId="1" xfId="0" applyFont="1" applyFill="1" applyBorder="1" applyAlignment="1">
      <alignment vertical="top" wrapText="1"/>
    </xf>
    <xf numFmtId="43" fontId="40" fillId="0" borderId="1" xfId="1" applyFont="1" applyBorder="1" applyAlignment="1">
      <alignment vertical="top" wrapText="1"/>
    </xf>
    <xf numFmtId="43" fontId="36" fillId="0" borderId="1" xfId="1" applyFont="1" applyBorder="1" applyAlignment="1">
      <alignment vertical="top" wrapText="1"/>
    </xf>
    <xf numFmtId="43" fontId="37" fillId="0" borderId="1" xfId="1" applyFont="1" applyFill="1" applyBorder="1" applyAlignment="1">
      <alignment vertical="top" wrapText="1"/>
    </xf>
    <xf numFmtId="0" fontId="41" fillId="0" borderId="0" xfId="0" applyFont="1" applyAlignment="1">
      <alignment wrapText="1"/>
    </xf>
    <xf numFmtId="0" fontId="41" fillId="0" borderId="0" xfId="0" applyFont="1" applyBorder="1" applyAlignment="1">
      <alignment wrapText="1"/>
    </xf>
    <xf numFmtId="43" fontId="37" fillId="0" borderId="1" xfId="1" applyFont="1" applyFill="1" applyBorder="1" applyAlignment="1">
      <alignment wrapText="1"/>
    </xf>
    <xf numFmtId="0" fontId="41" fillId="0" borderId="0" xfId="0" applyFont="1" applyAlignment="1">
      <alignment vertical="top" wrapText="1"/>
    </xf>
    <xf numFmtId="43" fontId="41" fillId="0" borderId="0" xfId="1" applyFont="1" applyFill="1" applyAlignment="1">
      <alignment wrapText="1"/>
    </xf>
    <xf numFmtId="0" fontId="40" fillId="0" borderId="1" xfId="0" applyFont="1" applyBorder="1" applyAlignment="1">
      <alignment vertical="top"/>
    </xf>
    <xf numFmtId="43" fontId="38" fillId="0" borderId="1" xfId="3" applyFont="1" applyFill="1" applyBorder="1" applyAlignment="1">
      <alignment horizontal="left" vertical="top" wrapText="1"/>
    </xf>
    <xf numFmtId="43" fontId="38" fillId="0" borderId="1" xfId="3" applyFont="1" applyFill="1" applyBorder="1" applyAlignment="1">
      <alignment vertical="top" wrapText="1"/>
    </xf>
    <xf numFmtId="0" fontId="46" fillId="0" borderId="1" xfId="0" applyFont="1" applyBorder="1" applyAlignment="1">
      <alignment vertical="top" wrapText="1"/>
    </xf>
    <xf numFmtId="0" fontId="40" fillId="0" borderId="1" xfId="0" applyFont="1" applyBorder="1" applyAlignment="1">
      <alignment horizontal="center" vertical="top" wrapText="1"/>
    </xf>
    <xf numFmtId="0" fontId="40" fillId="0" borderId="1" xfId="0" applyFont="1" applyBorder="1" applyAlignment="1">
      <alignment wrapText="1"/>
    </xf>
    <xf numFmtId="0" fontId="40" fillId="0" borderId="5" xfId="0" applyFont="1" applyBorder="1" applyAlignment="1">
      <alignment vertical="top" wrapText="1"/>
    </xf>
    <xf numFmtId="0" fontId="40" fillId="0" borderId="9" xfId="0" applyFont="1" applyBorder="1" applyAlignment="1">
      <alignment vertical="top" wrapText="1"/>
    </xf>
    <xf numFmtId="0" fontId="33" fillId="0" borderId="0" xfId="0" applyFont="1" applyFill="1" applyAlignment="1">
      <alignment horizontal="left" wrapText="1"/>
    </xf>
    <xf numFmtId="0" fontId="40" fillId="0" borderId="1" xfId="22" applyFont="1" applyBorder="1" applyAlignment="1">
      <alignment vertical="top" wrapText="1"/>
    </xf>
    <xf numFmtId="43" fontId="36" fillId="0" borderId="1" xfId="1" applyFont="1" applyBorder="1" applyAlignment="1">
      <alignment horizontal="left" vertical="top" wrapText="1"/>
    </xf>
    <xf numFmtId="0" fontId="6" fillId="0" borderId="1" xfId="0" applyFont="1" applyFill="1" applyBorder="1" applyAlignment="1">
      <alignment horizontal="center" vertical="top" wrapText="1"/>
    </xf>
    <xf numFmtId="0" fontId="4" fillId="0" borderId="1" xfId="15" applyFont="1" applyFill="1" applyBorder="1" applyAlignment="1">
      <alignment horizontal="left" vertical="top" wrapText="1"/>
    </xf>
    <xf numFmtId="0" fontId="4" fillId="0" borderId="1" xfId="11" applyFont="1" applyFill="1" applyBorder="1" applyAlignment="1">
      <alignment horizontal="left" vertical="top" wrapText="1"/>
    </xf>
    <xf numFmtId="0" fontId="6" fillId="0" borderId="1" xfId="0" applyFont="1" applyFill="1" applyBorder="1" applyAlignment="1">
      <alignment horizontal="right" vertical="center" wrapText="1"/>
    </xf>
    <xf numFmtId="0" fontId="4" fillId="0" borderId="1" xfId="0" applyFont="1" applyBorder="1" applyAlignment="1">
      <alignment wrapText="1"/>
    </xf>
    <xf numFmtId="0" fontId="4" fillId="0" borderId="0" xfId="0" applyFont="1" applyAlignment="1">
      <alignment wrapText="1"/>
    </xf>
    <xf numFmtId="0" fontId="3" fillId="0" borderId="0" xfId="0" applyFont="1" applyFill="1"/>
    <xf numFmtId="164" fontId="3" fillId="0" borderId="0" xfId="10" applyFont="1" applyFill="1"/>
    <xf numFmtId="0" fontId="2" fillId="0" borderId="1" xfId="0" applyFont="1" applyFill="1" applyBorder="1" applyAlignment="1">
      <alignment horizontal="left" vertical="top"/>
    </xf>
    <xf numFmtId="0" fontId="4" fillId="0" borderId="1" xfId="18" applyFont="1" applyFill="1" applyBorder="1" applyAlignment="1">
      <alignment horizontal="right" vertical="top"/>
    </xf>
    <xf numFmtId="0" fontId="36" fillId="0" borderId="10" xfId="0" applyFont="1" applyBorder="1"/>
    <xf numFmtId="0" fontId="36" fillId="0" borderId="10" xfId="0" applyFont="1" applyBorder="1" applyAlignment="1">
      <alignment horizontal="left"/>
    </xf>
    <xf numFmtId="0" fontId="2" fillId="0" borderId="1" xfId="0" applyFont="1" applyFill="1" applyBorder="1" applyAlignment="1">
      <alignment horizontal="right" vertical="top" wrapText="1"/>
    </xf>
    <xf numFmtId="0" fontId="3" fillId="0" borderId="1" xfId="0" applyFont="1" applyFill="1" applyBorder="1" applyAlignment="1">
      <alignment horizontal="right" vertical="top" wrapText="1"/>
    </xf>
    <xf numFmtId="0" fontId="3" fillId="0" borderId="1" xfId="0" applyFont="1" applyFill="1" applyBorder="1" applyAlignment="1">
      <alignment horizontal="left" vertical="top" wrapText="1"/>
    </xf>
    <xf numFmtId="0" fontId="3" fillId="0" borderId="8" xfId="0" applyFont="1" applyFill="1" applyBorder="1" applyAlignment="1">
      <alignment horizontal="right" vertical="top" wrapText="1"/>
    </xf>
    <xf numFmtId="0" fontId="2" fillId="0" borderId="8" xfId="0" applyFont="1" applyFill="1" applyBorder="1" applyAlignment="1">
      <alignment horizontal="left" vertical="top" wrapText="1"/>
    </xf>
    <xf numFmtId="4" fontId="2" fillId="0" borderId="1" xfId="0" applyNumberFormat="1" applyFont="1" applyFill="1" applyBorder="1" applyAlignment="1">
      <alignment horizontal="right" vertical="top" wrapText="1"/>
    </xf>
    <xf numFmtId="0" fontId="0" fillId="0" borderId="1" xfId="0" applyBorder="1" applyAlignment="1">
      <alignment horizontal="right" vertical="top" wrapText="1"/>
    </xf>
    <xf numFmtId="0" fontId="11" fillId="0" borderId="1" xfId="0" applyFont="1" applyBorder="1" applyAlignment="1">
      <alignment vertical="top" wrapText="1"/>
    </xf>
    <xf numFmtId="0" fontId="2" fillId="0" borderId="1" xfId="0" applyFont="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horizontal="right" vertical="top" wrapText="1"/>
    </xf>
    <xf numFmtId="0" fontId="3" fillId="0" borderId="1" xfId="0" applyFont="1" applyBorder="1" applyAlignment="1">
      <alignment horizontal="left" vertical="top" wrapText="1"/>
    </xf>
    <xf numFmtId="0" fontId="5" fillId="0" borderId="1" xfId="0" applyFont="1" applyBorder="1" applyAlignment="1">
      <alignment horizontal="left" vertical="top" wrapText="1"/>
    </xf>
    <xf numFmtId="0" fontId="40" fillId="2" borderId="1" xfId="0" applyFont="1" applyFill="1" applyBorder="1" applyAlignment="1">
      <alignment horizontal="left" vertical="top" wrapText="1"/>
    </xf>
    <xf numFmtId="0" fontId="0" fillId="2" borderId="0" xfId="0" applyFill="1" applyAlignment="1">
      <alignment vertical="top"/>
    </xf>
    <xf numFmtId="0" fontId="46" fillId="0" borderId="1" xfId="0" applyFont="1" applyBorder="1" applyAlignment="1">
      <alignment horizontal="left" vertical="top" wrapText="1"/>
    </xf>
    <xf numFmtId="0" fontId="4" fillId="0" borderId="1" xfId="0" applyFont="1" applyBorder="1" applyAlignment="1">
      <alignment horizontal="center" vertical="top" wrapText="1"/>
    </xf>
    <xf numFmtId="0" fontId="11" fillId="0" borderId="1" xfId="0" applyFont="1" applyBorder="1" applyAlignment="1">
      <alignment horizontal="right" vertical="top" wrapText="1"/>
    </xf>
    <xf numFmtId="0" fontId="4" fillId="0" borderId="0" xfId="0" applyFont="1" applyAlignment="1">
      <alignment vertical="top" wrapText="1"/>
    </xf>
    <xf numFmtId="0" fontId="4" fillId="0" borderId="1" xfId="0" applyFont="1" applyBorder="1" applyAlignment="1">
      <alignment horizontal="justify" vertical="top" wrapText="1"/>
    </xf>
    <xf numFmtId="0" fontId="4" fillId="5" borderId="1" xfId="0" applyFont="1" applyFill="1" applyBorder="1" applyAlignment="1">
      <alignment vertical="top" wrapText="1"/>
    </xf>
    <xf numFmtId="0" fontId="36" fillId="5" borderId="1" xfId="0" applyFont="1" applyFill="1" applyBorder="1" applyAlignment="1">
      <alignment vertical="top" wrapText="1"/>
    </xf>
    <xf numFmtId="43" fontId="6" fillId="0" borderId="1" xfId="1" applyFont="1" applyFill="1" applyBorder="1" applyAlignment="1">
      <alignment horizontal="right" wrapText="1"/>
    </xf>
    <xf numFmtId="43" fontId="4" fillId="0" borderId="1" xfId="1" applyFont="1" applyBorder="1" applyAlignment="1">
      <alignment horizontal="right" wrapText="1"/>
    </xf>
    <xf numFmtId="43" fontId="4" fillId="0" borderId="0" xfId="1" applyFont="1" applyAlignment="1">
      <alignment horizontal="right" wrapText="1"/>
    </xf>
    <xf numFmtId="0" fontId="37" fillId="0" borderId="1" xfId="0" applyFont="1" applyBorder="1" applyAlignment="1">
      <alignment horizontal="justify" vertical="top" wrapText="1"/>
    </xf>
    <xf numFmtId="43" fontId="38" fillId="0" borderId="1" xfId="1" applyFont="1" applyBorder="1" applyAlignment="1">
      <alignment vertical="top" wrapText="1"/>
    </xf>
    <xf numFmtId="4" fontId="0" fillId="0" borderId="0" xfId="0" applyNumberFormat="1" applyAlignment="1">
      <alignment vertical="top" wrapText="1"/>
    </xf>
    <xf numFmtId="0" fontId="34" fillId="0" borderId="0" xfId="0" applyFont="1" applyAlignment="1">
      <alignment vertical="top" wrapText="1"/>
    </xf>
    <xf numFmtId="43" fontId="32" fillId="0" borderId="0" xfId="1" applyFont="1" applyAlignment="1">
      <alignment vertical="top" wrapText="1"/>
    </xf>
    <xf numFmtId="43" fontId="36" fillId="0" borderId="0" xfId="1" applyFont="1"/>
    <xf numFmtId="0" fontId="37" fillId="2" borderId="1" xfId="0" applyFont="1" applyFill="1" applyBorder="1" applyAlignment="1">
      <alignment vertical="top" wrapText="1"/>
    </xf>
    <xf numFmtId="0" fontId="0" fillId="0" borderId="1" xfId="0" applyBorder="1" applyAlignment="1">
      <alignment vertical="top" wrapText="1"/>
    </xf>
    <xf numFmtId="43" fontId="36" fillId="0" borderId="6" xfId="1" applyFont="1" applyFill="1" applyBorder="1" applyAlignment="1">
      <alignment vertical="top" wrapText="1"/>
    </xf>
    <xf numFmtId="43" fontId="36" fillId="0" borderId="8" xfId="1" applyFont="1" applyFill="1" applyBorder="1" applyAlignment="1">
      <alignment vertical="top" wrapText="1"/>
    </xf>
    <xf numFmtId="43" fontId="4" fillId="3" borderId="1" xfId="1" applyFont="1" applyFill="1" applyBorder="1" applyAlignment="1">
      <alignment vertical="top" wrapText="1"/>
    </xf>
    <xf numFmtId="43" fontId="2" fillId="0" borderId="1" xfId="1" applyFont="1" applyFill="1" applyBorder="1" applyAlignment="1">
      <alignment horizontal="left" vertical="top" wrapText="1"/>
    </xf>
    <xf numFmtId="43" fontId="2" fillId="0" borderId="1" xfId="1" applyFont="1" applyFill="1" applyBorder="1" applyAlignment="1">
      <alignment horizontal="right" vertical="top" wrapText="1"/>
    </xf>
    <xf numFmtId="43" fontId="3" fillId="0" borderId="1" xfId="1" applyFont="1" applyFill="1" applyBorder="1" applyAlignment="1">
      <alignment horizontal="right" vertical="top" wrapText="1"/>
    </xf>
    <xf numFmtId="0" fontId="41" fillId="0" borderId="0" xfId="0" applyFont="1" applyFill="1" applyAlignment="1">
      <alignment wrapText="1"/>
    </xf>
    <xf numFmtId="43" fontId="4" fillId="0" borderId="1" xfId="1" applyFont="1" applyFill="1" applyBorder="1" applyAlignment="1">
      <alignment horizontal="right" vertical="top"/>
    </xf>
    <xf numFmtId="43" fontId="40" fillId="0" borderId="1" xfId="1" applyFont="1" applyBorder="1" applyAlignment="1">
      <alignment horizontal="right" vertical="top"/>
    </xf>
    <xf numFmtId="43" fontId="37" fillId="0" borderId="1" xfId="1" applyFont="1" applyBorder="1" applyAlignment="1">
      <alignment horizontal="right" vertical="top"/>
    </xf>
    <xf numFmtId="43" fontId="40" fillId="3" borderId="1" xfId="1" applyFont="1" applyFill="1" applyBorder="1" applyAlignment="1">
      <alignment horizontal="right" vertical="top"/>
    </xf>
    <xf numFmtId="0" fontId="47" fillId="0" borderId="0" xfId="0" applyFont="1" applyAlignment="1">
      <alignment vertical="top"/>
    </xf>
    <xf numFmtId="0" fontId="48" fillId="0" borderId="0" xfId="0" applyFont="1" applyAlignment="1">
      <alignment vertical="top"/>
    </xf>
    <xf numFmtId="0" fontId="38" fillId="3" borderId="1" xfId="0" applyFont="1" applyFill="1" applyBorder="1" applyAlignment="1">
      <alignment vertical="top" wrapText="1"/>
    </xf>
    <xf numFmtId="0" fontId="2" fillId="0" borderId="0" xfId="0" applyFont="1" applyFill="1" applyBorder="1" applyAlignment="1">
      <alignment horizontal="left" wrapText="1"/>
    </xf>
    <xf numFmtId="43" fontId="38" fillId="0" borderId="1" xfId="1" applyFont="1" applyFill="1" applyBorder="1" applyAlignment="1">
      <alignment vertical="top"/>
    </xf>
    <xf numFmtId="43" fontId="36" fillId="0" borderId="1" xfId="1" applyFont="1" applyFill="1" applyBorder="1" applyAlignment="1">
      <alignment horizontal="right" vertical="top"/>
    </xf>
    <xf numFmtId="43" fontId="40" fillId="0" borderId="1" xfId="1" applyFont="1" applyFill="1" applyBorder="1" applyAlignment="1">
      <alignment horizontal="right" vertical="top"/>
    </xf>
    <xf numFmtId="43" fontId="32" fillId="0" borderId="0" xfId="1" applyFont="1" applyFill="1" applyAlignment="1">
      <alignment vertical="top"/>
    </xf>
    <xf numFmtId="0" fontId="36" fillId="0" borderId="4" xfId="0" applyFont="1" applyBorder="1" applyAlignment="1">
      <alignment vertical="top" wrapText="1"/>
    </xf>
    <xf numFmtId="0" fontId="6" fillId="0" borderId="1" xfId="0" applyFont="1" applyFill="1" applyBorder="1" applyAlignment="1">
      <alignment vertical="top" wrapText="1"/>
    </xf>
    <xf numFmtId="0" fontId="36" fillId="0" borderId="4" xfId="0" applyFont="1" applyFill="1" applyBorder="1" applyAlignment="1">
      <alignment vertical="top" wrapText="1"/>
    </xf>
    <xf numFmtId="43" fontId="37" fillId="0" borderId="1" xfId="1" applyFont="1" applyFill="1" applyBorder="1" applyAlignment="1">
      <alignment horizontal="center" vertical="top" wrapText="1"/>
    </xf>
    <xf numFmtId="43" fontId="6" fillId="0" borderId="1" xfId="1" applyFont="1" applyFill="1" applyBorder="1" applyAlignment="1">
      <alignment horizontal="left" vertical="top" wrapText="1"/>
    </xf>
    <xf numFmtId="43" fontId="4" fillId="0" borderId="1" xfId="1" applyFont="1" applyFill="1" applyBorder="1" applyAlignment="1">
      <alignment vertical="top" wrapText="1"/>
    </xf>
    <xf numFmtId="0" fontId="4" fillId="0" borderId="0" xfId="0" applyFont="1" applyFill="1" applyBorder="1" applyAlignment="1">
      <alignment vertical="top" wrapText="1"/>
    </xf>
    <xf numFmtId="0" fontId="36" fillId="0" borderId="0" xfId="0" applyFont="1" applyFill="1" applyBorder="1" applyAlignment="1">
      <alignment vertical="top" wrapText="1"/>
    </xf>
    <xf numFmtId="43" fontId="6" fillId="0" borderId="1" xfId="1" applyFont="1" applyFill="1" applyBorder="1" applyAlignment="1">
      <alignment vertical="top" wrapText="1"/>
    </xf>
    <xf numFmtId="43" fontId="37" fillId="0" borderId="1" xfId="1" applyFont="1" applyFill="1" applyBorder="1" applyAlignment="1">
      <alignment horizontal="left" vertical="top" wrapText="1"/>
    </xf>
    <xf numFmtId="0" fontId="45" fillId="0" borderId="1" xfId="0" applyFont="1" applyFill="1" applyBorder="1" applyAlignment="1">
      <alignment horizontal="left" vertical="top" wrapText="1"/>
    </xf>
    <xf numFmtId="0" fontId="6" fillId="0" borderId="1" xfId="0" applyFont="1" applyFill="1" applyBorder="1" applyAlignment="1">
      <alignment horizontal="right" vertical="top" wrapText="1"/>
    </xf>
    <xf numFmtId="43" fontId="6" fillId="0" borderId="1" xfId="1" applyFont="1" applyFill="1" applyBorder="1" applyAlignment="1">
      <alignment horizontal="right" vertical="top" wrapText="1"/>
    </xf>
    <xf numFmtId="0" fontId="4" fillId="0" borderId="0" xfId="0" applyFont="1" applyAlignment="1">
      <alignment horizontal="left" vertical="top" wrapText="1"/>
    </xf>
    <xf numFmtId="43" fontId="4" fillId="0" borderId="1" xfId="1" applyFont="1" applyFill="1" applyBorder="1" applyAlignment="1">
      <alignment horizontal="right" vertical="top" wrapText="1"/>
    </xf>
    <xf numFmtId="43" fontId="4" fillId="0" borderId="0" xfId="1" applyFont="1" applyFill="1" applyAlignment="1">
      <alignment horizontal="right" vertical="top" wrapText="1"/>
    </xf>
    <xf numFmtId="43" fontId="6" fillId="0" borderId="1" xfId="1" applyFont="1" applyFill="1" applyBorder="1" applyAlignment="1">
      <alignment horizontal="center" vertical="top" wrapText="1"/>
    </xf>
    <xf numFmtId="43" fontId="6" fillId="0" borderId="1" xfId="1" applyFont="1" applyFill="1" applyBorder="1" applyAlignment="1">
      <alignment horizontal="center" wrapText="1"/>
    </xf>
    <xf numFmtId="0" fontId="0" fillId="0" borderId="1" xfId="0" applyFill="1" applyBorder="1" applyAlignment="1">
      <alignment wrapText="1"/>
    </xf>
    <xf numFmtId="0" fontId="0" fillId="0" borderId="0" xfId="0" applyAlignment="1">
      <alignment wrapText="1"/>
    </xf>
    <xf numFmtId="0" fontId="0" fillId="0" borderId="1" xfId="0" applyBorder="1" applyAlignment="1">
      <alignment vertical="top" wrapText="1"/>
    </xf>
    <xf numFmtId="0" fontId="36" fillId="0" borderId="1" xfId="22" applyFont="1" applyBorder="1" applyAlignment="1">
      <alignment vertical="top" wrapText="1"/>
    </xf>
    <xf numFmtId="43" fontId="36" fillId="0" borderId="1" xfId="1" applyFont="1" applyBorder="1" applyAlignment="1">
      <alignment horizontal="right" vertical="top" wrapText="1"/>
    </xf>
    <xf numFmtId="0" fontId="37" fillId="0" borderId="1" xfId="22" applyFont="1" applyBorder="1" applyAlignment="1">
      <alignment vertical="top" wrapText="1"/>
    </xf>
    <xf numFmtId="0" fontId="38" fillId="0" borderId="5" xfId="0" applyFont="1" applyBorder="1" applyAlignment="1">
      <alignment horizontal="left" vertical="top" wrapText="1"/>
    </xf>
    <xf numFmtId="0" fontId="38" fillId="0" borderId="5" xfId="0" applyFont="1" applyFill="1" applyBorder="1" applyAlignment="1">
      <alignment horizontal="left" vertical="top" wrapText="1"/>
    </xf>
    <xf numFmtId="0" fontId="6" fillId="0" borderId="0" xfId="11" applyFont="1" applyFill="1" applyBorder="1" applyAlignment="1">
      <alignment horizontal="left" vertical="top" wrapText="1"/>
    </xf>
    <xf numFmtId="43" fontId="6" fillId="0" borderId="0" xfId="1" applyFont="1" applyFill="1" applyBorder="1" applyAlignment="1">
      <alignment horizontal="left" vertical="top" wrapText="1"/>
    </xf>
    <xf numFmtId="0" fontId="4" fillId="0" borderId="1" xfId="0" applyFont="1" applyFill="1" applyBorder="1" applyAlignment="1">
      <alignment horizontal="right" vertical="top" wrapText="1"/>
    </xf>
    <xf numFmtId="0" fontId="14" fillId="0" borderId="0" xfId="0" applyFont="1" applyFill="1" applyAlignment="1">
      <alignment wrapText="1"/>
    </xf>
    <xf numFmtId="0" fontId="4" fillId="0" borderId="0" xfId="0" applyFont="1" applyFill="1" applyBorder="1" applyAlignment="1">
      <alignment horizontal="right" vertical="top" wrapText="1"/>
    </xf>
    <xf numFmtId="0" fontId="4" fillId="0" borderId="0" xfId="0" applyFont="1" applyFill="1" applyBorder="1" applyAlignment="1">
      <alignment horizontal="left" vertical="top" wrapText="1"/>
    </xf>
    <xf numFmtId="0" fontId="33" fillId="0" borderId="1" xfId="0" applyFont="1" applyFill="1" applyBorder="1" applyAlignment="1">
      <alignment horizontal="left" vertical="top" wrapText="1"/>
    </xf>
    <xf numFmtId="0" fontId="33" fillId="0" borderId="0" xfId="0" applyFont="1" applyFill="1" applyBorder="1" applyAlignment="1">
      <alignment horizontal="left" vertical="top" wrapText="1"/>
    </xf>
    <xf numFmtId="43" fontId="32" fillId="0" borderId="0" xfId="1" applyFont="1" applyFill="1" applyAlignment="1">
      <alignment horizontal="left" vertical="top" wrapText="1"/>
    </xf>
    <xf numFmtId="43" fontId="6" fillId="0" borderId="1" xfId="1" applyFont="1" applyFill="1" applyBorder="1" applyAlignment="1">
      <alignment horizontal="center" vertical="top"/>
    </xf>
    <xf numFmtId="43" fontId="40" fillId="0" borderId="1" xfId="1" applyFont="1" applyBorder="1" applyAlignment="1">
      <alignment horizontal="left" vertical="top" wrapText="1"/>
    </xf>
    <xf numFmtId="43" fontId="37" fillId="0" borderId="1" xfId="1" applyFont="1" applyBorder="1" applyAlignment="1">
      <alignment horizontal="left" vertical="top" wrapText="1"/>
    </xf>
    <xf numFmtId="164" fontId="6" fillId="0" borderId="1" xfId="1" applyNumberFormat="1" applyFont="1" applyFill="1" applyBorder="1" applyAlignment="1">
      <alignment vertical="top" wrapText="1"/>
    </xf>
    <xf numFmtId="4" fontId="6" fillId="0" borderId="1" xfId="0" applyNumberFormat="1" applyFont="1" applyFill="1" applyBorder="1" applyAlignment="1">
      <alignment vertical="top" wrapText="1"/>
    </xf>
    <xf numFmtId="0" fontId="4" fillId="0" borderId="0" xfId="0" applyFont="1" applyFill="1" applyAlignment="1">
      <alignment vertical="top" wrapText="1"/>
    </xf>
    <xf numFmtId="0" fontId="40" fillId="0" borderId="1" xfId="0" applyFont="1" applyFill="1" applyBorder="1" applyAlignment="1">
      <alignment horizontal="left" vertical="top"/>
    </xf>
    <xf numFmtId="0" fontId="37" fillId="0" borderId="1" xfId="0" applyFont="1" applyFill="1" applyBorder="1" applyAlignment="1">
      <alignment horizontal="right"/>
    </xf>
    <xf numFmtId="43" fontId="40" fillId="0" borderId="1" xfId="1" applyFont="1" applyFill="1" applyBorder="1" applyAlignment="1">
      <alignment horizontal="left" vertical="top"/>
    </xf>
    <xf numFmtId="43" fontId="38" fillId="0" borderId="1" xfId="1" applyFont="1" applyFill="1" applyBorder="1" applyAlignment="1">
      <alignment horizontal="left" vertical="top"/>
    </xf>
    <xf numFmtId="0" fontId="37" fillId="0" borderId="1" xfId="0" applyFont="1" applyFill="1" applyBorder="1" applyAlignment="1">
      <alignment horizontal="right" vertical="top"/>
    </xf>
    <xf numFmtId="0" fontId="4" fillId="0" borderId="1" xfId="0" applyNumberFormat="1" applyFont="1" applyFill="1" applyBorder="1" applyAlignment="1">
      <alignment horizontal="left" vertical="top" wrapText="1"/>
    </xf>
    <xf numFmtId="0" fontId="6" fillId="0" borderId="1" xfId="0" applyNumberFormat="1" applyFont="1" applyFill="1" applyBorder="1" applyAlignment="1">
      <alignment horizontal="left" vertical="top" wrapText="1"/>
    </xf>
    <xf numFmtId="43" fontId="32" fillId="0" borderId="0" xfId="3" applyFont="1" applyAlignment="1">
      <alignment wrapText="1"/>
    </xf>
    <xf numFmtId="0" fontId="36" fillId="0" borderId="1" xfId="22" applyFont="1" applyFill="1" applyBorder="1" applyAlignment="1">
      <alignment vertical="top" wrapText="1"/>
    </xf>
    <xf numFmtId="0" fontId="40" fillId="0" borderId="1" xfId="22" applyFont="1" applyFill="1" applyBorder="1" applyAlignment="1">
      <alignment vertical="top" wrapText="1"/>
    </xf>
    <xf numFmtId="0" fontId="36" fillId="0" borderId="1" xfId="22" applyFont="1" applyFill="1" applyBorder="1" applyAlignment="1">
      <alignment horizontal="left" vertical="top" wrapText="1"/>
    </xf>
    <xf numFmtId="0" fontId="0" fillId="0" borderId="1" xfId="0" applyFill="1" applyBorder="1" applyAlignment="1">
      <alignment vertical="top" wrapText="1"/>
    </xf>
    <xf numFmtId="0" fontId="0" fillId="0" borderId="4" xfId="0" applyFill="1" applyBorder="1" applyAlignment="1">
      <alignment vertical="top" wrapText="1"/>
    </xf>
    <xf numFmtId="0" fontId="0" fillId="0" borderId="5" xfId="0" applyFont="1" applyFill="1" applyBorder="1" applyAlignment="1">
      <alignment vertical="top" wrapText="1"/>
    </xf>
    <xf numFmtId="0" fontId="37" fillId="0" borderId="3" xfId="0" applyFont="1" applyFill="1" applyBorder="1" applyAlignment="1">
      <alignment vertical="top" wrapText="1"/>
    </xf>
    <xf numFmtId="0" fontId="0" fillId="0" borderId="0" xfId="0" applyAlignment="1">
      <alignment wrapText="1"/>
    </xf>
    <xf numFmtId="0" fontId="40" fillId="0" borderId="0" xfId="0" applyFont="1" applyAlignment="1">
      <alignment vertical="top" wrapText="1"/>
    </xf>
    <xf numFmtId="0" fontId="49" fillId="0" borderId="1" xfId="0" applyFont="1" applyBorder="1" applyAlignment="1">
      <alignment vertical="top" wrapText="1"/>
    </xf>
    <xf numFmtId="4" fontId="36" fillId="0" borderId="1" xfId="0" applyNumberFormat="1" applyFont="1" applyBorder="1" applyAlignment="1">
      <alignment horizontal="left" vertical="top" wrapText="1"/>
    </xf>
    <xf numFmtId="4" fontId="36" fillId="0" borderId="1" xfId="0" applyNumberFormat="1" applyFont="1" applyFill="1" applyBorder="1" applyAlignment="1">
      <alignment horizontal="left" vertical="top" wrapText="1"/>
    </xf>
    <xf numFmtId="0" fontId="49" fillId="0" borderId="1" xfId="0" applyFont="1" applyFill="1" applyBorder="1" applyAlignment="1">
      <alignment vertical="top" wrapText="1"/>
    </xf>
    <xf numFmtId="0" fontId="36" fillId="0" borderId="8" xfId="0" applyFont="1" applyBorder="1" applyAlignment="1">
      <alignment horizontal="left" vertical="top" wrapText="1"/>
    </xf>
    <xf numFmtId="43" fontId="38" fillId="0" borderId="1" xfId="1" applyFont="1" applyBorder="1" applyAlignment="1">
      <alignment horizontal="center" vertical="top" wrapText="1"/>
    </xf>
    <xf numFmtId="0" fontId="40" fillId="0" borderId="1" xfId="0" applyFont="1" applyFill="1" applyBorder="1" applyAlignment="1">
      <alignment vertical="top"/>
    </xf>
    <xf numFmtId="0" fontId="37" fillId="0" borderId="1" xfId="0" applyFont="1" applyBorder="1" applyAlignment="1">
      <alignment wrapText="1"/>
    </xf>
    <xf numFmtId="43" fontId="37" fillId="0" borderId="1" xfId="1" applyFont="1" applyBorder="1" applyAlignment="1">
      <alignment wrapText="1"/>
    </xf>
    <xf numFmtId="0" fontId="36" fillId="0" borderId="1" xfId="0" applyFont="1" applyBorder="1" applyAlignment="1">
      <alignment horizontal="left" wrapText="1"/>
    </xf>
    <xf numFmtId="0" fontId="36" fillId="0" borderId="1" xfId="0" applyFont="1" applyFill="1" applyBorder="1"/>
    <xf numFmtId="0" fontId="36" fillId="0" borderId="1" xfId="0" applyFont="1" applyFill="1" applyBorder="1" applyAlignment="1">
      <alignment horizontal="left"/>
    </xf>
    <xf numFmtId="0" fontId="0" fillId="0" borderId="0" xfId="0" applyFill="1" applyAlignment="1">
      <alignment horizontal="left"/>
    </xf>
    <xf numFmtId="0" fontId="36" fillId="0" borderId="0" xfId="0" applyFont="1" applyAlignment="1">
      <alignment horizontal="left" vertical="top" wrapText="1"/>
    </xf>
    <xf numFmtId="0" fontId="37" fillId="0" borderId="3" xfId="0" applyFont="1" applyFill="1" applyBorder="1" applyAlignment="1">
      <alignment horizontal="left" vertical="top" wrapText="1"/>
    </xf>
    <xf numFmtId="0" fontId="0" fillId="0" borderId="0" xfId="0" applyAlignment="1">
      <alignment wrapText="1"/>
    </xf>
    <xf numFmtId="0" fontId="36" fillId="0" borderId="5" xfId="0" applyFont="1" applyFill="1" applyBorder="1" applyAlignment="1">
      <alignment horizontal="left" vertical="top" wrapText="1"/>
    </xf>
    <xf numFmtId="0" fontId="0" fillId="0" borderId="0" xfId="0" applyAlignment="1">
      <alignment wrapText="1"/>
    </xf>
    <xf numFmtId="0" fontId="50" fillId="0" borderId="1" xfId="0" applyFont="1" applyFill="1" applyBorder="1" applyAlignment="1">
      <alignment vertical="top" wrapText="1"/>
    </xf>
    <xf numFmtId="0" fontId="50" fillId="0" borderId="1" xfId="0" applyFont="1" applyBorder="1" applyAlignment="1">
      <alignment horizontal="left" vertical="top" wrapText="1"/>
    </xf>
    <xf numFmtId="0" fontId="51" fillId="0" borderId="1" xfId="0" applyFont="1" applyBorder="1" applyAlignment="1">
      <alignment vertical="top" wrapText="1"/>
    </xf>
    <xf numFmtId="164" fontId="6" fillId="0" borderId="1" xfId="3" applyNumberFormat="1" applyFont="1" applyFill="1" applyBorder="1" applyAlignment="1">
      <alignment horizontal="left" vertical="top" wrapText="1"/>
    </xf>
    <xf numFmtId="43" fontId="36" fillId="0" borderId="1" xfId="3" applyFont="1" applyFill="1" applyBorder="1" applyAlignment="1">
      <alignment horizontal="left" vertical="top" wrapText="1"/>
    </xf>
    <xf numFmtId="0" fontId="42" fillId="0" borderId="0" xfId="0" applyFont="1" applyFill="1" applyBorder="1" applyAlignment="1">
      <alignment horizontal="left" vertical="top" wrapText="1"/>
    </xf>
    <xf numFmtId="43" fontId="42" fillId="0" borderId="0" xfId="0" applyNumberFormat="1" applyFont="1" applyFill="1" applyBorder="1" applyAlignment="1">
      <alignment horizontal="left" vertical="top" wrapText="1"/>
    </xf>
    <xf numFmtId="43" fontId="37" fillId="0" borderId="1" xfId="3" applyFont="1" applyFill="1" applyBorder="1" applyAlignment="1">
      <alignment horizontal="left" vertical="top" wrapText="1"/>
    </xf>
    <xf numFmtId="0" fontId="42" fillId="0" borderId="1" xfId="0" applyFont="1" applyFill="1" applyBorder="1" applyAlignment="1">
      <alignment horizontal="left" vertical="top" wrapText="1"/>
    </xf>
    <xf numFmtId="0" fontId="42" fillId="0" borderId="7" xfId="0" applyFont="1" applyFill="1" applyBorder="1" applyAlignment="1">
      <alignment horizontal="center" vertical="top" wrapText="1"/>
    </xf>
    <xf numFmtId="0" fontId="42" fillId="0" borderId="11" xfId="0" applyFont="1" applyFill="1" applyBorder="1" applyAlignment="1">
      <alignment horizontal="center" vertical="top" wrapText="1"/>
    </xf>
    <xf numFmtId="0" fontId="42" fillId="0" borderId="0" xfId="0" applyFont="1" applyFill="1" applyBorder="1" applyAlignment="1">
      <alignment horizontal="center" vertical="top" wrapText="1"/>
    </xf>
    <xf numFmtId="0" fontId="42" fillId="0" borderId="12" xfId="0" applyFont="1" applyFill="1" applyBorder="1" applyAlignment="1">
      <alignment horizontal="center" vertical="top" wrapText="1"/>
    </xf>
    <xf numFmtId="0" fontId="42" fillId="0" borderId="13" xfId="0" applyFont="1" applyFill="1" applyBorder="1" applyAlignment="1">
      <alignment horizontal="center" vertical="top" wrapText="1"/>
    </xf>
    <xf numFmtId="0" fontId="42" fillId="0" borderId="14" xfId="0" applyFont="1" applyFill="1" applyBorder="1" applyAlignment="1">
      <alignment horizontal="center" vertical="top" wrapText="1"/>
    </xf>
    <xf numFmtId="43" fontId="42" fillId="0" borderId="0" xfId="3" applyFont="1" applyFill="1" applyBorder="1" applyAlignment="1">
      <alignment horizontal="left" vertical="top" wrapText="1"/>
    </xf>
    <xf numFmtId="43" fontId="37" fillId="0" borderId="1" xfId="1" applyFont="1" applyBorder="1" applyAlignment="1">
      <alignment vertical="top" wrapText="1"/>
    </xf>
    <xf numFmtId="43" fontId="40" fillId="0" borderId="1" xfId="1" applyFont="1" applyFill="1" applyBorder="1" applyAlignment="1">
      <alignment vertical="top"/>
    </xf>
    <xf numFmtId="0" fontId="38" fillId="0" borderId="1" xfId="0" applyFont="1" applyBorder="1" applyAlignment="1">
      <alignment horizontal="center" vertical="top" wrapText="1"/>
    </xf>
    <xf numFmtId="0" fontId="0" fillId="0" borderId="0" xfId="0" applyAlignment="1">
      <alignment wrapText="1"/>
    </xf>
    <xf numFmtId="0" fontId="2" fillId="0" borderId="1" xfId="0" applyFont="1" applyBorder="1" applyAlignment="1">
      <alignment vertical="top" wrapText="1"/>
    </xf>
    <xf numFmtId="0" fontId="37" fillId="0" borderId="1" xfId="0" applyFont="1" applyBorder="1" applyAlignment="1">
      <alignment horizontal="left" vertical="top"/>
    </xf>
    <xf numFmtId="0" fontId="6" fillId="0" borderId="1" xfId="0" applyFont="1" applyBorder="1" applyAlignment="1">
      <alignment vertical="top"/>
    </xf>
    <xf numFmtId="4" fontId="36" fillId="0" borderId="1" xfId="0" applyNumberFormat="1" applyFont="1" applyBorder="1" applyAlignment="1">
      <alignment horizontal="right" vertical="top" wrapText="1"/>
    </xf>
    <xf numFmtId="0" fontId="6" fillId="0" borderId="1" xfId="0" applyFont="1" applyFill="1" applyBorder="1" applyAlignment="1">
      <alignment horizontal="left" vertical="center" wrapText="1"/>
    </xf>
    <xf numFmtId="0" fontId="51" fillId="0" borderId="1" xfId="0" applyFont="1" applyFill="1" applyBorder="1" applyAlignment="1">
      <alignment vertical="top" wrapText="1"/>
    </xf>
    <xf numFmtId="0" fontId="40" fillId="0" borderId="5" xfId="0" applyFont="1" applyFill="1" applyBorder="1" applyAlignment="1">
      <alignment vertical="top" wrapText="1"/>
    </xf>
    <xf numFmtId="164" fontId="6" fillId="0" borderId="1" xfId="1" applyNumberFormat="1" applyFont="1" applyFill="1" applyBorder="1" applyAlignment="1">
      <alignment horizontal="center" vertical="top" wrapText="1"/>
    </xf>
    <xf numFmtId="0" fontId="43" fillId="0" borderId="1" xfId="0" applyFont="1" applyBorder="1" applyAlignment="1">
      <alignment horizontal="left" vertical="top" wrapText="1"/>
    </xf>
    <xf numFmtId="4" fontId="37" fillId="0" borderId="1" xfId="0" applyNumberFormat="1" applyFont="1" applyFill="1" applyBorder="1" applyAlignment="1">
      <alignment wrapText="1"/>
    </xf>
    <xf numFmtId="0" fontId="2" fillId="0" borderId="3" xfId="0" applyFont="1" applyFill="1" applyBorder="1" applyAlignment="1">
      <alignment horizontal="left" wrapText="1"/>
    </xf>
    <xf numFmtId="0" fontId="2" fillId="0" borderId="4" xfId="0" applyFont="1" applyFill="1" applyBorder="1" applyAlignment="1">
      <alignment horizontal="left" wrapText="1"/>
    </xf>
    <xf numFmtId="0" fontId="2" fillId="0" borderId="5" xfId="0" applyFont="1" applyFill="1" applyBorder="1" applyAlignment="1">
      <alignment horizontal="left" wrapText="1"/>
    </xf>
    <xf numFmtId="0" fontId="2" fillId="0" borderId="1" xfId="0" applyFont="1" applyBorder="1" applyAlignment="1">
      <alignment horizontal="right" vertical="top" wrapText="1"/>
    </xf>
    <xf numFmtId="43" fontId="2" fillId="0" borderId="1" xfId="4" applyFont="1" applyFill="1" applyBorder="1" applyAlignment="1">
      <alignment horizontal="center" vertical="top" wrapText="1"/>
    </xf>
    <xf numFmtId="43" fontId="4" fillId="0" borderId="1" xfId="4" applyFont="1" applyFill="1" applyBorder="1" applyAlignment="1">
      <alignment horizontal="right" vertical="top" wrapText="1"/>
    </xf>
    <xf numFmtId="0" fontId="36" fillId="0" borderId="1" xfId="0" applyFont="1" applyBorder="1" applyAlignment="1">
      <alignment vertical="center" wrapText="1"/>
    </xf>
    <xf numFmtId="0" fontId="0" fillId="0" borderId="1" xfId="0" applyBorder="1" applyAlignment="1">
      <alignment vertical="top"/>
    </xf>
    <xf numFmtId="3" fontId="36" fillId="0" borderId="0" xfId="0" applyNumberFormat="1" applyFont="1" applyBorder="1" applyAlignment="1">
      <alignment horizontal="right" vertical="top" wrapText="1"/>
    </xf>
    <xf numFmtId="165" fontId="36" fillId="0" borderId="1" xfId="3" applyNumberFormat="1" applyFont="1" applyBorder="1" applyAlignment="1">
      <alignment vertical="top" wrapText="1"/>
    </xf>
    <xf numFmtId="4" fontId="40" fillId="0" borderId="0" xfId="0" applyNumberFormat="1" applyFont="1" applyBorder="1" applyAlignment="1">
      <alignment horizontal="right" vertical="top" wrapText="1"/>
    </xf>
    <xf numFmtId="0" fontId="40" fillId="0" borderId="3" xfId="0" applyFont="1" applyBorder="1" applyAlignment="1">
      <alignment horizontal="left" vertical="top" wrapText="1"/>
    </xf>
    <xf numFmtId="0" fontId="40" fillId="0" borderId="3" xfId="0" applyFont="1" applyBorder="1" applyAlignment="1">
      <alignment vertical="top" wrapText="1"/>
    </xf>
    <xf numFmtId="165" fontId="40" fillId="0" borderId="1" xfId="3" applyNumberFormat="1" applyFont="1" applyBorder="1" applyAlignment="1">
      <alignment vertical="top" wrapText="1"/>
    </xf>
    <xf numFmtId="0" fontId="40" fillId="0" borderId="1" xfId="3" applyNumberFormat="1" applyFont="1" applyBorder="1" applyAlignment="1">
      <alignment vertical="top" wrapText="1"/>
    </xf>
    <xf numFmtId="0" fontId="36" fillId="0" borderId="0" xfId="0" applyFont="1" applyBorder="1" applyAlignment="1">
      <alignment vertical="top" wrapText="1"/>
    </xf>
    <xf numFmtId="0" fontId="36" fillId="0" borderId="0" xfId="0" applyFont="1" applyBorder="1" applyAlignment="1">
      <alignment horizontal="left" vertical="top" wrapText="1"/>
    </xf>
    <xf numFmtId="43" fontId="36" fillId="0" borderId="0" xfId="3" applyFont="1" applyBorder="1" applyAlignment="1">
      <alignment horizontal="left" vertical="top" wrapText="1"/>
    </xf>
    <xf numFmtId="4" fontId="36" fillId="0" borderId="0" xfId="0" applyNumberFormat="1" applyFont="1" applyBorder="1" applyAlignment="1">
      <alignment vertical="top" wrapText="1"/>
    </xf>
    <xf numFmtId="3" fontId="40" fillId="0" borderId="0" xfId="0" applyNumberFormat="1" applyFont="1" applyBorder="1" applyAlignment="1">
      <alignment horizontal="right" vertical="top" wrapText="1"/>
    </xf>
    <xf numFmtId="0" fontId="37" fillId="0" borderId="0" xfId="0" applyFont="1" applyBorder="1" applyAlignment="1">
      <alignment horizontal="right" vertical="top" wrapText="1"/>
    </xf>
    <xf numFmtId="0" fontId="37" fillId="2" borderId="1" xfId="0" applyFont="1" applyFill="1" applyBorder="1" applyAlignment="1">
      <alignment horizontal="left" vertical="top" wrapText="1"/>
    </xf>
    <xf numFmtId="0" fontId="36" fillId="0" borderId="3" xfId="0" applyFont="1" applyBorder="1" applyAlignment="1">
      <alignment vertical="top" wrapText="1"/>
    </xf>
    <xf numFmtId="164" fontId="36" fillId="0" borderId="1" xfId="8" applyFont="1" applyBorder="1" applyAlignment="1">
      <alignment vertical="top" wrapText="1"/>
    </xf>
    <xf numFmtId="43" fontId="32" fillId="0" borderId="0" xfId="4" applyFont="1" applyAlignment="1">
      <alignment wrapText="1"/>
    </xf>
    <xf numFmtId="4" fontId="4" fillId="0" borderId="1" xfId="0" applyNumberFormat="1" applyFont="1" applyBorder="1" applyAlignment="1">
      <alignment horizontal="left" vertical="top" wrapText="1"/>
    </xf>
    <xf numFmtId="43" fontId="4" fillId="0" borderId="1" xfId="3" applyFont="1" applyFill="1" applyBorder="1" applyAlignment="1">
      <alignment horizontal="right" vertical="top" wrapText="1"/>
    </xf>
    <xf numFmtId="0" fontId="4" fillId="0" borderId="1" xfId="0" applyFont="1" applyFill="1" applyBorder="1" applyAlignment="1">
      <alignment vertical="top"/>
    </xf>
    <xf numFmtId="0" fontId="33" fillId="0" borderId="15" xfId="0" applyFont="1" applyBorder="1" applyAlignment="1">
      <alignment vertical="center" wrapText="1"/>
    </xf>
    <xf numFmtId="0" fontId="36" fillId="0" borderId="0" xfId="0" applyFont="1" applyAlignment="1">
      <alignment horizontal="center"/>
    </xf>
    <xf numFmtId="0" fontId="4" fillId="4" borderId="1" xfId="0" applyFont="1" applyFill="1" applyBorder="1" applyAlignment="1">
      <alignment vertical="top" wrapText="1"/>
    </xf>
    <xf numFmtId="0" fontId="52" fillId="0" borderId="0" xfId="0" applyFont="1" applyAlignment="1">
      <alignment vertical="center" wrapText="1"/>
    </xf>
    <xf numFmtId="0" fontId="53" fillId="0" borderId="0" xfId="0" applyFont="1" applyAlignment="1">
      <alignment vertical="center" wrapText="1"/>
    </xf>
    <xf numFmtId="4" fontId="0" fillId="0" borderId="0" xfId="0" applyNumberFormat="1"/>
    <xf numFmtId="0" fontId="36" fillId="2" borderId="1" xfId="0" applyFont="1" applyFill="1" applyBorder="1" applyAlignment="1">
      <alignment horizontal="center" vertical="top" wrapText="1"/>
    </xf>
    <xf numFmtId="0" fontId="33" fillId="2" borderId="0" xfId="0" applyFont="1" applyFill="1" applyAlignment="1">
      <alignment wrapText="1"/>
    </xf>
    <xf numFmtId="4" fontId="37" fillId="0" borderId="1" xfId="0" applyNumberFormat="1" applyFont="1" applyBorder="1" applyAlignment="1">
      <alignment horizontal="right" vertical="top" wrapText="1"/>
    </xf>
    <xf numFmtId="0" fontId="40" fillId="2" borderId="16" xfId="0" applyFont="1" applyFill="1" applyBorder="1" applyAlignment="1">
      <alignment vertical="top" wrapText="1"/>
    </xf>
    <xf numFmtId="0" fontId="40" fillId="0" borderId="17" xfId="0" applyFont="1" applyBorder="1" applyAlignment="1">
      <alignment vertical="top" wrapText="1"/>
    </xf>
    <xf numFmtId="0" fontId="38" fillId="0" borderId="17" xfId="0" applyFont="1" applyBorder="1" applyAlignment="1">
      <alignment horizontal="left" vertical="top" wrapText="1"/>
    </xf>
    <xf numFmtId="0" fontId="54" fillId="0" borderId="17" xfId="0" applyFont="1" applyBorder="1" applyAlignment="1">
      <alignment vertical="top" wrapText="1"/>
    </xf>
    <xf numFmtId="0" fontId="6" fillId="0" borderId="6" xfId="0" applyFont="1" applyFill="1" applyBorder="1" applyAlignment="1">
      <alignment vertical="top" wrapText="1"/>
    </xf>
    <xf numFmtId="0" fontId="40" fillId="2" borderId="1" xfId="0" applyFont="1" applyFill="1" applyBorder="1" applyAlignment="1">
      <alignment horizontal="right" vertical="top" wrapText="1"/>
    </xf>
    <xf numFmtId="164" fontId="6" fillId="0" borderId="1" xfId="1" applyNumberFormat="1" applyFont="1" applyFill="1" applyBorder="1" applyAlignment="1">
      <alignment horizontal="right" wrapText="1"/>
    </xf>
    <xf numFmtId="0" fontId="6" fillId="0" borderId="1" xfId="0" applyFont="1" applyBorder="1" applyAlignment="1">
      <alignment wrapText="1"/>
    </xf>
    <xf numFmtId="0" fontId="0" fillId="0" borderId="0" xfId="0" applyAlignment="1"/>
    <xf numFmtId="0" fontId="38" fillId="0" borderId="3" xfId="0" applyFont="1" applyFill="1" applyBorder="1" applyAlignment="1">
      <alignment vertical="top" wrapText="1"/>
    </xf>
    <xf numFmtId="0" fontId="36" fillId="2" borderId="1" xfId="0" applyFont="1" applyFill="1" applyBorder="1" applyAlignment="1">
      <alignment horizontal="justify" vertical="top" wrapText="1"/>
    </xf>
    <xf numFmtId="0" fontId="36" fillId="4" borderId="6" xfId="0" applyFont="1" applyFill="1" applyBorder="1" applyAlignment="1">
      <alignment horizontal="justify" vertical="top" wrapText="1"/>
    </xf>
    <xf numFmtId="0" fontId="36" fillId="4" borderId="1" xfId="0" applyFont="1" applyFill="1" applyBorder="1" applyAlignment="1">
      <alignment horizontal="justify" vertical="top" wrapText="1"/>
    </xf>
    <xf numFmtId="0" fontId="36" fillId="4" borderId="18" xfId="0" applyFont="1" applyFill="1" applyBorder="1" applyAlignment="1">
      <alignment horizontal="justify" vertical="top" wrapText="1"/>
    </xf>
    <xf numFmtId="0" fontId="36" fillId="0" borderId="6" xfId="0" applyFont="1" applyBorder="1" applyAlignment="1">
      <alignment horizontal="justify" vertical="top" wrapText="1"/>
    </xf>
    <xf numFmtId="4" fontId="4" fillId="0" borderId="1" xfId="0" applyNumberFormat="1" applyFont="1" applyBorder="1" applyAlignment="1">
      <alignment horizontal="right" vertical="top" wrapText="1"/>
    </xf>
    <xf numFmtId="0" fontId="0" fillId="0" borderId="0" xfId="0" applyAlignment="1">
      <alignment horizontal="center" vertical="center" wrapText="1"/>
    </xf>
    <xf numFmtId="43" fontId="37" fillId="0" borderId="1" xfId="1" applyFont="1" applyFill="1" applyBorder="1" applyAlignment="1">
      <alignment horizontal="left" wrapText="1"/>
    </xf>
    <xf numFmtId="43" fontId="32" fillId="0" borderId="0" xfId="1" applyFont="1" applyFill="1" applyAlignment="1">
      <alignment horizontal="left" wrapText="1"/>
    </xf>
    <xf numFmtId="0" fontId="36" fillId="4" borderId="6" xfId="0" applyFont="1" applyFill="1" applyBorder="1" applyAlignment="1">
      <alignment vertical="top" wrapText="1"/>
    </xf>
    <xf numFmtId="164" fontId="37" fillId="0" borderId="1" xfId="8" applyFont="1" applyBorder="1" applyAlignment="1">
      <alignment vertical="top" wrapText="1"/>
    </xf>
    <xf numFmtId="0" fontId="36" fillId="0" borderId="3" xfId="0" applyFont="1" applyFill="1" applyBorder="1" applyAlignment="1">
      <alignment horizontal="right" vertical="top" wrapText="1"/>
    </xf>
    <xf numFmtId="164" fontId="36" fillId="0" borderId="1" xfId="8" applyFont="1" applyFill="1" applyBorder="1" applyAlignment="1">
      <alignment vertical="top" wrapText="1"/>
    </xf>
    <xf numFmtId="0" fontId="36" fillId="2" borderId="3" xfId="0" applyFont="1" applyFill="1" applyBorder="1" applyAlignment="1">
      <alignment horizontal="right" vertical="top" wrapText="1"/>
    </xf>
    <xf numFmtId="0" fontId="45" fillId="0" borderId="0" xfId="0" applyFont="1" applyBorder="1" applyAlignment="1">
      <alignment vertical="top" wrapText="1"/>
    </xf>
    <xf numFmtId="0" fontId="45" fillId="0" borderId="1" xfId="0" applyFont="1" applyBorder="1" applyAlignment="1">
      <alignment vertical="top" wrapText="1"/>
    </xf>
    <xf numFmtId="0" fontId="36" fillId="0" borderId="0" xfId="0" applyFont="1" applyAlignment="1">
      <alignment horizontal="justify" vertical="top" wrapText="1"/>
    </xf>
    <xf numFmtId="164" fontId="36" fillId="0" borderId="1" xfId="8" applyFont="1" applyBorder="1" applyAlignment="1">
      <alignment horizontal="left" vertical="top" wrapText="1"/>
    </xf>
    <xf numFmtId="164" fontId="36" fillId="3" borderId="1" xfId="8" applyFont="1" applyFill="1" applyBorder="1" applyAlignment="1">
      <alignment vertical="top" wrapText="1"/>
    </xf>
    <xf numFmtId="0" fontId="37" fillId="4" borderId="3" xfId="0" applyFont="1" applyFill="1" applyBorder="1" applyAlignment="1">
      <alignment horizontal="left" vertical="top" wrapText="1"/>
    </xf>
    <xf numFmtId="0" fontId="37" fillId="4" borderId="1" xfId="0" applyFont="1" applyFill="1" applyBorder="1" applyAlignment="1">
      <alignment horizontal="left" vertical="top" wrapText="1"/>
    </xf>
    <xf numFmtId="164" fontId="0" fillId="0" borderId="0" xfId="0" applyNumberFormat="1" applyAlignment="1">
      <alignment wrapText="1"/>
    </xf>
    <xf numFmtId="43" fontId="0" fillId="0" borderId="0" xfId="0" applyNumberFormat="1" applyAlignment="1">
      <alignment wrapText="1"/>
    </xf>
    <xf numFmtId="43" fontId="37" fillId="0" borderId="1" xfId="1" applyFont="1" applyFill="1" applyBorder="1" applyAlignment="1">
      <alignment horizontal="right" vertical="top" wrapText="1"/>
    </xf>
    <xf numFmtId="43" fontId="32" fillId="0" borderId="0" xfId="1" applyFont="1"/>
    <xf numFmtId="0" fontId="37" fillId="3" borderId="1" xfId="0" applyFont="1" applyFill="1" applyBorder="1" applyAlignment="1">
      <alignment horizontal="left" vertical="top" wrapText="1"/>
    </xf>
    <xf numFmtId="0" fontId="0" fillId="0" borderId="0" xfId="0" applyFont="1" applyAlignment="1">
      <alignment horizontal="right" vertical="top" wrapText="1"/>
    </xf>
    <xf numFmtId="43" fontId="37" fillId="0" borderId="1" xfId="1" applyFont="1" applyFill="1" applyBorder="1" applyAlignment="1">
      <alignment horizontal="left" vertical="top"/>
    </xf>
    <xf numFmtId="0" fontId="0" fillId="0" borderId="0" xfId="0" applyFill="1" applyAlignment="1">
      <alignment vertical="top"/>
    </xf>
    <xf numFmtId="43" fontId="37" fillId="0" borderId="1" xfId="1" applyFont="1" applyFill="1" applyBorder="1" applyAlignment="1">
      <alignment horizontal="right" vertical="top"/>
    </xf>
    <xf numFmtId="43" fontId="4" fillId="0" borderId="1" xfId="1" applyFont="1" applyFill="1" applyBorder="1" applyAlignment="1">
      <alignment horizontal="left" vertical="top"/>
    </xf>
    <xf numFmtId="0" fontId="55" fillId="0" borderId="0" xfId="0" applyFont="1" applyFill="1" applyAlignment="1">
      <alignment vertical="top"/>
    </xf>
    <xf numFmtId="0" fontId="19" fillId="0" borderId="0" xfId="0" applyFont="1" applyFill="1" applyAlignment="1">
      <alignment vertical="top"/>
    </xf>
    <xf numFmtId="4" fontId="19" fillId="0" borderId="0" xfId="0" applyNumberFormat="1" applyFont="1" applyFill="1" applyAlignment="1">
      <alignment vertical="top"/>
    </xf>
    <xf numFmtId="0" fontId="6" fillId="0" borderId="1" xfId="0" applyFont="1" applyFill="1" applyBorder="1" applyAlignment="1">
      <alignment horizontal="left" vertical="top"/>
    </xf>
    <xf numFmtId="0" fontId="35" fillId="0" borderId="0" xfId="0" applyFont="1" applyFill="1" applyAlignment="1">
      <alignment vertical="top"/>
    </xf>
    <xf numFmtId="43" fontId="55" fillId="0" borderId="0" xfId="1" applyFont="1" applyFill="1" applyAlignment="1">
      <alignment vertical="top"/>
    </xf>
    <xf numFmtId="0" fontId="4" fillId="4" borderId="1" xfId="0" applyFont="1" applyFill="1" applyBorder="1" applyAlignment="1">
      <alignment horizontal="left" vertical="top" wrapText="1"/>
    </xf>
    <xf numFmtId="0" fontId="56" fillId="0" borderId="0" xfId="0" applyFont="1" applyFill="1" applyAlignment="1">
      <alignment vertical="top"/>
    </xf>
    <xf numFmtId="0" fontId="4" fillId="0" borderId="0" xfId="0" applyFont="1" applyFill="1" applyAlignment="1">
      <alignment vertical="top"/>
    </xf>
    <xf numFmtId="43" fontId="37" fillId="0" borderId="1" xfId="1" applyFont="1" applyBorder="1" applyAlignment="1">
      <alignment horizontal="left" vertical="top"/>
    </xf>
    <xf numFmtId="4" fontId="37" fillId="0" borderId="0" xfId="0" applyNumberFormat="1" applyFont="1" applyBorder="1" applyAlignment="1">
      <alignment vertical="top"/>
    </xf>
    <xf numFmtId="43" fontId="6" fillId="0" borderId="1" xfId="1" applyNumberFormat="1" applyFont="1" applyFill="1" applyBorder="1" applyAlignment="1">
      <alignment horizontal="center" vertical="top" wrapText="1"/>
    </xf>
    <xf numFmtId="43" fontId="40" fillId="0" borderId="1" xfId="1" applyNumberFormat="1" applyFont="1" applyFill="1" applyBorder="1" applyAlignment="1">
      <alignment vertical="top" wrapText="1"/>
    </xf>
    <xf numFmtId="43" fontId="38" fillId="0" borderId="1" xfId="1" applyNumberFormat="1" applyFont="1" applyFill="1" applyBorder="1" applyAlignment="1">
      <alignment vertical="top" wrapText="1"/>
    </xf>
    <xf numFmtId="43" fontId="40" fillId="0" borderId="1" xfId="1" applyNumberFormat="1" applyFont="1" applyFill="1" applyBorder="1" applyAlignment="1">
      <alignment horizontal="right" vertical="top" wrapText="1"/>
    </xf>
    <xf numFmtId="43" fontId="36" fillId="0" borderId="1" xfId="1" applyNumberFormat="1" applyFont="1" applyFill="1" applyBorder="1" applyAlignment="1">
      <alignment horizontal="right" vertical="top" wrapText="1"/>
    </xf>
    <xf numFmtId="43" fontId="36" fillId="0" borderId="1" xfId="1" applyNumberFormat="1" applyFont="1" applyFill="1" applyBorder="1" applyAlignment="1">
      <alignment vertical="top" wrapText="1"/>
    </xf>
    <xf numFmtId="43" fontId="37" fillId="0" borderId="1" xfId="1" applyNumberFormat="1" applyFont="1" applyBorder="1" applyAlignment="1">
      <alignment vertical="top" wrapText="1"/>
    </xf>
    <xf numFmtId="43" fontId="36" fillId="0" borderId="0" xfId="1" applyNumberFormat="1" applyFont="1" applyAlignment="1">
      <alignment vertical="top" wrapText="1"/>
    </xf>
    <xf numFmtId="4" fontId="6" fillId="0" borderId="1" xfId="0" applyNumberFormat="1" applyFont="1" applyBorder="1" applyAlignment="1">
      <alignment horizontal="right" vertical="top" wrapText="1"/>
    </xf>
    <xf numFmtId="0" fontId="43" fillId="0" borderId="1" xfId="0" applyFont="1" applyBorder="1" applyAlignment="1">
      <alignment vertical="top"/>
    </xf>
    <xf numFmtId="0" fontId="2" fillId="0" borderId="1" xfId="0" applyFont="1" applyFill="1" applyBorder="1" applyAlignment="1">
      <alignment horizontal="left" wrapText="1"/>
    </xf>
    <xf numFmtId="0" fontId="37" fillId="0" borderId="3" xfId="0" applyFont="1" applyBorder="1" applyAlignment="1">
      <alignment vertical="top" wrapText="1"/>
    </xf>
    <xf numFmtId="0" fontId="0" fillId="0" borderId="0" xfId="0" applyAlignment="1">
      <alignment wrapText="1"/>
    </xf>
    <xf numFmtId="0" fontId="33" fillId="0" borderId="0" xfId="0" applyFont="1" applyBorder="1" applyAlignment="1">
      <alignment wrapText="1"/>
    </xf>
    <xf numFmtId="0" fontId="0" fillId="0" borderId="0" xfId="0" applyAlignment="1">
      <alignment wrapText="1"/>
    </xf>
    <xf numFmtId="0" fontId="0" fillId="0" borderId="0" xfId="0" applyFont="1" applyAlignment="1">
      <alignment vertical="top"/>
    </xf>
    <xf numFmtId="4" fontId="37" fillId="0" borderId="1" xfId="0" applyNumberFormat="1" applyFont="1" applyFill="1" applyBorder="1" applyAlignment="1">
      <alignment vertical="top" wrapText="1"/>
    </xf>
    <xf numFmtId="0" fontId="0" fillId="0" borderId="1" xfId="0" applyFill="1" applyBorder="1"/>
    <xf numFmtId="4" fontId="37" fillId="0" borderId="3" xfId="0" applyNumberFormat="1" applyFont="1" applyBorder="1" applyAlignment="1">
      <alignment vertical="top" wrapText="1"/>
    </xf>
    <xf numFmtId="0" fontId="38" fillId="2" borderId="1" xfId="0" applyFont="1" applyFill="1" applyBorder="1" applyAlignment="1">
      <alignment vertical="top" wrapText="1"/>
    </xf>
    <xf numFmtId="4" fontId="2" fillId="0" borderId="1" xfId="1" applyNumberFormat="1" applyFont="1" applyFill="1" applyBorder="1" applyAlignment="1">
      <alignment vertical="top" wrapText="1"/>
    </xf>
    <xf numFmtId="4" fontId="37" fillId="0" borderId="5" xfId="0" applyNumberFormat="1" applyFont="1" applyFill="1" applyBorder="1" applyAlignment="1">
      <alignment vertical="top" wrapText="1"/>
    </xf>
    <xf numFmtId="4" fontId="38" fillId="0" borderId="17" xfId="0" applyNumberFormat="1" applyFont="1" applyFill="1" applyBorder="1" applyAlignment="1">
      <alignment horizontal="right" vertical="top" wrapText="1"/>
    </xf>
    <xf numFmtId="0" fontId="33" fillId="0" borderId="0" xfId="0" applyFont="1" applyAlignment="1">
      <alignment vertical="top" wrapText="1"/>
    </xf>
    <xf numFmtId="0" fontId="33" fillId="2" borderId="0" xfId="0" applyFont="1" applyFill="1" applyAlignment="1">
      <alignment vertical="top" wrapText="1"/>
    </xf>
    <xf numFmtId="0" fontId="33" fillId="0" borderId="0" xfId="0" applyFont="1" applyAlignment="1">
      <alignment horizontal="left" vertical="top" wrapText="1"/>
    </xf>
    <xf numFmtId="0" fontId="33" fillId="0" borderId="0" xfId="0" applyFont="1" applyFill="1" applyAlignment="1">
      <alignment horizontal="right" vertical="top" wrapText="1"/>
    </xf>
    <xf numFmtId="43" fontId="33" fillId="0" borderId="15" xfId="1" applyFont="1" applyBorder="1" applyAlignment="1">
      <alignment horizontal="right" vertical="top" wrapText="1"/>
    </xf>
    <xf numFmtId="43" fontId="33" fillId="0" borderId="19" xfId="1" applyFont="1" applyBorder="1" applyAlignment="1">
      <alignment horizontal="right" vertical="top" wrapText="1"/>
    </xf>
    <xf numFmtId="43" fontId="33" fillId="0" borderId="20" xfId="1" applyFont="1" applyBorder="1" applyAlignment="1">
      <alignment horizontal="right" vertical="top" wrapText="1"/>
    </xf>
    <xf numFmtId="0" fontId="3" fillId="0" borderId="0" xfId="0" applyFont="1" applyFill="1" applyAlignment="1">
      <alignment vertical="top" wrapText="1"/>
    </xf>
    <xf numFmtId="164" fontId="3" fillId="0" borderId="0" xfId="10" applyFont="1" applyFill="1" applyAlignment="1">
      <alignment vertical="top" wrapText="1"/>
    </xf>
    <xf numFmtId="0" fontId="0" fillId="0" borderId="0" xfId="0" applyFill="1" applyAlignment="1">
      <alignment vertical="top" wrapText="1"/>
    </xf>
    <xf numFmtId="43" fontId="32" fillId="0" borderId="0" xfId="1" applyFont="1" applyFill="1" applyAlignment="1">
      <alignment vertical="top" wrapText="1"/>
    </xf>
    <xf numFmtId="43" fontId="0" fillId="0" borderId="0" xfId="0" applyNumberFormat="1" applyAlignment="1">
      <alignment vertical="top" wrapText="1"/>
    </xf>
    <xf numFmtId="0" fontId="11" fillId="0" borderId="1" xfId="0" applyFont="1" applyFill="1" applyBorder="1" applyAlignment="1">
      <alignment horizontal="left" vertical="top" wrapText="1"/>
    </xf>
    <xf numFmtId="4" fontId="0" fillId="0" borderId="0" xfId="0" applyNumberFormat="1" applyFill="1" applyAlignment="1">
      <alignment vertical="top" wrapText="1"/>
    </xf>
    <xf numFmtId="0" fontId="4" fillId="0" borderId="1" xfId="0" applyFont="1" applyBorder="1" applyAlignment="1">
      <alignment horizontal="left" wrapText="1"/>
    </xf>
    <xf numFmtId="0" fontId="4" fillId="0" borderId="0" xfId="0" applyFont="1" applyAlignment="1">
      <alignment horizontal="left" wrapText="1"/>
    </xf>
    <xf numFmtId="43" fontId="2" fillId="0" borderId="1" xfId="1" applyFont="1" applyFill="1" applyBorder="1" applyAlignment="1">
      <alignment horizontal="center" vertical="top" wrapText="1"/>
    </xf>
    <xf numFmtId="43" fontId="38" fillId="0" borderId="1" xfId="1" applyFont="1" applyFill="1" applyBorder="1" applyAlignment="1">
      <alignment horizontal="center" vertical="top" wrapText="1"/>
    </xf>
    <xf numFmtId="0" fontId="37" fillId="0" borderId="1" xfId="0" applyFont="1" applyBorder="1" applyAlignment="1">
      <alignment horizontal="center" vertical="top"/>
    </xf>
    <xf numFmtId="0" fontId="0" fillId="0" borderId="0" xfId="0" applyAlignment="1">
      <alignment wrapText="1"/>
    </xf>
    <xf numFmtId="0" fontId="37" fillId="0" borderId="1" xfId="0" applyFont="1" applyBorder="1" applyAlignment="1">
      <alignment horizontal="center" vertical="top" wrapText="1"/>
    </xf>
    <xf numFmtId="0" fontId="36" fillId="0" borderId="1" xfId="19" applyFont="1" applyFill="1" applyBorder="1" applyAlignment="1">
      <alignment horizontal="left" vertical="top" wrapText="1"/>
    </xf>
    <xf numFmtId="43" fontId="37" fillId="0" borderId="1" xfId="3" applyFont="1" applyFill="1" applyBorder="1" applyAlignment="1">
      <alignment horizontal="right" vertical="top" wrapText="1"/>
    </xf>
    <xf numFmtId="43" fontId="85" fillId="0" borderId="0" xfId="20" applyNumberFormat="1" applyFill="1"/>
    <xf numFmtId="0" fontId="85" fillId="0" borderId="0" xfId="20" applyFill="1"/>
    <xf numFmtId="0" fontId="33" fillId="0" borderId="0" xfId="0" applyFont="1" applyFill="1"/>
    <xf numFmtId="43" fontId="37" fillId="0" borderId="1" xfId="1" applyFont="1" applyFill="1" applyBorder="1" applyAlignment="1">
      <alignment vertical="top"/>
    </xf>
    <xf numFmtId="43" fontId="33" fillId="0" borderId="0" xfId="1" applyFont="1" applyFill="1"/>
    <xf numFmtId="0" fontId="33" fillId="0" borderId="0" xfId="0" applyFont="1" applyFill="1" applyAlignment="1">
      <alignment horizontal="left"/>
    </xf>
    <xf numFmtId="0" fontId="46" fillId="0" borderId="1" xfId="0" applyFont="1" applyFill="1" applyBorder="1" applyAlignment="1">
      <alignment vertical="top" wrapText="1"/>
    </xf>
    <xf numFmtId="43" fontId="46" fillId="0" borderId="1" xfId="1" applyFont="1" applyFill="1" applyBorder="1" applyAlignment="1">
      <alignment vertical="top"/>
    </xf>
    <xf numFmtId="0" fontId="46" fillId="0" borderId="1" xfId="0" applyFont="1" applyFill="1" applyBorder="1" applyAlignment="1">
      <alignment horizontal="left" vertical="top"/>
    </xf>
    <xf numFmtId="0" fontId="43" fillId="0" borderId="1" xfId="0" applyFont="1" applyFill="1" applyBorder="1" applyAlignment="1">
      <alignment vertical="top"/>
    </xf>
    <xf numFmtId="0" fontId="11" fillId="0" borderId="1" xfId="0" applyFont="1" applyBorder="1" applyAlignment="1">
      <alignment horizontal="left" vertical="top" wrapText="1"/>
    </xf>
    <xf numFmtId="0" fontId="41" fillId="0" borderId="1" xfId="0" applyFont="1" applyBorder="1" applyAlignment="1">
      <alignment vertical="top" wrapText="1"/>
    </xf>
    <xf numFmtId="0" fontId="41" fillId="0" borderId="1" xfId="0" applyFont="1" applyBorder="1" applyAlignment="1">
      <alignment horizontal="left" vertical="top" wrapText="1"/>
    </xf>
    <xf numFmtId="0" fontId="36" fillId="0" borderId="0" xfId="0" applyFont="1" applyAlignment="1">
      <alignment horizontal="center" wrapText="1"/>
    </xf>
    <xf numFmtId="43" fontId="11" fillId="0" borderId="1" xfId="1" applyFont="1" applyFill="1" applyBorder="1" applyAlignment="1">
      <alignment horizontal="center" vertical="top" wrapText="1"/>
    </xf>
    <xf numFmtId="0" fontId="42" fillId="2" borderId="0" xfId="0" applyFont="1" applyFill="1" applyBorder="1" applyAlignment="1">
      <alignment horizontal="left" vertical="top" wrapText="1"/>
    </xf>
    <xf numFmtId="43" fontId="42" fillId="2" borderId="0" xfId="1" applyFont="1" applyFill="1" applyBorder="1" applyAlignment="1">
      <alignment horizontal="left" vertical="top" wrapText="1"/>
    </xf>
    <xf numFmtId="43" fontId="6" fillId="0" borderId="1" xfId="1" applyFont="1" applyFill="1" applyBorder="1" applyAlignment="1">
      <alignment vertical="top"/>
    </xf>
    <xf numFmtId="0" fontId="6" fillId="0" borderId="1" xfId="0" applyFont="1" applyFill="1" applyBorder="1" applyAlignment="1">
      <alignment horizontal="left" wrapText="1"/>
    </xf>
    <xf numFmtId="43" fontId="4" fillId="0" borderId="1" xfId="3" applyFont="1" applyFill="1" applyBorder="1" applyAlignment="1">
      <alignment vertical="top" wrapText="1"/>
    </xf>
    <xf numFmtId="0" fontId="35" fillId="0" borderId="0" xfId="0" applyFont="1" applyAlignment="1">
      <alignment wrapText="1"/>
    </xf>
    <xf numFmtId="43" fontId="6" fillId="0" borderId="1" xfId="3" applyFont="1" applyFill="1" applyBorder="1" applyAlignment="1">
      <alignment vertical="top" wrapText="1"/>
    </xf>
    <xf numFmtId="0" fontId="0" fillId="0" borderId="0" xfId="0" applyFont="1" applyAlignment="1">
      <alignment wrapText="1"/>
    </xf>
    <xf numFmtId="43" fontId="32" fillId="0" borderId="0" xfId="3" applyFont="1" applyFill="1" applyAlignment="1">
      <alignment wrapText="1"/>
    </xf>
    <xf numFmtId="0" fontId="36" fillId="0" borderId="0" xfId="0" applyFont="1" applyBorder="1" applyAlignment="1">
      <alignment wrapText="1"/>
    </xf>
    <xf numFmtId="165" fontId="36" fillId="0" borderId="0" xfId="0" applyNumberFormat="1" applyFont="1" applyAlignment="1">
      <alignment wrapText="1"/>
    </xf>
    <xf numFmtId="3" fontId="36" fillId="0" borderId="0" xfId="0" applyNumberFormat="1" applyFont="1" applyBorder="1" applyAlignment="1">
      <alignment wrapText="1"/>
    </xf>
    <xf numFmtId="4" fontId="40" fillId="0" borderId="0" xfId="0" applyNumberFormat="1" applyFont="1" applyBorder="1" applyAlignment="1">
      <alignment wrapText="1"/>
    </xf>
    <xf numFmtId="43" fontId="36" fillId="0" borderId="0" xfId="0" applyNumberFormat="1" applyFont="1" applyAlignment="1">
      <alignment wrapText="1"/>
    </xf>
    <xf numFmtId="0" fontId="4" fillId="0" borderId="0" xfId="0" applyFont="1" applyBorder="1" applyAlignment="1">
      <alignment wrapText="1"/>
    </xf>
    <xf numFmtId="43" fontId="4" fillId="0" borderId="0" xfId="3" applyFont="1" applyAlignment="1">
      <alignment wrapText="1"/>
    </xf>
    <xf numFmtId="43" fontId="4" fillId="0" borderId="0" xfId="0" applyNumberFormat="1" applyFont="1" applyBorder="1" applyAlignment="1">
      <alignment wrapText="1"/>
    </xf>
    <xf numFmtId="165" fontId="36" fillId="0" borderId="0" xfId="0" applyNumberFormat="1" applyFont="1" applyBorder="1" applyAlignment="1">
      <alignment wrapText="1"/>
    </xf>
    <xf numFmtId="165" fontId="46" fillId="0" borderId="0" xfId="0" applyNumberFormat="1" applyFont="1" applyAlignment="1">
      <alignment wrapText="1"/>
    </xf>
    <xf numFmtId="0" fontId="46" fillId="0" borderId="0" xfId="0" applyFont="1" applyBorder="1" applyAlignment="1">
      <alignment wrapText="1"/>
    </xf>
    <xf numFmtId="0" fontId="46" fillId="0" borderId="0" xfId="0" applyFont="1" applyAlignment="1">
      <alignment wrapText="1"/>
    </xf>
    <xf numFmtId="43" fontId="38" fillId="0" borderId="0" xfId="1" applyFont="1" applyFill="1" applyBorder="1" applyAlignment="1">
      <alignment vertical="top" wrapText="1"/>
    </xf>
    <xf numFmtId="43" fontId="38" fillId="0" borderId="0" xfId="1" applyFont="1" applyFill="1" applyBorder="1" applyAlignment="1">
      <alignment horizontal="right" vertical="top" wrapText="1"/>
    </xf>
    <xf numFmtId="43" fontId="40" fillId="0" borderId="0" xfId="1" applyFont="1" applyFill="1" applyBorder="1" applyAlignment="1">
      <alignment horizontal="right" vertical="top" wrapText="1"/>
    </xf>
    <xf numFmtId="43" fontId="36" fillId="0" borderId="0" xfId="1" applyFont="1" applyFill="1" applyBorder="1" applyAlignment="1">
      <alignment horizontal="left" vertical="top" wrapText="1"/>
    </xf>
    <xf numFmtId="43" fontId="36" fillId="0" borderId="0" xfId="1" applyFont="1" applyFill="1" applyAlignment="1">
      <alignment horizontal="left" vertical="top" wrapText="1"/>
    </xf>
    <xf numFmtId="43" fontId="4" fillId="0" borderId="0" xfId="1" applyFont="1" applyFill="1" applyAlignment="1">
      <alignment horizontal="right" wrapText="1"/>
    </xf>
    <xf numFmtId="4" fontId="41" fillId="0" borderId="0" xfId="0" applyNumberFormat="1" applyFont="1" applyFill="1" applyAlignment="1">
      <alignment horizontal="left" vertical="top" wrapText="1"/>
    </xf>
    <xf numFmtId="4" fontId="0" fillId="0" borderId="0" xfId="0" applyNumberFormat="1" applyAlignment="1">
      <alignment horizontal="left" vertical="top" wrapText="1"/>
    </xf>
    <xf numFmtId="43" fontId="32" fillId="0" borderId="0" xfId="1" applyFont="1" applyAlignment="1">
      <alignment horizontal="left" vertical="top" wrapText="1"/>
    </xf>
    <xf numFmtId="0" fontId="33" fillId="0" borderId="0" xfId="0" applyFont="1" applyAlignment="1">
      <alignment horizontal="left" vertical="center" wrapText="1"/>
    </xf>
    <xf numFmtId="0" fontId="33" fillId="0" borderId="1" xfId="0" applyFont="1" applyBorder="1" applyAlignment="1">
      <alignment horizontal="left" wrapText="1"/>
    </xf>
    <xf numFmtId="0" fontId="36" fillId="4" borderId="1" xfId="0" applyFont="1" applyFill="1" applyBorder="1" applyAlignment="1">
      <alignment horizontal="right" vertical="top" wrapText="1"/>
    </xf>
    <xf numFmtId="0" fontId="40" fillId="4" borderId="1" xfId="0" applyFont="1" applyFill="1" applyBorder="1" applyAlignment="1">
      <alignment horizontal="left" vertical="top" wrapText="1"/>
    </xf>
    <xf numFmtId="3" fontId="4" fillId="0" borderId="1" xfId="0" applyNumberFormat="1" applyFont="1" applyFill="1" applyBorder="1" applyAlignment="1">
      <alignment horizontal="right" vertical="top" wrapText="1"/>
    </xf>
    <xf numFmtId="3" fontId="4" fillId="0" borderId="1" xfId="0" applyNumberFormat="1" applyFont="1" applyFill="1" applyBorder="1" applyAlignment="1">
      <alignment vertical="top" wrapText="1"/>
    </xf>
    <xf numFmtId="3" fontId="4" fillId="0" borderId="0" xfId="0" applyNumberFormat="1" applyFont="1" applyFill="1" applyAlignment="1">
      <alignment wrapText="1"/>
    </xf>
    <xf numFmtId="3" fontId="6" fillId="0" borderId="1" xfId="0" applyNumberFormat="1" applyFont="1" applyFill="1" applyBorder="1" applyAlignment="1">
      <alignment wrapText="1"/>
    </xf>
    <xf numFmtId="3" fontId="18" fillId="0" borderId="1" xfId="0" applyNumberFormat="1" applyFont="1" applyFill="1" applyBorder="1" applyAlignment="1">
      <alignment wrapText="1"/>
    </xf>
    <xf numFmtId="43" fontId="4" fillId="0" borderId="0" xfId="1" applyFont="1" applyFill="1" applyAlignment="1">
      <alignment wrapText="1"/>
    </xf>
    <xf numFmtId="0" fontId="36" fillId="0" borderId="13" xfId="0" applyFont="1" applyBorder="1" applyAlignment="1">
      <alignment vertical="top" wrapText="1"/>
    </xf>
    <xf numFmtId="0" fontId="37" fillId="0" borderId="1" xfId="23" applyFont="1" applyFill="1" applyBorder="1" applyAlignment="1">
      <alignment horizontal="center" vertical="top" wrapText="1"/>
    </xf>
    <xf numFmtId="0" fontId="0" fillId="0" borderId="0" xfId="0" applyBorder="1" applyAlignment="1">
      <alignment vertical="top" wrapText="1"/>
    </xf>
    <xf numFmtId="0" fontId="38" fillId="2" borderId="1" xfId="0" applyFont="1" applyFill="1" applyBorder="1" applyAlignment="1">
      <alignment horizontal="right" vertical="top" wrapText="1"/>
    </xf>
    <xf numFmtId="0" fontId="0" fillId="0" borderId="0" xfId="0" applyAlignment="1">
      <alignment wrapText="1"/>
    </xf>
    <xf numFmtId="0" fontId="36" fillId="0" borderId="6" xfId="0" applyFont="1" applyBorder="1" applyAlignment="1">
      <alignment horizontal="left" vertical="top" wrapText="1"/>
    </xf>
    <xf numFmtId="0" fontId="36" fillId="2" borderId="1" xfId="0" applyFont="1" applyFill="1" applyBorder="1" applyAlignment="1">
      <alignment horizontal="left" vertical="top"/>
    </xf>
    <xf numFmtId="0" fontId="36" fillId="5" borderId="1" xfId="0" applyFont="1" applyFill="1" applyBorder="1" applyAlignment="1">
      <alignment horizontal="left" vertical="top"/>
    </xf>
    <xf numFmtId="164" fontId="4" fillId="0" borderId="1" xfId="8" applyFont="1" applyFill="1" applyBorder="1" applyAlignment="1">
      <alignment horizontal="right" vertical="top" wrapText="1"/>
    </xf>
    <xf numFmtId="164" fontId="6" fillId="0" borderId="1" xfId="8" applyFont="1" applyFill="1" applyBorder="1" applyAlignment="1">
      <alignment horizontal="right" vertical="top" wrapText="1"/>
    </xf>
    <xf numFmtId="0" fontId="2" fillId="2" borderId="1" xfId="0" applyFont="1" applyFill="1" applyBorder="1" applyAlignment="1">
      <alignment vertical="top" wrapText="1"/>
    </xf>
    <xf numFmtId="4" fontId="2" fillId="2" borderId="1" xfId="1" applyNumberFormat="1" applyFont="1" applyFill="1" applyBorder="1" applyAlignment="1">
      <alignment vertical="top" wrapText="1"/>
    </xf>
    <xf numFmtId="43" fontId="4" fillId="0" borderId="1" xfId="1" applyFont="1" applyFill="1" applyBorder="1" applyAlignment="1">
      <alignment vertical="top"/>
    </xf>
    <xf numFmtId="43" fontId="36" fillId="0" borderId="1" xfId="1" applyFont="1" applyFill="1" applyBorder="1" applyAlignment="1">
      <alignment horizontal="left" vertical="top"/>
    </xf>
    <xf numFmtId="0" fontId="4" fillId="0" borderId="1" xfId="0" applyFont="1" applyFill="1" applyBorder="1" applyAlignment="1">
      <alignment horizontal="left" vertical="top"/>
    </xf>
    <xf numFmtId="43" fontId="36" fillId="0" borderId="1" xfId="1" applyFont="1" applyBorder="1" applyAlignment="1">
      <alignment horizontal="right" vertical="top"/>
    </xf>
    <xf numFmtId="43" fontId="40" fillId="4" borderId="1" xfId="1" applyFont="1" applyFill="1" applyBorder="1" applyAlignment="1">
      <alignment horizontal="right" vertical="top" wrapText="1"/>
    </xf>
    <xf numFmtId="0" fontId="0" fillId="0" borderId="0" xfId="0" applyFill="1" applyAlignment="1">
      <alignment horizontal="center" vertical="top" wrapText="1"/>
    </xf>
    <xf numFmtId="0" fontId="3" fillId="0" borderId="1" xfId="0" applyFont="1" applyFill="1" applyBorder="1" applyAlignment="1">
      <alignment vertical="top" wrapText="1"/>
    </xf>
    <xf numFmtId="0" fontId="0" fillId="0" borderId="1" xfId="0" applyFont="1" applyBorder="1" applyAlignment="1">
      <alignment vertical="top" wrapText="1"/>
    </xf>
    <xf numFmtId="43" fontId="32" fillId="0" borderId="0" xfId="3" applyFont="1" applyAlignment="1">
      <alignment vertical="top" wrapText="1"/>
    </xf>
    <xf numFmtId="4" fontId="36" fillId="0" borderId="0" xfId="0" applyNumberFormat="1" applyFont="1" applyFill="1" applyBorder="1" applyAlignment="1">
      <alignment vertical="top" wrapText="1"/>
    </xf>
    <xf numFmtId="0" fontId="4" fillId="0" borderId="1" xfId="0" applyFont="1" applyFill="1" applyBorder="1" applyAlignment="1">
      <alignment horizontal="left" wrapText="1"/>
    </xf>
    <xf numFmtId="0" fontId="40" fillId="0" borderId="1" xfId="0" applyFont="1" applyFill="1" applyBorder="1" applyAlignment="1">
      <alignment horizontal="left" wrapText="1"/>
    </xf>
    <xf numFmtId="0" fontId="4" fillId="0" borderId="0" xfId="0" applyFont="1" applyFill="1" applyAlignment="1">
      <alignment wrapText="1"/>
    </xf>
    <xf numFmtId="0" fontId="4" fillId="0" borderId="0" xfId="0" applyFont="1" applyFill="1" applyAlignment="1">
      <alignment horizontal="right" vertical="top" wrapText="1"/>
    </xf>
    <xf numFmtId="0" fontId="38" fillId="0" borderId="1" xfId="23" applyFont="1" applyFill="1" applyBorder="1" applyAlignment="1">
      <alignment horizontal="center" vertical="top" wrapText="1"/>
    </xf>
    <xf numFmtId="164" fontId="37" fillId="0" borderId="1" xfId="9" applyFont="1" applyFill="1" applyBorder="1" applyAlignment="1">
      <alignment horizontal="left" vertical="top" wrapText="1"/>
    </xf>
    <xf numFmtId="0" fontId="37" fillId="0" borderId="1" xfId="23" applyFont="1" applyFill="1" applyBorder="1" applyAlignment="1">
      <alignment horizontal="left" vertical="top" wrapText="1"/>
    </xf>
    <xf numFmtId="0" fontId="36" fillId="0" borderId="1" xfId="23" applyFont="1" applyFill="1" applyBorder="1" applyAlignment="1">
      <alignment horizontal="right" vertical="top" wrapText="1"/>
    </xf>
    <xf numFmtId="0" fontId="4" fillId="0" borderId="1" xfId="24" applyFont="1" applyFill="1" applyBorder="1" applyAlignment="1">
      <alignment horizontal="left" vertical="top" wrapText="1"/>
    </xf>
    <xf numFmtId="3" fontId="4" fillId="0" borderId="1" xfId="24" applyNumberFormat="1" applyFont="1" applyFill="1" applyBorder="1" applyAlignment="1">
      <alignment horizontal="left" vertical="top" wrapText="1"/>
    </xf>
    <xf numFmtId="0" fontId="4" fillId="0" borderId="1" xfId="23" applyFont="1" applyFill="1" applyBorder="1" applyAlignment="1">
      <alignment horizontal="right" vertical="top" wrapText="1"/>
    </xf>
    <xf numFmtId="0" fontId="4" fillId="0" borderId="1" xfId="24" applyFont="1" applyFill="1" applyBorder="1" applyAlignment="1">
      <alignment vertical="top" wrapText="1"/>
    </xf>
    <xf numFmtId="4" fontId="4" fillId="0" borderId="1" xfId="24" applyNumberFormat="1" applyFont="1" applyFill="1" applyBorder="1" applyAlignment="1">
      <alignment horizontal="left" vertical="top" wrapText="1"/>
    </xf>
    <xf numFmtId="0" fontId="4" fillId="0" borderId="1" xfId="23" applyFont="1" applyFill="1" applyBorder="1" applyAlignment="1">
      <alignment horizontal="left" vertical="top" wrapText="1"/>
    </xf>
    <xf numFmtId="0" fontId="4" fillId="0" borderId="1" xfId="23" applyFont="1" applyFill="1" applyBorder="1" applyAlignment="1">
      <alignment vertical="top" wrapText="1"/>
    </xf>
    <xf numFmtId="0" fontId="6" fillId="0" borderId="1" xfId="23" applyFont="1" applyFill="1" applyBorder="1" applyAlignment="1">
      <alignment vertical="top" wrapText="1"/>
    </xf>
    <xf numFmtId="0" fontId="20" fillId="0" borderId="0" xfId="23" applyFill="1" applyAlignment="1">
      <alignment vertical="top" wrapText="1"/>
    </xf>
    <xf numFmtId="0" fontId="21" fillId="0" borderId="0" xfId="23" applyFont="1" applyFill="1" applyAlignment="1">
      <alignment vertical="top" wrapText="1"/>
    </xf>
    <xf numFmtId="3" fontId="20" fillId="0" borderId="0" xfId="23" applyNumberFormat="1" applyFill="1" applyAlignment="1">
      <alignment vertical="top" wrapText="1"/>
    </xf>
    <xf numFmtId="0" fontId="20" fillId="0" borderId="0" xfId="23" applyFont="1" applyFill="1" applyAlignment="1">
      <alignment vertical="top" wrapText="1"/>
    </xf>
    <xf numFmtId="43" fontId="20" fillId="0" borderId="0" xfId="1" applyFont="1" applyFill="1" applyAlignment="1">
      <alignment horizontal="left" vertical="top" wrapText="1"/>
    </xf>
    <xf numFmtId="0" fontId="20" fillId="0" borderId="0" xfId="23" applyFill="1" applyAlignment="1">
      <alignment horizontal="left" vertical="top" wrapText="1"/>
    </xf>
    <xf numFmtId="0" fontId="38" fillId="2" borderId="1" xfId="0" applyFont="1" applyFill="1" applyBorder="1" applyAlignment="1">
      <alignment horizontal="left" vertical="top" wrapText="1"/>
    </xf>
    <xf numFmtId="0" fontId="46" fillId="3" borderId="1" xfId="0" applyFont="1" applyFill="1" applyBorder="1" applyAlignment="1">
      <alignment vertical="top" wrapText="1"/>
    </xf>
    <xf numFmtId="43" fontId="2" fillId="0" borderId="1" xfId="4" applyFont="1" applyFill="1" applyBorder="1" applyAlignment="1">
      <alignment horizontal="left" vertical="top" wrapText="1"/>
    </xf>
    <xf numFmtId="43" fontId="3" fillId="0" borderId="1" xfId="4" applyFont="1" applyFill="1" applyBorder="1" applyAlignment="1">
      <alignment vertical="top" wrapText="1"/>
    </xf>
    <xf numFmtId="43" fontId="3" fillId="0" borderId="1" xfId="4" applyFont="1" applyFill="1" applyBorder="1" applyAlignment="1">
      <alignment horizontal="right" vertical="top" wrapText="1"/>
    </xf>
    <xf numFmtId="43" fontId="2" fillId="0" borderId="1" xfId="4" applyFont="1" applyFill="1" applyBorder="1" applyAlignment="1">
      <alignment horizontal="right" vertical="top" wrapText="1"/>
    </xf>
    <xf numFmtId="0" fontId="37" fillId="0" borderId="0" xfId="0" applyFont="1" applyFill="1" applyBorder="1" applyAlignment="1">
      <alignment vertical="top" wrapText="1"/>
    </xf>
    <xf numFmtId="43" fontId="36" fillId="0" borderId="0" xfId="1" applyFont="1" applyFill="1" applyBorder="1" applyAlignment="1">
      <alignment vertical="top" wrapText="1"/>
    </xf>
    <xf numFmtId="43" fontId="37" fillId="0" borderId="0" xfId="1" applyFont="1" applyFill="1" applyBorder="1" applyAlignment="1">
      <alignment vertical="top" wrapText="1"/>
    </xf>
    <xf numFmtId="0" fontId="36" fillId="0" borderId="13" xfId="0" applyFont="1" applyFill="1" applyBorder="1" applyAlignment="1">
      <alignment vertical="top" wrapText="1"/>
    </xf>
    <xf numFmtId="0" fontId="36" fillId="0" borderId="8" xfId="0" applyFont="1" applyFill="1" applyBorder="1" applyAlignment="1">
      <alignment vertical="top" wrapText="1"/>
    </xf>
    <xf numFmtId="3" fontId="0" fillId="0" borderId="0" xfId="0" applyNumberFormat="1" applyFill="1" applyAlignment="1">
      <alignment vertical="top" wrapText="1"/>
    </xf>
    <xf numFmtId="0" fontId="4" fillId="0" borderId="0" xfId="0" applyFont="1" applyFill="1" applyAlignment="1">
      <alignment horizontal="left" vertical="top" wrapText="1"/>
    </xf>
    <xf numFmtId="0" fontId="3" fillId="0" borderId="0" xfId="0" applyFont="1" applyFill="1" applyAlignment="1">
      <alignment wrapText="1"/>
    </xf>
    <xf numFmtId="164" fontId="3" fillId="0" borderId="0" xfId="10" applyFont="1" applyFill="1" applyAlignment="1">
      <alignment wrapText="1"/>
    </xf>
    <xf numFmtId="43" fontId="36" fillId="0" borderId="21" xfId="1" applyFont="1" applyBorder="1" applyAlignment="1">
      <alignment vertical="top" wrapText="1"/>
    </xf>
    <xf numFmtId="0" fontId="40" fillId="0" borderId="6" xfId="0" applyFont="1" applyBorder="1" applyAlignment="1">
      <alignment horizontal="center" vertical="top" wrapText="1"/>
    </xf>
    <xf numFmtId="0" fontId="11" fillId="0" borderId="1" xfId="0" applyFont="1" applyFill="1" applyBorder="1" applyAlignment="1">
      <alignment horizontal="right" vertical="top" wrapText="1"/>
    </xf>
    <xf numFmtId="164" fontId="36" fillId="0" borderId="0" xfId="8" applyFont="1" applyAlignment="1">
      <alignment wrapText="1"/>
    </xf>
    <xf numFmtId="164" fontId="36" fillId="0" borderId="0" xfId="0" applyNumberFormat="1" applyFont="1" applyAlignment="1">
      <alignment wrapText="1"/>
    </xf>
    <xf numFmtId="164" fontId="36" fillId="0" borderId="1" xfId="8" applyFont="1" applyBorder="1" applyAlignment="1">
      <alignment wrapText="1"/>
    </xf>
    <xf numFmtId="0" fontId="0" fillId="0" borderId="0" xfId="0" applyAlignment="1">
      <alignment wrapText="1"/>
    </xf>
    <xf numFmtId="43" fontId="37" fillId="0" borderId="1" xfId="1" applyFont="1" applyBorder="1" applyAlignment="1">
      <alignment vertical="top"/>
    </xf>
    <xf numFmtId="43" fontId="36" fillId="0" borderId="0" xfId="1" applyFont="1" applyFill="1" applyAlignment="1">
      <alignment vertical="top" wrapText="1"/>
    </xf>
    <xf numFmtId="43" fontId="36" fillId="0" borderId="0" xfId="1" applyFont="1" applyBorder="1" applyAlignment="1">
      <alignment vertical="top" wrapText="1"/>
    </xf>
    <xf numFmtId="0" fontId="36" fillId="0" borderId="0" xfId="0" applyFont="1" applyBorder="1" applyAlignment="1">
      <alignment vertical="top"/>
    </xf>
    <xf numFmtId="43" fontId="2" fillId="0" borderId="1" xfId="1" applyFont="1" applyFill="1" applyBorder="1" applyAlignment="1">
      <alignment vertical="top" wrapText="1"/>
    </xf>
    <xf numFmtId="43" fontId="4" fillId="0" borderId="1" xfId="1" applyFont="1" applyFill="1" applyBorder="1" applyAlignment="1">
      <alignment horizontal="right" wrapText="1"/>
    </xf>
    <xf numFmtId="43" fontId="4" fillId="0" borderId="1" xfId="1" applyFont="1" applyFill="1" applyBorder="1" applyAlignment="1">
      <alignment horizontal="center" vertical="top" wrapText="1"/>
    </xf>
    <xf numFmtId="0" fontId="33" fillId="0" borderId="0" xfId="0" applyFont="1" applyAlignment="1">
      <alignment horizontal="center" vertical="center" wrapText="1"/>
    </xf>
    <xf numFmtId="0" fontId="0" fillId="0" borderId="7" xfId="0" applyBorder="1" applyAlignment="1">
      <alignment horizontal="center" wrapText="1"/>
    </xf>
    <xf numFmtId="0" fontId="0" fillId="0" borderId="0" xfId="0" applyAlignment="1">
      <alignment horizontal="center" wrapText="1"/>
    </xf>
    <xf numFmtId="43" fontId="40" fillId="2" borderId="1" xfId="1" applyFont="1" applyFill="1" applyBorder="1" applyAlignment="1">
      <alignment horizontal="right" vertical="top" wrapText="1"/>
    </xf>
    <xf numFmtId="43" fontId="40" fillId="6" borderId="1" xfId="1" applyFont="1" applyFill="1" applyBorder="1" applyAlignment="1">
      <alignment vertical="top" wrapText="1"/>
    </xf>
    <xf numFmtId="0" fontId="57" fillId="0" borderId="1" xfId="0" applyFont="1" applyBorder="1" applyAlignment="1">
      <alignment vertical="top" wrapText="1"/>
    </xf>
    <xf numFmtId="0" fontId="0" fillId="0" borderId="0" xfId="0" applyFont="1"/>
    <xf numFmtId="0" fontId="40" fillId="0" borderId="0" xfId="0" applyFont="1" applyBorder="1" applyAlignment="1">
      <alignment vertical="top" wrapText="1"/>
    </xf>
    <xf numFmtId="0" fontId="58" fillId="0" borderId="0" xfId="0" applyFont="1" applyBorder="1" applyAlignment="1">
      <alignment vertical="top" wrapText="1"/>
    </xf>
    <xf numFmtId="0" fontId="33" fillId="0" borderId="0" xfId="0" applyFont="1" applyBorder="1"/>
    <xf numFmtId="0" fontId="36" fillId="3" borderId="0" xfId="0" applyFont="1" applyFill="1"/>
    <xf numFmtId="43" fontId="43" fillId="0" borderId="0" xfId="1" applyFont="1" applyFill="1"/>
    <xf numFmtId="43" fontId="36" fillId="0" borderId="0" xfId="1" applyFont="1" applyFill="1" applyAlignment="1">
      <alignment wrapText="1"/>
    </xf>
    <xf numFmtId="43" fontId="36" fillId="4" borderId="1" xfId="1" applyFont="1" applyFill="1" applyBorder="1" applyAlignment="1">
      <alignment horizontal="left" vertical="top" wrapText="1"/>
    </xf>
    <xf numFmtId="0" fontId="41" fillId="0" borderId="0" xfId="0" applyFont="1" applyAlignment="1">
      <alignment horizontal="center" wrapText="1"/>
    </xf>
    <xf numFmtId="43" fontId="33" fillId="0" borderId="0" xfId="1" applyFont="1" applyFill="1" applyAlignment="1">
      <alignment wrapText="1"/>
    </xf>
    <xf numFmtId="0" fontId="0" fillId="0" borderId="0" xfId="0" applyAlignment="1">
      <alignment wrapText="1"/>
    </xf>
    <xf numFmtId="0" fontId="2" fillId="0" borderId="1" xfId="0" applyFont="1" applyFill="1" applyBorder="1" applyAlignment="1">
      <alignment horizontal="center" vertical="top" wrapText="1"/>
    </xf>
    <xf numFmtId="0" fontId="37" fillId="0" borderId="4" xfId="0" applyFont="1" applyBorder="1" applyAlignment="1">
      <alignment vertical="top" wrapText="1"/>
    </xf>
    <xf numFmtId="0" fontId="4" fillId="0" borderId="1" xfId="0" applyFont="1" applyFill="1" applyBorder="1" applyAlignment="1">
      <alignment wrapText="1"/>
    </xf>
    <xf numFmtId="4" fontId="4" fillId="0" borderId="0" xfId="0" applyNumberFormat="1" applyFont="1" applyFill="1" applyAlignment="1">
      <alignment horizontal="right" wrapText="1"/>
    </xf>
    <xf numFmtId="0" fontId="4" fillId="0" borderId="0" xfId="0" applyFont="1" applyFill="1" applyAlignment="1">
      <alignment horizontal="left" wrapText="1"/>
    </xf>
    <xf numFmtId="0" fontId="4" fillId="0" borderId="0" xfId="0" applyFont="1" applyFill="1" applyAlignment="1">
      <alignment horizontal="right" wrapText="1"/>
    </xf>
    <xf numFmtId="0" fontId="2" fillId="2" borderId="1" xfId="0" applyFont="1" applyFill="1" applyBorder="1" applyAlignment="1">
      <alignment horizontal="center" vertical="top" wrapText="1"/>
    </xf>
    <xf numFmtId="0" fontId="36" fillId="2" borderId="1" xfId="0" applyFont="1" applyFill="1" applyBorder="1" applyAlignment="1">
      <alignment horizontal="right" vertical="top" wrapText="1"/>
    </xf>
    <xf numFmtId="0" fontId="3" fillId="0" borderId="1" xfId="17" applyFont="1" applyFill="1" applyBorder="1" applyAlignment="1">
      <alignment horizontal="right" vertical="top" wrapText="1"/>
    </xf>
    <xf numFmtId="0" fontId="2" fillId="0" borderId="1" xfId="17" applyFont="1" applyFill="1" applyBorder="1" applyAlignment="1">
      <alignment horizontal="left" vertical="top" wrapText="1"/>
    </xf>
    <xf numFmtId="4" fontId="2" fillId="0" borderId="1" xfId="17" applyNumberFormat="1" applyFont="1" applyFill="1" applyBorder="1" applyAlignment="1">
      <alignment horizontal="right" vertical="top" wrapText="1"/>
    </xf>
    <xf numFmtId="0" fontId="82" fillId="0" borderId="0" xfId="17" applyFill="1" applyAlignment="1">
      <alignment wrapText="1"/>
    </xf>
    <xf numFmtId="0" fontId="36" fillId="0" borderId="0" xfId="0" applyFont="1" applyAlignment="1">
      <alignment vertical="center" wrapText="1"/>
    </xf>
    <xf numFmtId="4" fontId="3" fillId="0" borderId="1" xfId="0" applyNumberFormat="1" applyFont="1" applyFill="1" applyBorder="1" applyAlignment="1">
      <alignment horizontal="right" vertical="top" wrapText="1"/>
    </xf>
    <xf numFmtId="43" fontId="2" fillId="2" borderId="1" xfId="1" applyFont="1" applyFill="1" applyBorder="1" applyAlignment="1">
      <alignment horizontal="right" vertical="top" wrapText="1"/>
    </xf>
    <xf numFmtId="0" fontId="36" fillId="0" borderId="1" xfId="3" applyNumberFormat="1" applyFont="1" applyBorder="1" applyAlignment="1">
      <alignment horizontal="left" vertical="top" wrapText="1"/>
    </xf>
    <xf numFmtId="43" fontId="36" fillId="0" borderId="1" xfId="3" applyFont="1" applyBorder="1" applyAlignment="1">
      <alignment horizontal="left" vertical="top" wrapText="1"/>
    </xf>
    <xf numFmtId="0" fontId="11" fillId="2" borderId="1" xfId="0" applyFont="1" applyFill="1" applyBorder="1" applyAlignment="1">
      <alignment horizontal="center" vertical="top" wrapText="1"/>
    </xf>
    <xf numFmtId="43" fontId="2" fillId="2" borderId="1" xfId="1" applyFont="1" applyFill="1" applyBorder="1" applyAlignment="1">
      <alignment horizontal="center" vertical="top" wrapText="1"/>
    </xf>
    <xf numFmtId="43" fontId="36" fillId="2" borderId="1" xfId="1" applyFont="1" applyFill="1" applyBorder="1" applyAlignment="1">
      <alignment horizontal="left" vertical="top" wrapText="1"/>
    </xf>
    <xf numFmtId="43" fontId="36" fillId="0" borderId="1" xfId="1" applyFont="1" applyBorder="1" applyAlignment="1">
      <alignment horizontal="center" vertical="top" wrapText="1"/>
    </xf>
    <xf numFmtId="0" fontId="2" fillId="2" borderId="1" xfId="0" applyFont="1" applyFill="1" applyBorder="1" applyAlignment="1">
      <alignment horizontal="left" vertical="top" wrapText="1"/>
    </xf>
    <xf numFmtId="0" fontId="11" fillId="0" borderId="1" xfId="0" applyFont="1" applyFill="1" applyBorder="1" applyAlignment="1">
      <alignment horizontal="center" vertical="top" wrapText="1"/>
    </xf>
    <xf numFmtId="0" fontId="3" fillId="0" borderId="0" xfId="0" applyFont="1" applyFill="1" applyAlignment="1">
      <alignment horizontal="center" vertical="top" wrapText="1"/>
    </xf>
    <xf numFmtId="164" fontId="3" fillId="0" borderId="0" xfId="10" applyFont="1" applyFill="1" applyAlignment="1">
      <alignment horizontal="center" vertical="top" wrapText="1"/>
    </xf>
    <xf numFmtId="0" fontId="36" fillId="0" borderId="0" xfId="0" applyFont="1" applyFill="1" applyAlignment="1">
      <alignment horizontal="center" vertical="top" wrapText="1"/>
    </xf>
    <xf numFmtId="4" fontId="59" fillId="0" borderId="5" xfId="0" applyNumberFormat="1" applyFont="1" applyBorder="1" applyAlignment="1">
      <alignment vertical="top" wrapText="1"/>
    </xf>
    <xf numFmtId="43" fontId="36" fillId="2" borderId="1" xfId="1" applyFont="1" applyFill="1" applyBorder="1" applyAlignment="1">
      <alignment horizontal="right" vertical="top" wrapText="1"/>
    </xf>
    <xf numFmtId="0" fontId="37" fillId="0" borderId="4" xfId="0" applyFont="1" applyFill="1" applyBorder="1" applyAlignment="1">
      <alignment vertical="top" wrapText="1"/>
    </xf>
    <xf numFmtId="43" fontId="0" fillId="0" borderId="0" xfId="0" applyNumberFormat="1" applyFill="1" applyAlignment="1">
      <alignment vertical="top" wrapText="1"/>
    </xf>
    <xf numFmtId="4" fontId="37" fillId="0" borderId="0" xfId="0" applyNumberFormat="1" applyFont="1" applyBorder="1" applyAlignment="1">
      <alignment vertical="top" wrapText="1"/>
    </xf>
    <xf numFmtId="4" fontId="36" fillId="0" borderId="0" xfId="0" applyNumberFormat="1" applyFont="1" applyBorder="1" applyAlignment="1">
      <alignment horizontal="right" vertical="top" wrapText="1"/>
    </xf>
    <xf numFmtId="0" fontId="2" fillId="0" borderId="0" xfId="0" applyFont="1" applyFill="1" applyBorder="1" applyAlignment="1">
      <alignment wrapText="1"/>
    </xf>
    <xf numFmtId="0" fontId="37" fillId="0" borderId="5" xfId="0" applyFont="1" applyFill="1" applyBorder="1" applyAlignment="1">
      <alignment horizontal="left" vertical="top" wrapText="1"/>
    </xf>
    <xf numFmtId="0" fontId="37" fillId="0" borderId="1" xfId="0" applyFont="1" applyBorder="1" applyAlignment="1">
      <alignment horizontal="left" wrapText="1"/>
    </xf>
    <xf numFmtId="0" fontId="0" fillId="0" borderId="0" xfId="0" applyBorder="1" applyAlignment="1">
      <alignment wrapText="1"/>
    </xf>
    <xf numFmtId="0" fontId="0" fillId="0" borderId="0" xfId="0" applyAlignment="1">
      <alignment wrapText="1"/>
    </xf>
    <xf numFmtId="0" fontId="37" fillId="0" borderId="1" xfId="0" applyFont="1" applyFill="1" applyBorder="1" applyAlignment="1">
      <alignment horizontal="center" wrapText="1"/>
    </xf>
    <xf numFmtId="43" fontId="37" fillId="0" borderId="4" xfId="1" applyFont="1" applyFill="1" applyBorder="1" applyAlignment="1">
      <alignment vertical="top" wrapText="1"/>
    </xf>
    <xf numFmtId="0" fontId="36" fillId="2" borderId="0" xfId="0" applyFont="1" applyFill="1" applyAlignment="1">
      <alignment vertical="top" wrapText="1"/>
    </xf>
    <xf numFmtId="43" fontId="36" fillId="2" borderId="0" xfId="1" applyFont="1" applyFill="1" applyAlignment="1">
      <alignment vertical="top" wrapText="1"/>
    </xf>
    <xf numFmtId="4" fontId="36" fillId="0" borderId="0" xfId="0" applyNumberFormat="1" applyFont="1" applyAlignment="1">
      <alignment vertical="top" wrapText="1"/>
    </xf>
    <xf numFmtId="0" fontId="0" fillId="0" borderId="0" xfId="0" applyAlignment="1">
      <alignment wrapText="1"/>
    </xf>
    <xf numFmtId="4" fontId="60" fillId="0" borderId="1" xfId="0" applyNumberFormat="1" applyFont="1" applyFill="1" applyBorder="1" applyAlignment="1">
      <alignment horizontal="right" vertical="top" wrapText="1"/>
    </xf>
    <xf numFmtId="0" fontId="36" fillId="0" borderId="6" xfId="0" applyFont="1" applyFill="1" applyBorder="1" applyAlignment="1">
      <alignment horizontal="left" vertical="top" wrapText="1"/>
    </xf>
    <xf numFmtId="0" fontId="36" fillId="0" borderId="0" xfId="0" applyFont="1" applyFill="1" applyAlignment="1">
      <alignment horizontal="left" wrapText="1"/>
    </xf>
    <xf numFmtId="4" fontId="58" fillId="0" borderId="0" xfId="0" applyNumberFormat="1" applyFont="1" applyFill="1" applyBorder="1" applyAlignment="1">
      <alignment horizontal="right" vertical="top" wrapText="1"/>
    </xf>
    <xf numFmtId="4" fontId="37" fillId="0" borderId="0" xfId="0" applyNumberFormat="1" applyFont="1" applyFill="1" applyBorder="1"/>
    <xf numFmtId="43" fontId="36" fillId="0" borderId="0" xfId="0" applyNumberFormat="1" applyFont="1" applyFill="1"/>
    <xf numFmtId="4" fontId="36" fillId="0" borderId="0" xfId="0" applyNumberFormat="1" applyFont="1" applyFill="1"/>
    <xf numFmtId="0" fontId="40" fillId="0" borderId="1" xfId="0" applyFont="1" applyBorder="1" applyAlignment="1">
      <alignment horizontal="left" wrapText="1"/>
    </xf>
    <xf numFmtId="4" fontId="36" fillId="0" borderId="6" xfId="0" applyNumberFormat="1" applyFont="1" applyFill="1" applyBorder="1" applyAlignment="1">
      <alignment horizontal="right" vertical="top" wrapText="1"/>
    </xf>
    <xf numFmtId="4" fontId="36" fillId="0" borderId="0" xfId="0" applyNumberFormat="1" applyFont="1" applyFill="1" applyAlignment="1">
      <alignment wrapText="1"/>
    </xf>
    <xf numFmtId="43" fontId="40" fillId="6" borderId="1" xfId="1" applyFont="1" applyFill="1" applyBorder="1" applyAlignment="1">
      <alignment horizontal="left" vertical="top" wrapText="1"/>
    </xf>
    <xf numFmtId="43" fontId="41" fillId="0" borderId="1" xfId="1" applyFont="1" applyBorder="1" applyAlignment="1">
      <alignment vertical="top" wrapText="1"/>
    </xf>
    <xf numFmtId="43" fontId="41" fillId="0" borderId="1" xfId="1" applyFont="1" applyBorder="1" applyAlignment="1">
      <alignment horizontal="left" vertical="top" wrapText="1"/>
    </xf>
    <xf numFmtId="0" fontId="61" fillId="4" borderId="1" xfId="0" applyFont="1" applyFill="1" applyBorder="1" applyAlignment="1">
      <alignment horizontal="left" vertical="top" wrapText="1"/>
    </xf>
    <xf numFmtId="43" fontId="33" fillId="0" borderId="0" xfId="1" applyFont="1" applyFill="1" applyAlignment="1">
      <alignment horizontal="left" wrapText="1"/>
    </xf>
    <xf numFmtId="43" fontId="37" fillId="2" borderId="1" xfId="1" applyFont="1" applyFill="1" applyBorder="1" applyAlignment="1">
      <alignment horizontal="right" vertical="top" wrapText="1"/>
    </xf>
    <xf numFmtId="43" fontId="36" fillId="2" borderId="0" xfId="1" applyFont="1" applyFill="1" applyAlignment="1">
      <alignment horizontal="right" wrapText="1"/>
    </xf>
    <xf numFmtId="0" fontId="36" fillId="0" borderId="0" xfId="0" applyFont="1" applyFill="1" applyAlignment="1">
      <alignment vertical="top"/>
    </xf>
    <xf numFmtId="4" fontId="36" fillId="0" borderId="0" xfId="0" applyNumberFormat="1" applyFont="1" applyFill="1" applyAlignment="1">
      <alignment vertical="top"/>
    </xf>
    <xf numFmtId="0" fontId="2" fillId="0" borderId="0" xfId="0" applyFont="1" applyFill="1" applyBorder="1" applyAlignment="1">
      <alignment horizontal="left" vertical="top" wrapText="1"/>
    </xf>
    <xf numFmtId="4" fontId="36" fillId="6" borderId="1" xfId="0" applyNumberFormat="1" applyFont="1" applyFill="1" applyBorder="1" applyAlignment="1">
      <alignment vertical="top" wrapText="1"/>
    </xf>
    <xf numFmtId="0" fontId="40" fillId="0" borderId="3" xfId="0" applyFont="1" applyFill="1" applyBorder="1" applyAlignment="1">
      <alignment vertical="top" wrapText="1"/>
    </xf>
    <xf numFmtId="43" fontId="4" fillId="0" borderId="1" xfId="8" applyNumberFormat="1" applyFont="1" applyFill="1" applyBorder="1" applyAlignment="1">
      <alignment horizontal="right" vertical="top" wrapText="1"/>
    </xf>
    <xf numFmtId="0" fontId="0" fillId="0" borderId="0" xfId="0" applyFill="1" applyAlignment="1">
      <alignment horizontal="right" wrapText="1"/>
    </xf>
    <xf numFmtId="164" fontId="0" fillId="0" borderId="0" xfId="0" applyNumberFormat="1" applyFill="1" applyAlignment="1">
      <alignment horizontal="right" wrapText="1"/>
    </xf>
    <xf numFmtId="0" fontId="2" fillId="0" borderId="1" xfId="0" applyFont="1" applyFill="1" applyBorder="1" applyAlignment="1">
      <alignment horizontal="center" vertical="top"/>
    </xf>
    <xf numFmtId="0" fontId="46" fillId="0" borderId="1" xfId="0" applyFont="1" applyFill="1" applyBorder="1" applyAlignment="1">
      <alignment horizontal="right" vertical="top" wrapText="1"/>
    </xf>
    <xf numFmtId="43" fontId="0" fillId="0" borderId="0" xfId="0" applyNumberFormat="1" applyFill="1" applyAlignment="1">
      <alignment vertical="top"/>
    </xf>
    <xf numFmtId="43" fontId="4" fillId="0" borderId="0" xfId="1" applyFont="1" applyFill="1" applyAlignment="1">
      <alignment horizontal="left" vertical="top" wrapText="1"/>
    </xf>
    <xf numFmtId="0" fontId="0" fillId="0" borderId="0" xfId="0" applyAlignment="1">
      <alignment wrapText="1"/>
    </xf>
    <xf numFmtId="0" fontId="33" fillId="0" borderId="22" xfId="0" applyFont="1" applyBorder="1" applyAlignment="1">
      <alignment wrapText="1"/>
    </xf>
    <xf numFmtId="43" fontId="4" fillId="3" borderId="1" xfId="1" applyFont="1" applyFill="1" applyBorder="1" applyAlignment="1">
      <alignment horizontal="right" vertical="top" wrapText="1"/>
    </xf>
    <xf numFmtId="43" fontId="33" fillId="0" borderId="1" xfId="1" applyFont="1" applyFill="1" applyBorder="1" applyAlignment="1">
      <alignment vertical="top" wrapText="1"/>
    </xf>
    <xf numFmtId="0" fontId="42" fillId="0" borderId="0" xfId="0" applyFont="1" applyAlignment="1">
      <alignment wrapText="1"/>
    </xf>
    <xf numFmtId="0" fontId="36" fillId="0" borderId="1" xfId="0" applyFont="1" applyBorder="1" applyAlignment="1">
      <alignment horizontal="right" wrapText="1"/>
    </xf>
    <xf numFmtId="0" fontId="42" fillId="0" borderId="0" xfId="0" applyFont="1" applyAlignment="1">
      <alignment horizontal="right" wrapText="1"/>
    </xf>
    <xf numFmtId="4" fontId="37" fillId="0" borderId="1" xfId="0" applyNumberFormat="1" applyFont="1" applyFill="1" applyBorder="1" applyAlignment="1">
      <alignment horizontal="right" wrapText="1"/>
    </xf>
    <xf numFmtId="0" fontId="42" fillId="0" borderId="0" xfId="0" applyFont="1" applyFill="1" applyAlignment="1">
      <alignment horizontal="right" wrapText="1"/>
    </xf>
    <xf numFmtId="0" fontId="42" fillId="0" borderId="0" xfId="0" applyFont="1" applyFill="1" applyAlignment="1">
      <alignment wrapText="1"/>
    </xf>
    <xf numFmtId="4" fontId="42" fillId="0" borderId="0" xfId="0" applyNumberFormat="1" applyFont="1" applyFill="1" applyAlignment="1">
      <alignment horizontal="right" wrapText="1"/>
    </xf>
    <xf numFmtId="0" fontId="0" fillId="0" borderId="0" xfId="0" applyBorder="1" applyAlignment="1">
      <alignment wrapText="1"/>
    </xf>
    <xf numFmtId="0" fontId="0" fillId="0" borderId="0" xfId="0" applyAlignment="1">
      <alignment wrapText="1"/>
    </xf>
    <xf numFmtId="0" fontId="33" fillId="0" borderId="1" xfId="0" applyFont="1" applyBorder="1" applyAlignment="1">
      <alignment horizontal="right" vertical="top" wrapText="1"/>
    </xf>
    <xf numFmtId="0" fontId="33" fillId="0" borderId="0" xfId="0" applyFont="1" applyAlignment="1">
      <alignment horizontal="right" vertical="top" wrapText="1"/>
    </xf>
    <xf numFmtId="0" fontId="0" fillId="0" borderId="0" xfId="0" applyAlignment="1">
      <alignment horizontal="right" wrapText="1"/>
    </xf>
    <xf numFmtId="43" fontId="33" fillId="2" borderId="0" xfId="1" applyFont="1" applyFill="1" applyAlignment="1">
      <alignment wrapText="1"/>
    </xf>
    <xf numFmtId="43" fontId="32" fillId="3" borderId="0" xfId="1" applyFont="1" applyFill="1" applyAlignment="1">
      <alignment wrapText="1"/>
    </xf>
    <xf numFmtId="0" fontId="40" fillId="2" borderId="0" xfId="0" applyFont="1" applyFill="1" applyBorder="1" applyAlignment="1">
      <alignment vertical="top" wrapText="1"/>
    </xf>
    <xf numFmtId="0" fontId="36" fillId="0" borderId="0" xfId="0" applyFont="1" applyBorder="1" applyAlignment="1">
      <alignment horizontal="right" vertical="top" wrapText="1"/>
    </xf>
    <xf numFmtId="0" fontId="40" fillId="0" borderId="0" xfId="0" applyFont="1" applyBorder="1" applyAlignment="1">
      <alignment horizontal="left" vertical="top" wrapText="1"/>
    </xf>
    <xf numFmtId="4" fontId="40" fillId="0" borderId="0" xfId="0" applyNumberFormat="1" applyFont="1" applyFill="1" applyBorder="1" applyAlignment="1">
      <alignment horizontal="right" vertical="top" wrapText="1"/>
    </xf>
    <xf numFmtId="4" fontId="4" fillId="3" borderId="1" xfId="0" applyNumberFormat="1" applyFont="1" applyFill="1" applyBorder="1" applyAlignment="1">
      <alignment horizontal="right" vertical="top" wrapText="1"/>
    </xf>
    <xf numFmtId="0" fontId="6" fillId="0" borderId="0" xfId="0" applyFont="1" applyBorder="1" applyAlignment="1">
      <alignment horizontal="left" vertical="top"/>
    </xf>
    <xf numFmtId="0" fontId="37" fillId="0" borderId="4" xfId="0" applyFont="1" applyBorder="1" applyAlignment="1">
      <alignment horizontal="left" vertical="top" wrapText="1"/>
    </xf>
    <xf numFmtId="0" fontId="0" fillId="0" borderId="0" xfId="0" applyAlignment="1">
      <alignment wrapText="1"/>
    </xf>
    <xf numFmtId="0" fontId="6" fillId="2" borderId="1" xfId="0" applyFont="1" applyFill="1" applyBorder="1" applyAlignment="1">
      <alignment horizontal="left" vertical="top" wrapText="1"/>
    </xf>
    <xf numFmtId="0" fontId="37" fillId="0" borderId="0" xfId="0" applyFont="1" applyBorder="1" applyAlignment="1">
      <alignment vertical="top" wrapText="1"/>
    </xf>
    <xf numFmtId="0" fontId="37" fillId="0" borderId="0" xfId="0" applyFont="1" applyBorder="1" applyAlignment="1">
      <alignment horizontal="left" vertical="top" wrapText="1"/>
    </xf>
    <xf numFmtId="4" fontId="37" fillId="0" borderId="0" xfId="0" applyNumberFormat="1" applyFont="1" applyFill="1" applyBorder="1" applyAlignment="1">
      <alignment vertical="top" wrapText="1"/>
    </xf>
    <xf numFmtId="43" fontId="0" fillId="0" borderId="0" xfId="0" applyNumberFormat="1" applyFill="1"/>
    <xf numFmtId="4" fontId="36" fillId="0" borderId="15" xfId="0" applyNumberFormat="1" applyFont="1" applyFill="1" applyBorder="1" applyAlignment="1">
      <alignment horizontal="right" vertical="center" wrapText="1"/>
    </xf>
    <xf numFmtId="0" fontId="40" fillId="0" borderId="23" xfId="0" applyFont="1" applyFill="1" applyBorder="1" applyAlignment="1">
      <alignment horizontal="right" vertical="center" wrapText="1"/>
    </xf>
    <xf numFmtId="4" fontId="36" fillId="0" borderId="19" xfId="0" applyNumberFormat="1" applyFont="1" applyFill="1" applyBorder="1" applyAlignment="1">
      <alignment horizontal="right" vertical="center" wrapText="1"/>
    </xf>
    <xf numFmtId="4" fontId="36" fillId="0" borderId="15" xfId="0" applyNumberFormat="1" applyFont="1" applyFill="1" applyBorder="1" applyAlignment="1">
      <alignment vertical="center" wrapText="1"/>
    </xf>
    <xf numFmtId="4" fontId="36" fillId="0" borderId="19" xfId="0" applyNumberFormat="1" applyFont="1" applyFill="1" applyBorder="1" applyAlignment="1">
      <alignment vertical="center" wrapText="1"/>
    </xf>
    <xf numFmtId="0" fontId="38" fillId="0" borderId="1" xfId="0" applyFont="1" applyBorder="1" applyAlignment="1">
      <alignment vertical="top"/>
    </xf>
    <xf numFmtId="0" fontId="36" fillId="0" borderId="0" xfId="0" applyFont="1" applyFill="1" applyAlignment="1">
      <alignment horizontal="right" vertical="top" wrapText="1"/>
    </xf>
    <xf numFmtId="43" fontId="36" fillId="0" borderId="0" xfId="1" applyFont="1" applyFill="1" applyAlignment="1">
      <alignment horizontal="right" vertical="top" wrapText="1"/>
    </xf>
    <xf numFmtId="43" fontId="32" fillId="0" borderId="0" xfId="1" applyFont="1" applyFill="1" applyAlignment="1">
      <alignment horizontal="right" vertical="top" wrapText="1"/>
    </xf>
    <xf numFmtId="4" fontId="45" fillId="0" borderId="0" xfId="0" applyNumberFormat="1" applyFont="1" applyFill="1" applyBorder="1" applyAlignment="1">
      <alignment vertical="top" wrapText="1"/>
    </xf>
    <xf numFmtId="4" fontId="40" fillId="2" borderId="1" xfId="0" applyNumberFormat="1" applyFont="1" applyFill="1" applyBorder="1" applyAlignment="1">
      <alignment horizontal="right" vertical="top" wrapText="1"/>
    </xf>
    <xf numFmtId="0" fontId="40" fillId="2" borderId="1" xfId="0" applyFont="1" applyFill="1" applyBorder="1" applyAlignment="1">
      <alignment vertical="top"/>
    </xf>
    <xf numFmtId="4" fontId="40" fillId="0" borderId="1" xfId="0" applyNumberFormat="1" applyFont="1" applyBorder="1" applyAlignment="1">
      <alignment horizontal="right" vertical="top"/>
    </xf>
    <xf numFmtId="4" fontId="38" fillId="0" borderId="1" xfId="0" applyNumberFormat="1" applyFont="1" applyBorder="1" applyAlignment="1">
      <alignment horizontal="right" vertical="top"/>
    </xf>
    <xf numFmtId="0" fontId="37" fillId="0" borderId="5" xfId="0" applyFont="1" applyBorder="1" applyAlignment="1">
      <alignment wrapText="1"/>
    </xf>
    <xf numFmtId="0" fontId="37" fillId="0" borderId="1" xfId="0" applyFont="1" applyBorder="1"/>
    <xf numFmtId="4" fontId="36" fillId="0" borderId="1" xfId="0" applyNumberFormat="1" applyFont="1" applyBorder="1" applyAlignment="1">
      <alignment vertical="top"/>
    </xf>
    <xf numFmtId="0" fontId="26" fillId="0" borderId="1" xfId="0" applyFont="1" applyBorder="1" applyAlignment="1">
      <alignment horizontal="right" vertical="top" wrapText="1"/>
    </xf>
    <xf numFmtId="2" fontId="3" fillId="0" borderId="1" xfId="0" applyNumberFormat="1" applyFont="1" applyBorder="1" applyAlignment="1">
      <alignment horizontal="right" vertical="top" wrapText="1"/>
    </xf>
    <xf numFmtId="0" fontId="3" fillId="0" borderId="1" xfId="0" applyNumberFormat="1" applyFont="1" applyBorder="1" applyAlignment="1">
      <alignment horizontal="right" vertical="top" wrapText="1"/>
    </xf>
    <xf numFmtId="0" fontId="2" fillId="2" borderId="8" xfId="0" applyFont="1" applyFill="1" applyBorder="1" applyAlignment="1">
      <alignment horizontal="right" vertical="top" wrapText="1"/>
    </xf>
    <xf numFmtId="0" fontId="2" fillId="0" borderId="8" xfId="0" applyFont="1" applyBorder="1" applyAlignment="1">
      <alignment horizontal="left" vertical="top" wrapText="1"/>
    </xf>
    <xf numFmtId="0" fontId="2" fillId="2" borderId="1" xfId="0" applyFont="1" applyFill="1" applyBorder="1" applyAlignment="1">
      <alignment horizontal="right" vertical="top" wrapText="1"/>
    </xf>
    <xf numFmtId="0" fontId="3" fillId="2" borderId="1" xfId="0" applyFont="1" applyFill="1" applyBorder="1" applyAlignment="1">
      <alignment horizontal="right" vertical="top" wrapText="1"/>
    </xf>
    <xf numFmtId="0" fontId="3" fillId="2" borderId="1" xfId="0" applyFont="1" applyFill="1" applyBorder="1" applyAlignment="1">
      <alignment horizontal="left" vertical="top" wrapText="1"/>
    </xf>
    <xf numFmtId="0" fontId="4" fillId="2" borderId="1" xfId="0" applyFont="1" applyFill="1" applyBorder="1" applyAlignment="1">
      <alignment horizontal="right" vertical="top" wrapText="1"/>
    </xf>
    <xf numFmtId="4" fontId="4" fillId="0" borderId="1" xfId="0" applyNumberFormat="1" applyFont="1" applyFill="1" applyBorder="1" applyAlignment="1">
      <alignment horizontal="left" vertical="top" wrapText="1"/>
    </xf>
    <xf numFmtId="43" fontId="36" fillId="0" borderId="1" xfId="1" applyFont="1" applyBorder="1" applyAlignment="1">
      <alignment vertical="top"/>
    </xf>
    <xf numFmtId="43" fontId="4" fillId="2" borderId="1" xfId="1" applyFont="1" applyFill="1" applyBorder="1" applyAlignment="1">
      <alignment vertical="top" wrapText="1"/>
    </xf>
    <xf numFmtId="43" fontId="36" fillId="2" borderId="1" xfId="1" applyFont="1" applyFill="1" applyBorder="1" applyAlignment="1">
      <alignment horizontal="left" vertical="top"/>
    </xf>
    <xf numFmtId="0" fontId="6" fillId="0" borderId="0" xfId="16" applyNumberFormat="1" applyFont="1" applyFill="1" applyBorder="1" applyAlignment="1" applyProtection="1">
      <alignment vertical="top" wrapText="1"/>
    </xf>
    <xf numFmtId="0" fontId="6" fillId="0" borderId="1" xfId="16" applyNumberFormat="1" applyFont="1" applyFill="1" applyBorder="1" applyAlignment="1" applyProtection="1">
      <alignment vertical="top" wrapText="1"/>
    </xf>
    <xf numFmtId="0" fontId="4" fillId="0" borderId="0" xfId="16" applyNumberFormat="1" applyFont="1" applyFill="1" applyBorder="1" applyAlignment="1" applyProtection="1">
      <alignment vertical="top" wrapText="1"/>
    </xf>
    <xf numFmtId="0" fontId="4" fillId="0" borderId="1" xfId="16" applyNumberFormat="1" applyFont="1" applyFill="1" applyBorder="1" applyAlignment="1" applyProtection="1">
      <alignment vertical="top" wrapText="1"/>
    </xf>
    <xf numFmtId="43" fontId="4" fillId="0" borderId="0" xfId="16" applyNumberFormat="1" applyFont="1" applyFill="1" applyBorder="1" applyAlignment="1" applyProtection="1">
      <alignment vertical="top" wrapText="1"/>
    </xf>
    <xf numFmtId="164" fontId="6" fillId="0" borderId="1" xfId="1" applyNumberFormat="1" applyFont="1" applyFill="1" applyBorder="1" applyAlignment="1">
      <alignment horizontal="left" vertical="top"/>
    </xf>
    <xf numFmtId="0" fontId="41" fillId="0" borderId="0" xfId="0" applyFont="1" applyBorder="1"/>
    <xf numFmtId="0" fontId="41" fillId="0" borderId="0" xfId="0" applyFont="1"/>
    <xf numFmtId="0" fontId="4" fillId="0" borderId="1" xfId="16" applyNumberFormat="1" applyFont="1" applyFill="1" applyBorder="1" applyAlignment="1" applyProtection="1">
      <alignment horizontal="left" vertical="top" wrapText="1"/>
    </xf>
    <xf numFmtId="0" fontId="4" fillId="0" borderId="1" xfId="16" applyFont="1" applyBorder="1" applyAlignment="1">
      <alignment vertical="top" wrapText="1"/>
    </xf>
    <xf numFmtId="0" fontId="4" fillId="2" borderId="1" xfId="16" applyNumberFormat="1" applyFont="1" applyFill="1" applyBorder="1" applyAlignment="1" applyProtection="1">
      <alignment horizontal="left" vertical="top" wrapText="1"/>
    </xf>
    <xf numFmtId="43" fontId="4" fillId="2" borderId="1" xfId="4" applyFont="1" applyFill="1" applyBorder="1" applyAlignment="1">
      <alignment vertical="top" wrapText="1"/>
    </xf>
    <xf numFmtId="43" fontId="4" fillId="2" borderId="1" xfId="4" applyFont="1" applyFill="1" applyBorder="1" applyAlignment="1" applyProtection="1">
      <alignment vertical="top" wrapText="1"/>
    </xf>
    <xf numFmtId="0" fontId="6" fillId="0" borderId="1" xfId="16" applyNumberFormat="1" applyFont="1" applyFill="1" applyBorder="1" applyAlignment="1" applyProtection="1">
      <alignment horizontal="left" vertical="top" wrapText="1"/>
    </xf>
    <xf numFmtId="43" fontId="6" fillId="2" borderId="1" xfId="16" applyNumberFormat="1" applyFont="1" applyFill="1" applyBorder="1" applyAlignment="1" applyProtection="1">
      <alignment vertical="top" wrapText="1"/>
    </xf>
    <xf numFmtId="43" fontId="6" fillId="2" borderId="1" xfId="4" applyFont="1" applyFill="1" applyBorder="1" applyAlignment="1" applyProtection="1">
      <alignment vertical="top" wrapText="1"/>
    </xf>
    <xf numFmtId="43" fontId="40" fillId="0" borderId="1" xfId="4" applyFont="1" applyBorder="1" applyAlignment="1">
      <alignment horizontal="left" vertical="top" wrapText="1"/>
    </xf>
    <xf numFmtId="43" fontId="4" fillId="0" borderId="1" xfId="4" applyFont="1" applyBorder="1" applyAlignment="1">
      <alignment vertical="top" wrapText="1"/>
    </xf>
    <xf numFmtId="0" fontId="4" fillId="2" borderId="1" xfId="16" applyFont="1" applyFill="1" applyBorder="1" applyAlignment="1">
      <alignment vertical="top" wrapText="1"/>
    </xf>
    <xf numFmtId="0" fontId="36" fillId="0" borderId="1" xfId="16" applyFont="1" applyBorder="1" applyAlignment="1">
      <alignment vertical="top" wrapText="1"/>
    </xf>
    <xf numFmtId="0" fontId="36" fillId="2" borderId="1" xfId="16" applyFont="1" applyFill="1" applyBorder="1" applyAlignment="1">
      <alignment vertical="top" wrapText="1"/>
    </xf>
    <xf numFmtId="0" fontId="41" fillId="0" borderId="0" xfId="0" applyFont="1" applyBorder="1" applyAlignment="1">
      <alignment vertical="top" wrapText="1"/>
    </xf>
    <xf numFmtId="0" fontId="40" fillId="0" borderId="1" xfId="16" applyFont="1" applyBorder="1" applyAlignment="1">
      <alignment horizontal="left" vertical="top" wrapText="1"/>
    </xf>
    <xf numFmtId="0" fontId="6" fillId="2" borderId="1" xfId="16" applyNumberFormat="1" applyFont="1" applyFill="1" applyBorder="1" applyAlignment="1" applyProtection="1">
      <alignment vertical="top" wrapText="1"/>
    </xf>
    <xf numFmtId="0" fontId="40" fillId="0" borderId="1" xfId="16" applyFont="1" applyBorder="1" applyAlignment="1">
      <alignment vertical="top" wrapText="1"/>
    </xf>
    <xf numFmtId="0" fontId="40" fillId="2" borderId="1" xfId="16" applyFont="1" applyFill="1" applyBorder="1" applyAlignment="1">
      <alignment vertical="top" wrapText="1"/>
    </xf>
    <xf numFmtId="0" fontId="4" fillId="0" borderId="6" xfId="16" applyNumberFormat="1" applyFont="1" applyFill="1" applyBorder="1" applyAlignment="1" applyProtection="1">
      <alignment vertical="top" wrapText="1"/>
    </xf>
    <xf numFmtId="0" fontId="41" fillId="0" borderId="0" xfId="0" applyFont="1" applyBorder="1" applyAlignment="1">
      <alignment vertical="top"/>
    </xf>
    <xf numFmtId="43" fontId="4" fillId="0" borderId="0" xfId="4" applyFont="1" applyFill="1" applyBorder="1" applyAlignment="1" applyProtection="1">
      <alignment vertical="top" wrapText="1"/>
    </xf>
    <xf numFmtId="0" fontId="4" fillId="2" borderId="0" xfId="16" applyNumberFormat="1" applyFont="1" applyFill="1" applyBorder="1" applyAlignment="1" applyProtection="1">
      <alignment vertical="top" wrapText="1"/>
    </xf>
    <xf numFmtId="43" fontId="4" fillId="2" borderId="0" xfId="4" applyFont="1" applyFill="1" applyBorder="1" applyAlignment="1" applyProtection="1">
      <alignment vertical="top" wrapText="1"/>
    </xf>
    <xf numFmtId="0" fontId="4" fillId="0" borderId="8" xfId="16" applyNumberFormat="1" applyFont="1" applyFill="1" applyBorder="1" applyAlignment="1" applyProtection="1">
      <alignment vertical="top" wrapText="1"/>
    </xf>
    <xf numFmtId="0" fontId="4" fillId="2" borderId="8" xfId="16" applyNumberFormat="1" applyFont="1" applyFill="1" applyBorder="1" applyAlignment="1" applyProtection="1">
      <alignment vertical="top" wrapText="1"/>
    </xf>
    <xf numFmtId="43" fontId="4" fillId="2" borderId="8" xfId="4" applyFont="1" applyFill="1" applyBorder="1" applyAlignment="1" applyProtection="1">
      <alignment vertical="top" wrapText="1"/>
    </xf>
    <xf numFmtId="43" fontId="4" fillId="2" borderId="12" xfId="4" applyFont="1" applyFill="1" applyBorder="1" applyAlignment="1" applyProtection="1">
      <alignment vertical="top" wrapText="1"/>
    </xf>
    <xf numFmtId="0" fontId="4" fillId="2" borderId="1" xfId="16" applyNumberFormat="1" applyFont="1" applyFill="1" applyBorder="1" applyAlignment="1" applyProtection="1">
      <alignment vertical="top" wrapText="1"/>
    </xf>
    <xf numFmtId="43" fontId="4" fillId="2" borderId="3" xfId="4" applyFont="1" applyFill="1" applyBorder="1" applyAlignment="1" applyProtection="1">
      <alignment vertical="top" wrapText="1"/>
    </xf>
    <xf numFmtId="43" fontId="6" fillId="0" borderId="0" xfId="16" applyNumberFormat="1" applyFont="1" applyFill="1" applyBorder="1" applyAlignment="1" applyProtection="1">
      <alignment vertical="top" wrapText="1"/>
    </xf>
    <xf numFmtId="43" fontId="6" fillId="2" borderId="3" xfId="4" applyFont="1" applyFill="1" applyBorder="1" applyAlignment="1" applyProtection="1">
      <alignment vertical="top" wrapText="1"/>
    </xf>
    <xf numFmtId="0" fontId="4" fillId="2" borderId="3" xfId="16" applyNumberFormat="1" applyFont="1" applyFill="1" applyBorder="1" applyAlignment="1" applyProtection="1">
      <alignment vertical="top" wrapText="1"/>
    </xf>
    <xf numFmtId="4" fontId="4" fillId="0" borderId="0" xfId="0" applyNumberFormat="1" applyFont="1" applyFill="1" applyBorder="1" applyAlignment="1">
      <alignment vertical="top" wrapText="1"/>
    </xf>
    <xf numFmtId="0" fontId="45" fillId="0" borderId="1" xfId="0" applyFont="1" applyBorder="1" applyAlignment="1">
      <alignment horizontal="left" vertical="top"/>
    </xf>
    <xf numFmtId="0" fontId="0" fillId="0" borderId="0" xfId="0" applyBorder="1"/>
    <xf numFmtId="39" fontId="4" fillId="0" borderId="0" xfId="0" applyNumberFormat="1" applyFont="1" applyFill="1" applyBorder="1" applyAlignment="1">
      <alignment vertical="top" wrapText="1"/>
    </xf>
    <xf numFmtId="0" fontId="56" fillId="0" borderId="0" xfId="0" applyFont="1" applyFill="1" applyBorder="1" applyAlignment="1">
      <alignment vertical="top" wrapText="1"/>
    </xf>
    <xf numFmtId="0" fontId="4" fillId="0" borderId="3" xfId="0" applyFont="1" applyFill="1" applyBorder="1" applyAlignment="1">
      <alignment horizontal="left" vertical="top" wrapText="1"/>
    </xf>
    <xf numFmtId="43" fontId="6" fillId="0" borderId="1" xfId="1" applyFont="1" applyFill="1" applyBorder="1" applyAlignment="1">
      <alignment wrapText="1"/>
    </xf>
    <xf numFmtId="43" fontId="32" fillId="0" borderId="1" xfId="1" applyFont="1" applyFill="1" applyBorder="1" applyAlignment="1">
      <alignment horizontal="right" vertical="top"/>
    </xf>
    <xf numFmtId="43" fontId="32" fillId="0" borderId="0" xfId="1" applyFont="1" applyFill="1" applyAlignment="1">
      <alignment horizontal="right"/>
    </xf>
    <xf numFmtId="43" fontId="32" fillId="0" borderId="1" xfId="1" applyFont="1" applyFill="1" applyBorder="1" applyAlignment="1">
      <alignment horizontal="right"/>
    </xf>
    <xf numFmtId="0" fontId="41" fillId="0" borderId="0" xfId="0" applyFont="1" applyAlignment="1">
      <alignment horizontal="left" vertical="top"/>
    </xf>
    <xf numFmtId="43" fontId="4" fillId="0" borderId="1" xfId="1" applyFont="1" applyBorder="1" applyAlignment="1">
      <alignment vertical="top" wrapText="1"/>
    </xf>
    <xf numFmtId="43" fontId="40" fillId="3" borderId="6" xfId="1" applyFont="1" applyFill="1" applyBorder="1" applyAlignment="1">
      <alignment vertical="top" wrapText="1"/>
    </xf>
    <xf numFmtId="43" fontId="6" fillId="0" borderId="1" xfId="1" applyFont="1" applyBorder="1" applyAlignment="1">
      <alignment vertical="top" wrapText="1"/>
    </xf>
    <xf numFmtId="43" fontId="4" fillId="0" borderId="0" xfId="1" applyFont="1" applyAlignment="1">
      <alignment vertical="top" wrapText="1"/>
    </xf>
    <xf numFmtId="43" fontId="36" fillId="0" borderId="0" xfId="0" applyNumberFormat="1" applyFont="1" applyAlignment="1">
      <alignment vertical="top" wrapText="1"/>
    </xf>
    <xf numFmtId="43" fontId="40" fillId="0" borderId="6" xfId="1" applyFont="1" applyFill="1" applyBorder="1" applyAlignment="1">
      <alignment vertical="top" wrapText="1"/>
    </xf>
    <xf numFmtId="43" fontId="4" fillId="0" borderId="0" xfId="1" applyFont="1" applyFill="1" applyAlignment="1">
      <alignment vertical="top" wrapText="1"/>
    </xf>
    <xf numFmtId="0" fontId="34" fillId="0" borderId="0" xfId="0" applyFont="1" applyAlignment="1">
      <alignment wrapText="1"/>
    </xf>
    <xf numFmtId="166" fontId="36" fillId="0" borderId="1" xfId="0" applyNumberFormat="1" applyFont="1" applyBorder="1" applyAlignment="1">
      <alignment horizontal="right" vertical="top" wrapText="1"/>
    </xf>
    <xf numFmtId="166" fontId="4" fillId="0" borderId="1" xfId="0" applyNumberFormat="1" applyFont="1" applyBorder="1" applyAlignment="1">
      <alignment horizontal="right" vertical="top" wrapText="1"/>
    </xf>
    <xf numFmtId="166" fontId="6" fillId="0" borderId="1" xfId="0" applyNumberFormat="1" applyFont="1" applyBorder="1" applyAlignment="1">
      <alignment horizontal="right" vertical="top" wrapText="1"/>
    </xf>
    <xf numFmtId="166" fontId="37" fillId="0" borderId="1" xfId="0" applyNumberFormat="1" applyFont="1" applyBorder="1" applyAlignment="1">
      <alignment horizontal="left" vertical="top" wrapText="1"/>
    </xf>
    <xf numFmtId="166" fontId="36" fillId="3" borderId="1" xfId="0" applyNumberFormat="1" applyFont="1" applyFill="1" applyBorder="1" applyAlignment="1">
      <alignment horizontal="right" vertical="top" wrapText="1"/>
    </xf>
    <xf numFmtId="0" fontId="36" fillId="0" borderId="4" xfId="0" applyFont="1" applyBorder="1" applyAlignment="1">
      <alignment horizontal="left" vertical="top" wrapText="1"/>
    </xf>
    <xf numFmtId="166" fontId="37" fillId="0" borderId="1" xfId="0" applyNumberFormat="1" applyFont="1" applyFill="1" applyBorder="1" applyAlignment="1">
      <alignment horizontal="right" vertical="top" wrapText="1"/>
    </xf>
    <xf numFmtId="166" fontId="36" fillId="0" borderId="1" xfId="0" applyNumberFormat="1" applyFont="1" applyFill="1" applyBorder="1" applyAlignment="1">
      <alignment horizontal="right" vertical="top" wrapText="1"/>
    </xf>
    <xf numFmtId="166" fontId="4" fillId="0" borderId="1" xfId="0" applyNumberFormat="1" applyFont="1" applyFill="1" applyBorder="1" applyAlignment="1">
      <alignment horizontal="right" vertical="top" wrapText="1"/>
    </xf>
    <xf numFmtId="43" fontId="4" fillId="0" borderId="0" xfId="1" applyFont="1" applyBorder="1" applyAlignment="1">
      <alignment wrapText="1"/>
    </xf>
    <xf numFmtId="0" fontId="13" fillId="0" borderId="0" xfId="0" applyFont="1" applyBorder="1" applyAlignment="1">
      <alignment wrapText="1"/>
    </xf>
    <xf numFmtId="43" fontId="37" fillId="0" borderId="0" xfId="1" applyFont="1" applyAlignment="1">
      <alignment wrapText="1"/>
    </xf>
    <xf numFmtId="0" fontId="36" fillId="0" borderId="0" xfId="0" applyFont="1" applyAlignment="1">
      <alignment horizontal="right" wrapText="1"/>
    </xf>
    <xf numFmtId="0" fontId="51" fillId="0" borderId="1" xfId="0" applyFont="1" applyBorder="1" applyAlignment="1">
      <alignment horizontal="left" vertical="top" wrapText="1"/>
    </xf>
    <xf numFmtId="43" fontId="36" fillId="0" borderId="0" xfId="1" applyFont="1" applyFill="1" applyAlignment="1">
      <alignment horizontal="right" wrapText="1"/>
    </xf>
    <xf numFmtId="0" fontId="6" fillId="0" borderId="6" xfId="0" applyFont="1" applyBorder="1" applyAlignment="1">
      <alignment vertical="top" wrapText="1"/>
    </xf>
    <xf numFmtId="0" fontId="4" fillId="0" borderId="6" xfId="0" applyFont="1" applyBorder="1" applyAlignment="1">
      <alignment vertical="top" wrapText="1"/>
    </xf>
    <xf numFmtId="0" fontId="37" fillId="0" borderId="6" xfId="0" applyFont="1" applyBorder="1" applyAlignment="1">
      <alignment vertical="top" wrapText="1"/>
    </xf>
    <xf numFmtId="0" fontId="4" fillId="0" borderId="6" xfId="0" applyFont="1" applyBorder="1" applyAlignment="1">
      <alignment horizontal="left" vertical="top" wrapText="1"/>
    </xf>
    <xf numFmtId="4" fontId="4" fillId="0" borderId="6" xfId="0" applyNumberFormat="1" applyFont="1" applyFill="1" applyBorder="1" applyAlignment="1">
      <alignment horizontal="right" vertical="top" wrapText="1"/>
    </xf>
    <xf numFmtId="4" fontId="36" fillId="0" borderId="6" xfId="0" applyNumberFormat="1" applyFont="1" applyFill="1" applyBorder="1" applyAlignment="1">
      <alignment vertical="top" wrapText="1"/>
    </xf>
    <xf numFmtId="0" fontId="36" fillId="0" borderId="2" xfId="0" applyFont="1" applyFill="1" applyBorder="1" applyAlignment="1">
      <alignment vertical="top" wrapText="1"/>
    </xf>
    <xf numFmtId="43" fontId="6" fillId="0" borderId="1" xfId="1" applyFont="1" applyBorder="1" applyAlignment="1">
      <alignment horizontal="right" vertical="top" wrapText="1"/>
    </xf>
    <xf numFmtId="43" fontId="4" fillId="0" borderId="0" xfId="1" applyFont="1" applyAlignment="1">
      <alignment horizontal="right" vertical="top" wrapText="1"/>
    </xf>
    <xf numFmtId="43" fontId="41" fillId="0" borderId="0" xfId="1" applyFont="1" applyAlignment="1">
      <alignment vertical="top"/>
    </xf>
    <xf numFmtId="43" fontId="32" fillId="0" borderId="0" xfId="1" applyFont="1" applyAlignment="1">
      <alignment vertical="top"/>
    </xf>
    <xf numFmtId="43" fontId="4" fillId="0" borderId="0" xfId="1" applyFont="1" applyFill="1" applyBorder="1" applyAlignment="1">
      <alignment vertical="top" wrapText="1"/>
    </xf>
    <xf numFmtId="43" fontId="4" fillId="3" borderId="1" xfId="4" applyFont="1" applyFill="1" applyBorder="1" applyAlignment="1">
      <alignment vertical="top" wrapText="1"/>
    </xf>
    <xf numFmtId="43" fontId="4" fillId="3" borderId="1" xfId="4" applyFont="1" applyFill="1" applyBorder="1" applyAlignment="1" applyProtection="1">
      <alignment vertical="top" wrapText="1"/>
    </xf>
    <xf numFmtId="4" fontId="4" fillId="3" borderId="1" xfId="16" applyNumberFormat="1" applyFont="1" applyFill="1" applyBorder="1" applyAlignment="1">
      <alignment vertical="top" wrapText="1"/>
    </xf>
    <xf numFmtId="43" fontId="6" fillId="0" borderId="0" xfId="1" applyFont="1" applyFill="1" applyBorder="1" applyAlignment="1" applyProtection="1">
      <alignment vertical="top" wrapText="1"/>
    </xf>
    <xf numFmtId="43" fontId="4" fillId="0" borderId="0" xfId="1" applyFont="1" applyFill="1" applyBorder="1" applyAlignment="1" applyProtection="1">
      <alignment vertical="top" wrapText="1"/>
    </xf>
    <xf numFmtId="43" fontId="41" fillId="0" borderId="0" xfId="1" applyFont="1" applyBorder="1"/>
    <xf numFmtId="43" fontId="4" fillId="0" borderId="1" xfId="1" applyFont="1" applyFill="1" applyBorder="1" applyAlignment="1" applyProtection="1">
      <alignment vertical="top" wrapText="1"/>
    </xf>
    <xf numFmtId="43" fontId="41" fillId="0" borderId="0" xfId="1" applyFont="1" applyBorder="1" applyAlignment="1">
      <alignment vertical="top" wrapText="1"/>
    </xf>
    <xf numFmtId="0" fontId="0" fillId="0" borderId="0" xfId="0" applyAlignment="1">
      <alignment wrapText="1"/>
    </xf>
    <xf numFmtId="0" fontId="40" fillId="0" borderId="7" xfId="0" applyFont="1" applyFill="1" applyBorder="1" applyAlignment="1">
      <alignment horizontal="left" vertical="top" wrapText="1"/>
    </xf>
    <xf numFmtId="43" fontId="36" fillId="3" borderId="1" xfId="1" applyFont="1" applyFill="1" applyBorder="1" applyAlignment="1">
      <alignment vertical="top"/>
    </xf>
    <xf numFmtId="43" fontId="36" fillId="3" borderId="1" xfId="1" applyFont="1" applyFill="1" applyBorder="1" applyAlignment="1">
      <alignment horizontal="left" vertical="top"/>
    </xf>
    <xf numFmtId="0" fontId="0" fillId="0" borderId="0" xfId="0" applyBorder="1" applyAlignment="1">
      <alignment wrapText="1"/>
    </xf>
    <xf numFmtId="0" fontId="0" fillId="0" borderId="0" xfId="0" applyAlignment="1">
      <alignment wrapText="1"/>
    </xf>
    <xf numFmtId="0" fontId="6" fillId="0" borderId="5" xfId="0" applyFont="1" applyFill="1" applyBorder="1" applyAlignment="1">
      <alignment vertical="top" wrapText="1"/>
    </xf>
    <xf numFmtId="0" fontId="6" fillId="0" borderId="1" xfId="0" applyFont="1" applyFill="1" applyBorder="1" applyAlignment="1">
      <alignment horizontal="center" wrapText="1"/>
    </xf>
    <xf numFmtId="0" fontId="6" fillId="0" borderId="1" xfId="0" applyFont="1" applyFill="1" applyBorder="1" applyAlignment="1">
      <alignment horizontal="right" wrapText="1"/>
    </xf>
    <xf numFmtId="0" fontId="4" fillId="0" borderId="0" xfId="0" applyFont="1" applyAlignment="1">
      <alignment horizontal="right" wrapText="1"/>
    </xf>
    <xf numFmtId="0" fontId="4" fillId="0" borderId="5" xfId="0" applyFont="1" applyFill="1" applyBorder="1" applyAlignment="1">
      <alignment vertical="top" wrapText="1"/>
    </xf>
    <xf numFmtId="0" fontId="0" fillId="0" borderId="5" xfId="0" applyBorder="1" applyAlignment="1">
      <alignment vertical="top" wrapText="1"/>
    </xf>
    <xf numFmtId="0" fontId="6" fillId="0" borderId="0" xfId="0" applyFont="1" applyFill="1" applyBorder="1" applyAlignment="1">
      <alignment vertical="top" wrapText="1"/>
    </xf>
    <xf numFmtId="43" fontId="6" fillId="0" borderId="1" xfId="1" applyNumberFormat="1" applyFont="1" applyFill="1" applyBorder="1" applyAlignment="1">
      <alignment vertical="top" wrapText="1"/>
    </xf>
    <xf numFmtId="4" fontId="37" fillId="0" borderId="1" xfId="0" applyNumberFormat="1" applyFont="1" applyBorder="1" applyAlignment="1">
      <alignment vertical="top" wrapText="1"/>
    </xf>
    <xf numFmtId="0" fontId="4" fillId="0" borderId="9" xfId="0" applyFont="1" applyFill="1" applyBorder="1" applyAlignment="1">
      <alignment vertical="top" wrapText="1"/>
    </xf>
    <xf numFmtId="0" fontId="4" fillId="0" borderId="6" xfId="0" applyFont="1" applyFill="1" applyBorder="1" applyAlignment="1">
      <alignment vertical="top" wrapText="1"/>
    </xf>
    <xf numFmtId="43" fontId="4" fillId="0" borderId="0" xfId="0" applyNumberFormat="1" applyFont="1" applyFill="1" applyBorder="1" applyAlignment="1">
      <alignment vertical="top" wrapText="1"/>
    </xf>
    <xf numFmtId="0" fontId="4" fillId="0" borderId="3" xfId="0" applyFont="1" applyFill="1" applyBorder="1" applyAlignment="1">
      <alignment vertical="top" wrapText="1"/>
    </xf>
    <xf numFmtId="43" fontId="4" fillId="0" borderId="1" xfId="4" applyFont="1" applyFill="1" applyBorder="1" applyAlignment="1">
      <alignment wrapText="1"/>
    </xf>
    <xf numFmtId="0" fontId="4" fillId="0" borderId="1" xfId="0" applyFont="1" applyBorder="1" applyAlignment="1">
      <alignment vertical="top"/>
    </xf>
    <xf numFmtId="0" fontId="4" fillId="0" borderId="0" xfId="0" applyFont="1"/>
    <xf numFmtId="43" fontId="6" fillId="0" borderId="1" xfId="4" applyFont="1" applyFill="1" applyBorder="1" applyAlignment="1">
      <alignment horizontal="right" vertical="top" wrapText="1"/>
    </xf>
    <xf numFmtId="0" fontId="4" fillId="0" borderId="0" xfId="0" applyFont="1" applyFill="1"/>
    <xf numFmtId="0" fontId="4" fillId="0" borderId="0" xfId="0" applyFont="1" applyAlignment="1">
      <alignment vertical="top"/>
    </xf>
    <xf numFmtId="43" fontId="4" fillId="0" borderId="0" xfId="1" applyFont="1" applyAlignment="1">
      <alignment vertical="top"/>
    </xf>
    <xf numFmtId="0" fontId="62" fillId="0" borderId="1" xfId="0" applyFont="1" applyBorder="1" applyAlignment="1">
      <alignment vertical="top" wrapText="1"/>
    </xf>
    <xf numFmtId="0" fontId="3" fillId="0" borderId="0" xfId="0" applyFont="1" applyAlignment="1">
      <alignment vertical="top" wrapText="1"/>
    </xf>
    <xf numFmtId="43" fontId="2" fillId="0" borderId="1" xfId="2" applyFont="1" applyFill="1" applyBorder="1" applyAlignment="1">
      <alignment horizontal="right" vertical="top" wrapText="1"/>
    </xf>
    <xf numFmtId="43" fontId="3" fillId="0" borderId="1" xfId="2" applyFont="1" applyFill="1" applyBorder="1" applyAlignment="1">
      <alignment horizontal="right" vertical="top" wrapText="1"/>
    </xf>
    <xf numFmtId="4" fontId="4" fillId="0" borderId="0" xfId="0" applyNumberFormat="1" applyFont="1" applyAlignment="1">
      <alignment wrapText="1"/>
    </xf>
    <xf numFmtId="0" fontId="63" fillId="0" borderId="0" xfId="0" applyFont="1" applyAlignment="1">
      <alignment horizontal="justify" vertical="center"/>
    </xf>
    <xf numFmtId="0" fontId="64" fillId="0" borderId="0" xfId="0" applyFont="1" applyAlignment="1">
      <alignment vertical="center"/>
    </xf>
    <xf numFmtId="0" fontId="27" fillId="0" borderId="0" xfId="0" applyFont="1"/>
    <xf numFmtId="0" fontId="4" fillId="0" borderId="1" xfId="0" applyFont="1" applyBorder="1" applyAlignment="1">
      <alignment horizontal="right" vertical="top"/>
    </xf>
    <xf numFmtId="43" fontId="4" fillId="0" borderId="1" xfId="4" applyFont="1" applyBorder="1"/>
    <xf numFmtId="0" fontId="4" fillId="0" borderId="1" xfId="0" applyFont="1" applyBorder="1"/>
    <xf numFmtId="0" fontId="27" fillId="0" borderId="0" xfId="0" applyFont="1" applyAlignment="1">
      <alignment horizontal="right" vertical="top"/>
    </xf>
    <xf numFmtId="0" fontId="27" fillId="0" borderId="0" xfId="0" applyFont="1" applyAlignment="1">
      <alignment vertical="top" wrapText="1"/>
    </xf>
    <xf numFmtId="43" fontId="27" fillId="0" borderId="0" xfId="4" applyFont="1"/>
    <xf numFmtId="14" fontId="36" fillId="0" borderId="1" xfId="0" applyNumberFormat="1" applyFont="1" applyFill="1" applyBorder="1" applyAlignment="1">
      <alignment vertical="top" wrapText="1"/>
    </xf>
    <xf numFmtId="0" fontId="0" fillId="0" borderId="0" xfId="0" applyBorder="1" applyAlignment="1">
      <alignment wrapText="1"/>
    </xf>
    <xf numFmtId="0" fontId="0" fillId="0" borderId="0" xfId="0" applyAlignment="1">
      <alignment wrapText="1"/>
    </xf>
    <xf numFmtId="0" fontId="0" fillId="0" borderId="4" xfId="0" applyBorder="1" applyAlignment="1">
      <alignment vertical="top" wrapText="1"/>
    </xf>
    <xf numFmtId="0" fontId="40" fillId="0" borderId="1" xfId="0" applyFont="1" applyBorder="1" applyAlignment="1">
      <alignment horizontal="left" vertical="top"/>
    </xf>
    <xf numFmtId="0" fontId="34" fillId="0" borderId="1" xfId="0" applyFont="1" applyBorder="1" applyAlignment="1">
      <alignment wrapText="1"/>
    </xf>
    <xf numFmtId="43" fontId="37" fillId="0" borderId="6" xfId="1" applyFont="1" applyFill="1" applyBorder="1" applyAlignment="1">
      <alignment vertical="top" wrapText="1"/>
    </xf>
    <xf numFmtId="4" fontId="0" fillId="0" borderId="0" xfId="0" applyNumberFormat="1" applyFill="1" applyAlignment="1">
      <alignment horizontal="right"/>
    </xf>
    <xf numFmtId="0" fontId="36" fillId="3" borderId="2" xfId="0" applyFont="1" applyFill="1" applyBorder="1" applyAlignment="1">
      <alignment vertical="top" wrapText="1"/>
    </xf>
    <xf numFmtId="0" fontId="0" fillId="2" borderId="0" xfId="0" applyFill="1"/>
    <xf numFmtId="43" fontId="3" fillId="0" borderId="0" xfId="4" applyFont="1"/>
    <xf numFmtId="0" fontId="3" fillId="0" borderId="0" xfId="0" applyFont="1"/>
    <xf numFmtId="43" fontId="3" fillId="0" borderId="8" xfId="1" applyFont="1" applyFill="1" applyBorder="1" applyAlignment="1">
      <alignment horizontal="right" vertical="top" wrapText="1"/>
    </xf>
    <xf numFmtId="43" fontId="36" fillId="0" borderId="0" xfId="1" applyFont="1" applyFill="1" applyAlignment="1">
      <alignment horizontal="right" vertical="top"/>
    </xf>
    <xf numFmtId="0" fontId="0" fillId="0" borderId="0" xfId="0" applyAlignment="1">
      <alignment horizontal="right" vertical="top" wrapText="1"/>
    </xf>
    <xf numFmtId="4" fontId="36" fillId="0" borderId="0" xfId="0" applyNumberFormat="1" applyFont="1" applyFill="1" applyBorder="1" applyAlignment="1">
      <alignment horizontal="right" vertical="top" wrapText="1"/>
    </xf>
    <xf numFmtId="4" fontId="37" fillId="0" borderId="1" xfId="0" applyNumberFormat="1" applyFont="1" applyFill="1" applyBorder="1" applyAlignment="1">
      <alignment vertical="top"/>
    </xf>
    <xf numFmtId="4" fontId="0" fillId="0" borderId="0" xfId="0" applyNumberFormat="1" applyFill="1" applyAlignment="1">
      <alignment vertical="top"/>
    </xf>
    <xf numFmtId="43" fontId="40" fillId="0" borderId="1" xfId="1" applyFont="1" applyFill="1" applyBorder="1" applyAlignment="1">
      <alignment horizontal="right" wrapText="1"/>
    </xf>
    <xf numFmtId="43" fontId="37" fillId="0" borderId="1" xfId="1" applyFont="1" applyFill="1" applyBorder="1" applyAlignment="1">
      <alignment horizontal="right" wrapText="1"/>
    </xf>
    <xf numFmtId="43" fontId="36" fillId="0" borderId="0" xfId="1" applyFont="1" applyFill="1" applyBorder="1" applyAlignment="1">
      <alignment horizontal="right" wrapText="1"/>
    </xf>
    <xf numFmtId="43" fontId="37" fillId="0" borderId="0" xfId="1" applyFont="1" applyFill="1" applyBorder="1" applyAlignment="1">
      <alignment horizontal="right" wrapText="1"/>
    </xf>
    <xf numFmtId="4" fontId="40" fillId="0" borderId="1" xfId="0" applyNumberFormat="1" applyFont="1" applyFill="1" applyBorder="1" applyAlignment="1">
      <alignment horizontal="right" wrapText="1"/>
    </xf>
    <xf numFmtId="0" fontId="40" fillId="0" borderId="4" xfId="0" applyFont="1" applyFill="1" applyBorder="1" applyAlignment="1">
      <alignment vertical="top" wrapText="1"/>
    </xf>
    <xf numFmtId="0" fontId="0" fillId="0" borderId="0" xfId="0" applyAlignment="1">
      <alignment wrapText="1"/>
    </xf>
    <xf numFmtId="0" fontId="0" fillId="0" borderId="0" xfId="0" applyAlignment="1">
      <alignment wrapText="1"/>
    </xf>
    <xf numFmtId="0" fontId="36" fillId="0" borderId="1" xfId="20" applyFont="1" applyFill="1" applyBorder="1" applyAlignment="1">
      <alignment vertical="top" wrapText="1"/>
    </xf>
    <xf numFmtId="0" fontId="40" fillId="0" borderId="1" xfId="20" applyFont="1" applyFill="1" applyBorder="1" applyAlignment="1">
      <alignment vertical="top" wrapText="1"/>
    </xf>
    <xf numFmtId="4" fontId="40" fillId="0" borderId="1" xfId="20" applyNumberFormat="1" applyFont="1" applyFill="1" applyBorder="1" applyAlignment="1">
      <alignment horizontal="right" vertical="top" wrapText="1"/>
    </xf>
    <xf numFmtId="0" fontId="40" fillId="0" borderId="1" xfId="20" applyFont="1" applyFill="1" applyBorder="1" applyAlignment="1">
      <alignment horizontal="left" vertical="top" wrapText="1"/>
    </xf>
    <xf numFmtId="4" fontId="36" fillId="0" borderId="1" xfId="20" applyNumberFormat="1" applyFont="1" applyFill="1" applyBorder="1" applyAlignment="1">
      <alignment horizontal="right" vertical="top" wrapText="1"/>
    </xf>
    <xf numFmtId="4" fontId="40" fillId="0" borderId="1" xfId="20" applyNumberFormat="1" applyFont="1" applyFill="1" applyBorder="1" applyAlignment="1">
      <alignment vertical="top" wrapText="1"/>
    </xf>
    <xf numFmtId="0" fontId="38" fillId="0" borderId="1" xfId="20" applyFont="1" applyFill="1" applyBorder="1" applyAlignment="1">
      <alignment vertical="top" wrapText="1"/>
    </xf>
    <xf numFmtId="0" fontId="36" fillId="0" borderId="1" xfId="20" applyFont="1" applyFill="1" applyBorder="1" applyAlignment="1">
      <alignment horizontal="left" vertical="top" wrapText="1"/>
    </xf>
    <xf numFmtId="4" fontId="36" fillId="0" borderId="1" xfId="20" applyNumberFormat="1" applyFont="1" applyFill="1" applyBorder="1" applyAlignment="1">
      <alignment vertical="top" wrapText="1"/>
    </xf>
    <xf numFmtId="0" fontId="0" fillId="0" borderId="5" xfId="0" applyFill="1" applyBorder="1" applyAlignment="1">
      <alignment vertical="top" wrapText="1"/>
    </xf>
    <xf numFmtId="0" fontId="37" fillId="0" borderId="1" xfId="20" applyFont="1" applyFill="1" applyBorder="1" applyAlignment="1">
      <alignment vertical="top" wrapText="1"/>
    </xf>
    <xf numFmtId="4" fontId="37" fillId="0" borderId="1" xfId="20" applyNumberFormat="1" applyFont="1" applyFill="1" applyBorder="1" applyAlignment="1">
      <alignment vertical="top" wrapText="1"/>
    </xf>
    <xf numFmtId="43" fontId="62" fillId="0" borderId="1" xfId="1" applyFont="1" applyFill="1" applyBorder="1" applyAlignment="1">
      <alignment horizontal="right" vertical="top" wrapText="1"/>
    </xf>
    <xf numFmtId="0" fontId="45" fillId="0" borderId="1" xfId="0" applyFont="1" applyBorder="1" applyAlignment="1">
      <alignment horizontal="right" vertical="top" wrapText="1"/>
    </xf>
    <xf numFmtId="0" fontId="2" fillId="0" borderId="0" xfId="0" applyFont="1" applyFill="1" applyBorder="1" applyAlignment="1">
      <alignment horizontal="right" wrapText="1"/>
    </xf>
    <xf numFmtId="43" fontId="32" fillId="0" borderId="0" xfId="1" applyFont="1" applyFill="1" applyAlignment="1">
      <alignment horizontal="center" wrapText="1"/>
    </xf>
    <xf numFmtId="43" fontId="27" fillId="0" borderId="0" xfId="1" applyFont="1" applyFill="1" applyAlignment="1">
      <alignment horizontal="right" vertical="top" wrapText="1"/>
    </xf>
    <xf numFmtId="4" fontId="36" fillId="0" borderId="0" xfId="0" applyNumberFormat="1" applyFont="1" applyAlignment="1">
      <alignment wrapText="1"/>
    </xf>
    <xf numFmtId="0" fontId="5" fillId="0" borderId="1" xfId="0" applyFont="1" applyBorder="1" applyAlignment="1">
      <alignment vertical="top" wrapText="1"/>
    </xf>
    <xf numFmtId="0" fontId="2" fillId="0" borderId="0" xfId="0" applyFont="1" applyFill="1" applyBorder="1" applyAlignment="1">
      <alignment vertical="top" wrapText="1"/>
    </xf>
    <xf numFmtId="0" fontId="2" fillId="0" borderId="0" xfId="0" applyFont="1" applyFill="1" applyBorder="1" applyAlignment="1">
      <alignment horizontal="right" vertical="top" wrapText="1"/>
    </xf>
    <xf numFmtId="43" fontId="36" fillId="0" borderId="1" xfId="0" applyNumberFormat="1" applyFont="1" applyFill="1" applyBorder="1" applyAlignment="1">
      <alignment horizontal="right" vertical="top" wrapText="1"/>
    </xf>
    <xf numFmtId="43" fontId="40" fillId="0" borderId="1" xfId="0" applyNumberFormat="1" applyFont="1" applyFill="1" applyBorder="1" applyAlignment="1">
      <alignment horizontal="right" vertical="top" wrapText="1"/>
    </xf>
    <xf numFmtId="43" fontId="4" fillId="0" borderId="0" xfId="1" applyFont="1" applyFill="1" applyAlignment="1">
      <alignment horizontal="right" vertical="top"/>
    </xf>
    <xf numFmtId="43" fontId="37" fillId="0" borderId="0" xfId="1" applyFont="1" applyFill="1" applyAlignment="1">
      <alignment vertical="top" wrapText="1"/>
    </xf>
    <xf numFmtId="43" fontId="36" fillId="0" borderId="5" xfId="1" applyFont="1" applyFill="1" applyBorder="1" applyAlignment="1">
      <alignment vertical="top" wrapText="1"/>
    </xf>
    <xf numFmtId="43" fontId="40" fillId="0" borderId="5" xfId="1" applyFont="1" applyFill="1" applyBorder="1" applyAlignment="1">
      <alignment vertical="top" wrapText="1"/>
    </xf>
    <xf numFmtId="4" fontId="4" fillId="0" borderId="0" xfId="0" applyNumberFormat="1" applyFont="1" applyFill="1" applyAlignment="1">
      <alignment horizontal="right" vertical="top" wrapText="1"/>
    </xf>
    <xf numFmtId="0" fontId="4" fillId="0" borderId="0" xfId="0" applyFont="1" applyAlignment="1">
      <alignment horizontal="right" vertical="top" wrapText="1"/>
    </xf>
    <xf numFmtId="0" fontId="0" fillId="0" borderId="0" xfId="0" applyFill="1" applyAlignment="1">
      <alignment horizontal="left" vertical="top"/>
    </xf>
    <xf numFmtId="0" fontId="46" fillId="0" borderId="1" xfId="0" applyFont="1" applyFill="1" applyBorder="1" applyAlignment="1">
      <alignment horizontal="left" vertical="top" wrapText="1"/>
    </xf>
    <xf numFmtId="0" fontId="38" fillId="0" borderId="1" xfId="0" applyFont="1" applyBorder="1" applyAlignment="1">
      <alignment horizontal="justify" vertical="top" wrapText="1"/>
    </xf>
    <xf numFmtId="0" fontId="40" fillId="0" borderId="1" xfId="0" applyFont="1" applyBorder="1" applyAlignment="1">
      <alignment horizontal="justify" wrapText="1"/>
    </xf>
    <xf numFmtId="0" fontId="36" fillId="3" borderId="1" xfId="0" applyFont="1" applyFill="1" applyBorder="1" applyAlignment="1">
      <alignment horizontal="justify" vertical="top" wrapText="1"/>
    </xf>
    <xf numFmtId="0" fontId="40" fillId="3" borderId="1" xfId="0" applyFont="1" applyFill="1" applyBorder="1" applyAlignment="1">
      <alignment horizontal="justify" vertical="top" wrapText="1"/>
    </xf>
    <xf numFmtId="0" fontId="36" fillId="3" borderId="6" xfId="0" applyFont="1" applyFill="1" applyBorder="1" applyAlignment="1">
      <alignment vertical="top" wrapText="1"/>
    </xf>
    <xf numFmtId="0" fontId="40" fillId="3" borderId="6" xfId="0" applyFont="1" applyFill="1" applyBorder="1" applyAlignment="1">
      <alignment vertical="top" wrapText="1"/>
    </xf>
    <xf numFmtId="4" fontId="36" fillId="0" borderId="1" xfId="0" applyNumberFormat="1" applyFont="1" applyBorder="1" applyAlignment="1">
      <alignment wrapText="1"/>
    </xf>
    <xf numFmtId="0" fontId="28" fillId="0" borderId="1" xfId="0" applyFont="1" applyFill="1" applyBorder="1" applyAlignment="1">
      <alignment horizontal="right" vertical="top" wrapText="1"/>
    </xf>
    <xf numFmtId="0" fontId="40" fillId="3" borderId="2" xfId="0" applyFont="1" applyFill="1" applyBorder="1" applyAlignment="1">
      <alignment horizontal="left" vertical="top" wrapText="1"/>
    </xf>
    <xf numFmtId="0" fontId="24" fillId="0" borderId="1" xfId="0" applyFont="1" applyFill="1" applyBorder="1" applyAlignment="1">
      <alignment horizontal="right" vertical="top" wrapText="1"/>
    </xf>
    <xf numFmtId="0" fontId="0" fillId="2" borderId="0" xfId="0" applyFill="1" applyAlignment="1">
      <alignment vertical="top" wrapText="1"/>
    </xf>
    <xf numFmtId="0" fontId="36" fillId="3" borderId="0" xfId="0" applyFont="1" applyFill="1" applyAlignment="1">
      <alignment vertical="top" wrapText="1"/>
    </xf>
    <xf numFmtId="0" fontId="40" fillId="0" borderId="2" xfId="0" applyFont="1" applyFill="1" applyBorder="1" applyAlignment="1">
      <alignment vertical="top" wrapText="1"/>
    </xf>
    <xf numFmtId="0" fontId="0" fillId="3" borderId="0" xfId="0" applyFill="1" applyAlignment="1">
      <alignment wrapText="1"/>
    </xf>
    <xf numFmtId="43" fontId="36" fillId="0" borderId="0" xfId="1" applyFont="1" applyFill="1" applyAlignment="1"/>
    <xf numFmtId="0" fontId="30" fillId="0" borderId="1" xfId="0" applyFont="1" applyBorder="1" applyAlignment="1">
      <alignment vertical="top" wrapText="1"/>
    </xf>
    <xf numFmtId="0" fontId="0" fillId="0" borderId="0" xfId="0" applyAlignment="1">
      <alignment wrapText="1"/>
    </xf>
    <xf numFmtId="43" fontId="36" fillId="0" borderId="0" xfId="0" applyNumberFormat="1" applyFont="1" applyAlignment="1">
      <alignment horizontal="right" wrapText="1"/>
    </xf>
    <xf numFmtId="43" fontId="36" fillId="0" borderId="0" xfId="1" applyFont="1" applyAlignment="1">
      <alignment vertical="top"/>
    </xf>
    <xf numFmtId="0" fontId="0" fillId="0" borderId="0" xfId="0" applyAlignment="1">
      <alignment wrapText="1"/>
    </xf>
    <xf numFmtId="43" fontId="0" fillId="0" borderId="0" xfId="0" applyNumberFormat="1" applyFill="1" applyAlignment="1">
      <alignment horizontal="right"/>
    </xf>
    <xf numFmtId="43" fontId="36" fillId="0" borderId="1" xfId="2" applyFont="1" applyBorder="1" applyAlignment="1">
      <alignment vertical="top" wrapText="1"/>
    </xf>
    <xf numFmtId="43" fontId="3" fillId="0" borderId="1" xfId="1" applyFont="1" applyFill="1" applyBorder="1" applyAlignment="1">
      <alignment vertical="top" wrapText="1"/>
    </xf>
    <xf numFmtId="43" fontId="41" fillId="0" borderId="0" xfId="1" applyFont="1" applyFill="1" applyAlignment="1">
      <alignment horizontal="right" vertical="top"/>
    </xf>
    <xf numFmtId="0" fontId="6" fillId="0" borderId="3" xfId="0" applyFont="1" applyFill="1" applyBorder="1" applyAlignment="1">
      <alignment horizontal="left" vertical="top" wrapText="1"/>
    </xf>
    <xf numFmtId="0" fontId="0" fillId="0" borderId="0" xfId="0" applyAlignment="1">
      <alignment wrapText="1"/>
    </xf>
    <xf numFmtId="0" fontId="6" fillId="0" borderId="3" xfId="0" applyFont="1" applyFill="1" applyBorder="1" applyAlignment="1">
      <alignment vertical="top" wrapText="1"/>
    </xf>
    <xf numFmtId="0" fontId="4" fillId="7" borderId="1" xfId="0" applyFont="1" applyFill="1" applyBorder="1" applyAlignment="1">
      <alignment horizontal="left" vertical="top" wrapText="1"/>
    </xf>
    <xf numFmtId="4" fontId="40" fillId="0" borderId="6" xfId="0" applyNumberFormat="1" applyFont="1" applyFill="1" applyBorder="1" applyAlignment="1">
      <alignment horizontal="right" vertical="top" wrapText="1"/>
    </xf>
    <xf numFmtId="43" fontId="4" fillId="0" borderId="1" xfId="1" applyNumberFormat="1" applyFont="1" applyFill="1" applyBorder="1" applyAlignment="1">
      <alignment vertical="top" wrapText="1"/>
    </xf>
    <xf numFmtId="43" fontId="36" fillId="0" borderId="1" xfId="0" applyNumberFormat="1" applyFont="1" applyFill="1" applyBorder="1" applyAlignment="1">
      <alignment vertical="top" wrapText="1"/>
    </xf>
    <xf numFmtId="43" fontId="37" fillId="0" borderId="1" xfId="0" applyNumberFormat="1" applyFont="1" applyFill="1" applyBorder="1" applyAlignment="1">
      <alignment vertical="top" wrapText="1"/>
    </xf>
    <xf numFmtId="43" fontId="4" fillId="0" borderId="0" xfId="1" applyNumberFormat="1" applyFont="1" applyFill="1" applyAlignment="1">
      <alignment vertical="top" wrapText="1"/>
    </xf>
    <xf numFmtId="164" fontId="4" fillId="0" borderId="1" xfId="3" applyNumberFormat="1" applyFont="1" applyFill="1" applyBorder="1" applyAlignment="1">
      <alignment horizontal="right" vertical="top" wrapText="1"/>
    </xf>
    <xf numFmtId="164" fontId="58" fillId="0" borderId="0" xfId="3" applyNumberFormat="1" applyFont="1" applyBorder="1" applyAlignment="1">
      <alignment vertical="center"/>
    </xf>
    <xf numFmtId="164" fontId="32" fillId="0" borderId="0" xfId="3" applyNumberFormat="1" applyFont="1"/>
    <xf numFmtId="164" fontId="4" fillId="0" borderId="1" xfId="3" applyNumberFormat="1" applyFont="1" applyFill="1" applyBorder="1" applyAlignment="1">
      <alignment horizontal="left" vertical="top" wrapText="1"/>
    </xf>
    <xf numFmtId="164" fontId="37" fillId="0" borderId="1" xfId="3" applyNumberFormat="1" applyFont="1" applyFill="1" applyBorder="1" applyAlignment="1">
      <alignment horizontal="right" vertical="top" wrapText="1"/>
    </xf>
    <xf numFmtId="164" fontId="32" fillId="0" borderId="0" xfId="3" applyNumberFormat="1" applyFont="1" applyFill="1" applyAlignment="1">
      <alignment horizontal="right" vertical="top"/>
    </xf>
    <xf numFmtId="0" fontId="65" fillId="0" borderId="1" xfId="0" applyFont="1" applyBorder="1" applyAlignment="1">
      <alignment vertical="top" wrapText="1"/>
    </xf>
    <xf numFmtId="0" fontId="0" fillId="3" borderId="1" xfId="0" applyFill="1" applyBorder="1" applyAlignment="1">
      <alignment vertical="top" wrapText="1"/>
    </xf>
    <xf numFmtId="0" fontId="65" fillId="3" borderId="1" xfId="0" applyFont="1" applyFill="1" applyBorder="1" applyAlignment="1">
      <alignment vertical="top" wrapText="1"/>
    </xf>
    <xf numFmtId="43" fontId="0" fillId="0" borderId="0" xfId="0" applyNumberFormat="1" applyFill="1" applyAlignment="1">
      <alignment wrapText="1"/>
    </xf>
    <xf numFmtId="49" fontId="4" fillId="0" borderId="1" xfId="15"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43" fontId="6" fillId="0" borderId="1" xfId="1" applyNumberFormat="1" applyFont="1" applyFill="1" applyBorder="1" applyAlignment="1">
      <alignment horizontal="right" vertical="top" wrapText="1"/>
    </xf>
    <xf numFmtId="0" fontId="24" fillId="0" borderId="1" xfId="0" applyFont="1" applyFill="1" applyBorder="1" applyAlignment="1">
      <alignment horizontal="left" vertical="top" wrapText="1"/>
    </xf>
    <xf numFmtId="9" fontId="37" fillId="0" borderId="0" xfId="25" applyFont="1" applyAlignment="1">
      <alignment vertical="top" wrapText="1"/>
    </xf>
    <xf numFmtId="43" fontId="37" fillId="0" borderId="0" xfId="1" applyFont="1" applyAlignment="1">
      <alignment vertical="top" wrapText="1"/>
    </xf>
    <xf numFmtId="0" fontId="37" fillId="0" borderId="0" xfId="0" applyFont="1" applyAlignment="1">
      <alignment vertical="top" wrapText="1"/>
    </xf>
    <xf numFmtId="9" fontId="36" fillId="0" borderId="0" xfId="25" applyFont="1" applyAlignment="1">
      <alignment vertical="top" wrapText="1"/>
    </xf>
    <xf numFmtId="0" fontId="11" fillId="0" borderId="0" xfId="0" applyFont="1" applyFill="1" applyBorder="1" applyAlignment="1">
      <alignment horizontal="left" wrapText="1"/>
    </xf>
    <xf numFmtId="43" fontId="4" fillId="0" borderId="1" xfId="1" applyNumberFormat="1" applyFont="1" applyFill="1" applyBorder="1" applyAlignment="1">
      <alignment horizontal="right" vertical="top" wrapText="1"/>
    </xf>
    <xf numFmtId="0" fontId="36" fillId="0" borderId="0" xfId="0" applyFont="1" applyFill="1" applyAlignment="1">
      <alignment horizontal="left" vertical="top" wrapText="1"/>
    </xf>
    <xf numFmtId="0" fontId="34" fillId="0" borderId="0" xfId="0" applyFont="1" applyFill="1" applyAlignment="1">
      <alignment vertical="top" wrapText="1"/>
    </xf>
    <xf numFmtId="43" fontId="34" fillId="0" borderId="0" xfId="1" applyFont="1" applyFill="1" applyAlignment="1">
      <alignment vertical="top" wrapText="1"/>
    </xf>
    <xf numFmtId="49" fontId="4" fillId="0" borderId="1" xfId="15" applyNumberFormat="1" applyFont="1" applyFill="1" applyBorder="1" applyAlignment="1" applyProtection="1">
      <alignment vertical="top" wrapText="1"/>
    </xf>
    <xf numFmtId="49" fontId="4" fillId="0" borderId="1" xfId="15" applyNumberFormat="1" applyFont="1" applyFill="1" applyBorder="1" applyAlignment="1" applyProtection="1">
      <alignment horizontal="left" vertical="top" wrapText="1"/>
    </xf>
    <xf numFmtId="0" fontId="36" fillId="0" borderId="0" xfId="0" applyNumberFormat="1" applyFont="1" applyFill="1" applyAlignment="1">
      <alignment vertical="top" wrapText="1"/>
    </xf>
    <xf numFmtId="0" fontId="38" fillId="0" borderId="4" xfId="0" applyFont="1" applyBorder="1" applyAlignment="1">
      <alignment vertical="top" wrapText="1"/>
    </xf>
    <xf numFmtId="0" fontId="0" fillId="0" borderId="0" xfId="0" applyAlignment="1">
      <alignment wrapText="1"/>
    </xf>
    <xf numFmtId="0" fontId="37" fillId="0" borderId="1" xfId="0" applyFont="1" applyBorder="1" applyAlignment="1">
      <alignment vertical="center" wrapText="1"/>
    </xf>
    <xf numFmtId="0" fontId="37" fillId="0" borderId="5" xfId="0" applyFont="1" applyFill="1" applyBorder="1" applyAlignment="1">
      <alignment vertical="top" wrapText="1"/>
    </xf>
    <xf numFmtId="0" fontId="36" fillId="0" borderId="5" xfId="0" applyFont="1" applyBorder="1" applyAlignment="1">
      <alignment horizontal="left" vertical="top" wrapText="1"/>
    </xf>
    <xf numFmtId="43" fontId="40" fillId="0" borderId="1" xfId="1" applyFont="1" applyFill="1" applyBorder="1" applyAlignment="1">
      <alignment vertical="center" wrapText="1"/>
    </xf>
    <xf numFmtId="0" fontId="36" fillId="0" borderId="3" xfId="0" applyFont="1" applyBorder="1" applyAlignment="1">
      <alignment vertical="top"/>
    </xf>
    <xf numFmtId="0" fontId="36" fillId="0" borderId="6" xfId="0" applyFont="1" applyBorder="1" applyAlignment="1">
      <alignment vertical="top"/>
    </xf>
    <xf numFmtId="43" fontId="36" fillId="0" borderId="1" xfId="1" applyFont="1" applyBorder="1"/>
    <xf numFmtId="0" fontId="36" fillId="0" borderId="6" xfId="0" applyFont="1" applyBorder="1"/>
    <xf numFmtId="43" fontId="36" fillId="0" borderId="6" xfId="1" applyFont="1" applyBorder="1"/>
    <xf numFmtId="0" fontId="36" fillId="0" borderId="2" xfId="0" applyFont="1" applyBorder="1"/>
    <xf numFmtId="43" fontId="36" fillId="0" borderId="2" xfId="1" applyFont="1" applyBorder="1"/>
    <xf numFmtId="0" fontId="36" fillId="0" borderId="1" xfId="0" applyFont="1" applyBorder="1" applyAlignment="1">
      <alignment horizontal="left"/>
    </xf>
    <xf numFmtId="43" fontId="38" fillId="0" borderId="6" xfId="1" applyFont="1" applyFill="1" applyBorder="1" applyAlignment="1">
      <alignment vertical="top" wrapText="1"/>
    </xf>
    <xf numFmtId="0" fontId="41" fillId="0" borderId="1" xfId="0" applyFont="1" applyBorder="1" applyAlignment="1">
      <alignment vertical="top"/>
    </xf>
    <xf numFmtId="0" fontId="43" fillId="0" borderId="0" xfId="0" applyFont="1" applyBorder="1" applyAlignment="1">
      <alignment vertical="top" wrapText="1"/>
    </xf>
    <xf numFmtId="0" fontId="43" fillId="0" borderId="24" xfId="0" applyFont="1" applyBorder="1" applyAlignment="1">
      <alignment vertical="top" wrapText="1"/>
    </xf>
    <xf numFmtId="0" fontId="33" fillId="0" borderId="1" xfId="0" applyFont="1" applyBorder="1" applyAlignment="1">
      <alignment vertical="top"/>
    </xf>
    <xf numFmtId="4" fontId="41" fillId="0" borderId="1" xfId="0" applyNumberFormat="1" applyFont="1" applyFill="1" applyBorder="1" applyAlignment="1">
      <alignment vertical="top"/>
    </xf>
    <xf numFmtId="43" fontId="33" fillId="0" borderId="0" xfId="1" applyFont="1" applyFill="1" applyAlignment="1">
      <alignment vertical="top" wrapText="1"/>
    </xf>
    <xf numFmtId="0" fontId="2" fillId="0" borderId="1" xfId="0" applyFont="1" applyFill="1" applyBorder="1" applyAlignment="1">
      <alignment wrapText="1"/>
    </xf>
    <xf numFmtId="0" fontId="0" fillId="0" borderId="0" xfId="0" applyAlignment="1">
      <alignment vertical="top"/>
    </xf>
    <xf numFmtId="0" fontId="50" fillId="0" borderId="1" xfId="0" applyNumberFormat="1" applyFont="1" applyBorder="1" applyAlignment="1">
      <alignment vertical="top" wrapText="1"/>
    </xf>
    <xf numFmtId="0" fontId="50" fillId="0" borderId="1" xfId="0" applyFont="1" applyBorder="1" applyAlignment="1">
      <alignment vertical="top" wrapText="1"/>
    </xf>
    <xf numFmtId="43" fontId="40" fillId="0" borderId="6" xfId="1" applyFont="1" applyFill="1" applyBorder="1" applyAlignment="1">
      <alignment horizontal="right" vertical="top" wrapText="1"/>
    </xf>
    <xf numFmtId="0" fontId="0" fillId="0" borderId="0" xfId="0" applyAlignment="1">
      <alignment vertical="top"/>
    </xf>
    <xf numFmtId="4" fontId="36" fillId="0" borderId="1" xfId="0" applyNumberFormat="1" applyFont="1" applyBorder="1" applyAlignment="1">
      <alignment vertical="top" wrapText="1"/>
    </xf>
    <xf numFmtId="4" fontId="36" fillId="2" borderId="1" xfId="0" applyNumberFormat="1" applyFont="1" applyFill="1" applyBorder="1" applyAlignment="1">
      <alignment horizontal="right" vertical="top" wrapText="1"/>
    </xf>
    <xf numFmtId="0" fontId="4" fillId="0" borderId="1" xfId="0" applyFont="1" applyBorder="1" applyAlignment="1">
      <alignment horizontal="right" wrapText="1"/>
    </xf>
    <xf numFmtId="0" fontId="36" fillId="5" borderId="1" xfId="0" applyFont="1" applyFill="1" applyBorder="1" applyAlignment="1">
      <alignment horizontal="right" vertical="top" wrapText="1"/>
    </xf>
    <xf numFmtId="0" fontId="4" fillId="0" borderId="1" xfId="0" applyFont="1" applyFill="1" applyBorder="1" applyAlignment="1">
      <alignment horizontal="justify" vertical="top" wrapText="1"/>
    </xf>
    <xf numFmtId="43" fontId="6" fillId="0" borderId="1" xfId="1" applyFont="1" applyBorder="1" applyAlignment="1">
      <alignment horizontal="right" wrapText="1"/>
    </xf>
    <xf numFmtId="4" fontId="40" fillId="0" borderId="0" xfId="0" applyNumberFormat="1" applyFont="1" applyBorder="1" applyAlignment="1">
      <alignment horizontal="left" vertical="top" wrapText="1"/>
    </xf>
    <xf numFmtId="0" fontId="6" fillId="0" borderId="5" xfId="0" applyFont="1" applyBorder="1" applyAlignment="1">
      <alignment vertical="top" wrapText="1"/>
    </xf>
    <xf numFmtId="0" fontId="0" fillId="0" borderId="0" xfId="0" applyAlignment="1">
      <alignment wrapText="1"/>
    </xf>
    <xf numFmtId="0" fontId="0" fillId="0" borderId="0" xfId="0" applyAlignment="1">
      <alignment vertical="top"/>
    </xf>
    <xf numFmtId="43" fontId="0" fillId="0" borderId="0" xfId="0" applyNumberFormat="1" applyAlignment="1">
      <alignment vertical="top"/>
    </xf>
    <xf numFmtId="4" fontId="40" fillId="6" borderId="1" xfId="0" applyNumberFormat="1" applyFont="1" applyFill="1" applyBorder="1" applyAlignment="1">
      <alignment vertical="top" wrapText="1"/>
    </xf>
    <xf numFmtId="4" fontId="40" fillId="6" borderId="1" xfId="0" applyNumberFormat="1" applyFont="1" applyFill="1" applyBorder="1" applyAlignment="1">
      <alignment horizontal="right" vertical="top" wrapText="1"/>
    </xf>
    <xf numFmtId="4" fontId="0" fillId="0" borderId="0" xfId="0" applyNumberFormat="1" applyAlignment="1">
      <alignment vertical="top"/>
    </xf>
    <xf numFmtId="43" fontId="2" fillId="0" borderId="1" xfId="1" applyFont="1" applyBorder="1" applyAlignment="1">
      <alignment horizontal="left" vertical="top" wrapText="1"/>
    </xf>
    <xf numFmtId="43" fontId="3" fillId="0" borderId="1" xfId="1" applyFont="1" applyBorder="1" applyAlignment="1">
      <alignment horizontal="left" vertical="top" wrapText="1"/>
    </xf>
    <xf numFmtId="43" fontId="3" fillId="0" borderId="1" xfId="1" applyFont="1" applyFill="1" applyBorder="1" applyAlignment="1">
      <alignment horizontal="left" vertical="top" wrapText="1"/>
    </xf>
    <xf numFmtId="0" fontId="4" fillId="0" borderId="3" xfId="16" applyNumberFormat="1" applyFont="1" applyFill="1" applyBorder="1" applyAlignment="1" applyProtection="1">
      <alignment horizontal="left" vertical="top" wrapText="1"/>
    </xf>
    <xf numFmtId="0" fontId="4" fillId="0" borderId="5" xfId="16" applyFont="1" applyBorder="1" applyAlignment="1">
      <alignment vertical="top" wrapText="1"/>
    </xf>
    <xf numFmtId="43" fontId="6" fillId="3" borderId="1" xfId="4" applyFont="1" applyFill="1" applyBorder="1" applyAlignment="1" applyProtection="1">
      <alignment vertical="top" wrapText="1"/>
    </xf>
    <xf numFmtId="43" fontId="4" fillId="2" borderId="0" xfId="16" applyNumberFormat="1" applyFont="1" applyFill="1" applyBorder="1" applyAlignment="1" applyProtection="1">
      <alignment vertical="top" wrapText="1"/>
    </xf>
    <xf numFmtId="43" fontId="4" fillId="0" borderId="1" xfId="4" applyFont="1" applyFill="1" applyBorder="1" applyAlignment="1" applyProtection="1">
      <alignment vertical="top" wrapText="1"/>
    </xf>
    <xf numFmtId="43" fontId="6" fillId="0" borderId="1" xfId="4" applyFont="1" applyFill="1" applyBorder="1" applyAlignment="1" applyProtection="1">
      <alignment vertical="top" wrapText="1"/>
    </xf>
    <xf numFmtId="43" fontId="4" fillId="0" borderId="1" xfId="4" applyFont="1" applyFill="1" applyBorder="1" applyAlignment="1">
      <alignment vertical="top" wrapText="1"/>
    </xf>
    <xf numFmtId="4" fontId="4" fillId="0" borderId="1" xfId="16" applyNumberFormat="1" applyFont="1" applyFill="1" applyBorder="1" applyAlignment="1">
      <alignment vertical="top" wrapText="1"/>
    </xf>
    <xf numFmtId="0" fontId="36" fillId="0" borderId="0" xfId="0" applyFont="1" applyFill="1" applyAlignment="1"/>
    <xf numFmtId="43" fontId="36" fillId="0" borderId="1" xfId="1" applyNumberFormat="1" applyFont="1" applyBorder="1" applyAlignment="1">
      <alignment horizontal="left" vertical="top" wrapText="1"/>
    </xf>
    <xf numFmtId="43" fontId="40" fillId="0" borderId="1" xfId="0" applyNumberFormat="1" applyFont="1" applyBorder="1" applyAlignment="1">
      <alignment horizontal="left" vertical="top" wrapText="1"/>
    </xf>
    <xf numFmtId="165" fontId="36" fillId="0" borderId="1" xfId="1" applyNumberFormat="1" applyFont="1" applyBorder="1" applyAlignment="1">
      <alignment horizontal="left" vertical="top" wrapText="1"/>
    </xf>
    <xf numFmtId="165" fontId="36" fillId="2" borderId="1" xfId="1" applyNumberFormat="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165" fontId="4" fillId="0" borderId="1" xfId="1" applyNumberFormat="1" applyFont="1" applyBorder="1" applyAlignment="1">
      <alignment horizontal="left" vertical="top" wrapText="1"/>
    </xf>
    <xf numFmtId="0" fontId="40" fillId="2" borderId="1" xfId="0" applyFont="1" applyFill="1" applyBorder="1" applyAlignment="1">
      <alignment vertical="center" wrapText="1"/>
    </xf>
    <xf numFmtId="164" fontId="6" fillId="0" borderId="1" xfId="1" applyNumberFormat="1" applyFont="1" applyFill="1" applyBorder="1" applyAlignment="1">
      <alignment wrapText="1"/>
    </xf>
    <xf numFmtId="0" fontId="40" fillId="0" borderId="8" xfId="0" applyFont="1" applyBorder="1" applyAlignment="1">
      <alignment vertical="top" wrapText="1"/>
    </xf>
    <xf numFmtId="43" fontId="40" fillId="3" borderId="1" xfId="1" applyFont="1" applyFill="1" applyBorder="1" applyAlignment="1">
      <alignment horizontal="left" vertical="top" wrapText="1"/>
    </xf>
    <xf numFmtId="0" fontId="0" fillId="0" borderId="0" xfId="0" applyAlignment="1">
      <alignment wrapText="1"/>
    </xf>
    <xf numFmtId="0" fontId="0" fillId="0" borderId="0" xfId="0" applyAlignment="1">
      <alignment vertical="top"/>
    </xf>
    <xf numFmtId="0" fontId="0" fillId="0" borderId="0" xfId="0" applyAlignment="1">
      <alignment wrapText="1"/>
    </xf>
    <xf numFmtId="0" fontId="37" fillId="0" borderId="5" xfId="0" applyFont="1" applyBorder="1" applyAlignment="1">
      <alignment horizontal="center" vertical="top" wrapText="1"/>
    </xf>
    <xf numFmtId="0" fontId="0" fillId="0" borderId="0" xfId="0" applyAlignment="1">
      <alignment vertical="top"/>
    </xf>
    <xf numFmtId="0" fontId="4" fillId="3" borderId="1" xfId="0" applyFont="1" applyFill="1" applyBorder="1" applyAlignment="1">
      <alignment horizontal="right" vertical="top" wrapText="1"/>
    </xf>
    <xf numFmtId="0" fontId="36" fillId="3" borderId="0" xfId="0" applyFont="1" applyFill="1" applyAlignment="1">
      <alignment vertical="top"/>
    </xf>
    <xf numFmtId="43" fontId="36" fillId="3" borderId="1" xfId="1" applyNumberFormat="1" applyFont="1" applyFill="1" applyBorder="1" applyAlignment="1">
      <alignment horizontal="left" vertical="top" wrapText="1"/>
    </xf>
    <xf numFmtId="43" fontId="40" fillId="3" borderId="1" xfId="0" applyNumberFormat="1" applyFont="1" applyFill="1" applyBorder="1" applyAlignment="1">
      <alignment horizontal="left" vertical="top" wrapText="1"/>
    </xf>
    <xf numFmtId="43" fontId="36" fillId="3" borderId="1" xfId="1" applyNumberFormat="1" applyFont="1" applyFill="1" applyBorder="1" applyAlignment="1">
      <alignment vertical="top" wrapText="1"/>
    </xf>
    <xf numFmtId="43" fontId="36" fillId="3" borderId="1" xfId="0" applyNumberFormat="1" applyFont="1" applyFill="1" applyBorder="1" applyAlignment="1">
      <alignment horizontal="left" vertical="top" wrapText="1"/>
    </xf>
    <xf numFmtId="43" fontId="38" fillId="3" borderId="1" xfId="0" applyNumberFormat="1" applyFont="1" applyFill="1" applyBorder="1" applyAlignment="1">
      <alignment horizontal="left" vertical="top" wrapText="1"/>
    </xf>
    <xf numFmtId="3" fontId="36" fillId="0" borderId="1" xfId="0" applyNumberFormat="1" applyFont="1" applyBorder="1" applyAlignment="1">
      <alignment horizontal="left" vertical="top" wrapText="1"/>
    </xf>
    <xf numFmtId="3" fontId="36" fillId="2" borderId="1" xfId="0" applyNumberFormat="1" applyFont="1" applyFill="1" applyBorder="1" applyAlignment="1">
      <alignment horizontal="left" vertical="top" wrapText="1"/>
    </xf>
    <xf numFmtId="0" fontId="6" fillId="2" borderId="1" xfId="0" applyFont="1" applyFill="1" applyBorder="1" applyAlignment="1">
      <alignment vertical="top" wrapText="1"/>
    </xf>
    <xf numFmtId="43" fontId="6" fillId="3" borderId="1" xfId="1" applyFont="1" applyFill="1" applyBorder="1" applyAlignment="1">
      <alignment horizontal="right" vertical="top" wrapText="1"/>
    </xf>
    <xf numFmtId="0" fontId="6" fillId="0" borderId="1" xfId="1" applyNumberFormat="1" applyFont="1" applyFill="1" applyBorder="1" applyAlignment="1">
      <alignment vertical="top" wrapText="1"/>
    </xf>
    <xf numFmtId="0" fontId="0" fillId="0" borderId="0" xfId="0" applyAlignment="1">
      <alignment wrapText="1"/>
    </xf>
    <xf numFmtId="0" fontId="37" fillId="0" borderId="3" xfId="0" applyFont="1" applyBorder="1" applyAlignment="1">
      <alignment horizontal="justify" vertical="top" wrapText="1"/>
    </xf>
    <xf numFmtId="4" fontId="6" fillId="0" borderId="1" xfId="0" applyNumberFormat="1" applyFont="1" applyFill="1" applyBorder="1" applyAlignment="1">
      <alignment horizontal="left" vertical="top" wrapText="1"/>
    </xf>
    <xf numFmtId="43" fontId="4" fillId="0" borderId="1" xfId="0" applyNumberFormat="1" applyFont="1" applyFill="1" applyBorder="1" applyAlignment="1">
      <alignment horizontal="left" vertical="top" wrapText="1"/>
    </xf>
    <xf numFmtId="4" fontId="37" fillId="3" borderId="1" xfId="0" applyNumberFormat="1" applyFont="1" applyFill="1" applyBorder="1" applyAlignment="1">
      <alignment vertical="top" wrapText="1"/>
    </xf>
    <xf numFmtId="43" fontId="32" fillId="0" borderId="1" xfId="1" applyFont="1" applyBorder="1" applyAlignment="1">
      <alignment horizontal="right" vertical="top"/>
    </xf>
    <xf numFmtId="0" fontId="6" fillId="0" borderId="0" xfId="0" applyFont="1" applyBorder="1" applyAlignment="1">
      <alignment horizontal="left" vertical="top" wrapText="1"/>
    </xf>
    <xf numFmtId="43" fontId="6" fillId="0" borderId="0" xfId="1" applyFont="1" applyBorder="1" applyAlignment="1">
      <alignment horizontal="right" vertical="top" wrapText="1"/>
    </xf>
    <xf numFmtId="0" fontId="4" fillId="0" borderId="0" xfId="0" applyFont="1" applyBorder="1" applyAlignment="1">
      <alignment horizontal="right" vertical="top" wrapText="1"/>
    </xf>
    <xf numFmtId="0" fontId="0" fillId="0" borderId="14" xfId="0" applyBorder="1"/>
    <xf numFmtId="43" fontId="32" fillId="0" borderId="0" xfId="1" applyFont="1" applyAlignment="1">
      <alignment horizontal="right" vertical="top"/>
    </xf>
    <xf numFmtId="4" fontId="40" fillId="0" borderId="1" xfId="0" applyNumberFormat="1" applyFont="1" applyBorder="1" applyAlignment="1">
      <alignment vertical="top" wrapText="1"/>
    </xf>
    <xf numFmtId="0" fontId="40" fillId="0" borderId="0" xfId="0" applyFont="1" applyFill="1" applyAlignment="1">
      <alignment horizontal="left" vertical="top" wrapText="1"/>
    </xf>
    <xf numFmtId="0" fontId="40" fillId="0" borderId="8" xfId="0" applyFont="1" applyBorder="1" applyAlignment="1">
      <alignment vertical="top"/>
    </xf>
    <xf numFmtId="4" fontId="37" fillId="0" borderId="1" xfId="0" applyNumberFormat="1" applyFont="1" applyBorder="1"/>
    <xf numFmtId="43" fontId="37" fillId="0" borderId="1" xfId="1" applyFont="1" applyBorder="1" applyAlignment="1">
      <alignment horizontal="center" vertical="top" wrapText="1"/>
    </xf>
    <xf numFmtId="0" fontId="38" fillId="0" borderId="25" xfId="0" applyFont="1" applyBorder="1"/>
    <xf numFmtId="0" fontId="38" fillId="0" borderId="26" xfId="0" applyFont="1" applyBorder="1" applyAlignment="1">
      <alignment wrapText="1"/>
    </xf>
    <xf numFmtId="0" fontId="38" fillId="0" borderId="26" xfId="0" applyFont="1" applyBorder="1" applyAlignment="1">
      <alignment horizontal="right"/>
    </xf>
    <xf numFmtId="0" fontId="38" fillId="0" borderId="26" xfId="0" applyFont="1" applyBorder="1"/>
    <xf numFmtId="0" fontId="40" fillId="0" borderId="26" xfId="0" applyFont="1" applyFill="1" applyBorder="1" applyAlignment="1">
      <alignment vertical="top"/>
    </xf>
    <xf numFmtId="0" fontId="40" fillId="0" borderId="26" xfId="0" applyFont="1" applyFill="1" applyBorder="1" applyAlignment="1">
      <alignment vertical="top" wrapText="1"/>
    </xf>
    <xf numFmtId="0" fontId="40" fillId="0" borderId="27" xfId="0" applyFont="1" applyFill="1" applyBorder="1" applyAlignment="1">
      <alignment vertical="top" wrapText="1"/>
    </xf>
    <xf numFmtId="0" fontId="40" fillId="0" borderId="26" xfId="0" applyFont="1" applyBorder="1" applyAlignment="1">
      <alignment vertical="top" wrapText="1"/>
    </xf>
    <xf numFmtId="0" fontId="40" fillId="0" borderId="26" xfId="0" applyFont="1" applyFill="1" applyBorder="1" applyAlignment="1">
      <alignment horizontal="right" vertical="top"/>
    </xf>
    <xf numFmtId="43" fontId="40" fillId="0" borderId="26" xfId="1" applyFont="1" applyFill="1" applyBorder="1" applyAlignment="1">
      <alignment vertical="top"/>
    </xf>
    <xf numFmtId="0" fontId="40" fillId="0" borderId="25" xfId="0" applyFont="1" applyFill="1" applyBorder="1" applyAlignment="1">
      <alignment vertical="top" wrapText="1"/>
    </xf>
    <xf numFmtId="0" fontId="36" fillId="2" borderId="1" xfId="0" applyFont="1" applyFill="1" applyBorder="1" applyAlignment="1">
      <alignment vertical="top"/>
    </xf>
    <xf numFmtId="4" fontId="36" fillId="2" borderId="1" xfId="0" applyNumberFormat="1" applyFont="1" applyFill="1" applyBorder="1" applyAlignment="1">
      <alignment vertical="top"/>
    </xf>
    <xf numFmtId="164" fontId="36" fillId="2" borderId="1" xfId="0" applyNumberFormat="1" applyFont="1" applyFill="1" applyBorder="1" applyAlignment="1">
      <alignment vertical="top" wrapText="1"/>
    </xf>
    <xf numFmtId="4" fontId="37" fillId="2" borderId="1" xfId="0" applyNumberFormat="1" applyFont="1" applyFill="1" applyBorder="1" applyAlignment="1">
      <alignment vertical="top"/>
    </xf>
    <xf numFmtId="43" fontId="37" fillId="2" borderId="1" xfId="1" applyFont="1" applyFill="1" applyBorder="1" applyAlignment="1">
      <alignment vertical="top" wrapText="1"/>
    </xf>
    <xf numFmtId="43" fontId="37" fillId="0" borderId="1" xfId="0" applyNumberFormat="1" applyFont="1" applyFill="1" applyBorder="1" applyAlignment="1">
      <alignment vertical="top"/>
    </xf>
    <xf numFmtId="43" fontId="37" fillId="2" borderId="1" xfId="0" applyNumberFormat="1" applyFont="1" applyFill="1" applyBorder="1" applyAlignment="1">
      <alignment vertical="top"/>
    </xf>
    <xf numFmtId="43" fontId="4" fillId="2" borderId="1" xfId="1" applyFont="1" applyFill="1" applyBorder="1" applyAlignment="1">
      <alignment horizontal="right" vertical="top" wrapText="1"/>
    </xf>
    <xf numFmtId="0" fontId="4" fillId="2" borderId="3" xfId="0" applyFont="1" applyFill="1" applyBorder="1" applyAlignment="1">
      <alignment vertical="top" wrapText="1"/>
    </xf>
    <xf numFmtId="0" fontId="55" fillId="0" borderId="0" xfId="0" applyFont="1" applyAlignment="1">
      <alignment vertical="top"/>
    </xf>
    <xf numFmtId="0" fontId="0" fillId="0" borderId="0" xfId="0" applyAlignment="1">
      <alignment vertical="center" wrapText="1"/>
    </xf>
    <xf numFmtId="43" fontId="2" fillId="0" borderId="1" xfId="1" applyFont="1" applyBorder="1" applyAlignment="1">
      <alignment horizontal="right" vertical="top" wrapText="1"/>
    </xf>
    <xf numFmtId="0" fontId="36" fillId="3" borderId="1" xfId="0" applyFont="1" applyFill="1" applyBorder="1" applyAlignment="1">
      <alignment horizontal="right" vertical="top"/>
    </xf>
    <xf numFmtId="0" fontId="36" fillId="0" borderId="2" xfId="0" applyFont="1" applyFill="1" applyBorder="1" applyAlignment="1">
      <alignment horizontal="left" vertical="top" wrapText="1"/>
    </xf>
    <xf numFmtId="0" fontId="40" fillId="3" borderId="1" xfId="0" applyFont="1" applyFill="1" applyBorder="1" applyAlignment="1">
      <alignment horizontal="center" vertical="top" wrapText="1"/>
    </xf>
    <xf numFmtId="0" fontId="30" fillId="0" borderId="0" xfId="0" applyFont="1" applyFill="1" applyBorder="1" applyAlignment="1">
      <alignment horizontal="left" vertical="top"/>
    </xf>
    <xf numFmtId="43" fontId="4" fillId="3" borderId="1" xfId="1" applyFont="1" applyFill="1" applyBorder="1" applyAlignment="1">
      <alignment horizontal="right" vertical="top"/>
    </xf>
    <xf numFmtId="0" fontId="30" fillId="0" borderId="0" xfId="0" applyFont="1" applyFill="1" applyBorder="1" applyAlignment="1">
      <alignment horizontal="left" vertical="top" wrapText="1"/>
    </xf>
    <xf numFmtId="43" fontId="4" fillId="0" borderId="1" xfId="1" applyFont="1" applyBorder="1" applyAlignment="1">
      <alignment horizontal="right" vertical="top"/>
    </xf>
    <xf numFmtId="0" fontId="30" fillId="0" borderId="0" xfId="0" applyFont="1" applyFill="1" applyBorder="1" applyAlignment="1">
      <alignment vertical="top"/>
    </xf>
    <xf numFmtId="164" fontId="30" fillId="0" borderId="0" xfId="0" applyNumberFormat="1" applyFont="1" applyFill="1" applyBorder="1" applyAlignment="1">
      <alignment horizontal="left" vertical="top" wrapText="1"/>
    </xf>
    <xf numFmtId="164" fontId="30" fillId="0" borderId="0" xfId="5" applyFont="1" applyFill="1" applyBorder="1" applyAlignment="1">
      <alignment horizontal="left" vertical="top" wrapText="1"/>
    </xf>
    <xf numFmtId="167" fontId="30" fillId="0" borderId="0" xfId="5" applyNumberFormat="1" applyFont="1" applyFill="1" applyBorder="1" applyAlignment="1">
      <alignment horizontal="left" vertical="top" wrapText="1"/>
    </xf>
    <xf numFmtId="43" fontId="34" fillId="0" borderId="0" xfId="0" applyNumberFormat="1" applyFont="1" applyAlignment="1">
      <alignment wrapText="1"/>
    </xf>
    <xf numFmtId="0" fontId="31" fillId="0" borderId="0" xfId="0" applyFont="1"/>
    <xf numFmtId="4" fontId="3" fillId="0" borderId="1" xfId="0" applyNumberFormat="1" applyFont="1" applyBorder="1" applyAlignment="1">
      <alignment horizontal="right" vertical="top" wrapText="1"/>
    </xf>
    <xf numFmtId="0" fontId="6" fillId="0" borderId="3" xfId="0" applyFont="1" applyBorder="1" applyAlignment="1">
      <alignment vertical="top" wrapText="1"/>
    </xf>
    <xf numFmtId="0" fontId="0" fillId="0" borderId="0" xfId="0" applyAlignment="1">
      <alignment wrapText="1"/>
    </xf>
    <xf numFmtId="43" fontId="37" fillId="3" borderId="1" xfId="1" applyFont="1" applyFill="1" applyBorder="1" applyAlignment="1">
      <alignment horizontal="right" vertical="top" wrapText="1"/>
    </xf>
    <xf numFmtId="0" fontId="66" fillId="0" borderId="0" xfId="0" applyFont="1" applyAlignment="1">
      <alignment horizontal="left" vertical="top"/>
    </xf>
    <xf numFmtId="43" fontId="37" fillId="3" borderId="1" xfId="1" applyFont="1" applyFill="1" applyBorder="1" applyAlignment="1">
      <alignment vertical="top" wrapText="1"/>
    </xf>
    <xf numFmtId="0" fontId="24" fillId="0" borderId="0" xfId="0" applyFont="1" applyFill="1" applyBorder="1" applyAlignment="1">
      <alignment horizontal="left" vertical="top"/>
    </xf>
    <xf numFmtId="43" fontId="6" fillId="0" borderId="1" xfId="1" applyFont="1" applyFill="1" applyBorder="1" applyAlignment="1">
      <alignment horizontal="right" vertical="top"/>
    </xf>
    <xf numFmtId="0" fontId="24" fillId="0" borderId="4" xfId="0" applyFont="1" applyFill="1" applyBorder="1" applyAlignment="1">
      <alignment horizontal="left" vertical="top"/>
    </xf>
    <xf numFmtId="43" fontId="30" fillId="0" borderId="0" xfId="1" applyFont="1" applyFill="1" applyBorder="1" applyAlignment="1">
      <alignment horizontal="center" vertical="top"/>
    </xf>
    <xf numFmtId="0" fontId="36" fillId="0" borderId="3" xfId="0" applyFont="1" applyFill="1" applyBorder="1" applyAlignment="1">
      <alignment horizontal="left" vertical="top" wrapText="1"/>
    </xf>
    <xf numFmtId="0" fontId="38" fillId="0" borderId="1" xfId="0" applyFont="1" applyBorder="1" applyAlignment="1">
      <alignment horizontal="left" vertical="top"/>
    </xf>
    <xf numFmtId="0" fontId="0" fillId="0" borderId="0" xfId="0" applyBorder="1" applyAlignment="1">
      <alignment wrapText="1"/>
    </xf>
    <xf numFmtId="0" fontId="0" fillId="0" borderId="0" xfId="0" applyAlignment="1">
      <alignment wrapText="1"/>
    </xf>
    <xf numFmtId="0" fontId="0" fillId="0" borderId="0" xfId="0" applyBorder="1" applyAlignment="1">
      <alignment vertical="center" wrapText="1"/>
    </xf>
    <xf numFmtId="0" fontId="40" fillId="0" borderId="4" xfId="0" applyFont="1" applyBorder="1" applyAlignment="1">
      <alignment vertical="top" wrapText="1"/>
    </xf>
    <xf numFmtId="0" fontId="40" fillId="2" borderId="3" xfId="0" applyFont="1" applyFill="1" applyBorder="1" applyAlignment="1">
      <alignment vertical="top" wrapText="1"/>
    </xf>
    <xf numFmtId="0" fontId="0" fillId="0" borderId="1" xfId="0" applyBorder="1" applyAlignment="1">
      <alignment vertical="top"/>
    </xf>
    <xf numFmtId="0" fontId="0" fillId="0" borderId="0" xfId="0" applyAlignment="1">
      <alignment vertical="top"/>
    </xf>
    <xf numFmtId="43" fontId="38" fillId="3" borderId="1" xfId="1" applyFont="1" applyFill="1" applyBorder="1" applyAlignment="1">
      <alignment horizontal="left" vertical="top" wrapText="1"/>
    </xf>
    <xf numFmtId="43" fontId="36" fillId="3" borderId="1" xfId="1" applyFont="1" applyFill="1" applyBorder="1" applyAlignment="1">
      <alignment horizontal="left" vertical="top" wrapText="1"/>
    </xf>
    <xf numFmtId="43" fontId="32" fillId="0" borderId="0" xfId="1" applyFont="1" applyAlignment="1">
      <alignment horizontal="center" wrapText="1"/>
    </xf>
    <xf numFmtId="43" fontId="32" fillId="0" borderId="0" xfId="1" applyFont="1" applyAlignment="1">
      <alignment horizontal="right"/>
    </xf>
    <xf numFmtId="43" fontId="4" fillId="3" borderId="1" xfId="1" applyFont="1" applyFill="1" applyBorder="1" applyAlignment="1">
      <alignment vertical="top"/>
    </xf>
    <xf numFmtId="0" fontId="4" fillId="0" borderId="3" xfId="0" applyFont="1" applyBorder="1" applyAlignment="1">
      <alignment vertical="top" wrapText="1"/>
    </xf>
    <xf numFmtId="0" fontId="4" fillId="0" borderId="5" xfId="0" applyFont="1" applyBorder="1" applyAlignment="1">
      <alignment vertical="top" wrapText="1"/>
    </xf>
    <xf numFmtId="43" fontId="6" fillId="3" borderId="1" xfId="1" applyFont="1" applyFill="1" applyBorder="1" applyAlignment="1">
      <alignment vertical="top" wrapText="1"/>
    </xf>
    <xf numFmtId="43" fontId="37" fillId="0" borderId="1" xfId="1" applyFont="1" applyBorder="1"/>
    <xf numFmtId="43" fontId="37" fillId="0" borderId="1" xfId="0" applyNumberFormat="1" applyFont="1" applyBorder="1"/>
    <xf numFmtId="0" fontId="40" fillId="3" borderId="5" xfId="0" applyFont="1" applyFill="1" applyBorder="1" applyAlignment="1">
      <alignment vertical="top" wrapText="1"/>
    </xf>
    <xf numFmtId="0" fontId="40" fillId="3" borderId="1" xfId="0" applyFont="1" applyFill="1" applyBorder="1" applyAlignment="1">
      <alignment vertical="top"/>
    </xf>
    <xf numFmtId="0" fontId="40" fillId="0" borderId="28" xfId="0" applyFont="1" applyFill="1" applyBorder="1" applyAlignment="1">
      <alignment vertical="top" wrapText="1"/>
    </xf>
    <xf numFmtId="0" fontId="40" fillId="0" borderId="29" xfId="0" applyFont="1" applyFill="1" applyBorder="1" applyAlignment="1">
      <alignment vertical="top"/>
    </xf>
    <xf numFmtId="0" fontId="40" fillId="0" borderId="30" xfId="0" applyFont="1" applyFill="1" applyBorder="1" applyAlignment="1">
      <alignment vertical="top" wrapText="1"/>
    </xf>
    <xf numFmtId="0" fontId="40" fillId="0" borderId="31" xfId="0" applyFont="1" applyFill="1" applyBorder="1" applyAlignment="1">
      <alignment vertical="top" wrapText="1"/>
    </xf>
    <xf numFmtId="43" fontId="40" fillId="0" borderId="29" xfId="1" applyFont="1" applyFill="1" applyBorder="1" applyAlignment="1">
      <alignment vertical="top"/>
    </xf>
    <xf numFmtId="0" fontId="40" fillId="0" borderId="29" xfId="0" applyFont="1" applyFill="1" applyBorder="1" applyAlignment="1">
      <alignment horizontal="right" vertical="top"/>
    </xf>
    <xf numFmtId="0" fontId="40" fillId="0" borderId="25" xfId="0" applyFont="1" applyFill="1" applyBorder="1" applyAlignment="1">
      <alignment vertical="top"/>
    </xf>
    <xf numFmtId="0" fontId="38" fillId="0" borderId="25" xfId="0" applyFont="1" applyFill="1" applyBorder="1" applyAlignment="1">
      <alignment vertical="top" wrapText="1"/>
    </xf>
    <xf numFmtId="43" fontId="38" fillId="0" borderId="25" xfId="1" applyFont="1" applyFill="1" applyBorder="1" applyAlignment="1">
      <alignment vertical="top"/>
    </xf>
    <xf numFmtId="0" fontId="40" fillId="0" borderId="25" xfId="0" applyFont="1" applyFill="1" applyBorder="1" applyAlignment="1">
      <alignment horizontal="right" vertical="top"/>
    </xf>
    <xf numFmtId="0" fontId="38" fillId="0" borderId="1" xfId="0" applyFont="1" applyBorder="1"/>
    <xf numFmtId="0" fontId="38" fillId="0" borderId="1" xfId="0" applyFont="1" applyBorder="1" applyAlignment="1">
      <alignment wrapText="1"/>
    </xf>
    <xf numFmtId="43" fontId="38" fillId="0" borderId="1" xfId="1" applyFont="1" applyBorder="1"/>
    <xf numFmtId="0" fontId="38" fillId="0" borderId="1" xfId="0" applyFont="1" applyBorder="1" applyAlignment="1">
      <alignment horizontal="right"/>
    </xf>
    <xf numFmtId="0" fontId="40" fillId="0" borderId="1" xfId="0" applyFont="1" applyFill="1" applyBorder="1" applyAlignment="1">
      <alignment horizontal="right" vertical="top"/>
    </xf>
    <xf numFmtId="4" fontId="40" fillId="3" borderId="1" xfId="0" applyNumberFormat="1" applyFont="1" applyFill="1" applyBorder="1" applyAlignment="1">
      <alignment horizontal="right" vertical="top"/>
    </xf>
    <xf numFmtId="0" fontId="36" fillId="0" borderId="1" xfId="0" applyNumberFormat="1" applyFont="1" applyFill="1" applyBorder="1" applyAlignment="1">
      <alignment horizontal="left" vertical="top" wrapText="1"/>
    </xf>
    <xf numFmtId="4" fontId="40" fillId="3" borderId="1" xfId="0" applyNumberFormat="1" applyFont="1" applyFill="1" applyBorder="1" applyAlignment="1">
      <alignment vertical="top"/>
    </xf>
    <xf numFmtId="4" fontId="40" fillId="3" borderId="8" xfId="0" applyNumberFormat="1" applyFont="1" applyFill="1" applyBorder="1" applyAlignment="1">
      <alignment vertical="top"/>
    </xf>
    <xf numFmtId="3" fontId="40" fillId="0" borderId="1" xfId="0" applyNumberFormat="1" applyFont="1" applyBorder="1" applyAlignment="1">
      <alignment horizontal="left" vertical="top" wrapText="1"/>
    </xf>
    <xf numFmtId="43" fontId="38" fillId="0" borderId="1" xfId="1" applyFont="1" applyFill="1" applyBorder="1" applyAlignment="1">
      <alignment horizontal="right" vertical="top"/>
    </xf>
    <xf numFmtId="43" fontId="46" fillId="0" borderId="1" xfId="1" applyFont="1" applyFill="1" applyBorder="1" applyAlignment="1">
      <alignment horizontal="left" vertical="top" wrapText="1"/>
    </xf>
    <xf numFmtId="4" fontId="37" fillId="2" borderId="1" xfId="0" applyNumberFormat="1" applyFont="1" applyFill="1" applyBorder="1" applyAlignment="1">
      <alignment horizontal="right" vertical="top" wrapText="1"/>
    </xf>
    <xf numFmtId="43" fontId="2" fillId="0" borderId="1" xfId="5" applyNumberFormat="1" applyFont="1" applyFill="1" applyBorder="1" applyAlignment="1">
      <alignment horizontal="right" vertical="top" wrapText="1"/>
    </xf>
    <xf numFmtId="3" fontId="4" fillId="0" borderId="0" xfId="0" applyNumberFormat="1" applyFont="1" applyFill="1" applyBorder="1" applyAlignment="1">
      <alignment vertical="top" wrapText="1"/>
    </xf>
    <xf numFmtId="3" fontId="40" fillId="0" borderId="1" xfId="0" applyNumberFormat="1" applyFont="1" applyFill="1" applyBorder="1" applyAlignment="1">
      <alignment horizontal="left" vertical="top" wrapText="1"/>
    </xf>
    <xf numFmtId="3" fontId="40" fillId="0" borderId="0" xfId="0" applyNumberFormat="1" applyFont="1" applyFill="1" applyBorder="1" applyAlignment="1">
      <alignment vertical="top" wrapText="1"/>
    </xf>
    <xf numFmtId="0" fontId="38" fillId="0" borderId="6" xfId="0" applyFont="1" applyFill="1" applyBorder="1" applyAlignment="1">
      <alignment horizontal="center" vertical="top" wrapText="1"/>
    </xf>
    <xf numFmtId="0" fontId="36" fillId="0" borderId="9" xfId="0" applyFont="1" applyFill="1" applyBorder="1" applyAlignment="1">
      <alignment vertical="top" wrapText="1"/>
    </xf>
    <xf numFmtId="0" fontId="40" fillId="0" borderId="0" xfId="0" applyFont="1" applyFill="1" applyBorder="1" applyAlignment="1">
      <alignment vertical="top" wrapText="1"/>
    </xf>
    <xf numFmtId="3" fontId="36" fillId="0" borderId="0" xfId="0" applyNumberFormat="1" applyFont="1" applyFill="1" applyBorder="1" applyAlignment="1">
      <alignment vertical="top" wrapText="1"/>
    </xf>
    <xf numFmtId="0" fontId="40" fillId="0" borderId="8" xfId="0" applyFont="1" applyFill="1" applyBorder="1" applyAlignment="1">
      <alignment vertical="top" wrapText="1"/>
    </xf>
    <xf numFmtId="0" fontId="40" fillId="0" borderId="12" xfId="0" applyFont="1" applyFill="1" applyBorder="1" applyAlignment="1">
      <alignment vertical="top" wrapText="1"/>
    </xf>
    <xf numFmtId="3" fontId="40" fillId="0" borderId="3" xfId="0" applyNumberFormat="1" applyFont="1" applyFill="1" applyBorder="1" applyAlignment="1">
      <alignment horizontal="left" vertical="top" wrapText="1"/>
    </xf>
    <xf numFmtId="3" fontId="37" fillId="0" borderId="1" xfId="0" applyNumberFormat="1" applyFont="1" applyFill="1" applyBorder="1" applyAlignment="1">
      <alignment vertical="top" wrapText="1"/>
    </xf>
    <xf numFmtId="0" fontId="36" fillId="0" borderId="3" xfId="0" applyFont="1" applyFill="1" applyBorder="1" applyAlignment="1">
      <alignment vertical="top" wrapText="1"/>
    </xf>
    <xf numFmtId="4" fontId="36" fillId="0" borderId="1" xfId="0" applyNumberFormat="1" applyFont="1" applyBorder="1" applyAlignment="1">
      <alignment horizontal="left" vertical="top"/>
    </xf>
    <xf numFmtId="43" fontId="36" fillId="0" borderId="1" xfId="1" applyFont="1" applyBorder="1" applyAlignment="1">
      <alignment horizontal="left" vertical="top"/>
    </xf>
    <xf numFmtId="0" fontId="6" fillId="0" borderId="1" xfId="16" applyFont="1" applyFill="1" applyBorder="1" applyAlignment="1">
      <alignment horizontal="left" vertical="top" wrapText="1"/>
    </xf>
    <xf numFmtId="0" fontId="44" fillId="0" borderId="1" xfId="0" applyFont="1" applyBorder="1" applyAlignment="1">
      <alignment vertical="top" wrapText="1"/>
    </xf>
    <xf numFmtId="0" fontId="44" fillId="0" borderId="1" xfId="0" applyFont="1" applyBorder="1" applyAlignment="1">
      <alignment horizontal="right" vertical="top" wrapText="1"/>
    </xf>
    <xf numFmtId="0" fontId="0" fillId="0" borderId="0" xfId="0" applyFont="1" applyAlignment="1">
      <alignment horizontal="right"/>
    </xf>
    <xf numFmtId="43" fontId="2" fillId="0" borderId="8" xfId="1" applyFont="1" applyFill="1" applyBorder="1" applyAlignment="1">
      <alignment horizontal="left" vertical="top" wrapText="1"/>
    </xf>
    <xf numFmtId="43" fontId="37" fillId="3" borderId="1" xfId="1" applyFont="1" applyFill="1" applyBorder="1" applyAlignment="1">
      <alignment horizontal="left" vertical="top" wrapText="1"/>
    </xf>
    <xf numFmtId="0" fontId="36" fillId="0" borderId="0" xfId="0" applyFont="1" applyAlignment="1"/>
    <xf numFmtId="43" fontId="36" fillId="0" borderId="0" xfId="1" applyFont="1" applyAlignment="1">
      <alignment horizontal="right" vertical="top"/>
    </xf>
    <xf numFmtId="0" fontId="36" fillId="0" borderId="0" xfId="0" applyFont="1" applyAlignment="1">
      <alignment horizontal="right" vertical="top"/>
    </xf>
    <xf numFmtId="43" fontId="36" fillId="3" borderId="6" xfId="1" applyFont="1" applyFill="1" applyBorder="1" applyAlignment="1">
      <alignment horizontal="left" vertical="top" wrapText="1"/>
    </xf>
    <xf numFmtId="43" fontId="36" fillId="3" borderId="1" xfId="1" applyFont="1" applyFill="1" applyBorder="1" applyAlignment="1">
      <alignment horizontal="right" vertical="top"/>
    </xf>
    <xf numFmtId="0" fontId="40" fillId="0" borderId="4" xfId="0" applyFont="1" applyFill="1" applyBorder="1" applyAlignment="1">
      <alignment horizontal="left" vertical="top" wrapText="1"/>
    </xf>
    <xf numFmtId="0" fontId="40" fillId="2" borderId="4" xfId="0" applyFont="1" applyFill="1" applyBorder="1" applyAlignment="1">
      <alignment vertical="top" wrapText="1"/>
    </xf>
    <xf numFmtId="0" fontId="40" fillId="2" borderId="5" xfId="0" applyFont="1" applyFill="1" applyBorder="1" applyAlignment="1">
      <alignment vertical="top" wrapText="1"/>
    </xf>
    <xf numFmtId="0" fontId="0" fillId="0" borderId="0" xfId="0" applyAlignment="1">
      <alignment vertical="top"/>
    </xf>
    <xf numFmtId="43" fontId="37" fillId="0" borderId="1" xfId="1" applyFont="1" applyFill="1" applyBorder="1"/>
    <xf numFmtId="165" fontId="36" fillId="0" borderId="1" xfId="1" applyNumberFormat="1" applyFont="1" applyFill="1" applyBorder="1" applyAlignment="1">
      <alignment horizontal="left" vertical="top" wrapText="1"/>
    </xf>
    <xf numFmtId="0" fontId="34" fillId="0" borderId="0" xfId="0" applyFont="1" applyAlignment="1">
      <alignment vertical="top"/>
    </xf>
    <xf numFmtId="0" fontId="34" fillId="0" borderId="1" xfId="0" applyFont="1" applyBorder="1" applyAlignment="1">
      <alignment vertical="top"/>
    </xf>
    <xf numFmtId="0" fontId="46" fillId="0" borderId="2" xfId="0" applyFont="1" applyFill="1" applyBorder="1" applyAlignment="1">
      <alignment horizontal="left" vertical="top"/>
    </xf>
    <xf numFmtId="0" fontId="35" fillId="0" borderId="0" xfId="0" applyFont="1" applyAlignment="1">
      <alignment vertical="top" wrapText="1"/>
    </xf>
    <xf numFmtId="0" fontId="35" fillId="0" borderId="0" xfId="0" applyFont="1" applyAlignment="1">
      <alignment vertical="top"/>
    </xf>
    <xf numFmtId="0" fontId="36" fillId="4" borderId="1" xfId="0" applyFont="1" applyFill="1" applyBorder="1" applyAlignment="1">
      <alignment horizontal="left" vertical="top"/>
    </xf>
    <xf numFmtId="0" fontId="37" fillId="4" borderId="1" xfId="0" applyFont="1" applyFill="1" applyBorder="1" applyAlignment="1">
      <alignment horizontal="left" vertical="top"/>
    </xf>
    <xf numFmtId="43" fontId="36" fillId="4" borderId="1" xfId="1" applyFont="1" applyFill="1" applyBorder="1" applyAlignment="1">
      <alignment horizontal="left" vertical="top"/>
    </xf>
    <xf numFmtId="0" fontId="2" fillId="0" borderId="5" xfId="0" applyFont="1" applyFill="1" applyBorder="1" applyAlignment="1">
      <alignment horizontal="left" vertical="top" wrapText="1"/>
    </xf>
    <xf numFmtId="0" fontId="0" fillId="0" borderId="0" xfId="0" applyAlignment="1">
      <alignment vertical="top"/>
    </xf>
    <xf numFmtId="0" fontId="36" fillId="3" borderId="1" xfId="0" applyFont="1" applyFill="1" applyBorder="1" applyAlignment="1">
      <alignment horizontal="left" vertical="top"/>
    </xf>
    <xf numFmtId="43" fontId="32" fillId="0" borderId="1" xfId="1" applyFont="1" applyBorder="1" applyAlignment="1">
      <alignment vertical="top" wrapText="1"/>
    </xf>
    <xf numFmtId="43" fontId="38" fillId="0" borderId="6" xfId="1" applyFont="1" applyFill="1" applyBorder="1" applyAlignment="1">
      <alignment horizontal="right" vertical="top" wrapText="1"/>
    </xf>
    <xf numFmtId="43" fontId="40" fillId="0" borderId="8" xfId="1" applyFont="1" applyFill="1" applyBorder="1" applyAlignment="1">
      <alignment horizontal="right" vertical="top" wrapText="1"/>
    </xf>
    <xf numFmtId="43" fontId="36" fillId="0" borderId="0" xfId="0" applyNumberFormat="1" applyFont="1" applyFill="1" applyBorder="1" applyAlignment="1">
      <alignment vertical="top" wrapText="1"/>
    </xf>
    <xf numFmtId="0" fontId="38" fillId="0" borderId="6" xfId="0" applyFont="1" applyFill="1" applyBorder="1" applyAlignment="1">
      <alignment vertical="top" wrapText="1"/>
    </xf>
    <xf numFmtId="164" fontId="37" fillId="0" borderId="1" xfId="5" applyFont="1" applyBorder="1" applyAlignment="1">
      <alignment vertical="top" wrapText="1"/>
    </xf>
    <xf numFmtId="0" fontId="36" fillId="0" borderId="0" xfId="0" applyFont="1" applyAlignment="1">
      <alignment horizontal="right" vertical="top" wrapText="1"/>
    </xf>
    <xf numFmtId="0" fontId="36" fillId="0" borderId="0" xfId="0" applyFont="1" applyAlignment="1">
      <alignment horizontal="center" vertical="top" wrapText="1"/>
    </xf>
    <xf numFmtId="164" fontId="37" fillId="0" borderId="1" xfId="5" applyFont="1" applyBorder="1" applyAlignment="1">
      <alignment horizontal="right" vertical="top" wrapText="1"/>
    </xf>
    <xf numFmtId="164" fontId="36" fillId="0" borderId="1" xfId="5" applyFont="1" applyFill="1" applyBorder="1" applyAlignment="1">
      <alignment horizontal="right" vertical="top" wrapText="1"/>
    </xf>
    <xf numFmtId="164" fontId="36" fillId="0" borderId="0" xfId="5" applyFont="1" applyFill="1" applyAlignment="1">
      <alignment vertical="top" wrapText="1"/>
    </xf>
    <xf numFmtId="164" fontId="36" fillId="0" borderId="1" xfId="5" applyFont="1" applyBorder="1" applyAlignment="1">
      <alignment horizontal="right" vertical="top" wrapText="1"/>
    </xf>
    <xf numFmtId="164" fontId="36" fillId="0" borderId="0" xfId="0" applyNumberFormat="1" applyFont="1" applyFill="1" applyAlignment="1">
      <alignment vertical="top" wrapText="1"/>
    </xf>
    <xf numFmtId="164" fontId="36" fillId="0" borderId="11" xfId="5" applyFont="1" applyFill="1" applyBorder="1" applyAlignment="1">
      <alignment vertical="top" wrapText="1"/>
    </xf>
    <xf numFmtId="164" fontId="36" fillId="0" borderId="0" xfId="5" applyFont="1" applyFill="1" applyBorder="1" applyAlignment="1">
      <alignment vertical="top" wrapText="1"/>
    </xf>
    <xf numFmtId="164" fontId="36" fillId="0" borderId="0" xfId="5" applyFont="1" applyAlignment="1">
      <alignment horizontal="right" vertical="top" wrapText="1"/>
    </xf>
    <xf numFmtId="0" fontId="40" fillId="0" borderId="1" xfId="0" applyFont="1" applyBorder="1" applyAlignment="1">
      <alignment horizontal="right" vertical="top"/>
    </xf>
    <xf numFmtId="164" fontId="37" fillId="0" borderId="1" xfId="5" applyFont="1" applyBorder="1" applyAlignment="1">
      <alignment vertical="top"/>
    </xf>
    <xf numFmtId="0" fontId="37" fillId="0" borderId="1" xfId="0" applyFont="1" applyBorder="1" applyAlignment="1">
      <alignment horizontal="right" vertical="top"/>
    </xf>
    <xf numFmtId="0" fontId="38" fillId="0" borderId="3" xfId="0" applyFont="1" applyFill="1" applyBorder="1" applyAlignment="1">
      <alignment vertical="top"/>
    </xf>
    <xf numFmtId="0" fontId="38" fillId="0" borderId="5" xfId="0" applyFont="1" applyFill="1" applyBorder="1" applyAlignment="1">
      <alignment vertical="top"/>
    </xf>
    <xf numFmtId="0" fontId="38" fillId="0" borderId="1" xfId="0" applyFont="1" applyFill="1" applyBorder="1" applyAlignment="1">
      <alignment vertical="top"/>
    </xf>
    <xf numFmtId="4" fontId="38" fillId="0" borderId="1" xfId="0" applyNumberFormat="1" applyFont="1" applyFill="1" applyBorder="1" applyAlignment="1">
      <alignment vertical="top"/>
    </xf>
    <xf numFmtId="0" fontId="40" fillId="0" borderId="1" xfId="0" applyFont="1" applyBorder="1" applyAlignment="1">
      <alignment horizontal="center" vertical="top"/>
    </xf>
    <xf numFmtId="0" fontId="40" fillId="4" borderId="1" xfId="0" applyFont="1" applyFill="1" applyBorder="1" applyAlignment="1">
      <alignment horizontal="right" vertical="top"/>
    </xf>
    <xf numFmtId="0" fontId="40" fillId="4" borderId="1" xfId="0" applyFont="1" applyFill="1" applyBorder="1" applyAlignment="1">
      <alignment vertical="top"/>
    </xf>
    <xf numFmtId="4" fontId="40" fillId="4" borderId="1" xfId="0" applyNumberFormat="1" applyFont="1" applyFill="1" applyBorder="1" applyAlignment="1">
      <alignment horizontal="right" vertical="top"/>
    </xf>
    <xf numFmtId="43" fontId="37" fillId="0" borderId="0" xfId="1" applyFont="1" applyAlignment="1">
      <alignment vertical="top"/>
    </xf>
    <xf numFmtId="43" fontId="37" fillId="2" borderId="1" xfId="0" applyNumberFormat="1" applyFont="1" applyFill="1" applyBorder="1"/>
    <xf numFmtId="0" fontId="40" fillId="0" borderId="5" xfId="0" applyFont="1" applyBorder="1" applyAlignment="1">
      <alignment horizontal="left" vertical="top" wrapText="1"/>
    </xf>
    <xf numFmtId="0" fontId="0" fillId="0" borderId="0" xfId="0" applyAlignment="1">
      <alignment vertical="top"/>
    </xf>
    <xf numFmtId="0" fontId="0" fillId="0" borderId="0" xfId="0" applyAlignment="1">
      <alignment vertical="top"/>
    </xf>
    <xf numFmtId="0" fontId="54" fillId="0" borderId="0" xfId="0" applyFont="1" applyAlignment="1">
      <alignment vertical="top"/>
    </xf>
    <xf numFmtId="4" fontId="37" fillId="0" borderId="1" xfId="0" applyNumberFormat="1" applyFont="1" applyBorder="1" applyAlignment="1">
      <alignment horizontal="right" vertical="top"/>
    </xf>
    <xf numFmtId="43" fontId="34" fillId="0" borderId="0" xfId="1" applyFont="1" applyAlignment="1">
      <alignment vertical="top"/>
    </xf>
    <xf numFmtId="43" fontId="54" fillId="0" borderId="0" xfId="1" applyFont="1" applyAlignment="1">
      <alignment vertical="top"/>
    </xf>
    <xf numFmtId="43" fontId="54" fillId="0" borderId="0" xfId="0" applyNumberFormat="1" applyFont="1" applyAlignment="1">
      <alignment vertical="top"/>
    </xf>
    <xf numFmtId="4" fontId="0" fillId="0" borderId="0" xfId="0" applyNumberFormat="1" applyAlignment="1">
      <alignment horizontal="right" vertical="top"/>
    </xf>
    <xf numFmtId="0" fontId="40" fillId="0" borderId="0" xfId="0" applyFont="1" applyBorder="1" applyAlignment="1">
      <alignment vertical="top"/>
    </xf>
    <xf numFmtId="43" fontId="36" fillId="3" borderId="1" xfId="1" applyFont="1" applyFill="1" applyBorder="1" applyAlignment="1">
      <alignment horizontal="center" vertical="top" wrapText="1"/>
    </xf>
    <xf numFmtId="164" fontId="36" fillId="3" borderId="1" xfId="5" applyFont="1" applyFill="1" applyBorder="1" applyAlignment="1">
      <alignment horizontal="right" vertical="top" wrapText="1"/>
    </xf>
    <xf numFmtId="43" fontId="36" fillId="0" borderId="0" xfId="0" applyNumberFormat="1" applyFont="1" applyFill="1" applyAlignment="1">
      <alignment vertical="top" wrapText="1"/>
    </xf>
    <xf numFmtId="164" fontId="4" fillId="3" borderId="1" xfId="5" applyFont="1" applyFill="1" applyBorder="1" applyAlignment="1">
      <alignment horizontal="right" vertical="top" wrapText="1"/>
    </xf>
    <xf numFmtId="0" fontId="36" fillId="0" borderId="0" xfId="0" applyFont="1" applyFill="1" applyBorder="1" applyAlignment="1">
      <alignment horizontal="left" vertical="top" wrapText="1"/>
    </xf>
    <xf numFmtId="4" fontId="40" fillId="3" borderId="6" xfId="0" applyNumberFormat="1" applyFont="1" applyFill="1" applyBorder="1" applyAlignment="1">
      <alignment vertical="top" wrapText="1"/>
    </xf>
    <xf numFmtId="0" fontId="37" fillId="0" borderId="1" xfId="0" applyFont="1" applyFill="1" applyBorder="1" applyAlignment="1">
      <alignment horizontal="center" vertical="top" wrapText="1"/>
    </xf>
    <xf numFmtId="0" fontId="0" fillId="0" borderId="0" xfId="0" applyAlignment="1">
      <alignment vertical="top"/>
    </xf>
    <xf numFmtId="0" fontId="0" fillId="0" borderId="0" xfId="0" applyAlignment="1">
      <alignment vertical="top"/>
    </xf>
    <xf numFmtId="4" fontId="36" fillId="3" borderId="1" xfId="0" applyNumberFormat="1" applyFont="1" applyFill="1" applyBorder="1" applyAlignment="1">
      <alignment vertical="top"/>
    </xf>
    <xf numFmtId="164" fontId="37" fillId="0" borderId="1" xfId="1" applyNumberFormat="1" applyFont="1" applyFill="1" applyBorder="1" applyAlignment="1">
      <alignment vertical="top" wrapText="1"/>
    </xf>
    <xf numFmtId="4" fontId="36" fillId="3" borderId="6" xfId="0" applyNumberFormat="1" applyFont="1" applyFill="1" applyBorder="1" applyAlignment="1">
      <alignment vertical="top" wrapText="1"/>
    </xf>
    <xf numFmtId="0" fontId="0" fillId="0" borderId="0" xfId="0" applyAlignment="1">
      <alignment vertical="top"/>
    </xf>
    <xf numFmtId="0" fontId="37" fillId="3" borderId="1" xfId="0" applyFont="1" applyFill="1" applyBorder="1" applyAlignment="1">
      <alignment vertical="top" wrapText="1"/>
    </xf>
    <xf numFmtId="0" fontId="37" fillId="0" borderId="6" xfId="0" applyFont="1" applyBorder="1" applyAlignment="1">
      <alignment vertical="top"/>
    </xf>
    <xf numFmtId="0" fontId="37" fillId="0" borderId="8" xfId="0" applyFont="1" applyBorder="1" applyAlignment="1">
      <alignment vertical="top"/>
    </xf>
    <xf numFmtId="0" fontId="37" fillId="0" borderId="5" xfId="0" applyFont="1" applyBorder="1" applyAlignment="1">
      <alignment vertical="top"/>
    </xf>
    <xf numFmtId="0" fontId="0" fillId="0" borderId="0" xfId="0" applyAlignment="1">
      <alignment wrapText="1"/>
    </xf>
    <xf numFmtId="0" fontId="43" fillId="0" borderId="1" xfId="0" applyFont="1" applyBorder="1" applyAlignment="1">
      <alignment horizontal="right" vertical="top" wrapText="1"/>
    </xf>
    <xf numFmtId="164" fontId="38" fillId="0" borderId="1" xfId="5" applyFont="1" applyFill="1" applyBorder="1" applyAlignment="1">
      <alignment horizontal="left" vertical="top" wrapText="1"/>
    </xf>
    <xf numFmtId="164" fontId="4" fillId="0" borderId="1" xfId="5" applyFont="1" applyFill="1" applyBorder="1" applyAlignment="1">
      <alignment horizontal="left" vertical="top" wrapText="1"/>
    </xf>
    <xf numFmtId="164" fontId="6" fillId="0" borderId="1" xfId="5" applyFont="1" applyFill="1" applyBorder="1" applyAlignment="1">
      <alignment horizontal="left" vertical="top" wrapText="1"/>
    </xf>
    <xf numFmtId="0" fontId="6" fillId="0" borderId="1" xfId="0" applyFont="1" applyBorder="1" applyAlignment="1">
      <alignment horizontal="right" vertical="top" wrapText="1"/>
    </xf>
    <xf numFmtId="164" fontId="2" fillId="0" borderId="1" xfId="5" applyFont="1" applyBorder="1" applyAlignment="1">
      <alignment horizontal="left" vertical="top" wrapText="1"/>
    </xf>
    <xf numFmtId="164" fontId="3" fillId="0" borderId="1" xfId="5" applyFont="1" applyBorder="1" applyAlignment="1">
      <alignment horizontal="left" vertical="top" wrapText="1"/>
    </xf>
    <xf numFmtId="164" fontId="40" fillId="2" borderId="1" xfId="5" applyFont="1" applyFill="1" applyBorder="1" applyAlignment="1">
      <alignment horizontal="left" vertical="top"/>
    </xf>
    <xf numFmtId="164" fontId="3" fillId="0" borderId="1" xfId="5" applyFont="1" applyFill="1" applyBorder="1" applyAlignment="1">
      <alignment horizontal="left" vertical="top" wrapText="1"/>
    </xf>
    <xf numFmtId="164" fontId="38" fillId="2" borderId="1" xfId="5" applyFont="1" applyFill="1" applyBorder="1" applyAlignment="1">
      <alignment horizontal="left" vertical="top"/>
    </xf>
    <xf numFmtId="0" fontId="38" fillId="0" borderId="1" xfId="0" applyFont="1" applyBorder="1" applyAlignment="1">
      <alignment horizontal="right" vertical="top"/>
    </xf>
    <xf numFmtId="164" fontId="36" fillId="0" borderId="1" xfId="5" applyFont="1" applyBorder="1" applyAlignment="1">
      <alignment vertical="top" wrapText="1"/>
    </xf>
    <xf numFmtId="164" fontId="2" fillId="0" borderId="1" xfId="5" applyFont="1" applyFill="1" applyBorder="1" applyAlignment="1">
      <alignment horizontal="left" vertical="top" wrapText="1"/>
    </xf>
    <xf numFmtId="164" fontId="4" fillId="0" borderId="1" xfId="5" applyFont="1" applyFill="1" applyBorder="1" applyAlignment="1">
      <alignment horizontal="right" vertical="top"/>
    </xf>
    <xf numFmtId="0" fontId="4" fillId="0" borderId="1" xfId="18" applyFont="1" applyFill="1" applyBorder="1" applyAlignment="1">
      <alignment horizontal="right" vertical="top" wrapText="1"/>
    </xf>
    <xf numFmtId="164" fontId="40" fillId="0" borderId="1" xfId="5" applyFont="1" applyFill="1" applyBorder="1" applyAlignment="1">
      <alignment horizontal="center" vertical="top" wrapText="1"/>
    </xf>
    <xf numFmtId="164" fontId="40" fillId="0" borderId="1" xfId="5" applyFont="1" applyFill="1" applyBorder="1" applyAlignment="1">
      <alignment horizontal="right" vertical="top"/>
    </xf>
    <xf numFmtId="164" fontId="38" fillId="0" borderId="1" xfId="5" applyFont="1" applyFill="1" applyBorder="1" applyAlignment="1">
      <alignment horizontal="center" vertical="top" wrapText="1"/>
    </xf>
    <xf numFmtId="164" fontId="40" fillId="0" borderId="1" xfId="5" applyFont="1" applyBorder="1" applyAlignment="1">
      <alignment vertical="top" wrapText="1"/>
    </xf>
    <xf numFmtId="4" fontId="36" fillId="0" borderId="1" xfId="0" applyNumberFormat="1" applyFont="1" applyBorder="1" applyAlignment="1">
      <alignment horizontal="right" vertical="top"/>
    </xf>
    <xf numFmtId="4" fontId="49" fillId="0" borderId="1" xfId="0" applyNumberFormat="1" applyFont="1" applyBorder="1" applyAlignment="1">
      <alignment horizontal="right" vertical="top"/>
    </xf>
    <xf numFmtId="164" fontId="37" fillId="0" borderId="1" xfId="5" applyFont="1" applyBorder="1" applyAlignment="1">
      <alignment horizontal="right" vertical="top"/>
    </xf>
    <xf numFmtId="164" fontId="38" fillId="0" borderId="1" xfId="5" applyFont="1" applyFill="1" applyBorder="1" applyAlignment="1">
      <alignment horizontal="right" vertical="top" wrapText="1"/>
    </xf>
    <xf numFmtId="164" fontId="37" fillId="0" borderId="1" xfId="5" applyFont="1" applyFill="1" applyBorder="1" applyAlignment="1">
      <alignment horizontal="right" vertical="top" wrapText="1"/>
    </xf>
    <xf numFmtId="164" fontId="40" fillId="0" borderId="1" xfId="5" applyFont="1" applyFill="1" applyBorder="1" applyAlignment="1">
      <alignment horizontal="right" vertical="top" wrapText="1"/>
    </xf>
    <xf numFmtId="43" fontId="38" fillId="0" borderId="0" xfId="1" applyFont="1" applyFill="1" applyAlignment="1">
      <alignment horizontal="right"/>
    </xf>
    <xf numFmtId="0" fontId="34" fillId="0" borderId="0" xfId="0" applyFont="1" applyAlignment="1">
      <alignment horizontal="left" vertical="top"/>
    </xf>
    <xf numFmtId="3" fontId="4" fillId="2" borderId="1" xfId="0" applyNumberFormat="1" applyFont="1" applyFill="1" applyBorder="1" applyAlignment="1">
      <alignment vertical="top" wrapText="1"/>
    </xf>
    <xf numFmtId="164" fontId="36" fillId="0" borderId="1" xfId="5" applyFont="1" applyFill="1" applyBorder="1" applyAlignment="1">
      <alignment vertical="top" wrapText="1"/>
    </xf>
    <xf numFmtId="164" fontId="4" fillId="0" borderId="1" xfId="5" applyFont="1" applyFill="1" applyBorder="1" applyAlignment="1">
      <alignment horizontal="right" vertical="top" wrapText="1"/>
    </xf>
    <xf numFmtId="164" fontId="37" fillId="0" borderId="1" xfId="5" applyFont="1" applyFill="1" applyBorder="1" applyAlignment="1">
      <alignment vertical="top" wrapText="1"/>
    </xf>
    <xf numFmtId="0" fontId="36" fillId="2" borderId="0" xfId="0" applyFont="1" applyFill="1" applyAlignment="1">
      <alignment horizontal="left" wrapText="1"/>
    </xf>
    <xf numFmtId="164" fontId="37" fillId="0" borderId="1" xfId="5" applyFont="1" applyFill="1" applyBorder="1" applyAlignment="1">
      <alignment horizontal="left" vertical="top" wrapText="1"/>
    </xf>
    <xf numFmtId="164" fontId="36" fillId="0" borderId="1" xfId="5" applyFont="1" applyFill="1" applyBorder="1" applyAlignment="1">
      <alignment vertical="top"/>
    </xf>
    <xf numFmtId="164" fontId="40" fillId="0" borderId="1" xfId="5" applyFont="1" applyFill="1" applyBorder="1" applyAlignment="1">
      <alignment vertical="top" wrapText="1"/>
    </xf>
    <xf numFmtId="164" fontId="37" fillId="0" borderId="1" xfId="5" applyFont="1" applyFill="1" applyBorder="1" applyAlignment="1">
      <alignment horizontal="left" wrapText="1"/>
    </xf>
    <xf numFmtId="164" fontId="36" fillId="0" borderId="0" xfId="5" applyFont="1" applyFill="1" applyAlignment="1">
      <alignment horizontal="left" wrapText="1"/>
    </xf>
    <xf numFmtId="0" fontId="38" fillId="0" borderId="3" xfId="0" applyFont="1" applyFill="1" applyBorder="1" applyAlignment="1">
      <alignment horizontal="left" vertical="top" wrapText="1"/>
    </xf>
    <xf numFmtId="0" fontId="40" fillId="0" borderId="5" xfId="0" applyFont="1" applyFill="1" applyBorder="1" applyAlignment="1">
      <alignment horizontal="left" vertical="top" wrapText="1"/>
    </xf>
    <xf numFmtId="0" fontId="0" fillId="0" borderId="0" xfId="0" applyFill="1" applyAlignment="1">
      <alignment vertical="top"/>
    </xf>
    <xf numFmtId="164" fontId="37" fillId="0" borderId="1" xfId="5" applyFont="1" applyFill="1" applyBorder="1" applyAlignment="1">
      <alignment vertical="top"/>
    </xf>
    <xf numFmtId="164" fontId="36" fillId="0" borderId="0" xfId="5" applyFont="1" applyFill="1" applyAlignment="1">
      <alignment vertical="top"/>
    </xf>
    <xf numFmtId="0" fontId="0" fillId="0" borderId="0" xfId="0" applyAlignment="1">
      <alignment vertical="top"/>
    </xf>
    <xf numFmtId="0" fontId="0" fillId="0" borderId="0" xfId="0" applyFill="1" applyAlignment="1">
      <alignment vertical="top"/>
    </xf>
    <xf numFmtId="0" fontId="34" fillId="0" borderId="0" xfId="0" applyFont="1" applyFill="1" applyAlignment="1">
      <alignment vertical="top"/>
    </xf>
    <xf numFmtId="0" fontId="40" fillId="0" borderId="3" xfId="0" applyFont="1" applyFill="1" applyBorder="1" applyAlignment="1">
      <alignment horizontal="left" vertical="top" wrapText="1"/>
    </xf>
    <xf numFmtId="43" fontId="32" fillId="0" borderId="0" xfId="1" applyFont="1" applyFill="1" applyAlignment="1">
      <alignment horizontal="right" vertical="top"/>
    </xf>
    <xf numFmtId="164" fontId="2" fillId="0" borderId="1" xfId="5" applyFont="1" applyBorder="1" applyAlignment="1">
      <alignment horizontal="right" vertical="top" wrapText="1"/>
    </xf>
    <xf numFmtId="164" fontId="3" fillId="0" borderId="1" xfId="5" applyFont="1" applyBorder="1" applyAlignment="1">
      <alignment horizontal="right" vertical="top" wrapText="1"/>
    </xf>
    <xf numFmtId="164" fontId="3" fillId="0" borderId="1" xfId="5" applyFont="1" applyFill="1" applyBorder="1" applyAlignment="1">
      <alignment horizontal="right" vertical="top" wrapText="1"/>
    </xf>
    <xf numFmtId="43" fontId="37" fillId="0" borderId="1" xfId="5" applyNumberFormat="1" applyFont="1" applyBorder="1" applyAlignment="1">
      <alignment vertical="top"/>
    </xf>
    <xf numFmtId="43" fontId="36" fillId="0" borderId="1" xfId="5" applyNumberFormat="1" applyFont="1" applyBorder="1"/>
    <xf numFmtId="0" fontId="36" fillId="0" borderId="1" xfId="0" applyFont="1" applyBorder="1" applyAlignment="1">
      <alignment horizontal="right"/>
    </xf>
    <xf numFmtId="43" fontId="40" fillId="2" borderId="1" xfId="5" applyNumberFormat="1" applyFont="1" applyFill="1" applyBorder="1" applyAlignment="1">
      <alignment horizontal="right" vertical="top" wrapText="1"/>
    </xf>
    <xf numFmtId="43" fontId="38" fillId="2" borderId="1" xfId="5" applyNumberFormat="1" applyFont="1" applyFill="1" applyBorder="1" applyAlignment="1">
      <alignment horizontal="right" vertical="top"/>
    </xf>
    <xf numFmtId="43" fontId="40" fillId="0" borderId="1" xfId="5" applyNumberFormat="1" applyFont="1" applyBorder="1" applyAlignment="1">
      <alignment horizontal="right" vertical="top" wrapText="1"/>
    </xf>
    <xf numFmtId="43" fontId="38" fillId="0" borderId="1" xfId="5" applyNumberFormat="1" applyFont="1" applyBorder="1" applyAlignment="1">
      <alignment vertical="top"/>
    </xf>
    <xf numFmtId="43" fontId="36" fillId="0" borderId="1" xfId="5" applyNumberFormat="1" applyFont="1" applyBorder="1" applyAlignment="1">
      <alignment vertical="top"/>
    </xf>
    <xf numFmtId="43" fontId="40" fillId="0" borderId="1" xfId="5" applyNumberFormat="1" applyFont="1" applyFill="1" applyBorder="1" applyAlignment="1">
      <alignment horizontal="right" vertical="top" wrapText="1"/>
    </xf>
    <xf numFmtId="43" fontId="37" fillId="0" borderId="1" xfId="5" applyNumberFormat="1" applyFont="1" applyBorder="1"/>
    <xf numFmtId="4" fontId="37" fillId="0" borderId="1" xfId="0" applyNumberFormat="1" applyFont="1" applyBorder="1" applyAlignment="1">
      <alignment vertical="top"/>
    </xf>
    <xf numFmtId="164" fontId="38" fillId="0" borderId="26" xfId="5" applyFont="1" applyBorder="1"/>
    <xf numFmtId="164" fontId="40" fillId="0" borderId="32" xfId="5" applyFont="1" applyFill="1" applyBorder="1" applyAlignment="1">
      <alignment vertical="top"/>
    </xf>
    <xf numFmtId="164" fontId="40" fillId="0" borderId="26" xfId="5" applyFont="1" applyFill="1" applyBorder="1" applyAlignment="1">
      <alignment vertical="top"/>
    </xf>
    <xf numFmtId="0" fontId="40" fillId="0" borderId="29" xfId="0" applyFont="1" applyFill="1" applyBorder="1" applyAlignment="1">
      <alignment vertical="top" wrapText="1"/>
    </xf>
    <xf numFmtId="0" fontId="40" fillId="0" borderId="29" xfId="0" applyFont="1" applyBorder="1" applyAlignment="1">
      <alignment vertical="top" wrapText="1"/>
    </xf>
    <xf numFmtId="164" fontId="40" fillId="0" borderId="33" xfId="5" applyFont="1" applyFill="1" applyBorder="1" applyAlignment="1">
      <alignment vertical="top"/>
    </xf>
    <xf numFmtId="164" fontId="40" fillId="0" borderId="1" xfId="5" applyFont="1" applyFill="1" applyBorder="1" applyAlignment="1">
      <alignment vertical="top"/>
    </xf>
    <xf numFmtId="164" fontId="38" fillId="0" borderId="1" xfId="5" applyFont="1" applyFill="1" applyBorder="1" applyAlignment="1">
      <alignment vertical="top"/>
    </xf>
    <xf numFmtId="0" fontId="38" fillId="0" borderId="1" xfId="0" applyFont="1" applyFill="1" applyBorder="1" applyAlignment="1">
      <alignment horizontal="right" vertical="top"/>
    </xf>
    <xf numFmtId="0" fontId="0" fillId="0" borderId="0" xfId="0" applyAlignment="1">
      <alignment wrapText="1"/>
    </xf>
    <xf numFmtId="0" fontId="38" fillId="0" borderId="9" xfId="0" applyFont="1" applyBorder="1" applyAlignment="1">
      <alignment horizontal="left" vertical="top" wrapText="1"/>
    </xf>
    <xf numFmtId="0" fontId="37" fillId="2" borderId="5" xfId="0" applyFont="1" applyFill="1" applyBorder="1" applyAlignment="1">
      <alignment vertical="top" wrapText="1"/>
    </xf>
    <xf numFmtId="0" fontId="0" fillId="0" borderId="0" xfId="0" applyAlignment="1">
      <alignment vertical="top"/>
    </xf>
    <xf numFmtId="0" fontId="0" fillId="0" borderId="0" xfId="0" applyFill="1" applyAlignment="1">
      <alignment vertical="top"/>
    </xf>
    <xf numFmtId="164" fontId="37" fillId="2" borderId="3" xfId="5" applyFont="1" applyFill="1" applyBorder="1" applyAlignment="1">
      <alignment horizontal="right" vertical="top" wrapText="1"/>
    </xf>
    <xf numFmtId="164" fontId="37" fillId="2" borderId="1" xfId="5" applyFont="1" applyFill="1" applyBorder="1" applyAlignment="1">
      <alignment horizontal="right" vertical="top" wrapText="1"/>
    </xf>
    <xf numFmtId="0" fontId="36" fillId="2" borderId="5" xfId="0" applyFont="1" applyFill="1" applyBorder="1" applyAlignment="1">
      <alignment vertical="top" wrapText="1"/>
    </xf>
    <xf numFmtId="164" fontId="36" fillId="2" borderId="3" xfId="5" applyFont="1" applyFill="1" applyBorder="1" applyAlignment="1">
      <alignment horizontal="right" vertical="top" wrapText="1"/>
    </xf>
    <xf numFmtId="164" fontId="36" fillId="2" borderId="1" xfId="5" applyFont="1" applyFill="1" applyBorder="1" applyAlignment="1">
      <alignment horizontal="right" vertical="top" wrapText="1"/>
    </xf>
    <xf numFmtId="0" fontId="36" fillId="2" borderId="0" xfId="0" applyFont="1" applyFill="1" applyBorder="1" applyAlignment="1">
      <alignment vertical="top" wrapText="1"/>
    </xf>
    <xf numFmtId="164" fontId="37" fillId="0" borderId="1" xfId="6" applyNumberFormat="1" applyFont="1" applyBorder="1" applyAlignment="1">
      <alignment vertical="top"/>
    </xf>
    <xf numFmtId="164" fontId="4" fillId="0" borderId="1" xfId="6" applyNumberFormat="1" applyFont="1" applyFill="1" applyBorder="1" applyAlignment="1">
      <alignment vertical="top" wrapText="1"/>
    </xf>
    <xf numFmtId="164" fontId="6" fillId="0" borderId="1" xfId="6" applyNumberFormat="1" applyFont="1" applyFill="1" applyBorder="1" applyAlignment="1">
      <alignment vertical="top" wrapText="1"/>
    </xf>
    <xf numFmtId="0" fontId="4" fillId="0" borderId="6" xfId="0" applyFont="1" applyFill="1" applyBorder="1" applyAlignment="1">
      <alignment horizontal="right" vertical="top" wrapText="1"/>
    </xf>
    <xf numFmtId="0" fontId="4" fillId="0" borderId="6" xfId="0" applyFont="1" applyFill="1" applyBorder="1" applyAlignment="1">
      <alignment horizontal="left" vertical="top" wrapText="1"/>
    </xf>
    <xf numFmtId="164" fontId="0" fillId="0" borderId="0" xfId="0" applyNumberFormat="1"/>
    <xf numFmtId="0" fontId="4" fillId="0" borderId="1" xfId="14" applyFont="1" applyFill="1" applyBorder="1" applyAlignment="1">
      <alignment vertical="top" wrapText="1"/>
    </xf>
    <xf numFmtId="0" fontId="4" fillId="0" borderId="8" xfId="0" applyFont="1" applyFill="1" applyBorder="1" applyAlignment="1">
      <alignment horizontal="left" vertical="top" wrapText="1"/>
    </xf>
    <xf numFmtId="164" fontId="36" fillId="0" borderId="0" xfId="6" applyNumberFormat="1" applyFont="1"/>
    <xf numFmtId="0" fontId="55" fillId="0" borderId="0" xfId="0" applyFont="1" applyFill="1" applyAlignment="1">
      <alignment wrapText="1"/>
    </xf>
    <xf numFmtId="0" fontId="67" fillId="0" borderId="0" xfId="0" applyFont="1" applyAlignment="1">
      <alignment horizontal="left" wrapText="1"/>
    </xf>
    <xf numFmtId="43" fontId="38" fillId="0" borderId="1" xfId="1" applyFont="1" applyBorder="1" applyAlignment="1">
      <alignment horizontal="left" vertical="top" wrapText="1"/>
    </xf>
    <xf numFmtId="0" fontId="2" fillId="0" borderId="1" xfId="0" applyFont="1" applyFill="1" applyBorder="1" applyAlignment="1">
      <alignment horizontal="right" wrapText="1"/>
    </xf>
    <xf numFmtId="43" fontId="2" fillId="0" borderId="1" xfId="1" applyFont="1" applyFill="1" applyBorder="1" applyAlignment="1">
      <alignment horizontal="left" wrapText="1"/>
    </xf>
    <xf numFmtId="0" fontId="37" fillId="0" borderId="6" xfId="0" applyFont="1" applyBorder="1" applyAlignment="1">
      <alignment horizontal="left" vertical="top" wrapText="1"/>
    </xf>
    <xf numFmtId="43" fontId="37" fillId="0" borderId="6" xfId="1" applyFont="1" applyBorder="1" applyAlignment="1">
      <alignment horizontal="left" vertical="top" wrapText="1"/>
    </xf>
    <xf numFmtId="0" fontId="56" fillId="0" borderId="1" xfId="0" applyFont="1" applyBorder="1" applyAlignment="1">
      <alignment horizontal="left" vertical="top" wrapText="1"/>
    </xf>
    <xf numFmtId="43" fontId="38" fillId="2" borderId="1" xfId="1" applyFont="1" applyFill="1" applyBorder="1" applyAlignment="1">
      <alignment horizontal="left" vertical="top" wrapText="1"/>
    </xf>
    <xf numFmtId="43" fontId="32" fillId="0" borderId="0" xfId="1" applyFont="1" applyAlignment="1">
      <alignment horizontal="left" wrapText="1"/>
    </xf>
    <xf numFmtId="164" fontId="4" fillId="3" borderId="1" xfId="6" applyNumberFormat="1" applyFont="1" applyFill="1" applyBorder="1" applyAlignment="1">
      <alignment vertical="top" wrapText="1"/>
    </xf>
    <xf numFmtId="164" fontId="4" fillId="3" borderId="1" xfId="6" applyNumberFormat="1" applyFont="1" applyFill="1" applyBorder="1" applyAlignment="1">
      <alignment horizontal="right" vertical="top" wrapText="1"/>
    </xf>
    <xf numFmtId="0" fontId="4" fillId="3" borderId="1" xfId="14" applyFont="1" applyFill="1" applyBorder="1" applyAlignment="1">
      <alignment vertical="top" wrapText="1"/>
    </xf>
    <xf numFmtId="164" fontId="4" fillId="3" borderId="6" xfId="6" applyNumberFormat="1" applyFont="1" applyFill="1" applyBorder="1" applyAlignment="1">
      <alignment horizontal="right" vertical="top" wrapText="1"/>
    </xf>
    <xf numFmtId="0" fontId="4" fillId="0" borderId="18" xfId="0" applyFont="1" applyFill="1" applyBorder="1" applyAlignment="1">
      <alignment horizontal="left" vertical="top" wrapText="1"/>
    </xf>
    <xf numFmtId="0" fontId="4" fillId="0" borderId="10" xfId="0" applyFont="1" applyFill="1" applyBorder="1" applyAlignment="1">
      <alignment vertical="top" wrapText="1"/>
    </xf>
    <xf numFmtId="164" fontId="36" fillId="3" borderId="3" xfId="5" applyFont="1" applyFill="1" applyBorder="1" applyAlignment="1">
      <alignment horizontal="right" vertical="top" wrapText="1"/>
    </xf>
    <xf numFmtId="164" fontId="36" fillId="3" borderId="5" xfId="5" applyFont="1" applyFill="1" applyBorder="1" applyAlignment="1">
      <alignment horizontal="right" vertical="top" wrapText="1"/>
    </xf>
    <xf numFmtId="0" fontId="36" fillId="2" borderId="4" xfId="0" applyFont="1" applyFill="1" applyBorder="1" applyAlignment="1">
      <alignment vertical="top" wrapText="1"/>
    </xf>
    <xf numFmtId="164" fontId="0" fillId="0" borderId="0" xfId="0" applyNumberFormat="1" applyAlignment="1">
      <alignment horizontal="right" vertical="top" wrapText="1"/>
    </xf>
    <xf numFmtId="43" fontId="0" fillId="0" borderId="0" xfId="0" applyNumberFormat="1" applyAlignment="1">
      <alignment horizontal="right" vertical="top" wrapText="1"/>
    </xf>
    <xf numFmtId="0" fontId="40" fillId="3" borderId="5" xfId="0" applyFont="1" applyFill="1" applyBorder="1" applyAlignment="1">
      <alignment horizontal="left" vertical="top" wrapText="1"/>
    </xf>
    <xf numFmtId="4" fontId="38" fillId="0" borderId="1" xfId="0" applyNumberFormat="1" applyFont="1" applyBorder="1" applyAlignment="1">
      <alignment vertical="top"/>
    </xf>
    <xf numFmtId="0" fontId="48" fillId="0" borderId="0" xfId="0" applyFont="1" applyAlignment="1">
      <alignment horizontal="center" vertical="top"/>
    </xf>
    <xf numFmtId="4" fontId="4" fillId="3" borderId="1" xfId="0" applyNumberFormat="1" applyFont="1" applyFill="1" applyBorder="1" applyAlignment="1">
      <alignment vertical="top"/>
    </xf>
    <xf numFmtId="43" fontId="36" fillId="3" borderId="6" xfId="1" applyFont="1" applyFill="1" applyBorder="1" applyAlignment="1">
      <alignment vertical="top" wrapText="1"/>
    </xf>
    <xf numFmtId="0" fontId="4" fillId="0" borderId="3" xfId="0" applyFont="1" applyBorder="1" applyAlignment="1">
      <alignment horizontal="left" vertical="top" wrapText="1"/>
    </xf>
    <xf numFmtId="0" fontId="0" fillId="0" borderId="0" xfId="0" applyAlignment="1">
      <alignment vertical="top"/>
    </xf>
    <xf numFmtId="0" fontId="0" fillId="0" borderId="0" xfId="0" applyAlignment="1">
      <alignment wrapText="1"/>
    </xf>
    <xf numFmtId="43" fontId="6" fillId="0" borderId="1" xfId="1" applyNumberFormat="1" applyFont="1" applyBorder="1" applyAlignment="1">
      <alignment horizontal="right" vertical="top" wrapText="1"/>
    </xf>
    <xf numFmtId="43" fontId="4" fillId="0" borderId="1" xfId="1" applyNumberFormat="1" applyFont="1" applyBorder="1" applyAlignment="1">
      <alignment vertical="top" wrapText="1"/>
    </xf>
    <xf numFmtId="0" fontId="43" fillId="0" borderId="0" xfId="0" applyFont="1" applyAlignment="1">
      <alignment vertical="top"/>
    </xf>
    <xf numFmtId="0" fontId="37" fillId="0" borderId="0" xfId="0" applyFont="1" applyAlignment="1">
      <alignment vertical="top"/>
    </xf>
    <xf numFmtId="43" fontId="4" fillId="3" borderId="1" xfId="1" applyNumberFormat="1" applyFont="1" applyFill="1" applyBorder="1" applyAlignment="1">
      <alignment vertical="top" wrapText="1"/>
    </xf>
    <xf numFmtId="43" fontId="36" fillId="3" borderId="1" xfId="0" applyNumberFormat="1" applyFont="1" applyFill="1" applyBorder="1" applyAlignment="1">
      <alignment horizontal="right" vertical="top" wrapText="1"/>
    </xf>
    <xf numFmtId="4" fontId="40" fillId="0" borderId="1" xfId="0" applyNumberFormat="1" applyFont="1" applyFill="1" applyBorder="1" applyAlignment="1">
      <alignment horizontal="center" vertical="top" wrapText="1"/>
    </xf>
    <xf numFmtId="0" fontId="40" fillId="0" borderId="9" xfId="0" applyFont="1" applyBorder="1" applyAlignment="1">
      <alignment horizontal="left" vertical="top" wrapText="1"/>
    </xf>
    <xf numFmtId="0" fontId="68" fillId="0" borderId="1" xfId="0" applyFont="1" applyBorder="1" applyAlignment="1">
      <alignment vertical="top" wrapText="1"/>
    </xf>
    <xf numFmtId="164" fontId="37" fillId="0" borderId="0" xfId="5" applyFont="1" applyBorder="1" applyAlignment="1">
      <alignment vertical="top" wrapText="1"/>
    </xf>
    <xf numFmtId="164" fontId="40" fillId="0" borderId="1" xfId="5" applyFont="1" applyBorder="1" applyAlignment="1">
      <alignment horizontal="right" vertical="top" wrapText="1"/>
    </xf>
    <xf numFmtId="164" fontId="36" fillId="0" borderId="0" xfId="5" applyFont="1" applyAlignment="1">
      <alignment wrapText="1"/>
    </xf>
    <xf numFmtId="4" fontId="40" fillId="0" borderId="1" xfId="0" applyNumberFormat="1" applyFont="1" applyBorder="1" applyAlignment="1">
      <alignment horizontal="left" vertical="top" wrapText="1"/>
    </xf>
    <xf numFmtId="0" fontId="37" fillId="0" borderId="3" xfId="0" applyFont="1" applyBorder="1" applyAlignment="1">
      <alignment vertical="top"/>
    </xf>
    <xf numFmtId="0" fontId="0" fillId="0" borderId="0" xfId="0" applyAlignment="1">
      <alignment wrapText="1"/>
    </xf>
    <xf numFmtId="0" fontId="36" fillId="0" borderId="8" xfId="0" applyFont="1" applyBorder="1" applyAlignment="1">
      <alignment horizontal="center" vertical="top" wrapText="1"/>
    </xf>
    <xf numFmtId="0" fontId="36" fillId="0" borderId="6" xfId="0" applyFont="1" applyBorder="1" applyAlignment="1">
      <alignment horizontal="right" vertical="top" wrapText="1"/>
    </xf>
    <xf numFmtId="0" fontId="36" fillId="0" borderId="8" xfId="0" applyFont="1" applyBorder="1" applyAlignment="1">
      <alignment horizontal="right" vertical="top" wrapText="1"/>
    </xf>
    <xf numFmtId="43" fontId="34" fillId="2" borderId="1" xfId="1" applyFont="1" applyFill="1" applyBorder="1"/>
    <xf numFmtId="43" fontId="32" fillId="2" borderId="0" xfId="1" applyFont="1" applyFill="1"/>
    <xf numFmtId="43" fontId="37" fillId="0" borderId="1" xfId="1" applyFont="1" applyBorder="1" applyAlignment="1">
      <alignment horizontal="left"/>
    </xf>
    <xf numFmtId="43" fontId="32" fillId="0" borderId="0" xfId="1" applyFont="1" applyAlignment="1">
      <alignment horizontal="left"/>
    </xf>
    <xf numFmtId="43" fontId="36" fillId="6" borderId="1" xfId="1" applyFont="1" applyFill="1" applyBorder="1" applyAlignment="1">
      <alignment horizontal="left" vertical="top" wrapText="1"/>
    </xf>
    <xf numFmtId="43" fontId="36" fillId="6" borderId="6" xfId="1" applyFont="1" applyFill="1" applyBorder="1" applyAlignment="1">
      <alignment horizontal="left" vertical="top" wrapText="1"/>
    </xf>
    <xf numFmtId="43" fontId="36" fillId="8" borderId="1" xfId="1" applyFont="1" applyFill="1" applyBorder="1" applyAlignment="1">
      <alignment horizontal="left" vertical="top" wrapText="1"/>
    </xf>
    <xf numFmtId="43" fontId="40" fillId="8" borderId="1" xfId="1" applyFont="1" applyFill="1" applyBorder="1" applyAlignment="1">
      <alignment horizontal="left" vertical="top" wrapText="1"/>
    </xf>
    <xf numFmtId="43" fontId="32" fillId="8" borderId="0" xfId="1" applyFont="1" applyFill="1" applyAlignment="1">
      <alignment horizontal="left"/>
    </xf>
    <xf numFmtId="43" fontId="36" fillId="8" borderId="1" xfId="1" applyFont="1" applyFill="1" applyBorder="1" applyAlignment="1">
      <alignment horizontal="left" vertical="top"/>
    </xf>
    <xf numFmtId="43" fontId="36" fillId="8" borderId="1" xfId="1" applyFont="1" applyFill="1" applyBorder="1" applyAlignment="1">
      <alignment horizontal="left"/>
    </xf>
    <xf numFmtId="43" fontId="40" fillId="8" borderId="1" xfId="1" applyFont="1" applyFill="1" applyBorder="1" applyAlignment="1">
      <alignment horizontal="right" vertical="top" wrapText="1"/>
    </xf>
    <xf numFmtId="43" fontId="40" fillId="4" borderId="1" xfId="1" applyNumberFormat="1" applyFont="1" applyFill="1" applyBorder="1" applyAlignment="1">
      <alignment horizontal="left" vertical="top" wrapText="1"/>
    </xf>
    <xf numFmtId="43" fontId="40" fillId="4" borderId="1" xfId="1" applyNumberFormat="1" applyFont="1" applyFill="1" applyBorder="1" applyAlignment="1">
      <alignment horizontal="right" vertical="top" wrapText="1"/>
    </xf>
    <xf numFmtId="0" fontId="36" fillId="0" borderId="18" xfId="0" applyFont="1" applyBorder="1" applyAlignment="1">
      <alignment vertical="top"/>
    </xf>
    <xf numFmtId="0" fontId="40" fillId="0" borderId="18" xfId="0" applyFont="1" applyBorder="1" applyAlignment="1">
      <alignment vertical="top" wrapText="1"/>
    </xf>
    <xf numFmtId="0" fontId="36" fillId="0" borderId="9" xfId="0" applyFont="1" applyBorder="1" applyAlignment="1">
      <alignment vertical="top" wrapText="1"/>
    </xf>
    <xf numFmtId="0" fontId="40" fillId="0" borderId="2" xfId="0" applyFont="1" applyBorder="1" applyAlignment="1">
      <alignment vertical="top" wrapText="1"/>
    </xf>
    <xf numFmtId="43" fontId="36" fillId="0" borderId="2" xfId="1" applyFont="1" applyBorder="1" applyAlignment="1">
      <alignment horizontal="right" vertical="top" wrapText="1"/>
    </xf>
    <xf numFmtId="4" fontId="6" fillId="2" borderId="1" xfId="0" applyNumberFormat="1" applyFont="1" applyFill="1" applyBorder="1" applyAlignment="1">
      <alignment horizontal="right" vertical="top" wrapText="1"/>
    </xf>
    <xf numFmtId="4" fontId="4" fillId="2" borderId="1" xfId="0" applyNumberFormat="1" applyFont="1" applyFill="1" applyBorder="1" applyAlignment="1">
      <alignment horizontal="left" vertical="top" wrapText="1"/>
    </xf>
    <xf numFmtId="0" fontId="4" fillId="2" borderId="1" xfId="0" applyFont="1" applyFill="1" applyBorder="1" applyAlignment="1">
      <alignment vertical="top"/>
    </xf>
    <xf numFmtId="4" fontId="6" fillId="2" borderId="1" xfId="0" applyNumberFormat="1" applyFont="1" applyFill="1" applyBorder="1" applyAlignment="1">
      <alignment horizontal="right" vertical="top"/>
    </xf>
    <xf numFmtId="0" fontId="6" fillId="2" borderId="5" xfId="0" applyFont="1" applyFill="1" applyBorder="1" applyAlignment="1">
      <alignment horizontal="left" vertical="top" wrapText="1"/>
    </xf>
    <xf numFmtId="0" fontId="6" fillId="2" borderId="5" xfId="0" applyFont="1" applyFill="1" applyBorder="1" applyAlignment="1">
      <alignment vertical="top" wrapText="1"/>
    </xf>
    <xf numFmtId="4" fontId="4" fillId="3" borderId="1" xfId="0" applyNumberFormat="1" applyFont="1" applyFill="1" applyBorder="1" applyAlignment="1">
      <alignment horizontal="right" vertical="top"/>
    </xf>
    <xf numFmtId="4" fontId="41" fillId="0" borderId="0" xfId="0" applyNumberFormat="1" applyFont="1" applyBorder="1" applyAlignment="1">
      <alignment horizontal="right" vertical="center" wrapText="1"/>
    </xf>
    <xf numFmtId="4" fontId="36" fillId="0" borderId="0" xfId="0" applyNumberFormat="1" applyFont="1" applyBorder="1" applyAlignment="1">
      <alignment horizontal="right" vertical="center" wrapText="1"/>
    </xf>
    <xf numFmtId="4" fontId="0" fillId="0" borderId="0" xfId="0" applyNumberFormat="1" applyBorder="1"/>
    <xf numFmtId="4" fontId="41" fillId="0" borderId="0" xfId="0" applyNumberFormat="1" applyFont="1" applyBorder="1" applyAlignment="1">
      <alignment vertical="center" wrapText="1"/>
    </xf>
    <xf numFmtId="0" fontId="0" fillId="0" borderId="0" xfId="0" applyFont="1" applyBorder="1"/>
    <xf numFmtId="4" fontId="36" fillId="0" borderId="0" xfId="0" applyNumberFormat="1" applyFont="1" applyAlignment="1">
      <alignment vertical="top"/>
    </xf>
    <xf numFmtId="0" fontId="37" fillId="0" borderId="1" xfId="0" applyFont="1" applyBorder="1" applyAlignment="1">
      <alignment horizontal="left"/>
    </xf>
    <xf numFmtId="4" fontId="36" fillId="0" borderId="0" xfId="0" applyNumberFormat="1" applyFont="1" applyFill="1" applyAlignment="1">
      <alignment vertical="top" wrapText="1"/>
    </xf>
    <xf numFmtId="0" fontId="36" fillId="0" borderId="1" xfId="0" applyFont="1" applyFill="1" applyBorder="1" applyAlignment="1">
      <alignment horizontal="left" vertical="center" wrapText="1"/>
    </xf>
    <xf numFmtId="0" fontId="0" fillId="0" borderId="0" xfId="0" applyAlignment="1">
      <alignment wrapText="1"/>
    </xf>
    <xf numFmtId="0" fontId="0" fillId="0" borderId="0" xfId="0" applyFill="1" applyAlignment="1">
      <alignment vertical="top"/>
    </xf>
    <xf numFmtId="0" fontId="0" fillId="0" borderId="0" xfId="0" applyAlignment="1">
      <alignment wrapText="1"/>
    </xf>
    <xf numFmtId="43" fontId="40" fillId="0" borderId="3" xfId="1" applyFont="1" applyFill="1" applyBorder="1" applyAlignment="1">
      <alignment horizontal="center" vertical="top" wrapText="1"/>
    </xf>
    <xf numFmtId="0" fontId="55" fillId="0" borderId="0" xfId="0" applyFont="1" applyFill="1"/>
    <xf numFmtId="43" fontId="40" fillId="3" borderId="1" xfId="1" applyNumberFormat="1" applyFont="1" applyFill="1" applyBorder="1" applyAlignment="1">
      <alignment horizontal="right" vertical="top" wrapText="1"/>
    </xf>
    <xf numFmtId="4" fontId="38" fillId="0" borderId="1" xfId="0" applyNumberFormat="1" applyFont="1" applyFill="1" applyBorder="1" applyAlignment="1">
      <alignment horizontal="left" vertical="top" wrapText="1"/>
    </xf>
    <xf numFmtId="0" fontId="38" fillId="0" borderId="0" xfId="0" applyFont="1" applyFill="1" applyBorder="1" applyAlignment="1">
      <alignment horizontal="left" vertical="top" wrapText="1"/>
    </xf>
    <xf numFmtId="4" fontId="38" fillId="0" borderId="0" xfId="0" applyNumberFormat="1" applyFont="1" applyFill="1" applyBorder="1" applyAlignment="1">
      <alignment horizontal="left" vertical="top" wrapText="1"/>
    </xf>
    <xf numFmtId="4" fontId="36" fillId="0" borderId="0" xfId="0" applyNumberFormat="1" applyFont="1" applyFill="1" applyAlignment="1">
      <alignment horizontal="right" vertical="top" wrapText="1"/>
    </xf>
    <xf numFmtId="4" fontId="37" fillId="0" borderId="0" xfId="0" applyNumberFormat="1" applyFont="1" applyFill="1" applyAlignment="1">
      <alignment horizontal="right" vertical="top" wrapText="1"/>
    </xf>
    <xf numFmtId="4" fontId="33" fillId="0" borderId="0" xfId="0" applyNumberFormat="1" applyFont="1" applyFill="1" applyAlignment="1">
      <alignment horizontal="right" vertical="top" wrapText="1"/>
    </xf>
    <xf numFmtId="43" fontId="32" fillId="0" borderId="1" xfId="1" applyFont="1" applyFill="1" applyBorder="1" applyAlignment="1">
      <alignment vertical="top" wrapText="1"/>
    </xf>
    <xf numFmtId="0" fontId="0" fillId="0" borderId="0" xfId="0" applyAlignment="1">
      <alignment wrapText="1"/>
    </xf>
    <xf numFmtId="0" fontId="26" fillId="2" borderId="1" xfId="0" applyFont="1" applyFill="1" applyBorder="1" applyAlignment="1">
      <alignment horizontal="right" vertical="top" wrapText="1"/>
    </xf>
    <xf numFmtId="0" fontId="40" fillId="2" borderId="1" xfId="0" applyFont="1" applyFill="1" applyBorder="1" applyAlignment="1">
      <alignment horizontal="justify" vertical="top" wrapText="1"/>
    </xf>
    <xf numFmtId="0" fontId="37" fillId="0" borderId="0" xfId="0" applyFont="1" applyAlignment="1">
      <alignment horizontal="left" vertical="top"/>
    </xf>
    <xf numFmtId="43" fontId="36" fillId="0" borderId="0" xfId="0" applyNumberFormat="1" applyFont="1" applyAlignment="1">
      <alignment horizontal="left" vertical="top"/>
    </xf>
    <xf numFmtId="0" fontId="37" fillId="0" borderId="0" xfId="0" applyFont="1" applyAlignment="1">
      <alignment horizontal="left" vertical="top" wrapText="1"/>
    </xf>
    <xf numFmtId="0" fontId="0" fillId="0" borderId="0" xfId="0" applyAlignment="1">
      <alignment wrapText="1"/>
    </xf>
    <xf numFmtId="4" fontId="4" fillId="0" borderId="1" xfId="0" applyNumberFormat="1" applyFont="1" applyFill="1" applyBorder="1" applyAlignment="1">
      <alignment horizontal="right" vertical="top"/>
    </xf>
    <xf numFmtId="0" fontId="41" fillId="0" borderId="0" xfId="0" applyFont="1" applyFill="1"/>
    <xf numFmtId="0" fontId="4" fillId="2" borderId="5" xfId="0" applyFont="1" applyFill="1" applyBorder="1" applyAlignment="1">
      <alignment horizontal="left" vertical="top" wrapText="1"/>
    </xf>
    <xf numFmtId="4" fontId="41" fillId="0" borderId="0" xfId="0" applyNumberFormat="1" applyFont="1"/>
    <xf numFmtId="0" fontId="54" fillId="0" borderId="1" xfId="0" applyFont="1" applyBorder="1" applyAlignment="1">
      <alignment horizontal="right" vertical="top" wrapText="1"/>
    </xf>
    <xf numFmtId="0" fontId="54" fillId="0" borderId="0" xfId="0" applyFont="1" applyAlignment="1">
      <alignment horizontal="right" vertical="top" wrapText="1"/>
    </xf>
    <xf numFmtId="0" fontId="54" fillId="3" borderId="1" xfId="0" applyFont="1" applyFill="1" applyBorder="1" applyAlignment="1">
      <alignment horizontal="right" vertical="top" wrapText="1"/>
    </xf>
    <xf numFmtId="0" fontId="0" fillId="0" borderId="0" xfId="0" applyNumberFormat="1" applyAlignment="1">
      <alignment wrapText="1"/>
    </xf>
    <xf numFmtId="0" fontId="0" fillId="0" borderId="0" xfId="0" applyAlignment="1">
      <alignment vertical="top"/>
    </xf>
    <xf numFmtId="43" fontId="36" fillId="0" borderId="0" xfId="1" applyFont="1" applyFill="1" applyAlignment="1">
      <alignment horizontal="left" vertical="top"/>
    </xf>
    <xf numFmtId="43" fontId="42" fillId="0" borderId="0" xfId="0" applyNumberFormat="1" applyFont="1" applyAlignment="1">
      <alignment wrapText="1"/>
    </xf>
    <xf numFmtId="0" fontId="69" fillId="0" borderId="0" xfId="0" applyFont="1" applyFill="1" applyAlignment="1">
      <alignment horizontal="left" wrapText="1"/>
    </xf>
    <xf numFmtId="0" fontId="69" fillId="0" borderId="0" xfId="0" applyFont="1" applyFill="1" applyAlignment="1">
      <alignment wrapText="1"/>
    </xf>
    <xf numFmtId="0" fontId="42" fillId="0" borderId="0" xfId="0" applyFont="1" applyFill="1" applyAlignment="1">
      <alignment horizontal="left" wrapText="1"/>
    </xf>
    <xf numFmtId="164" fontId="42" fillId="0" borderId="0" xfId="5" applyFont="1" applyFill="1" applyAlignment="1">
      <alignment horizontal="right" wrapText="1"/>
    </xf>
    <xf numFmtId="43" fontId="42" fillId="0" borderId="0" xfId="1" applyFont="1" applyFill="1" applyAlignment="1">
      <alignment vertical="top" wrapText="1"/>
    </xf>
    <xf numFmtId="0" fontId="38" fillId="0" borderId="1" xfId="0" applyFont="1" applyBorder="1" applyAlignment="1">
      <alignment vertical="center"/>
    </xf>
    <xf numFmtId="0" fontId="38" fillId="0" borderId="1" xfId="0" applyFont="1" applyBorder="1" applyAlignment="1">
      <alignment vertical="center" wrapText="1"/>
    </xf>
    <xf numFmtId="0" fontId="40" fillId="0" borderId="6" xfId="0" applyFont="1" applyBorder="1" applyAlignment="1">
      <alignment vertical="top"/>
    </xf>
    <xf numFmtId="3" fontId="6" fillId="0" borderId="1" xfId="0" applyNumberFormat="1" applyFont="1" applyBorder="1" applyAlignment="1">
      <alignment horizontal="right" vertical="top" wrapText="1"/>
    </xf>
    <xf numFmtId="3" fontId="6" fillId="0" borderId="1" xfId="0" applyNumberFormat="1" applyFont="1" applyBorder="1" applyAlignment="1">
      <alignment horizontal="left" vertical="top" wrapText="1"/>
    </xf>
    <xf numFmtId="3" fontId="4" fillId="0" borderId="1" xfId="0" applyNumberFormat="1" applyFont="1" applyBorder="1" applyAlignment="1">
      <alignment horizontal="right" vertical="top" wrapText="1"/>
    </xf>
    <xf numFmtId="3" fontId="4" fillId="0" borderId="1" xfId="0" applyNumberFormat="1" applyFont="1" applyBorder="1" applyAlignment="1">
      <alignment horizontal="left" vertical="top" wrapText="1"/>
    </xf>
    <xf numFmtId="3" fontId="4" fillId="2" borderId="1" xfId="0" applyNumberFormat="1" applyFont="1" applyFill="1" applyBorder="1" applyAlignment="1">
      <alignment horizontal="right" vertical="top" wrapText="1"/>
    </xf>
    <xf numFmtId="3" fontId="4" fillId="2" borderId="1" xfId="0" applyNumberFormat="1" applyFont="1" applyFill="1" applyBorder="1" applyAlignment="1">
      <alignment horizontal="left" vertical="top" wrapText="1"/>
    </xf>
    <xf numFmtId="43" fontId="4" fillId="2" borderId="1" xfId="1" applyFont="1" applyFill="1" applyBorder="1" applyAlignment="1">
      <alignment horizontal="left" vertical="top" wrapText="1"/>
    </xf>
    <xf numFmtId="3" fontId="6" fillId="2" borderId="5" xfId="0" applyNumberFormat="1" applyFont="1" applyFill="1" applyBorder="1" applyAlignment="1">
      <alignment vertical="top" wrapText="1"/>
    </xf>
    <xf numFmtId="43" fontId="40" fillId="0" borderId="1" xfId="1" applyFont="1" applyBorder="1" applyAlignment="1">
      <alignment horizontal="left" vertical="top"/>
    </xf>
    <xf numFmtId="3" fontId="6" fillId="2" borderId="1" xfId="0" applyNumberFormat="1" applyFont="1" applyFill="1" applyBorder="1" applyAlignment="1">
      <alignment vertical="top" wrapText="1"/>
    </xf>
    <xf numFmtId="3" fontId="4" fillId="0" borderId="1" xfId="0" applyNumberFormat="1" applyFont="1" applyBorder="1" applyAlignment="1">
      <alignment horizontal="right" vertical="top"/>
    </xf>
    <xf numFmtId="3" fontId="6" fillId="0" borderId="1" xfId="0" applyNumberFormat="1" applyFont="1" applyBorder="1" applyAlignment="1">
      <alignment vertical="top"/>
    </xf>
    <xf numFmtId="43" fontId="6" fillId="0" borderId="1" xfId="1" applyFont="1" applyBorder="1" applyAlignment="1">
      <alignment horizontal="left" vertical="top"/>
    </xf>
    <xf numFmtId="3" fontId="18" fillId="0" borderId="1" xfId="0" applyNumberFormat="1" applyFont="1" applyBorder="1" applyAlignment="1">
      <alignment horizontal="right" vertical="top"/>
    </xf>
    <xf numFmtId="0" fontId="37" fillId="0" borderId="0" xfId="0" applyFont="1"/>
    <xf numFmtId="43" fontId="36" fillId="0" borderId="0" xfId="1" applyFont="1" applyAlignment="1">
      <alignment horizontal="left" vertical="top"/>
    </xf>
    <xf numFmtId="0" fontId="46" fillId="0" borderId="0" xfId="0" applyFont="1" applyAlignment="1">
      <alignment horizontal="left" vertical="top"/>
    </xf>
    <xf numFmtId="3" fontId="6" fillId="2" borderId="1" xfId="0" applyNumberFormat="1" applyFont="1" applyFill="1" applyBorder="1" applyAlignment="1">
      <alignment horizontal="left" vertical="top" wrapText="1"/>
    </xf>
    <xf numFmtId="43" fontId="37" fillId="0" borderId="0" xfId="1" applyFont="1" applyAlignment="1">
      <alignment horizontal="left" vertical="top"/>
    </xf>
    <xf numFmtId="0" fontId="70" fillId="2" borderId="0" xfId="0" applyFont="1" applyFill="1" applyBorder="1" applyAlignment="1">
      <alignment vertical="top" wrapText="1"/>
    </xf>
    <xf numFmtId="0" fontId="40" fillId="2" borderId="1" xfId="0" applyFont="1" applyFill="1" applyBorder="1" applyAlignment="1">
      <alignment horizontal="center" vertical="top" wrapText="1"/>
    </xf>
    <xf numFmtId="0" fontId="55" fillId="2" borderId="0" xfId="0" applyFont="1" applyFill="1" applyAlignment="1">
      <alignment vertical="center" wrapText="1"/>
    </xf>
    <xf numFmtId="3" fontId="36" fillId="0" borderId="1" xfId="0" applyNumberFormat="1" applyFont="1" applyBorder="1" applyAlignment="1">
      <alignment vertical="top" wrapText="1"/>
    </xf>
    <xf numFmtId="0" fontId="71" fillId="0" borderId="1" xfId="0" applyFont="1" applyFill="1" applyBorder="1" applyAlignment="1">
      <alignment vertical="top" wrapText="1"/>
    </xf>
    <xf numFmtId="43" fontId="4" fillId="0" borderId="1" xfId="0" applyNumberFormat="1" applyFont="1" applyFill="1" applyBorder="1" applyAlignment="1">
      <alignment vertical="top"/>
    </xf>
    <xf numFmtId="0" fontId="6" fillId="0" borderId="1" xfId="0" applyFont="1" applyFill="1" applyBorder="1" applyAlignment="1">
      <alignment vertical="top"/>
    </xf>
    <xf numFmtId="4" fontId="6" fillId="0" borderId="1" xfId="0" applyNumberFormat="1" applyFont="1" applyFill="1" applyBorder="1" applyAlignment="1">
      <alignment vertical="top"/>
    </xf>
    <xf numFmtId="0" fontId="71" fillId="3" borderId="1" xfId="0" applyFont="1" applyFill="1" applyBorder="1" applyAlignment="1">
      <alignment vertical="top" wrapText="1"/>
    </xf>
    <xf numFmtId="0" fontId="56" fillId="3" borderId="1" xfId="0" applyFont="1" applyFill="1" applyBorder="1" applyAlignment="1">
      <alignment vertical="top" wrapText="1"/>
    </xf>
    <xf numFmtId="0" fontId="0" fillId="0" borderId="0" xfId="0" applyAlignment="1">
      <alignment wrapText="1"/>
    </xf>
    <xf numFmtId="43" fontId="36" fillId="0" borderId="0" xfId="0" applyNumberFormat="1" applyFont="1"/>
    <xf numFmtId="43" fontId="40" fillId="0" borderId="6" xfId="1" applyFont="1" applyFill="1" applyBorder="1" applyAlignment="1">
      <alignment horizontal="left" vertical="top" wrapText="1"/>
    </xf>
    <xf numFmtId="17" fontId="36" fillId="0" borderId="1" xfId="0" applyNumberFormat="1" applyFont="1" applyBorder="1" applyAlignment="1">
      <alignment horizontal="left" vertical="top" wrapText="1"/>
    </xf>
    <xf numFmtId="43" fontId="41" fillId="0" borderId="0" xfId="1" applyFont="1" applyAlignment="1">
      <alignment horizontal="left" vertical="top" wrapText="1"/>
    </xf>
    <xf numFmtId="43" fontId="41" fillId="0" borderId="0" xfId="0" applyNumberFormat="1" applyFont="1" applyAlignment="1">
      <alignment horizontal="left" vertical="top" wrapText="1"/>
    </xf>
    <xf numFmtId="0" fontId="55" fillId="2" borderId="0" xfId="0" applyFont="1" applyFill="1" applyAlignment="1">
      <alignment wrapText="1"/>
    </xf>
    <xf numFmtId="0" fontId="55" fillId="0" borderId="0" xfId="0" applyFont="1" applyAlignment="1">
      <alignment wrapText="1"/>
    </xf>
    <xf numFmtId="43" fontId="4" fillId="0" borderId="1" xfId="0" applyNumberFormat="1" applyFont="1" applyFill="1" applyBorder="1" applyAlignment="1">
      <alignment vertical="top" wrapText="1"/>
    </xf>
    <xf numFmtId="4" fontId="4" fillId="2" borderId="1" xfId="0" applyNumberFormat="1" applyFont="1" applyFill="1" applyBorder="1" applyAlignment="1">
      <alignment vertical="top" wrapText="1"/>
    </xf>
    <xf numFmtId="4" fontId="6" fillId="2" borderId="1" xfId="0" applyNumberFormat="1" applyFont="1" applyFill="1" applyBorder="1" applyAlignment="1">
      <alignment vertical="top" wrapText="1"/>
    </xf>
    <xf numFmtId="0" fontId="41" fillId="0" borderId="1" xfId="0" applyFont="1" applyBorder="1" applyAlignment="1">
      <alignment wrapText="1"/>
    </xf>
    <xf numFmtId="0" fontId="36" fillId="0" borderId="0" xfId="0" applyFont="1" applyBorder="1" applyAlignment="1">
      <alignment horizontal="center" vertical="top"/>
    </xf>
    <xf numFmtId="43" fontId="40" fillId="0" borderId="0" xfId="1" applyFont="1" applyBorder="1" applyAlignment="1">
      <alignment horizontal="right" vertical="top" wrapText="1"/>
    </xf>
    <xf numFmtId="43" fontId="38" fillId="0" borderId="1" xfId="1" applyFont="1" applyBorder="1" applyAlignment="1">
      <alignment horizontal="right" vertical="top"/>
    </xf>
    <xf numFmtId="0" fontId="36" fillId="0" borderId="0" xfId="0" applyFont="1" applyAlignment="1">
      <alignment horizontal="center" vertical="top"/>
    </xf>
    <xf numFmtId="0" fontId="0" fillId="0" borderId="0" xfId="0" applyBorder="1" applyAlignment="1">
      <alignment vertical="top"/>
    </xf>
    <xf numFmtId="0" fontId="0" fillId="0" borderId="0" xfId="0" applyAlignment="1">
      <alignment wrapText="1"/>
    </xf>
    <xf numFmtId="0" fontId="0" fillId="0" borderId="0" xfId="0" applyAlignment="1">
      <alignment wrapText="1"/>
    </xf>
    <xf numFmtId="166" fontId="37" fillId="0" borderId="1" xfId="0" applyNumberFormat="1" applyFont="1" applyBorder="1" applyAlignment="1">
      <alignment horizontal="right" vertical="top" wrapText="1"/>
    </xf>
    <xf numFmtId="0" fontId="56" fillId="0" borderId="1" xfId="0" applyFont="1" applyFill="1" applyBorder="1" applyAlignment="1">
      <alignment horizontal="left" vertical="top" wrapText="1"/>
    </xf>
    <xf numFmtId="43" fontId="42" fillId="0" borderId="0" xfId="1" applyFont="1" applyFill="1" applyAlignment="1">
      <alignment wrapText="1"/>
    </xf>
    <xf numFmtId="4" fontId="40" fillId="0" borderId="1" xfId="0" applyNumberFormat="1" applyFont="1" applyFill="1" applyBorder="1" applyAlignment="1">
      <alignment horizontal="right" vertical="top"/>
    </xf>
    <xf numFmtId="43" fontId="38" fillId="0" borderId="6" xfId="1" applyFont="1" applyFill="1" applyBorder="1" applyAlignment="1">
      <alignment horizontal="left" vertical="top" wrapText="1"/>
    </xf>
    <xf numFmtId="0" fontId="41" fillId="0" borderId="0" xfId="0" applyFont="1" applyAlignment="1">
      <alignment vertical="center" wrapText="1"/>
    </xf>
    <xf numFmtId="43" fontId="40" fillId="0" borderId="1" xfId="0" applyNumberFormat="1" applyFont="1" applyFill="1" applyBorder="1" applyAlignment="1">
      <alignment horizontal="left" vertical="top" wrapText="1"/>
    </xf>
    <xf numFmtId="43" fontId="36" fillId="0" borderId="1" xfId="0" applyNumberFormat="1" applyFont="1" applyFill="1" applyBorder="1" applyAlignment="1">
      <alignment horizontal="left" vertical="top" wrapText="1"/>
    </xf>
    <xf numFmtId="43" fontId="38" fillId="0" borderId="1" xfId="0" applyNumberFormat="1" applyFont="1" applyFill="1" applyBorder="1" applyAlignment="1">
      <alignment horizontal="left" vertical="top" wrapText="1"/>
    </xf>
    <xf numFmtId="4" fontId="36" fillId="0" borderId="1" xfId="1" applyNumberFormat="1" applyFont="1" applyBorder="1" applyAlignment="1">
      <alignment vertical="top" wrapText="1"/>
    </xf>
    <xf numFmtId="4" fontId="40" fillId="0" borderId="1" xfId="1" applyNumberFormat="1" applyFont="1" applyBorder="1" applyAlignment="1">
      <alignment vertical="top" wrapText="1"/>
    </xf>
    <xf numFmtId="4" fontId="40" fillId="0" borderId="1" xfId="1" applyNumberFormat="1" applyFont="1" applyBorder="1" applyAlignment="1">
      <alignment horizontal="right" vertical="top" wrapText="1"/>
    </xf>
    <xf numFmtId="3" fontId="72" fillId="0" borderId="0" xfId="0" applyNumberFormat="1" applyFont="1" applyBorder="1" applyAlignment="1">
      <alignment vertical="top" wrapText="1"/>
    </xf>
    <xf numFmtId="3" fontId="73" fillId="0" borderId="0" xfId="0" applyNumberFormat="1" applyFont="1" applyBorder="1" applyAlignment="1">
      <alignment vertical="top" wrapText="1"/>
    </xf>
    <xf numFmtId="0" fontId="58" fillId="0" borderId="0" xfId="0" applyFont="1" applyAlignment="1">
      <alignment wrapText="1"/>
    </xf>
    <xf numFmtId="43" fontId="74" fillId="0" borderId="0" xfId="1" applyFont="1" applyBorder="1" applyAlignment="1">
      <alignment vertical="top" wrapText="1"/>
    </xf>
    <xf numFmtId="0" fontId="75" fillId="0" borderId="1" xfId="0" applyFont="1" applyBorder="1" applyAlignment="1">
      <alignment vertical="top" wrapText="1"/>
    </xf>
    <xf numFmtId="0" fontId="33" fillId="0" borderId="0" xfId="0" applyFont="1" applyBorder="1" applyAlignment="1">
      <alignment vertical="top" wrapText="1"/>
    </xf>
    <xf numFmtId="43" fontId="33" fillId="0" borderId="0" xfId="1" applyFont="1" applyFill="1" applyBorder="1" applyAlignment="1">
      <alignment vertical="top" wrapText="1"/>
    </xf>
    <xf numFmtId="0" fontId="0" fillId="0" borderId="1" xfId="0" applyBorder="1" applyAlignment="1">
      <alignment horizontal="left" vertical="top"/>
    </xf>
    <xf numFmtId="0" fontId="55" fillId="0" borderId="0" xfId="0" applyFont="1" applyFill="1" applyAlignment="1">
      <alignment vertical="top" wrapText="1"/>
    </xf>
    <xf numFmtId="4" fontId="37" fillId="0" borderId="1" xfId="0" applyNumberFormat="1" applyFont="1" applyFill="1" applyBorder="1" applyAlignment="1">
      <alignment horizontal="right" vertical="top"/>
    </xf>
    <xf numFmtId="43" fontId="36" fillId="0" borderId="1" xfId="1" applyFont="1" applyFill="1" applyBorder="1"/>
    <xf numFmtId="0" fontId="40" fillId="4" borderId="1" xfId="0" applyFont="1" applyFill="1" applyBorder="1" applyAlignment="1">
      <alignment horizontal="left" vertical="top"/>
    </xf>
    <xf numFmtId="43" fontId="4" fillId="2" borderId="1" xfId="1" applyFont="1" applyFill="1" applyBorder="1" applyAlignment="1">
      <alignment horizontal="left" vertical="top"/>
    </xf>
    <xf numFmtId="4" fontId="4" fillId="0" borderId="1" xfId="0" applyNumberFormat="1" applyFont="1" applyFill="1" applyBorder="1" applyAlignment="1">
      <alignment vertical="top"/>
    </xf>
    <xf numFmtId="4" fontId="6" fillId="0" borderId="1" xfId="0" applyNumberFormat="1" applyFont="1" applyFill="1" applyBorder="1" applyAlignment="1">
      <alignment horizontal="right" vertical="top"/>
    </xf>
    <xf numFmtId="0" fontId="36" fillId="2" borderId="6" xfId="0" applyFont="1" applyFill="1" applyBorder="1" applyAlignment="1">
      <alignment vertical="top" wrapText="1"/>
    </xf>
    <xf numFmtId="0" fontId="4" fillId="2" borderId="6" xfId="0" applyFont="1" applyFill="1" applyBorder="1" applyAlignment="1">
      <alignment horizontal="right" vertical="top" wrapText="1"/>
    </xf>
    <xf numFmtId="4" fontId="36" fillId="3" borderId="1" xfId="1" applyNumberFormat="1" applyFont="1" applyFill="1" applyBorder="1" applyAlignment="1">
      <alignment vertical="top" wrapText="1"/>
    </xf>
    <xf numFmtId="4" fontId="40" fillId="3" borderId="1" xfId="1" applyNumberFormat="1" applyFont="1" applyFill="1" applyBorder="1" applyAlignment="1">
      <alignment vertical="top" wrapText="1"/>
    </xf>
    <xf numFmtId="4" fontId="40" fillId="3" borderId="1" xfId="1" applyNumberFormat="1" applyFont="1" applyFill="1" applyBorder="1" applyAlignment="1">
      <alignment horizontal="right" vertical="top" wrapText="1"/>
    </xf>
    <xf numFmtId="0" fontId="6" fillId="2" borderId="1" xfId="0" applyFont="1" applyFill="1" applyBorder="1" applyAlignment="1">
      <alignment horizontal="right" vertical="top" wrapText="1"/>
    </xf>
    <xf numFmtId="0" fontId="37" fillId="2" borderId="1" xfId="0" applyFont="1" applyFill="1" applyBorder="1" applyAlignment="1">
      <alignment horizontal="right" vertical="top" wrapText="1"/>
    </xf>
    <xf numFmtId="0" fontId="76" fillId="0" borderId="0" xfId="0" applyFont="1" applyBorder="1" applyAlignment="1">
      <alignment vertical="top" wrapText="1"/>
    </xf>
    <xf numFmtId="0" fontId="76" fillId="0" borderId="0" xfId="0" applyFont="1" applyFill="1" applyBorder="1" applyAlignment="1">
      <alignment vertical="top" wrapText="1"/>
    </xf>
    <xf numFmtId="0" fontId="76" fillId="2" borderId="0" xfId="0" applyFont="1" applyFill="1" applyBorder="1" applyAlignment="1">
      <alignment vertical="top" wrapText="1"/>
    </xf>
    <xf numFmtId="0" fontId="76" fillId="0" borderId="11" xfId="0" applyFont="1" applyBorder="1" applyAlignment="1">
      <alignment vertical="top" wrapText="1"/>
    </xf>
    <xf numFmtId="3" fontId="4" fillId="3" borderId="1" xfId="0" applyNumberFormat="1" applyFont="1" applyFill="1" applyBorder="1" applyAlignment="1">
      <alignment vertical="top" wrapText="1"/>
    </xf>
    <xf numFmtId="4" fontId="37" fillId="0" borderId="1" xfId="1" applyNumberFormat="1" applyFont="1" applyFill="1" applyBorder="1" applyAlignment="1">
      <alignment horizontal="right" vertical="top" wrapText="1"/>
    </xf>
    <xf numFmtId="4" fontId="76" fillId="0" borderId="0" xfId="0" applyNumberFormat="1" applyFont="1" applyFill="1" applyBorder="1" applyAlignment="1">
      <alignment horizontal="right" vertical="top" wrapText="1"/>
    </xf>
    <xf numFmtId="0" fontId="33" fillId="0" borderId="0" xfId="0" applyFont="1" applyBorder="1" applyAlignment="1">
      <alignment horizontal="left" vertical="top" wrapText="1"/>
    </xf>
    <xf numFmtId="0" fontId="37" fillId="0" borderId="1" xfId="0" applyFont="1" applyBorder="1" applyAlignment="1">
      <alignment horizontal="right"/>
    </xf>
    <xf numFmtId="0" fontId="36" fillId="0" borderId="6" xfId="0" applyFont="1" applyBorder="1" applyAlignment="1">
      <alignment horizontal="right" vertical="top"/>
    </xf>
    <xf numFmtId="0" fontId="36" fillId="0" borderId="8" xfId="0" applyFont="1" applyBorder="1" applyAlignment="1">
      <alignment horizontal="right" vertical="top"/>
    </xf>
    <xf numFmtId="43" fontId="38" fillId="0" borderId="1" xfId="1" applyFont="1" applyFill="1" applyBorder="1" applyAlignment="1">
      <alignment vertical="center"/>
    </xf>
    <xf numFmtId="43" fontId="40" fillId="0" borderId="6" xfId="1" applyFont="1" applyFill="1" applyBorder="1" applyAlignment="1">
      <alignment vertical="top"/>
    </xf>
    <xf numFmtId="0" fontId="0" fillId="0" borderId="0" xfId="0" applyAlignment="1">
      <alignment wrapText="1"/>
    </xf>
    <xf numFmtId="43" fontId="37" fillId="0" borderId="1" xfId="0" applyNumberFormat="1" applyFont="1" applyFill="1" applyBorder="1" applyAlignment="1">
      <alignment horizontal="left" vertical="top" wrapText="1"/>
    </xf>
    <xf numFmtId="43" fontId="37" fillId="0" borderId="1" xfId="0" applyNumberFormat="1" applyFont="1" applyFill="1" applyBorder="1" applyAlignment="1">
      <alignment wrapText="1"/>
    </xf>
    <xf numFmtId="4" fontId="38" fillId="0" borderId="1" xfId="1" applyNumberFormat="1" applyFont="1" applyFill="1" applyBorder="1" applyAlignment="1">
      <alignment vertical="top" wrapText="1"/>
    </xf>
    <xf numFmtId="4" fontId="36" fillId="0" borderId="1" xfId="1" applyNumberFormat="1" applyFont="1" applyFill="1" applyBorder="1" applyAlignment="1">
      <alignment vertical="top" wrapText="1"/>
    </xf>
    <xf numFmtId="4" fontId="40" fillId="0" borderId="1" xfId="1" applyNumberFormat="1" applyFont="1" applyFill="1" applyBorder="1" applyAlignment="1">
      <alignment vertical="top" wrapText="1"/>
    </xf>
    <xf numFmtId="43" fontId="52" fillId="0" borderId="0" xfId="0" applyNumberFormat="1" applyFont="1" applyBorder="1" applyAlignment="1">
      <alignment wrapText="1"/>
    </xf>
    <xf numFmtId="0" fontId="52" fillId="0" borderId="0" xfId="0" applyFont="1" applyBorder="1" applyAlignment="1">
      <alignment wrapText="1"/>
    </xf>
    <xf numFmtId="4" fontId="37" fillId="0" borderId="1" xfId="1" applyNumberFormat="1" applyFont="1" applyBorder="1" applyAlignment="1">
      <alignment vertical="top" wrapText="1"/>
    </xf>
    <xf numFmtId="0" fontId="78" fillId="0" borderId="0" xfId="0" applyFont="1" applyAlignment="1">
      <alignment wrapText="1"/>
    </xf>
    <xf numFmtId="4" fontId="52" fillId="0" borderId="0" xfId="1" applyNumberFormat="1" applyFont="1" applyBorder="1" applyAlignment="1">
      <alignment wrapText="1"/>
    </xf>
    <xf numFmtId="43" fontId="52" fillId="0" borderId="0" xfId="0" applyNumberFormat="1" applyFont="1" applyAlignment="1">
      <alignment wrapText="1"/>
    </xf>
    <xf numFmtId="0" fontId="11" fillId="2" borderId="1" xfId="0" applyFont="1" applyFill="1" applyBorder="1" applyAlignment="1">
      <alignment horizontal="right" vertical="top" wrapText="1"/>
    </xf>
    <xf numFmtId="0" fontId="36" fillId="3" borderId="16" xfId="0" applyFont="1" applyFill="1" applyBorder="1" applyAlignment="1">
      <alignment horizontal="justify" vertical="center" wrapText="1"/>
    </xf>
    <xf numFmtId="0" fontId="36" fillId="3" borderId="17" xfId="0" applyFont="1" applyFill="1" applyBorder="1" applyAlignment="1">
      <alignment horizontal="justify" vertical="center" wrapText="1"/>
    </xf>
    <xf numFmtId="4" fontId="36" fillId="3" borderId="17" xfId="0" applyNumberFormat="1" applyFont="1" applyFill="1" applyBorder="1" applyAlignment="1">
      <alignment horizontal="justify" vertical="center" wrapText="1"/>
    </xf>
    <xf numFmtId="3" fontId="36" fillId="0" borderId="1" xfId="0" applyNumberFormat="1" applyFont="1" applyFill="1" applyBorder="1" applyAlignment="1">
      <alignment horizontal="right" vertical="top" wrapText="1"/>
    </xf>
    <xf numFmtId="43" fontId="3" fillId="0" borderId="1" xfId="1" applyNumberFormat="1" applyFont="1" applyBorder="1" applyAlignment="1">
      <alignment horizontal="right" vertical="top" wrapText="1"/>
    </xf>
    <xf numFmtId="43" fontId="36" fillId="0" borderId="1" xfId="1" applyNumberFormat="1" applyFont="1" applyBorder="1" applyAlignment="1">
      <alignment horizontal="right" vertical="top" wrapText="1"/>
    </xf>
    <xf numFmtId="43" fontId="37" fillId="0" borderId="1" xfId="1" applyNumberFormat="1" applyFont="1" applyBorder="1" applyAlignment="1">
      <alignment horizontal="right" vertical="top" wrapText="1"/>
    </xf>
    <xf numFmtId="43" fontId="40" fillId="0" borderId="1" xfId="1" applyNumberFormat="1" applyFont="1" applyBorder="1" applyAlignment="1">
      <alignment horizontal="right" vertical="top" wrapText="1"/>
    </xf>
    <xf numFmtId="43" fontId="3" fillId="0" borderId="8" xfId="1" applyNumberFormat="1" applyFont="1" applyBorder="1" applyAlignment="1">
      <alignment horizontal="right" vertical="top" wrapText="1"/>
    </xf>
    <xf numFmtId="164" fontId="4" fillId="0" borderId="1" xfId="5" applyFont="1" applyFill="1" applyBorder="1" applyAlignment="1">
      <alignment vertical="top" wrapText="1"/>
    </xf>
    <xf numFmtId="164" fontId="37" fillId="0" borderId="1" xfId="5" applyFont="1" applyFill="1" applyBorder="1" applyAlignment="1">
      <alignment wrapText="1"/>
    </xf>
    <xf numFmtId="43" fontId="36" fillId="0" borderId="5" xfId="1" applyFont="1" applyFill="1" applyBorder="1" applyAlignment="1">
      <alignment horizontal="right" vertical="top" wrapText="1"/>
    </xf>
    <xf numFmtId="0" fontId="0" fillId="0" borderId="0" xfId="0" applyAlignment="1">
      <alignment wrapText="1"/>
    </xf>
    <xf numFmtId="43" fontId="36" fillId="0" borderId="1" xfId="1" applyNumberFormat="1" applyFont="1" applyFill="1" applyBorder="1" applyAlignment="1">
      <alignment horizontal="left" vertical="top" wrapText="1"/>
    </xf>
    <xf numFmtId="0" fontId="36" fillId="0" borderId="0" xfId="0" applyFont="1" applyBorder="1" applyAlignment="1">
      <alignment horizontal="left" vertical="top"/>
    </xf>
    <xf numFmtId="43" fontId="37" fillId="0" borderId="0" xfId="1" applyFont="1" applyFill="1" applyBorder="1" applyAlignment="1">
      <alignment horizontal="left" vertical="top"/>
    </xf>
    <xf numFmtId="43" fontId="32" fillId="0" borderId="0" xfId="1" applyFont="1" applyFill="1" applyAlignment="1">
      <alignment horizontal="left" vertical="top"/>
    </xf>
    <xf numFmtId="0" fontId="41" fillId="0" borderId="0" xfId="0" applyFont="1" applyFill="1" applyAlignment="1">
      <alignment vertical="top"/>
    </xf>
    <xf numFmtId="43" fontId="41" fillId="0" borderId="0" xfId="1" applyFont="1" applyFill="1" applyAlignment="1">
      <alignment vertical="top"/>
    </xf>
    <xf numFmtId="0" fontId="41" fillId="2" borderId="0" xfId="0" applyFont="1" applyFill="1" applyAlignment="1">
      <alignment vertical="top"/>
    </xf>
    <xf numFmtId="43" fontId="41" fillId="2" borderId="0" xfId="1" applyFont="1" applyFill="1" applyAlignment="1">
      <alignment vertical="top"/>
    </xf>
    <xf numFmtId="0" fontId="0" fillId="0" borderId="0" xfId="0" applyAlignment="1">
      <alignment wrapText="1"/>
    </xf>
    <xf numFmtId="0" fontId="0" fillId="0" borderId="0" xfId="0" applyAlignment="1">
      <alignment wrapText="1"/>
    </xf>
    <xf numFmtId="0" fontId="55" fillId="0" borderId="1" xfId="0" applyFont="1" applyBorder="1" applyAlignment="1">
      <alignment vertical="top" wrapText="1"/>
    </xf>
    <xf numFmtId="0" fontId="55" fillId="0" borderId="0" xfId="0" applyFont="1" applyAlignment="1">
      <alignment vertical="top" wrapText="1"/>
    </xf>
    <xf numFmtId="43" fontId="55" fillId="0" borderId="0" xfId="1" applyFont="1" applyAlignment="1">
      <alignment vertical="top" wrapText="1"/>
    </xf>
    <xf numFmtId="0" fontId="33" fillId="0" borderId="1" xfId="0" applyFont="1" applyBorder="1" applyAlignment="1">
      <alignment horizontal="left" vertical="top" wrapText="1"/>
    </xf>
    <xf numFmtId="0" fontId="76" fillId="0" borderId="0" xfId="0" applyFont="1" applyBorder="1" applyAlignment="1">
      <alignment vertical="center" wrapText="1"/>
    </xf>
    <xf numFmtId="4" fontId="41" fillId="2" borderId="0" xfId="0" applyNumberFormat="1" applyFont="1" applyFill="1" applyAlignment="1">
      <alignment vertical="top"/>
    </xf>
    <xf numFmtId="0" fontId="43" fillId="2" borderId="0" xfId="0" applyFont="1" applyFill="1" applyBorder="1" applyAlignment="1">
      <alignment vertical="top"/>
    </xf>
    <xf numFmtId="43" fontId="43" fillId="2" borderId="0" xfId="1" applyFont="1" applyFill="1" applyBorder="1" applyAlignment="1">
      <alignment vertical="top"/>
    </xf>
    <xf numFmtId="0" fontId="43" fillId="2" borderId="7" xfId="0" applyFont="1" applyFill="1" applyBorder="1" applyAlignment="1">
      <alignment vertical="top"/>
    </xf>
    <xf numFmtId="0" fontId="41" fillId="2" borderId="0" xfId="0" applyFont="1" applyFill="1" applyAlignment="1">
      <alignment vertical="top" wrapText="1"/>
    </xf>
    <xf numFmtId="0" fontId="37" fillId="2" borderId="1" xfId="0" applyFont="1" applyFill="1" applyBorder="1" applyAlignment="1">
      <alignment vertical="top"/>
    </xf>
    <xf numFmtId="0" fontId="37" fillId="2" borderId="1" xfId="0" applyFont="1" applyFill="1" applyBorder="1" applyAlignment="1">
      <alignment horizontal="left" vertical="top"/>
    </xf>
    <xf numFmtId="0" fontId="79" fillId="0" borderId="1" xfId="0" applyFont="1" applyBorder="1" applyAlignment="1">
      <alignment vertical="top" wrapText="1"/>
    </xf>
    <xf numFmtId="0" fontId="0" fillId="0" borderId="0" xfId="0" applyAlignment="1">
      <alignment wrapText="1"/>
    </xf>
    <xf numFmtId="0" fontId="40" fillId="0" borderId="1" xfId="0" applyFont="1" applyBorder="1" applyAlignment="1">
      <alignment vertical="center" wrapText="1"/>
    </xf>
    <xf numFmtId="4" fontId="40" fillId="0" borderId="1" xfId="0" applyNumberFormat="1" applyFont="1" applyBorder="1" applyAlignment="1">
      <alignment horizontal="right" vertical="center" wrapText="1"/>
    </xf>
    <xf numFmtId="3" fontId="36" fillId="0" borderId="1" xfId="0" applyNumberFormat="1" applyFont="1" applyBorder="1" applyAlignment="1">
      <alignment horizontal="right" vertical="center" wrapText="1"/>
    </xf>
    <xf numFmtId="0" fontId="40" fillId="0" borderId="1" xfId="0" applyFont="1" applyBorder="1" applyAlignment="1">
      <alignment horizontal="justify" vertical="center" wrapText="1"/>
    </xf>
    <xf numFmtId="43" fontId="2" fillId="0" borderId="0" xfId="0" applyNumberFormat="1" applyFont="1" applyFill="1" applyBorder="1" applyAlignment="1">
      <alignment horizontal="left" wrapText="1"/>
    </xf>
    <xf numFmtId="0" fontId="0" fillId="0" borderId="0" xfId="0" applyAlignment="1">
      <alignment wrapText="1"/>
    </xf>
    <xf numFmtId="43" fontId="38" fillId="2" borderId="1" xfId="1" applyFont="1" applyFill="1" applyBorder="1" applyAlignment="1">
      <alignment vertical="top" wrapText="1"/>
    </xf>
    <xf numFmtId="43" fontId="38" fillId="2" borderId="1" xfId="1" applyFont="1" applyFill="1" applyBorder="1" applyAlignment="1">
      <alignment horizontal="right" vertical="top" wrapText="1"/>
    </xf>
    <xf numFmtId="0" fontId="36" fillId="0" borderId="4" xfId="0" applyFont="1" applyFill="1" applyBorder="1" applyAlignment="1">
      <alignment horizontal="left" vertical="top" wrapText="1"/>
    </xf>
    <xf numFmtId="43" fontId="36" fillId="0" borderId="0" xfId="0" applyNumberFormat="1" applyFont="1" applyAlignment="1">
      <alignment vertical="top"/>
    </xf>
    <xf numFmtId="43" fontId="38" fillId="3" borderId="1" xfId="1" applyFont="1" applyFill="1" applyBorder="1" applyAlignment="1">
      <alignment vertical="top" wrapText="1"/>
    </xf>
    <xf numFmtId="4" fontId="4" fillId="3" borderId="1" xfId="0" applyNumberFormat="1" applyFont="1" applyFill="1" applyBorder="1" applyAlignment="1">
      <alignment vertical="top" wrapText="1"/>
    </xf>
    <xf numFmtId="0" fontId="86" fillId="0" borderId="1" xfId="0" applyFont="1" applyBorder="1" applyAlignment="1">
      <alignment horizontal="right" vertical="top" wrapText="1"/>
    </xf>
    <xf numFmtId="0" fontId="87" fillId="0" borderId="1" xfId="0" applyFont="1" applyBorder="1" applyAlignment="1">
      <alignment horizontal="left" vertical="top" wrapText="1"/>
    </xf>
    <xf numFmtId="43" fontId="87" fillId="0" borderId="1" xfId="1" applyFont="1" applyFill="1" applyBorder="1" applyAlignment="1">
      <alignment horizontal="left" vertical="top" wrapText="1"/>
    </xf>
    <xf numFmtId="0" fontId="87" fillId="0" borderId="1" xfId="0" applyFont="1" applyBorder="1" applyAlignment="1">
      <alignment horizontal="right" vertical="top" wrapText="1"/>
    </xf>
    <xf numFmtId="0" fontId="88" fillId="0" borderId="1" xfId="0" applyFont="1" applyBorder="1" applyAlignment="1">
      <alignment horizontal="right" vertical="top" wrapText="1"/>
    </xf>
    <xf numFmtId="0" fontId="88" fillId="0" borderId="1" xfId="0" applyFont="1" applyBorder="1" applyAlignment="1">
      <alignment horizontal="left" vertical="top" wrapText="1"/>
    </xf>
    <xf numFmtId="43" fontId="88" fillId="0" borderId="1" xfId="1" applyFont="1" applyFill="1" applyBorder="1" applyAlignment="1">
      <alignment horizontal="left" vertical="top" wrapText="1"/>
    </xf>
    <xf numFmtId="0" fontId="86" fillId="0" borderId="1" xfId="0" applyFont="1" applyBorder="1" applyAlignment="1">
      <alignment horizontal="left" vertical="top" wrapText="1"/>
    </xf>
    <xf numFmtId="0" fontId="89" fillId="0" borderId="1" xfId="0" applyFont="1" applyBorder="1" applyAlignment="1">
      <alignment vertical="top" wrapText="1"/>
    </xf>
    <xf numFmtId="43" fontId="89" fillId="0" borderId="1" xfId="1" applyFont="1" applyFill="1" applyBorder="1" applyAlignment="1">
      <alignment horizontal="right" vertical="top" wrapText="1"/>
    </xf>
    <xf numFmtId="0" fontId="88" fillId="0" borderId="1" xfId="0" applyFont="1" applyFill="1" applyBorder="1" applyAlignment="1">
      <alignment horizontal="left" vertical="top" wrapText="1"/>
    </xf>
    <xf numFmtId="43" fontId="86" fillId="0" borderId="1" xfId="1" applyFont="1" applyBorder="1" applyAlignment="1">
      <alignment horizontal="left" vertical="top" wrapText="1"/>
    </xf>
    <xf numFmtId="0" fontId="88" fillId="0" borderId="1" xfId="0" applyFont="1" applyBorder="1" applyAlignment="1">
      <alignment horizontal="left" vertical="top" wrapText="1"/>
    </xf>
    <xf numFmtId="0" fontId="88" fillId="0" borderId="1" xfId="0" applyFont="1" applyBorder="1" applyAlignment="1">
      <alignment horizontal="left" vertical="top" wrapText="1"/>
    </xf>
    <xf numFmtId="0" fontId="89" fillId="10" borderId="1" xfId="0" applyFont="1" applyFill="1" applyBorder="1" applyAlignment="1">
      <alignment vertical="top" wrapText="1"/>
    </xf>
    <xf numFmtId="43" fontId="88" fillId="10" borderId="1" xfId="1" applyFont="1" applyFill="1" applyBorder="1" applyAlignment="1">
      <alignment horizontal="right" vertical="top" wrapText="1"/>
    </xf>
    <xf numFmtId="43" fontId="89" fillId="10" borderId="1" xfId="1" applyFont="1" applyFill="1" applyBorder="1" applyAlignment="1">
      <alignment horizontal="right" vertical="top" wrapText="1"/>
    </xf>
    <xf numFmtId="43" fontId="88" fillId="10" borderId="1" xfId="1" applyFont="1" applyFill="1" applyBorder="1" applyAlignment="1">
      <alignment vertical="top" wrapText="1"/>
    </xf>
    <xf numFmtId="0" fontId="88" fillId="10" borderId="1" xfId="0" applyFont="1" applyFill="1" applyBorder="1" applyAlignment="1">
      <alignment horizontal="left" vertical="top" wrapText="1"/>
    </xf>
    <xf numFmtId="43" fontId="88" fillId="10" borderId="1" xfId="1" applyFont="1" applyFill="1" applyBorder="1" applyAlignment="1">
      <alignment horizontal="left" vertical="top" wrapText="1"/>
    </xf>
    <xf numFmtId="0" fontId="88" fillId="0" borderId="1" xfId="0" applyFont="1" applyBorder="1" applyAlignment="1">
      <alignment horizontal="left" vertical="top" wrapText="1"/>
    </xf>
    <xf numFmtId="0" fontId="88" fillId="0" borderId="0" xfId="0" applyFont="1" applyAlignment="1">
      <alignment vertical="top"/>
    </xf>
    <xf numFmtId="0" fontId="88" fillId="0" borderId="0" xfId="0" applyFont="1" applyAlignment="1">
      <alignment horizontal="left" vertical="top" wrapText="1"/>
    </xf>
    <xf numFmtId="43" fontId="86" fillId="0" borderId="1" xfId="1" applyFont="1" applyFill="1" applyBorder="1" applyAlignment="1">
      <alignment horizontal="left" vertical="top" wrapText="1"/>
    </xf>
    <xf numFmtId="43" fontId="86" fillId="0" borderId="1" xfId="1" applyFont="1" applyFill="1" applyBorder="1" applyAlignment="1">
      <alignment horizontal="right" vertical="top" wrapText="1"/>
    </xf>
    <xf numFmtId="43" fontId="4" fillId="0" borderId="0" xfId="1" applyFont="1" applyAlignment="1">
      <alignment horizontal="center" vertical="top" wrapText="1"/>
    </xf>
    <xf numFmtId="0" fontId="89" fillId="0" borderId="1" xfId="0" applyFont="1" applyBorder="1" applyAlignment="1">
      <alignment horizontal="left" vertical="top" wrapText="1"/>
    </xf>
    <xf numFmtId="0" fontId="88" fillId="10" borderId="1" xfId="0" applyFont="1" applyFill="1" applyBorder="1" applyAlignment="1">
      <alignment horizontal="right" vertical="top" wrapText="1"/>
    </xf>
    <xf numFmtId="0" fontId="89" fillId="10" borderId="1" xfId="0" applyFont="1" applyFill="1" applyBorder="1" applyAlignment="1">
      <alignment horizontal="left" vertical="top" wrapText="1"/>
    </xf>
    <xf numFmtId="43" fontId="4" fillId="10" borderId="1" xfId="1" applyFont="1" applyFill="1" applyBorder="1" applyAlignment="1">
      <alignment horizontal="center" vertical="top" wrapText="1"/>
    </xf>
    <xf numFmtId="0" fontId="4" fillId="10" borderId="1" xfId="0" applyFont="1" applyFill="1" applyBorder="1" applyAlignment="1">
      <alignment vertical="top" wrapText="1"/>
    </xf>
    <xf numFmtId="43" fontId="3" fillId="0" borderId="1" xfId="1" applyFont="1" applyBorder="1" applyAlignment="1">
      <alignment horizontal="right" vertical="top" wrapText="1"/>
    </xf>
    <xf numFmtId="43" fontId="89" fillId="0" borderId="1" xfId="1" applyFont="1" applyBorder="1" applyAlignment="1">
      <alignment horizontal="left" vertical="top" wrapText="1"/>
    </xf>
    <xf numFmtId="43" fontId="87" fillId="0" borderId="1" xfId="1" applyFont="1" applyBorder="1" applyAlignment="1">
      <alignment horizontal="left" vertical="top" wrapText="1"/>
    </xf>
    <xf numFmtId="43" fontId="89" fillId="10" borderId="1" xfId="1" applyFont="1" applyFill="1" applyBorder="1" applyAlignment="1">
      <alignment horizontal="left" vertical="top" wrapText="1"/>
    </xf>
    <xf numFmtId="43" fontId="89" fillId="0" borderId="1" xfId="1" applyFont="1" applyBorder="1" applyAlignment="1">
      <alignment horizontal="right" vertical="top" wrapText="1"/>
    </xf>
    <xf numFmtId="43" fontId="3" fillId="0" borderId="8" xfId="1" applyFont="1" applyBorder="1" applyAlignment="1">
      <alignment horizontal="right" vertical="top" wrapText="1"/>
    </xf>
    <xf numFmtId="43" fontId="82" fillId="0" borderId="0" xfId="1" applyFont="1"/>
    <xf numFmtId="43" fontId="89" fillId="0" borderId="1" xfId="1" applyFont="1" applyFill="1" applyBorder="1" applyAlignment="1">
      <alignment horizontal="left" vertical="top" wrapText="1"/>
    </xf>
    <xf numFmtId="0" fontId="3" fillId="0" borderId="1" xfId="0" applyFont="1" applyBorder="1" applyAlignment="1">
      <alignment horizontal="left" vertical="top"/>
    </xf>
    <xf numFmtId="0" fontId="90" fillId="0" borderId="1" xfId="0" applyFont="1" applyBorder="1" applyAlignment="1">
      <alignment horizontal="left" vertical="top" wrapText="1"/>
    </xf>
    <xf numFmtId="0" fontId="87" fillId="0" borderId="1" xfId="0" applyFont="1" applyBorder="1" applyAlignment="1">
      <alignment vertical="top" wrapText="1"/>
    </xf>
    <xf numFmtId="43" fontId="87" fillId="0" borderId="1" xfId="3" applyFont="1" applyFill="1" applyBorder="1" applyAlignment="1">
      <alignment horizontal="right" vertical="top" wrapText="1"/>
    </xf>
    <xf numFmtId="0" fontId="88" fillId="0" borderId="1" xfId="16" applyFont="1" applyFill="1" applyBorder="1" applyAlignment="1">
      <alignment horizontal="right" vertical="top" wrapText="1"/>
    </xf>
    <xf numFmtId="0" fontId="88" fillId="0" borderId="1" xfId="16" applyFont="1" applyFill="1" applyBorder="1" applyAlignment="1">
      <alignment horizontal="left" vertical="top" wrapText="1"/>
    </xf>
    <xf numFmtId="0" fontId="3" fillId="0" borderId="1" xfId="16" applyFont="1" applyFill="1" applyBorder="1" applyAlignment="1">
      <alignment horizontal="left" vertical="top" wrapText="1"/>
    </xf>
    <xf numFmtId="0" fontId="89" fillId="0" borderId="1" xfId="16" applyFont="1" applyFill="1" applyBorder="1" applyAlignment="1">
      <alignment horizontal="right" vertical="top" wrapText="1"/>
    </xf>
    <xf numFmtId="0" fontId="89" fillId="0" borderId="1" xfId="16" applyFont="1" applyFill="1" applyBorder="1" applyAlignment="1">
      <alignment horizontal="left" vertical="top" wrapText="1"/>
    </xf>
    <xf numFmtId="0" fontId="89" fillId="0" borderId="1" xfId="0" applyFont="1" applyFill="1" applyBorder="1" applyAlignment="1">
      <alignment horizontal="left" vertical="top" wrapText="1"/>
    </xf>
    <xf numFmtId="0" fontId="85" fillId="0" borderId="0" xfId="0" applyFont="1"/>
    <xf numFmtId="0" fontId="88" fillId="0" borderId="0" xfId="0" applyFont="1"/>
    <xf numFmtId="0" fontId="87" fillId="0" borderId="1" xfId="16" applyFont="1" applyFill="1" applyBorder="1" applyAlignment="1">
      <alignment horizontal="right" vertical="top" wrapText="1"/>
    </xf>
    <xf numFmtId="0" fontId="0" fillId="0" borderId="0" xfId="0" applyFont="1" applyAlignment="1">
      <alignment horizontal="left" vertical="top"/>
    </xf>
    <xf numFmtId="0" fontId="88" fillId="0" borderId="1" xfId="0" applyFont="1" applyBorder="1" applyAlignment="1">
      <alignment vertical="top"/>
    </xf>
    <xf numFmtId="0" fontId="88" fillId="0" borderId="1" xfId="0" applyFont="1" applyBorder="1" applyAlignment="1">
      <alignment vertical="top" wrapText="1"/>
    </xf>
    <xf numFmtId="0" fontId="89" fillId="0" borderId="1" xfId="0" applyFont="1" applyBorder="1" applyAlignment="1">
      <alignment horizontal="right" vertical="top" wrapText="1"/>
    </xf>
    <xf numFmtId="4" fontId="87" fillId="0" borderId="1" xfId="0" applyNumberFormat="1" applyFont="1" applyBorder="1" applyAlignment="1">
      <alignment horizontal="right" vertical="top" wrapText="1"/>
    </xf>
    <xf numFmtId="4" fontId="89" fillId="10" borderId="1" xfId="0" applyNumberFormat="1" applyFont="1" applyFill="1" applyBorder="1" applyAlignment="1">
      <alignment horizontal="right" vertical="top" wrapText="1"/>
    </xf>
    <xf numFmtId="4" fontId="36" fillId="10" borderId="1" xfId="0" applyNumberFormat="1" applyFont="1" applyFill="1" applyBorder="1" applyAlignment="1">
      <alignment horizontal="right" vertical="top" wrapText="1"/>
    </xf>
    <xf numFmtId="4" fontId="88" fillId="10" borderId="1" xfId="0" applyNumberFormat="1" applyFont="1" applyFill="1" applyBorder="1" applyAlignment="1">
      <alignment horizontal="right" vertical="top" wrapText="1"/>
    </xf>
    <xf numFmtId="43" fontId="87" fillId="0" borderId="1" xfId="1" applyFont="1" applyFill="1" applyBorder="1" applyAlignment="1">
      <alignment horizontal="right" vertical="top" wrapText="1"/>
    </xf>
    <xf numFmtId="43" fontId="88" fillId="0" borderId="1" xfId="1" applyFont="1" applyFill="1" applyBorder="1" applyAlignment="1">
      <alignment horizontal="right" vertical="top" wrapText="1"/>
    </xf>
    <xf numFmtId="0" fontId="3" fillId="10" borderId="1" xfId="0" applyFont="1" applyFill="1" applyBorder="1" applyAlignment="1">
      <alignment horizontal="left" vertical="top" wrapText="1"/>
    </xf>
    <xf numFmtId="0" fontId="3" fillId="10" borderId="1" xfId="16" applyFont="1" applyFill="1" applyBorder="1" applyAlignment="1">
      <alignment horizontal="left" vertical="top" wrapText="1"/>
    </xf>
    <xf numFmtId="0" fontId="87" fillId="0" borderId="1" xfId="16" applyFont="1" applyFill="1" applyBorder="1" applyAlignment="1">
      <alignment horizontal="left" vertical="top" wrapText="1"/>
    </xf>
    <xf numFmtId="0" fontId="86" fillId="0" borderId="1" xfId="16" applyFont="1" applyFill="1" applyBorder="1" applyAlignment="1">
      <alignment horizontal="left" vertical="top" wrapText="1"/>
    </xf>
    <xf numFmtId="0" fontId="2" fillId="0" borderId="1" xfId="16" applyFont="1" applyFill="1" applyBorder="1" applyAlignment="1">
      <alignment horizontal="left" vertical="top" wrapText="1"/>
    </xf>
    <xf numFmtId="43" fontId="82" fillId="0" borderId="0" xfId="1" applyFont="1" applyFill="1" applyAlignment="1">
      <alignment horizontal="right"/>
    </xf>
    <xf numFmtId="43" fontId="6" fillId="0" borderId="1" xfId="1" applyFont="1" applyBorder="1" applyAlignment="1">
      <alignment vertical="top"/>
    </xf>
    <xf numFmtId="4" fontId="4" fillId="0" borderId="1" xfId="0" applyNumberFormat="1" applyFont="1" applyBorder="1" applyAlignment="1">
      <alignment vertical="top" wrapText="1"/>
    </xf>
    <xf numFmtId="43" fontId="4" fillId="0" borderId="1" xfId="1" applyFont="1" applyBorder="1" applyAlignment="1">
      <alignment vertical="top"/>
    </xf>
    <xf numFmtId="0" fontId="91" fillId="0" borderId="2" xfId="0" applyFont="1" applyFill="1" applyBorder="1" applyAlignment="1">
      <alignment vertical="top" wrapText="1"/>
    </xf>
    <xf numFmtId="0" fontId="4" fillId="11" borderId="1" xfId="0" applyFont="1" applyFill="1" applyBorder="1" applyAlignment="1">
      <alignment vertical="top" wrapText="1"/>
    </xf>
    <xf numFmtId="4" fontId="6" fillId="0" borderId="1" xfId="0" applyNumberFormat="1" applyFont="1" applyBorder="1" applyAlignment="1">
      <alignment vertical="top" wrapText="1"/>
    </xf>
    <xf numFmtId="43" fontId="88" fillId="0" borderId="0" xfId="1" applyFont="1"/>
    <xf numFmtId="0" fontId="88" fillId="0" borderId="0" xfId="0" applyFont="1" applyFill="1" applyAlignment="1">
      <alignment horizontal="right"/>
    </xf>
    <xf numFmtId="4" fontId="4" fillId="10" borderId="1" xfId="0" applyNumberFormat="1" applyFont="1" applyFill="1" applyBorder="1" applyAlignment="1">
      <alignment vertical="top" wrapText="1"/>
    </xf>
    <xf numFmtId="0" fontId="4" fillId="10" borderId="1" xfId="0" applyFont="1" applyFill="1" applyBorder="1" applyAlignment="1">
      <alignment vertical="top"/>
    </xf>
    <xf numFmtId="43" fontId="3" fillId="10" borderId="1" xfId="1" applyFont="1" applyFill="1" applyBorder="1" applyAlignment="1">
      <alignment horizontal="right" vertical="top" wrapText="1"/>
    </xf>
    <xf numFmtId="0" fontId="3" fillId="0" borderId="1" xfId="0" applyFont="1" applyBorder="1" applyAlignment="1">
      <alignment horizontal="justify" vertical="top" wrapText="1"/>
    </xf>
    <xf numFmtId="0" fontId="3" fillId="2" borderId="1" xfId="0" applyFont="1" applyFill="1" applyBorder="1" applyAlignment="1">
      <alignment vertical="top" wrapText="1"/>
    </xf>
    <xf numFmtId="0" fontId="36" fillId="2" borderId="3" xfId="0" applyFont="1" applyFill="1" applyBorder="1" applyAlignment="1">
      <alignment vertical="top" wrapText="1"/>
    </xf>
    <xf numFmtId="4" fontId="41" fillId="0" borderId="0" xfId="0" applyNumberFormat="1" applyFont="1" applyFill="1" applyAlignment="1">
      <alignment vertical="top"/>
    </xf>
    <xf numFmtId="0" fontId="0" fillId="0" borderId="0" xfId="0" applyAlignment="1">
      <alignment wrapText="1"/>
    </xf>
    <xf numFmtId="0" fontId="86" fillId="0" borderId="1" xfId="0" applyFont="1" applyBorder="1" applyAlignment="1">
      <alignment horizontal="left" vertical="top" wrapText="1"/>
    </xf>
    <xf numFmtId="0" fontId="86" fillId="0" borderId="1" xfId="0" applyFont="1" applyBorder="1" applyAlignment="1">
      <alignment vertical="top" wrapText="1"/>
    </xf>
    <xf numFmtId="0" fontId="88" fillId="0" borderId="1" xfId="0" applyFont="1" applyBorder="1" applyAlignment="1">
      <alignment horizontal="left" vertical="top" wrapText="1"/>
    </xf>
    <xf numFmtId="0" fontId="88" fillId="0" borderId="1" xfId="0" applyFont="1" applyBorder="1" applyAlignment="1">
      <alignment wrapText="1"/>
    </xf>
    <xf numFmtId="43" fontId="6" fillId="0" borderId="1" xfId="2" applyFont="1" applyFill="1" applyBorder="1" applyAlignment="1">
      <alignment horizontal="right" vertical="top" wrapText="1"/>
    </xf>
    <xf numFmtId="4" fontId="3" fillId="2" borderId="1" xfId="0" applyNumberFormat="1" applyFont="1" applyFill="1" applyBorder="1" applyAlignment="1">
      <alignment horizontal="right" vertical="top" wrapText="1"/>
    </xf>
    <xf numFmtId="43" fontId="4" fillId="0" borderId="1" xfId="2" applyFont="1" applyBorder="1" applyAlignment="1">
      <alignment horizontal="right" vertical="top" wrapText="1"/>
    </xf>
    <xf numFmtId="4" fontId="2" fillId="0" borderId="1" xfId="0" applyNumberFormat="1" applyFont="1" applyBorder="1" applyAlignment="1">
      <alignment horizontal="right" vertical="top" wrapText="1"/>
    </xf>
    <xf numFmtId="43" fontId="4" fillId="0" borderId="0" xfId="2" applyFont="1" applyAlignment="1">
      <alignment horizontal="right" vertical="top" wrapText="1"/>
    </xf>
    <xf numFmtId="0" fontId="88" fillId="0" borderId="1" xfId="0" applyFont="1" applyBorder="1" applyAlignment="1">
      <alignment horizontal="justify" vertical="top" wrapText="1"/>
    </xf>
    <xf numFmtId="4" fontId="88" fillId="0" borderId="1" xfId="0" applyNumberFormat="1" applyFont="1" applyBorder="1" applyAlignment="1">
      <alignment horizontal="right" vertical="top" wrapText="1"/>
    </xf>
    <xf numFmtId="0" fontId="30" fillId="0" borderId="1" xfId="0" applyFont="1" applyBorder="1" applyAlignment="1">
      <alignment horizontal="right" vertical="top" wrapText="1"/>
    </xf>
    <xf numFmtId="43" fontId="4" fillId="0" borderId="1" xfId="2" applyFont="1" applyFill="1" applyBorder="1" applyAlignment="1">
      <alignment horizontal="right" vertical="top" wrapText="1"/>
    </xf>
    <xf numFmtId="0" fontId="30" fillId="0" borderId="1" xfId="0" applyFont="1" applyFill="1" applyBorder="1" applyAlignment="1">
      <alignment horizontal="right" vertical="top" wrapText="1"/>
    </xf>
    <xf numFmtId="4" fontId="88" fillId="0" borderId="1" xfId="0" applyNumberFormat="1" applyFont="1" applyBorder="1" applyAlignment="1">
      <alignment vertical="top"/>
    </xf>
    <xf numFmtId="0" fontId="3" fillId="3" borderId="1" xfId="0" applyFont="1" applyFill="1" applyBorder="1" applyAlignment="1">
      <alignment vertical="top" wrapText="1"/>
    </xf>
    <xf numFmtId="4" fontId="3" fillId="3" borderId="1" xfId="0" applyNumberFormat="1" applyFont="1" applyFill="1" applyBorder="1" applyAlignment="1">
      <alignment horizontal="right" vertical="top" wrapText="1"/>
    </xf>
    <xf numFmtId="0" fontId="88" fillId="10" borderId="0" xfId="0" applyFont="1" applyFill="1" applyAlignment="1">
      <alignment vertical="top" wrapText="1"/>
    </xf>
    <xf numFmtId="0" fontId="3" fillId="10" borderId="1" xfId="0" applyFont="1" applyFill="1" applyBorder="1" applyAlignment="1">
      <alignment vertical="top" wrapText="1"/>
    </xf>
    <xf numFmtId="4" fontId="3" fillId="10" borderId="1" xfId="0" applyNumberFormat="1" applyFont="1" applyFill="1" applyBorder="1" applyAlignment="1">
      <alignment horizontal="right" vertical="top" wrapText="1"/>
    </xf>
    <xf numFmtId="0" fontId="4" fillId="10" borderId="1" xfId="0" applyFont="1" applyFill="1" applyBorder="1" applyAlignment="1">
      <alignment horizontal="right" vertical="top" wrapText="1"/>
    </xf>
    <xf numFmtId="0" fontId="0" fillId="10" borderId="0" xfId="0" applyFill="1" applyAlignment="1">
      <alignment vertical="top" wrapText="1"/>
    </xf>
    <xf numFmtId="0" fontId="86" fillId="0" borderId="1" xfId="0" applyFont="1" applyBorder="1" applyAlignment="1">
      <alignment vertical="center" wrapText="1"/>
    </xf>
    <xf numFmtId="43" fontId="4" fillId="0" borderId="1" xfId="1" applyNumberFormat="1" applyFont="1" applyBorder="1" applyAlignment="1">
      <alignment horizontal="right" wrapText="1"/>
    </xf>
    <xf numFmtId="0" fontId="4" fillId="0" borderId="1" xfId="0" applyFont="1" applyBorder="1" applyAlignment="1">
      <alignment vertical="center" wrapText="1"/>
    </xf>
    <xf numFmtId="0" fontId="89" fillId="0" borderId="1" xfId="0" applyFont="1" applyBorder="1" applyAlignment="1">
      <alignment wrapText="1"/>
    </xf>
    <xf numFmtId="4" fontId="88" fillId="0" borderId="1" xfId="0" applyNumberFormat="1" applyFont="1" applyBorder="1" applyAlignment="1">
      <alignment horizontal="right" wrapText="1"/>
    </xf>
    <xf numFmtId="0" fontId="88" fillId="10" borderId="1" xfId="0" applyFont="1" applyFill="1" applyBorder="1" applyAlignment="1">
      <alignment vertical="top" wrapText="1"/>
    </xf>
    <xf numFmtId="4" fontId="89" fillId="0" borderId="1" xfId="0" applyNumberFormat="1" applyFont="1" applyBorder="1" applyAlignment="1">
      <alignment horizontal="right" vertical="top" wrapText="1"/>
    </xf>
    <xf numFmtId="0" fontId="88" fillId="0" borderId="0" xfId="0" applyFont="1" applyFill="1" applyAlignment="1">
      <alignment wrapText="1"/>
    </xf>
    <xf numFmtId="0" fontId="88" fillId="0" borderId="0" xfId="0" applyFont="1" applyFill="1" applyAlignment="1"/>
    <xf numFmtId="4" fontId="88" fillId="0" borderId="0" xfId="0" applyNumberFormat="1" applyFont="1" applyFill="1" applyAlignment="1"/>
    <xf numFmtId="0" fontId="88" fillId="0" borderId="1" xfId="0" applyFont="1" applyBorder="1" applyAlignment="1">
      <alignment horizontal="left" wrapText="1"/>
    </xf>
    <xf numFmtId="0" fontId="4" fillId="0" borderId="1" xfId="0" applyFont="1" applyFill="1" applyBorder="1" applyAlignment="1">
      <alignment vertical="center" wrapText="1"/>
    </xf>
    <xf numFmtId="0" fontId="88" fillId="0" borderId="1" xfId="0" applyFont="1" applyFill="1" applyBorder="1" applyAlignment="1">
      <alignment vertical="top" wrapText="1"/>
    </xf>
    <xf numFmtId="4" fontId="89" fillId="0" borderId="1" xfId="0" applyNumberFormat="1" applyFont="1" applyFill="1" applyBorder="1" applyAlignment="1">
      <alignment horizontal="right" vertical="top" wrapText="1"/>
    </xf>
    <xf numFmtId="0" fontId="88" fillId="0" borderId="1" xfId="0" applyFont="1" applyBorder="1" applyAlignment="1">
      <alignment vertical="center" wrapText="1"/>
    </xf>
    <xf numFmtId="0" fontId="88" fillId="10" borderId="1" xfId="0" applyFont="1" applyFill="1" applyBorder="1" applyAlignment="1">
      <alignment vertical="center" wrapText="1"/>
    </xf>
    <xf numFmtId="0" fontId="88" fillId="0" borderId="0" xfId="0" applyFont="1" applyAlignment="1">
      <alignment wrapText="1"/>
    </xf>
    <xf numFmtId="0" fontId="91" fillId="0" borderId="0" xfId="0" applyFont="1" applyFill="1" applyAlignment="1">
      <alignment wrapText="1"/>
    </xf>
    <xf numFmtId="4" fontId="88" fillId="0" borderId="0" xfId="0" applyNumberFormat="1" applyFont="1" applyFill="1" applyAlignment="1">
      <alignment wrapText="1"/>
    </xf>
    <xf numFmtId="4" fontId="88" fillId="0" borderId="0" xfId="0" applyNumberFormat="1" applyFont="1" applyAlignment="1">
      <alignment wrapText="1"/>
    </xf>
    <xf numFmtId="0" fontId="88" fillId="0" borderId="0" xfId="0" applyFont="1" applyAlignment="1">
      <alignment vertical="center" wrapText="1"/>
    </xf>
    <xf numFmtId="0" fontId="88" fillId="0" borderId="0" xfId="0" applyFont="1" applyAlignment="1">
      <alignment horizontal="left" wrapText="1"/>
    </xf>
    <xf numFmtId="4" fontId="88" fillId="0" borderId="0" xfId="0" applyNumberFormat="1" applyFont="1" applyAlignment="1">
      <alignment horizontal="right" wrapText="1"/>
    </xf>
    <xf numFmtId="0" fontId="88" fillId="0" borderId="0" xfId="0" applyFont="1" applyAlignment="1">
      <alignment horizontal="right" wrapText="1"/>
    </xf>
    <xf numFmtId="4" fontId="86" fillId="0" borderId="1" xfId="0" applyNumberFormat="1" applyFont="1" applyBorder="1" applyAlignment="1">
      <alignment horizontal="right" vertical="top" wrapText="1"/>
    </xf>
    <xf numFmtId="0" fontId="40" fillId="10" borderId="1" xfId="0" applyFont="1" applyFill="1" applyBorder="1" applyAlignment="1">
      <alignment vertical="top" wrapText="1"/>
    </xf>
    <xf numFmtId="43" fontId="40" fillId="10" borderId="1" xfId="1" applyFont="1" applyFill="1" applyBorder="1" applyAlignment="1">
      <alignment horizontal="right" vertical="top" wrapText="1"/>
    </xf>
    <xf numFmtId="0" fontId="3" fillId="10" borderId="0" xfId="0" applyFont="1" applyFill="1" applyBorder="1" applyAlignment="1">
      <alignment vertical="top" wrapText="1"/>
    </xf>
    <xf numFmtId="43" fontId="38" fillId="0" borderId="1" xfId="1" applyFont="1" applyFill="1" applyBorder="1" applyAlignment="1">
      <alignment vertical="center" wrapText="1"/>
    </xf>
    <xf numFmtId="43" fontId="82" fillId="0" borderId="0" xfId="1" applyFont="1" applyFill="1" applyAlignment="1">
      <alignment wrapText="1"/>
    </xf>
    <xf numFmtId="0" fontId="36" fillId="10" borderId="1" xfId="0" applyFont="1" applyFill="1" applyBorder="1" applyAlignment="1">
      <alignment vertical="top" wrapText="1"/>
    </xf>
    <xf numFmtId="0" fontId="3" fillId="4" borderId="1" xfId="0" applyFont="1" applyFill="1" applyBorder="1" applyAlignment="1">
      <alignment vertical="top" wrapText="1"/>
    </xf>
    <xf numFmtId="0" fontId="89" fillId="0" borderId="1" xfId="0" applyFont="1" applyFill="1" applyBorder="1" applyAlignment="1">
      <alignment vertical="top" wrapText="1"/>
    </xf>
    <xf numFmtId="0" fontId="3" fillId="0" borderId="4" xfId="0" applyFont="1" applyFill="1" applyBorder="1" applyAlignment="1">
      <alignment horizontal="left" vertical="top" wrapText="1"/>
    </xf>
    <xf numFmtId="43" fontId="82" fillId="0" borderId="0" xfId="1" applyFont="1" applyAlignment="1">
      <alignment wrapText="1"/>
    </xf>
    <xf numFmtId="43" fontId="52" fillId="0" borderId="0" xfId="1" applyFont="1" applyBorder="1" applyAlignment="1">
      <alignment horizontal="right" vertical="top" wrapText="1"/>
    </xf>
    <xf numFmtId="43" fontId="77" fillId="0" borderId="0" xfId="1" applyFont="1" applyBorder="1" applyAlignment="1">
      <alignment horizontal="right" vertical="top" wrapText="1"/>
    </xf>
    <xf numFmtId="43" fontId="74" fillId="0" borderId="0" xfId="1" applyFont="1" applyBorder="1" applyAlignment="1">
      <alignment horizontal="right" vertical="top" wrapText="1"/>
    </xf>
    <xf numFmtId="43" fontId="52" fillId="0" borderId="0" xfId="1" applyFont="1" applyBorder="1" applyAlignment="1">
      <alignment wrapText="1"/>
    </xf>
    <xf numFmtId="0" fontId="3" fillId="0" borderId="3" xfId="0" applyFont="1" applyBorder="1" applyAlignment="1">
      <alignment vertical="top" wrapText="1"/>
    </xf>
    <xf numFmtId="0" fontId="3" fillId="0" borderId="5" xfId="0" applyFont="1" applyBorder="1" applyAlignment="1">
      <alignment vertical="top" wrapText="1"/>
    </xf>
    <xf numFmtId="0" fontId="0" fillId="0" borderId="0" xfId="0" applyAlignment="1">
      <alignment wrapText="1"/>
    </xf>
    <xf numFmtId="4" fontId="36" fillId="10" borderId="1" xfId="1" applyNumberFormat="1" applyFont="1" applyFill="1" applyBorder="1" applyAlignment="1">
      <alignment vertical="top" wrapText="1"/>
    </xf>
    <xf numFmtId="0" fontId="86" fillId="0" borderId="1" xfId="0" applyFont="1" applyBorder="1" applyAlignment="1">
      <alignment horizontal="left" vertical="top" wrapText="1"/>
    </xf>
    <xf numFmtId="164" fontId="86" fillId="0" borderId="1" xfId="5" applyFont="1" applyFill="1" applyBorder="1" applyAlignment="1">
      <alignment horizontal="left" vertical="top" wrapText="1"/>
    </xf>
    <xf numFmtId="0" fontId="89" fillId="0" borderId="1" xfId="0" applyFont="1" applyBorder="1" applyAlignment="1">
      <alignment horizontal="right" vertical="top"/>
    </xf>
    <xf numFmtId="0" fontId="89" fillId="0" borderId="1" xfId="0" applyFont="1" applyBorder="1" applyAlignment="1">
      <alignment vertical="top"/>
    </xf>
    <xf numFmtId="4" fontId="89" fillId="10" borderId="1" xfId="0" applyNumberFormat="1" applyFont="1" applyFill="1" applyBorder="1" applyAlignment="1">
      <alignment vertical="top" wrapText="1"/>
    </xf>
    <xf numFmtId="0" fontId="89" fillId="0" borderId="1" xfId="0" applyFont="1" applyBorder="1" applyAlignment="1">
      <alignment horizontal="left" vertical="top"/>
    </xf>
    <xf numFmtId="43" fontId="4" fillId="0" borderId="0" xfId="1" applyFont="1" applyAlignment="1">
      <alignment horizontal="left" vertical="top" wrapText="1"/>
    </xf>
    <xf numFmtId="0" fontId="86" fillId="0" borderId="1" xfId="0" applyFont="1" applyBorder="1" applyAlignment="1">
      <alignment vertical="top" wrapText="1"/>
    </xf>
    <xf numFmtId="0" fontId="88" fillId="0" borderId="1" xfId="0" applyFont="1" applyBorder="1" applyAlignment="1">
      <alignment horizontal="left" vertical="top" wrapText="1"/>
    </xf>
    <xf numFmtId="4" fontId="87" fillId="0" borderId="1" xfId="0" applyNumberFormat="1" applyFont="1" applyFill="1" applyBorder="1" applyAlignment="1">
      <alignment horizontal="right" vertical="top" wrapText="1"/>
    </xf>
    <xf numFmtId="0" fontId="88" fillId="0" borderId="1" xfId="0" applyFont="1" applyBorder="1" applyAlignment="1">
      <alignment horizontal="right" wrapText="1"/>
    </xf>
    <xf numFmtId="0" fontId="88" fillId="0" borderId="1" xfId="0" applyFont="1" applyFill="1" applyBorder="1" applyAlignment="1">
      <alignment horizontal="right" vertical="top" wrapText="1"/>
    </xf>
    <xf numFmtId="43" fontId="88" fillId="0" borderId="1" xfId="1" applyFont="1" applyBorder="1" applyAlignment="1">
      <alignment horizontal="right" vertical="top" wrapText="1"/>
    </xf>
    <xf numFmtId="43" fontId="86" fillId="0" borderId="1" xfId="1" applyFont="1" applyBorder="1" applyAlignment="1">
      <alignment horizontal="right" vertical="top" wrapText="1"/>
    </xf>
    <xf numFmtId="43" fontId="88" fillId="0" borderId="1" xfId="1" applyFont="1" applyBorder="1" applyAlignment="1">
      <alignment horizontal="left" vertical="top" wrapText="1"/>
    </xf>
    <xf numFmtId="0" fontId="88" fillId="11" borderId="1" xfId="0" applyFont="1" applyFill="1" applyBorder="1" applyAlignment="1">
      <alignment horizontal="left" vertical="top" wrapText="1"/>
    </xf>
    <xf numFmtId="43" fontId="88" fillId="11" borderId="1" xfId="1" applyFont="1" applyFill="1" applyBorder="1" applyAlignment="1">
      <alignment horizontal="left" vertical="top" wrapText="1"/>
    </xf>
    <xf numFmtId="0" fontId="88" fillId="11" borderId="1" xfId="0" applyFont="1" applyFill="1" applyBorder="1" applyAlignment="1">
      <alignment vertical="top" wrapText="1"/>
    </xf>
    <xf numFmtId="0" fontId="88" fillId="0" borderId="0" xfId="0" applyFont="1" applyAlignment="1"/>
    <xf numFmtId="0" fontId="88" fillId="0" borderId="1" xfId="0" applyFont="1" applyBorder="1" applyAlignment="1">
      <alignment horizontal="right" vertical="top"/>
    </xf>
    <xf numFmtId="0" fontId="88" fillId="10" borderId="1" xfId="0" applyFont="1" applyFill="1" applyBorder="1" applyAlignment="1">
      <alignment horizontal="right" vertical="top"/>
    </xf>
    <xf numFmtId="0" fontId="88" fillId="0" borderId="0" xfId="0" applyFont="1" applyAlignment="1">
      <alignment horizontal="right"/>
    </xf>
    <xf numFmtId="0" fontId="88" fillId="10" borderId="0" xfId="0" applyFont="1" applyFill="1"/>
    <xf numFmtId="0" fontId="0" fillId="0" borderId="0" xfId="0" applyAlignment="1">
      <alignment wrapText="1"/>
    </xf>
    <xf numFmtId="0" fontId="88" fillId="0" borderId="0" xfId="0" applyFont="1" applyBorder="1" applyAlignment="1">
      <alignment vertical="top" wrapText="1"/>
    </xf>
    <xf numFmtId="0" fontId="3" fillId="0" borderId="0" xfId="0" applyFont="1" applyFill="1" applyBorder="1" applyAlignment="1">
      <alignment horizontal="left" vertical="top" wrapText="1"/>
    </xf>
    <xf numFmtId="4" fontId="2" fillId="0" borderId="0" xfId="0" applyNumberFormat="1" applyFont="1" applyFill="1" applyBorder="1" applyAlignment="1">
      <alignment horizontal="right" vertical="top" wrapText="1"/>
    </xf>
    <xf numFmtId="0" fontId="3" fillId="0" borderId="0" xfId="0" applyFont="1" applyFill="1" applyBorder="1" applyAlignment="1">
      <alignment horizontal="right" vertical="top" wrapText="1"/>
    </xf>
    <xf numFmtId="0" fontId="88" fillId="0" borderId="1" xfId="0" applyFont="1" applyFill="1" applyBorder="1" applyAlignment="1">
      <alignment horizontal="right" vertical="top"/>
    </xf>
    <xf numFmtId="0" fontId="88" fillId="0" borderId="0" xfId="0" applyFont="1" applyFill="1"/>
    <xf numFmtId="43" fontId="88" fillId="0" borderId="0" xfId="0" applyNumberFormat="1" applyFont="1"/>
    <xf numFmtId="164" fontId="3" fillId="0" borderId="0" xfId="5" applyFont="1" applyFill="1" applyAlignment="1">
      <alignment vertical="top"/>
    </xf>
    <xf numFmtId="0" fontId="0" fillId="10" borderId="0" xfId="0" applyFill="1"/>
    <xf numFmtId="0" fontId="2" fillId="0" borderId="1" xfId="0" applyFont="1" applyBorder="1" applyAlignment="1">
      <alignment vertical="center" wrapText="1"/>
    </xf>
    <xf numFmtId="43" fontId="2" fillId="0" borderId="1" xfId="1" applyFont="1" applyFill="1" applyBorder="1" applyAlignment="1">
      <alignment vertical="center" wrapText="1"/>
    </xf>
    <xf numFmtId="0" fontId="5" fillId="2" borderId="1" xfId="0" applyFont="1" applyFill="1" applyBorder="1" applyAlignment="1">
      <alignment vertical="top" wrapText="1"/>
    </xf>
    <xf numFmtId="0" fontId="3" fillId="2" borderId="1" xfId="0" applyFont="1" applyFill="1" applyBorder="1" applyAlignment="1">
      <alignment horizontal="center" vertical="top" wrapText="1"/>
    </xf>
    <xf numFmtId="0" fontId="2" fillId="12" borderId="1" xfId="0" applyFont="1" applyFill="1" applyBorder="1" applyAlignment="1">
      <alignment vertical="top" wrapText="1"/>
    </xf>
    <xf numFmtId="0" fontId="2" fillId="0" borderId="3" xfId="0" applyFont="1" applyBorder="1" applyAlignment="1">
      <alignment horizontal="left" vertical="top" wrapText="1"/>
    </xf>
    <xf numFmtId="43" fontId="3" fillId="3" borderId="1" xfId="1" applyFont="1" applyFill="1" applyBorder="1" applyAlignment="1">
      <alignment vertical="top" wrapText="1"/>
    </xf>
    <xf numFmtId="43" fontId="3" fillId="0" borderId="1" xfId="1" applyFont="1" applyBorder="1" applyAlignment="1">
      <alignment vertical="top" wrapText="1"/>
    </xf>
    <xf numFmtId="0" fontId="3" fillId="0" borderId="0" xfId="0" applyFont="1" applyAlignment="1">
      <alignment vertical="top"/>
    </xf>
    <xf numFmtId="43" fontId="3" fillId="3" borderId="1" xfId="1" applyFont="1" applyFill="1" applyBorder="1" applyAlignment="1">
      <alignment horizontal="center" vertical="top" wrapText="1"/>
    </xf>
    <xf numFmtId="0" fontId="3" fillId="0" borderId="0" xfId="0" applyFont="1" applyBorder="1" applyAlignment="1">
      <alignment vertical="top" wrapText="1"/>
    </xf>
    <xf numFmtId="0" fontId="3" fillId="0" borderId="1" xfId="0" applyFont="1" applyBorder="1" applyAlignment="1">
      <alignment vertical="top"/>
    </xf>
    <xf numFmtId="0" fontId="3" fillId="10" borderId="1" xfId="0" applyFont="1" applyFill="1" applyBorder="1" applyAlignment="1">
      <alignment vertical="top"/>
    </xf>
    <xf numFmtId="43" fontId="3" fillId="10" borderId="1" xfId="1" applyFont="1" applyFill="1" applyBorder="1" applyAlignment="1">
      <alignment vertical="top" wrapText="1"/>
    </xf>
    <xf numFmtId="3" fontId="88" fillId="0" borderId="0" xfId="0" applyNumberFormat="1" applyFont="1"/>
    <xf numFmtId="0" fontId="3" fillId="0" borderId="1" xfId="0" applyFont="1" applyFill="1" applyBorder="1" applyAlignment="1">
      <alignment vertical="top"/>
    </xf>
    <xf numFmtId="0" fontId="3" fillId="0" borderId="0" xfId="0" applyFont="1" applyFill="1" applyAlignment="1">
      <alignment vertical="top"/>
    </xf>
    <xf numFmtId="0" fontId="3" fillId="0" borderId="8" xfId="0" applyFont="1" applyFill="1" applyBorder="1" applyAlignment="1">
      <alignment vertical="top" wrapText="1"/>
    </xf>
    <xf numFmtId="43" fontId="2" fillId="0" borderId="8" xfId="0" applyNumberFormat="1" applyFont="1" applyFill="1" applyBorder="1" applyAlignment="1">
      <alignment vertical="top" wrapText="1"/>
    </xf>
    <xf numFmtId="0" fontId="0" fillId="10" borderId="0" xfId="0" applyFont="1" applyFill="1"/>
    <xf numFmtId="0" fontId="92" fillId="10" borderId="1" xfId="0" applyFont="1" applyFill="1" applyBorder="1" applyAlignment="1">
      <alignment horizontal="left" vertical="top" wrapText="1"/>
    </xf>
    <xf numFmtId="0" fontId="0" fillId="10" borderId="0" xfId="0" applyFill="1" applyAlignment="1">
      <alignment wrapText="1"/>
    </xf>
    <xf numFmtId="0" fontId="41" fillId="0" borderId="1" xfId="0" applyFont="1" applyFill="1" applyBorder="1" applyAlignment="1">
      <alignment horizontal="left" vertical="top" wrapText="1"/>
    </xf>
    <xf numFmtId="0" fontId="0" fillId="0" borderId="0" xfId="0" applyFont="1" applyFill="1"/>
    <xf numFmtId="0" fontId="4" fillId="10" borderId="0" xfId="0" applyFont="1" applyFill="1" applyAlignment="1">
      <alignment vertical="top" wrapText="1"/>
    </xf>
    <xf numFmtId="0" fontId="87" fillId="0" borderId="1" xfId="0" applyFont="1" applyFill="1" applyBorder="1" applyAlignment="1">
      <alignment vertical="top" wrapText="1"/>
    </xf>
    <xf numFmtId="0" fontId="86" fillId="0" borderId="0" xfId="0" applyFont="1"/>
    <xf numFmtId="0" fontId="88" fillId="10" borderId="1" xfId="0" applyFont="1" applyFill="1" applyBorder="1"/>
    <xf numFmtId="165" fontId="3" fillId="3" borderId="1" xfId="1" applyNumberFormat="1" applyFont="1" applyFill="1" applyBorder="1" applyAlignment="1">
      <alignment horizontal="left" vertical="top" wrapText="1"/>
    </xf>
    <xf numFmtId="0" fontId="0" fillId="0" borderId="0" xfId="0" applyAlignment="1">
      <alignment wrapText="1"/>
    </xf>
    <xf numFmtId="0" fontId="3" fillId="0" borderId="0" xfId="0" applyFont="1" applyAlignment="1">
      <alignment wrapText="1"/>
    </xf>
    <xf numFmtId="0" fontId="86" fillId="0" borderId="1" xfId="0" applyFont="1" applyBorder="1" applyAlignment="1">
      <alignment vertical="top" wrapText="1"/>
    </xf>
    <xf numFmtId="0" fontId="88" fillId="0" borderId="1" xfId="0" applyFont="1" applyBorder="1" applyAlignment="1">
      <alignment horizontal="left" vertical="top" wrapText="1"/>
    </xf>
    <xf numFmtId="0" fontId="86" fillId="0" borderId="1" xfId="0" applyFont="1" applyFill="1" applyBorder="1" applyAlignment="1">
      <alignment horizontal="left" vertical="top" wrapText="1"/>
    </xf>
    <xf numFmtId="0" fontId="36" fillId="10" borderId="1" xfId="0" applyFont="1" applyFill="1" applyBorder="1" applyAlignment="1">
      <alignment horizontal="right" vertical="top" wrapText="1"/>
    </xf>
    <xf numFmtId="0" fontId="41" fillId="10" borderId="0" xfId="0" applyFont="1" applyFill="1" applyAlignment="1">
      <alignment vertical="top"/>
    </xf>
    <xf numFmtId="0" fontId="0" fillId="10" borderId="0" xfId="0" applyFill="1" applyAlignment="1">
      <alignment vertical="top"/>
    </xf>
    <xf numFmtId="0" fontId="36" fillId="10" borderId="1" xfId="0" applyFont="1" applyFill="1" applyBorder="1" applyAlignment="1">
      <alignment vertical="top"/>
    </xf>
    <xf numFmtId="0" fontId="36" fillId="10" borderId="5" xfId="0" applyFont="1" applyFill="1" applyBorder="1" applyAlignment="1">
      <alignment vertical="top" wrapText="1"/>
    </xf>
    <xf numFmtId="4" fontId="36" fillId="10" borderId="1" xfId="0" applyNumberFormat="1" applyFont="1" applyFill="1" applyBorder="1" applyAlignment="1">
      <alignment vertical="top" wrapText="1"/>
    </xf>
    <xf numFmtId="0" fontId="0" fillId="10" borderId="0" xfId="0" applyFill="1" applyBorder="1"/>
    <xf numFmtId="4" fontId="41" fillId="10" borderId="0" xfId="0" applyNumberFormat="1" applyFont="1" applyFill="1" applyBorder="1" applyAlignment="1">
      <alignment horizontal="right" vertical="center" wrapText="1"/>
    </xf>
    <xf numFmtId="4" fontId="36" fillId="10" borderId="0" xfId="0" applyNumberFormat="1" applyFont="1" applyFill="1" applyBorder="1" applyAlignment="1">
      <alignment horizontal="right" vertical="center" wrapText="1"/>
    </xf>
    <xf numFmtId="0" fontId="36" fillId="10" borderId="13" xfId="0" applyFont="1" applyFill="1" applyBorder="1" applyAlignment="1">
      <alignment vertical="top" wrapText="1"/>
    </xf>
    <xf numFmtId="0" fontId="36" fillId="10" borderId="8" xfId="0" applyFont="1" applyFill="1" applyBorder="1" applyAlignment="1">
      <alignment vertical="top" wrapText="1"/>
    </xf>
    <xf numFmtId="4" fontId="36" fillId="10" borderId="8" xfId="0" applyNumberFormat="1" applyFont="1" applyFill="1" applyBorder="1" applyAlignment="1">
      <alignment horizontal="right" vertical="top" wrapText="1"/>
    </xf>
    <xf numFmtId="0" fontId="36" fillId="10" borderId="8" xfId="0" applyFont="1" applyFill="1" applyBorder="1" applyAlignment="1">
      <alignment horizontal="right" vertical="top" wrapText="1"/>
    </xf>
    <xf numFmtId="0" fontId="36" fillId="10" borderId="0" xfId="0" applyFont="1" applyFill="1" applyAlignment="1">
      <alignment vertical="top" wrapText="1"/>
    </xf>
    <xf numFmtId="4" fontId="0" fillId="10" borderId="0" xfId="0" applyNumberFormat="1" applyFill="1" applyBorder="1"/>
    <xf numFmtId="0" fontId="4" fillId="10" borderId="5" xfId="0" applyFont="1" applyFill="1" applyBorder="1" applyAlignment="1">
      <alignment vertical="top" wrapText="1"/>
    </xf>
    <xf numFmtId="4" fontId="4" fillId="10" borderId="1" xfId="0" applyNumberFormat="1" applyFont="1" applyFill="1" applyBorder="1" applyAlignment="1">
      <alignment horizontal="right" vertical="top" wrapText="1"/>
    </xf>
    <xf numFmtId="0" fontId="3" fillId="10" borderId="5" xfId="0" applyFont="1" applyFill="1" applyBorder="1" applyAlignment="1">
      <alignment vertical="top" wrapText="1"/>
    </xf>
    <xf numFmtId="0" fontId="0" fillId="0" borderId="0" xfId="0" applyAlignment="1">
      <alignment wrapText="1"/>
    </xf>
    <xf numFmtId="0" fontId="88" fillId="0" borderId="1" xfId="0" applyFont="1" applyBorder="1" applyAlignment="1">
      <alignment horizontal="left" vertical="top" wrapText="1"/>
    </xf>
    <xf numFmtId="0" fontId="3" fillId="0" borderId="1" xfId="0" applyFont="1" applyFill="1" applyBorder="1" applyAlignment="1">
      <alignment wrapText="1"/>
    </xf>
    <xf numFmtId="0" fontId="2" fillId="0" borderId="5" xfId="0" applyFont="1" applyFill="1" applyBorder="1" applyAlignment="1">
      <alignment vertical="top" wrapText="1"/>
    </xf>
    <xf numFmtId="164" fontId="2" fillId="0" borderId="1" xfId="5" applyFont="1" applyFill="1" applyBorder="1" applyAlignment="1">
      <alignment horizontal="right" vertical="top" wrapText="1"/>
    </xf>
    <xf numFmtId="0" fontId="3" fillId="0" borderId="5" xfId="0" applyFont="1" applyFill="1" applyBorder="1" applyAlignment="1">
      <alignment horizontal="left" vertical="top" wrapText="1"/>
    </xf>
    <xf numFmtId="0" fontId="3" fillId="0" borderId="0" xfId="0" applyFont="1" applyFill="1" applyBorder="1" applyAlignment="1">
      <alignment vertical="top" wrapText="1"/>
    </xf>
    <xf numFmtId="164" fontId="3" fillId="0" borderId="3" xfId="5" applyFont="1" applyFill="1" applyBorder="1" applyAlignment="1">
      <alignment horizontal="right" vertical="top" wrapText="1"/>
    </xf>
    <xf numFmtId="0" fontId="3" fillId="0" borderId="5" xfId="0" applyFont="1" applyFill="1" applyBorder="1" applyAlignment="1">
      <alignment vertical="top" wrapText="1"/>
    </xf>
    <xf numFmtId="164" fontId="4" fillId="0" borderId="3" xfId="5" applyFont="1" applyFill="1" applyBorder="1" applyAlignment="1">
      <alignment horizontal="right" vertical="top" wrapText="1"/>
    </xf>
    <xf numFmtId="164" fontId="3" fillId="0" borderId="5" xfId="5" applyFont="1" applyFill="1" applyBorder="1" applyAlignment="1">
      <alignment horizontal="right" vertical="top" wrapText="1"/>
    </xf>
    <xf numFmtId="164" fontId="2" fillId="0" borderId="1" xfId="0" applyNumberFormat="1" applyFont="1" applyFill="1" applyBorder="1" applyAlignment="1">
      <alignment horizontal="right" vertical="top" wrapText="1"/>
    </xf>
    <xf numFmtId="0" fontId="0" fillId="0" borderId="1" xfId="0" applyFill="1" applyBorder="1" applyAlignment="1">
      <alignment horizontal="right" vertical="top" wrapText="1"/>
    </xf>
    <xf numFmtId="4" fontId="3" fillId="0" borderId="1" xfId="0" applyNumberFormat="1" applyFont="1" applyFill="1" applyBorder="1" applyAlignment="1">
      <alignment vertical="top" wrapText="1"/>
    </xf>
    <xf numFmtId="0" fontId="2" fillId="0" borderId="1" xfId="0" applyFont="1" applyFill="1" applyBorder="1" applyAlignment="1">
      <alignment vertical="top"/>
    </xf>
    <xf numFmtId="43" fontId="2" fillId="0" borderId="1" xfId="1" applyFont="1" applyFill="1" applyBorder="1" applyAlignment="1">
      <alignment vertical="top"/>
    </xf>
    <xf numFmtId="43" fontId="3" fillId="0" borderId="1" xfId="1" applyFont="1" applyFill="1" applyBorder="1" applyAlignment="1">
      <alignment vertical="top"/>
    </xf>
    <xf numFmtId="0" fontId="2" fillId="0" borderId="1" xfId="0" applyFont="1" applyFill="1" applyBorder="1" applyAlignment="1">
      <alignment horizontal="right" vertical="top"/>
    </xf>
    <xf numFmtId="164" fontId="2" fillId="0" borderId="1" xfId="6" applyNumberFormat="1" applyFont="1" applyFill="1" applyBorder="1" applyAlignment="1">
      <alignment vertical="top"/>
    </xf>
    <xf numFmtId="164" fontId="3" fillId="0" borderId="1" xfId="6" applyNumberFormat="1" applyFont="1" applyFill="1" applyBorder="1" applyAlignment="1">
      <alignment vertical="top" wrapText="1"/>
    </xf>
    <xf numFmtId="164" fontId="4" fillId="0" borderId="6" xfId="6" applyNumberFormat="1" applyFont="1" applyFill="1" applyBorder="1" applyAlignment="1">
      <alignment horizontal="center" vertical="top" wrapText="1"/>
    </xf>
    <xf numFmtId="164" fontId="4" fillId="0" borderId="1" xfId="6" applyNumberFormat="1" applyFont="1" applyFill="1" applyBorder="1" applyAlignment="1">
      <alignment horizontal="right" vertical="top" wrapText="1"/>
    </xf>
    <xf numFmtId="0" fontId="2" fillId="0" borderId="1" xfId="0" applyFont="1" applyBorder="1" applyAlignment="1">
      <alignment vertical="top"/>
    </xf>
    <xf numFmtId="0" fontId="79" fillId="0" borderId="1" xfId="0" applyFont="1" applyFill="1" applyBorder="1" applyAlignment="1">
      <alignment vertical="top" wrapText="1"/>
    </xf>
    <xf numFmtId="0" fontId="0" fillId="0" borderId="0" xfId="0" applyFill="1" applyBorder="1"/>
    <xf numFmtId="4" fontId="36" fillId="0" borderId="0" xfId="0" applyNumberFormat="1" applyFont="1" applyFill="1" applyBorder="1" applyAlignment="1">
      <alignment horizontal="right" vertical="center" wrapText="1"/>
    </xf>
    <xf numFmtId="0" fontId="88" fillId="0" borderId="0" xfId="0" applyFont="1" applyAlignment="1">
      <alignment horizontal="left"/>
    </xf>
    <xf numFmtId="0" fontId="88" fillId="0" borderId="17" xfId="0" applyFont="1" applyBorder="1" applyAlignment="1">
      <alignment horizontal="left" vertical="top" wrapText="1"/>
    </xf>
    <xf numFmtId="4" fontId="88" fillId="0" borderId="1" xfId="0" applyNumberFormat="1" applyFont="1" applyFill="1" applyBorder="1" applyAlignment="1">
      <alignment horizontal="right" vertical="top" wrapText="1"/>
    </xf>
    <xf numFmtId="4" fontId="86" fillId="0" borderId="1" xfId="0" applyNumberFormat="1" applyFont="1" applyBorder="1" applyAlignment="1">
      <alignment horizontal="right" vertical="top"/>
    </xf>
    <xf numFmtId="0" fontId="89" fillId="0" borderId="1" xfId="0" applyFont="1" applyFill="1" applyBorder="1" applyAlignment="1">
      <alignment horizontal="right" vertical="top" wrapText="1"/>
    </xf>
    <xf numFmtId="0" fontId="88" fillId="0" borderId="34" xfId="0" applyFont="1" applyBorder="1" applyAlignment="1">
      <alignment horizontal="right" vertical="top" wrapText="1"/>
    </xf>
    <xf numFmtId="0" fontId="88" fillId="0" borderId="17" xfId="0" applyFont="1" applyBorder="1" applyAlignment="1">
      <alignment horizontal="right" vertical="top" wrapText="1"/>
    </xf>
    <xf numFmtId="0" fontId="89" fillId="10" borderId="1" xfId="0" applyFont="1" applyFill="1" applyBorder="1" applyAlignment="1">
      <alignment horizontal="right" vertical="top" wrapText="1"/>
    </xf>
    <xf numFmtId="4" fontId="89" fillId="10" borderId="1" xfId="0" applyNumberFormat="1" applyFont="1" applyFill="1" applyBorder="1" applyAlignment="1">
      <alignment horizontal="right" wrapText="1"/>
    </xf>
    <xf numFmtId="4" fontId="88" fillId="0" borderId="0" xfId="0" applyNumberFormat="1" applyFont="1" applyAlignment="1">
      <alignment horizontal="right"/>
    </xf>
    <xf numFmtId="0" fontId="88" fillId="0" borderId="1" xfId="0" applyFont="1" applyFill="1" applyBorder="1" applyAlignment="1">
      <alignment vertical="top"/>
    </xf>
    <xf numFmtId="0" fontId="89" fillId="0" borderId="0" xfId="0" applyFont="1" applyFill="1" applyAlignment="1">
      <alignment horizontal="left" vertical="top" wrapText="1"/>
    </xf>
    <xf numFmtId="0" fontId="88" fillId="0" borderId="1" xfId="0" applyFont="1" applyFill="1" applyBorder="1" applyAlignment="1">
      <alignment horizontal="left" vertical="top"/>
    </xf>
    <xf numFmtId="0" fontId="88" fillId="0" borderId="1" xfId="0" applyFont="1" applyBorder="1" applyAlignment="1">
      <alignment horizontal="left" vertical="top"/>
    </xf>
    <xf numFmtId="0" fontId="89" fillId="0" borderId="17" xfId="0" applyFont="1" applyBorder="1" applyAlignment="1">
      <alignment horizontal="left" vertical="top" wrapText="1"/>
    </xf>
    <xf numFmtId="0" fontId="89" fillId="0" borderId="17" xfId="0" applyFont="1" applyFill="1" applyBorder="1" applyAlignment="1">
      <alignment horizontal="left" vertical="top" wrapText="1"/>
    </xf>
    <xf numFmtId="0" fontId="86" fillId="0" borderId="1" xfId="0" applyFont="1" applyBorder="1" applyAlignment="1">
      <alignment vertical="top"/>
    </xf>
    <xf numFmtId="0" fontId="0" fillId="0" borderId="0" xfId="0" applyAlignment="1">
      <alignment wrapText="1"/>
    </xf>
    <xf numFmtId="0" fontId="4" fillId="12" borderId="1" xfId="0" applyFont="1" applyFill="1" applyBorder="1" applyAlignment="1">
      <alignment vertical="top"/>
    </xf>
    <xf numFmtId="0" fontId="4" fillId="12" borderId="1" xfId="0" applyFont="1" applyFill="1" applyBorder="1" applyAlignment="1">
      <alignment vertical="top" wrapText="1"/>
    </xf>
    <xf numFmtId="4" fontId="4" fillId="12" borderId="1" xfId="0" applyNumberFormat="1" applyFont="1" applyFill="1" applyBorder="1" applyAlignment="1">
      <alignment vertical="top" wrapText="1"/>
    </xf>
    <xf numFmtId="0" fontId="0" fillId="12" borderId="0" xfId="0" applyFill="1"/>
    <xf numFmtId="0" fontId="0" fillId="0" borderId="0" xfId="0" applyAlignment="1">
      <alignment wrapText="1"/>
    </xf>
    <xf numFmtId="0" fontId="87" fillId="0" borderId="1" xfId="0" applyFont="1" applyBorder="1" applyAlignment="1">
      <alignment horizontal="left" vertical="top" wrapText="1"/>
    </xf>
    <xf numFmtId="0" fontId="86" fillId="0" borderId="1" xfId="0" applyFont="1" applyBorder="1" applyAlignment="1">
      <alignment horizontal="left" vertical="top" wrapText="1"/>
    </xf>
    <xf numFmtId="43" fontId="36" fillId="10" borderId="1" xfId="1" applyFont="1" applyFill="1" applyBorder="1" applyAlignment="1">
      <alignment vertical="top"/>
    </xf>
    <xf numFmtId="0" fontId="2" fillId="0" borderId="1" xfId="0" applyFont="1" applyBorder="1" applyAlignment="1">
      <alignment horizontal="right" vertical="top"/>
    </xf>
    <xf numFmtId="0" fontId="6" fillId="0" borderId="1" xfId="0" applyFont="1" applyBorder="1" applyAlignment="1">
      <alignment horizontal="right" vertical="top"/>
    </xf>
    <xf numFmtId="0" fontId="3" fillId="0" borderId="1" xfId="0" applyFont="1" applyBorder="1" applyAlignment="1">
      <alignment horizontal="right" vertical="top"/>
    </xf>
    <xf numFmtId="0" fontId="2" fillId="12" borderId="1" xfId="0" applyFont="1" applyFill="1" applyBorder="1" applyAlignment="1">
      <alignment horizontal="right" vertical="top"/>
    </xf>
    <xf numFmtId="0" fontId="2" fillId="12" borderId="1" xfId="0" applyFont="1" applyFill="1" applyBorder="1" applyAlignment="1">
      <alignment horizontal="left" vertical="top" wrapText="1"/>
    </xf>
    <xf numFmtId="0" fontId="2" fillId="12" borderId="1" xfId="0" applyFont="1" applyFill="1" applyBorder="1" applyAlignment="1">
      <alignment horizontal="right" vertical="top" wrapText="1"/>
    </xf>
    <xf numFmtId="0" fontId="3" fillId="12" borderId="1" xfId="0" applyFont="1" applyFill="1" applyBorder="1" applyAlignment="1">
      <alignment horizontal="right" vertical="top"/>
    </xf>
    <xf numFmtId="0" fontId="4" fillId="12" borderId="1" xfId="0" applyFont="1" applyFill="1" applyBorder="1" applyAlignment="1">
      <alignment horizontal="left" vertical="top" wrapText="1"/>
    </xf>
    <xf numFmtId="4" fontId="4" fillId="12" borderId="1" xfId="0" applyNumberFormat="1" applyFont="1" applyFill="1" applyBorder="1" applyAlignment="1">
      <alignment horizontal="right" vertical="top" wrapText="1"/>
    </xf>
    <xf numFmtId="0" fontId="6" fillId="12" borderId="1" xfId="0" applyFont="1" applyFill="1" applyBorder="1" applyAlignment="1">
      <alignment horizontal="left" vertical="top"/>
    </xf>
    <xf numFmtId="4" fontId="6" fillId="12" borderId="1" xfId="0" applyNumberFormat="1" applyFont="1" applyFill="1" applyBorder="1" applyAlignment="1">
      <alignment horizontal="right" vertical="top"/>
    </xf>
    <xf numFmtId="0" fontId="2" fillId="0" borderId="0" xfId="0" applyFont="1" applyBorder="1" applyAlignment="1">
      <alignment horizontal="right" vertical="top"/>
    </xf>
    <xf numFmtId="4" fontId="6" fillId="0" borderId="0" xfId="0" applyNumberFormat="1" applyFont="1" applyBorder="1" applyAlignment="1">
      <alignment horizontal="right" vertical="top"/>
    </xf>
    <xf numFmtId="0" fontId="3" fillId="0" borderId="0" xfId="0" applyFont="1" applyAlignment="1">
      <alignment horizontal="right"/>
    </xf>
    <xf numFmtId="0" fontId="3" fillId="0" borderId="0" xfId="0" applyFont="1" applyAlignment="1">
      <alignment horizontal="left"/>
    </xf>
    <xf numFmtId="4" fontId="3" fillId="0" borderId="0" xfId="0" applyNumberFormat="1" applyFont="1" applyAlignment="1">
      <alignment horizontal="right"/>
    </xf>
    <xf numFmtId="0" fontId="87" fillId="0" borderId="1" xfId="0" applyFont="1" applyFill="1" applyBorder="1" applyAlignment="1">
      <alignment horizontal="right" vertical="top" wrapText="1"/>
    </xf>
    <xf numFmtId="0" fontId="86" fillId="0" borderId="1" xfId="0" applyFont="1" applyBorder="1" applyAlignment="1">
      <alignment vertical="top" wrapText="1"/>
    </xf>
    <xf numFmtId="0" fontId="36" fillId="0" borderId="1" xfId="0" applyFont="1" applyBorder="1" applyAlignment="1">
      <alignment vertical="top" wrapText="1"/>
    </xf>
    <xf numFmtId="4" fontId="36" fillId="0" borderId="0" xfId="0" applyNumberFormat="1" applyFont="1" applyBorder="1" applyAlignment="1">
      <alignment horizontal="right" vertical="center" wrapText="1"/>
    </xf>
    <xf numFmtId="0" fontId="36" fillId="0" borderId="1" xfId="0" applyFont="1" applyBorder="1" applyAlignment="1">
      <alignment vertical="top"/>
    </xf>
    <xf numFmtId="43" fontId="4" fillId="10" borderId="1" xfId="1" applyFont="1" applyFill="1" applyBorder="1" applyAlignment="1">
      <alignment horizontal="right" vertical="top" wrapText="1"/>
    </xf>
    <xf numFmtId="0" fontId="89" fillId="10" borderId="1" xfId="16" applyFont="1" applyFill="1" applyBorder="1" applyAlignment="1">
      <alignment horizontal="right" vertical="top" wrapText="1"/>
    </xf>
    <xf numFmtId="0" fontId="89" fillId="10" borderId="1" xfId="16" applyFont="1" applyFill="1" applyBorder="1" applyAlignment="1">
      <alignment horizontal="left" vertical="top" wrapText="1"/>
    </xf>
    <xf numFmtId="0" fontId="88" fillId="10" borderId="1" xfId="16" applyFont="1" applyFill="1" applyBorder="1" applyAlignment="1">
      <alignment horizontal="left" vertical="top" wrapText="1"/>
    </xf>
    <xf numFmtId="0" fontId="86" fillId="0" borderId="1" xfId="0" applyFont="1" applyBorder="1" applyAlignment="1">
      <alignment horizontal="right" vertical="top"/>
    </xf>
    <xf numFmtId="0" fontId="86" fillId="0" borderId="1" xfId="0" applyFont="1" applyFill="1" applyBorder="1" applyAlignment="1">
      <alignment vertical="top"/>
    </xf>
    <xf numFmtId="4" fontId="88" fillId="0" borderId="1" xfId="0" applyNumberFormat="1" applyFont="1" applyFill="1" applyBorder="1" applyAlignment="1">
      <alignment vertical="top"/>
    </xf>
    <xf numFmtId="43" fontId="88" fillId="0" borderId="1" xfId="1" applyFont="1" applyFill="1" applyBorder="1" applyAlignment="1">
      <alignment vertical="top"/>
    </xf>
    <xf numFmtId="4" fontId="86" fillId="0" borderId="1" xfId="0" applyNumberFormat="1" applyFont="1" applyFill="1" applyBorder="1" applyAlignment="1">
      <alignment vertical="top"/>
    </xf>
    <xf numFmtId="0" fontId="36" fillId="0" borderId="1" xfId="0" applyFont="1" applyBorder="1" applyAlignment="1">
      <alignment vertical="top" wrapText="1"/>
    </xf>
    <xf numFmtId="4" fontId="36" fillId="0" borderId="0" xfId="0" applyNumberFormat="1" applyFont="1" applyBorder="1" applyAlignment="1">
      <alignment horizontal="right" vertical="center" wrapText="1"/>
    </xf>
    <xf numFmtId="0" fontId="36" fillId="0" borderId="1" xfId="0" applyFont="1" applyBorder="1" applyAlignment="1">
      <alignment vertical="top"/>
    </xf>
    <xf numFmtId="0" fontId="36" fillId="0" borderId="1" xfId="0" applyFont="1" applyFill="1" applyBorder="1" applyAlignment="1">
      <alignment vertical="top" wrapText="1"/>
    </xf>
    <xf numFmtId="0" fontId="2" fillId="0" borderId="5" xfId="0" applyFont="1" applyBorder="1" applyAlignment="1">
      <alignment vertical="top" wrapText="1"/>
    </xf>
    <xf numFmtId="4" fontId="36" fillId="10" borderId="6" xfId="0" applyNumberFormat="1" applyFont="1" applyFill="1" applyBorder="1" applyAlignment="1">
      <alignment horizontal="right" vertical="top" wrapText="1"/>
    </xf>
    <xf numFmtId="0" fontId="36" fillId="0" borderId="1" xfId="0" applyFont="1" applyFill="1" applyBorder="1" applyAlignment="1">
      <alignment horizontal="left" vertical="top" wrapText="1"/>
    </xf>
    <xf numFmtId="0" fontId="37" fillId="0" borderId="3" xfId="0" applyFont="1" applyFill="1" applyBorder="1" applyAlignment="1">
      <alignment vertical="top" wrapText="1"/>
    </xf>
    <xf numFmtId="0" fontId="37" fillId="0" borderId="5" xfId="0" applyFont="1" applyFill="1" applyBorder="1" applyAlignment="1">
      <alignment vertical="top" wrapText="1"/>
    </xf>
    <xf numFmtId="0" fontId="0" fillId="0" borderId="0" xfId="0" applyAlignment="1">
      <alignment wrapText="1"/>
    </xf>
    <xf numFmtId="0" fontId="37" fillId="0" borderId="4" xfId="0" applyFont="1" applyFill="1" applyBorder="1" applyAlignment="1">
      <alignment vertical="top" wrapText="1"/>
    </xf>
    <xf numFmtId="0" fontId="36" fillId="0" borderId="1" xfId="0" applyFont="1" applyFill="1" applyBorder="1" applyAlignment="1">
      <alignment vertical="top" wrapText="1"/>
    </xf>
    <xf numFmtId="0" fontId="3" fillId="0" borderId="4" xfId="0" applyFont="1" applyBorder="1" applyAlignment="1">
      <alignment vertical="top" wrapText="1"/>
    </xf>
    <xf numFmtId="0" fontId="2" fillId="0" borderId="3" xfId="0" applyFont="1" applyFill="1" applyBorder="1" applyAlignment="1">
      <alignment vertical="top" wrapText="1"/>
    </xf>
    <xf numFmtId="4" fontId="2" fillId="0" borderId="1" xfId="0" applyNumberFormat="1" applyFont="1" applyFill="1" applyBorder="1" applyAlignment="1">
      <alignment vertical="top" wrapText="1"/>
    </xf>
    <xf numFmtId="0" fontId="86" fillId="0" borderId="1" xfId="0" applyFont="1" applyFill="1" applyBorder="1" applyAlignment="1">
      <alignment horizontal="right" vertical="top" wrapText="1"/>
    </xf>
    <xf numFmtId="0" fontId="3" fillId="3" borderId="5" xfId="0" applyFont="1" applyFill="1" applyBorder="1" applyAlignment="1">
      <alignment vertical="top" wrapText="1"/>
    </xf>
    <xf numFmtId="0" fontId="2" fillId="0" borderId="1" xfId="0" applyFont="1" applyFill="1" applyBorder="1" applyAlignment="1">
      <alignment horizontal="left" vertical="top" wrapText="1"/>
    </xf>
    <xf numFmtId="0" fontId="38" fillId="0" borderId="1" xfId="0" applyFont="1" applyFill="1" applyBorder="1" applyAlignment="1">
      <alignment horizontal="center" vertical="top" wrapText="1"/>
    </xf>
    <xf numFmtId="0" fontId="37" fillId="0" borderId="1" xfId="0" applyFont="1" applyFill="1" applyBorder="1" applyAlignment="1">
      <alignment vertical="top" wrapText="1"/>
    </xf>
    <xf numFmtId="164" fontId="37" fillId="0" borderId="1" xfId="5" applyFont="1" applyFill="1" applyBorder="1" applyAlignment="1">
      <alignment horizontal="right" vertical="top"/>
    </xf>
    <xf numFmtId="43" fontId="36" fillId="0" borderId="0" xfId="1" applyFont="1" applyFill="1" applyBorder="1" applyAlignment="1">
      <alignment horizontal="right" vertical="top" wrapText="1"/>
    </xf>
    <xf numFmtId="43" fontId="42" fillId="0" borderId="0" xfId="1" applyFont="1" applyFill="1" applyAlignment="1">
      <alignment horizontal="right" wrapText="1"/>
    </xf>
    <xf numFmtId="43" fontId="37" fillId="0" borderId="1" xfId="0" applyNumberFormat="1" applyFont="1" applyFill="1" applyBorder="1" applyAlignment="1">
      <alignment horizontal="left"/>
    </xf>
    <xf numFmtId="43" fontId="40" fillId="0" borderId="1" xfId="1" applyFont="1" applyFill="1" applyBorder="1" applyAlignment="1">
      <alignment horizontal="right" vertical="center" wrapText="1"/>
    </xf>
    <xf numFmtId="0" fontId="38" fillId="0" borderId="1" xfId="0" applyFont="1" applyFill="1" applyBorder="1" applyAlignment="1">
      <alignment horizontal="left" vertical="top" wrapText="1"/>
    </xf>
    <xf numFmtId="0" fontId="37" fillId="0" borderId="3" xfId="0" applyFont="1" applyFill="1" applyBorder="1" applyAlignment="1">
      <alignment horizontal="left"/>
    </xf>
    <xf numFmtId="0" fontId="37" fillId="0" borderId="5" xfId="0" applyFont="1" applyFill="1" applyBorder="1" applyAlignment="1">
      <alignment horizontal="left"/>
    </xf>
    <xf numFmtId="0" fontId="2" fillId="0" borderId="1" xfId="0" applyFont="1" applyFill="1" applyBorder="1" applyAlignment="1">
      <alignment horizontal="left" wrapText="1"/>
    </xf>
    <xf numFmtId="0" fontId="7" fillId="0" borderId="1" xfId="0" applyFont="1" applyFill="1" applyBorder="1" applyAlignment="1">
      <alignment horizontal="left" wrapText="1"/>
    </xf>
    <xf numFmtId="0" fontId="37" fillId="0" borderId="3" xfId="0" applyFont="1" applyFill="1" applyBorder="1" applyAlignment="1">
      <alignment horizontal="left" vertical="top" wrapText="1"/>
    </xf>
    <xf numFmtId="0" fontId="37" fillId="0" borderId="5" xfId="0" applyFont="1" applyFill="1" applyBorder="1" applyAlignment="1">
      <alignment horizontal="left" vertical="top" wrapText="1"/>
    </xf>
    <xf numFmtId="0" fontId="38" fillId="0" borderId="3" xfId="0" applyFont="1" applyFill="1" applyBorder="1" applyAlignment="1">
      <alignment horizontal="left" vertical="center" wrapText="1"/>
    </xf>
    <xf numFmtId="0" fontId="38" fillId="0" borderId="5" xfId="0" applyFont="1" applyFill="1" applyBorder="1" applyAlignment="1">
      <alignment horizontal="left" vertical="center" wrapText="1"/>
    </xf>
    <xf numFmtId="0" fontId="37" fillId="0" borderId="1" xfId="0" applyFont="1" applyFill="1" applyBorder="1" applyAlignment="1">
      <alignment horizontal="center" vertical="top" wrapText="1"/>
    </xf>
    <xf numFmtId="0" fontId="37" fillId="0" borderId="3" xfId="0" applyFont="1" applyFill="1" applyBorder="1" applyAlignment="1">
      <alignment horizontal="left" vertical="top"/>
    </xf>
    <xf numFmtId="0" fontId="37" fillId="0" borderId="5" xfId="0" applyFont="1" applyFill="1" applyBorder="1" applyAlignment="1">
      <alignment horizontal="left" vertical="top"/>
    </xf>
    <xf numFmtId="0" fontId="38" fillId="0" borderId="3" xfId="0" applyFont="1" applyFill="1" applyBorder="1" applyAlignment="1">
      <alignment horizontal="left" vertical="top" wrapText="1"/>
    </xf>
    <xf numFmtId="0" fontId="38" fillId="0" borderId="5" xfId="0" applyFont="1" applyFill="1" applyBorder="1" applyAlignment="1">
      <alignment horizontal="left" vertical="top" wrapText="1"/>
    </xf>
    <xf numFmtId="0" fontId="38" fillId="0" borderId="1" xfId="0" applyFont="1" applyFill="1" applyBorder="1" applyAlignment="1">
      <alignment horizontal="center" wrapText="1"/>
    </xf>
    <xf numFmtId="0" fontId="37" fillId="0" borderId="1" xfId="0" applyFont="1" applyFill="1" applyBorder="1" applyAlignment="1">
      <alignment horizontal="left"/>
    </xf>
    <xf numFmtId="0" fontId="6" fillId="0" borderId="1" xfId="0" applyFont="1" applyFill="1" applyBorder="1" applyAlignment="1">
      <alignment horizontal="left" wrapText="1"/>
    </xf>
    <xf numFmtId="0" fontId="37" fillId="0" borderId="1" xfId="0" applyFont="1" applyFill="1" applyBorder="1" applyAlignment="1">
      <alignment vertical="top"/>
    </xf>
    <xf numFmtId="0" fontId="37" fillId="0" borderId="1" xfId="0" applyFont="1" applyFill="1" applyBorder="1" applyAlignment="1">
      <alignment horizontal="left" vertical="top" wrapText="1"/>
    </xf>
    <xf numFmtId="0" fontId="7" fillId="0" borderId="3" xfId="0" applyFont="1" applyFill="1" applyBorder="1" applyAlignment="1">
      <alignment horizontal="left" wrapText="1"/>
    </xf>
    <xf numFmtId="0" fontId="7" fillId="0" borderId="4" xfId="0" applyFont="1" applyFill="1" applyBorder="1" applyAlignment="1">
      <alignment horizontal="left" wrapText="1"/>
    </xf>
    <xf numFmtId="0" fontId="7" fillId="0" borderId="5" xfId="0" applyFont="1" applyFill="1" applyBorder="1" applyAlignment="1">
      <alignment horizontal="left" wrapText="1"/>
    </xf>
    <xf numFmtId="0" fontId="38" fillId="0" borderId="1" xfId="0" applyFont="1" applyFill="1" applyBorder="1" applyAlignment="1">
      <alignment horizontal="left" wrapText="1"/>
    </xf>
    <xf numFmtId="0" fontId="37" fillId="0" borderId="1" xfId="0" applyFont="1" applyFill="1" applyBorder="1" applyAlignment="1">
      <alignment horizontal="center"/>
    </xf>
    <xf numFmtId="0" fontId="2" fillId="0" borderId="1" xfId="0" applyFont="1" applyFill="1" applyBorder="1" applyAlignment="1">
      <alignment horizontal="center" vertical="top" wrapText="1"/>
    </xf>
    <xf numFmtId="0" fontId="37" fillId="0" borderId="1" xfId="0" applyFont="1" applyBorder="1" applyAlignment="1">
      <alignment horizontal="center" vertical="top"/>
    </xf>
    <xf numFmtId="0" fontId="37" fillId="0" borderId="1" xfId="0" applyFont="1" applyBorder="1" applyAlignment="1">
      <alignment vertical="top"/>
    </xf>
    <xf numFmtId="0" fontId="37" fillId="0" borderId="1" xfId="0" applyFont="1" applyBorder="1" applyAlignment="1">
      <alignment vertical="top" wrapText="1"/>
    </xf>
    <xf numFmtId="0" fontId="2" fillId="0"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36" fillId="0" borderId="1" xfId="0" applyFont="1" applyBorder="1" applyAlignment="1">
      <alignment vertical="top" wrapText="1"/>
    </xf>
    <xf numFmtId="0" fontId="6" fillId="0" borderId="1" xfId="0" applyFont="1" applyBorder="1" applyAlignment="1">
      <alignment horizontal="left" vertical="top" wrapText="1"/>
    </xf>
    <xf numFmtId="0" fontId="37" fillId="0" borderId="1"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2" fillId="0" borderId="1" xfId="0" applyFont="1" applyFill="1" applyBorder="1" applyAlignment="1">
      <alignment vertical="top"/>
    </xf>
    <xf numFmtId="0" fontId="2" fillId="0" borderId="1" xfId="0" applyFont="1" applyFill="1" applyBorder="1" applyAlignment="1">
      <alignment vertical="top" wrapText="1"/>
    </xf>
    <xf numFmtId="0" fontId="38" fillId="0" borderId="1" xfId="0" applyFont="1" applyFill="1" applyBorder="1" applyAlignment="1">
      <alignment vertical="top" wrapText="1"/>
    </xf>
    <xf numFmtId="0" fontId="37" fillId="0" borderId="4" xfId="0" applyFont="1" applyFill="1" applyBorder="1" applyAlignment="1">
      <alignment horizontal="left" vertical="top" wrapText="1"/>
    </xf>
    <xf numFmtId="0" fontId="2" fillId="0" borderId="1" xfId="0" applyFont="1" applyFill="1" applyBorder="1" applyAlignment="1">
      <alignment wrapText="1"/>
    </xf>
    <xf numFmtId="0" fontId="37" fillId="2" borderId="1" xfId="0" applyFont="1" applyFill="1" applyBorder="1" applyAlignment="1">
      <alignment vertical="top" wrapText="1"/>
    </xf>
    <xf numFmtId="0" fontId="36" fillId="0" borderId="1" xfId="0" applyFont="1" applyFill="1" applyBorder="1" applyAlignment="1">
      <alignment horizontal="left" vertical="top" wrapText="1"/>
    </xf>
    <xf numFmtId="0" fontId="2" fillId="0" borderId="3" xfId="0" applyFont="1" applyFill="1" applyBorder="1" applyAlignment="1">
      <alignment horizontal="left" wrapText="1"/>
    </xf>
    <xf numFmtId="0" fontId="2" fillId="0" borderId="4" xfId="0" applyFont="1" applyFill="1" applyBorder="1" applyAlignment="1">
      <alignment horizontal="left" wrapText="1"/>
    </xf>
    <xf numFmtId="0" fontId="2" fillId="0" borderId="5" xfId="0" applyFont="1" applyFill="1" applyBorder="1" applyAlignment="1">
      <alignment horizontal="left" wrapText="1"/>
    </xf>
    <xf numFmtId="0" fontId="37" fillId="0" borderId="3" xfId="0" applyFont="1" applyBorder="1" applyAlignment="1">
      <alignment horizontal="center" vertical="top"/>
    </xf>
    <xf numFmtId="0" fontId="37" fillId="0" borderId="4" xfId="0" applyFont="1" applyBorder="1" applyAlignment="1">
      <alignment horizontal="center" vertical="top"/>
    </xf>
    <xf numFmtId="0" fontId="37" fillId="0" borderId="5" xfId="0" applyFont="1" applyBorder="1" applyAlignment="1">
      <alignment horizontal="center" vertical="top"/>
    </xf>
    <xf numFmtId="0" fontId="38" fillId="0" borderId="3" xfId="0" applyFont="1" applyBorder="1" applyAlignment="1">
      <alignment horizontal="left" vertical="top" wrapText="1"/>
    </xf>
    <xf numFmtId="0" fontId="38" fillId="0" borderId="4" xfId="0" applyFont="1" applyBorder="1" applyAlignment="1">
      <alignment horizontal="left" vertical="top" wrapText="1"/>
    </xf>
    <xf numFmtId="0" fontId="38" fillId="0" borderId="5" xfId="0" applyFont="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37" fillId="0" borderId="1" xfId="0" applyFont="1" applyBorder="1" applyAlignment="1">
      <alignment horizontal="center" vertical="top" wrapText="1"/>
    </xf>
    <xf numFmtId="0" fontId="38" fillId="0" borderId="1" xfId="0" applyFont="1" applyBorder="1" applyAlignment="1">
      <alignment horizontal="left" vertical="top" wrapText="1"/>
    </xf>
    <xf numFmtId="0" fontId="37" fillId="2" borderId="1" xfId="0" applyFont="1" applyFill="1" applyBorder="1" applyAlignment="1">
      <alignment horizontal="left" vertical="top" wrapText="1"/>
    </xf>
    <xf numFmtId="0" fontId="37" fillId="0" borderId="1" xfId="15" applyFont="1" applyFill="1" applyBorder="1" applyAlignment="1">
      <alignment horizontal="center" vertical="top" wrapText="1"/>
    </xf>
    <xf numFmtId="0" fontId="37" fillId="0" borderId="1" xfId="15" applyFont="1" applyBorder="1" applyAlignment="1">
      <alignment vertical="top" wrapText="1"/>
    </xf>
    <xf numFmtId="0" fontId="37" fillId="0" borderId="1" xfId="15" applyFont="1" applyBorder="1" applyAlignment="1">
      <alignment horizontal="left" vertical="top" wrapText="1"/>
    </xf>
    <xf numFmtId="0" fontId="37" fillId="0" borderId="1" xfId="15" applyFont="1" applyFill="1" applyBorder="1" applyAlignment="1">
      <alignment horizontal="left" vertical="top" wrapText="1"/>
    </xf>
    <xf numFmtId="0" fontId="36" fillId="0" borderId="1" xfId="15" applyFont="1" applyFill="1" applyBorder="1" applyAlignment="1">
      <alignment horizontal="left" vertical="top" wrapText="1"/>
    </xf>
    <xf numFmtId="0" fontId="37" fillId="0" borderId="3" xfId="19" applyFont="1" applyBorder="1" applyAlignment="1">
      <alignment horizontal="left" vertical="top" wrapText="1"/>
    </xf>
    <xf numFmtId="0" fontId="37" fillId="0" borderId="5" xfId="19" applyFont="1" applyBorder="1" applyAlignment="1">
      <alignment horizontal="left" vertical="top" wrapText="1"/>
    </xf>
    <xf numFmtId="0" fontId="43" fillId="0" borderId="1" xfId="0" applyFont="1" applyFill="1" applyBorder="1" applyAlignment="1">
      <alignment horizontal="center" vertical="top"/>
    </xf>
    <xf numFmtId="0" fontId="36" fillId="0" borderId="3" xfId="0" applyFont="1" applyFill="1" applyBorder="1" applyAlignment="1">
      <alignment horizontal="left" vertical="top" wrapText="1"/>
    </xf>
    <xf numFmtId="0" fontId="36" fillId="0" borderId="5" xfId="0" applyFont="1" applyFill="1" applyBorder="1" applyAlignment="1">
      <alignment horizontal="left" vertical="top" wrapText="1"/>
    </xf>
    <xf numFmtId="0" fontId="38" fillId="0" borderId="1" xfId="0" applyFont="1" applyFill="1" applyBorder="1" applyAlignment="1">
      <alignment horizontal="center" vertical="top" wrapText="1"/>
    </xf>
    <xf numFmtId="0" fontId="40" fillId="0" borderId="5" xfId="0" applyFont="1" applyFill="1" applyBorder="1" applyAlignment="1">
      <alignment horizontal="left" vertical="top" wrapText="1"/>
    </xf>
    <xf numFmtId="3" fontId="6" fillId="0" borderId="3" xfId="0" applyNumberFormat="1" applyFont="1" applyFill="1" applyBorder="1" applyAlignment="1">
      <alignment horizontal="left" vertical="top" wrapText="1"/>
    </xf>
    <xf numFmtId="3" fontId="6" fillId="0" borderId="4" xfId="0" applyNumberFormat="1" applyFont="1" applyFill="1" applyBorder="1" applyAlignment="1">
      <alignment horizontal="left" vertical="top" wrapText="1"/>
    </xf>
    <xf numFmtId="3" fontId="6" fillId="0" borderId="5" xfId="0" applyNumberFormat="1" applyFont="1" applyFill="1" applyBorder="1" applyAlignment="1">
      <alignment horizontal="left" vertical="top" wrapText="1"/>
    </xf>
    <xf numFmtId="0" fontId="37" fillId="0" borderId="3" xfId="0" applyFont="1" applyBorder="1" applyAlignment="1">
      <alignment horizontal="left" vertical="top" wrapText="1"/>
    </xf>
    <xf numFmtId="0" fontId="37" fillId="0" borderId="5" xfId="0" applyFont="1" applyBorder="1" applyAlignment="1">
      <alignment horizontal="left" vertical="top" wrapText="1"/>
    </xf>
    <xf numFmtId="0" fontId="37" fillId="0" borderId="3" xfId="0" applyFont="1" applyBorder="1" applyAlignment="1">
      <alignment vertical="top" wrapText="1"/>
    </xf>
    <xf numFmtId="0" fontId="37" fillId="0" borderId="5" xfId="0" applyFont="1" applyBorder="1" applyAlignment="1">
      <alignment vertical="top" wrapText="1"/>
    </xf>
    <xf numFmtId="0" fontId="38" fillId="2" borderId="1" xfId="0" applyFont="1" applyFill="1" applyBorder="1" applyAlignment="1">
      <alignment horizontal="left" vertical="top" wrapText="1"/>
    </xf>
    <xf numFmtId="0" fontId="37" fillId="0" borderId="4" xfId="0" applyFont="1" applyBorder="1" applyAlignment="1">
      <alignment horizontal="left" vertical="top" wrapText="1"/>
    </xf>
    <xf numFmtId="0" fontId="37" fillId="0" borderId="3" xfId="0" applyFont="1" applyFill="1" applyBorder="1" applyAlignment="1">
      <alignment vertical="top" wrapText="1"/>
    </xf>
    <xf numFmtId="0" fontId="37" fillId="0" borderId="5" xfId="0" applyFont="1" applyFill="1" applyBorder="1" applyAlignment="1">
      <alignment vertical="top" wrapText="1"/>
    </xf>
    <xf numFmtId="0" fontId="37" fillId="0" borderId="3" xfId="0" applyFont="1" applyFill="1" applyBorder="1" applyAlignment="1">
      <alignment vertical="top"/>
    </xf>
    <xf numFmtId="0" fontId="37" fillId="0" borderId="5" xfId="0" applyFont="1" applyFill="1" applyBorder="1" applyAlignment="1">
      <alignment vertical="top"/>
    </xf>
    <xf numFmtId="0" fontId="38" fillId="0" borderId="4" xfId="0" applyFont="1" applyFill="1" applyBorder="1" applyAlignment="1">
      <alignment horizontal="left" vertical="top" wrapText="1"/>
    </xf>
    <xf numFmtId="0" fontId="40" fillId="0" borderId="1" xfId="0" applyFont="1" applyBorder="1" applyAlignment="1">
      <alignment horizontal="left" vertical="top" wrapText="1"/>
    </xf>
    <xf numFmtId="0" fontId="38" fillId="0" borderId="1" xfId="0" applyFont="1" applyBorder="1" applyAlignment="1">
      <alignment vertical="top" wrapText="1"/>
    </xf>
    <xf numFmtId="0" fontId="38" fillId="0" borderId="3" xfId="0" applyFont="1" applyBorder="1" applyAlignment="1">
      <alignment vertical="top" wrapText="1"/>
    </xf>
    <xf numFmtId="0" fontId="38" fillId="0" borderId="4" xfId="0" applyFont="1" applyBorder="1" applyAlignment="1">
      <alignment vertical="top" wrapText="1"/>
    </xf>
    <xf numFmtId="0" fontId="38" fillId="0" borderId="5" xfId="0" applyFont="1" applyBorder="1" applyAlignment="1">
      <alignment vertical="top" wrapText="1"/>
    </xf>
    <xf numFmtId="0" fontId="36" fillId="0" borderId="1" xfId="0" applyFont="1" applyBorder="1" applyAlignment="1">
      <alignment horizontal="left" vertical="top" wrapText="1"/>
    </xf>
    <xf numFmtId="0" fontId="11" fillId="0" borderId="1" xfId="0" applyFont="1" applyFill="1" applyBorder="1" applyAlignment="1">
      <alignment horizontal="center" vertical="top" wrapText="1"/>
    </xf>
    <xf numFmtId="0" fontId="2" fillId="0" borderId="1" xfId="0" applyFont="1" applyBorder="1" applyAlignment="1">
      <alignment horizontal="left" vertical="top" wrapText="1"/>
    </xf>
    <xf numFmtId="0" fontId="6" fillId="0" borderId="1" xfId="0" applyFont="1" applyFill="1" applyBorder="1" applyAlignment="1">
      <alignment horizontal="center" vertical="top" wrapText="1"/>
    </xf>
    <xf numFmtId="0" fontId="11" fillId="0" borderId="1" xfId="0" applyFont="1" applyFill="1" applyBorder="1" applyAlignment="1">
      <alignment horizontal="left" vertical="top" wrapText="1"/>
    </xf>
    <xf numFmtId="0" fontId="11" fillId="0" borderId="1" xfId="0" applyFont="1" applyFill="1" applyBorder="1" applyAlignment="1">
      <alignment horizontal="left"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38" fillId="0" borderId="1" xfId="0" applyFont="1" applyFill="1" applyBorder="1" applyAlignment="1">
      <alignment vertical="top"/>
    </xf>
    <xf numFmtId="0" fontId="37" fillId="0" borderId="3" xfId="0" applyFont="1" applyBorder="1" applyAlignment="1">
      <alignment horizontal="center" vertical="top" wrapText="1"/>
    </xf>
    <xf numFmtId="0" fontId="37" fillId="0" borderId="4" xfId="0" applyFont="1" applyBorder="1" applyAlignment="1">
      <alignment horizontal="center" vertical="top" wrapText="1"/>
    </xf>
    <xf numFmtId="0" fontId="37" fillId="0" borderId="5" xfId="0" applyFont="1" applyBorder="1" applyAlignment="1">
      <alignment horizontal="center" vertical="top" wrapText="1"/>
    </xf>
    <xf numFmtId="0" fontId="38" fillId="0" borderId="3" xfId="0" applyFont="1" applyFill="1" applyBorder="1" applyAlignment="1">
      <alignment horizontal="left" vertical="top"/>
    </xf>
    <xf numFmtId="0" fontId="38" fillId="0" borderId="5" xfId="0" applyFont="1" applyFill="1" applyBorder="1" applyAlignment="1">
      <alignment horizontal="left" vertical="top"/>
    </xf>
    <xf numFmtId="0" fontId="38" fillId="0" borderId="3" xfId="0" applyFont="1" applyFill="1" applyBorder="1" applyAlignment="1">
      <alignment vertical="top"/>
    </xf>
    <xf numFmtId="0" fontId="38" fillId="0" borderId="4" xfId="0" applyFont="1" applyFill="1" applyBorder="1" applyAlignment="1">
      <alignment vertical="top"/>
    </xf>
    <xf numFmtId="0" fontId="38" fillId="0" borderId="5" xfId="0" applyFont="1" applyFill="1" applyBorder="1" applyAlignment="1">
      <alignment vertical="top"/>
    </xf>
    <xf numFmtId="0" fontId="38" fillId="0" borderId="1" xfId="0" applyFont="1" applyBorder="1" applyAlignment="1">
      <alignment horizontal="left" vertical="top"/>
    </xf>
    <xf numFmtId="0" fontId="40" fillId="0" borderId="5" xfId="0" applyFont="1" applyBorder="1" applyAlignment="1">
      <alignment horizontal="left" vertical="top" wrapText="1"/>
    </xf>
    <xf numFmtId="0" fontId="37" fillId="0" borderId="3" xfId="0" applyFont="1" applyBorder="1" applyAlignment="1">
      <alignment horizontal="left" vertical="top"/>
    </xf>
    <xf numFmtId="0" fontId="37" fillId="0" borderId="5" xfId="0" applyFont="1" applyBorder="1" applyAlignment="1">
      <alignment horizontal="left" vertical="top"/>
    </xf>
    <xf numFmtId="0" fontId="37" fillId="0" borderId="1" xfId="0" applyFont="1" applyFill="1" applyBorder="1" applyAlignment="1">
      <alignment horizontal="left" vertical="top"/>
    </xf>
    <xf numFmtId="0" fontId="43" fillId="0" borderId="1" xfId="0" applyFont="1" applyFill="1" applyBorder="1" applyAlignment="1">
      <alignment horizontal="center" vertical="top" wrapText="1"/>
    </xf>
    <xf numFmtId="0" fontId="37" fillId="0" borderId="3" xfId="0" applyFont="1" applyBorder="1" applyAlignment="1">
      <alignment horizontal="left" wrapText="1"/>
    </xf>
    <xf numFmtId="0" fontId="37" fillId="0" borderId="4" xfId="0" applyFont="1" applyBorder="1" applyAlignment="1">
      <alignment horizontal="left" wrapText="1"/>
    </xf>
    <xf numFmtId="0" fontId="37" fillId="0" borderId="5" xfId="0" applyFont="1" applyBorder="1" applyAlignment="1">
      <alignment horizontal="left" wrapText="1"/>
    </xf>
    <xf numFmtId="0" fontId="4" fillId="0" borderId="1" xfId="0" applyFont="1" applyBorder="1" applyAlignment="1">
      <alignment horizontal="left" vertical="top" wrapText="1"/>
    </xf>
    <xf numFmtId="0" fontId="2" fillId="0" borderId="3" xfId="0" applyFont="1" applyBorder="1" applyAlignment="1">
      <alignment horizontal="center" vertical="top"/>
    </xf>
    <xf numFmtId="0" fontId="2" fillId="0" borderId="4" xfId="0" applyFont="1" applyBorder="1" applyAlignment="1">
      <alignment horizontal="center" vertical="top"/>
    </xf>
    <xf numFmtId="0" fontId="2" fillId="0" borderId="5" xfId="0" applyFont="1" applyBorder="1" applyAlignment="1">
      <alignment horizontal="center" vertical="top"/>
    </xf>
    <xf numFmtId="0" fontId="2" fillId="12" borderId="3" xfId="0" applyFont="1" applyFill="1" applyBorder="1" applyAlignment="1">
      <alignment horizontal="center" vertical="top"/>
    </xf>
    <xf numFmtId="0" fontId="2" fillId="12" borderId="4" xfId="0" applyFont="1" applyFill="1" applyBorder="1" applyAlignment="1">
      <alignment horizontal="center" vertical="top"/>
    </xf>
    <xf numFmtId="0" fontId="2" fillId="12" borderId="5" xfId="0" applyFont="1" applyFill="1" applyBorder="1" applyAlignment="1">
      <alignment horizontal="center" vertical="top"/>
    </xf>
    <xf numFmtId="0" fontId="2" fillId="12" borderId="1" xfId="0" applyFont="1" applyFill="1" applyBorder="1" applyAlignment="1">
      <alignment horizontal="left" wrapText="1"/>
    </xf>
    <xf numFmtId="0" fontId="6" fillId="12" borderId="1" xfId="0" applyFont="1" applyFill="1" applyBorder="1" applyAlignment="1">
      <alignment horizontal="left" vertical="top" wrapText="1"/>
    </xf>
    <xf numFmtId="0" fontId="4" fillId="12" borderId="1" xfId="0" applyFont="1" applyFill="1" applyBorder="1" applyAlignment="1">
      <alignment horizontal="left" vertical="top" wrapText="1"/>
    </xf>
    <xf numFmtId="0" fontId="2" fillId="12" borderId="1" xfId="0" applyFont="1" applyFill="1" applyBorder="1" applyAlignment="1">
      <alignment horizontal="left" vertical="top" wrapText="1"/>
    </xf>
    <xf numFmtId="0" fontId="37" fillId="0" borderId="1" xfId="0" applyFont="1" applyBorder="1" applyAlignment="1">
      <alignment horizontal="left" wrapText="1"/>
    </xf>
    <xf numFmtId="0" fontId="36" fillId="0" borderId="1" xfId="0" applyFont="1" applyBorder="1" applyAlignment="1">
      <alignment horizontal="left" wrapText="1"/>
    </xf>
    <xf numFmtId="0" fontId="37" fillId="0" borderId="3" xfId="0" applyFont="1" applyBorder="1" applyAlignment="1">
      <alignment vertical="top"/>
    </xf>
    <xf numFmtId="0" fontId="37" fillId="0" borderId="5" xfId="0" applyFont="1" applyBorder="1" applyAlignment="1">
      <alignment vertical="top"/>
    </xf>
    <xf numFmtId="0" fontId="37" fillId="0" borderId="4" xfId="0" applyFont="1" applyBorder="1" applyAlignment="1">
      <alignment vertical="top" wrapText="1"/>
    </xf>
    <xf numFmtId="0" fontId="37" fillId="0" borderId="1" xfId="0" applyFont="1" applyFill="1" applyBorder="1" applyAlignment="1">
      <alignment horizontal="center" vertical="top"/>
    </xf>
    <xf numFmtId="0" fontId="37" fillId="0" borderId="4" xfId="0" applyFont="1" applyFill="1" applyBorder="1" applyAlignment="1">
      <alignment vertical="top"/>
    </xf>
    <xf numFmtId="4" fontId="36" fillId="0" borderId="0" xfId="0" applyNumberFormat="1" applyFont="1" applyBorder="1" applyAlignment="1">
      <alignment horizontal="right" vertical="center" wrapText="1"/>
    </xf>
    <xf numFmtId="0" fontId="36" fillId="0" borderId="5" xfId="0" applyFont="1" applyBorder="1" applyAlignment="1">
      <alignment horizontal="left" vertical="top" wrapText="1"/>
    </xf>
    <xf numFmtId="0" fontId="2" fillId="0" borderId="1" xfId="0" applyFont="1" applyBorder="1" applyAlignment="1">
      <alignment vertical="top" wrapText="1"/>
    </xf>
    <xf numFmtId="0" fontId="38" fillId="0" borderId="3" xfId="0" applyFont="1" applyFill="1" applyBorder="1" applyAlignment="1">
      <alignment horizontal="center" vertical="top" wrapText="1"/>
    </xf>
    <xf numFmtId="0" fontId="38" fillId="0" borderId="5" xfId="0" applyFont="1" applyFill="1" applyBorder="1" applyAlignment="1">
      <alignment horizontal="center" vertical="top" wrapText="1"/>
    </xf>
    <xf numFmtId="0" fontId="2" fillId="0" borderId="1" xfId="0" applyFont="1" applyFill="1" applyBorder="1" applyAlignment="1">
      <alignment horizontal="center" wrapText="1"/>
    </xf>
    <xf numFmtId="0" fontId="2" fillId="0" borderId="8" xfId="0" applyFont="1" applyFill="1" applyBorder="1" applyAlignment="1">
      <alignment horizontal="left" vertical="top" wrapText="1"/>
    </xf>
    <xf numFmtId="0" fontId="2" fillId="0" borderId="1" xfId="17" applyFont="1" applyFill="1" applyBorder="1" applyAlignment="1">
      <alignment horizontal="left" vertical="top" wrapText="1"/>
    </xf>
    <xf numFmtId="0" fontId="38" fillId="0" borderId="3" xfId="0" applyFont="1" applyFill="1" applyBorder="1" applyAlignment="1">
      <alignment horizontal="left" wrapText="1"/>
    </xf>
    <xf numFmtId="0" fontId="38" fillId="0" borderId="5" xfId="0" applyFont="1" applyFill="1" applyBorder="1" applyAlignment="1">
      <alignment horizontal="left" wrapText="1"/>
    </xf>
    <xf numFmtId="0" fontId="37" fillId="0" borderId="1" xfId="0" applyFont="1" applyFill="1" applyBorder="1" applyAlignment="1">
      <alignment vertical="top" wrapText="1"/>
    </xf>
    <xf numFmtId="0" fontId="0" fillId="0" borderId="0" xfId="0" applyBorder="1" applyAlignment="1">
      <alignment wrapText="1"/>
    </xf>
    <xf numFmtId="0" fontId="0" fillId="0" borderId="0" xfId="0" applyAlignment="1">
      <alignment wrapText="1"/>
    </xf>
    <xf numFmtId="0" fontId="38" fillId="0" borderId="18" xfId="0" applyFont="1" applyBorder="1" applyAlignment="1">
      <alignment horizontal="left" wrapText="1"/>
    </xf>
    <xf numFmtId="0" fontId="38" fillId="0" borderId="5" xfId="0" applyFont="1" applyBorder="1" applyAlignment="1">
      <alignment horizontal="left" wrapText="1"/>
    </xf>
    <xf numFmtId="0" fontId="37" fillId="0" borderId="0" xfId="0" applyFont="1" applyBorder="1" applyAlignment="1">
      <alignment horizontal="left"/>
    </xf>
    <xf numFmtId="0" fontId="38" fillId="0" borderId="18" xfId="0" applyFont="1" applyBorder="1" applyAlignment="1">
      <alignment horizontal="left" vertical="top" wrapText="1"/>
    </xf>
    <xf numFmtId="0" fontId="38" fillId="0" borderId="3" xfId="0" applyFont="1" applyBorder="1" applyAlignment="1">
      <alignment horizontal="left" wrapText="1"/>
    </xf>
    <xf numFmtId="0" fontId="2" fillId="0" borderId="4" xfId="0" applyFont="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5" xfId="0" applyFont="1" applyFill="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6" fillId="2" borderId="3"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36" fillId="0" borderId="1" xfId="0" applyFont="1" applyBorder="1" applyAlignment="1">
      <alignment wrapText="1"/>
    </xf>
    <xf numFmtId="0" fontId="2" fillId="0" borderId="1" xfId="0" applyFont="1" applyBorder="1" applyAlignment="1">
      <alignment horizontal="center" vertical="top"/>
    </xf>
    <xf numFmtId="0" fontId="38" fillId="2" borderId="1" xfId="0" applyFont="1" applyFill="1" applyBorder="1" applyAlignment="1">
      <alignment vertical="top" wrapText="1"/>
    </xf>
    <xf numFmtId="0" fontId="79" fillId="0" borderId="3" xfId="0" applyFont="1" applyBorder="1" applyAlignment="1">
      <alignment horizontal="center" vertical="top" wrapText="1"/>
    </xf>
    <xf numFmtId="0" fontId="79" fillId="0" borderId="5" xfId="0" applyFont="1" applyBorder="1" applyAlignment="1">
      <alignment horizontal="center" vertical="top" wrapText="1"/>
    </xf>
    <xf numFmtId="0" fontId="6" fillId="0" borderId="3" xfId="0" applyFont="1" applyBorder="1" applyAlignment="1">
      <alignment vertical="top"/>
    </xf>
    <xf numFmtId="0" fontId="6" fillId="0" borderId="5" xfId="0" applyFont="1" applyBorder="1" applyAlignment="1">
      <alignment vertical="top"/>
    </xf>
    <xf numFmtId="0" fontId="6" fillId="0" borderId="1" xfId="0" applyFont="1" applyBorder="1" applyAlignment="1">
      <alignment vertical="top"/>
    </xf>
    <xf numFmtId="0" fontId="2" fillId="2" borderId="3" xfId="0" applyFont="1" applyFill="1" applyBorder="1" applyAlignment="1">
      <alignment horizontal="left" vertical="top" wrapText="1"/>
    </xf>
    <xf numFmtId="0" fontId="2" fillId="2" borderId="5" xfId="0" applyFont="1" applyFill="1" applyBorder="1" applyAlignment="1">
      <alignment horizontal="left" vertical="top" wrapText="1"/>
    </xf>
    <xf numFmtId="0" fontId="38" fillId="2" borderId="3" xfId="0" applyFont="1" applyFill="1" applyBorder="1" applyAlignment="1">
      <alignment horizontal="left" vertical="top" wrapText="1"/>
    </xf>
    <xf numFmtId="0" fontId="38" fillId="2" borderId="5" xfId="0" applyFont="1" applyFill="1" applyBorder="1" applyAlignment="1">
      <alignment horizontal="left" vertical="top" wrapText="1"/>
    </xf>
    <xf numFmtId="0" fontId="11" fillId="0" borderId="1" xfId="0" applyFont="1" applyFill="1" applyBorder="1" applyAlignment="1">
      <alignment horizontal="center" wrapText="1"/>
    </xf>
    <xf numFmtId="0" fontId="37" fillId="0" borderId="1" xfId="0" applyFont="1" applyFill="1" applyBorder="1" applyAlignment="1">
      <alignment horizontal="center" wrapText="1"/>
    </xf>
    <xf numFmtId="0" fontId="43" fillId="0" borderId="1" xfId="0" applyFont="1" applyFill="1" applyBorder="1" applyAlignment="1">
      <alignment horizontal="center" wrapText="1"/>
    </xf>
    <xf numFmtId="0" fontId="38" fillId="0" borderId="1" xfId="0" applyFont="1" applyBorder="1" applyAlignment="1">
      <alignment vertical="center" wrapText="1"/>
    </xf>
    <xf numFmtId="0" fontId="37" fillId="0" borderId="3" xfId="0" applyFont="1" applyBorder="1" applyAlignment="1">
      <alignment horizontal="left"/>
    </xf>
    <xf numFmtId="0" fontId="37" fillId="0" borderId="4" xfId="0" applyFont="1" applyBorder="1" applyAlignment="1">
      <alignment horizontal="left"/>
    </xf>
    <xf numFmtId="0" fontId="37" fillId="0" borderId="5" xfId="0" applyFont="1" applyBorder="1" applyAlignment="1">
      <alignment horizontal="left"/>
    </xf>
    <xf numFmtId="0" fontId="37" fillId="0" borderId="13" xfId="0" applyFont="1" applyBorder="1" applyAlignment="1">
      <alignment horizontal="left" vertical="top" wrapText="1"/>
    </xf>
    <xf numFmtId="0" fontId="38" fillId="0" borderId="9" xfId="0" applyFont="1" applyBorder="1" applyAlignment="1">
      <alignment horizontal="left" vertical="top" wrapText="1"/>
    </xf>
    <xf numFmtId="0" fontId="36" fillId="0" borderId="6" xfId="0" applyFont="1" applyBorder="1" applyAlignment="1">
      <alignment horizontal="center" vertical="top" wrapText="1"/>
    </xf>
    <xf numFmtId="0" fontId="36" fillId="0" borderId="2" xfId="0" applyFont="1" applyBorder="1" applyAlignment="1">
      <alignment horizontal="center" vertical="top" wrapText="1"/>
    </xf>
    <xf numFmtId="0" fontId="36" fillId="0" borderId="8" xfId="0" applyFont="1" applyBorder="1" applyAlignment="1">
      <alignment horizontal="center" vertical="top" wrapText="1"/>
    </xf>
    <xf numFmtId="0" fontId="37" fillId="0" borderId="1" xfId="0" applyFont="1" applyFill="1" applyBorder="1" applyAlignment="1">
      <alignment horizontal="center" vertical="center" wrapText="1"/>
    </xf>
    <xf numFmtId="0" fontId="38" fillId="3" borderId="1" xfId="0" applyFont="1" applyFill="1" applyBorder="1" applyAlignment="1">
      <alignment horizontal="left" vertical="top" wrapText="1"/>
    </xf>
    <xf numFmtId="0" fontId="87" fillId="0" borderId="3" xfId="0" applyFont="1" applyBorder="1" applyAlignment="1">
      <alignment horizontal="left" vertical="top" wrapText="1"/>
    </xf>
    <xf numFmtId="0" fontId="87" fillId="0" borderId="5" xfId="0" applyFont="1" applyBorder="1" applyAlignment="1">
      <alignment horizontal="left" vertical="top" wrapText="1"/>
    </xf>
    <xf numFmtId="0" fontId="86" fillId="0" borderId="3" xfId="0" applyFont="1" applyBorder="1" applyAlignment="1">
      <alignment horizontal="left" vertical="top" wrapText="1"/>
    </xf>
    <xf numFmtId="0" fontId="86" fillId="0" borderId="5" xfId="0" applyFont="1" applyBorder="1" applyAlignment="1">
      <alignment horizontal="left" vertical="top" wrapText="1"/>
    </xf>
    <xf numFmtId="0" fontId="6" fillId="0" borderId="1" xfId="18" applyFont="1" applyFill="1" applyBorder="1" applyAlignment="1">
      <alignment horizontal="left" vertical="top" wrapText="1"/>
    </xf>
    <xf numFmtId="0" fontId="38" fillId="0" borderId="3" xfId="0" applyFont="1" applyBorder="1" applyAlignment="1">
      <alignment horizontal="center" vertical="top" wrapText="1"/>
    </xf>
    <xf numFmtId="0" fontId="38" fillId="0" borderId="5" xfId="0" applyFont="1" applyBorder="1" applyAlignment="1">
      <alignment horizontal="center" vertical="top" wrapText="1"/>
    </xf>
    <xf numFmtId="0" fontId="2" fillId="2" borderId="1" xfId="0" applyFont="1" applyFill="1" applyBorder="1" applyAlignment="1">
      <alignment horizontal="left" vertical="top" wrapText="1"/>
    </xf>
    <xf numFmtId="0" fontId="37" fillId="0" borderId="18" xfId="0" applyFont="1" applyBorder="1" applyAlignment="1">
      <alignment horizontal="left" vertical="top" wrapText="1"/>
    </xf>
    <xf numFmtId="0" fontId="37" fillId="0" borderId="9" xfId="0" applyFont="1" applyBorder="1" applyAlignment="1">
      <alignment horizontal="left" vertical="top" wrapText="1"/>
    </xf>
    <xf numFmtId="0" fontId="0" fillId="0" borderId="0" xfId="0" applyBorder="1" applyAlignment="1">
      <alignment vertical="center" wrapText="1"/>
    </xf>
    <xf numFmtId="0" fontId="36" fillId="0" borderId="3" xfId="0" applyFont="1" applyBorder="1" applyAlignment="1">
      <alignment horizontal="left" vertical="top" wrapText="1"/>
    </xf>
    <xf numFmtId="0" fontId="37" fillId="0" borderId="1" xfId="0" applyFont="1" applyFill="1" applyBorder="1" applyAlignment="1">
      <alignment wrapText="1"/>
    </xf>
    <xf numFmtId="0" fontId="36" fillId="0" borderId="1" xfId="0" applyFont="1" applyFill="1" applyBorder="1" applyAlignment="1">
      <alignment wrapText="1"/>
    </xf>
    <xf numFmtId="0" fontId="43" fillId="0" borderId="1" xfId="0" applyFont="1" applyFill="1" applyBorder="1" applyAlignment="1">
      <alignment horizontal="left" vertical="top" wrapText="1"/>
    </xf>
    <xf numFmtId="0" fontId="0" fillId="0" borderId="5" xfId="0" applyFill="1" applyBorder="1" applyAlignment="1">
      <alignment horizontal="left" vertical="top"/>
    </xf>
    <xf numFmtId="0" fontId="40" fillId="0" borderId="1" xfId="0" applyFont="1" applyFill="1" applyBorder="1" applyAlignment="1">
      <alignment horizontal="left" vertical="top" wrapText="1"/>
    </xf>
    <xf numFmtId="0" fontId="36" fillId="0" borderId="1" xfId="0" applyFont="1" applyBorder="1" applyAlignment="1">
      <alignment vertical="top"/>
    </xf>
    <xf numFmtId="0" fontId="37" fillId="0" borderId="3" xfId="0" applyFont="1" applyFill="1" applyBorder="1" applyAlignment="1">
      <alignment horizontal="center" vertical="top" wrapText="1"/>
    </xf>
    <xf numFmtId="0" fontId="37" fillId="0" borderId="4" xfId="0" applyFont="1" applyFill="1" applyBorder="1" applyAlignment="1">
      <alignment horizontal="center" vertical="top" wrapText="1"/>
    </xf>
    <xf numFmtId="0" fontId="37" fillId="0" borderId="5" xfId="0" applyFont="1" applyFill="1" applyBorder="1" applyAlignment="1">
      <alignment horizontal="center" vertical="top" wrapText="1"/>
    </xf>
    <xf numFmtId="0" fontId="37" fillId="0" borderId="3" xfId="0" applyFont="1" applyFill="1" applyBorder="1" applyAlignment="1">
      <alignment horizontal="center" wrapText="1"/>
    </xf>
    <xf numFmtId="0" fontId="37" fillId="0" borderId="4" xfId="0" applyFont="1" applyFill="1" applyBorder="1" applyAlignment="1">
      <alignment horizontal="center" wrapText="1"/>
    </xf>
    <xf numFmtId="0" fontId="37" fillId="0" borderId="5" xfId="0" applyFont="1" applyFill="1" applyBorder="1" applyAlignment="1">
      <alignment horizontal="center" wrapText="1"/>
    </xf>
    <xf numFmtId="0" fontId="6"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6" fillId="0" borderId="1" xfId="0" applyFont="1" applyBorder="1" applyAlignment="1">
      <alignment horizontal="left" vertical="top"/>
    </xf>
    <xf numFmtId="0" fontId="10" fillId="0" borderId="1" xfId="0" applyFont="1" applyBorder="1" applyAlignment="1">
      <alignment vertical="top" wrapText="1"/>
    </xf>
    <xf numFmtId="0" fontId="10" fillId="0" borderId="1" xfId="0" applyFont="1" applyBorder="1" applyAlignment="1">
      <alignment horizontal="left" vertical="top" wrapText="1"/>
    </xf>
    <xf numFmtId="0" fontId="6" fillId="0" borderId="1" xfId="11" applyFont="1" applyFill="1" applyBorder="1" applyAlignment="1">
      <alignment horizontal="left" vertical="top" wrapText="1"/>
    </xf>
    <xf numFmtId="0" fontId="6" fillId="0" borderId="1" xfId="15" applyFont="1" applyFill="1" applyBorder="1" applyAlignment="1">
      <alignment horizontal="left" vertical="top" wrapText="1"/>
    </xf>
    <xf numFmtId="0" fontId="37" fillId="0" borderId="3" xfId="0" applyFont="1" applyBorder="1" applyAlignment="1">
      <alignment horizontal="center" wrapText="1"/>
    </xf>
    <xf numFmtId="0" fontId="37" fillId="0" borderId="4" xfId="0" applyFont="1" applyBorder="1" applyAlignment="1">
      <alignment horizontal="center" wrapText="1"/>
    </xf>
    <xf numFmtId="0" fontId="37" fillId="0" borderId="5" xfId="0" applyFont="1" applyBorder="1" applyAlignment="1">
      <alignment horizontal="center" wrapText="1"/>
    </xf>
    <xf numFmtId="0" fontId="37" fillId="0" borderId="3" xfId="0" applyFont="1" applyFill="1" applyBorder="1" applyAlignment="1">
      <alignment horizontal="center"/>
    </xf>
    <xf numFmtId="0" fontId="37" fillId="0" borderId="4" xfId="0" applyFont="1" applyFill="1" applyBorder="1" applyAlignment="1">
      <alignment horizontal="center"/>
    </xf>
    <xf numFmtId="0" fontId="37" fillId="0" borderId="5" xfId="0" applyFont="1" applyFill="1" applyBorder="1" applyAlignment="1">
      <alignment horizontal="center"/>
    </xf>
    <xf numFmtId="0" fontId="38" fillId="0" borderId="1" xfId="0" applyFont="1" applyBorder="1" applyAlignment="1">
      <alignment horizontal="center" vertical="top" wrapText="1"/>
    </xf>
    <xf numFmtId="0" fontId="86" fillId="0" borderId="1" xfId="16" applyFont="1" applyFill="1" applyBorder="1" applyAlignment="1">
      <alignment horizontal="left" vertical="top" wrapText="1"/>
    </xf>
    <xf numFmtId="0" fontId="86" fillId="0" borderId="1" xfId="16" applyFont="1" applyFill="1" applyBorder="1" applyAlignment="1">
      <alignment vertical="top" wrapText="1"/>
    </xf>
    <xf numFmtId="0" fontId="86" fillId="0" borderId="1" xfId="0" applyFont="1" applyBorder="1" applyAlignment="1">
      <alignment horizontal="center" wrapText="1"/>
    </xf>
    <xf numFmtId="0" fontId="87" fillId="0" borderId="1" xfId="0" applyFont="1" applyBorder="1" applyAlignment="1">
      <alignment horizontal="left" vertical="top" wrapText="1"/>
    </xf>
    <xf numFmtId="0" fontId="86" fillId="0" borderId="3" xfId="16" applyFont="1" applyFill="1" applyBorder="1" applyAlignment="1">
      <alignment horizontal="left" vertical="top" wrapText="1"/>
    </xf>
    <xf numFmtId="0" fontId="86" fillId="0" borderId="4" xfId="16" applyFont="1" applyFill="1" applyBorder="1" applyAlignment="1">
      <alignment horizontal="left" vertical="top" wrapText="1"/>
    </xf>
    <xf numFmtId="0" fontId="86" fillId="0" borderId="5" xfId="16" applyFont="1" applyFill="1" applyBorder="1" applyAlignment="1">
      <alignment horizontal="left" vertical="top" wrapText="1"/>
    </xf>
    <xf numFmtId="0" fontId="87" fillId="0" borderId="1" xfId="16" applyFont="1" applyFill="1" applyBorder="1" applyAlignment="1">
      <alignment vertical="top" wrapText="1"/>
    </xf>
    <xf numFmtId="0" fontId="87" fillId="0" borderId="1" xfId="16" applyFont="1" applyFill="1" applyBorder="1" applyAlignment="1">
      <alignment horizontal="left" vertical="top" wrapText="1"/>
    </xf>
    <xf numFmtId="0" fontId="37" fillId="0" borderId="1" xfId="0" applyFont="1" applyBorder="1" applyAlignment="1">
      <alignment horizontal="left" vertical="top"/>
    </xf>
    <xf numFmtId="0" fontId="36" fillId="0" borderId="1" xfId="0" applyFont="1" applyBorder="1" applyAlignment="1">
      <alignment horizontal="left" vertical="top"/>
    </xf>
    <xf numFmtId="0" fontId="43" fillId="0" borderId="1" xfId="0" applyFont="1" applyBorder="1" applyAlignment="1">
      <alignment horizontal="center" vertical="top"/>
    </xf>
    <xf numFmtId="0" fontId="38" fillId="0" borderId="1" xfId="0" applyFont="1" applyFill="1" applyBorder="1" applyAlignment="1">
      <alignment horizontal="left" vertical="center" wrapText="1"/>
    </xf>
    <xf numFmtId="0" fontId="40" fillId="0" borderId="1" xfId="0" applyFont="1" applyFill="1" applyBorder="1" applyAlignment="1">
      <alignment vertical="top" wrapText="1"/>
    </xf>
    <xf numFmtId="0" fontId="37" fillId="0" borderId="1" xfId="0" applyFont="1" applyBorder="1" applyAlignment="1">
      <alignment horizontal="center" wrapText="1"/>
    </xf>
    <xf numFmtId="0" fontId="6" fillId="0" borderId="1" xfId="0" applyFont="1" applyFill="1" applyBorder="1" applyAlignment="1">
      <alignment vertical="top" wrapText="1"/>
    </xf>
    <xf numFmtId="0" fontId="43" fillId="0" borderId="3" xfId="0" applyFont="1" applyBorder="1" applyAlignment="1">
      <alignment horizontal="center" wrapText="1"/>
    </xf>
    <xf numFmtId="0" fontId="43" fillId="0" borderId="4" xfId="0" applyFont="1" applyBorder="1" applyAlignment="1">
      <alignment horizontal="center" wrapText="1"/>
    </xf>
    <xf numFmtId="0" fontId="43" fillId="0" borderId="5" xfId="0" applyFont="1" applyBorder="1" applyAlignment="1">
      <alignment horizontal="center"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6" fillId="0" borderId="5" xfId="0" applyFont="1" applyFill="1" applyBorder="1" applyAlignment="1">
      <alignment vertical="top" wrapText="1"/>
    </xf>
    <xf numFmtId="0" fontId="43" fillId="0" borderId="1" xfId="0" applyFont="1" applyFill="1" applyBorder="1" applyAlignment="1">
      <alignment horizontal="center" vertical="center" wrapText="1"/>
    </xf>
    <xf numFmtId="43" fontId="37" fillId="0" borderId="3" xfId="1" applyFont="1" applyBorder="1" applyAlignment="1">
      <alignment horizontal="center" vertical="top" wrapText="1"/>
    </xf>
    <xf numFmtId="43" fontId="37" fillId="0" borderId="5" xfId="1" applyFont="1" applyBorder="1" applyAlignment="1">
      <alignment horizontal="center" vertical="top" wrapText="1"/>
    </xf>
    <xf numFmtId="43" fontId="38" fillId="0" borderId="3" xfId="1" applyFont="1" applyBorder="1" applyAlignment="1">
      <alignment horizontal="left" vertical="top" wrapText="1"/>
    </xf>
    <xf numFmtId="43" fontId="38" fillId="0" borderId="4" xfId="1" applyFont="1" applyBorder="1" applyAlignment="1">
      <alignment horizontal="left" vertical="top" wrapText="1"/>
    </xf>
    <xf numFmtId="43" fontId="38" fillId="0" borderId="5" xfId="1" applyFont="1" applyBorder="1" applyAlignment="1">
      <alignment horizontal="left" vertical="top" wrapText="1"/>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6" fillId="2" borderId="4" xfId="0" applyFont="1" applyFill="1" applyBorder="1" applyAlignment="1">
      <alignment horizontal="left" vertical="top" wrapText="1"/>
    </xf>
    <xf numFmtId="0" fontId="6" fillId="0" borderId="1" xfId="0" applyFont="1" applyBorder="1" applyAlignment="1">
      <alignment horizontal="center" vertical="top" wrapText="1"/>
    </xf>
    <xf numFmtId="0" fontId="37" fillId="0" borderId="1" xfId="0" applyFont="1" applyBorder="1" applyAlignment="1">
      <alignment horizontal="left"/>
    </xf>
    <xf numFmtId="0" fontId="37" fillId="0" borderId="4" xfId="0" applyFont="1" applyBorder="1" applyAlignment="1">
      <alignment horizontal="left" vertical="top"/>
    </xf>
    <xf numFmtId="0" fontId="38" fillId="3" borderId="3" xfId="0" applyFont="1" applyFill="1" applyBorder="1" applyAlignment="1">
      <alignment horizontal="left" vertical="top" wrapText="1"/>
    </xf>
    <xf numFmtId="0" fontId="38" fillId="3" borderId="5" xfId="0" applyFont="1" applyFill="1" applyBorder="1" applyAlignment="1">
      <alignment horizontal="left" vertical="top" wrapText="1"/>
    </xf>
    <xf numFmtId="0" fontId="38" fillId="3" borderId="4" xfId="0" applyFont="1" applyFill="1" applyBorder="1" applyAlignment="1">
      <alignment horizontal="left" vertical="top" wrapText="1"/>
    </xf>
    <xf numFmtId="0" fontId="37" fillId="0" borderId="3" xfId="0" applyFont="1" applyBorder="1" applyAlignment="1"/>
    <xf numFmtId="0" fontId="37" fillId="0" borderId="4" xfId="0" applyFont="1" applyBorder="1" applyAlignment="1"/>
    <xf numFmtId="0" fontId="37" fillId="0" borderId="5" xfId="0" applyFont="1" applyBorder="1" applyAlignment="1"/>
    <xf numFmtId="3" fontId="4" fillId="0" borderId="5" xfId="0" applyNumberFormat="1" applyFont="1" applyFill="1" applyBorder="1" applyAlignment="1">
      <alignment horizontal="left" vertical="top" wrapText="1"/>
    </xf>
    <xf numFmtId="3" fontId="6" fillId="0" borderId="3" xfId="0" applyNumberFormat="1" applyFont="1" applyFill="1" applyBorder="1" applyAlignment="1">
      <alignment horizontal="left" wrapText="1"/>
    </xf>
    <xf numFmtId="3" fontId="6" fillId="0" borderId="5" xfId="0" applyNumberFormat="1" applyFont="1" applyFill="1" applyBorder="1" applyAlignment="1">
      <alignment horizontal="left" wrapText="1"/>
    </xf>
    <xf numFmtId="0" fontId="4" fillId="0" borderId="5" xfId="0" applyFont="1" applyFill="1" applyBorder="1" applyAlignment="1">
      <alignment horizontal="left" vertical="top" wrapText="1"/>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5" xfId="0" applyFont="1" applyBorder="1" applyAlignment="1">
      <alignment horizontal="justify" vertical="top" wrapText="1"/>
    </xf>
    <xf numFmtId="0" fontId="37" fillId="0" borderId="6" xfId="0" applyFont="1" applyFill="1" applyBorder="1" applyAlignment="1">
      <alignment horizontal="center" vertical="top" wrapText="1"/>
    </xf>
    <xf numFmtId="0" fontId="38" fillId="2" borderId="3" xfId="0" applyFont="1" applyFill="1" applyBorder="1" applyAlignment="1">
      <alignment vertical="top" wrapText="1"/>
    </xf>
    <xf numFmtId="0" fontId="38" fillId="2" borderId="4" xfId="0" applyFont="1" applyFill="1" applyBorder="1" applyAlignment="1">
      <alignment vertical="top" wrapText="1"/>
    </xf>
    <xf numFmtId="0" fontId="38" fillId="2" borderId="5" xfId="0" applyFont="1" applyFill="1" applyBorder="1" applyAlignment="1">
      <alignment vertical="top" wrapText="1"/>
    </xf>
    <xf numFmtId="0" fontId="37" fillId="2" borderId="3" xfId="0" applyFont="1" applyFill="1" applyBorder="1" applyAlignment="1">
      <alignment vertical="top" wrapText="1"/>
    </xf>
    <xf numFmtId="0" fontId="37" fillId="2" borderId="4" xfId="0" applyFont="1" applyFill="1" applyBorder="1" applyAlignment="1">
      <alignment vertical="top" wrapText="1"/>
    </xf>
    <xf numFmtId="0" fontId="37" fillId="2" borderId="5" xfId="0" applyFont="1" applyFill="1" applyBorder="1" applyAlignment="1">
      <alignment vertical="top" wrapText="1"/>
    </xf>
    <xf numFmtId="0" fontId="38" fillId="0" borderId="3" xfId="0" applyFont="1" applyFill="1" applyBorder="1" applyAlignment="1">
      <alignment vertical="top" wrapText="1"/>
    </xf>
    <xf numFmtId="0" fontId="38" fillId="0" borderId="4" xfId="0" applyFont="1" applyFill="1" applyBorder="1" applyAlignment="1">
      <alignment vertical="top" wrapText="1"/>
    </xf>
    <xf numFmtId="0" fontId="38" fillId="0" borderId="5" xfId="0" applyFont="1" applyFill="1" applyBorder="1" applyAlignment="1">
      <alignment vertical="top" wrapText="1"/>
    </xf>
    <xf numFmtId="0" fontId="37" fillId="0" borderId="4" xfId="0" applyFont="1" applyFill="1" applyBorder="1" applyAlignment="1">
      <alignment vertical="top" wrapText="1"/>
    </xf>
    <xf numFmtId="0" fontId="37" fillId="0" borderId="6" xfId="0" applyFont="1" applyFill="1" applyBorder="1" applyAlignment="1">
      <alignment horizontal="center" wrapText="1"/>
    </xf>
    <xf numFmtId="0" fontId="37" fillId="0" borderId="3" xfId="0" applyFont="1" applyBorder="1" applyAlignment="1">
      <alignment vertical="center" wrapText="1"/>
    </xf>
    <xf numFmtId="0" fontId="37" fillId="0" borderId="4" xfId="0" applyFont="1" applyBorder="1" applyAlignment="1">
      <alignment vertical="center" wrapText="1"/>
    </xf>
    <xf numFmtId="0" fontId="37" fillId="0" borderId="5" xfId="0" applyFont="1" applyBorder="1" applyAlignment="1">
      <alignment vertical="center" wrapText="1"/>
    </xf>
    <xf numFmtId="0" fontId="38" fillId="2" borderId="4" xfId="0" applyFont="1" applyFill="1" applyBorder="1" applyAlignment="1">
      <alignment horizontal="left" vertical="top" wrapText="1"/>
    </xf>
    <xf numFmtId="0" fontId="6" fillId="2" borderId="3" xfId="0" applyFont="1" applyFill="1" applyBorder="1" applyAlignment="1">
      <alignment wrapText="1"/>
    </xf>
    <xf numFmtId="0" fontId="6" fillId="2" borderId="4" xfId="0" applyFont="1" applyFill="1" applyBorder="1" applyAlignment="1">
      <alignment wrapText="1"/>
    </xf>
    <xf numFmtId="0" fontId="6" fillId="2" borderId="5" xfId="0" applyFont="1" applyFill="1" applyBorder="1" applyAlignment="1">
      <alignment wrapText="1"/>
    </xf>
    <xf numFmtId="0" fontId="6" fillId="2" borderId="1" xfId="0" applyFont="1" applyFill="1" applyBorder="1" applyAlignment="1">
      <alignment horizontal="left" vertical="top" wrapText="1"/>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5" xfId="0" applyFont="1" applyFill="1" applyBorder="1" applyAlignment="1">
      <alignment horizontal="left" vertical="top"/>
    </xf>
    <xf numFmtId="0" fontId="2" fillId="0" borderId="1" xfId="0" applyFont="1" applyFill="1" applyBorder="1" applyAlignment="1">
      <alignment horizontal="center" vertical="top"/>
    </xf>
    <xf numFmtId="0" fontId="38" fillId="0" borderId="27" xfId="0" applyFont="1" applyBorder="1" applyAlignment="1">
      <alignment wrapText="1"/>
    </xf>
    <xf numFmtId="0" fontId="38" fillId="0" borderId="28" xfId="0" applyFont="1" applyBorder="1" applyAlignment="1">
      <alignment wrapText="1"/>
    </xf>
    <xf numFmtId="0" fontId="38" fillId="0" borderId="32" xfId="0" applyFont="1" applyBorder="1" applyAlignment="1">
      <alignment wrapText="1"/>
    </xf>
    <xf numFmtId="0" fontId="38" fillId="0" borderId="27" xfId="0" applyFont="1" applyFill="1" applyBorder="1" applyAlignment="1">
      <alignment vertical="top" wrapText="1"/>
    </xf>
    <xf numFmtId="0" fontId="38" fillId="0" borderId="28" xfId="0" applyFont="1" applyFill="1" applyBorder="1" applyAlignment="1">
      <alignment vertical="top" wrapText="1"/>
    </xf>
    <xf numFmtId="0" fontId="38" fillId="0" borderId="32" xfId="0" applyFont="1" applyFill="1" applyBorder="1" applyAlignment="1">
      <alignment vertical="top" wrapText="1"/>
    </xf>
    <xf numFmtId="0" fontId="38" fillId="0" borderId="35" xfId="0" applyFont="1" applyFill="1" applyBorder="1" applyAlignment="1">
      <alignment vertical="top" wrapText="1"/>
    </xf>
    <xf numFmtId="0" fontId="38" fillId="0" borderId="36" xfId="0" applyFont="1" applyFill="1" applyBorder="1" applyAlignment="1">
      <alignment vertical="top" wrapText="1"/>
    </xf>
    <xf numFmtId="0" fontId="38" fillId="0" borderId="37" xfId="0" applyFont="1" applyFill="1" applyBorder="1" applyAlignment="1">
      <alignment vertical="top" wrapText="1"/>
    </xf>
    <xf numFmtId="0" fontId="37" fillId="2" borderId="3" xfId="0" applyFont="1" applyFill="1" applyBorder="1" applyAlignment="1">
      <alignment horizontal="left" vertical="top" wrapText="1"/>
    </xf>
    <xf numFmtId="0" fontId="37" fillId="2" borderId="5" xfId="0" applyFont="1" applyFill="1" applyBorder="1" applyAlignment="1">
      <alignment horizontal="left" vertical="top" wrapText="1"/>
    </xf>
    <xf numFmtId="0" fontId="38" fillId="0" borderId="1" xfId="0" applyFont="1" applyBorder="1" applyAlignment="1">
      <alignment vertical="top"/>
    </xf>
    <xf numFmtId="0" fontId="37" fillId="0" borderId="4" xfId="0" applyFont="1" applyBorder="1" applyAlignment="1">
      <alignment vertical="top"/>
    </xf>
    <xf numFmtId="0" fontId="37" fillId="0" borderId="10" xfId="0" applyFont="1" applyBorder="1" applyAlignment="1">
      <alignment horizontal="left" vertical="top" wrapText="1"/>
    </xf>
    <xf numFmtId="0" fontId="86" fillId="0" borderId="1" xfId="0" applyFont="1" applyBorder="1" applyAlignment="1">
      <alignment horizontal="left" vertical="top" wrapText="1"/>
    </xf>
    <xf numFmtId="0" fontId="86" fillId="0" borderId="1" xfId="0" applyFont="1" applyBorder="1" applyAlignment="1">
      <alignment vertical="top" wrapText="1"/>
    </xf>
    <xf numFmtId="0" fontId="86" fillId="0" borderId="1" xfId="0" applyFont="1" applyFill="1" applyBorder="1" applyAlignment="1">
      <alignment horizontal="center" vertical="top" wrapText="1"/>
    </xf>
    <xf numFmtId="0" fontId="86" fillId="0" borderId="6" xfId="0" applyFont="1" applyFill="1" applyBorder="1" applyAlignment="1">
      <alignment horizontal="center" vertical="top" wrapText="1"/>
    </xf>
    <xf numFmtId="0" fontId="88" fillId="0" borderId="1" xfId="0" applyFont="1" applyBorder="1" applyAlignment="1">
      <alignment horizontal="left" vertical="top" wrapText="1"/>
    </xf>
    <xf numFmtId="4" fontId="88" fillId="0" borderId="41" xfId="0" applyNumberFormat="1" applyFont="1" applyBorder="1" applyAlignment="1">
      <alignment horizontal="right" wrapText="1"/>
    </xf>
    <xf numFmtId="4" fontId="88" fillId="0" borderId="42" xfId="0" applyNumberFormat="1" applyFont="1" applyBorder="1" applyAlignment="1">
      <alignment horizontal="right" wrapText="1"/>
    </xf>
    <xf numFmtId="0" fontId="87" fillId="0" borderId="1" xfId="0" applyFont="1" applyFill="1" applyBorder="1" applyAlignment="1">
      <alignment horizontal="left" vertical="top" wrapText="1"/>
    </xf>
    <xf numFmtId="0" fontId="86" fillId="0" borderId="1" xfId="0" applyFont="1" applyFill="1" applyBorder="1" applyAlignment="1">
      <alignment horizontal="left" vertical="top" wrapText="1"/>
    </xf>
    <xf numFmtId="0" fontId="88" fillId="0" borderId="41" xfId="0" applyFont="1" applyBorder="1" applyAlignment="1">
      <alignment vertical="top" wrapText="1"/>
    </xf>
    <xf numFmtId="0" fontId="88" fillId="0" borderId="42" xfId="0" applyFont="1" applyBorder="1" applyAlignment="1">
      <alignment vertical="top" wrapText="1"/>
    </xf>
    <xf numFmtId="0" fontId="88" fillId="0" borderId="41" xfId="0" applyFont="1" applyBorder="1" applyAlignment="1">
      <alignment horizontal="left" vertical="top" wrapText="1"/>
    </xf>
    <xf numFmtId="0" fontId="88" fillId="0" borderId="42" xfId="0" applyFont="1" applyBorder="1" applyAlignment="1">
      <alignment horizontal="left" vertical="top" wrapText="1"/>
    </xf>
    <xf numFmtId="3" fontId="6" fillId="2" borderId="3" xfId="0" applyNumberFormat="1" applyFont="1" applyFill="1" applyBorder="1" applyAlignment="1">
      <alignment horizontal="left" vertical="top" wrapText="1"/>
    </xf>
    <xf numFmtId="3" fontId="6" fillId="2" borderId="4" xfId="0" applyNumberFormat="1" applyFont="1" applyFill="1" applyBorder="1" applyAlignment="1">
      <alignment horizontal="left" vertical="top" wrapText="1"/>
    </xf>
    <xf numFmtId="0" fontId="38" fillId="0" borderId="18" xfId="0" applyFont="1" applyBorder="1" applyAlignment="1">
      <alignment vertical="top"/>
    </xf>
    <xf numFmtId="0" fontId="38" fillId="0" borderId="10" xfId="0" applyFont="1" applyBorder="1" applyAlignment="1">
      <alignment vertical="top"/>
    </xf>
    <xf numFmtId="0" fontId="38" fillId="0" borderId="9" xfId="0" applyFont="1" applyBorder="1" applyAlignment="1">
      <alignment vertical="top"/>
    </xf>
    <xf numFmtId="0" fontId="38" fillId="0" borderId="3" xfId="0" applyFont="1" applyBorder="1" applyAlignment="1">
      <alignment vertical="top"/>
    </xf>
    <xf numFmtId="0" fontId="38" fillId="0" borderId="4" xfId="0" applyFont="1" applyBorder="1" applyAlignment="1">
      <alignment vertical="top"/>
    </xf>
    <xf numFmtId="0" fontId="38" fillId="0" borderId="5" xfId="0" applyFont="1" applyBorder="1" applyAlignment="1">
      <alignment vertical="top"/>
    </xf>
    <xf numFmtId="0" fontId="38" fillId="0" borderId="3" xfId="0" applyFont="1" applyBorder="1" applyAlignment="1">
      <alignment vertical="center"/>
    </xf>
    <xf numFmtId="0" fontId="38" fillId="0" borderId="4" xfId="0" applyFont="1" applyBorder="1" applyAlignment="1">
      <alignment vertical="center"/>
    </xf>
    <xf numFmtId="0" fontId="38" fillId="0" borderId="5" xfId="0" applyFont="1" applyBorder="1" applyAlignment="1">
      <alignment vertical="center"/>
    </xf>
    <xf numFmtId="0" fontId="37" fillId="0" borderId="3" xfId="0" applyFont="1" applyBorder="1"/>
    <xf numFmtId="0" fontId="37" fillId="0" borderId="4" xfId="0" applyFont="1" applyBorder="1"/>
    <xf numFmtId="0" fontId="37" fillId="0" borderId="5" xfId="0" applyFont="1" applyBorder="1"/>
    <xf numFmtId="0" fontId="2" fillId="2" borderId="3" xfId="0" applyFont="1" applyFill="1" applyBorder="1" applyAlignment="1">
      <alignment vertical="top" wrapText="1"/>
    </xf>
    <xf numFmtId="0" fontId="6" fillId="0" borderId="18" xfId="15" applyFont="1" applyFill="1" applyBorder="1" applyAlignment="1">
      <alignment horizontal="left" vertical="top" wrapText="1"/>
    </xf>
    <xf numFmtId="0" fontId="6" fillId="0" borderId="9" xfId="15" applyFont="1" applyFill="1" applyBorder="1" applyAlignment="1">
      <alignment horizontal="left" vertical="top" wrapText="1"/>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37" fillId="0" borderId="1" xfId="0" applyFont="1" applyBorder="1" applyAlignment="1">
      <alignment horizontal="left"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5" xfId="0" applyFont="1" applyFill="1" applyBorder="1" applyAlignment="1">
      <alignment horizontal="left" wrapText="1"/>
    </xf>
    <xf numFmtId="0" fontId="6" fillId="0" borderId="1" xfId="0" applyFont="1" applyBorder="1" applyAlignment="1">
      <alignment horizontal="left"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5" xfId="0" applyFont="1" applyBorder="1" applyAlignment="1">
      <alignment horizontal="left" wrapText="1"/>
    </xf>
    <xf numFmtId="0" fontId="24" fillId="0" borderId="1" xfId="0" applyFont="1" applyFill="1" applyBorder="1" applyAlignment="1">
      <alignment horizontal="center" vertical="top" wrapText="1"/>
    </xf>
    <xf numFmtId="0" fontId="6" fillId="0" borderId="1" xfId="0" applyFont="1" applyFill="1" applyBorder="1" applyAlignment="1">
      <alignment horizontal="center" wrapText="1"/>
    </xf>
    <xf numFmtId="0" fontId="6" fillId="3" borderId="1" xfId="0" applyFont="1" applyFill="1" applyBorder="1" applyAlignment="1">
      <alignment horizontal="left" vertical="top" wrapText="1"/>
    </xf>
    <xf numFmtId="0" fontId="2" fillId="0" borderId="8" xfId="0" applyFont="1" applyFill="1" applyBorder="1" applyAlignment="1">
      <alignment horizontal="left" wrapText="1"/>
    </xf>
    <xf numFmtId="0" fontId="86" fillId="0" borderId="1" xfId="0" applyFont="1" applyFill="1" applyBorder="1" applyAlignment="1">
      <alignment horizontal="left" wrapText="1"/>
    </xf>
    <xf numFmtId="0" fontId="87" fillId="0" borderId="1" xfId="0" applyFont="1" applyBorder="1" applyAlignment="1">
      <alignment horizontal="left" vertical="center" wrapText="1"/>
    </xf>
    <xf numFmtId="0" fontId="87" fillId="0" borderId="1" xfId="0" applyFont="1" applyBorder="1" applyAlignment="1">
      <alignment vertical="center" wrapText="1"/>
    </xf>
    <xf numFmtId="0" fontId="88" fillId="0" borderId="1" xfId="0" applyFont="1" applyBorder="1" applyAlignment="1">
      <alignment wrapText="1"/>
    </xf>
    <xf numFmtId="0" fontId="0" fillId="0" borderId="1" xfId="0" applyBorder="1" applyAlignment="1">
      <alignment wrapText="1"/>
    </xf>
    <xf numFmtId="0" fontId="2" fillId="0" borderId="1" xfId="0" applyFont="1" applyBorder="1" applyAlignment="1">
      <alignment horizontal="center" vertical="top" wrapText="1"/>
    </xf>
    <xf numFmtId="0" fontId="16" fillId="0" borderId="1" xfId="0" applyFont="1" applyFill="1" applyBorder="1" applyAlignment="1">
      <alignment horizontal="left"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0" fontId="16" fillId="0" borderId="3" xfId="0" applyFont="1" applyFill="1" applyBorder="1" applyAlignment="1">
      <alignment horizontal="left" wrapText="1"/>
    </xf>
    <xf numFmtId="0" fontId="16" fillId="0" borderId="4" xfId="0" applyFont="1" applyFill="1" applyBorder="1" applyAlignment="1">
      <alignment horizontal="left" wrapText="1"/>
    </xf>
    <xf numFmtId="0" fontId="16" fillId="0" borderId="5" xfId="0" applyFont="1" applyFill="1" applyBorder="1" applyAlignment="1">
      <alignment horizontal="left"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33" fillId="0" borderId="1" xfId="0" applyFont="1" applyBorder="1" applyAlignment="1">
      <alignment vertical="top" wrapText="1"/>
    </xf>
    <xf numFmtId="0" fontId="37" fillId="0" borderId="3" xfId="22" applyFont="1" applyFill="1" applyBorder="1" applyAlignment="1">
      <alignment horizontal="left" vertical="top" wrapText="1"/>
    </xf>
    <xf numFmtId="0" fontId="36" fillId="0" borderId="4" xfId="22" applyFont="1" applyFill="1" applyBorder="1" applyAlignment="1">
      <alignment horizontal="left" vertical="top" wrapText="1"/>
    </xf>
    <xf numFmtId="0" fontId="36" fillId="0" borderId="5" xfId="22" applyFont="1" applyFill="1" applyBorder="1" applyAlignment="1">
      <alignment horizontal="left" vertical="top" wrapText="1"/>
    </xf>
    <xf numFmtId="0" fontId="37" fillId="0" borderId="3" xfId="22" applyFont="1" applyBorder="1" applyAlignment="1">
      <alignment horizontal="left" vertical="top" wrapText="1"/>
    </xf>
    <xf numFmtId="0" fontId="37" fillId="0" borderId="5" xfId="22" applyFont="1" applyBorder="1" applyAlignment="1">
      <alignment horizontal="left" vertical="top" wrapText="1"/>
    </xf>
    <xf numFmtId="0" fontId="38" fillId="0" borderId="3" xfId="22" applyFont="1" applyFill="1" applyBorder="1" applyAlignment="1">
      <alignment horizontal="left" vertical="top" wrapText="1"/>
    </xf>
    <xf numFmtId="0" fontId="40" fillId="0" borderId="4" xfId="22" applyFont="1" applyFill="1" applyBorder="1" applyAlignment="1">
      <alignment horizontal="left" vertical="top" wrapText="1"/>
    </xf>
    <xf numFmtId="0" fontId="40" fillId="0" borderId="5" xfId="22" applyFont="1" applyFill="1" applyBorder="1" applyAlignment="1">
      <alignment horizontal="left" vertical="top" wrapText="1"/>
    </xf>
    <xf numFmtId="0" fontId="37" fillId="0" borderId="1" xfId="22" applyFont="1" applyFill="1" applyBorder="1" applyAlignment="1">
      <alignment horizontal="left" vertical="top" wrapText="1"/>
    </xf>
    <xf numFmtId="0" fontId="36" fillId="0" borderId="1" xfId="22" applyFont="1" applyFill="1" applyBorder="1" applyAlignment="1">
      <alignment horizontal="left" vertical="top" wrapText="1"/>
    </xf>
    <xf numFmtId="0" fontId="43" fillId="0" borderId="3" xfId="0" applyFont="1" applyBorder="1" applyAlignment="1">
      <alignment horizontal="center" vertical="top"/>
    </xf>
    <xf numFmtId="0" fontId="43" fillId="0" borderId="4" xfId="0" applyFont="1" applyBorder="1" applyAlignment="1">
      <alignment horizontal="center" vertical="top"/>
    </xf>
    <xf numFmtId="0" fontId="43" fillId="0" borderId="5" xfId="0" applyFont="1" applyBorder="1" applyAlignment="1">
      <alignment horizontal="center" vertical="top"/>
    </xf>
    <xf numFmtId="0" fontId="0" fillId="0" borderId="1" xfId="0" applyBorder="1" applyAlignment="1">
      <alignment horizontal="center" vertical="center" wrapText="1"/>
    </xf>
    <xf numFmtId="0" fontId="37" fillId="0" borderId="3" xfId="20" applyFont="1" applyFill="1" applyBorder="1" applyAlignment="1">
      <alignment horizontal="left" vertical="top" wrapText="1"/>
    </xf>
    <xf numFmtId="0" fontId="37" fillId="0" borderId="5" xfId="20" applyFont="1" applyFill="1" applyBorder="1" applyAlignment="1">
      <alignment horizontal="left" vertical="top" wrapText="1"/>
    </xf>
    <xf numFmtId="0" fontId="38" fillId="0" borderId="3" xfId="20" applyFont="1" applyFill="1" applyBorder="1" applyAlignment="1">
      <alignment horizontal="left" vertical="top" wrapText="1"/>
    </xf>
    <xf numFmtId="0" fontId="38" fillId="0" borderId="5" xfId="20" applyFont="1" applyFill="1" applyBorder="1" applyAlignment="1">
      <alignment horizontal="left" vertical="top" wrapText="1"/>
    </xf>
    <xf numFmtId="0" fontId="36" fillId="0" borderId="4" xfId="0" applyFont="1" applyBorder="1" applyAlignment="1">
      <alignment horizontal="left" vertical="top"/>
    </xf>
    <xf numFmtId="0" fontId="36" fillId="0" borderId="5" xfId="0" applyFont="1" applyBorder="1" applyAlignment="1">
      <alignment horizontal="left" vertical="top"/>
    </xf>
    <xf numFmtId="0" fontId="37" fillId="10" borderId="3" xfId="0" applyFont="1" applyFill="1" applyBorder="1" applyAlignment="1">
      <alignment horizontal="left" vertical="top" wrapText="1"/>
    </xf>
    <xf numFmtId="0" fontId="37" fillId="10" borderId="5" xfId="0" applyFont="1" applyFill="1" applyBorder="1" applyAlignment="1">
      <alignment horizontal="left" vertical="top" wrapText="1"/>
    </xf>
    <xf numFmtId="0" fontId="80" fillId="0" borderId="7" xfId="0" applyFont="1" applyBorder="1" applyAlignment="1">
      <alignment horizontal="left" vertical="top" wrapText="1"/>
    </xf>
    <xf numFmtId="0" fontId="37" fillId="0" borderId="1" xfId="0" applyNumberFormat="1" applyFont="1" applyBorder="1" applyAlignment="1">
      <alignment horizontal="left" vertical="top" wrapText="1"/>
    </xf>
    <xf numFmtId="0" fontId="6" fillId="0" borderId="3" xfId="0" applyFont="1" applyFill="1" applyBorder="1" applyAlignment="1">
      <alignment vertical="top"/>
    </xf>
    <xf numFmtId="0" fontId="6" fillId="0" borderId="5" xfId="0" applyFont="1" applyFill="1" applyBorder="1" applyAlignment="1">
      <alignment vertical="top"/>
    </xf>
    <xf numFmtId="0" fontId="86" fillId="0" borderId="1" xfId="0" applyFont="1" applyBorder="1" applyAlignment="1">
      <alignment horizontal="center" vertical="top" wrapText="1"/>
    </xf>
    <xf numFmtId="0" fontId="87" fillId="0" borderId="3" xfId="0" applyFont="1" applyBorder="1" applyAlignment="1">
      <alignment horizontal="center" vertical="top" wrapText="1"/>
    </xf>
    <xf numFmtId="0" fontId="87" fillId="0" borderId="5" xfId="0" applyFont="1" applyBorder="1" applyAlignment="1">
      <alignment horizontal="center" vertical="top" wrapText="1"/>
    </xf>
    <xf numFmtId="0" fontId="87" fillId="11" borderId="3" xfId="0" applyFont="1" applyFill="1" applyBorder="1" applyAlignment="1">
      <alignment horizontal="left" vertical="top" wrapText="1"/>
    </xf>
    <xf numFmtId="0" fontId="87" fillId="11" borderId="5" xfId="0" applyFont="1" applyFill="1" applyBorder="1" applyAlignment="1">
      <alignment horizontal="left" vertical="top" wrapText="1"/>
    </xf>
    <xf numFmtId="0" fontId="6" fillId="0" borderId="1" xfId="16" applyFont="1" applyFill="1" applyBorder="1" applyAlignment="1">
      <alignment horizontal="left" vertical="top" wrapText="1"/>
    </xf>
    <xf numFmtId="43" fontId="77" fillId="0" borderId="0" xfId="1" applyFont="1" applyBorder="1" applyAlignment="1">
      <alignment horizontal="right" vertical="top" wrapText="1"/>
    </xf>
    <xf numFmtId="0" fontId="6" fillId="0" borderId="3" xfId="16" applyNumberFormat="1" applyFont="1" applyFill="1" applyBorder="1" applyAlignment="1" applyProtection="1">
      <alignment horizontal="left" vertical="top" wrapText="1"/>
    </xf>
    <xf numFmtId="0" fontId="6" fillId="0" borderId="5" xfId="16" applyNumberFormat="1" applyFont="1" applyFill="1" applyBorder="1" applyAlignment="1" applyProtection="1">
      <alignment horizontal="left" vertical="top" wrapText="1"/>
    </xf>
    <xf numFmtId="0" fontId="6" fillId="0" borderId="3" xfId="16" applyFont="1" applyBorder="1" applyAlignment="1">
      <alignment horizontal="left" vertical="top" wrapText="1"/>
    </xf>
    <xf numFmtId="0" fontId="6" fillId="0" borderId="5" xfId="16" applyFont="1" applyBorder="1" applyAlignment="1">
      <alignment horizontal="left" vertical="top" wrapText="1"/>
    </xf>
    <xf numFmtId="0" fontId="86" fillId="0" borderId="1" xfId="0" applyFont="1" applyBorder="1" applyAlignment="1">
      <alignment horizontal="left" vertical="top"/>
    </xf>
    <xf numFmtId="0" fontId="86" fillId="0" borderId="1" xfId="0" applyFont="1" applyBorder="1" applyAlignment="1">
      <alignment horizontal="center" vertical="top"/>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3" xfId="15" applyFont="1" applyFill="1" applyBorder="1" applyAlignment="1">
      <alignment horizontal="left" vertical="top" wrapText="1"/>
    </xf>
    <xf numFmtId="0" fontId="6" fillId="0" borderId="5" xfId="15" applyFont="1" applyFill="1" applyBorder="1" applyAlignment="1">
      <alignment horizontal="left" vertical="top" wrapText="1"/>
    </xf>
    <xf numFmtId="0" fontId="6" fillId="0" borderId="3" xfId="11" applyFont="1" applyFill="1" applyBorder="1" applyAlignment="1">
      <alignment horizontal="left" vertical="top" wrapText="1"/>
    </xf>
    <xf numFmtId="0" fontId="6" fillId="0" borderId="5" xfId="11" applyFont="1" applyFill="1" applyBorder="1" applyAlignment="1">
      <alignment horizontal="left" vertical="top" wrapText="1"/>
    </xf>
    <xf numFmtId="0" fontId="6" fillId="0" borderId="1" xfId="24" applyFont="1" applyFill="1" applyBorder="1" applyAlignment="1">
      <alignment horizontal="left" vertical="top" wrapText="1"/>
    </xf>
    <xf numFmtId="0" fontId="6" fillId="0" borderId="1" xfId="23" applyFont="1" applyFill="1" applyBorder="1" applyAlignment="1">
      <alignment horizontal="left" vertical="top" wrapText="1"/>
    </xf>
    <xf numFmtId="0" fontId="37" fillId="0" borderId="1" xfId="23" applyFont="1" applyFill="1" applyBorder="1" applyAlignment="1">
      <alignment horizontal="center" vertical="top" wrapText="1"/>
    </xf>
    <xf numFmtId="0" fontId="38" fillId="0" borderId="1" xfId="23" applyFont="1" applyFill="1" applyBorder="1" applyAlignment="1">
      <alignment horizontal="left" vertical="top" wrapText="1"/>
    </xf>
    <xf numFmtId="0" fontId="6" fillId="0" borderId="3" xfId="24" applyFont="1" applyFill="1" applyBorder="1" applyAlignment="1">
      <alignment horizontal="left" vertical="top" wrapText="1"/>
    </xf>
    <xf numFmtId="0" fontId="6" fillId="0" borderId="4" xfId="24" applyFont="1" applyFill="1" applyBorder="1" applyAlignment="1">
      <alignment horizontal="left" vertical="top" wrapText="1"/>
    </xf>
    <xf numFmtId="0" fontId="6" fillId="0" borderId="5" xfId="24" applyFont="1" applyFill="1" applyBorder="1" applyAlignment="1">
      <alignment horizontal="left" vertical="top" wrapText="1"/>
    </xf>
    <xf numFmtId="0" fontId="2" fillId="0" borderId="1" xfId="0" applyFont="1" applyBorder="1" applyAlignment="1">
      <alignment horizontal="center" vertical="center" wrapText="1"/>
    </xf>
    <xf numFmtId="0" fontId="37" fillId="0" borderId="0" xfId="0" applyFont="1" applyBorder="1" applyAlignment="1">
      <alignment horizontal="center" wrapText="1"/>
    </xf>
    <xf numFmtId="0" fontId="38" fillId="0" borderId="1" xfId="0" applyFont="1" applyBorder="1" applyAlignment="1">
      <alignment horizontal="left" wrapText="1"/>
    </xf>
    <xf numFmtId="0" fontId="37" fillId="2" borderId="3" xfId="0" applyFont="1" applyFill="1" applyBorder="1" applyAlignment="1">
      <alignment horizontal="left" vertical="top"/>
    </xf>
    <xf numFmtId="0" fontId="36" fillId="2" borderId="5" xfId="0" applyFont="1" applyFill="1" applyBorder="1" applyAlignment="1">
      <alignment horizontal="left" vertical="top"/>
    </xf>
    <xf numFmtId="0" fontId="37" fillId="2" borderId="4" xfId="0" applyFont="1" applyFill="1" applyBorder="1" applyAlignment="1">
      <alignment horizontal="left" vertical="top"/>
    </xf>
    <xf numFmtId="0" fontId="37" fillId="2" borderId="5" xfId="0" applyFont="1" applyFill="1" applyBorder="1" applyAlignment="1">
      <alignment horizontal="left" vertical="top"/>
    </xf>
    <xf numFmtId="0" fontId="6" fillId="2" borderId="3" xfId="0" applyFont="1" applyFill="1" applyBorder="1" applyAlignment="1">
      <alignment horizontal="left" vertical="top"/>
    </xf>
    <xf numFmtId="0" fontId="4" fillId="2" borderId="5" xfId="0" applyFont="1" applyFill="1" applyBorder="1" applyAlignment="1">
      <alignment horizontal="left" vertical="top"/>
    </xf>
    <xf numFmtId="0" fontId="36" fillId="2" borderId="5" xfId="0" applyFont="1" applyFill="1" applyBorder="1" applyAlignment="1">
      <alignment horizontal="left" vertical="top" wrapText="1"/>
    </xf>
    <xf numFmtId="0" fontId="43" fillId="0" borderId="1" xfId="0" applyFont="1" applyBorder="1" applyAlignment="1">
      <alignment horizontal="center" vertical="top" wrapText="1"/>
    </xf>
    <xf numFmtId="0" fontId="37" fillId="2" borderId="3" xfId="0" applyFont="1" applyFill="1" applyBorder="1" applyAlignment="1">
      <alignment horizontal="center" vertical="top"/>
    </xf>
    <xf numFmtId="0" fontId="37" fillId="2" borderId="5" xfId="0" applyFont="1" applyFill="1" applyBorder="1" applyAlignment="1">
      <alignment horizontal="center" vertical="top"/>
    </xf>
    <xf numFmtId="0" fontId="2" fillId="0" borderId="12" xfId="0" applyFont="1" applyFill="1" applyBorder="1" applyAlignment="1">
      <alignment horizontal="left" vertical="top" wrapText="1"/>
    </xf>
    <xf numFmtId="0" fontId="2" fillId="0" borderId="13" xfId="0" applyFont="1" applyFill="1" applyBorder="1" applyAlignment="1">
      <alignment horizontal="left" vertical="top" wrapText="1"/>
    </xf>
    <xf numFmtId="0" fontId="12" fillId="0" borderId="7" xfId="0" applyFont="1" applyFill="1" applyBorder="1" applyAlignment="1">
      <alignment horizontal="center"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5" xfId="0" applyFont="1" applyFill="1" applyBorder="1" applyAlignment="1">
      <alignment wrapText="1"/>
    </xf>
    <xf numFmtId="0" fontId="37" fillId="2" borderId="3" xfId="0" applyFont="1" applyFill="1" applyBorder="1" applyAlignment="1">
      <alignment horizontal="center" vertical="top" wrapText="1"/>
    </xf>
    <xf numFmtId="0" fontId="37" fillId="2" borderId="5" xfId="0" applyFont="1" applyFill="1" applyBorder="1" applyAlignment="1">
      <alignment horizontal="center" vertical="top" wrapText="1"/>
    </xf>
    <xf numFmtId="0" fontId="3" fillId="0" borderId="5" xfId="0" applyFont="1" applyFill="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center" vertical="top"/>
    </xf>
    <xf numFmtId="0" fontId="6" fillId="11" borderId="1" xfId="0" applyFont="1" applyFill="1" applyBorder="1" applyAlignment="1">
      <alignment vertical="top" wrapText="1"/>
    </xf>
    <xf numFmtId="0" fontId="6" fillId="0" borderId="3" xfId="0" applyFont="1" applyBorder="1" applyAlignment="1">
      <alignment horizontal="justify" vertical="top" wrapText="1"/>
    </xf>
    <xf numFmtId="0" fontId="6" fillId="0" borderId="5" xfId="0" applyFont="1" applyBorder="1" applyAlignment="1">
      <alignment horizontal="justify" vertical="top" wrapText="1"/>
    </xf>
    <xf numFmtId="0" fontId="36" fillId="0" borderId="1" xfId="0" applyFont="1" applyFill="1" applyBorder="1" applyAlignment="1">
      <alignment vertical="top" wrapText="1"/>
    </xf>
    <xf numFmtId="0" fontId="38" fillId="0" borderId="39" xfId="0" applyFont="1" applyBorder="1" applyAlignment="1">
      <alignment horizontal="left" vertical="top" wrapText="1"/>
    </xf>
    <xf numFmtId="0" fontId="38" fillId="0" borderId="10" xfId="0" applyFont="1" applyBorder="1" applyAlignment="1">
      <alignment horizontal="left" vertical="top" wrapText="1"/>
    </xf>
    <xf numFmtId="0" fontId="38" fillId="0" borderId="40" xfId="0" applyFont="1" applyBorder="1" applyAlignment="1">
      <alignment horizontal="left" vertical="top" wrapText="1"/>
    </xf>
    <xf numFmtId="0" fontId="38" fillId="0" borderId="1" xfId="0" applyFont="1" applyFill="1" applyBorder="1" applyAlignment="1">
      <alignment horizontal="left" vertical="top"/>
    </xf>
    <xf numFmtId="4" fontId="40" fillId="0" borderId="38" xfId="0" applyNumberFormat="1" applyFont="1" applyFill="1" applyBorder="1" applyAlignment="1">
      <alignment horizontal="right" vertical="center" wrapText="1"/>
    </xf>
    <xf numFmtId="4" fontId="40" fillId="0" borderId="19" xfId="0" applyNumberFormat="1" applyFont="1" applyFill="1" applyBorder="1" applyAlignment="1">
      <alignment horizontal="right" vertical="center" wrapText="1"/>
    </xf>
    <xf numFmtId="4" fontId="37" fillId="0" borderId="3" xfId="0" applyNumberFormat="1" applyFont="1" applyBorder="1" applyAlignment="1">
      <alignment horizontal="left" vertical="top" wrapText="1"/>
    </xf>
    <xf numFmtId="4" fontId="37" fillId="0" borderId="5" xfId="0" applyNumberFormat="1" applyFont="1" applyBorder="1" applyAlignment="1">
      <alignment horizontal="left" vertical="top" wrapText="1"/>
    </xf>
    <xf numFmtId="0" fontId="36" fillId="13" borderId="1" xfId="0" applyFont="1" applyFill="1" applyBorder="1" applyAlignment="1">
      <alignment horizontal="right" vertical="top" wrapText="1"/>
    </xf>
    <xf numFmtId="0" fontId="4" fillId="13" borderId="1" xfId="0" applyFont="1" applyFill="1" applyBorder="1" applyAlignment="1">
      <alignment horizontal="left" vertical="top" wrapText="1"/>
    </xf>
    <xf numFmtId="0" fontId="4" fillId="13" borderId="1" xfId="0" applyNumberFormat="1" applyFont="1" applyFill="1" applyBorder="1" applyAlignment="1">
      <alignment horizontal="left" vertical="top" wrapText="1"/>
    </xf>
    <xf numFmtId="43" fontId="4" fillId="13" borderId="1" xfId="1" applyFont="1" applyFill="1" applyBorder="1" applyAlignment="1">
      <alignment horizontal="left" vertical="top" wrapText="1"/>
    </xf>
    <xf numFmtId="0" fontId="0" fillId="13" borderId="0" xfId="0" applyFill="1" applyAlignment="1">
      <alignment wrapText="1"/>
    </xf>
    <xf numFmtId="0" fontId="6" fillId="13" borderId="3" xfId="0" applyFont="1" applyFill="1" applyBorder="1" applyAlignment="1">
      <alignment horizontal="left" vertical="top" wrapText="1"/>
    </xf>
    <xf numFmtId="0" fontId="6" fillId="13" borderId="5" xfId="0" applyFont="1" applyFill="1" applyBorder="1" applyAlignment="1">
      <alignment horizontal="left" vertical="top" wrapText="1"/>
    </xf>
    <xf numFmtId="0" fontId="40" fillId="13" borderId="1" xfId="0" applyFont="1" applyFill="1" applyBorder="1" applyAlignment="1">
      <alignment horizontal="left" vertical="top" wrapText="1"/>
    </xf>
    <xf numFmtId="0" fontId="36" fillId="13" borderId="1" xfId="0" applyFont="1" applyFill="1" applyBorder="1" applyAlignment="1">
      <alignment horizontal="left" vertical="top" wrapText="1"/>
    </xf>
    <xf numFmtId="43" fontId="40" fillId="13" borderId="1" xfId="1" applyFont="1" applyFill="1" applyBorder="1" applyAlignment="1">
      <alignment horizontal="left" vertical="top" wrapText="1"/>
    </xf>
    <xf numFmtId="0" fontId="3" fillId="13" borderId="1" xfId="0" applyFont="1" applyFill="1" applyBorder="1" applyAlignment="1">
      <alignment horizontal="right" vertical="top" wrapText="1"/>
    </xf>
  </cellXfs>
  <cellStyles count="26">
    <cellStyle name="Comma" xfId="1" builtinId="3"/>
    <cellStyle name="Comma 10" xfId="2"/>
    <cellStyle name="Comma 2" xfId="3"/>
    <cellStyle name="Comma 2 2" xfId="4"/>
    <cellStyle name="Comma 2 3" xfId="5"/>
    <cellStyle name="Comma 3" xfId="6"/>
    <cellStyle name="Comma 3 2" xfId="7"/>
    <cellStyle name="Comma 4" xfId="8"/>
    <cellStyle name="Comma 5" xfId="9"/>
    <cellStyle name="Comma 6" xfId="10"/>
    <cellStyle name="Excel Built-in Normal" xfId="11"/>
    <cellStyle name="Excel Built-in Normal 2" xfId="12"/>
    <cellStyle name="Hyperlink" xfId="13" builtinId="8"/>
    <cellStyle name="Neutral" xfId="14" builtinId="28"/>
    <cellStyle name="Normal" xfId="0" builtinId="0"/>
    <cellStyle name="Normal 2" xfId="15"/>
    <cellStyle name="Normal 2 2" xfId="16"/>
    <cellStyle name="Normal 2 2 2" xfId="17"/>
    <cellStyle name="Normal 2 3" xfId="18"/>
    <cellStyle name="Normal 2 5" xfId="19"/>
    <cellStyle name="Normal 3" xfId="20"/>
    <cellStyle name="Normal 3 2" xfId="21"/>
    <cellStyle name="Normal 4" xfId="22"/>
    <cellStyle name="Normal 5" xfId="23"/>
    <cellStyle name="Normal_Sheet1" xfId="24"/>
    <cellStyle name="Percent" xfId="25" builtinId="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worksheet" Target="worksheets/sheet297.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externalLink" Target="externalLinks/externalLink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rry/Downloads/LAGAT%20FLASH/ADDITIONAL%20CODELIS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asidie/AppData/Local/Temp/ben%20propos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0-11"/>
      <sheetName val="2011-12"/>
      <sheetName val="2013-14"/>
      <sheetName val="2014-15"/>
      <sheetName val="2012-13"/>
      <sheetName val="2009-10"/>
      <sheetName val="2015-16"/>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506">
          <cell r="A506" t="str">
            <v>S/NO</v>
          </cell>
          <cell r="B506" t="str">
            <v>Project Name</v>
          </cell>
          <cell r="C506" t="str">
            <v>Project Number</v>
          </cell>
          <cell r="D506" t="str">
            <v>Project Activity</v>
          </cell>
          <cell r="E506" t="str">
            <v xml:space="preserve">Amount </v>
          </cell>
        </row>
      </sheetData>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5">
          <cell r="E5">
            <v>30531445.145600002</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sheetPr>
    <tabColor rgb="FF00B050"/>
  </sheetPr>
  <dimension ref="A1"/>
  <sheetViews>
    <sheetView workbookViewId="0">
      <selection activeCell="C6" sqref="C6"/>
    </sheetView>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theme="5" tint="-0.499984740745262"/>
  </sheetPr>
  <dimension ref="A1:J81"/>
  <sheetViews>
    <sheetView topLeftCell="A70" workbookViewId="0">
      <selection activeCell="D76" sqref="D76"/>
    </sheetView>
  </sheetViews>
  <sheetFormatPr defaultRowHeight="15.75"/>
  <cols>
    <col min="1" max="1" width="7.28515625" style="286" customWidth="1"/>
    <col min="2" max="2" width="14.42578125" style="286" customWidth="1"/>
    <col min="3" max="3" width="42.85546875" style="286" customWidth="1"/>
    <col min="4" max="4" width="26" style="286" customWidth="1"/>
    <col min="5" max="5" width="21.28515625" style="739" customWidth="1"/>
    <col min="6" max="6" width="9.7109375" style="286" customWidth="1"/>
    <col min="7" max="8" width="9.140625" style="286"/>
    <col min="9" max="9" width="13.140625" style="286" bestFit="1" customWidth="1"/>
    <col min="10" max="10" width="11" style="286" bestFit="1" customWidth="1"/>
    <col min="11" max="16384" width="9.140625" style="286"/>
  </cols>
  <sheetData>
    <row r="1" spans="1:10" ht="15.75" customHeight="1">
      <c r="A1" s="2197" t="s">
        <v>133</v>
      </c>
      <c r="B1" s="2197"/>
      <c r="C1" s="2197"/>
      <c r="D1" s="2197"/>
      <c r="E1" s="2197"/>
      <c r="F1" s="2197"/>
    </row>
    <row r="2" spans="1:10" ht="15.75" customHeight="1">
      <c r="A2" s="2197" t="s">
        <v>13017</v>
      </c>
      <c r="B2" s="2197"/>
      <c r="C2" s="2197"/>
      <c r="D2" s="2197"/>
      <c r="E2" s="2197"/>
      <c r="F2" s="2197"/>
    </row>
    <row r="3" spans="1:10" ht="15.75" customHeight="1">
      <c r="A3" s="2197" t="s">
        <v>140</v>
      </c>
      <c r="B3" s="2197"/>
      <c r="C3" s="2197"/>
      <c r="D3" s="2197"/>
      <c r="E3" s="2197"/>
      <c r="F3" s="2197"/>
    </row>
    <row r="4" spans="1:10" ht="31.5">
      <c r="A4" s="173" t="str">
        <f>'[1]2015-16'!A506</f>
        <v>S/NO</v>
      </c>
      <c r="B4" s="682" t="str">
        <f>'[1]2015-16'!B506</f>
        <v>Project Name</v>
      </c>
      <c r="C4" s="472" t="str">
        <f>'[1]2015-16'!C506</f>
        <v>Project Number</v>
      </c>
      <c r="D4" s="472" t="str">
        <f>'[1]2015-16'!D506</f>
        <v>Project Activity</v>
      </c>
      <c r="E4" s="742" t="str">
        <f>'[1]2015-16'!E506</f>
        <v xml:space="preserve">Amount </v>
      </c>
      <c r="F4" s="173" t="s">
        <v>1489</v>
      </c>
    </row>
    <row r="5" spans="1:10">
      <c r="A5" s="50"/>
      <c r="B5" s="2172" t="s">
        <v>10692</v>
      </c>
      <c r="C5" s="2172"/>
      <c r="D5" s="2172"/>
      <c r="E5" s="742"/>
      <c r="F5" s="683"/>
    </row>
    <row r="6" spans="1:10" s="497" customFormat="1" ht="31.5">
      <c r="A6" s="50">
        <v>1</v>
      </c>
      <c r="B6" s="50" t="s">
        <v>12885</v>
      </c>
      <c r="C6" s="50" t="s">
        <v>12886</v>
      </c>
      <c r="D6" s="159" t="s">
        <v>1807</v>
      </c>
      <c r="E6" s="189">
        <v>1865000</v>
      </c>
      <c r="F6" s="50" t="s">
        <v>118</v>
      </c>
      <c r="J6" s="740">
        <f>109040875.52-108540875.52</f>
        <v>500000</v>
      </c>
    </row>
    <row r="7" spans="1:10" ht="78.75">
      <c r="A7" s="50">
        <v>2</v>
      </c>
      <c r="B7" s="159" t="s">
        <v>12887</v>
      </c>
      <c r="C7" s="159" t="s">
        <v>12888</v>
      </c>
      <c r="D7" s="159" t="s">
        <v>12889</v>
      </c>
      <c r="E7" s="119">
        <v>2181000</v>
      </c>
      <c r="F7" s="159" t="s">
        <v>118</v>
      </c>
    </row>
    <row r="8" spans="1:10" ht="31.5">
      <c r="A8" s="50">
        <v>3</v>
      </c>
      <c r="B8" s="159" t="s">
        <v>12890</v>
      </c>
      <c r="C8" s="159" t="s">
        <v>12891</v>
      </c>
      <c r="D8" s="159" t="s">
        <v>1811</v>
      </c>
      <c r="E8" s="119">
        <v>79000</v>
      </c>
      <c r="F8" s="159" t="s">
        <v>118</v>
      </c>
    </row>
    <row r="9" spans="1:10" ht="31.5">
      <c r="A9" s="50">
        <v>4</v>
      </c>
      <c r="B9" s="159" t="s">
        <v>12892</v>
      </c>
      <c r="C9" s="159" t="s">
        <v>12893</v>
      </c>
      <c r="D9" s="159" t="s">
        <v>1812</v>
      </c>
      <c r="E9" s="119">
        <v>65000</v>
      </c>
      <c r="F9" s="159" t="s">
        <v>118</v>
      </c>
    </row>
    <row r="10" spans="1:10" ht="47.25">
      <c r="A10" s="50">
        <v>5</v>
      </c>
      <c r="B10" s="159" t="s">
        <v>12894</v>
      </c>
      <c r="C10" s="159" t="s">
        <v>12895</v>
      </c>
      <c r="D10" s="159" t="s">
        <v>1814</v>
      </c>
      <c r="E10" s="119">
        <v>2352452.5299999998</v>
      </c>
      <c r="F10" s="159" t="s">
        <v>118</v>
      </c>
    </row>
    <row r="11" spans="1:10">
      <c r="A11" s="50"/>
      <c r="B11" s="2198" t="s">
        <v>142</v>
      </c>
      <c r="C11" s="2198"/>
      <c r="D11" s="2198"/>
      <c r="E11" s="119"/>
      <c r="F11" s="159"/>
    </row>
    <row r="12" spans="1:10" ht="78.75">
      <c r="A12" s="50">
        <v>6</v>
      </c>
      <c r="B12" s="159" t="s">
        <v>12887</v>
      </c>
      <c r="C12" s="159" t="s">
        <v>12896</v>
      </c>
      <c r="D12" s="159" t="s">
        <v>12897</v>
      </c>
      <c r="E12" s="119">
        <v>1050062</v>
      </c>
      <c r="F12" s="159" t="s">
        <v>118</v>
      </c>
    </row>
    <row r="13" spans="1:10" ht="47.25">
      <c r="A13" s="50">
        <v>7</v>
      </c>
      <c r="B13" s="159" t="s">
        <v>12894</v>
      </c>
      <c r="C13" s="159" t="s">
        <v>12898</v>
      </c>
      <c r="D13" s="159" t="s">
        <v>1814</v>
      </c>
      <c r="E13" s="119">
        <v>1010305.54</v>
      </c>
      <c r="F13" s="159" t="s">
        <v>118</v>
      </c>
    </row>
    <row r="14" spans="1:10" ht="63">
      <c r="A14" s="50">
        <v>8</v>
      </c>
      <c r="B14" s="159" t="s">
        <v>12899</v>
      </c>
      <c r="C14" s="159" t="s">
        <v>12900</v>
      </c>
      <c r="D14" s="159" t="s">
        <v>12901</v>
      </c>
      <c r="E14" s="119">
        <v>1210858.73</v>
      </c>
      <c r="F14" s="159" t="s">
        <v>118</v>
      </c>
    </row>
    <row r="15" spans="1:10">
      <c r="A15" s="50"/>
      <c r="B15" s="2198" t="s">
        <v>143</v>
      </c>
      <c r="C15" s="2198"/>
      <c r="D15" s="159"/>
      <c r="E15" s="119"/>
      <c r="F15" s="159"/>
    </row>
    <row r="16" spans="1:10" ht="63">
      <c r="A16" s="50">
        <v>9</v>
      </c>
      <c r="B16" s="159" t="s">
        <v>12902</v>
      </c>
      <c r="C16" s="159" t="s">
        <v>12903</v>
      </c>
      <c r="D16" s="159" t="s">
        <v>12904</v>
      </c>
      <c r="E16" s="119">
        <v>5738993.4500000002</v>
      </c>
      <c r="F16" s="159" t="s">
        <v>118</v>
      </c>
    </row>
    <row r="17" spans="1:6">
      <c r="A17" s="50"/>
      <c r="B17" s="2199" t="s">
        <v>2271</v>
      </c>
      <c r="C17" s="2199"/>
      <c r="D17" s="159"/>
      <c r="E17" s="119"/>
      <c r="F17" s="159"/>
    </row>
    <row r="18" spans="1:6" ht="78.75">
      <c r="A18" s="50">
        <v>10</v>
      </c>
      <c r="B18" s="159" t="s">
        <v>12905</v>
      </c>
      <c r="C18" s="159" t="s">
        <v>12906</v>
      </c>
      <c r="D18" s="159" t="s">
        <v>13577</v>
      </c>
      <c r="E18" s="119">
        <v>2180817.5099999998</v>
      </c>
      <c r="F18" s="159" t="s">
        <v>118</v>
      </c>
    </row>
    <row r="19" spans="1:6">
      <c r="A19" s="50"/>
      <c r="B19" s="2172" t="s">
        <v>930</v>
      </c>
      <c r="C19" s="2172"/>
      <c r="D19" s="159"/>
      <c r="E19" s="119"/>
      <c r="F19" s="159"/>
    </row>
    <row r="20" spans="1:6" ht="393.75">
      <c r="A20" s="50">
        <v>11</v>
      </c>
      <c r="B20" s="159" t="s">
        <v>13583</v>
      </c>
      <c r="C20" s="159" t="s">
        <v>12907</v>
      </c>
      <c r="D20" s="159" t="s">
        <v>12908</v>
      </c>
      <c r="E20" s="119">
        <v>2180817.5099999998</v>
      </c>
      <c r="F20" s="159" t="s">
        <v>118</v>
      </c>
    </row>
    <row r="21" spans="1:6">
      <c r="A21" s="50"/>
      <c r="B21" s="2172" t="s">
        <v>593</v>
      </c>
      <c r="C21" s="2172"/>
      <c r="D21" s="159"/>
      <c r="E21" s="119"/>
      <c r="F21" s="159"/>
    </row>
    <row r="22" spans="1:6" ht="47.25">
      <c r="A22" s="50">
        <v>12</v>
      </c>
      <c r="B22" s="159" t="s">
        <v>12909</v>
      </c>
      <c r="C22" s="159" t="s">
        <v>12910</v>
      </c>
      <c r="D22" s="159" t="s">
        <v>12911</v>
      </c>
      <c r="E22" s="119">
        <v>5000000</v>
      </c>
      <c r="F22" s="159" t="s">
        <v>583</v>
      </c>
    </row>
    <row r="23" spans="1:6" ht="63">
      <c r="A23" s="50">
        <v>13</v>
      </c>
      <c r="B23" s="159" t="s">
        <v>12912</v>
      </c>
      <c r="C23" s="159" t="s">
        <v>12913</v>
      </c>
      <c r="D23" s="159" t="s">
        <v>12914</v>
      </c>
      <c r="E23" s="119">
        <v>33164306.43</v>
      </c>
      <c r="F23" s="159" t="s">
        <v>583</v>
      </c>
    </row>
    <row r="24" spans="1:6">
      <c r="A24" s="50"/>
      <c r="B24" s="2172" t="s">
        <v>810</v>
      </c>
      <c r="C24" s="2172"/>
      <c r="D24" s="159"/>
      <c r="E24" s="119"/>
      <c r="F24" s="159"/>
    </row>
    <row r="25" spans="1:6" ht="47.25">
      <c r="A25" s="50">
        <v>14</v>
      </c>
      <c r="B25" s="159" t="s">
        <v>12915</v>
      </c>
      <c r="C25" s="159" t="s">
        <v>12916</v>
      </c>
      <c r="D25" s="159" t="s">
        <v>3357</v>
      </c>
      <c r="E25" s="119">
        <v>1500000</v>
      </c>
      <c r="F25" s="159" t="s">
        <v>278</v>
      </c>
    </row>
    <row r="26" spans="1:6" ht="63">
      <c r="A26" s="50">
        <v>15</v>
      </c>
      <c r="B26" s="50" t="s">
        <v>12917</v>
      </c>
      <c r="C26" s="50" t="s">
        <v>12918</v>
      </c>
      <c r="D26" s="159" t="s">
        <v>12919</v>
      </c>
      <c r="E26" s="189">
        <v>500000</v>
      </c>
      <c r="F26" s="50" t="s">
        <v>2586</v>
      </c>
    </row>
    <row r="27" spans="1:6" ht="78.75">
      <c r="A27" s="50">
        <v>16</v>
      </c>
      <c r="B27" s="159" t="s">
        <v>12920</v>
      </c>
      <c r="C27" s="159" t="s">
        <v>12921</v>
      </c>
      <c r="D27" s="159" t="s">
        <v>12922</v>
      </c>
      <c r="E27" s="119">
        <v>2970000</v>
      </c>
      <c r="F27" s="159" t="s">
        <v>4</v>
      </c>
    </row>
    <row r="28" spans="1:6" ht="63">
      <c r="A28" s="50">
        <v>17</v>
      </c>
      <c r="B28" s="159" t="s">
        <v>12923</v>
      </c>
      <c r="C28" s="159" t="s">
        <v>12924</v>
      </c>
      <c r="D28" s="159" t="s">
        <v>13579</v>
      </c>
      <c r="E28" s="119">
        <v>600000</v>
      </c>
      <c r="F28" s="159" t="s">
        <v>4</v>
      </c>
    </row>
    <row r="29" spans="1:6" ht="63">
      <c r="A29" s="50">
        <v>18</v>
      </c>
      <c r="B29" s="159" t="s">
        <v>12925</v>
      </c>
      <c r="C29" s="159" t="s">
        <v>12926</v>
      </c>
      <c r="D29" s="159" t="s">
        <v>12927</v>
      </c>
      <c r="E29" s="119">
        <v>500000</v>
      </c>
      <c r="F29" s="159" t="s">
        <v>118</v>
      </c>
    </row>
    <row r="30" spans="1:6" ht="63">
      <c r="A30" s="50">
        <v>19</v>
      </c>
      <c r="B30" s="159" t="s">
        <v>12928</v>
      </c>
      <c r="C30" s="159" t="s">
        <v>12929</v>
      </c>
      <c r="D30" s="159" t="s">
        <v>12930</v>
      </c>
      <c r="E30" s="119">
        <v>400000</v>
      </c>
      <c r="F30" s="159" t="s">
        <v>583</v>
      </c>
    </row>
    <row r="31" spans="1:6" ht="63">
      <c r="A31" s="50">
        <v>20</v>
      </c>
      <c r="B31" s="159" t="s">
        <v>12931</v>
      </c>
      <c r="C31" s="159" t="s">
        <v>12932</v>
      </c>
      <c r="D31" s="159" t="s">
        <v>12933</v>
      </c>
      <c r="E31" s="119">
        <v>1000000</v>
      </c>
      <c r="F31" s="159" t="s">
        <v>4</v>
      </c>
    </row>
    <row r="32" spans="1:6" ht="63">
      <c r="A32" s="50">
        <v>21</v>
      </c>
      <c r="B32" s="159" t="s">
        <v>12934</v>
      </c>
      <c r="C32" s="159" t="s">
        <v>12935</v>
      </c>
      <c r="D32" s="159" t="s">
        <v>1246</v>
      </c>
      <c r="E32" s="119">
        <v>1000000</v>
      </c>
      <c r="F32" s="159" t="s">
        <v>4</v>
      </c>
    </row>
    <row r="33" spans="1:6" ht="47.25">
      <c r="A33" s="50">
        <v>22</v>
      </c>
      <c r="B33" s="159" t="s">
        <v>12936</v>
      </c>
      <c r="C33" s="159" t="s">
        <v>12937</v>
      </c>
      <c r="D33" s="159" t="s">
        <v>1246</v>
      </c>
      <c r="E33" s="119">
        <v>1000000</v>
      </c>
      <c r="F33" s="159" t="s">
        <v>4</v>
      </c>
    </row>
    <row r="34" spans="1:6" ht="63">
      <c r="A34" s="50">
        <v>23</v>
      </c>
      <c r="B34" s="159" t="s">
        <v>12938</v>
      </c>
      <c r="C34" s="159" t="s">
        <v>12939</v>
      </c>
      <c r="D34" s="159" t="s">
        <v>12940</v>
      </c>
      <c r="E34" s="119">
        <v>400000</v>
      </c>
      <c r="F34" s="159" t="s">
        <v>118</v>
      </c>
    </row>
    <row r="35" spans="1:6" ht="47.25">
      <c r="A35" s="50">
        <v>24</v>
      </c>
      <c r="B35" s="159" t="s">
        <v>12941</v>
      </c>
      <c r="C35" s="159" t="s">
        <v>12942</v>
      </c>
      <c r="D35" s="159" t="s">
        <v>3357</v>
      </c>
      <c r="E35" s="119">
        <v>1500000</v>
      </c>
      <c r="F35" s="159" t="s">
        <v>4</v>
      </c>
    </row>
    <row r="36" spans="1:6" ht="47.25">
      <c r="A36" s="50">
        <v>25</v>
      </c>
      <c r="B36" s="159" t="s">
        <v>12943</v>
      </c>
      <c r="C36" s="159" t="s">
        <v>12944</v>
      </c>
      <c r="D36" s="159" t="s">
        <v>4517</v>
      </c>
      <c r="E36" s="119">
        <v>500000</v>
      </c>
      <c r="F36" s="159" t="s">
        <v>4</v>
      </c>
    </row>
    <row r="37" spans="1:6" ht="63">
      <c r="A37" s="50">
        <v>26</v>
      </c>
      <c r="B37" s="159" t="s">
        <v>12945</v>
      </c>
      <c r="C37" s="159" t="s">
        <v>12946</v>
      </c>
      <c r="D37" s="159" t="s">
        <v>12947</v>
      </c>
      <c r="E37" s="119">
        <v>500000</v>
      </c>
      <c r="F37" s="159" t="s">
        <v>4</v>
      </c>
    </row>
    <row r="38" spans="1:6" ht="78.75">
      <c r="A38" s="50">
        <v>27</v>
      </c>
      <c r="B38" s="159" t="s">
        <v>12948</v>
      </c>
      <c r="C38" s="159" t="s">
        <v>12949</v>
      </c>
      <c r="D38" s="159" t="s">
        <v>12950</v>
      </c>
      <c r="E38" s="119">
        <v>1000000</v>
      </c>
      <c r="F38" s="159" t="s">
        <v>4</v>
      </c>
    </row>
    <row r="39" spans="1:6" ht="78.75">
      <c r="A39" s="50">
        <v>28</v>
      </c>
      <c r="B39" s="159" t="s">
        <v>12951</v>
      </c>
      <c r="C39" s="159" t="s">
        <v>12952</v>
      </c>
      <c r="D39" s="159" t="s">
        <v>12953</v>
      </c>
      <c r="E39" s="119">
        <v>1000000</v>
      </c>
      <c r="F39" s="159" t="s">
        <v>118</v>
      </c>
    </row>
    <row r="40" spans="1:6" ht="78.75">
      <c r="A40" s="50">
        <v>29</v>
      </c>
      <c r="B40" s="159" t="s">
        <v>12954</v>
      </c>
      <c r="C40" s="159" t="s">
        <v>12955</v>
      </c>
      <c r="D40" s="159" t="s">
        <v>13580</v>
      </c>
      <c r="E40" s="119">
        <v>1000000</v>
      </c>
      <c r="F40" s="159" t="s">
        <v>4</v>
      </c>
    </row>
    <row r="41" spans="1:6" ht="63">
      <c r="A41" s="50">
        <v>30</v>
      </c>
      <c r="B41" s="159" t="s">
        <v>12956</v>
      </c>
      <c r="C41" s="159" t="s">
        <v>12957</v>
      </c>
      <c r="D41" s="159" t="s">
        <v>12958</v>
      </c>
      <c r="E41" s="119">
        <v>500000</v>
      </c>
      <c r="F41" s="159" t="s">
        <v>118</v>
      </c>
    </row>
    <row r="42" spans="1:6" ht="78.75">
      <c r="A42" s="50">
        <v>31</v>
      </c>
      <c r="B42" s="159" t="s">
        <v>12959</v>
      </c>
      <c r="C42" s="159" t="s">
        <v>12960</v>
      </c>
      <c r="D42" s="159" t="s">
        <v>12950</v>
      </c>
      <c r="E42" s="119">
        <v>1000000</v>
      </c>
      <c r="F42" s="159" t="s">
        <v>4</v>
      </c>
    </row>
    <row r="43" spans="1:6" ht="63">
      <c r="A43" s="50">
        <v>32</v>
      </c>
      <c r="B43" s="159" t="s">
        <v>12961</v>
      </c>
      <c r="C43" s="159" t="s">
        <v>12962</v>
      </c>
      <c r="D43" s="159" t="s">
        <v>12963</v>
      </c>
      <c r="E43" s="119">
        <v>500000</v>
      </c>
      <c r="F43" s="159" t="s">
        <v>118</v>
      </c>
    </row>
    <row r="44" spans="1:6" ht="78.75">
      <c r="A44" s="50">
        <v>33</v>
      </c>
      <c r="B44" s="159" t="s">
        <v>12964</v>
      </c>
      <c r="C44" s="159" t="s">
        <v>12965</v>
      </c>
      <c r="D44" s="159" t="s">
        <v>1246</v>
      </c>
      <c r="E44" s="119">
        <v>1000000</v>
      </c>
      <c r="F44" s="159" t="s">
        <v>4</v>
      </c>
    </row>
    <row r="45" spans="1:6" ht="63">
      <c r="A45" s="50">
        <v>34</v>
      </c>
      <c r="B45" s="159" t="s">
        <v>12966</v>
      </c>
      <c r="C45" s="159" t="s">
        <v>12967</v>
      </c>
      <c r="D45" s="159" t="s">
        <v>13581</v>
      </c>
      <c r="E45" s="119">
        <v>500000</v>
      </c>
      <c r="F45" s="159" t="s">
        <v>118</v>
      </c>
    </row>
    <row r="46" spans="1:6" ht="63">
      <c r="A46" s="50">
        <v>35</v>
      </c>
      <c r="B46" s="159" t="s">
        <v>12968</v>
      </c>
      <c r="C46" s="159" t="s">
        <v>12969</v>
      </c>
      <c r="D46" s="159" t="s">
        <v>12970</v>
      </c>
      <c r="E46" s="119">
        <v>500000</v>
      </c>
      <c r="F46" s="159" t="s">
        <v>118</v>
      </c>
    </row>
    <row r="47" spans="1:6" ht="63">
      <c r="A47" s="50">
        <v>36</v>
      </c>
      <c r="B47" s="159" t="s">
        <v>12971</v>
      </c>
      <c r="C47" s="159" t="s">
        <v>12972</v>
      </c>
      <c r="D47" s="159" t="s">
        <v>12973</v>
      </c>
      <c r="E47" s="119">
        <v>500000</v>
      </c>
      <c r="F47" s="159" t="s">
        <v>118</v>
      </c>
    </row>
    <row r="48" spans="1:6">
      <c r="A48" s="50"/>
      <c r="B48" s="2172" t="s">
        <v>535</v>
      </c>
      <c r="C48" s="2172"/>
      <c r="D48" s="159"/>
      <c r="E48" s="119"/>
      <c r="F48" s="159"/>
    </row>
    <row r="49" spans="1:6" ht="63">
      <c r="A49" s="50">
        <v>37</v>
      </c>
      <c r="B49" s="159" t="s">
        <v>12974</v>
      </c>
      <c r="C49" s="159" t="s">
        <v>12975</v>
      </c>
      <c r="D49" s="159" t="s">
        <v>12976</v>
      </c>
      <c r="E49" s="119">
        <v>1000000</v>
      </c>
      <c r="F49" s="159" t="s">
        <v>583</v>
      </c>
    </row>
    <row r="50" spans="1:6" ht="78.75">
      <c r="A50" s="50">
        <v>38</v>
      </c>
      <c r="B50" s="159" t="s">
        <v>12977</v>
      </c>
      <c r="C50" s="159" t="s">
        <v>12978</v>
      </c>
      <c r="D50" s="159" t="s">
        <v>13582</v>
      </c>
      <c r="E50" s="119">
        <v>500000</v>
      </c>
      <c r="F50" s="159" t="s">
        <v>118</v>
      </c>
    </row>
    <row r="51" spans="1:6" ht="63">
      <c r="A51" s="50">
        <v>39</v>
      </c>
      <c r="B51" s="159" t="s">
        <v>12979</v>
      </c>
      <c r="C51" s="159" t="s">
        <v>12980</v>
      </c>
      <c r="D51" s="159" t="s">
        <v>12981</v>
      </c>
      <c r="E51" s="119">
        <v>500000</v>
      </c>
      <c r="F51" s="159" t="s">
        <v>118</v>
      </c>
    </row>
    <row r="52" spans="1:6" ht="47.25">
      <c r="A52" s="50">
        <v>40</v>
      </c>
      <c r="B52" s="159" t="s">
        <v>12982</v>
      </c>
      <c r="C52" s="159" t="s">
        <v>12983</v>
      </c>
      <c r="D52" s="159" t="s">
        <v>5472</v>
      </c>
      <c r="E52" s="119">
        <v>1000000</v>
      </c>
      <c r="F52" s="159" t="s">
        <v>4</v>
      </c>
    </row>
    <row r="53" spans="1:6" ht="47.25">
      <c r="A53" s="50">
        <v>41</v>
      </c>
      <c r="B53" s="159" t="s">
        <v>12984</v>
      </c>
      <c r="C53" s="159" t="s">
        <v>12985</v>
      </c>
      <c r="D53" s="159" t="s">
        <v>12986</v>
      </c>
      <c r="E53" s="119">
        <v>1000000</v>
      </c>
      <c r="F53" s="159" t="s">
        <v>4</v>
      </c>
    </row>
    <row r="54" spans="1:6" ht="78.75">
      <c r="A54" s="50">
        <v>42</v>
      </c>
      <c r="B54" s="159" t="s">
        <v>12987</v>
      </c>
      <c r="C54" s="159" t="s">
        <v>12988</v>
      </c>
      <c r="D54" s="159" t="s">
        <v>12989</v>
      </c>
      <c r="E54" s="119">
        <v>500000</v>
      </c>
      <c r="F54" s="159" t="s">
        <v>2586</v>
      </c>
    </row>
    <row r="55" spans="1:6" ht="47.25">
      <c r="A55" s="50">
        <v>43</v>
      </c>
      <c r="B55" s="159" t="s">
        <v>12990</v>
      </c>
      <c r="C55" s="159" t="s">
        <v>12991</v>
      </c>
      <c r="D55" s="159" t="s">
        <v>12992</v>
      </c>
      <c r="E55" s="119">
        <v>1000000</v>
      </c>
      <c r="F55" s="159" t="s">
        <v>763</v>
      </c>
    </row>
    <row r="56" spans="1:6" ht="78.75">
      <c r="A56" s="50">
        <v>44</v>
      </c>
      <c r="B56" s="159" t="s">
        <v>12993</v>
      </c>
      <c r="C56" s="159" t="s">
        <v>12994</v>
      </c>
      <c r="D56" s="159" t="s">
        <v>12995</v>
      </c>
      <c r="E56" s="119">
        <v>1000000</v>
      </c>
      <c r="F56" s="159" t="s">
        <v>4</v>
      </c>
    </row>
    <row r="57" spans="1:6" ht="63">
      <c r="A57" s="50">
        <v>45</v>
      </c>
      <c r="B57" s="159" t="s">
        <v>12996</v>
      </c>
      <c r="C57" s="159" t="s">
        <v>12997</v>
      </c>
      <c r="D57" s="159" t="s">
        <v>12998</v>
      </c>
      <c r="E57" s="119">
        <v>500000</v>
      </c>
      <c r="F57" s="159" t="s">
        <v>118</v>
      </c>
    </row>
    <row r="58" spans="1:6" ht="63">
      <c r="A58" s="50">
        <v>46</v>
      </c>
      <c r="B58" s="159" t="s">
        <v>12999</v>
      </c>
      <c r="C58" s="159" t="s">
        <v>13000</v>
      </c>
      <c r="D58" s="159" t="s">
        <v>13001</v>
      </c>
      <c r="E58" s="119">
        <v>1500000</v>
      </c>
      <c r="F58" s="159" t="s">
        <v>118</v>
      </c>
    </row>
    <row r="59" spans="1:6" ht="63">
      <c r="A59" s="50">
        <v>47</v>
      </c>
      <c r="B59" s="159" t="s">
        <v>13002</v>
      </c>
      <c r="C59" s="159" t="s">
        <v>13003</v>
      </c>
      <c r="D59" s="159" t="s">
        <v>6008</v>
      </c>
      <c r="E59" s="119">
        <v>1500000</v>
      </c>
      <c r="F59" s="159" t="s">
        <v>4</v>
      </c>
    </row>
    <row r="60" spans="1:6" ht="63">
      <c r="A60" s="50">
        <v>48</v>
      </c>
      <c r="B60" s="159" t="s">
        <v>13004</v>
      </c>
      <c r="C60" s="159" t="s">
        <v>13005</v>
      </c>
      <c r="D60" s="159" t="s">
        <v>13006</v>
      </c>
      <c r="E60" s="119">
        <v>7500000</v>
      </c>
      <c r="F60" s="159" t="s">
        <v>4</v>
      </c>
    </row>
    <row r="61" spans="1:6" ht="47.25">
      <c r="A61" s="50">
        <v>49</v>
      </c>
      <c r="B61" s="159" t="s">
        <v>13007</v>
      </c>
      <c r="C61" s="159" t="s">
        <v>13008</v>
      </c>
      <c r="D61" s="159" t="s">
        <v>13006</v>
      </c>
      <c r="E61" s="119">
        <v>7500000</v>
      </c>
      <c r="F61" s="159" t="s">
        <v>4</v>
      </c>
    </row>
    <row r="62" spans="1:6" ht="78.75">
      <c r="A62" s="50">
        <v>50</v>
      </c>
      <c r="B62" s="159" t="s">
        <v>13009</v>
      </c>
      <c r="C62" s="159" t="s">
        <v>13010</v>
      </c>
      <c r="D62" s="159" t="s">
        <v>12922</v>
      </c>
      <c r="E62" s="119">
        <v>2880000</v>
      </c>
      <c r="F62" s="159" t="s">
        <v>4</v>
      </c>
    </row>
    <row r="63" spans="1:6">
      <c r="A63" s="50"/>
      <c r="B63" s="2172" t="s">
        <v>1418</v>
      </c>
      <c r="C63" s="2172"/>
      <c r="D63" s="159"/>
      <c r="E63" s="119"/>
      <c r="F63" s="159"/>
    </row>
    <row r="64" spans="1:6" ht="110.25">
      <c r="A64" s="50">
        <v>51</v>
      </c>
      <c r="B64" s="159" t="s">
        <v>13014</v>
      </c>
      <c r="C64" s="159" t="s">
        <v>13015</v>
      </c>
      <c r="D64" s="159" t="s">
        <v>13016</v>
      </c>
      <c r="E64" s="119">
        <v>262261.82</v>
      </c>
      <c r="F64" s="159" t="s">
        <v>4</v>
      </c>
    </row>
    <row r="65" spans="1:6">
      <c r="A65" s="50"/>
      <c r="B65" s="159"/>
      <c r="C65" s="255"/>
      <c r="D65" s="253" t="s">
        <v>6930</v>
      </c>
      <c r="E65" s="385">
        <f>SUM(E6:E64)</f>
        <v>106090875.51999998</v>
      </c>
      <c r="F65" s="159"/>
    </row>
    <row r="66" spans="1:6">
      <c r="A66" s="2168" t="s">
        <v>3665</v>
      </c>
      <c r="B66" s="2168"/>
      <c r="C66" s="2168"/>
      <c r="D66" s="2168"/>
      <c r="E66" s="2168"/>
      <c r="F66" s="2168"/>
    </row>
    <row r="67" spans="1:6" ht="114" customHeight="1">
      <c r="A67" s="2168" t="s">
        <v>13523</v>
      </c>
      <c r="B67" s="2168"/>
      <c r="C67" s="2168"/>
      <c r="D67" s="2168" t="s">
        <v>13524</v>
      </c>
      <c r="E67" s="2168"/>
      <c r="F67" s="2168"/>
    </row>
    <row r="68" spans="1:6" ht="66" customHeight="1">
      <c r="A68" s="2168" t="s">
        <v>3666</v>
      </c>
      <c r="B68" s="2168"/>
      <c r="C68" s="2168"/>
      <c r="D68" s="2168" t="s">
        <v>3667</v>
      </c>
      <c r="E68" s="2168"/>
      <c r="F68" s="2168"/>
    </row>
    <row r="69" spans="1:6" ht="89.25" customHeight="1">
      <c r="A69" s="2143" t="s">
        <v>1391</v>
      </c>
      <c r="B69" s="2143"/>
      <c r="C69" s="2143"/>
      <c r="D69" s="2143" t="s">
        <v>1392</v>
      </c>
      <c r="E69" s="2143"/>
      <c r="F69" s="2143"/>
    </row>
    <row r="70" spans="1:6">
      <c r="A70" s="371"/>
      <c r="B70" s="371"/>
      <c r="C70" s="371"/>
      <c r="D70" s="371"/>
      <c r="E70" s="371"/>
      <c r="F70" s="371"/>
    </row>
    <row r="71" spans="1:6">
      <c r="A71" s="371"/>
      <c r="B71" s="371"/>
      <c r="C71" s="371"/>
      <c r="D71" s="371"/>
      <c r="E71" s="371"/>
      <c r="F71" s="371"/>
    </row>
    <row r="72" spans="1:6">
      <c r="A72" s="371"/>
      <c r="B72" s="371"/>
      <c r="C72" s="371"/>
      <c r="D72" s="371"/>
      <c r="E72" s="371"/>
      <c r="F72" s="371"/>
    </row>
    <row r="76" spans="1:6" ht="141.75">
      <c r="A76" s="50"/>
      <c r="B76" s="159" t="s">
        <v>13011</v>
      </c>
      <c r="C76" s="159" t="s">
        <v>12988</v>
      </c>
      <c r="D76" s="255" t="s">
        <v>13012</v>
      </c>
      <c r="E76" s="119">
        <v>1750000</v>
      </c>
      <c r="F76" s="159" t="s">
        <v>4</v>
      </c>
    </row>
    <row r="77" spans="1:6" ht="63">
      <c r="A77" s="50"/>
      <c r="B77" s="159" t="s">
        <v>575</v>
      </c>
      <c r="C77" s="159" t="s">
        <v>13013</v>
      </c>
      <c r="D77" s="159" t="s">
        <v>13578</v>
      </c>
      <c r="E77" s="119">
        <v>1200000</v>
      </c>
      <c r="F77" s="159" t="s">
        <v>118</v>
      </c>
    </row>
    <row r="78" spans="1:6">
      <c r="E78" s="739">
        <f>SUM(E76:E77)</f>
        <v>2950000</v>
      </c>
    </row>
    <row r="81" spans="5:5">
      <c r="E81" s="739">
        <f>E78+E65</f>
        <v>109040875.51999998</v>
      </c>
    </row>
  </sheetData>
  <mergeCells count="19">
    <mergeCell ref="B63:C63"/>
    <mergeCell ref="B17:C17"/>
    <mergeCell ref="B19:C19"/>
    <mergeCell ref="B21:C21"/>
    <mergeCell ref="B24:C24"/>
    <mergeCell ref="B48:C48"/>
    <mergeCell ref="A1:F1"/>
    <mergeCell ref="A2:F2"/>
    <mergeCell ref="A3:F3"/>
    <mergeCell ref="B15:C15"/>
    <mergeCell ref="B5:D5"/>
    <mergeCell ref="B11:D11"/>
    <mergeCell ref="A69:C69"/>
    <mergeCell ref="D69:F69"/>
    <mergeCell ref="A66:F66"/>
    <mergeCell ref="A67:C67"/>
    <mergeCell ref="D67:F67"/>
    <mergeCell ref="A68:C68"/>
    <mergeCell ref="D68:F68"/>
  </mergeCells>
  <pageMargins left="0.7" right="0.7" top="0.75" bottom="0.75" header="0.3" footer="0.3"/>
  <pageSetup orientation="landscape" r:id="rId1"/>
  <headerFooter>
    <oddFooter>Page &amp;P of &amp;N</oddFooter>
  </headerFooter>
</worksheet>
</file>

<file path=xl/worksheets/sheet100.xml><?xml version="1.0" encoding="utf-8"?>
<worksheet xmlns="http://schemas.openxmlformats.org/spreadsheetml/2006/main" xmlns:r="http://schemas.openxmlformats.org/officeDocument/2006/relationships">
  <sheetPr>
    <tabColor theme="5" tint="-0.499984740745262"/>
  </sheetPr>
  <dimension ref="A1:K68"/>
  <sheetViews>
    <sheetView topLeftCell="A64" workbookViewId="0">
      <selection activeCell="D68" sqref="D68:F68"/>
    </sheetView>
  </sheetViews>
  <sheetFormatPr defaultRowHeight="15"/>
  <cols>
    <col min="1" max="1" width="6.7109375" style="585" customWidth="1"/>
    <col min="2" max="2" width="15.7109375" style="585" customWidth="1"/>
    <col min="3" max="3" width="42" style="585" customWidth="1"/>
    <col min="4" max="4" width="25" style="585" customWidth="1"/>
    <col min="5" max="5" width="21.5703125" style="237" customWidth="1"/>
    <col min="6" max="6" width="9.42578125" style="585" customWidth="1"/>
    <col min="7" max="10" width="9.140625" style="585"/>
    <col min="11" max="11" width="11.5703125" style="225" bestFit="1" customWidth="1"/>
    <col min="12" max="16384" width="9.140625" style="585"/>
  </cols>
  <sheetData>
    <row r="1" spans="1:11" s="632" customFormat="1" ht="17.45" customHeight="1">
      <c r="A1" s="2149" t="s">
        <v>133</v>
      </c>
      <c r="B1" s="2149"/>
      <c r="C1" s="2149"/>
      <c r="D1" s="2149"/>
      <c r="E1" s="2149"/>
      <c r="F1" s="2149"/>
      <c r="K1" s="633"/>
    </row>
    <row r="2" spans="1:11" s="632" customFormat="1" ht="15" customHeight="1">
      <c r="A2" s="2149" t="s">
        <v>8304</v>
      </c>
      <c r="B2" s="2149"/>
      <c r="C2" s="2149"/>
      <c r="D2" s="2149"/>
      <c r="E2" s="2149"/>
      <c r="F2" s="2149"/>
      <c r="K2" s="633"/>
    </row>
    <row r="3" spans="1:11" s="632" customFormat="1" ht="16.5" customHeight="1">
      <c r="A3" s="2149" t="s">
        <v>140</v>
      </c>
      <c r="B3" s="2149"/>
      <c r="C3" s="2149"/>
      <c r="D3" s="2149"/>
      <c r="E3" s="2149"/>
      <c r="F3" s="2149"/>
      <c r="K3" s="633"/>
    </row>
    <row r="4" spans="1:11" s="632" customFormat="1" ht="16.5" customHeight="1">
      <c r="A4" s="212" t="s">
        <v>134</v>
      </c>
      <c r="B4" s="114" t="s">
        <v>135</v>
      </c>
      <c r="C4" s="112" t="s">
        <v>0</v>
      </c>
      <c r="D4" s="302" t="s">
        <v>4326</v>
      </c>
      <c r="E4" s="105" t="s">
        <v>4327</v>
      </c>
      <c r="F4" s="503" t="s">
        <v>1489</v>
      </c>
      <c r="K4" s="633"/>
    </row>
    <row r="5" spans="1:11" s="632" customFormat="1" ht="15.6" customHeight="1">
      <c r="A5" s="253"/>
      <c r="B5" s="2195" t="s">
        <v>139</v>
      </c>
      <c r="C5" s="2195"/>
      <c r="D5" s="56"/>
      <c r="E5" s="380"/>
      <c r="F5" s="56"/>
      <c r="K5" s="633"/>
    </row>
    <row r="6" spans="1:11" ht="47.25">
      <c r="A6" s="50">
        <v>1</v>
      </c>
      <c r="B6" s="50" t="s">
        <v>464</v>
      </c>
      <c r="C6" s="50" t="s">
        <v>8305</v>
      </c>
      <c r="D6" s="50" t="s">
        <v>8306</v>
      </c>
      <c r="E6" s="106">
        <v>4218252.53</v>
      </c>
      <c r="F6" s="50" t="s">
        <v>118</v>
      </c>
    </row>
    <row r="7" spans="1:11" ht="94.5">
      <c r="A7" s="50">
        <v>2</v>
      </c>
      <c r="B7" s="50" t="s">
        <v>5</v>
      </c>
      <c r="C7" s="50" t="s">
        <v>8307</v>
      </c>
      <c r="D7" s="50" t="s">
        <v>8308</v>
      </c>
      <c r="E7" s="106">
        <v>954800</v>
      </c>
      <c r="F7" s="50" t="s">
        <v>118</v>
      </c>
    </row>
    <row r="8" spans="1:11" ht="31.5">
      <c r="A8" s="50">
        <v>3</v>
      </c>
      <c r="B8" s="50" t="s">
        <v>7</v>
      </c>
      <c r="C8" s="50" t="s">
        <v>8309</v>
      </c>
      <c r="D8" s="50" t="s">
        <v>10759</v>
      </c>
      <c r="E8" s="106">
        <v>38800</v>
      </c>
      <c r="F8" s="50" t="s">
        <v>118</v>
      </c>
    </row>
    <row r="9" spans="1:11" ht="31.5">
      <c r="A9" s="50">
        <v>4</v>
      </c>
      <c r="B9" s="50" t="s">
        <v>10</v>
      </c>
      <c r="C9" s="50" t="s">
        <v>8310</v>
      </c>
      <c r="D9" s="50" t="s">
        <v>10760</v>
      </c>
      <c r="E9" s="106">
        <v>82600</v>
      </c>
      <c r="F9" s="50" t="s">
        <v>118</v>
      </c>
    </row>
    <row r="10" spans="1:11" ht="47.25">
      <c r="A10" s="50">
        <v>5</v>
      </c>
      <c r="B10" s="50" t="s">
        <v>12</v>
      </c>
      <c r="C10" s="50" t="s">
        <v>10766</v>
      </c>
      <c r="D10" s="50" t="s">
        <v>14</v>
      </c>
      <c r="E10" s="106">
        <v>1248000</v>
      </c>
      <c r="F10" s="50" t="s">
        <v>118</v>
      </c>
    </row>
    <row r="11" spans="1:11" ht="15.75">
      <c r="A11" s="50"/>
      <c r="B11" s="2215" t="s">
        <v>4132</v>
      </c>
      <c r="C11" s="2276"/>
      <c r="D11" s="50"/>
      <c r="E11" s="106"/>
      <c r="F11" s="50"/>
    </row>
    <row r="12" spans="1:11" ht="78.75">
      <c r="A12" s="50">
        <v>6</v>
      </c>
      <c r="B12" s="50" t="s">
        <v>5</v>
      </c>
      <c r="C12" s="159" t="s">
        <v>8311</v>
      </c>
      <c r="D12" s="50" t="s">
        <v>686</v>
      </c>
      <c r="E12" s="106">
        <v>1142310.3400000001</v>
      </c>
      <c r="F12" s="50" t="s">
        <v>118</v>
      </c>
    </row>
    <row r="13" spans="1:11" ht="47.25">
      <c r="A13" s="50">
        <v>7</v>
      </c>
      <c r="B13" s="50" t="s">
        <v>12</v>
      </c>
      <c r="C13" s="50" t="s">
        <v>8312</v>
      </c>
      <c r="D13" s="50" t="s">
        <v>14</v>
      </c>
      <c r="E13" s="106">
        <v>1162000</v>
      </c>
      <c r="F13" s="50" t="s">
        <v>118</v>
      </c>
    </row>
    <row r="14" spans="1:11" ht="63">
      <c r="A14" s="50">
        <v>8</v>
      </c>
      <c r="B14" s="50" t="s">
        <v>360</v>
      </c>
      <c r="C14" s="50" t="s">
        <v>8313</v>
      </c>
      <c r="D14" s="50" t="s">
        <v>10761</v>
      </c>
      <c r="E14" s="106">
        <v>966915.93</v>
      </c>
      <c r="F14" s="50" t="s">
        <v>118</v>
      </c>
    </row>
    <row r="15" spans="1:11" ht="15.75">
      <c r="A15" s="50"/>
      <c r="B15" s="2215" t="s">
        <v>143</v>
      </c>
      <c r="C15" s="2276"/>
      <c r="D15" s="50"/>
      <c r="E15" s="106"/>
      <c r="F15" s="50"/>
    </row>
    <row r="16" spans="1:11" ht="78.75">
      <c r="A16" s="50">
        <v>9</v>
      </c>
      <c r="B16" s="50" t="s">
        <v>195</v>
      </c>
      <c r="C16" s="50" t="s">
        <v>8314</v>
      </c>
      <c r="D16" s="50" t="s">
        <v>196</v>
      </c>
      <c r="E16" s="106">
        <v>5738993.4500000002</v>
      </c>
      <c r="F16" s="50" t="s">
        <v>118</v>
      </c>
    </row>
    <row r="17" spans="1:6" ht="15.75">
      <c r="A17" s="50"/>
      <c r="B17" s="2215" t="s">
        <v>555</v>
      </c>
      <c r="C17" s="2276"/>
      <c r="D17" s="50"/>
      <c r="E17" s="106"/>
      <c r="F17" s="50"/>
    </row>
    <row r="18" spans="1:6" ht="267.75">
      <c r="A18" s="50">
        <v>10</v>
      </c>
      <c r="B18" s="50" t="s">
        <v>8315</v>
      </c>
      <c r="C18" s="50" t="s">
        <v>8316</v>
      </c>
      <c r="D18" s="50" t="s">
        <v>10762</v>
      </c>
      <c r="E18" s="106">
        <v>2180817.5099999998</v>
      </c>
      <c r="F18" s="50" t="s">
        <v>118</v>
      </c>
    </row>
    <row r="19" spans="1:6" ht="15.75">
      <c r="A19" s="50"/>
      <c r="B19" s="2215" t="s">
        <v>4345</v>
      </c>
      <c r="C19" s="2276"/>
      <c r="D19" s="50"/>
      <c r="E19" s="106"/>
      <c r="F19" s="50"/>
    </row>
    <row r="20" spans="1:6" ht="63">
      <c r="A20" s="50">
        <v>11</v>
      </c>
      <c r="B20" s="50" t="s">
        <v>8317</v>
      </c>
      <c r="C20" s="50" t="s">
        <v>8318</v>
      </c>
      <c r="D20" s="84" t="s">
        <v>10763</v>
      </c>
      <c r="E20" s="106">
        <v>99128.06</v>
      </c>
      <c r="F20" s="50" t="s">
        <v>118</v>
      </c>
    </row>
    <row r="21" spans="1:6" ht="63">
      <c r="A21" s="50">
        <v>12</v>
      </c>
      <c r="B21" s="50" t="s">
        <v>8319</v>
      </c>
      <c r="C21" s="50" t="s">
        <v>8320</v>
      </c>
      <c r="D21" s="84" t="s">
        <v>10764</v>
      </c>
      <c r="E21" s="106">
        <v>99128.06</v>
      </c>
      <c r="F21" s="50" t="s">
        <v>118</v>
      </c>
    </row>
    <row r="22" spans="1:6" ht="63">
      <c r="A22" s="50">
        <v>13</v>
      </c>
      <c r="B22" s="50" t="s">
        <v>8321</v>
      </c>
      <c r="C22" s="50" t="s">
        <v>8322</v>
      </c>
      <c r="D22" s="84" t="s">
        <v>8323</v>
      </c>
      <c r="E22" s="106">
        <v>99128.06</v>
      </c>
      <c r="F22" s="50" t="s">
        <v>118</v>
      </c>
    </row>
    <row r="23" spans="1:6" ht="63">
      <c r="A23" s="50">
        <v>14</v>
      </c>
      <c r="B23" s="50" t="s">
        <v>8324</v>
      </c>
      <c r="C23" s="50" t="s">
        <v>8325</v>
      </c>
      <c r="D23" s="84" t="s">
        <v>8326</v>
      </c>
      <c r="E23" s="106">
        <v>99128.06</v>
      </c>
      <c r="F23" s="50" t="s">
        <v>118</v>
      </c>
    </row>
    <row r="24" spans="1:6" ht="63">
      <c r="A24" s="50">
        <v>15</v>
      </c>
      <c r="B24" s="50" t="s">
        <v>8327</v>
      </c>
      <c r="C24" s="50" t="s">
        <v>8328</v>
      </c>
      <c r="D24" s="84" t="s">
        <v>8329</v>
      </c>
      <c r="E24" s="106">
        <v>99128.06</v>
      </c>
      <c r="F24" s="50" t="s">
        <v>118</v>
      </c>
    </row>
    <row r="25" spans="1:6" ht="63">
      <c r="A25" s="50">
        <v>16</v>
      </c>
      <c r="B25" s="50" t="s">
        <v>8330</v>
      </c>
      <c r="C25" s="50" t="s">
        <v>8331</v>
      </c>
      <c r="D25" s="84" t="s">
        <v>8332</v>
      </c>
      <c r="E25" s="106">
        <v>99128.06</v>
      </c>
      <c r="F25" s="50" t="s">
        <v>118</v>
      </c>
    </row>
    <row r="26" spans="1:6" ht="63">
      <c r="A26" s="50">
        <v>17</v>
      </c>
      <c r="B26" s="50" t="s">
        <v>8333</v>
      </c>
      <c r="C26" s="50" t="s">
        <v>8334</v>
      </c>
      <c r="D26" s="84" t="s">
        <v>8335</v>
      </c>
      <c r="E26" s="106">
        <v>99128.06</v>
      </c>
      <c r="F26" s="50" t="s">
        <v>118</v>
      </c>
    </row>
    <row r="27" spans="1:6" ht="63">
      <c r="A27" s="50">
        <v>18</v>
      </c>
      <c r="B27" s="50" t="s">
        <v>8336</v>
      </c>
      <c r="C27" s="50" t="s">
        <v>8337</v>
      </c>
      <c r="D27" s="84" t="s">
        <v>8338</v>
      </c>
      <c r="E27" s="106">
        <v>99128.06</v>
      </c>
      <c r="F27" s="50" t="s">
        <v>118</v>
      </c>
    </row>
    <row r="28" spans="1:6" ht="63">
      <c r="A28" s="50">
        <v>19</v>
      </c>
      <c r="B28" s="50" t="s">
        <v>8339</v>
      </c>
      <c r="C28" s="50" t="s">
        <v>8340</v>
      </c>
      <c r="D28" s="84" t="s">
        <v>8341</v>
      </c>
      <c r="E28" s="106">
        <v>99128.06</v>
      </c>
      <c r="F28" s="50" t="s">
        <v>118</v>
      </c>
    </row>
    <row r="29" spans="1:6" ht="63">
      <c r="A29" s="50">
        <v>20</v>
      </c>
      <c r="B29" s="50" t="s">
        <v>8342</v>
      </c>
      <c r="C29" s="50" t="s">
        <v>8343</v>
      </c>
      <c r="D29" s="84" t="s">
        <v>8344</v>
      </c>
      <c r="E29" s="106">
        <v>99128.06</v>
      </c>
      <c r="F29" s="50" t="s">
        <v>118</v>
      </c>
    </row>
    <row r="30" spans="1:6" ht="63">
      <c r="A30" s="50">
        <v>21</v>
      </c>
      <c r="B30" s="50" t="s">
        <v>8345</v>
      </c>
      <c r="C30" s="50" t="s">
        <v>8346</v>
      </c>
      <c r="D30" s="84" t="s">
        <v>8347</v>
      </c>
      <c r="E30" s="106">
        <v>99128.06</v>
      </c>
      <c r="F30" s="50" t="s">
        <v>118</v>
      </c>
    </row>
    <row r="31" spans="1:6" ht="63">
      <c r="A31" s="50">
        <v>22</v>
      </c>
      <c r="B31" s="50" t="s">
        <v>8348</v>
      </c>
      <c r="C31" s="50" t="s">
        <v>8349</v>
      </c>
      <c r="D31" s="84" t="s">
        <v>8350</v>
      </c>
      <c r="E31" s="106">
        <v>99128.06</v>
      </c>
      <c r="F31" s="50" t="s">
        <v>118</v>
      </c>
    </row>
    <row r="32" spans="1:6" ht="63">
      <c r="A32" s="50">
        <v>23</v>
      </c>
      <c r="B32" s="50" t="s">
        <v>8351</v>
      </c>
      <c r="C32" s="50" t="s">
        <v>8352</v>
      </c>
      <c r="D32" s="84" t="s">
        <v>8353</v>
      </c>
      <c r="E32" s="106">
        <v>99128.06</v>
      </c>
      <c r="F32" s="50" t="s">
        <v>118</v>
      </c>
    </row>
    <row r="33" spans="1:6" ht="63">
      <c r="A33" s="50">
        <v>24</v>
      </c>
      <c r="B33" s="50" t="s">
        <v>8354</v>
      </c>
      <c r="C33" s="50" t="s">
        <v>8355</v>
      </c>
      <c r="D33" s="84" t="s">
        <v>8356</v>
      </c>
      <c r="E33" s="106">
        <v>99128.06</v>
      </c>
      <c r="F33" s="50" t="s">
        <v>118</v>
      </c>
    </row>
    <row r="34" spans="1:6" ht="63">
      <c r="A34" s="50">
        <v>25</v>
      </c>
      <c r="B34" s="50" t="s">
        <v>8357</v>
      </c>
      <c r="C34" s="50" t="s">
        <v>8358</v>
      </c>
      <c r="D34" s="84" t="s">
        <v>8359</v>
      </c>
      <c r="E34" s="106">
        <v>99128.06</v>
      </c>
      <c r="F34" s="50" t="s">
        <v>118</v>
      </c>
    </row>
    <row r="35" spans="1:6" ht="63">
      <c r="A35" s="50">
        <v>26</v>
      </c>
      <c r="B35" s="50" t="s">
        <v>8360</v>
      </c>
      <c r="C35" s="50" t="s">
        <v>8361</v>
      </c>
      <c r="D35" s="84" t="s">
        <v>8362</v>
      </c>
      <c r="E35" s="106">
        <v>99128.06</v>
      </c>
      <c r="F35" s="50" t="s">
        <v>118</v>
      </c>
    </row>
    <row r="36" spans="1:6" ht="47.25">
      <c r="A36" s="50">
        <v>27</v>
      </c>
      <c r="B36" s="504" t="s">
        <v>8363</v>
      </c>
      <c r="C36" s="101" t="s">
        <v>8364</v>
      </c>
      <c r="D36" s="84" t="s">
        <v>8365</v>
      </c>
      <c r="E36" s="106">
        <v>99128.06</v>
      </c>
      <c r="F36" s="50" t="s">
        <v>118</v>
      </c>
    </row>
    <row r="37" spans="1:6" ht="63">
      <c r="A37" s="50">
        <v>28</v>
      </c>
      <c r="B37" s="504" t="s">
        <v>8366</v>
      </c>
      <c r="C37" s="101" t="s">
        <v>8367</v>
      </c>
      <c r="D37" s="84" t="s">
        <v>8368</v>
      </c>
      <c r="E37" s="106">
        <v>99128.06</v>
      </c>
      <c r="F37" s="50" t="s">
        <v>118</v>
      </c>
    </row>
    <row r="38" spans="1:6" ht="63">
      <c r="A38" s="50">
        <v>29</v>
      </c>
      <c r="B38" s="504" t="s">
        <v>8369</v>
      </c>
      <c r="C38" s="101" t="s">
        <v>8370</v>
      </c>
      <c r="D38" s="84" t="s">
        <v>8371</v>
      </c>
      <c r="E38" s="106">
        <v>99128.06</v>
      </c>
      <c r="F38" s="50" t="s">
        <v>118</v>
      </c>
    </row>
    <row r="39" spans="1:6" ht="63">
      <c r="A39" s="50">
        <v>30</v>
      </c>
      <c r="B39" s="504" t="s">
        <v>8372</v>
      </c>
      <c r="C39" s="101" t="s">
        <v>8373</v>
      </c>
      <c r="D39" s="84" t="s">
        <v>8374</v>
      </c>
      <c r="E39" s="106">
        <v>99128.06</v>
      </c>
      <c r="F39" s="50" t="s">
        <v>118</v>
      </c>
    </row>
    <row r="40" spans="1:6" ht="63">
      <c r="A40" s="50">
        <v>31</v>
      </c>
      <c r="B40" s="504" t="s">
        <v>8375</v>
      </c>
      <c r="C40" s="101" t="s">
        <v>8376</v>
      </c>
      <c r="D40" s="84" t="s">
        <v>8377</v>
      </c>
      <c r="E40" s="106">
        <v>99128.06</v>
      </c>
      <c r="F40" s="50" t="s">
        <v>118</v>
      </c>
    </row>
    <row r="41" spans="1:6" ht="63">
      <c r="A41" s="50">
        <v>32</v>
      </c>
      <c r="B41" s="504" t="s">
        <v>8378</v>
      </c>
      <c r="C41" s="101" t="s">
        <v>8379</v>
      </c>
      <c r="D41" s="84" t="s">
        <v>8377</v>
      </c>
      <c r="E41" s="106">
        <v>99128.25</v>
      </c>
      <c r="F41" s="50" t="s">
        <v>118</v>
      </c>
    </row>
    <row r="42" spans="1:6" ht="15.75">
      <c r="A42" s="50"/>
      <c r="B42" s="2215" t="s">
        <v>593</v>
      </c>
      <c r="C42" s="2276"/>
      <c r="D42" s="84"/>
      <c r="E42" s="106"/>
      <c r="F42" s="50"/>
    </row>
    <row r="43" spans="1:6" ht="47.25">
      <c r="A43" s="50">
        <v>33</v>
      </c>
      <c r="B43" s="50" t="s">
        <v>7787</v>
      </c>
      <c r="C43" s="50" t="s">
        <v>8380</v>
      </c>
      <c r="D43" s="50" t="s">
        <v>2931</v>
      </c>
      <c r="E43" s="106">
        <v>20900000</v>
      </c>
      <c r="F43" s="50" t="s">
        <v>118</v>
      </c>
    </row>
    <row r="44" spans="1:6" ht="47.25">
      <c r="A44" s="50">
        <v>34</v>
      </c>
      <c r="B44" s="50" t="s">
        <v>596</v>
      </c>
      <c r="C44" s="50" t="s">
        <v>8381</v>
      </c>
      <c r="D44" s="50" t="s">
        <v>2931</v>
      </c>
      <c r="E44" s="106">
        <v>13993080.17</v>
      </c>
      <c r="F44" s="50" t="s">
        <v>118</v>
      </c>
    </row>
    <row r="45" spans="1:6" ht="15.75">
      <c r="A45" s="50"/>
      <c r="B45" s="2215" t="s">
        <v>8382</v>
      </c>
      <c r="C45" s="2276"/>
      <c r="D45" s="50"/>
      <c r="E45" s="106"/>
      <c r="F45" s="50"/>
    </row>
    <row r="46" spans="1:6" ht="78.75">
      <c r="A46" s="50">
        <v>35</v>
      </c>
      <c r="B46" s="50" t="s">
        <v>8383</v>
      </c>
      <c r="C46" s="50" t="s">
        <v>8384</v>
      </c>
      <c r="D46" s="50" t="s">
        <v>8385</v>
      </c>
      <c r="E46" s="106">
        <v>11000000</v>
      </c>
      <c r="F46" s="50" t="s">
        <v>763</v>
      </c>
    </row>
    <row r="47" spans="1:6" ht="78.75">
      <c r="A47" s="50">
        <v>36</v>
      </c>
      <c r="B47" s="50" t="s">
        <v>8386</v>
      </c>
      <c r="C47" s="50" t="s">
        <v>8387</v>
      </c>
      <c r="D47" s="50" t="s">
        <v>8388</v>
      </c>
      <c r="E47" s="106">
        <v>11000000</v>
      </c>
      <c r="F47" s="50" t="s">
        <v>763</v>
      </c>
    </row>
    <row r="48" spans="1:6" ht="78.75">
      <c r="A48" s="50">
        <v>37</v>
      </c>
      <c r="B48" s="50" t="s">
        <v>8389</v>
      </c>
      <c r="C48" s="50" t="s">
        <v>8390</v>
      </c>
      <c r="D48" s="50" t="s">
        <v>8388</v>
      </c>
      <c r="E48" s="106">
        <v>11000000</v>
      </c>
      <c r="F48" s="50" t="s">
        <v>763</v>
      </c>
    </row>
    <row r="49" spans="1:11" ht="47.25">
      <c r="A49" s="50">
        <v>38</v>
      </c>
      <c r="B49" s="50" t="s">
        <v>8391</v>
      </c>
      <c r="C49" s="50" t="s">
        <v>8392</v>
      </c>
      <c r="D49" s="50" t="s">
        <v>8393</v>
      </c>
      <c r="E49" s="106">
        <v>2033488.08</v>
      </c>
      <c r="F49" s="50" t="s">
        <v>4</v>
      </c>
    </row>
    <row r="50" spans="1:11" ht="31.5">
      <c r="A50" s="50">
        <v>39</v>
      </c>
      <c r="B50" s="50" t="s">
        <v>8396</v>
      </c>
      <c r="C50" s="50" t="s">
        <v>8397</v>
      </c>
      <c r="D50" s="50" t="s">
        <v>8395</v>
      </c>
      <c r="E50" s="106">
        <v>680000</v>
      </c>
      <c r="F50" s="50" t="s">
        <v>4</v>
      </c>
      <c r="K50" s="225">
        <v>85</v>
      </c>
    </row>
    <row r="51" spans="1:11" ht="31.5">
      <c r="A51" s="50">
        <v>40</v>
      </c>
      <c r="B51" s="50" t="s">
        <v>8398</v>
      </c>
      <c r="C51" s="50" t="s">
        <v>8399</v>
      </c>
      <c r="D51" s="50" t="s">
        <v>8395</v>
      </c>
      <c r="E51" s="106">
        <v>680000</v>
      </c>
      <c r="F51" s="50" t="s">
        <v>4</v>
      </c>
      <c r="K51" s="225" t="e">
        <f>#REF!/K50</f>
        <v>#REF!</v>
      </c>
    </row>
    <row r="52" spans="1:11" ht="31.5">
      <c r="A52" s="50">
        <v>41</v>
      </c>
      <c r="B52" s="50" t="s">
        <v>8400</v>
      </c>
      <c r="C52" s="50" t="s">
        <v>8401</v>
      </c>
      <c r="D52" s="50" t="s">
        <v>8395</v>
      </c>
      <c r="E52" s="106">
        <v>680000</v>
      </c>
      <c r="F52" s="50" t="s">
        <v>4</v>
      </c>
    </row>
    <row r="53" spans="1:11" ht="31.5">
      <c r="A53" s="50">
        <v>42</v>
      </c>
      <c r="B53" s="50" t="s">
        <v>2181</v>
      </c>
      <c r="C53" s="50" t="s">
        <v>8402</v>
      </c>
      <c r="D53" s="50" t="s">
        <v>8395</v>
      </c>
      <c r="E53" s="106">
        <v>680000</v>
      </c>
      <c r="F53" s="50" t="s">
        <v>4</v>
      </c>
    </row>
    <row r="54" spans="1:11" ht="31.5">
      <c r="A54" s="50">
        <v>43</v>
      </c>
      <c r="B54" s="50" t="s">
        <v>8327</v>
      </c>
      <c r="C54" s="50" t="s">
        <v>8403</v>
      </c>
      <c r="D54" s="50" t="s">
        <v>8395</v>
      </c>
      <c r="E54" s="106">
        <v>680000</v>
      </c>
      <c r="F54" s="50" t="s">
        <v>4</v>
      </c>
    </row>
    <row r="55" spans="1:11" ht="31.5">
      <c r="A55" s="50">
        <v>44</v>
      </c>
      <c r="B55" s="50" t="s">
        <v>8404</v>
      </c>
      <c r="C55" s="50" t="s">
        <v>8405</v>
      </c>
      <c r="D55" s="50" t="s">
        <v>8395</v>
      </c>
      <c r="E55" s="106">
        <v>680000</v>
      </c>
      <c r="F55" s="50" t="s">
        <v>4</v>
      </c>
    </row>
    <row r="56" spans="1:11" ht="31.5">
      <c r="A56" s="50">
        <v>45</v>
      </c>
      <c r="B56" s="50" t="s">
        <v>8160</v>
      </c>
      <c r="C56" s="50" t="s">
        <v>8406</v>
      </c>
      <c r="D56" s="50" t="s">
        <v>8395</v>
      </c>
      <c r="E56" s="106">
        <v>680000</v>
      </c>
      <c r="F56" s="50" t="s">
        <v>4</v>
      </c>
    </row>
    <row r="57" spans="1:11" ht="31.5">
      <c r="A57" s="50">
        <v>46</v>
      </c>
      <c r="B57" s="50" t="s">
        <v>8407</v>
      </c>
      <c r="C57" s="50" t="s">
        <v>8408</v>
      </c>
      <c r="D57" s="50" t="s">
        <v>8395</v>
      </c>
      <c r="E57" s="106">
        <v>680000</v>
      </c>
      <c r="F57" s="50" t="s">
        <v>4</v>
      </c>
    </row>
    <row r="58" spans="1:11" ht="47.25">
      <c r="A58" s="50">
        <v>47</v>
      </c>
      <c r="B58" s="50" t="s">
        <v>8409</v>
      </c>
      <c r="C58" s="50" t="s">
        <v>8410</v>
      </c>
      <c r="D58" s="50" t="s">
        <v>8395</v>
      </c>
      <c r="E58" s="106">
        <v>680000</v>
      </c>
      <c r="F58" s="50" t="s">
        <v>4</v>
      </c>
    </row>
    <row r="59" spans="1:11" ht="31.5">
      <c r="A59" s="50">
        <v>48</v>
      </c>
      <c r="B59" s="50" t="s">
        <v>8411</v>
      </c>
      <c r="C59" s="50" t="s">
        <v>8412</v>
      </c>
      <c r="D59" s="50" t="s">
        <v>8395</v>
      </c>
      <c r="E59" s="106">
        <v>680000</v>
      </c>
      <c r="F59" s="50" t="s">
        <v>4</v>
      </c>
    </row>
    <row r="60" spans="1:11" ht="31.5">
      <c r="A60" s="50">
        <v>49</v>
      </c>
      <c r="B60" s="50" t="s">
        <v>8413</v>
      </c>
      <c r="C60" s="50" t="s">
        <v>8414</v>
      </c>
      <c r="D60" s="50" t="s">
        <v>8395</v>
      </c>
      <c r="E60" s="106">
        <v>680000</v>
      </c>
      <c r="F60" s="50" t="s">
        <v>4</v>
      </c>
    </row>
    <row r="61" spans="1:11" ht="31.5">
      <c r="A61" s="50">
        <v>50</v>
      </c>
      <c r="B61" s="50" t="s">
        <v>8415</v>
      </c>
      <c r="C61" s="50" t="s">
        <v>8416</v>
      </c>
      <c r="D61" s="50" t="s">
        <v>8395</v>
      </c>
      <c r="E61" s="106">
        <v>680000</v>
      </c>
      <c r="F61" s="50" t="s">
        <v>4</v>
      </c>
    </row>
    <row r="62" spans="1:11" ht="31.5">
      <c r="A62" s="50">
        <v>51</v>
      </c>
      <c r="B62" s="50" t="s">
        <v>8417</v>
      </c>
      <c r="C62" s="50" t="s">
        <v>8418</v>
      </c>
      <c r="D62" s="50" t="s">
        <v>8395</v>
      </c>
      <c r="E62" s="106">
        <v>680000</v>
      </c>
      <c r="F62" s="50" t="s">
        <v>4</v>
      </c>
    </row>
    <row r="63" spans="1:11" ht="31.5">
      <c r="A63" s="50">
        <v>52</v>
      </c>
      <c r="B63" s="50" t="s">
        <v>8419</v>
      </c>
      <c r="C63" s="50" t="s">
        <v>8420</v>
      </c>
      <c r="D63" s="50" t="s">
        <v>8395</v>
      </c>
      <c r="E63" s="106">
        <v>680000</v>
      </c>
      <c r="F63" s="50" t="s">
        <v>4</v>
      </c>
    </row>
    <row r="64" spans="1:11" ht="31.5">
      <c r="A64" s="50">
        <v>53</v>
      </c>
      <c r="B64" s="50" t="s">
        <v>8421</v>
      </c>
      <c r="C64" s="50" t="s">
        <v>8422</v>
      </c>
      <c r="D64" s="50" t="s">
        <v>8395</v>
      </c>
      <c r="E64" s="106">
        <v>680000</v>
      </c>
      <c r="F64" s="50" t="s">
        <v>4</v>
      </c>
    </row>
    <row r="65" spans="1:6" ht="15.75">
      <c r="A65" s="50"/>
      <c r="B65" s="2215" t="s">
        <v>535</v>
      </c>
      <c r="C65" s="2216"/>
      <c r="D65" s="50"/>
      <c r="E65" s="106"/>
      <c r="F65" s="50"/>
    </row>
    <row r="66" spans="1:6" ht="126">
      <c r="A66" s="50">
        <v>54</v>
      </c>
      <c r="B66" s="50" t="s">
        <v>8394</v>
      </c>
      <c r="C66" s="50" t="s">
        <v>10767</v>
      </c>
      <c r="D66" s="50" t="s">
        <v>10765</v>
      </c>
      <c r="E66" s="106">
        <v>9000000</v>
      </c>
      <c r="F66" s="50" t="s">
        <v>4</v>
      </c>
    </row>
    <row r="67" spans="1:6" ht="15.75">
      <c r="A67" s="50"/>
      <c r="B67" s="50"/>
      <c r="C67" s="441" t="s">
        <v>15</v>
      </c>
      <c r="D67" s="50"/>
      <c r="E67" s="295">
        <f>SUM(E6:E66)</f>
        <v>109040875.51999997</v>
      </c>
      <c r="F67" s="50"/>
    </row>
    <row r="68" spans="1:6" ht="81" customHeight="1">
      <c r="A68" s="2143" t="s">
        <v>1391</v>
      </c>
      <c r="B68" s="2143"/>
      <c r="C68" s="2143"/>
      <c r="D68" s="2143" t="s">
        <v>172</v>
      </c>
      <c r="E68" s="2143"/>
      <c r="F68" s="2143"/>
    </row>
  </sheetData>
  <mergeCells count="13">
    <mergeCell ref="D68:F68"/>
    <mergeCell ref="B65:C65"/>
    <mergeCell ref="A1:F1"/>
    <mergeCell ref="A2:F2"/>
    <mergeCell ref="A3:F3"/>
    <mergeCell ref="B5:C5"/>
    <mergeCell ref="B11:C11"/>
    <mergeCell ref="B15:C15"/>
    <mergeCell ref="B17:C17"/>
    <mergeCell ref="B19:C19"/>
    <mergeCell ref="B42:C42"/>
    <mergeCell ref="B45:C45"/>
    <mergeCell ref="A68:C68"/>
  </mergeCells>
  <pageMargins left="0.7" right="0.7" top="0.75" bottom="0.75" header="0.3" footer="0.3"/>
  <pageSetup orientation="landscape" r:id="rId1"/>
  <headerFooter>
    <oddFooter>Page &amp;P of &amp;N</oddFooter>
  </headerFooter>
</worksheet>
</file>

<file path=xl/worksheets/sheet101.xml><?xml version="1.0" encoding="utf-8"?>
<worksheet xmlns="http://schemas.openxmlformats.org/spreadsheetml/2006/main" xmlns:r="http://schemas.openxmlformats.org/officeDocument/2006/relationships">
  <sheetPr>
    <tabColor theme="5" tint="-0.499984740745262"/>
  </sheetPr>
  <dimension ref="A1:F60"/>
  <sheetViews>
    <sheetView topLeftCell="A56" workbookViewId="0">
      <selection activeCell="E61" sqref="E61"/>
    </sheetView>
  </sheetViews>
  <sheetFormatPr defaultRowHeight="15"/>
  <cols>
    <col min="1" max="1" width="6.7109375" style="12" customWidth="1"/>
    <col min="2" max="2" width="16.140625" style="12" customWidth="1"/>
    <col min="3" max="3" width="42.140625" style="12" customWidth="1"/>
    <col min="4" max="4" width="26.7109375" style="12" customWidth="1"/>
    <col min="5" max="5" width="19.5703125" style="190" customWidth="1"/>
    <col min="6" max="6" width="10" style="252" customWidth="1"/>
    <col min="7" max="7" width="9" style="12" customWidth="1"/>
    <col min="8" max="16384" width="9.140625" style="12"/>
  </cols>
  <sheetData>
    <row r="1" spans="1:6" ht="15.75">
      <c r="A1" s="2149" t="s">
        <v>133</v>
      </c>
      <c r="B1" s="2149"/>
      <c r="C1" s="2149"/>
      <c r="D1" s="2149"/>
      <c r="E1" s="2149"/>
      <c r="F1" s="2149"/>
    </row>
    <row r="2" spans="1:6" ht="15.75">
      <c r="A2" s="2158" t="s">
        <v>1910</v>
      </c>
      <c r="B2" s="2158"/>
      <c r="C2" s="2158"/>
      <c r="D2" s="2158"/>
      <c r="E2" s="2158"/>
      <c r="F2" s="2158"/>
    </row>
    <row r="3" spans="1:6" ht="15.75">
      <c r="A3" s="2149" t="s">
        <v>140</v>
      </c>
      <c r="B3" s="2149"/>
      <c r="C3" s="2149"/>
      <c r="D3" s="2149"/>
      <c r="E3" s="2149"/>
      <c r="F3" s="2149"/>
    </row>
    <row r="4" spans="1:6" ht="33.75" customHeight="1">
      <c r="A4" s="174" t="s">
        <v>134</v>
      </c>
      <c r="B4" s="114" t="s">
        <v>1743</v>
      </c>
      <c r="C4" s="114" t="s">
        <v>463</v>
      </c>
      <c r="D4" s="114" t="s">
        <v>1742</v>
      </c>
      <c r="E4" s="82" t="s">
        <v>1741</v>
      </c>
      <c r="F4" s="113" t="s">
        <v>677</v>
      </c>
    </row>
    <row r="5" spans="1:6" ht="15.75">
      <c r="A5" s="242"/>
      <c r="B5" s="2167" t="s">
        <v>139</v>
      </c>
      <c r="C5" s="2167"/>
      <c r="D5" s="2167"/>
      <c r="E5" s="244"/>
      <c r="F5" s="249"/>
    </row>
    <row r="6" spans="1:6" ht="35.25" hidden="1" customHeight="1">
      <c r="A6" s="243"/>
      <c r="B6" s="2357"/>
      <c r="C6" s="2357"/>
      <c r="D6" s="2357"/>
      <c r="E6" s="245"/>
      <c r="F6" s="2358"/>
    </row>
    <row r="7" spans="1:6" ht="35.25" hidden="1" customHeight="1">
      <c r="A7" s="243"/>
      <c r="B7" s="2357"/>
      <c r="C7" s="2357"/>
      <c r="D7" s="2357"/>
      <c r="E7" s="245"/>
      <c r="F7" s="2358"/>
    </row>
    <row r="8" spans="1:6" ht="31.5">
      <c r="A8" s="49">
        <v>1</v>
      </c>
      <c r="B8" s="84" t="s">
        <v>1911</v>
      </c>
      <c r="C8" s="84" t="s">
        <v>3996</v>
      </c>
      <c r="D8" s="84" t="s">
        <v>239</v>
      </c>
      <c r="E8" s="202">
        <v>4261392.53</v>
      </c>
      <c r="F8" s="65" t="s">
        <v>583</v>
      </c>
    </row>
    <row r="9" spans="1:6" ht="94.5">
      <c r="A9" s="49">
        <v>2</v>
      </c>
      <c r="B9" s="84" t="s">
        <v>1423</v>
      </c>
      <c r="C9" s="84" t="s">
        <v>3997</v>
      </c>
      <c r="D9" s="84" t="s">
        <v>1912</v>
      </c>
      <c r="E9" s="202">
        <v>1000000</v>
      </c>
      <c r="F9" s="65" t="s">
        <v>583</v>
      </c>
    </row>
    <row r="10" spans="1:6" ht="31.5">
      <c r="A10" s="49">
        <v>3</v>
      </c>
      <c r="B10" s="84" t="s">
        <v>7</v>
      </c>
      <c r="C10" s="84" t="s">
        <v>3998</v>
      </c>
      <c r="D10" s="84" t="s">
        <v>1913</v>
      </c>
      <c r="E10" s="202">
        <v>196560</v>
      </c>
      <c r="F10" s="65" t="s">
        <v>583</v>
      </c>
    </row>
    <row r="11" spans="1:6" ht="31.5">
      <c r="A11" s="49">
        <v>4</v>
      </c>
      <c r="B11" s="84" t="s">
        <v>10</v>
      </c>
      <c r="C11" s="84" t="s">
        <v>3999</v>
      </c>
      <c r="D11" s="84" t="s">
        <v>580</v>
      </c>
      <c r="E11" s="202">
        <v>84500</v>
      </c>
      <c r="F11" s="65" t="s">
        <v>583</v>
      </c>
    </row>
    <row r="12" spans="1:6" ht="47.25">
      <c r="A12" s="49">
        <v>5</v>
      </c>
      <c r="B12" s="84" t="s">
        <v>3991</v>
      </c>
      <c r="C12" s="84" t="s">
        <v>4000</v>
      </c>
      <c r="D12" s="84" t="s">
        <v>1914</v>
      </c>
      <c r="E12" s="202">
        <v>1000000</v>
      </c>
      <c r="F12" s="65" t="s">
        <v>583</v>
      </c>
    </row>
    <row r="13" spans="1:6" ht="15.75">
      <c r="A13" s="49"/>
      <c r="B13" s="2173" t="s">
        <v>3704</v>
      </c>
      <c r="C13" s="2174"/>
      <c r="D13" s="2175"/>
      <c r="E13" s="202"/>
      <c r="F13" s="65"/>
    </row>
    <row r="14" spans="1:6" ht="78.75">
      <c r="A14" s="49">
        <v>6</v>
      </c>
      <c r="B14" s="84" t="s">
        <v>1423</v>
      </c>
      <c r="C14" s="84" t="s">
        <v>4001</v>
      </c>
      <c r="D14" s="84" t="s">
        <v>1915</v>
      </c>
      <c r="E14" s="202">
        <v>500000</v>
      </c>
      <c r="F14" s="65" t="s">
        <v>583</v>
      </c>
    </row>
    <row r="15" spans="1:6" ht="63">
      <c r="A15" s="49">
        <v>7</v>
      </c>
      <c r="B15" s="84" t="s">
        <v>3991</v>
      </c>
      <c r="C15" s="84" t="s">
        <v>4002</v>
      </c>
      <c r="D15" s="84" t="s">
        <v>3971</v>
      </c>
      <c r="E15" s="202">
        <v>1529429.54</v>
      </c>
      <c r="F15" s="65" t="s">
        <v>583</v>
      </c>
    </row>
    <row r="16" spans="1:6" ht="63">
      <c r="A16" s="49">
        <v>8</v>
      </c>
      <c r="B16" s="84" t="s">
        <v>1916</v>
      </c>
      <c r="C16" s="84" t="s">
        <v>4003</v>
      </c>
      <c r="D16" s="84" t="s">
        <v>1917</v>
      </c>
      <c r="E16" s="202">
        <v>1000000</v>
      </c>
      <c r="F16" s="65" t="s">
        <v>583</v>
      </c>
    </row>
    <row r="17" spans="1:6" ht="15.75">
      <c r="A17" s="49"/>
      <c r="B17" s="2356" t="s">
        <v>555</v>
      </c>
      <c r="C17" s="2356"/>
      <c r="D17" s="84"/>
      <c r="E17" s="202"/>
      <c r="F17" s="65"/>
    </row>
    <row r="18" spans="1:6" ht="141.75">
      <c r="A18" s="49">
        <v>9</v>
      </c>
      <c r="B18" s="84" t="s">
        <v>1918</v>
      </c>
      <c r="C18" s="84" t="s">
        <v>4004</v>
      </c>
      <c r="D18" s="84" t="s">
        <v>3972</v>
      </c>
      <c r="E18" s="202">
        <v>1000000</v>
      </c>
      <c r="F18" s="65" t="s">
        <v>4</v>
      </c>
    </row>
    <row r="19" spans="1:6" s="53" customFormat="1" ht="15.75">
      <c r="A19" s="46"/>
      <c r="B19" s="2171" t="s">
        <v>1919</v>
      </c>
      <c r="C19" s="2171"/>
      <c r="D19" s="85"/>
      <c r="E19" s="246"/>
      <c r="F19" s="65"/>
    </row>
    <row r="20" spans="1:6" ht="63">
      <c r="A20" s="49">
        <v>10</v>
      </c>
      <c r="B20" s="84" t="s">
        <v>195</v>
      </c>
      <c r="C20" s="84" t="s">
        <v>4005</v>
      </c>
      <c r="D20" s="84" t="s">
        <v>1920</v>
      </c>
      <c r="E20" s="202">
        <v>5738993.4500000002</v>
      </c>
      <c r="F20" s="65" t="s">
        <v>583</v>
      </c>
    </row>
    <row r="21" spans="1:6" ht="15.75">
      <c r="A21" s="49"/>
      <c r="B21" s="2171" t="s">
        <v>145</v>
      </c>
      <c r="C21" s="2171"/>
      <c r="D21" s="84"/>
      <c r="E21" s="202"/>
      <c r="F21" s="65"/>
    </row>
    <row r="22" spans="1:6" ht="47.25">
      <c r="A22" s="49">
        <v>11</v>
      </c>
      <c r="B22" s="84" t="s">
        <v>1921</v>
      </c>
      <c r="C22" s="84" t="s">
        <v>4006</v>
      </c>
      <c r="D22" s="84" t="s">
        <v>1922</v>
      </c>
      <c r="E22" s="202">
        <v>8000000</v>
      </c>
      <c r="F22" s="65" t="s">
        <v>763</v>
      </c>
    </row>
    <row r="23" spans="1:6" ht="47.25">
      <c r="A23" s="49">
        <v>12</v>
      </c>
      <c r="B23" s="84" t="s">
        <v>1923</v>
      </c>
      <c r="C23" s="84" t="s">
        <v>4007</v>
      </c>
      <c r="D23" s="84" t="s">
        <v>1924</v>
      </c>
      <c r="E23" s="202">
        <v>4000000</v>
      </c>
      <c r="F23" s="65" t="s">
        <v>763</v>
      </c>
    </row>
    <row r="24" spans="1:6" ht="15.75">
      <c r="A24" s="49"/>
      <c r="B24" s="2171" t="s">
        <v>1925</v>
      </c>
      <c r="C24" s="2171"/>
      <c r="D24" s="84"/>
      <c r="E24" s="202"/>
      <c r="F24" s="65"/>
    </row>
    <row r="25" spans="1:6" ht="110.25">
      <c r="A25" s="49">
        <v>13</v>
      </c>
      <c r="B25" s="84" t="s">
        <v>1926</v>
      </c>
      <c r="C25" s="84" t="s">
        <v>4008</v>
      </c>
      <c r="D25" s="84" t="s">
        <v>1927</v>
      </c>
      <c r="E25" s="202">
        <v>28000000</v>
      </c>
      <c r="F25" s="65" t="s">
        <v>583</v>
      </c>
    </row>
    <row r="26" spans="1:6" ht="15.75">
      <c r="A26" s="49"/>
      <c r="B26" s="2171" t="s">
        <v>2408</v>
      </c>
      <c r="C26" s="2171"/>
      <c r="D26" s="84"/>
      <c r="E26" s="202"/>
      <c r="F26" s="65"/>
    </row>
    <row r="27" spans="1:6" ht="31.5">
      <c r="A27" s="49">
        <v>14</v>
      </c>
      <c r="B27" s="84" t="s">
        <v>3973</v>
      </c>
      <c r="C27" s="84" t="s">
        <v>4009</v>
      </c>
      <c r="D27" s="84" t="s">
        <v>827</v>
      </c>
      <c r="E27" s="202">
        <v>1000000</v>
      </c>
      <c r="F27" s="65" t="s">
        <v>4</v>
      </c>
    </row>
    <row r="28" spans="1:6" ht="31.5">
      <c r="A28" s="49">
        <v>15</v>
      </c>
      <c r="B28" s="84" t="s">
        <v>3974</v>
      </c>
      <c r="C28" s="84" t="s">
        <v>4010</v>
      </c>
      <c r="D28" s="84" t="s">
        <v>827</v>
      </c>
      <c r="E28" s="202">
        <v>1100000</v>
      </c>
      <c r="F28" s="65" t="s">
        <v>763</v>
      </c>
    </row>
    <row r="29" spans="1:6" ht="31.5">
      <c r="A29" s="49">
        <v>16</v>
      </c>
      <c r="B29" s="84" t="s">
        <v>3975</v>
      </c>
      <c r="C29" s="84" t="s">
        <v>4011</v>
      </c>
      <c r="D29" s="84" t="s">
        <v>827</v>
      </c>
      <c r="E29" s="202">
        <v>1000000</v>
      </c>
      <c r="F29" s="65" t="s">
        <v>763</v>
      </c>
    </row>
    <row r="30" spans="1:6" ht="31.5">
      <c r="A30" s="49">
        <v>17</v>
      </c>
      <c r="B30" s="84" t="s">
        <v>3976</v>
      </c>
      <c r="C30" s="84" t="s">
        <v>4012</v>
      </c>
      <c r="D30" s="84" t="s">
        <v>827</v>
      </c>
      <c r="E30" s="202">
        <v>1000000</v>
      </c>
      <c r="F30" s="65" t="s">
        <v>763</v>
      </c>
    </row>
    <row r="31" spans="1:6" ht="78.75">
      <c r="A31" s="49">
        <v>18</v>
      </c>
      <c r="B31" s="84" t="s">
        <v>3977</v>
      </c>
      <c r="C31" s="84" t="s">
        <v>4013</v>
      </c>
      <c r="D31" s="50" t="s">
        <v>3978</v>
      </c>
      <c r="E31" s="202">
        <v>3540000</v>
      </c>
      <c r="F31" s="65" t="s">
        <v>583</v>
      </c>
    </row>
    <row r="32" spans="1:6" ht="31.5">
      <c r="A32" s="49">
        <v>19</v>
      </c>
      <c r="B32" s="84" t="s">
        <v>3979</v>
      </c>
      <c r="C32" s="84" t="s">
        <v>4014</v>
      </c>
      <c r="D32" s="84" t="s">
        <v>827</v>
      </c>
      <c r="E32" s="202">
        <v>1000000</v>
      </c>
      <c r="F32" s="65" t="s">
        <v>4</v>
      </c>
    </row>
    <row r="33" spans="1:6" ht="78.75">
      <c r="A33" s="49">
        <v>20</v>
      </c>
      <c r="B33" s="84" t="s">
        <v>3980</v>
      </c>
      <c r="C33" s="84" t="s">
        <v>4015</v>
      </c>
      <c r="D33" s="50" t="s">
        <v>3981</v>
      </c>
      <c r="E33" s="202">
        <v>3590000</v>
      </c>
      <c r="F33" s="65" t="s">
        <v>583</v>
      </c>
    </row>
    <row r="34" spans="1:6" ht="31.5">
      <c r="A34" s="49">
        <v>21</v>
      </c>
      <c r="B34" s="84" t="s">
        <v>3982</v>
      </c>
      <c r="C34" s="84" t="s">
        <v>4016</v>
      </c>
      <c r="D34" s="84" t="s">
        <v>916</v>
      </c>
      <c r="E34" s="202">
        <v>2000000</v>
      </c>
      <c r="F34" s="65" t="s">
        <v>4</v>
      </c>
    </row>
    <row r="35" spans="1:6" ht="15.75">
      <c r="A35" s="49"/>
      <c r="B35" s="2171" t="s">
        <v>1408</v>
      </c>
      <c r="C35" s="2171"/>
      <c r="D35" s="50"/>
      <c r="E35" s="202"/>
      <c r="F35" s="65"/>
    </row>
    <row r="36" spans="1:6" ht="78.75">
      <c r="A36" s="49">
        <v>22</v>
      </c>
      <c r="B36" s="84" t="s">
        <v>3983</v>
      </c>
      <c r="C36" s="84" t="s">
        <v>4017</v>
      </c>
      <c r="D36" s="50" t="s">
        <v>3992</v>
      </c>
      <c r="E36" s="202">
        <v>3200000</v>
      </c>
      <c r="F36" s="65" t="s">
        <v>583</v>
      </c>
    </row>
    <row r="37" spans="1:6" ht="78.75">
      <c r="A37" s="49">
        <v>23</v>
      </c>
      <c r="B37" s="84" t="s">
        <v>3984</v>
      </c>
      <c r="C37" s="84" t="s">
        <v>4018</v>
      </c>
      <c r="D37" s="50" t="s">
        <v>3992</v>
      </c>
      <c r="E37" s="202">
        <v>3250000</v>
      </c>
      <c r="F37" s="65" t="s">
        <v>583</v>
      </c>
    </row>
    <row r="38" spans="1:6" ht="47.25">
      <c r="A38" s="49">
        <v>24</v>
      </c>
      <c r="B38" s="84" t="s">
        <v>1928</v>
      </c>
      <c r="C38" s="84" t="s">
        <v>4019</v>
      </c>
      <c r="D38" s="84" t="s">
        <v>916</v>
      </c>
      <c r="E38" s="202">
        <v>2200000</v>
      </c>
      <c r="F38" s="65" t="s">
        <v>4</v>
      </c>
    </row>
    <row r="39" spans="1:6" ht="78.75">
      <c r="A39" s="49">
        <v>25</v>
      </c>
      <c r="B39" s="84" t="s">
        <v>3985</v>
      </c>
      <c r="C39" s="84" t="s">
        <v>4020</v>
      </c>
      <c r="D39" s="84" t="s">
        <v>3993</v>
      </c>
      <c r="E39" s="202">
        <v>2000000</v>
      </c>
      <c r="F39" s="65" t="s">
        <v>583</v>
      </c>
    </row>
    <row r="40" spans="1:6" ht="47.25">
      <c r="A40" s="49">
        <v>26</v>
      </c>
      <c r="B40" s="84" t="s">
        <v>3986</v>
      </c>
      <c r="C40" s="84" t="s">
        <v>4021</v>
      </c>
      <c r="D40" s="84" t="s">
        <v>1929</v>
      </c>
      <c r="E40" s="202">
        <v>3000000</v>
      </c>
      <c r="F40" s="65" t="s">
        <v>4</v>
      </c>
    </row>
    <row r="41" spans="1:6" ht="78.75">
      <c r="A41" s="49">
        <v>27</v>
      </c>
      <c r="B41" s="84" t="s">
        <v>3987</v>
      </c>
      <c r="C41" s="84" t="s">
        <v>4022</v>
      </c>
      <c r="D41" s="84" t="s">
        <v>3994</v>
      </c>
      <c r="E41" s="247">
        <v>1350000</v>
      </c>
      <c r="F41" s="65" t="s">
        <v>4</v>
      </c>
    </row>
    <row r="42" spans="1:6" ht="78.75">
      <c r="A42" s="49">
        <v>28</v>
      </c>
      <c r="B42" s="84" t="s">
        <v>3988</v>
      </c>
      <c r="C42" s="86" t="s">
        <v>4023</v>
      </c>
      <c r="D42" s="50" t="s">
        <v>1930</v>
      </c>
      <c r="E42" s="202">
        <v>6500000</v>
      </c>
      <c r="F42" s="65" t="s">
        <v>583</v>
      </c>
    </row>
    <row r="43" spans="1:6" ht="47.25">
      <c r="A43" s="49">
        <v>29</v>
      </c>
      <c r="B43" s="84" t="s">
        <v>3989</v>
      </c>
      <c r="C43" s="86" t="s">
        <v>4024</v>
      </c>
      <c r="D43" s="84" t="s">
        <v>916</v>
      </c>
      <c r="E43" s="202">
        <v>2000000</v>
      </c>
      <c r="F43" s="65" t="s">
        <v>4</v>
      </c>
    </row>
    <row r="44" spans="1:6" ht="47.25">
      <c r="A44" s="49">
        <v>30</v>
      </c>
      <c r="B44" s="84" t="s">
        <v>3990</v>
      </c>
      <c r="C44" s="86" t="s">
        <v>4025</v>
      </c>
      <c r="D44" s="84" t="s">
        <v>916</v>
      </c>
      <c r="E44" s="202">
        <v>2000000</v>
      </c>
      <c r="F44" s="65" t="s">
        <v>4</v>
      </c>
    </row>
    <row r="45" spans="1:6" ht="15.75">
      <c r="A45" s="49"/>
      <c r="B45" s="2171" t="s">
        <v>662</v>
      </c>
      <c r="C45" s="2171"/>
      <c r="D45" s="84"/>
      <c r="E45" s="202"/>
      <c r="F45" s="65"/>
    </row>
    <row r="46" spans="1:6" ht="63">
      <c r="A46" s="49">
        <v>31</v>
      </c>
      <c r="B46" s="84" t="s">
        <v>1931</v>
      </c>
      <c r="C46" s="86" t="s">
        <v>4026</v>
      </c>
      <c r="D46" s="50" t="s">
        <v>1932</v>
      </c>
      <c r="E46" s="202">
        <v>2400000</v>
      </c>
      <c r="F46" s="65" t="s">
        <v>583</v>
      </c>
    </row>
    <row r="47" spans="1:6" ht="63">
      <c r="A47" s="49">
        <v>32</v>
      </c>
      <c r="B47" s="84" t="s">
        <v>1933</v>
      </c>
      <c r="C47" s="86" t="s">
        <v>4026</v>
      </c>
      <c r="D47" s="50" t="s">
        <v>1932</v>
      </c>
      <c r="E47" s="202">
        <v>2600000</v>
      </c>
      <c r="F47" s="65" t="s">
        <v>583</v>
      </c>
    </row>
    <row r="48" spans="1:6" ht="15.75">
      <c r="A48" s="49"/>
      <c r="B48" s="2171" t="s">
        <v>1934</v>
      </c>
      <c r="C48" s="2171"/>
      <c r="D48" s="84"/>
      <c r="E48" s="202"/>
      <c r="F48" s="65"/>
    </row>
    <row r="49" spans="1:6" ht="78.75">
      <c r="A49" s="49">
        <v>33</v>
      </c>
      <c r="B49" s="84" t="s">
        <v>1935</v>
      </c>
      <c r="C49" s="86" t="s">
        <v>4027</v>
      </c>
      <c r="D49" s="84" t="s">
        <v>3995</v>
      </c>
      <c r="E49" s="202">
        <v>1350000</v>
      </c>
      <c r="F49" s="65" t="s">
        <v>4</v>
      </c>
    </row>
    <row r="50" spans="1:6" ht="63">
      <c r="A50" s="49">
        <v>34</v>
      </c>
      <c r="B50" s="84" t="s">
        <v>1936</v>
      </c>
      <c r="C50" s="86" t="s">
        <v>4028</v>
      </c>
      <c r="D50" s="84" t="s">
        <v>1937</v>
      </c>
      <c r="E50" s="202">
        <v>300000</v>
      </c>
      <c r="F50" s="65" t="s">
        <v>4</v>
      </c>
    </row>
    <row r="51" spans="1:6" ht="47.25">
      <c r="A51" s="49">
        <v>35</v>
      </c>
      <c r="B51" s="84" t="s">
        <v>1938</v>
      </c>
      <c r="C51" s="86" t="s">
        <v>4029</v>
      </c>
      <c r="D51" s="84" t="s">
        <v>1939</v>
      </c>
      <c r="E51" s="202">
        <v>50000</v>
      </c>
      <c r="F51" s="65" t="s">
        <v>4</v>
      </c>
    </row>
    <row r="52" spans="1:6" ht="31.5">
      <c r="A52" s="49">
        <v>36</v>
      </c>
      <c r="B52" s="84" t="s">
        <v>1940</v>
      </c>
      <c r="C52" s="86" t="s">
        <v>4030</v>
      </c>
      <c r="D52" s="84" t="s">
        <v>1939</v>
      </c>
      <c r="E52" s="202">
        <v>50000</v>
      </c>
      <c r="F52" s="65" t="s">
        <v>4</v>
      </c>
    </row>
    <row r="53" spans="1:6" ht="31.5">
      <c r="A53" s="49">
        <v>37</v>
      </c>
      <c r="B53" s="84" t="s">
        <v>1941</v>
      </c>
      <c r="C53" s="86" t="s">
        <v>4031</v>
      </c>
      <c r="D53" s="84" t="s">
        <v>1939</v>
      </c>
      <c r="E53" s="202">
        <v>100000</v>
      </c>
      <c r="F53" s="65" t="s">
        <v>4</v>
      </c>
    </row>
    <row r="54" spans="1:6" ht="31.5">
      <c r="A54" s="49">
        <v>38</v>
      </c>
      <c r="B54" s="84" t="s">
        <v>1942</v>
      </c>
      <c r="C54" s="86" t="s">
        <v>4032</v>
      </c>
      <c r="D54" s="84" t="s">
        <v>1939</v>
      </c>
      <c r="E54" s="202">
        <v>50000</v>
      </c>
      <c r="F54" s="65" t="s">
        <v>4</v>
      </c>
    </row>
    <row r="55" spans="1:6" ht="47.25">
      <c r="A55" s="49">
        <v>39</v>
      </c>
      <c r="B55" s="84" t="s">
        <v>1943</v>
      </c>
      <c r="C55" s="86" t="s">
        <v>4033</v>
      </c>
      <c r="D55" s="84" t="s">
        <v>1939</v>
      </c>
      <c r="E55" s="202">
        <v>100000</v>
      </c>
      <c r="F55" s="65" t="s">
        <v>4</v>
      </c>
    </row>
    <row r="56" spans="1:6" ht="15.75">
      <c r="A56" s="49"/>
      <c r="B56" s="2171" t="s">
        <v>1564</v>
      </c>
      <c r="C56" s="2171"/>
      <c r="D56" s="84"/>
      <c r="E56" s="202"/>
      <c r="F56" s="65"/>
    </row>
    <row r="57" spans="1:6" ht="141.75">
      <c r="A57" s="49">
        <v>40</v>
      </c>
      <c r="B57" s="84" t="s">
        <v>1944</v>
      </c>
      <c r="C57" s="86" t="s">
        <v>4034</v>
      </c>
      <c r="D57" s="84" t="s">
        <v>1945</v>
      </c>
      <c r="E57" s="202">
        <v>6000000</v>
      </c>
      <c r="F57" s="65" t="s">
        <v>4</v>
      </c>
    </row>
    <row r="58" spans="1:6" ht="15.75">
      <c r="A58" s="49"/>
      <c r="B58" s="2311" t="s">
        <v>1946</v>
      </c>
      <c r="C58" s="2311"/>
      <c r="D58" s="2311"/>
      <c r="E58" s="246">
        <f>SUM(E8:E57)</f>
        <v>109040875.52</v>
      </c>
      <c r="F58" s="250"/>
    </row>
    <row r="59" spans="1:6" ht="93" customHeight="1">
      <c r="A59" s="2143" t="s">
        <v>1391</v>
      </c>
      <c r="B59" s="2143"/>
      <c r="C59" s="2143"/>
      <c r="D59" s="2143" t="s">
        <v>1392</v>
      </c>
      <c r="E59" s="2143"/>
      <c r="F59" s="2143"/>
    </row>
    <row r="60" spans="1:6" ht="15.75">
      <c r="A60" s="228"/>
      <c r="B60" s="228"/>
      <c r="C60" s="228"/>
      <c r="D60" s="228"/>
      <c r="E60" s="248"/>
      <c r="F60" s="251"/>
    </row>
  </sheetData>
  <mergeCells count="21">
    <mergeCell ref="A1:F1"/>
    <mergeCell ref="A2:F2"/>
    <mergeCell ref="A3:F3"/>
    <mergeCell ref="B5:D5"/>
    <mergeCell ref="B6:B7"/>
    <mergeCell ref="C6:C7"/>
    <mergeCell ref="D6:D7"/>
    <mergeCell ref="F6:F7"/>
    <mergeCell ref="B58:D58"/>
    <mergeCell ref="A59:C59"/>
    <mergeCell ref="D59:F59"/>
    <mergeCell ref="B13:D13"/>
    <mergeCell ref="B35:C35"/>
    <mergeCell ref="B45:C45"/>
    <mergeCell ref="B48:C48"/>
    <mergeCell ref="B56:C56"/>
    <mergeCell ref="B17:C17"/>
    <mergeCell ref="B19:C19"/>
    <mergeCell ref="B21:C21"/>
    <mergeCell ref="B24:C24"/>
    <mergeCell ref="B26:C26"/>
  </mergeCells>
  <pageMargins left="0.7" right="0.7" top="0.75" bottom="0.75" header="0.3" footer="0.3"/>
  <pageSetup orientation="landscape" r:id="rId1"/>
  <headerFooter>
    <oddFooter>Page &amp;P of &amp;N</oddFooter>
  </headerFooter>
</worksheet>
</file>

<file path=xl/worksheets/sheet102.xml><?xml version="1.0" encoding="utf-8"?>
<worksheet xmlns="http://schemas.openxmlformats.org/spreadsheetml/2006/main" xmlns:r="http://schemas.openxmlformats.org/officeDocument/2006/relationships">
  <sheetPr>
    <tabColor theme="5" tint="-0.499984740745262"/>
  </sheetPr>
  <dimension ref="A1:F84"/>
  <sheetViews>
    <sheetView topLeftCell="A49" workbookViewId="0">
      <selection activeCell="B52" sqref="B52"/>
    </sheetView>
  </sheetViews>
  <sheetFormatPr defaultRowHeight="15"/>
  <cols>
    <col min="1" max="1" width="8" style="2" customWidth="1"/>
    <col min="2" max="2" width="14.28515625" style="201" customWidth="1"/>
    <col min="3" max="3" width="42.28515625" style="201" customWidth="1"/>
    <col min="4" max="4" width="25" style="201" customWidth="1"/>
    <col min="5" max="5" width="21.7109375" style="204" bestFit="1" customWidth="1"/>
    <col min="6" max="6" width="10.28515625" style="201" customWidth="1"/>
    <col min="7" max="16384" width="9.140625" style="201"/>
  </cols>
  <sheetData>
    <row r="1" spans="1:6" s="199" customFormat="1" ht="15.75" customHeight="1">
      <c r="A1" s="2354" t="s">
        <v>133</v>
      </c>
      <c r="B1" s="2355"/>
      <c r="C1" s="2355"/>
      <c r="D1" s="2355"/>
      <c r="E1" s="2355"/>
      <c r="F1" s="2355"/>
    </row>
    <row r="2" spans="1:6" s="199" customFormat="1" ht="15.75" customHeight="1">
      <c r="A2" s="2354" t="s">
        <v>1420</v>
      </c>
      <c r="B2" s="2355"/>
      <c r="C2" s="2355"/>
      <c r="D2" s="2355"/>
      <c r="E2" s="2355"/>
      <c r="F2" s="2355"/>
    </row>
    <row r="3" spans="1:6" s="199" customFormat="1" ht="18" customHeight="1">
      <c r="A3" s="2354" t="s">
        <v>140</v>
      </c>
      <c r="B3" s="2355"/>
      <c r="C3" s="2355"/>
      <c r="D3" s="2355"/>
      <c r="E3" s="2355"/>
      <c r="F3" s="2355"/>
    </row>
    <row r="4" spans="1:6" s="2" customFormat="1" ht="19.5" customHeight="1">
      <c r="A4" s="100" t="s">
        <v>134</v>
      </c>
      <c r="B4" s="56" t="s">
        <v>676</v>
      </c>
      <c r="C4" s="56" t="s">
        <v>463</v>
      </c>
      <c r="D4" s="56" t="s">
        <v>788</v>
      </c>
      <c r="E4" s="198" t="s">
        <v>1394</v>
      </c>
      <c r="F4" s="56" t="s">
        <v>677</v>
      </c>
    </row>
    <row r="5" spans="1:6" ht="15.75">
      <c r="A5" s="60"/>
      <c r="B5" s="2195" t="s">
        <v>139</v>
      </c>
      <c r="C5" s="2195"/>
      <c r="D5" s="56"/>
      <c r="E5" s="200"/>
      <c r="F5" s="66"/>
    </row>
    <row r="6" spans="1:6" ht="31.5">
      <c r="A6" s="60">
        <v>1</v>
      </c>
      <c r="B6" s="66" t="s">
        <v>1421</v>
      </c>
      <c r="C6" s="66" t="s">
        <v>1422</v>
      </c>
      <c r="D6" s="66" t="s">
        <v>3</v>
      </c>
      <c r="E6" s="200">
        <v>3000000</v>
      </c>
      <c r="F6" s="66" t="s">
        <v>118</v>
      </c>
    </row>
    <row r="7" spans="1:6" ht="94.5">
      <c r="A7" s="60">
        <v>2</v>
      </c>
      <c r="B7" s="66" t="s">
        <v>1423</v>
      </c>
      <c r="C7" s="66" t="s">
        <v>1424</v>
      </c>
      <c r="D7" s="66" t="s">
        <v>1425</v>
      </c>
      <c r="E7" s="202">
        <v>1530452.5</v>
      </c>
      <c r="F7" s="66" t="s">
        <v>118</v>
      </c>
    </row>
    <row r="8" spans="1:6" ht="63">
      <c r="A8" s="60">
        <v>3</v>
      </c>
      <c r="B8" s="66" t="s">
        <v>1426</v>
      </c>
      <c r="C8" s="66" t="s">
        <v>1427</v>
      </c>
      <c r="D8" s="66" t="s">
        <v>1428</v>
      </c>
      <c r="E8" s="202">
        <v>2000000</v>
      </c>
      <c r="F8" s="66" t="s">
        <v>118</v>
      </c>
    </row>
    <row r="9" spans="1:6" ht="31.5">
      <c r="A9" s="60">
        <v>4</v>
      </c>
      <c r="B9" s="66" t="s">
        <v>7</v>
      </c>
      <c r="C9" s="66" t="s">
        <v>1429</v>
      </c>
      <c r="D9" s="66" t="s">
        <v>9</v>
      </c>
      <c r="E9" s="202">
        <v>12000</v>
      </c>
      <c r="F9" s="66" t="s">
        <v>118</v>
      </c>
    </row>
    <row r="10" spans="1:6" ht="15.75">
      <c r="A10" s="60"/>
      <c r="B10" s="2152" t="s">
        <v>3704</v>
      </c>
      <c r="C10" s="2225"/>
      <c r="D10" s="2153"/>
      <c r="E10" s="202"/>
      <c r="F10" s="66"/>
    </row>
    <row r="11" spans="1:6" ht="94.5">
      <c r="A11" s="60">
        <v>5</v>
      </c>
      <c r="B11" s="66" t="s">
        <v>1423</v>
      </c>
      <c r="C11" s="66" t="s">
        <v>1430</v>
      </c>
      <c r="D11" s="66" t="s">
        <v>1425</v>
      </c>
      <c r="E11" s="202">
        <v>1142482.7</v>
      </c>
      <c r="F11" s="66" t="s">
        <v>118</v>
      </c>
    </row>
    <row r="12" spans="1:6" ht="63">
      <c r="A12" s="60">
        <v>6</v>
      </c>
      <c r="B12" s="66" t="s">
        <v>1426</v>
      </c>
      <c r="C12" s="66" t="s">
        <v>1431</v>
      </c>
      <c r="D12" s="66" t="s">
        <v>1428</v>
      </c>
      <c r="E12" s="202">
        <v>1128743.5</v>
      </c>
      <c r="F12" s="66" t="s">
        <v>118</v>
      </c>
    </row>
    <row r="13" spans="1:6" ht="50.25" customHeight="1">
      <c r="A13" s="60">
        <v>7</v>
      </c>
      <c r="B13" s="66" t="s">
        <v>3706</v>
      </c>
      <c r="C13" s="66" t="s">
        <v>1432</v>
      </c>
      <c r="D13" s="66" t="s">
        <v>3705</v>
      </c>
      <c r="E13" s="202">
        <v>1000000</v>
      </c>
      <c r="F13" s="66" t="s">
        <v>118</v>
      </c>
    </row>
    <row r="14" spans="1:6" ht="15.75">
      <c r="A14" s="60"/>
      <c r="B14" s="2359" t="s">
        <v>1433</v>
      </c>
      <c r="C14" s="2359"/>
      <c r="D14" s="66"/>
      <c r="E14" s="202"/>
      <c r="F14" s="66"/>
    </row>
    <row r="15" spans="1:6" ht="77.25" customHeight="1">
      <c r="A15" s="60">
        <v>8</v>
      </c>
      <c r="B15" s="66" t="s">
        <v>475</v>
      </c>
      <c r="C15" s="66" t="s">
        <v>1434</v>
      </c>
      <c r="D15" s="66" t="s">
        <v>22</v>
      </c>
      <c r="E15" s="202">
        <v>5738993.4500000002</v>
      </c>
      <c r="F15" s="66" t="s">
        <v>118</v>
      </c>
    </row>
    <row r="16" spans="1:6" ht="15.75">
      <c r="A16" s="60"/>
      <c r="B16" s="2195" t="s">
        <v>1435</v>
      </c>
      <c r="C16" s="2195"/>
      <c r="D16" s="56"/>
      <c r="E16" s="200"/>
      <c r="F16" s="66"/>
    </row>
    <row r="17" spans="1:6" ht="225.75" customHeight="1">
      <c r="A17" s="60">
        <v>9</v>
      </c>
      <c r="B17" s="66" t="s">
        <v>1436</v>
      </c>
      <c r="C17" s="66" t="s">
        <v>1437</v>
      </c>
      <c r="D17" s="66" t="s">
        <v>3739</v>
      </c>
      <c r="E17" s="202">
        <v>1000000</v>
      </c>
      <c r="F17" s="66" t="s">
        <v>118</v>
      </c>
    </row>
    <row r="18" spans="1:6" ht="15.75">
      <c r="A18" s="60"/>
      <c r="B18" s="2360" t="s">
        <v>593</v>
      </c>
      <c r="C18" s="2360"/>
      <c r="D18" s="66"/>
      <c r="E18" s="200"/>
      <c r="F18" s="66"/>
    </row>
    <row r="19" spans="1:6" ht="47.25">
      <c r="A19" s="60">
        <v>10</v>
      </c>
      <c r="B19" s="66" t="s">
        <v>1441</v>
      </c>
      <c r="C19" s="66" t="s">
        <v>1442</v>
      </c>
      <c r="D19" s="66" t="s">
        <v>1443</v>
      </c>
      <c r="E19" s="202">
        <v>14000000</v>
      </c>
      <c r="F19" s="66" t="s">
        <v>118</v>
      </c>
    </row>
    <row r="20" spans="1:6" ht="47.25">
      <c r="A20" s="60">
        <v>11</v>
      </c>
      <c r="B20" s="66" t="s">
        <v>1444</v>
      </c>
      <c r="C20" s="66" t="s">
        <v>1445</v>
      </c>
      <c r="D20" s="66" t="s">
        <v>1446</v>
      </c>
      <c r="E20" s="200">
        <v>13260218</v>
      </c>
      <c r="F20" s="66" t="s">
        <v>118</v>
      </c>
    </row>
    <row r="21" spans="1:6" ht="15.75">
      <c r="A21" s="60"/>
      <c r="B21" s="2195" t="s">
        <v>1404</v>
      </c>
      <c r="C21" s="2195"/>
      <c r="D21" s="66"/>
      <c r="E21" s="200"/>
      <c r="F21" s="66"/>
    </row>
    <row r="22" spans="1:6" ht="47.25">
      <c r="A22" s="60">
        <v>12</v>
      </c>
      <c r="B22" s="66" t="s">
        <v>1447</v>
      </c>
      <c r="C22" s="66" t="s">
        <v>1448</v>
      </c>
      <c r="D22" s="66" t="s">
        <v>1449</v>
      </c>
      <c r="E22" s="202">
        <v>2400000</v>
      </c>
      <c r="F22" s="66" t="s">
        <v>4</v>
      </c>
    </row>
    <row r="23" spans="1:6" ht="47.25">
      <c r="A23" s="60">
        <v>13</v>
      </c>
      <c r="B23" s="66" t="s">
        <v>1450</v>
      </c>
      <c r="C23" s="66" t="s">
        <v>1451</v>
      </c>
      <c r="D23" s="66" t="s">
        <v>1449</v>
      </c>
      <c r="E23" s="202">
        <v>2400000</v>
      </c>
      <c r="F23" s="66" t="s">
        <v>4</v>
      </c>
    </row>
    <row r="24" spans="1:6" ht="31.5">
      <c r="A24" s="60">
        <v>14</v>
      </c>
      <c r="B24" s="66" t="s">
        <v>1452</v>
      </c>
      <c r="C24" s="66" t="s">
        <v>1453</v>
      </c>
      <c r="D24" s="66" t="s">
        <v>1449</v>
      </c>
      <c r="E24" s="202">
        <v>2400000</v>
      </c>
      <c r="F24" s="66" t="s">
        <v>4</v>
      </c>
    </row>
    <row r="25" spans="1:6" ht="47.25">
      <c r="A25" s="60">
        <v>15</v>
      </c>
      <c r="B25" s="66" t="s">
        <v>1454</v>
      </c>
      <c r="C25" s="66" t="s">
        <v>1455</v>
      </c>
      <c r="D25" s="66" t="s">
        <v>1456</v>
      </c>
      <c r="E25" s="202">
        <v>1200000</v>
      </c>
      <c r="F25" s="66" t="s">
        <v>4</v>
      </c>
    </row>
    <row r="26" spans="1:6" ht="47.25">
      <c r="A26" s="60">
        <v>16</v>
      </c>
      <c r="B26" s="66" t="s">
        <v>1457</v>
      </c>
      <c r="C26" s="66" t="s">
        <v>1458</v>
      </c>
      <c r="D26" s="66" t="s">
        <v>1449</v>
      </c>
      <c r="E26" s="202">
        <v>2400000</v>
      </c>
      <c r="F26" s="66" t="s">
        <v>4</v>
      </c>
    </row>
    <row r="27" spans="1:6" ht="63">
      <c r="A27" s="60">
        <v>17</v>
      </c>
      <c r="B27" s="66" t="s">
        <v>3707</v>
      </c>
      <c r="C27" s="66" t="s">
        <v>3686</v>
      </c>
      <c r="D27" s="66" t="s">
        <v>1459</v>
      </c>
      <c r="E27" s="202">
        <v>200000</v>
      </c>
      <c r="F27" s="66" t="s">
        <v>118</v>
      </c>
    </row>
    <row r="28" spans="1:6" ht="63">
      <c r="A28" s="60">
        <v>18</v>
      </c>
      <c r="B28" s="66" t="s">
        <v>1460</v>
      </c>
      <c r="C28" s="66" t="s">
        <v>3687</v>
      </c>
      <c r="D28" s="66" t="s">
        <v>1459</v>
      </c>
      <c r="E28" s="202">
        <v>200000</v>
      </c>
      <c r="F28" s="66" t="s">
        <v>118</v>
      </c>
    </row>
    <row r="29" spans="1:6" ht="47.25">
      <c r="A29" s="60">
        <v>19</v>
      </c>
      <c r="B29" s="66" t="s">
        <v>3708</v>
      </c>
      <c r="C29" s="66" t="s">
        <v>3702</v>
      </c>
      <c r="D29" s="66" t="s">
        <v>3709</v>
      </c>
      <c r="E29" s="202">
        <v>270000</v>
      </c>
      <c r="F29" s="66" t="s">
        <v>4</v>
      </c>
    </row>
    <row r="30" spans="1:6" ht="47.25">
      <c r="A30" s="60">
        <v>20</v>
      </c>
      <c r="B30" s="66" t="s">
        <v>3710</v>
      </c>
      <c r="C30" s="66" t="s">
        <v>3725</v>
      </c>
      <c r="D30" s="66" t="s">
        <v>3709</v>
      </c>
      <c r="E30" s="202">
        <v>270000</v>
      </c>
      <c r="F30" s="66" t="s">
        <v>4</v>
      </c>
    </row>
    <row r="31" spans="1:6" ht="47.25">
      <c r="A31" s="60">
        <v>21</v>
      </c>
      <c r="B31" s="66" t="s">
        <v>3711</v>
      </c>
      <c r="C31" s="66" t="s">
        <v>3726</v>
      </c>
      <c r="D31" s="66" t="s">
        <v>3709</v>
      </c>
      <c r="E31" s="202">
        <v>270000</v>
      </c>
      <c r="F31" s="66" t="s">
        <v>4</v>
      </c>
    </row>
    <row r="32" spans="1:6" ht="47.25">
      <c r="A32" s="60">
        <v>22</v>
      </c>
      <c r="B32" s="66" t="s">
        <v>3712</v>
      </c>
      <c r="C32" s="66" t="s">
        <v>3727</v>
      </c>
      <c r="D32" s="66" t="s">
        <v>3713</v>
      </c>
      <c r="E32" s="202">
        <v>200000</v>
      </c>
      <c r="F32" s="66" t="s">
        <v>4</v>
      </c>
    </row>
    <row r="33" spans="1:6" ht="63">
      <c r="A33" s="60">
        <v>23</v>
      </c>
      <c r="B33" s="66" t="s">
        <v>3714</v>
      </c>
      <c r="C33" s="66" t="s">
        <v>3728</v>
      </c>
      <c r="D33" s="66" t="s">
        <v>3709</v>
      </c>
      <c r="E33" s="202">
        <v>270000</v>
      </c>
      <c r="F33" s="66" t="s">
        <v>4</v>
      </c>
    </row>
    <row r="34" spans="1:6" ht="47.25">
      <c r="A34" s="60">
        <v>24</v>
      </c>
      <c r="B34" s="66" t="s">
        <v>3715</v>
      </c>
      <c r="C34" s="66" t="s">
        <v>3729</v>
      </c>
      <c r="D34" s="66" t="s">
        <v>3709</v>
      </c>
      <c r="E34" s="202">
        <v>270000</v>
      </c>
      <c r="F34" s="66" t="s">
        <v>4</v>
      </c>
    </row>
    <row r="35" spans="1:6" ht="47.25">
      <c r="A35" s="60">
        <v>25</v>
      </c>
      <c r="B35" s="66" t="s">
        <v>3716</v>
      </c>
      <c r="C35" s="66" t="s">
        <v>3730</v>
      </c>
      <c r="D35" s="66" t="s">
        <v>3717</v>
      </c>
      <c r="E35" s="202">
        <v>275000</v>
      </c>
      <c r="F35" s="66" t="s">
        <v>4</v>
      </c>
    </row>
    <row r="36" spans="1:6" ht="63">
      <c r="A36" s="60">
        <v>26</v>
      </c>
      <c r="B36" s="66" t="s">
        <v>3718</v>
      </c>
      <c r="C36" s="66" t="s">
        <v>3731</v>
      </c>
      <c r="D36" s="66" t="s">
        <v>3719</v>
      </c>
      <c r="E36" s="202">
        <v>225000</v>
      </c>
      <c r="F36" s="66" t="s">
        <v>4</v>
      </c>
    </row>
    <row r="37" spans="1:6" ht="47.25">
      <c r="A37" s="60">
        <v>27</v>
      </c>
      <c r="B37" s="66" t="s">
        <v>3720</v>
      </c>
      <c r="C37" s="66" t="s">
        <v>3732</v>
      </c>
      <c r="D37" s="66" t="s">
        <v>3717</v>
      </c>
      <c r="E37" s="202">
        <v>275000</v>
      </c>
      <c r="F37" s="66" t="s">
        <v>4</v>
      </c>
    </row>
    <row r="38" spans="1:6" ht="63">
      <c r="A38" s="60">
        <v>28</v>
      </c>
      <c r="B38" s="66" t="s">
        <v>3721</v>
      </c>
      <c r="C38" s="66" t="s">
        <v>3733</v>
      </c>
      <c r="D38" s="66" t="s">
        <v>3719</v>
      </c>
      <c r="E38" s="202">
        <v>225000</v>
      </c>
      <c r="F38" s="66" t="s">
        <v>4</v>
      </c>
    </row>
    <row r="39" spans="1:6" ht="47.25">
      <c r="A39" s="60">
        <v>29</v>
      </c>
      <c r="B39" s="66" t="s">
        <v>3722</v>
      </c>
      <c r="C39" s="66" t="s">
        <v>3734</v>
      </c>
      <c r="D39" s="66" t="s">
        <v>3717</v>
      </c>
      <c r="E39" s="202">
        <v>275000</v>
      </c>
      <c r="F39" s="66" t="s">
        <v>4</v>
      </c>
    </row>
    <row r="40" spans="1:6" ht="47.25">
      <c r="A40" s="60">
        <v>30</v>
      </c>
      <c r="B40" s="66" t="s">
        <v>3723</v>
      </c>
      <c r="C40" s="66" t="s">
        <v>3735</v>
      </c>
      <c r="D40" s="66" t="s">
        <v>3713</v>
      </c>
      <c r="E40" s="202">
        <v>200000</v>
      </c>
      <c r="F40" s="66" t="s">
        <v>4</v>
      </c>
    </row>
    <row r="41" spans="1:6" ht="31.5">
      <c r="A41" s="60">
        <v>31</v>
      </c>
      <c r="B41" s="66" t="s">
        <v>3724</v>
      </c>
      <c r="C41" s="66" t="s">
        <v>3736</v>
      </c>
      <c r="D41" s="66" t="s">
        <v>3717</v>
      </c>
      <c r="E41" s="202">
        <v>275000</v>
      </c>
      <c r="F41" s="66" t="s">
        <v>4</v>
      </c>
    </row>
    <row r="42" spans="1:6" ht="15.75">
      <c r="A42" s="60"/>
      <c r="B42" s="2195" t="s">
        <v>1408</v>
      </c>
      <c r="C42" s="2195"/>
      <c r="D42" s="66"/>
      <c r="E42" s="200"/>
      <c r="F42" s="66"/>
    </row>
    <row r="43" spans="1:6" ht="78.75">
      <c r="A43" s="60">
        <v>32</v>
      </c>
      <c r="B43" s="66" t="s">
        <v>1461</v>
      </c>
      <c r="C43" s="66" t="s">
        <v>3688</v>
      </c>
      <c r="D43" s="66" t="s">
        <v>3737</v>
      </c>
      <c r="E43" s="200">
        <v>2400000</v>
      </c>
      <c r="F43" s="66" t="s">
        <v>4</v>
      </c>
    </row>
    <row r="44" spans="1:6" ht="78.75">
      <c r="A44" s="60">
        <v>33</v>
      </c>
      <c r="B44" s="66" t="s">
        <v>1462</v>
      </c>
      <c r="C44" s="66" t="s">
        <v>3689</v>
      </c>
      <c r="D44" s="66" t="s">
        <v>1463</v>
      </c>
      <c r="E44" s="200">
        <v>5500000</v>
      </c>
      <c r="F44" s="66" t="s">
        <v>4</v>
      </c>
    </row>
    <row r="45" spans="1:6" ht="78.75">
      <c r="A45" s="60">
        <v>34</v>
      </c>
      <c r="B45" s="66" t="s">
        <v>1464</v>
      </c>
      <c r="C45" s="66" t="s">
        <v>3690</v>
      </c>
      <c r="D45" s="66" t="s">
        <v>1463</v>
      </c>
      <c r="E45" s="200">
        <v>5500000</v>
      </c>
      <c r="F45" s="66" t="s">
        <v>4</v>
      </c>
    </row>
    <row r="46" spans="1:6" ht="126">
      <c r="A46" s="60">
        <v>35</v>
      </c>
      <c r="B46" s="66" t="s">
        <v>1465</v>
      </c>
      <c r="C46" s="66" t="s">
        <v>3691</v>
      </c>
      <c r="D46" s="66" t="s">
        <v>1466</v>
      </c>
      <c r="E46" s="202">
        <v>8900000</v>
      </c>
      <c r="F46" s="66" t="s">
        <v>4</v>
      </c>
    </row>
    <row r="47" spans="1:6" ht="47.25">
      <c r="A47" s="60">
        <v>36</v>
      </c>
      <c r="B47" s="66" t="s">
        <v>1467</v>
      </c>
      <c r="C47" s="66" t="s">
        <v>3692</v>
      </c>
      <c r="D47" s="66" t="s">
        <v>1449</v>
      </c>
      <c r="E47" s="202">
        <v>2400000</v>
      </c>
      <c r="F47" s="66" t="s">
        <v>4</v>
      </c>
    </row>
    <row r="48" spans="1:6" ht="31.5">
      <c r="A48" s="60">
        <v>37</v>
      </c>
      <c r="B48" s="66" t="s">
        <v>1468</v>
      </c>
      <c r="C48" s="66" t="s">
        <v>3693</v>
      </c>
      <c r="D48" s="66" t="s">
        <v>1469</v>
      </c>
      <c r="E48" s="202">
        <v>800000</v>
      </c>
      <c r="F48" s="66" t="s">
        <v>4</v>
      </c>
    </row>
    <row r="49" spans="1:6" ht="63">
      <c r="A49" s="60">
        <v>38</v>
      </c>
      <c r="B49" s="66" t="s">
        <v>1470</v>
      </c>
      <c r="C49" s="66" t="s">
        <v>3694</v>
      </c>
      <c r="D49" s="66" t="s">
        <v>1362</v>
      </c>
      <c r="E49" s="202">
        <v>2000000</v>
      </c>
      <c r="F49" s="66" t="s">
        <v>4</v>
      </c>
    </row>
    <row r="50" spans="1:6" ht="47.25">
      <c r="A50" s="60">
        <v>39</v>
      </c>
      <c r="B50" s="66" t="s">
        <v>1471</v>
      </c>
      <c r="C50" s="66" t="s">
        <v>3695</v>
      </c>
      <c r="D50" s="66" t="s">
        <v>1449</v>
      </c>
      <c r="E50" s="202">
        <v>2400000</v>
      </c>
      <c r="F50" s="66" t="s">
        <v>4</v>
      </c>
    </row>
    <row r="51" spans="1:6" ht="47.25">
      <c r="A51" s="60">
        <v>40</v>
      </c>
      <c r="B51" s="66" t="s">
        <v>1471</v>
      </c>
      <c r="C51" s="66" t="s">
        <v>3696</v>
      </c>
      <c r="D51" s="66" t="s">
        <v>1472</v>
      </c>
      <c r="E51" s="202">
        <v>400000</v>
      </c>
      <c r="F51" s="66" t="s">
        <v>4</v>
      </c>
    </row>
    <row r="52" spans="1:6" ht="63">
      <c r="A52" s="60">
        <v>41</v>
      </c>
      <c r="B52" s="66" t="s">
        <v>3738</v>
      </c>
      <c r="C52" s="66" t="s">
        <v>3697</v>
      </c>
      <c r="D52" s="66" t="s">
        <v>1473</v>
      </c>
      <c r="E52" s="202">
        <v>2400000</v>
      </c>
      <c r="F52" s="66" t="s">
        <v>4</v>
      </c>
    </row>
    <row r="53" spans="1:6" ht="78.75">
      <c r="A53" s="60">
        <v>42</v>
      </c>
      <c r="B53" s="66" t="s">
        <v>1474</v>
      </c>
      <c r="C53" s="66" t="s">
        <v>3698</v>
      </c>
      <c r="D53" s="66" t="s">
        <v>1475</v>
      </c>
      <c r="E53" s="202">
        <v>2400000</v>
      </c>
      <c r="F53" s="66" t="s">
        <v>4</v>
      </c>
    </row>
    <row r="54" spans="1:6" ht="47.25">
      <c r="A54" s="60">
        <v>43</v>
      </c>
      <c r="B54" s="66" t="s">
        <v>1476</v>
      </c>
      <c r="C54" s="66" t="s">
        <v>3699</v>
      </c>
      <c r="D54" s="66" t="s">
        <v>1449</v>
      </c>
      <c r="E54" s="202">
        <v>2400000</v>
      </c>
      <c r="F54" s="66" t="s">
        <v>4</v>
      </c>
    </row>
    <row r="55" spans="1:6" ht="255.75" customHeight="1">
      <c r="A55" s="60">
        <v>44</v>
      </c>
      <c r="B55" s="66" t="s">
        <v>1477</v>
      </c>
      <c r="C55" s="66" t="s">
        <v>3700</v>
      </c>
      <c r="D55" s="66" t="s">
        <v>1478</v>
      </c>
      <c r="E55" s="202">
        <v>1000000</v>
      </c>
      <c r="F55" s="66" t="s">
        <v>4</v>
      </c>
    </row>
    <row r="56" spans="1:6" ht="47.25">
      <c r="A56" s="60">
        <v>45</v>
      </c>
      <c r="B56" s="66" t="s">
        <v>1479</v>
      </c>
      <c r="C56" s="66" t="s">
        <v>3701</v>
      </c>
      <c r="D56" s="66" t="s">
        <v>1480</v>
      </c>
      <c r="E56" s="202">
        <v>542482</v>
      </c>
      <c r="F56" s="66" t="s">
        <v>4</v>
      </c>
    </row>
    <row r="57" spans="1:6" ht="63">
      <c r="A57" s="60">
        <v>46</v>
      </c>
      <c r="B57" s="66" t="s">
        <v>1481</v>
      </c>
      <c r="C57" s="66" t="s">
        <v>3702</v>
      </c>
      <c r="D57" s="66" t="s">
        <v>1482</v>
      </c>
      <c r="E57" s="202">
        <v>600000</v>
      </c>
      <c r="F57" s="66" t="s">
        <v>118</v>
      </c>
    </row>
    <row r="58" spans="1:6" ht="15.75">
      <c r="A58" s="60"/>
      <c r="B58" s="56" t="s">
        <v>15</v>
      </c>
      <c r="C58" s="66"/>
      <c r="D58" s="66"/>
      <c r="E58" s="203">
        <f>SUM(E6:E57)</f>
        <v>97955372.150000006</v>
      </c>
      <c r="F58" s="66"/>
    </row>
    <row r="59" spans="1:6" ht="99.75" customHeight="1">
      <c r="A59" s="2143" t="s">
        <v>1391</v>
      </c>
      <c r="B59" s="2143"/>
      <c r="C59" s="2143"/>
      <c r="D59" s="2143" t="s">
        <v>1392</v>
      </c>
      <c r="E59" s="2143"/>
      <c r="F59" s="2143"/>
    </row>
    <row r="77" spans="1:6" ht="15.75">
      <c r="A77" s="60"/>
      <c r="B77" s="2192" t="s">
        <v>785</v>
      </c>
      <c r="C77" s="2194"/>
      <c r="D77" s="66"/>
      <c r="E77" s="202"/>
      <c r="F77" s="66"/>
    </row>
    <row r="78" spans="1:6" ht="63">
      <c r="A78" s="60"/>
      <c r="B78" s="66" t="s">
        <v>1483</v>
      </c>
      <c r="C78" s="66" t="s">
        <v>3703</v>
      </c>
      <c r="D78" s="66" t="s">
        <v>1484</v>
      </c>
      <c r="E78" s="202">
        <v>10000000</v>
      </c>
      <c r="F78" s="66" t="s">
        <v>4</v>
      </c>
    </row>
    <row r="79" spans="1:6" ht="15.75">
      <c r="A79" s="60"/>
      <c r="B79" s="2359" t="s">
        <v>555</v>
      </c>
      <c r="C79" s="2359"/>
      <c r="D79" s="66"/>
      <c r="E79" s="200"/>
      <c r="F79" s="66"/>
    </row>
    <row r="80" spans="1:6" ht="63">
      <c r="A80" s="60">
        <v>10</v>
      </c>
      <c r="B80" s="66" t="s">
        <v>1438</v>
      </c>
      <c r="C80" s="66" t="s">
        <v>1439</v>
      </c>
      <c r="D80" s="66" t="s">
        <v>1440</v>
      </c>
      <c r="E80" s="202">
        <v>1085503.3700000001</v>
      </c>
      <c r="F80" s="66" t="s">
        <v>118</v>
      </c>
    </row>
    <row r="81" spans="5:5">
      <c r="E81" s="205">
        <f>SUM(E78:E80)</f>
        <v>11085503.370000001</v>
      </c>
    </row>
    <row r="84" spans="5:5">
      <c r="E84" s="206">
        <f>E81+E58</f>
        <v>109040875.52000001</v>
      </c>
    </row>
  </sheetData>
  <mergeCells count="14">
    <mergeCell ref="A59:C59"/>
    <mergeCell ref="D59:F59"/>
    <mergeCell ref="B16:C16"/>
    <mergeCell ref="B79:C79"/>
    <mergeCell ref="B18:C18"/>
    <mergeCell ref="B21:C21"/>
    <mergeCell ref="B42:C42"/>
    <mergeCell ref="B77:C77"/>
    <mergeCell ref="B14:C14"/>
    <mergeCell ref="A1:F1"/>
    <mergeCell ref="A2:F2"/>
    <mergeCell ref="A3:F3"/>
    <mergeCell ref="B5:C5"/>
    <mergeCell ref="B10:D10"/>
  </mergeCells>
  <pageMargins left="0.7" right="0.7" top="0.75" bottom="0.75" header="0.3" footer="0.3"/>
  <pageSetup orientation="landscape" r:id="rId1"/>
  <headerFooter>
    <oddFooter>Page &amp;P of &amp;N</oddFooter>
  </headerFooter>
</worksheet>
</file>

<file path=xl/worksheets/sheet103.xml><?xml version="1.0" encoding="utf-8"?>
<worksheet xmlns="http://schemas.openxmlformats.org/spreadsheetml/2006/main" xmlns:r="http://schemas.openxmlformats.org/officeDocument/2006/relationships">
  <sheetPr>
    <tabColor theme="5" tint="-0.499984740745262"/>
  </sheetPr>
  <dimension ref="A1:F74"/>
  <sheetViews>
    <sheetView topLeftCell="A64" workbookViewId="0">
      <selection activeCell="E77" sqref="E77"/>
    </sheetView>
  </sheetViews>
  <sheetFormatPr defaultRowHeight="15"/>
  <cols>
    <col min="1" max="1" width="7" style="583" customWidth="1"/>
    <col min="2" max="2" width="17" style="236" customWidth="1"/>
    <col min="3" max="3" width="45.140625" style="583" customWidth="1"/>
    <col min="4" max="4" width="24" style="583" customWidth="1"/>
    <col min="5" max="5" width="19.42578125" style="211" bestFit="1" customWidth="1"/>
    <col min="6" max="6" width="8.85546875" style="236" customWidth="1"/>
    <col min="7" max="16384" width="9.140625" style="583"/>
  </cols>
  <sheetData>
    <row r="1" spans="1:6" ht="15.75">
      <c r="A1" s="2361" t="s">
        <v>133</v>
      </c>
      <c r="B1" s="2362"/>
      <c r="C1" s="2362"/>
      <c r="D1" s="2362"/>
      <c r="E1" s="2362"/>
      <c r="F1" s="2363"/>
    </row>
    <row r="2" spans="1:6" ht="15.75">
      <c r="A2" s="2361" t="s">
        <v>1998</v>
      </c>
      <c r="B2" s="2362"/>
      <c r="C2" s="2362"/>
      <c r="D2" s="2362"/>
      <c r="E2" s="2362"/>
      <c r="F2" s="2363"/>
    </row>
    <row r="3" spans="1:6" ht="15.75">
      <c r="A3" s="2361" t="s">
        <v>140</v>
      </c>
      <c r="B3" s="2362"/>
      <c r="C3" s="2362"/>
      <c r="D3" s="2362"/>
      <c r="E3" s="2362"/>
      <c r="F3" s="2363"/>
    </row>
    <row r="4" spans="1:6" ht="19.5" customHeight="1">
      <c r="A4" s="173" t="s">
        <v>134</v>
      </c>
      <c r="B4" s="47" t="s">
        <v>135</v>
      </c>
      <c r="C4" s="47" t="s">
        <v>0</v>
      </c>
      <c r="D4" s="47" t="s">
        <v>136</v>
      </c>
      <c r="E4" s="4" t="s">
        <v>1300</v>
      </c>
      <c r="F4" s="172" t="s">
        <v>138</v>
      </c>
    </row>
    <row r="5" spans="1:6" ht="15.75">
      <c r="A5" s="50"/>
      <c r="B5" s="2189" t="s">
        <v>1948</v>
      </c>
      <c r="C5" s="2191"/>
      <c r="D5" s="47"/>
      <c r="E5" s="4"/>
      <c r="F5" s="172"/>
    </row>
    <row r="6" spans="1:6" ht="31.5">
      <c r="A6" s="50">
        <v>1</v>
      </c>
      <c r="B6" s="159" t="s">
        <v>464</v>
      </c>
      <c r="C6" s="50" t="s">
        <v>1999</v>
      </c>
      <c r="D6" s="50" t="s">
        <v>239</v>
      </c>
      <c r="E6" s="189">
        <v>1800000</v>
      </c>
      <c r="F6" s="160" t="s">
        <v>4</v>
      </c>
    </row>
    <row r="7" spans="1:6" ht="94.5">
      <c r="A7" s="50">
        <v>2</v>
      </c>
      <c r="B7" s="159" t="s">
        <v>5</v>
      </c>
      <c r="C7" s="50" t="s">
        <v>2000</v>
      </c>
      <c r="D7" s="50" t="s">
        <v>240</v>
      </c>
      <c r="E7" s="189">
        <v>1531882.07</v>
      </c>
      <c r="F7" s="160" t="s">
        <v>4</v>
      </c>
    </row>
    <row r="8" spans="1:6" ht="31.5">
      <c r="A8" s="50">
        <v>3</v>
      </c>
      <c r="B8" s="159" t="s">
        <v>7</v>
      </c>
      <c r="C8" s="50" t="s">
        <v>2001</v>
      </c>
      <c r="D8" s="50" t="s">
        <v>9</v>
      </c>
      <c r="E8" s="189">
        <v>100000</v>
      </c>
      <c r="F8" s="160" t="s">
        <v>4</v>
      </c>
    </row>
    <row r="9" spans="1:6" ht="31.5">
      <c r="A9" s="50">
        <v>4</v>
      </c>
      <c r="B9" s="159" t="s">
        <v>10</v>
      </c>
      <c r="C9" s="50" t="s">
        <v>2002</v>
      </c>
      <c r="D9" s="50" t="s">
        <v>175</v>
      </c>
      <c r="E9" s="189">
        <v>100000</v>
      </c>
      <c r="F9" s="160" t="s">
        <v>4</v>
      </c>
    </row>
    <row r="10" spans="1:6" ht="47.25">
      <c r="A10" s="50">
        <v>5</v>
      </c>
      <c r="B10" s="159" t="s">
        <v>12</v>
      </c>
      <c r="C10" s="50" t="s">
        <v>2003</v>
      </c>
      <c r="D10" s="50" t="s">
        <v>14</v>
      </c>
      <c r="E10" s="189">
        <v>3000000</v>
      </c>
      <c r="F10" s="160" t="s">
        <v>763</v>
      </c>
    </row>
    <row r="11" spans="1:6" ht="15.75">
      <c r="A11" s="50"/>
      <c r="B11" s="2215" t="s">
        <v>142</v>
      </c>
      <c r="C11" s="2216"/>
      <c r="D11" s="50"/>
      <c r="E11" s="189"/>
      <c r="F11" s="160"/>
    </row>
    <row r="12" spans="1:6" ht="47.25">
      <c r="A12" s="50">
        <v>6</v>
      </c>
      <c r="B12" s="159" t="s">
        <v>12</v>
      </c>
      <c r="C12" s="50" t="s">
        <v>2004</v>
      </c>
      <c r="D12" s="50" t="s">
        <v>14</v>
      </c>
      <c r="E12" s="189">
        <v>2000000</v>
      </c>
      <c r="F12" s="160" t="s">
        <v>763</v>
      </c>
    </row>
    <row r="13" spans="1:6" ht="63">
      <c r="A13" s="50">
        <v>7</v>
      </c>
      <c r="B13" s="159" t="s">
        <v>3741</v>
      </c>
      <c r="C13" s="50" t="s">
        <v>2005</v>
      </c>
      <c r="D13" s="50" t="s">
        <v>3742</v>
      </c>
      <c r="E13" s="189">
        <v>1270000</v>
      </c>
      <c r="F13" s="160" t="s">
        <v>4</v>
      </c>
    </row>
    <row r="14" spans="1:6" ht="15.75">
      <c r="A14" s="50"/>
      <c r="B14" s="2215" t="s">
        <v>143</v>
      </c>
      <c r="C14" s="2216"/>
      <c r="D14" s="50"/>
      <c r="E14" s="189"/>
      <c r="F14" s="160"/>
    </row>
    <row r="15" spans="1:6" ht="78.75">
      <c r="A15" s="50"/>
      <c r="B15" s="160" t="s">
        <v>195</v>
      </c>
      <c r="C15" s="50" t="s">
        <v>2006</v>
      </c>
      <c r="D15" s="51" t="s">
        <v>196</v>
      </c>
      <c r="E15" s="189">
        <v>5738993.4500000002</v>
      </c>
      <c r="F15" s="160" t="s">
        <v>763</v>
      </c>
    </row>
    <row r="16" spans="1:6" ht="15.75">
      <c r="A16" s="50"/>
      <c r="B16" s="2189" t="s">
        <v>593</v>
      </c>
      <c r="C16" s="2191"/>
      <c r="D16" s="51"/>
      <c r="E16" s="189"/>
      <c r="F16" s="160"/>
    </row>
    <row r="17" spans="1:6" ht="47.25">
      <c r="A17" s="50">
        <v>7</v>
      </c>
      <c r="B17" s="160" t="s">
        <v>1862</v>
      </c>
      <c r="C17" s="50" t="s">
        <v>2007</v>
      </c>
      <c r="D17" s="51" t="s">
        <v>1863</v>
      </c>
      <c r="E17" s="193">
        <v>18000000</v>
      </c>
      <c r="F17" s="159" t="s">
        <v>763</v>
      </c>
    </row>
    <row r="18" spans="1:6" ht="47.25">
      <c r="A18" s="50">
        <v>8</v>
      </c>
      <c r="B18" s="160" t="s">
        <v>1864</v>
      </c>
      <c r="C18" s="50" t="s">
        <v>2008</v>
      </c>
      <c r="D18" s="51" t="s">
        <v>1865</v>
      </c>
      <c r="E18" s="193">
        <v>12000000</v>
      </c>
      <c r="F18" s="159" t="s">
        <v>763</v>
      </c>
    </row>
    <row r="19" spans="1:6" ht="63">
      <c r="A19" s="50">
        <v>9</v>
      </c>
      <c r="B19" s="160" t="s">
        <v>2009</v>
      </c>
      <c r="C19" s="50" t="s">
        <v>2008</v>
      </c>
      <c r="D19" s="51" t="s">
        <v>3743</v>
      </c>
      <c r="E19" s="193">
        <v>6000000</v>
      </c>
      <c r="F19" s="159" t="s">
        <v>763</v>
      </c>
    </row>
    <row r="20" spans="1:6" ht="15.75">
      <c r="A20" s="50"/>
      <c r="B20" s="2189" t="s">
        <v>1404</v>
      </c>
      <c r="C20" s="2191"/>
      <c r="D20" s="51"/>
      <c r="E20" s="193"/>
      <c r="F20" s="159"/>
    </row>
    <row r="21" spans="1:6" ht="78.75">
      <c r="A21" s="50">
        <v>10</v>
      </c>
      <c r="B21" s="159" t="s">
        <v>2010</v>
      </c>
      <c r="C21" s="50" t="s">
        <v>2011</v>
      </c>
      <c r="D21" s="51" t="s">
        <v>3744</v>
      </c>
      <c r="E21" s="189">
        <v>1000000</v>
      </c>
      <c r="F21" s="160" t="s">
        <v>466</v>
      </c>
    </row>
    <row r="22" spans="1:6" ht="78.75">
      <c r="A22" s="50">
        <v>11</v>
      </c>
      <c r="B22" s="159" t="s">
        <v>2012</v>
      </c>
      <c r="C22" s="50" t="s">
        <v>2013</v>
      </c>
      <c r="D22" s="51" t="s">
        <v>2014</v>
      </c>
      <c r="E22" s="189">
        <v>600000</v>
      </c>
      <c r="F22" s="160" t="s">
        <v>466</v>
      </c>
    </row>
    <row r="23" spans="1:6" ht="78.75">
      <c r="A23" s="50">
        <v>12</v>
      </c>
      <c r="B23" s="160" t="s">
        <v>2015</v>
      </c>
      <c r="C23" s="50" t="s">
        <v>2016</v>
      </c>
      <c r="D23" s="51" t="s">
        <v>2014</v>
      </c>
      <c r="E23" s="189">
        <v>300000</v>
      </c>
      <c r="F23" s="160" t="s">
        <v>466</v>
      </c>
    </row>
    <row r="24" spans="1:6" ht="157.5">
      <c r="A24" s="50">
        <v>13</v>
      </c>
      <c r="B24" s="160" t="s">
        <v>2017</v>
      </c>
      <c r="C24" s="50" t="s">
        <v>2018</v>
      </c>
      <c r="D24" s="51" t="s">
        <v>2019</v>
      </c>
      <c r="E24" s="189">
        <v>2200000</v>
      </c>
      <c r="F24" s="160" t="s">
        <v>4</v>
      </c>
    </row>
    <row r="25" spans="1:6" ht="31.5">
      <c r="A25" s="50">
        <v>14</v>
      </c>
      <c r="B25" s="160" t="s">
        <v>2020</v>
      </c>
      <c r="C25" s="50" t="s">
        <v>2021</v>
      </c>
      <c r="D25" s="51" t="s">
        <v>2022</v>
      </c>
      <c r="E25" s="189">
        <v>3000000</v>
      </c>
      <c r="F25" s="160" t="s">
        <v>4</v>
      </c>
    </row>
    <row r="26" spans="1:6" ht="63">
      <c r="A26" s="50">
        <v>15</v>
      </c>
      <c r="B26" s="160" t="s">
        <v>2023</v>
      </c>
      <c r="C26" s="50" t="s">
        <v>2024</v>
      </c>
      <c r="D26" s="51" t="s">
        <v>2025</v>
      </c>
      <c r="E26" s="189">
        <v>2000000</v>
      </c>
      <c r="F26" s="160" t="s">
        <v>4</v>
      </c>
    </row>
    <row r="27" spans="1:6" ht="31.5">
      <c r="A27" s="50">
        <v>16</v>
      </c>
      <c r="B27" s="160" t="s">
        <v>2026</v>
      </c>
      <c r="C27" s="50" t="s">
        <v>2027</v>
      </c>
      <c r="D27" s="51" t="s">
        <v>2022</v>
      </c>
      <c r="E27" s="189">
        <v>3000000</v>
      </c>
      <c r="F27" s="160" t="s">
        <v>4</v>
      </c>
    </row>
    <row r="28" spans="1:6" ht="31.5">
      <c r="A28" s="50">
        <v>17</v>
      </c>
      <c r="B28" s="160" t="s">
        <v>2028</v>
      </c>
      <c r="C28" s="50" t="s">
        <v>2029</v>
      </c>
      <c r="D28" s="51" t="s">
        <v>2022</v>
      </c>
      <c r="E28" s="189">
        <v>3000000</v>
      </c>
      <c r="F28" s="160" t="s">
        <v>4</v>
      </c>
    </row>
    <row r="29" spans="1:6" ht="31.5">
      <c r="A29" s="50">
        <v>18</v>
      </c>
      <c r="B29" s="160" t="s">
        <v>2030</v>
      </c>
      <c r="C29" s="50" t="s">
        <v>2031</v>
      </c>
      <c r="D29" s="51" t="s">
        <v>2022</v>
      </c>
      <c r="E29" s="189">
        <v>3000000</v>
      </c>
      <c r="F29" s="160" t="s">
        <v>4</v>
      </c>
    </row>
    <row r="30" spans="1:6" ht="141.75">
      <c r="A30" s="50">
        <v>19</v>
      </c>
      <c r="B30" s="160" t="s">
        <v>2032</v>
      </c>
      <c r="C30" s="50" t="s">
        <v>2033</v>
      </c>
      <c r="D30" s="51" t="s">
        <v>2034</v>
      </c>
      <c r="E30" s="189">
        <v>2000000</v>
      </c>
      <c r="F30" s="160" t="s">
        <v>466</v>
      </c>
    </row>
    <row r="31" spans="1:6" ht="31.5">
      <c r="A31" s="50">
        <v>20</v>
      </c>
      <c r="B31" s="160" t="s">
        <v>2035</v>
      </c>
      <c r="C31" s="50" t="s">
        <v>2036</v>
      </c>
      <c r="D31" s="51" t="s">
        <v>2037</v>
      </c>
      <c r="E31" s="189">
        <v>1000000</v>
      </c>
      <c r="F31" s="160" t="s">
        <v>4</v>
      </c>
    </row>
    <row r="32" spans="1:6" ht="47.25">
      <c r="A32" s="50">
        <v>21</v>
      </c>
      <c r="B32" s="160" t="s">
        <v>2038</v>
      </c>
      <c r="C32" s="50" t="s">
        <v>2039</v>
      </c>
      <c r="D32" s="51" t="s">
        <v>2040</v>
      </c>
      <c r="E32" s="189">
        <v>500000</v>
      </c>
      <c r="F32" s="160" t="s">
        <v>4</v>
      </c>
    </row>
    <row r="33" spans="1:6" ht="47.25">
      <c r="A33" s="50">
        <v>22</v>
      </c>
      <c r="B33" s="160" t="s">
        <v>2041</v>
      </c>
      <c r="C33" s="50" t="s">
        <v>2042</v>
      </c>
      <c r="D33" s="51" t="s">
        <v>2043</v>
      </c>
      <c r="E33" s="189">
        <v>150000</v>
      </c>
      <c r="F33" s="160" t="s">
        <v>4</v>
      </c>
    </row>
    <row r="34" spans="1:6" ht="47.25">
      <c r="A34" s="50">
        <v>23</v>
      </c>
      <c r="B34" s="160" t="s">
        <v>2044</v>
      </c>
      <c r="C34" s="50" t="s">
        <v>2045</v>
      </c>
      <c r="D34" s="51" t="s">
        <v>2043</v>
      </c>
      <c r="E34" s="189">
        <v>150000</v>
      </c>
      <c r="F34" s="160" t="s">
        <v>4</v>
      </c>
    </row>
    <row r="35" spans="1:6" ht="15.75">
      <c r="A35" s="50"/>
      <c r="B35" s="2189" t="s">
        <v>1408</v>
      </c>
      <c r="C35" s="2191"/>
      <c r="D35" s="51"/>
      <c r="E35" s="189"/>
      <c r="F35" s="160"/>
    </row>
    <row r="36" spans="1:6" ht="63">
      <c r="A36" s="50">
        <v>24</v>
      </c>
      <c r="B36" s="160" t="s">
        <v>2046</v>
      </c>
      <c r="C36" s="50" t="s">
        <v>2047</v>
      </c>
      <c r="D36" s="51" t="s">
        <v>2048</v>
      </c>
      <c r="E36" s="189">
        <v>2000000</v>
      </c>
      <c r="F36" s="160" t="s">
        <v>466</v>
      </c>
    </row>
    <row r="37" spans="1:6" ht="157.5">
      <c r="A37" s="50">
        <v>25</v>
      </c>
      <c r="B37" s="160" t="s">
        <v>2049</v>
      </c>
      <c r="C37" s="50" t="s">
        <v>2050</v>
      </c>
      <c r="D37" s="51" t="s">
        <v>3745</v>
      </c>
      <c r="E37" s="189">
        <v>2600000</v>
      </c>
      <c r="F37" s="160" t="s">
        <v>466</v>
      </c>
    </row>
    <row r="38" spans="1:6" ht="157.5">
      <c r="A38" s="50">
        <v>26</v>
      </c>
      <c r="B38" s="160" t="s">
        <v>2051</v>
      </c>
      <c r="C38" s="50" t="s">
        <v>2052</v>
      </c>
      <c r="D38" s="51" t="s">
        <v>3746</v>
      </c>
      <c r="E38" s="189">
        <v>2600000</v>
      </c>
      <c r="F38" s="160" t="s">
        <v>466</v>
      </c>
    </row>
    <row r="39" spans="1:6" ht="47.25">
      <c r="A39" s="50">
        <v>27</v>
      </c>
      <c r="B39" s="160" t="s">
        <v>2053</v>
      </c>
      <c r="C39" s="50" t="s">
        <v>2054</v>
      </c>
      <c r="D39" s="51" t="s">
        <v>2022</v>
      </c>
      <c r="E39" s="189">
        <v>3000000</v>
      </c>
      <c r="F39" s="160" t="s">
        <v>4</v>
      </c>
    </row>
    <row r="40" spans="1:6" ht="63">
      <c r="A40" s="50">
        <v>28</v>
      </c>
      <c r="B40" s="160" t="s">
        <v>2055</v>
      </c>
      <c r="C40" s="50" t="s">
        <v>2056</v>
      </c>
      <c r="D40" s="51" t="s">
        <v>2057</v>
      </c>
      <c r="E40" s="189">
        <v>1500000</v>
      </c>
      <c r="F40" s="160" t="s">
        <v>763</v>
      </c>
    </row>
    <row r="41" spans="1:6" ht="47.25">
      <c r="A41" s="50">
        <v>29</v>
      </c>
      <c r="B41" s="160" t="s">
        <v>2058</v>
      </c>
      <c r="C41" s="50" t="s">
        <v>2059</v>
      </c>
      <c r="D41" s="51" t="s">
        <v>2060</v>
      </c>
      <c r="E41" s="189">
        <v>500000</v>
      </c>
      <c r="F41" s="160" t="s">
        <v>4</v>
      </c>
    </row>
    <row r="42" spans="1:6" ht="31.5">
      <c r="A42" s="50"/>
      <c r="B42" s="172" t="s">
        <v>930</v>
      </c>
      <c r="C42" s="50"/>
      <c r="D42" s="51"/>
      <c r="E42" s="189"/>
      <c r="F42" s="160"/>
    </row>
    <row r="43" spans="1:6" ht="63">
      <c r="A43" s="50">
        <v>30</v>
      </c>
      <c r="B43" s="160" t="s">
        <v>2051</v>
      </c>
      <c r="C43" s="50" t="s">
        <v>3751</v>
      </c>
      <c r="D43" s="107" t="s">
        <v>3747</v>
      </c>
      <c r="E43" s="189">
        <v>250000</v>
      </c>
      <c r="F43" s="160" t="s">
        <v>4</v>
      </c>
    </row>
    <row r="44" spans="1:6" ht="63">
      <c r="A44" s="50">
        <v>31</v>
      </c>
      <c r="B44" s="160" t="s">
        <v>2049</v>
      </c>
      <c r="C44" s="50" t="s">
        <v>3752</v>
      </c>
      <c r="D44" s="107" t="s">
        <v>3747</v>
      </c>
      <c r="E44" s="189">
        <v>250000</v>
      </c>
      <c r="F44" s="160" t="s">
        <v>4</v>
      </c>
    </row>
    <row r="45" spans="1:6" ht="126">
      <c r="A45" s="50">
        <v>32</v>
      </c>
      <c r="B45" s="160" t="s">
        <v>2061</v>
      </c>
      <c r="C45" s="50" t="s">
        <v>3748</v>
      </c>
      <c r="D45" s="107" t="s">
        <v>2062</v>
      </c>
      <c r="E45" s="390">
        <v>300000</v>
      </c>
      <c r="F45" s="65" t="s">
        <v>4</v>
      </c>
    </row>
    <row r="46" spans="1:6" ht="126">
      <c r="A46" s="50">
        <v>33</v>
      </c>
      <c r="B46" s="160" t="s">
        <v>2063</v>
      </c>
      <c r="C46" s="50" t="s">
        <v>3750</v>
      </c>
      <c r="D46" s="107" t="s">
        <v>2062</v>
      </c>
      <c r="E46" s="390">
        <v>300000</v>
      </c>
      <c r="F46" s="65" t="s">
        <v>4</v>
      </c>
    </row>
    <row r="47" spans="1:6" ht="63">
      <c r="A47" s="50">
        <v>34</v>
      </c>
      <c r="B47" s="160" t="s">
        <v>2065</v>
      </c>
      <c r="C47" s="50" t="s">
        <v>3749</v>
      </c>
      <c r="D47" s="107" t="s">
        <v>2066</v>
      </c>
      <c r="E47" s="390">
        <v>200000</v>
      </c>
      <c r="F47" s="65" t="s">
        <v>4</v>
      </c>
    </row>
    <row r="48" spans="1:6" ht="47.25">
      <c r="A48" s="50">
        <v>35</v>
      </c>
      <c r="B48" s="160" t="s">
        <v>2067</v>
      </c>
      <c r="C48" s="50" t="s">
        <v>2068</v>
      </c>
      <c r="D48" s="107" t="s">
        <v>2069</v>
      </c>
      <c r="E48" s="390">
        <v>100000</v>
      </c>
      <c r="F48" s="65" t="s">
        <v>4</v>
      </c>
    </row>
    <row r="49" spans="1:6" ht="126">
      <c r="A49" s="50">
        <v>36</v>
      </c>
      <c r="B49" s="160" t="s">
        <v>2070</v>
      </c>
      <c r="C49" s="50" t="s">
        <v>2064</v>
      </c>
      <c r="D49" s="107" t="s">
        <v>2062</v>
      </c>
      <c r="E49" s="390">
        <v>300000</v>
      </c>
      <c r="F49" s="65" t="s">
        <v>4</v>
      </c>
    </row>
    <row r="50" spans="1:6" ht="126">
      <c r="A50" s="50">
        <v>37</v>
      </c>
      <c r="B50" s="160" t="s">
        <v>2071</v>
      </c>
      <c r="C50" s="50" t="s">
        <v>2064</v>
      </c>
      <c r="D50" s="107" t="s">
        <v>2062</v>
      </c>
      <c r="E50" s="390">
        <v>300000</v>
      </c>
      <c r="F50" s="65" t="s">
        <v>4</v>
      </c>
    </row>
    <row r="51" spans="1:6" ht="15.75">
      <c r="A51" s="50"/>
      <c r="B51" s="2189" t="s">
        <v>662</v>
      </c>
      <c r="C51" s="2191"/>
      <c r="D51" s="51"/>
      <c r="E51" s="390"/>
      <c r="F51" s="65"/>
    </row>
    <row r="52" spans="1:6" ht="31.5">
      <c r="A52" s="50">
        <v>38</v>
      </c>
      <c r="B52" s="160" t="s">
        <v>2072</v>
      </c>
      <c r="C52" s="50" t="s">
        <v>2073</v>
      </c>
      <c r="D52" s="51" t="s">
        <v>2074</v>
      </c>
      <c r="E52" s="193">
        <v>4000000</v>
      </c>
      <c r="F52" s="160" t="s">
        <v>763</v>
      </c>
    </row>
    <row r="53" spans="1:6" ht="31.5">
      <c r="A53" s="50">
        <v>39</v>
      </c>
      <c r="B53" s="160" t="s">
        <v>2075</v>
      </c>
      <c r="C53" s="50" t="s">
        <v>2076</v>
      </c>
      <c r="D53" s="51" t="s">
        <v>2077</v>
      </c>
      <c r="E53" s="193">
        <v>2000000</v>
      </c>
      <c r="F53" s="160" t="s">
        <v>763</v>
      </c>
    </row>
    <row r="54" spans="1:6" ht="94.5">
      <c r="A54" s="50">
        <v>40</v>
      </c>
      <c r="B54" s="160" t="s">
        <v>2078</v>
      </c>
      <c r="C54" s="50" t="s">
        <v>2079</v>
      </c>
      <c r="D54" s="51" t="s">
        <v>2080</v>
      </c>
      <c r="E54" s="193">
        <v>2000000</v>
      </c>
      <c r="F54" s="160" t="s">
        <v>466</v>
      </c>
    </row>
    <row r="55" spans="1:6" ht="173.25">
      <c r="A55" s="50">
        <v>41</v>
      </c>
      <c r="B55" s="160" t="s">
        <v>2081</v>
      </c>
      <c r="C55" s="51" t="s">
        <v>2082</v>
      </c>
      <c r="D55" s="51" t="s">
        <v>2083</v>
      </c>
      <c r="E55" s="193">
        <v>1500000</v>
      </c>
      <c r="F55" s="160" t="s">
        <v>4</v>
      </c>
    </row>
    <row r="56" spans="1:6" ht="15.75">
      <c r="A56" s="50"/>
      <c r="B56" s="2227" t="s">
        <v>2090</v>
      </c>
      <c r="C56" s="2227"/>
      <c r="D56" s="2227"/>
      <c r="E56" s="4">
        <f>SUM(E6:E55)</f>
        <v>97140875.519999996</v>
      </c>
      <c r="F56" s="172"/>
    </row>
    <row r="57" spans="1:6" ht="93" customHeight="1">
      <c r="A57" s="2144" t="s">
        <v>1391</v>
      </c>
      <c r="B57" s="2144"/>
      <c r="C57" s="2144"/>
      <c r="D57" s="2144" t="s">
        <v>1392</v>
      </c>
      <c r="E57" s="2144"/>
      <c r="F57" s="2144"/>
    </row>
    <row r="67" spans="1:6" ht="63">
      <c r="A67" s="97"/>
      <c r="B67" s="214" t="s">
        <v>2084</v>
      </c>
      <c r="C67" s="97" t="s">
        <v>2085</v>
      </c>
      <c r="D67" s="97" t="s">
        <v>2086</v>
      </c>
      <c r="E67" s="193">
        <v>2000000</v>
      </c>
      <c r="F67" s="214" t="s">
        <v>4</v>
      </c>
    </row>
    <row r="68" spans="1:6" ht="15.75">
      <c r="A68" s="50"/>
      <c r="B68" s="2189" t="s">
        <v>1564</v>
      </c>
      <c r="C68" s="2191"/>
      <c r="D68" s="50"/>
      <c r="E68" s="193"/>
      <c r="F68" s="160"/>
    </row>
    <row r="69" spans="1:6" ht="47.25">
      <c r="A69" s="50"/>
      <c r="B69" s="160" t="s">
        <v>2087</v>
      </c>
      <c r="C69" s="51" t="s">
        <v>2088</v>
      </c>
      <c r="D69" s="51" t="s">
        <v>2089</v>
      </c>
      <c r="E69" s="193">
        <v>9900000</v>
      </c>
      <c r="F69" s="160" t="s">
        <v>4</v>
      </c>
    </row>
    <row r="70" spans="1:6">
      <c r="E70" s="211">
        <f>SUM(E67:E69)</f>
        <v>11900000</v>
      </c>
    </row>
    <row r="74" spans="1:6">
      <c r="E74" s="211">
        <f>E70+E56</f>
        <v>109040875.52</v>
      </c>
    </row>
  </sheetData>
  <mergeCells count="14">
    <mergeCell ref="B68:C68"/>
    <mergeCell ref="B14:C14"/>
    <mergeCell ref="A57:C57"/>
    <mergeCell ref="D57:F57"/>
    <mergeCell ref="A1:F1"/>
    <mergeCell ref="A2:F2"/>
    <mergeCell ref="A3:F3"/>
    <mergeCell ref="B5:C5"/>
    <mergeCell ref="B11:C11"/>
    <mergeCell ref="B56:D56"/>
    <mergeCell ref="B16:C16"/>
    <mergeCell ref="B20:C20"/>
    <mergeCell ref="B35:C35"/>
    <mergeCell ref="B51:C51"/>
  </mergeCells>
  <pageMargins left="0.7" right="0.7" top="0.75" bottom="0.75" header="0.3" footer="0.3"/>
  <pageSetup orientation="landscape" r:id="rId1"/>
  <headerFooter>
    <oddFooter>&amp;CPage &amp;P of &amp;N</oddFooter>
  </headerFooter>
</worksheet>
</file>

<file path=xl/worksheets/sheet104.xml><?xml version="1.0" encoding="utf-8"?>
<worksheet xmlns="http://schemas.openxmlformats.org/spreadsheetml/2006/main" xmlns:r="http://schemas.openxmlformats.org/officeDocument/2006/relationships">
  <sheetPr>
    <tabColor theme="5" tint="-0.499984740745262"/>
  </sheetPr>
  <dimension ref="A1:F74"/>
  <sheetViews>
    <sheetView topLeftCell="A24" workbookViewId="0">
      <selection activeCell="B28" sqref="B28"/>
    </sheetView>
  </sheetViews>
  <sheetFormatPr defaultRowHeight="15"/>
  <cols>
    <col min="1" max="1" width="7.85546875" style="80" customWidth="1"/>
    <col min="2" max="2" width="16.7109375" style="80" customWidth="1"/>
    <col min="3" max="3" width="42.140625" style="80" customWidth="1"/>
    <col min="4" max="4" width="24" style="80" customWidth="1"/>
    <col min="5" max="5" width="19.42578125" style="842" bestFit="1" customWidth="1"/>
    <col min="6" max="6" width="9.5703125" style="840" bestFit="1" customWidth="1"/>
    <col min="7" max="16384" width="9.140625" style="838"/>
  </cols>
  <sheetData>
    <row r="1" spans="1:6" ht="15.75">
      <c r="A1" s="2149" t="s">
        <v>133</v>
      </c>
      <c r="B1" s="2149"/>
      <c r="C1" s="2149"/>
      <c r="D1" s="2149"/>
      <c r="E1" s="2149"/>
      <c r="F1" s="2149"/>
    </row>
    <row r="2" spans="1:6" ht="15.75">
      <c r="A2" s="2158" t="s">
        <v>1744</v>
      </c>
      <c r="B2" s="2158"/>
      <c r="C2" s="2158"/>
      <c r="D2" s="2158"/>
      <c r="E2" s="2158"/>
      <c r="F2" s="2158"/>
    </row>
    <row r="3" spans="1:6" ht="15.75">
      <c r="A3" s="2149" t="s">
        <v>140</v>
      </c>
      <c r="B3" s="2149"/>
      <c r="C3" s="2149"/>
      <c r="D3" s="2149"/>
      <c r="E3" s="2149"/>
      <c r="F3" s="2149"/>
    </row>
    <row r="4" spans="1:6" ht="31.5">
      <c r="A4" s="3" t="s">
        <v>134</v>
      </c>
      <c r="B4" s="114" t="s">
        <v>1743</v>
      </c>
      <c r="C4" s="114" t="s">
        <v>463</v>
      </c>
      <c r="D4" s="114" t="s">
        <v>1742</v>
      </c>
      <c r="E4" s="45" t="s">
        <v>1741</v>
      </c>
      <c r="F4" s="3" t="s">
        <v>677</v>
      </c>
    </row>
    <row r="5" spans="1:6" ht="15.75">
      <c r="A5" s="3"/>
      <c r="B5" s="2152" t="s">
        <v>139</v>
      </c>
      <c r="C5" s="2153"/>
      <c r="D5" s="114"/>
      <c r="E5" s="45"/>
      <c r="F5" s="3"/>
    </row>
    <row r="6" spans="1:6" ht="31.5">
      <c r="A6" s="50">
        <v>1</v>
      </c>
      <c r="B6" s="50" t="s">
        <v>1</v>
      </c>
      <c r="C6" s="51" t="s">
        <v>3831</v>
      </c>
      <c r="D6" s="50" t="s">
        <v>239</v>
      </c>
      <c r="E6" s="116">
        <v>3500000</v>
      </c>
      <c r="F6" s="175" t="s">
        <v>118</v>
      </c>
    </row>
    <row r="7" spans="1:6" ht="94.5">
      <c r="A7" s="50">
        <v>2</v>
      </c>
      <c r="B7" s="50" t="s">
        <v>5</v>
      </c>
      <c r="C7" s="50" t="s">
        <v>3832</v>
      </c>
      <c r="D7" s="50" t="s">
        <v>240</v>
      </c>
      <c r="E7" s="116">
        <v>2042452.53</v>
      </c>
      <c r="F7" s="175" t="s">
        <v>118</v>
      </c>
    </row>
    <row r="8" spans="1:6" ht="47.25">
      <c r="A8" s="50">
        <v>3</v>
      </c>
      <c r="B8" s="50" t="s">
        <v>12</v>
      </c>
      <c r="C8" s="50" t="s">
        <v>14938</v>
      </c>
      <c r="D8" s="50" t="s">
        <v>14</v>
      </c>
      <c r="E8" s="116">
        <v>1000000</v>
      </c>
      <c r="F8" s="175" t="s">
        <v>118</v>
      </c>
    </row>
    <row r="9" spans="1:6" ht="15.75">
      <c r="A9" s="50"/>
      <c r="B9" s="2215" t="s">
        <v>3704</v>
      </c>
      <c r="C9" s="2216"/>
      <c r="D9" s="50"/>
      <c r="E9" s="116"/>
      <c r="F9" s="175"/>
    </row>
    <row r="10" spans="1:6" ht="78.75">
      <c r="A10" s="50">
        <v>4</v>
      </c>
      <c r="B10" s="51" t="s">
        <v>5</v>
      </c>
      <c r="C10" s="51" t="s">
        <v>1740</v>
      </c>
      <c r="D10" s="51" t="s">
        <v>242</v>
      </c>
      <c r="E10" s="117">
        <v>500000</v>
      </c>
      <c r="F10" s="177" t="s">
        <v>118</v>
      </c>
    </row>
    <row r="11" spans="1:6" ht="47.25">
      <c r="A11" s="50">
        <v>5</v>
      </c>
      <c r="B11" s="51" t="s">
        <v>12</v>
      </c>
      <c r="C11" s="51" t="s">
        <v>1739</v>
      </c>
      <c r="D11" s="51" t="s">
        <v>1738</v>
      </c>
      <c r="E11" s="117">
        <v>2271226.27</v>
      </c>
      <c r="F11" s="177" t="s">
        <v>118</v>
      </c>
    </row>
    <row r="12" spans="1:6" ht="63">
      <c r="A12" s="50">
        <v>6</v>
      </c>
      <c r="B12" s="51" t="s">
        <v>1496</v>
      </c>
      <c r="C12" s="51" t="s">
        <v>1737</v>
      </c>
      <c r="D12" s="51" t="s">
        <v>1736</v>
      </c>
      <c r="E12" s="117">
        <v>500000</v>
      </c>
      <c r="F12" s="177" t="s">
        <v>118</v>
      </c>
    </row>
    <row r="13" spans="1:6" ht="15.75">
      <c r="A13" s="50"/>
      <c r="B13" s="2189" t="s">
        <v>207</v>
      </c>
      <c r="C13" s="2191"/>
      <c r="D13" s="51"/>
      <c r="E13" s="117"/>
      <c r="F13" s="177"/>
    </row>
    <row r="14" spans="1:6" ht="78.75">
      <c r="A14" s="50">
        <v>7</v>
      </c>
      <c r="B14" s="51" t="s">
        <v>1735</v>
      </c>
      <c r="C14" s="51" t="s">
        <v>1734</v>
      </c>
      <c r="D14" s="51" t="s">
        <v>22</v>
      </c>
      <c r="E14" s="117">
        <v>5738993.4500000002</v>
      </c>
      <c r="F14" s="177" t="s">
        <v>118</v>
      </c>
    </row>
    <row r="15" spans="1:6" ht="15.75">
      <c r="A15" s="50"/>
      <c r="B15" s="2189" t="s">
        <v>930</v>
      </c>
      <c r="C15" s="2191"/>
      <c r="D15" s="51"/>
      <c r="E15" s="117"/>
      <c r="F15" s="177"/>
    </row>
    <row r="16" spans="1:6" ht="220.5">
      <c r="A16" s="50">
        <v>8</v>
      </c>
      <c r="B16" s="51" t="s">
        <v>1731</v>
      </c>
      <c r="C16" s="50" t="s">
        <v>1730</v>
      </c>
      <c r="D16" s="51" t="s">
        <v>3814</v>
      </c>
      <c r="E16" s="117">
        <v>700000</v>
      </c>
      <c r="F16" s="175" t="s">
        <v>4</v>
      </c>
    </row>
    <row r="17" spans="1:6" ht="141.75">
      <c r="A17" s="50">
        <v>9</v>
      </c>
      <c r="B17" s="51" t="s">
        <v>1729</v>
      </c>
      <c r="C17" s="50" t="s">
        <v>1728</v>
      </c>
      <c r="D17" s="51" t="s">
        <v>3815</v>
      </c>
      <c r="E17" s="117">
        <v>280817.51</v>
      </c>
      <c r="F17" s="175" t="s">
        <v>4</v>
      </c>
    </row>
    <row r="18" spans="1:6" ht="78.75">
      <c r="A18" s="50">
        <v>10</v>
      </c>
      <c r="B18" s="51" t="s">
        <v>1727</v>
      </c>
      <c r="C18" s="50" t="s">
        <v>1726</v>
      </c>
      <c r="D18" s="51" t="s">
        <v>3816</v>
      </c>
      <c r="E18" s="117">
        <v>100000</v>
      </c>
      <c r="F18" s="177" t="s">
        <v>4</v>
      </c>
    </row>
    <row r="19" spans="1:6" ht="78.75">
      <c r="A19" s="50">
        <v>11</v>
      </c>
      <c r="B19" s="51" t="s">
        <v>1725</v>
      </c>
      <c r="C19" s="50" t="s">
        <v>1724</v>
      </c>
      <c r="D19" s="51" t="s">
        <v>3817</v>
      </c>
      <c r="E19" s="117">
        <v>100000</v>
      </c>
      <c r="F19" s="175" t="s">
        <v>4</v>
      </c>
    </row>
    <row r="20" spans="1:6" ht="220.5">
      <c r="A20" s="50">
        <v>12</v>
      </c>
      <c r="B20" s="51" t="s">
        <v>1723</v>
      </c>
      <c r="C20" s="50" t="s">
        <v>1722</v>
      </c>
      <c r="D20" s="51" t="s">
        <v>3818</v>
      </c>
      <c r="E20" s="117">
        <v>700000</v>
      </c>
      <c r="F20" s="177" t="s">
        <v>4</v>
      </c>
    </row>
    <row r="21" spans="1:6" ht="110.25">
      <c r="A21" s="50">
        <v>13</v>
      </c>
      <c r="B21" s="51" t="s">
        <v>1721</v>
      </c>
      <c r="C21" s="51" t="s">
        <v>1720</v>
      </c>
      <c r="D21" s="51" t="s">
        <v>3819</v>
      </c>
      <c r="E21" s="117">
        <v>200000</v>
      </c>
      <c r="F21" s="175" t="s">
        <v>4</v>
      </c>
    </row>
    <row r="22" spans="1:6" ht="15.75">
      <c r="A22" s="50"/>
      <c r="B22" s="2189" t="s">
        <v>1719</v>
      </c>
      <c r="C22" s="2191"/>
      <c r="D22" s="51"/>
      <c r="E22" s="117"/>
      <c r="F22" s="175"/>
    </row>
    <row r="23" spans="1:6" ht="94.5">
      <c r="A23" s="50">
        <v>14</v>
      </c>
      <c r="B23" s="50" t="s">
        <v>1718</v>
      </c>
      <c r="C23" s="51" t="s">
        <v>1717</v>
      </c>
      <c r="D23" s="50" t="s">
        <v>1716</v>
      </c>
      <c r="E23" s="116">
        <v>2180817.5099999998</v>
      </c>
      <c r="F23" s="175" t="s">
        <v>118</v>
      </c>
    </row>
    <row r="24" spans="1:6" ht="15.75">
      <c r="A24" s="50"/>
      <c r="B24" s="2215" t="s">
        <v>593</v>
      </c>
      <c r="C24" s="2216"/>
      <c r="D24" s="50"/>
      <c r="E24" s="116"/>
      <c r="F24" s="175"/>
    </row>
    <row r="25" spans="1:6" ht="47.25">
      <c r="A25" s="50">
        <v>15</v>
      </c>
      <c r="B25" s="51" t="s">
        <v>39</v>
      </c>
      <c r="C25" s="51" t="s">
        <v>1715</v>
      </c>
      <c r="D25" s="51" t="s">
        <v>264</v>
      </c>
      <c r="E25" s="117">
        <v>26500000</v>
      </c>
      <c r="F25" s="177" t="s">
        <v>118</v>
      </c>
    </row>
    <row r="26" spans="1:6" ht="47.25">
      <c r="A26" s="50">
        <v>16</v>
      </c>
      <c r="B26" s="51" t="s">
        <v>1714</v>
      </c>
      <c r="C26" s="51" t="s">
        <v>1713</v>
      </c>
      <c r="D26" s="51" t="s">
        <v>264</v>
      </c>
      <c r="E26" s="117">
        <v>6402671.4100000001</v>
      </c>
      <c r="F26" s="177" t="s">
        <v>118</v>
      </c>
    </row>
    <row r="27" spans="1:6" ht="47.25">
      <c r="A27" s="50">
        <v>17</v>
      </c>
      <c r="B27" s="51" t="s">
        <v>1712</v>
      </c>
      <c r="C27" s="51" t="s">
        <v>1711</v>
      </c>
      <c r="D27" s="51" t="s">
        <v>1710</v>
      </c>
      <c r="E27" s="117">
        <v>300000</v>
      </c>
      <c r="F27" s="177" t="s">
        <v>118</v>
      </c>
    </row>
    <row r="28" spans="1:6" ht="211.5" customHeight="1">
      <c r="A28" s="50">
        <v>18</v>
      </c>
      <c r="B28" s="51" t="s">
        <v>1709</v>
      </c>
      <c r="C28" s="51" t="s">
        <v>1708</v>
      </c>
      <c r="D28" s="51" t="s">
        <v>6036</v>
      </c>
      <c r="E28" s="117">
        <v>600000</v>
      </c>
      <c r="F28" s="177" t="s">
        <v>118</v>
      </c>
    </row>
    <row r="29" spans="1:6" ht="15.75">
      <c r="A29" s="50"/>
      <c r="B29" s="2189" t="s">
        <v>1404</v>
      </c>
      <c r="C29" s="2191"/>
      <c r="D29" s="51"/>
      <c r="E29" s="117"/>
      <c r="F29" s="177"/>
    </row>
    <row r="30" spans="1:6" ht="110.25">
      <c r="A30" s="60">
        <v>19</v>
      </c>
      <c r="B30" s="60" t="s">
        <v>1707</v>
      </c>
      <c r="C30" s="107" t="s">
        <v>1706</v>
      </c>
      <c r="D30" s="60" t="s">
        <v>13603</v>
      </c>
      <c r="E30" s="116">
        <v>500000</v>
      </c>
      <c r="F30" s="5" t="s">
        <v>118</v>
      </c>
    </row>
    <row r="31" spans="1:6" ht="126">
      <c r="A31" s="50">
        <v>20</v>
      </c>
      <c r="B31" s="50" t="s">
        <v>1508</v>
      </c>
      <c r="C31" s="51" t="s">
        <v>1705</v>
      </c>
      <c r="D31" s="50" t="s">
        <v>3820</v>
      </c>
      <c r="E31" s="116">
        <v>3500000</v>
      </c>
      <c r="F31" s="175" t="s">
        <v>118</v>
      </c>
    </row>
    <row r="32" spans="1:6" ht="94.5">
      <c r="A32" s="60">
        <v>21</v>
      </c>
      <c r="B32" s="50" t="s">
        <v>1704</v>
      </c>
      <c r="C32" s="51" t="s">
        <v>1703</v>
      </c>
      <c r="D32" s="50" t="s">
        <v>3821</v>
      </c>
      <c r="E32" s="116">
        <v>2500000</v>
      </c>
      <c r="F32" s="175" t="s">
        <v>4</v>
      </c>
    </row>
    <row r="33" spans="1:6" ht="31.5">
      <c r="A33" s="50">
        <v>22</v>
      </c>
      <c r="B33" s="50" t="s">
        <v>1702</v>
      </c>
      <c r="C33" s="51" t="s">
        <v>1701</v>
      </c>
      <c r="D33" s="50" t="s">
        <v>1700</v>
      </c>
      <c r="E33" s="116">
        <v>4000000</v>
      </c>
      <c r="F33" s="175" t="s">
        <v>4</v>
      </c>
    </row>
    <row r="34" spans="1:6" ht="31.5">
      <c r="A34" s="60">
        <v>23</v>
      </c>
      <c r="B34" s="50" t="s">
        <v>1699</v>
      </c>
      <c r="C34" s="51" t="s">
        <v>1698</v>
      </c>
      <c r="D34" s="50" t="s">
        <v>1697</v>
      </c>
      <c r="E34" s="116">
        <v>200000</v>
      </c>
      <c r="F34" s="175" t="s">
        <v>4</v>
      </c>
    </row>
    <row r="35" spans="1:6" ht="141.75">
      <c r="A35" s="50">
        <v>24</v>
      </c>
      <c r="B35" s="60" t="s">
        <v>1696</v>
      </c>
      <c r="C35" s="107" t="s">
        <v>1695</v>
      </c>
      <c r="D35" s="147" t="s">
        <v>13604</v>
      </c>
      <c r="E35" s="116">
        <v>1200000</v>
      </c>
      <c r="F35" s="5" t="s">
        <v>4</v>
      </c>
    </row>
    <row r="36" spans="1:6" ht="78.75">
      <c r="A36" s="60">
        <v>25</v>
      </c>
      <c r="B36" s="50" t="s">
        <v>1694</v>
      </c>
      <c r="C36" s="51" t="s">
        <v>1693</v>
      </c>
      <c r="D36" s="50" t="s">
        <v>3822</v>
      </c>
      <c r="E36" s="116">
        <v>2000000</v>
      </c>
      <c r="F36" s="175" t="s">
        <v>4</v>
      </c>
    </row>
    <row r="37" spans="1:6" ht="126">
      <c r="A37" s="50">
        <v>26</v>
      </c>
      <c r="B37" s="50" t="s">
        <v>1692</v>
      </c>
      <c r="C37" s="51" t="s">
        <v>1691</v>
      </c>
      <c r="D37" s="50" t="s">
        <v>3823</v>
      </c>
      <c r="E37" s="116">
        <v>2000000</v>
      </c>
      <c r="F37" s="175" t="s">
        <v>4</v>
      </c>
    </row>
    <row r="38" spans="1:6" ht="47.25">
      <c r="A38" s="60">
        <v>27</v>
      </c>
      <c r="B38" s="50" t="s">
        <v>1690</v>
      </c>
      <c r="C38" s="51" t="s">
        <v>1689</v>
      </c>
      <c r="D38" s="50" t="s">
        <v>3824</v>
      </c>
      <c r="E38" s="116">
        <v>200000</v>
      </c>
      <c r="F38" s="175" t="s">
        <v>4</v>
      </c>
    </row>
    <row r="39" spans="1:6" ht="31.5">
      <c r="A39" s="50">
        <v>28</v>
      </c>
      <c r="B39" s="50" t="s">
        <v>1688</v>
      </c>
      <c r="C39" s="51" t="s">
        <v>1687</v>
      </c>
      <c r="D39" s="50" t="s">
        <v>827</v>
      </c>
      <c r="E39" s="116">
        <v>1200000</v>
      </c>
      <c r="F39" s="175" t="s">
        <v>4</v>
      </c>
    </row>
    <row r="40" spans="1:6" ht="78.75">
      <c r="A40" s="60">
        <v>29</v>
      </c>
      <c r="B40" s="50" t="s">
        <v>1686</v>
      </c>
      <c r="C40" s="51" t="s">
        <v>1685</v>
      </c>
      <c r="D40" s="50" t="s">
        <v>1684</v>
      </c>
      <c r="E40" s="116">
        <v>3000000</v>
      </c>
      <c r="F40" s="175" t="s">
        <v>4</v>
      </c>
    </row>
    <row r="41" spans="1:6" ht="47.25">
      <c r="A41" s="50">
        <v>30</v>
      </c>
      <c r="B41" s="50" t="s">
        <v>1683</v>
      </c>
      <c r="C41" s="51" t="s">
        <v>1682</v>
      </c>
      <c r="D41" s="50" t="s">
        <v>3825</v>
      </c>
      <c r="E41" s="116">
        <v>1000000</v>
      </c>
      <c r="F41" s="175" t="s">
        <v>4</v>
      </c>
    </row>
    <row r="42" spans="1:6" ht="15.75">
      <c r="A42" s="50"/>
      <c r="B42" s="2215" t="s">
        <v>1408</v>
      </c>
      <c r="C42" s="2216"/>
      <c r="D42" s="50"/>
      <c r="E42" s="116"/>
      <c r="F42" s="175"/>
    </row>
    <row r="43" spans="1:6" ht="94.5">
      <c r="A43" s="50">
        <v>31</v>
      </c>
      <c r="B43" s="50" t="s">
        <v>3826</v>
      </c>
      <c r="C43" s="51" t="s">
        <v>1681</v>
      </c>
      <c r="D43" s="50" t="s">
        <v>3827</v>
      </c>
      <c r="E43" s="116">
        <v>2500000</v>
      </c>
      <c r="F43" s="175" t="s">
        <v>118</v>
      </c>
    </row>
    <row r="44" spans="1:6" ht="126">
      <c r="A44" s="50">
        <v>32</v>
      </c>
      <c r="B44" s="50" t="s">
        <v>1680</v>
      </c>
      <c r="C44" s="51" t="s">
        <v>1679</v>
      </c>
      <c r="D44" s="50" t="s">
        <v>3828</v>
      </c>
      <c r="E44" s="116">
        <v>5000000</v>
      </c>
      <c r="F44" s="175" t="s">
        <v>118</v>
      </c>
    </row>
    <row r="45" spans="1:6" ht="47.25">
      <c r="A45" s="50">
        <v>33</v>
      </c>
      <c r="B45" s="50" t="s">
        <v>1678</v>
      </c>
      <c r="C45" s="51" t="s">
        <v>1677</v>
      </c>
      <c r="D45" s="50" t="s">
        <v>1676</v>
      </c>
      <c r="E45" s="116">
        <v>5000000</v>
      </c>
      <c r="F45" s="175" t="s">
        <v>4</v>
      </c>
    </row>
    <row r="46" spans="1:6" ht="75.75" customHeight="1">
      <c r="A46" s="50">
        <v>34</v>
      </c>
      <c r="B46" s="50" t="s">
        <v>1675</v>
      </c>
      <c r="C46" s="51" t="s">
        <v>1674</v>
      </c>
      <c r="D46" s="50" t="s">
        <v>1673</v>
      </c>
      <c r="E46" s="116">
        <v>3000000</v>
      </c>
      <c r="F46" s="175" t="s">
        <v>4</v>
      </c>
    </row>
    <row r="47" spans="1:6" ht="125.25" customHeight="1">
      <c r="A47" s="50">
        <v>35</v>
      </c>
      <c r="B47" s="50" t="s">
        <v>1672</v>
      </c>
      <c r="C47" s="50" t="s">
        <v>1671</v>
      </c>
      <c r="D47" s="50" t="s">
        <v>3829</v>
      </c>
      <c r="E47" s="116">
        <v>2500000</v>
      </c>
      <c r="F47" s="175" t="s">
        <v>118</v>
      </c>
    </row>
    <row r="48" spans="1:6" ht="15.75">
      <c r="A48" s="50"/>
      <c r="B48" s="2215" t="s">
        <v>1415</v>
      </c>
      <c r="C48" s="2216"/>
      <c r="D48" s="50"/>
      <c r="E48" s="116"/>
      <c r="F48" s="175"/>
    </row>
    <row r="49" spans="1:6" ht="63">
      <c r="A49" s="50">
        <v>36</v>
      </c>
      <c r="B49" s="50" t="s">
        <v>1670</v>
      </c>
      <c r="C49" s="50" t="s">
        <v>1669</v>
      </c>
      <c r="D49" s="50" t="s">
        <v>1668</v>
      </c>
      <c r="E49" s="116">
        <v>3000000</v>
      </c>
      <c r="F49" s="175" t="s">
        <v>4</v>
      </c>
    </row>
    <row r="50" spans="1:6" ht="15.75">
      <c r="A50" s="50"/>
      <c r="B50" s="2215" t="s">
        <v>1667</v>
      </c>
      <c r="C50" s="2216"/>
      <c r="D50" s="50"/>
      <c r="E50" s="116"/>
      <c r="F50" s="175"/>
    </row>
    <row r="51" spans="1:6" ht="18.75" customHeight="1">
      <c r="A51" s="50">
        <v>37</v>
      </c>
      <c r="B51" s="50" t="s">
        <v>1666</v>
      </c>
      <c r="C51" s="50" t="s">
        <v>1665</v>
      </c>
      <c r="D51" s="50" t="s">
        <v>1664</v>
      </c>
      <c r="E51" s="116">
        <v>112000</v>
      </c>
      <c r="F51" s="175" t="s">
        <v>110</v>
      </c>
    </row>
    <row r="52" spans="1:6" ht="15.75">
      <c r="A52" s="50"/>
      <c r="B52" s="2215" t="s">
        <v>662</v>
      </c>
      <c r="C52" s="2216"/>
      <c r="D52" s="50"/>
      <c r="E52" s="116"/>
      <c r="F52" s="175"/>
    </row>
    <row r="53" spans="1:6" ht="31.5">
      <c r="A53" s="50">
        <v>38</v>
      </c>
      <c r="B53" s="50" t="s">
        <v>1663</v>
      </c>
      <c r="C53" s="50" t="s">
        <v>1662</v>
      </c>
      <c r="D53" s="50" t="s">
        <v>1661</v>
      </c>
      <c r="E53" s="116">
        <v>2000000</v>
      </c>
      <c r="F53" s="175" t="s">
        <v>4</v>
      </c>
    </row>
    <row r="54" spans="1:6" ht="81" customHeight="1">
      <c r="A54" s="50">
        <v>39</v>
      </c>
      <c r="B54" s="50" t="s">
        <v>1660</v>
      </c>
      <c r="C54" s="50" t="s">
        <v>1659</v>
      </c>
      <c r="D54" s="50" t="s">
        <v>14878</v>
      </c>
      <c r="E54" s="116">
        <v>4000000</v>
      </c>
      <c r="F54" s="175" t="s">
        <v>118</v>
      </c>
    </row>
    <row r="55" spans="1:6" ht="63">
      <c r="A55" s="50">
        <v>40</v>
      </c>
      <c r="B55" s="60" t="s">
        <v>1658</v>
      </c>
      <c r="C55" s="60" t="s">
        <v>1657</v>
      </c>
      <c r="D55" s="60" t="s">
        <v>13605</v>
      </c>
      <c r="E55" s="116">
        <v>500000</v>
      </c>
      <c r="F55" s="5" t="s">
        <v>4</v>
      </c>
    </row>
    <row r="56" spans="1:6" ht="126">
      <c r="A56" s="50">
        <v>41</v>
      </c>
      <c r="B56" s="50" t="s">
        <v>1656</v>
      </c>
      <c r="C56" s="50" t="s">
        <v>1655</v>
      </c>
      <c r="D56" s="50" t="s">
        <v>1654</v>
      </c>
      <c r="E56" s="116">
        <v>5000000</v>
      </c>
      <c r="F56" s="175" t="s">
        <v>4</v>
      </c>
    </row>
    <row r="57" spans="1:6" ht="15.75">
      <c r="A57" s="50"/>
      <c r="B57" s="2215" t="s">
        <v>1653</v>
      </c>
      <c r="C57" s="2216"/>
      <c r="D57" s="50"/>
      <c r="E57" s="116"/>
      <c r="F57" s="175"/>
    </row>
    <row r="58" spans="1:6" ht="51" customHeight="1">
      <c r="A58" s="50">
        <v>42</v>
      </c>
      <c r="B58" s="50" t="s">
        <v>1652</v>
      </c>
      <c r="C58" s="50" t="s">
        <v>1651</v>
      </c>
      <c r="D58" s="50" t="s">
        <v>1650</v>
      </c>
      <c r="E58" s="116">
        <v>300000</v>
      </c>
      <c r="F58" s="175" t="s">
        <v>4</v>
      </c>
    </row>
    <row r="59" spans="1:6" ht="15.75">
      <c r="A59" s="50"/>
      <c r="B59" s="2215" t="s">
        <v>3680</v>
      </c>
      <c r="C59" s="2216"/>
      <c r="D59" s="50"/>
      <c r="E59" s="116"/>
      <c r="F59" s="175"/>
    </row>
    <row r="60" spans="1:6" ht="111.75" customHeight="1">
      <c r="A60" s="50">
        <v>43</v>
      </c>
      <c r="B60" s="50" t="s">
        <v>1649</v>
      </c>
      <c r="C60" s="50" t="s">
        <v>1648</v>
      </c>
      <c r="D60" s="50" t="s">
        <v>3830</v>
      </c>
      <c r="E60" s="116">
        <v>1111896.8400000001</v>
      </c>
      <c r="F60" s="175" t="s">
        <v>4</v>
      </c>
    </row>
    <row r="61" spans="1:6" ht="15.75">
      <c r="A61" s="50"/>
      <c r="B61" s="2215" t="s">
        <v>15</v>
      </c>
      <c r="C61" s="2220"/>
      <c r="D61" s="2216"/>
      <c r="E61" s="841">
        <f>SUM(E6:E60)</f>
        <v>108940875.52</v>
      </c>
      <c r="F61" s="839"/>
    </row>
    <row r="62" spans="1:6" ht="102" customHeight="1">
      <c r="A62" s="2143" t="s">
        <v>1391</v>
      </c>
      <c r="B62" s="2143"/>
      <c r="C62" s="2143"/>
      <c r="D62" s="2143" t="s">
        <v>1392</v>
      </c>
      <c r="E62" s="2143"/>
      <c r="F62" s="2143"/>
    </row>
    <row r="70" spans="1:6">
      <c r="A70" s="838"/>
      <c r="B70" s="838"/>
      <c r="C70" s="838"/>
      <c r="D70" s="838"/>
      <c r="E70" s="843"/>
      <c r="F70" s="838"/>
    </row>
    <row r="71" spans="1:6" ht="110.25">
      <c r="A71" s="97">
        <v>8</v>
      </c>
      <c r="B71" s="143" t="s">
        <v>1733</v>
      </c>
      <c r="C71" s="143" t="s">
        <v>1732</v>
      </c>
      <c r="D71" s="143" t="s">
        <v>14937</v>
      </c>
      <c r="E71" s="117">
        <v>100000</v>
      </c>
      <c r="F71" s="215" t="s">
        <v>4</v>
      </c>
    </row>
    <row r="73" spans="1:6">
      <c r="E73" s="844"/>
    </row>
    <row r="74" spans="1:6">
      <c r="E74" s="844">
        <f>E71+E61</f>
        <v>109040875.52</v>
      </c>
    </row>
  </sheetData>
  <mergeCells count="19">
    <mergeCell ref="A1:F1"/>
    <mergeCell ref="A2:F2"/>
    <mergeCell ref="A3:F3"/>
    <mergeCell ref="B5:C5"/>
    <mergeCell ref="B9:C9"/>
    <mergeCell ref="B13:C13"/>
    <mergeCell ref="B15:C15"/>
    <mergeCell ref="B22:C22"/>
    <mergeCell ref="B24:C24"/>
    <mergeCell ref="B29:C29"/>
    <mergeCell ref="B59:C59"/>
    <mergeCell ref="B61:D61"/>
    <mergeCell ref="A62:C62"/>
    <mergeCell ref="D62:F62"/>
    <mergeCell ref="B42:C42"/>
    <mergeCell ref="B48:C48"/>
    <mergeCell ref="B50:C50"/>
    <mergeCell ref="B52:C52"/>
    <mergeCell ref="B57:C57"/>
  </mergeCells>
  <pageMargins left="0.7" right="0.7" top="0.75" bottom="0.75" header="0.3" footer="0.3"/>
  <pageSetup orientation="landscape" r:id="rId1"/>
  <headerFooter>
    <oddFooter>Page &amp;P of &amp;N</oddFooter>
  </headerFooter>
</worksheet>
</file>

<file path=xl/worksheets/sheet105.xml><?xml version="1.0" encoding="utf-8"?>
<worksheet xmlns="http://schemas.openxmlformats.org/spreadsheetml/2006/main" xmlns:r="http://schemas.openxmlformats.org/officeDocument/2006/relationships">
  <sheetPr>
    <tabColor theme="5" tint="-0.499984740745262"/>
  </sheetPr>
  <dimension ref="A1:F68"/>
  <sheetViews>
    <sheetView topLeftCell="A59" workbookViewId="0">
      <selection activeCell="E64" sqref="E64"/>
    </sheetView>
  </sheetViews>
  <sheetFormatPr defaultRowHeight="15"/>
  <cols>
    <col min="1" max="1" width="6.85546875" style="185" customWidth="1"/>
    <col min="2" max="2" width="17.7109375" style="185" customWidth="1"/>
    <col min="3" max="3" width="43.140625" style="185" customWidth="1"/>
    <col min="4" max="4" width="23.85546875" style="185" customWidth="1"/>
    <col min="5" max="5" width="20.140625" style="185" bestFit="1" customWidth="1"/>
    <col min="6" max="6" width="10.5703125" style="185" customWidth="1"/>
    <col min="7" max="16384" width="9.140625" style="185"/>
  </cols>
  <sheetData>
    <row r="1" spans="1:6" ht="15.75">
      <c r="A1" s="2364" t="s">
        <v>133</v>
      </c>
      <c r="B1" s="2365"/>
      <c r="C1" s="2365"/>
      <c r="D1" s="2365"/>
      <c r="E1" s="2365"/>
      <c r="F1" s="2366"/>
    </row>
    <row r="2" spans="1:6" ht="15.75">
      <c r="A2" s="2364" t="s">
        <v>2091</v>
      </c>
      <c r="B2" s="2365"/>
      <c r="C2" s="2365"/>
      <c r="D2" s="2365"/>
      <c r="E2" s="2365"/>
      <c r="F2" s="2366"/>
    </row>
    <row r="3" spans="1:6" ht="15.75">
      <c r="A3" s="2364" t="s">
        <v>140</v>
      </c>
      <c r="B3" s="2365"/>
      <c r="C3" s="2365"/>
      <c r="D3" s="2365"/>
      <c r="E3" s="2365"/>
      <c r="F3" s="2366"/>
    </row>
    <row r="4" spans="1:6" ht="15.75">
      <c r="A4" s="156" t="s">
        <v>134</v>
      </c>
      <c r="B4" s="114" t="s">
        <v>135</v>
      </c>
      <c r="C4" s="114" t="s">
        <v>0</v>
      </c>
      <c r="D4" s="114" t="s">
        <v>136</v>
      </c>
      <c r="E4" s="82" t="s">
        <v>1300</v>
      </c>
      <c r="F4" s="82" t="s">
        <v>138</v>
      </c>
    </row>
    <row r="5" spans="1:6" ht="31.5">
      <c r="A5" s="60">
        <v>1</v>
      </c>
      <c r="B5" s="107" t="s">
        <v>2092</v>
      </c>
      <c r="C5" s="107" t="s">
        <v>2093</v>
      </c>
      <c r="D5" s="107" t="s">
        <v>239</v>
      </c>
      <c r="E5" s="193">
        <v>2800000</v>
      </c>
      <c r="F5" s="120" t="s">
        <v>466</v>
      </c>
    </row>
    <row r="6" spans="1:6" ht="94.5">
      <c r="A6" s="60">
        <v>2</v>
      </c>
      <c r="B6" s="107" t="s">
        <v>467</v>
      </c>
      <c r="C6" s="107" t="s">
        <v>2094</v>
      </c>
      <c r="D6" s="107" t="s">
        <v>792</v>
      </c>
      <c r="E6" s="193">
        <v>1542452.53</v>
      </c>
      <c r="F6" s="120" t="s">
        <v>466</v>
      </c>
    </row>
    <row r="7" spans="1:6" ht="31.5">
      <c r="A7" s="60">
        <v>3</v>
      </c>
      <c r="B7" s="107" t="s">
        <v>7</v>
      </c>
      <c r="C7" s="107" t="s">
        <v>2095</v>
      </c>
      <c r="D7" s="107" t="s">
        <v>9</v>
      </c>
      <c r="E7" s="193">
        <v>100000</v>
      </c>
      <c r="F7" s="120" t="s">
        <v>466</v>
      </c>
    </row>
    <row r="8" spans="1:6" ht="31.5">
      <c r="A8" s="60">
        <v>4</v>
      </c>
      <c r="B8" s="107" t="s">
        <v>10</v>
      </c>
      <c r="C8" s="107" t="s">
        <v>2096</v>
      </c>
      <c r="D8" s="107" t="s">
        <v>175</v>
      </c>
      <c r="E8" s="193">
        <v>200000</v>
      </c>
      <c r="F8" s="120" t="s">
        <v>466</v>
      </c>
    </row>
    <row r="9" spans="1:6" ht="47.25">
      <c r="A9" s="60">
        <v>5</v>
      </c>
      <c r="B9" s="107" t="s">
        <v>12</v>
      </c>
      <c r="C9" s="107" t="s">
        <v>2097</v>
      </c>
      <c r="D9" s="107" t="s">
        <v>14</v>
      </c>
      <c r="E9" s="193">
        <v>1900000</v>
      </c>
      <c r="F9" s="120" t="s">
        <v>466</v>
      </c>
    </row>
    <row r="10" spans="1:6" ht="15.75">
      <c r="A10" s="60"/>
      <c r="B10" s="2152" t="s">
        <v>3704</v>
      </c>
      <c r="C10" s="2153"/>
      <c r="D10" s="107"/>
      <c r="E10" s="193"/>
      <c r="F10" s="120"/>
    </row>
    <row r="11" spans="1:6" ht="78.75">
      <c r="A11" s="60">
        <v>6</v>
      </c>
      <c r="B11" s="107" t="s">
        <v>467</v>
      </c>
      <c r="C11" s="107" t="s">
        <v>2098</v>
      </c>
      <c r="D11" s="107" t="s">
        <v>686</v>
      </c>
      <c r="E11" s="116">
        <v>271226.26</v>
      </c>
      <c r="F11" s="120" t="s">
        <v>466</v>
      </c>
    </row>
    <row r="12" spans="1:6" ht="47.25">
      <c r="A12" s="60">
        <v>7</v>
      </c>
      <c r="B12" s="107" t="s">
        <v>12</v>
      </c>
      <c r="C12" s="107" t="s">
        <v>2099</v>
      </c>
      <c r="D12" s="107" t="s">
        <v>14</v>
      </c>
      <c r="E12" s="116">
        <v>1700000</v>
      </c>
      <c r="F12" s="120" t="s">
        <v>466</v>
      </c>
    </row>
    <row r="13" spans="1:6" ht="63">
      <c r="A13" s="60">
        <v>8</v>
      </c>
      <c r="B13" s="107" t="s">
        <v>10548</v>
      </c>
      <c r="C13" s="107" t="s">
        <v>2100</v>
      </c>
      <c r="D13" s="107" t="s">
        <v>3833</v>
      </c>
      <c r="E13" s="116">
        <v>1300000</v>
      </c>
      <c r="F13" s="120" t="s">
        <v>466</v>
      </c>
    </row>
    <row r="14" spans="1:6" ht="15.75">
      <c r="A14" s="60"/>
      <c r="B14" s="2152" t="s">
        <v>593</v>
      </c>
      <c r="C14" s="2153"/>
      <c r="D14" s="107"/>
      <c r="E14" s="116"/>
      <c r="F14" s="120"/>
    </row>
    <row r="15" spans="1:6" ht="47.25">
      <c r="A15" s="60">
        <v>9</v>
      </c>
      <c r="B15" s="107" t="s">
        <v>39</v>
      </c>
      <c r="C15" s="107" t="s">
        <v>3834</v>
      </c>
      <c r="D15" s="107" t="s">
        <v>2101</v>
      </c>
      <c r="E15" s="117">
        <v>15000000</v>
      </c>
      <c r="F15" s="120" t="s">
        <v>466</v>
      </c>
    </row>
    <row r="16" spans="1:6" ht="31.5">
      <c r="A16" s="60">
        <v>10</v>
      </c>
      <c r="B16" s="107" t="s">
        <v>596</v>
      </c>
      <c r="C16" s="107" t="s">
        <v>3835</v>
      </c>
      <c r="D16" s="107" t="s">
        <v>2101</v>
      </c>
      <c r="E16" s="117">
        <v>9006586.2599999998</v>
      </c>
      <c r="F16" s="120" t="s">
        <v>466</v>
      </c>
    </row>
    <row r="17" spans="1:6" ht="47.25">
      <c r="A17" s="60">
        <v>11</v>
      </c>
      <c r="B17" s="107" t="s">
        <v>1399</v>
      </c>
      <c r="C17" s="107" t="s">
        <v>3836</v>
      </c>
      <c r="D17" s="107" t="s">
        <v>2102</v>
      </c>
      <c r="E17" s="117">
        <v>1000000</v>
      </c>
      <c r="F17" s="120" t="s">
        <v>466</v>
      </c>
    </row>
    <row r="18" spans="1:6" ht="15.75">
      <c r="A18" s="60"/>
      <c r="B18" s="2152" t="s">
        <v>207</v>
      </c>
      <c r="C18" s="2153"/>
      <c r="D18" s="107"/>
      <c r="E18" s="117"/>
      <c r="F18" s="120"/>
    </row>
    <row r="19" spans="1:6" ht="78.75">
      <c r="A19" s="60">
        <v>12</v>
      </c>
      <c r="B19" s="120" t="s">
        <v>475</v>
      </c>
      <c r="C19" s="120" t="s">
        <v>3837</v>
      </c>
      <c r="D19" s="107" t="s">
        <v>196</v>
      </c>
      <c r="E19" s="117">
        <v>5738993.4500000002</v>
      </c>
      <c r="F19" s="120" t="s">
        <v>466</v>
      </c>
    </row>
    <row r="20" spans="1:6" ht="15.75">
      <c r="A20" s="60"/>
      <c r="B20" s="2152" t="s">
        <v>1435</v>
      </c>
      <c r="C20" s="2153"/>
      <c r="D20" s="107"/>
      <c r="E20" s="117"/>
      <c r="F20" s="120"/>
    </row>
    <row r="21" spans="1:6" ht="47.25">
      <c r="A21" s="60">
        <v>13</v>
      </c>
      <c r="B21" s="107" t="s">
        <v>2105</v>
      </c>
      <c r="C21" s="107" t="s">
        <v>3839</v>
      </c>
      <c r="D21" s="107" t="s">
        <v>2106</v>
      </c>
      <c r="E21" s="117">
        <v>500000</v>
      </c>
      <c r="F21" s="120" t="s">
        <v>4</v>
      </c>
    </row>
    <row r="22" spans="1:6" ht="47.25">
      <c r="A22" s="60">
        <v>14</v>
      </c>
      <c r="B22" s="107" t="s">
        <v>2107</v>
      </c>
      <c r="C22" s="107" t="s">
        <v>3840</v>
      </c>
      <c r="D22" s="107" t="s">
        <v>2108</v>
      </c>
      <c r="E22" s="117">
        <v>500000</v>
      </c>
      <c r="F22" s="120" t="s">
        <v>4</v>
      </c>
    </row>
    <row r="23" spans="1:6" ht="47.25">
      <c r="A23" s="60">
        <v>15</v>
      </c>
      <c r="B23" s="107" t="s">
        <v>2109</v>
      </c>
      <c r="C23" s="107" t="s">
        <v>3841</v>
      </c>
      <c r="D23" s="107" t="s">
        <v>2110</v>
      </c>
      <c r="E23" s="117">
        <v>500000</v>
      </c>
      <c r="F23" s="120" t="s">
        <v>4</v>
      </c>
    </row>
    <row r="24" spans="1:6" ht="78.75">
      <c r="A24" s="60">
        <v>16</v>
      </c>
      <c r="B24" s="107" t="s">
        <v>8214</v>
      </c>
      <c r="C24" s="107" t="s">
        <v>3842</v>
      </c>
      <c r="D24" s="107" t="s">
        <v>14881</v>
      </c>
      <c r="E24" s="117">
        <v>200000</v>
      </c>
      <c r="F24" s="120" t="s">
        <v>4</v>
      </c>
    </row>
    <row r="25" spans="1:6" ht="15.75">
      <c r="A25" s="60"/>
      <c r="B25" s="2152" t="s">
        <v>1404</v>
      </c>
      <c r="C25" s="2153"/>
      <c r="D25" s="107"/>
      <c r="E25" s="117"/>
      <c r="F25" s="120"/>
    </row>
    <row r="26" spans="1:6" ht="56.25" customHeight="1">
      <c r="A26" s="60">
        <v>17</v>
      </c>
      <c r="B26" s="107" t="s">
        <v>2112</v>
      </c>
      <c r="C26" s="60" t="s">
        <v>3843</v>
      </c>
      <c r="D26" s="107" t="s">
        <v>2113</v>
      </c>
      <c r="E26" s="117">
        <v>6000000</v>
      </c>
      <c r="F26" s="120" t="s">
        <v>4</v>
      </c>
    </row>
    <row r="27" spans="1:6" ht="31.5">
      <c r="A27" s="60">
        <v>18</v>
      </c>
      <c r="B27" s="120" t="s">
        <v>2114</v>
      </c>
      <c r="C27" s="115" t="s">
        <v>3844</v>
      </c>
      <c r="D27" s="120" t="s">
        <v>2115</v>
      </c>
      <c r="E27" s="117">
        <v>6000000</v>
      </c>
      <c r="F27" s="120" t="s">
        <v>4</v>
      </c>
    </row>
    <row r="28" spans="1:6" ht="31.5">
      <c r="A28" s="60">
        <v>19</v>
      </c>
      <c r="B28" s="107" t="s">
        <v>2116</v>
      </c>
      <c r="C28" s="60" t="s">
        <v>3845</v>
      </c>
      <c r="D28" s="107" t="s">
        <v>2117</v>
      </c>
      <c r="E28" s="117">
        <v>6000000</v>
      </c>
      <c r="F28" s="120" t="s">
        <v>4</v>
      </c>
    </row>
    <row r="29" spans="1:6" ht="31.5">
      <c r="A29" s="60">
        <v>20</v>
      </c>
      <c r="B29" s="107" t="s">
        <v>2118</v>
      </c>
      <c r="C29" s="60" t="s">
        <v>3846</v>
      </c>
      <c r="D29" s="107" t="s">
        <v>2117</v>
      </c>
      <c r="E29" s="117">
        <v>6000000</v>
      </c>
      <c r="F29" s="120" t="s">
        <v>4</v>
      </c>
    </row>
    <row r="30" spans="1:6" ht="31.5">
      <c r="A30" s="60">
        <v>21</v>
      </c>
      <c r="B30" s="107" t="s">
        <v>2119</v>
      </c>
      <c r="C30" s="60" t="s">
        <v>3847</v>
      </c>
      <c r="D30" s="107" t="s">
        <v>2117</v>
      </c>
      <c r="E30" s="117">
        <v>6000000</v>
      </c>
      <c r="F30" s="120" t="s">
        <v>4</v>
      </c>
    </row>
    <row r="31" spans="1:6" ht="31.5">
      <c r="A31" s="60">
        <v>22</v>
      </c>
      <c r="B31" s="107" t="s">
        <v>2120</v>
      </c>
      <c r="C31" s="60" t="s">
        <v>3848</v>
      </c>
      <c r="D31" s="107" t="s">
        <v>2121</v>
      </c>
      <c r="E31" s="117">
        <v>3000000</v>
      </c>
      <c r="F31" s="120" t="s">
        <v>4</v>
      </c>
    </row>
    <row r="32" spans="1:6" ht="31.5">
      <c r="A32" s="60">
        <v>23</v>
      </c>
      <c r="B32" s="107" t="s">
        <v>2122</v>
      </c>
      <c r="C32" s="60" t="s">
        <v>3849</v>
      </c>
      <c r="D32" s="60" t="s">
        <v>7213</v>
      </c>
      <c r="E32" s="117">
        <v>1500000</v>
      </c>
      <c r="F32" s="120" t="s">
        <v>4</v>
      </c>
    </row>
    <row r="33" spans="1:6" ht="31.5">
      <c r="A33" s="60">
        <v>24</v>
      </c>
      <c r="B33" s="107" t="s">
        <v>2123</v>
      </c>
      <c r="C33" s="60" t="s">
        <v>3850</v>
      </c>
      <c r="D33" s="60" t="s">
        <v>1449</v>
      </c>
      <c r="E33" s="117">
        <v>3000000</v>
      </c>
      <c r="F33" s="120" t="s">
        <v>4</v>
      </c>
    </row>
    <row r="34" spans="1:6" ht="110.25">
      <c r="A34" s="60">
        <v>25</v>
      </c>
      <c r="B34" s="107" t="s">
        <v>2124</v>
      </c>
      <c r="C34" s="60" t="s">
        <v>3851</v>
      </c>
      <c r="D34" s="60" t="s">
        <v>2125</v>
      </c>
      <c r="E34" s="117">
        <v>750000</v>
      </c>
      <c r="F34" s="120" t="s">
        <v>466</v>
      </c>
    </row>
    <row r="35" spans="1:6" ht="126">
      <c r="A35" s="60">
        <v>26</v>
      </c>
      <c r="B35" s="107" t="s">
        <v>2126</v>
      </c>
      <c r="C35" s="60" t="s">
        <v>3852</v>
      </c>
      <c r="D35" s="60" t="s">
        <v>10549</v>
      </c>
      <c r="E35" s="117">
        <v>1000000</v>
      </c>
      <c r="F35" s="120" t="s">
        <v>466</v>
      </c>
    </row>
    <row r="36" spans="1:6" ht="31.5">
      <c r="A36" s="60">
        <v>27</v>
      </c>
      <c r="B36" s="107" t="s">
        <v>2127</v>
      </c>
      <c r="C36" s="60" t="s">
        <v>3853</v>
      </c>
      <c r="D36" s="60" t="s">
        <v>1449</v>
      </c>
      <c r="E36" s="117">
        <v>1500000</v>
      </c>
      <c r="F36" s="120" t="s">
        <v>4</v>
      </c>
    </row>
    <row r="37" spans="1:6" ht="31.5">
      <c r="A37" s="60">
        <v>28</v>
      </c>
      <c r="B37" s="107" t="s">
        <v>2128</v>
      </c>
      <c r="C37" s="60" t="s">
        <v>3854</v>
      </c>
      <c r="D37" s="60" t="s">
        <v>2129</v>
      </c>
      <c r="E37" s="117">
        <v>200000</v>
      </c>
      <c r="F37" s="120" t="s">
        <v>4</v>
      </c>
    </row>
    <row r="38" spans="1:6" ht="31.5">
      <c r="A38" s="60">
        <v>29</v>
      </c>
      <c r="B38" s="107" t="s">
        <v>2130</v>
      </c>
      <c r="C38" s="60" t="s">
        <v>3855</v>
      </c>
      <c r="D38" s="60" t="s">
        <v>10550</v>
      </c>
      <c r="E38" s="117">
        <v>200000</v>
      </c>
      <c r="F38" s="120" t="s">
        <v>4</v>
      </c>
    </row>
    <row r="39" spans="1:6" ht="15.75">
      <c r="A39" s="60"/>
      <c r="B39" s="2152" t="s">
        <v>1408</v>
      </c>
      <c r="C39" s="2153"/>
      <c r="D39" s="107"/>
      <c r="E39" s="221"/>
      <c r="F39" s="115"/>
    </row>
    <row r="40" spans="1:6" ht="63">
      <c r="A40" s="60">
        <v>30</v>
      </c>
      <c r="B40" s="107" t="s">
        <v>2131</v>
      </c>
      <c r="C40" s="60" t="s">
        <v>3856</v>
      </c>
      <c r="D40" s="107" t="s">
        <v>2132</v>
      </c>
      <c r="E40" s="117">
        <v>1900000</v>
      </c>
      <c r="F40" s="120" t="s">
        <v>466</v>
      </c>
    </row>
    <row r="41" spans="1:6" ht="78.75">
      <c r="A41" s="60">
        <v>31</v>
      </c>
      <c r="B41" s="107" t="s">
        <v>2133</v>
      </c>
      <c r="C41" s="60" t="s">
        <v>3857</v>
      </c>
      <c r="D41" s="107" t="s">
        <v>2134</v>
      </c>
      <c r="E41" s="117">
        <v>2000000</v>
      </c>
      <c r="F41" s="120" t="s">
        <v>466</v>
      </c>
    </row>
    <row r="42" spans="1:6" ht="31.5">
      <c r="A42" s="60">
        <v>32</v>
      </c>
      <c r="B42" s="60" t="s">
        <v>2135</v>
      </c>
      <c r="C42" s="60" t="s">
        <v>3858</v>
      </c>
      <c r="D42" s="60" t="s">
        <v>2136</v>
      </c>
      <c r="E42" s="116">
        <v>3000000</v>
      </c>
      <c r="F42" s="115" t="s">
        <v>4</v>
      </c>
    </row>
    <row r="43" spans="1:6" ht="47.25">
      <c r="A43" s="60">
        <v>33</v>
      </c>
      <c r="B43" s="60" t="s">
        <v>2137</v>
      </c>
      <c r="C43" s="60" t="s">
        <v>3859</v>
      </c>
      <c r="D43" s="60" t="s">
        <v>2138</v>
      </c>
      <c r="E43" s="116">
        <v>5000000</v>
      </c>
      <c r="F43" s="115" t="s">
        <v>4</v>
      </c>
    </row>
    <row r="44" spans="1:6" ht="63">
      <c r="A44" s="60">
        <v>34</v>
      </c>
      <c r="B44" s="60" t="s">
        <v>2139</v>
      </c>
      <c r="C44" s="60" t="s">
        <v>3860</v>
      </c>
      <c r="D44" s="60" t="s">
        <v>3865</v>
      </c>
      <c r="E44" s="116">
        <v>3500000</v>
      </c>
      <c r="F44" s="115" t="s">
        <v>466</v>
      </c>
    </row>
    <row r="45" spans="1:6" ht="110.25">
      <c r="A45" s="60">
        <v>35</v>
      </c>
      <c r="B45" s="60" t="s">
        <v>2140</v>
      </c>
      <c r="C45" s="60" t="s">
        <v>3861</v>
      </c>
      <c r="D45" s="60" t="s">
        <v>2141</v>
      </c>
      <c r="E45" s="117">
        <v>800000</v>
      </c>
      <c r="F45" s="115" t="s">
        <v>466</v>
      </c>
    </row>
    <row r="46" spans="1:6" ht="15.75">
      <c r="A46" s="60"/>
      <c r="B46" s="2145" t="s">
        <v>662</v>
      </c>
      <c r="C46" s="2146"/>
      <c r="D46" s="60"/>
      <c r="E46" s="116"/>
      <c r="F46" s="115"/>
    </row>
    <row r="47" spans="1:6" ht="47.25">
      <c r="A47" s="60">
        <v>36</v>
      </c>
      <c r="B47" s="107" t="s">
        <v>10552</v>
      </c>
      <c r="C47" s="60" t="s">
        <v>3863</v>
      </c>
      <c r="D47" s="107" t="s">
        <v>2144</v>
      </c>
      <c r="E47" s="117">
        <v>2500000</v>
      </c>
      <c r="F47" s="115" t="s">
        <v>4</v>
      </c>
    </row>
    <row r="48" spans="1:6" ht="31.5">
      <c r="A48" s="60">
        <v>37</v>
      </c>
      <c r="B48" s="107" t="s">
        <v>2145</v>
      </c>
      <c r="C48" s="60" t="s">
        <v>3866</v>
      </c>
      <c r="D48" s="107" t="s">
        <v>2146</v>
      </c>
      <c r="E48" s="117">
        <v>1700000</v>
      </c>
      <c r="F48" s="115" t="s">
        <v>4</v>
      </c>
    </row>
    <row r="49" spans="1:6" ht="15.75">
      <c r="A49" s="60"/>
      <c r="B49" s="2152" t="s">
        <v>3680</v>
      </c>
      <c r="C49" s="2153"/>
      <c r="D49" s="107"/>
      <c r="E49" s="117"/>
      <c r="F49" s="115"/>
    </row>
    <row r="50" spans="1:6" ht="204.75">
      <c r="A50" s="60">
        <v>38</v>
      </c>
      <c r="B50" s="107" t="s">
        <v>2147</v>
      </c>
      <c r="C50" s="60" t="s">
        <v>3864</v>
      </c>
      <c r="D50" s="107" t="s">
        <v>2148</v>
      </c>
      <c r="E50" s="116">
        <v>1400000</v>
      </c>
      <c r="F50" s="115" t="s">
        <v>4</v>
      </c>
    </row>
    <row r="51" spans="1:6" ht="15.75">
      <c r="A51" s="60"/>
      <c r="B51" s="2152" t="s">
        <v>15</v>
      </c>
      <c r="C51" s="2225"/>
      <c r="D51" s="2153"/>
      <c r="E51" s="239">
        <f>SUM(E5:E50)</f>
        <v>105209258.5</v>
      </c>
      <c r="F51" s="805"/>
    </row>
    <row r="52" spans="1:6" ht="106.5" customHeight="1">
      <c r="A52" s="2143" t="s">
        <v>1391</v>
      </c>
      <c r="B52" s="2143"/>
      <c r="C52" s="2143"/>
      <c r="D52" s="2143" t="s">
        <v>1392</v>
      </c>
      <c r="E52" s="2143"/>
      <c r="F52" s="2143"/>
    </row>
    <row r="61" spans="1:6" ht="15.75">
      <c r="A61" s="60"/>
      <c r="B61" s="2152" t="s">
        <v>144</v>
      </c>
      <c r="C61" s="2153"/>
      <c r="D61" s="107"/>
      <c r="E61" s="117"/>
      <c r="F61" s="120"/>
    </row>
    <row r="62" spans="1:6" ht="63">
      <c r="A62" s="60"/>
      <c r="B62" s="690" t="s">
        <v>2103</v>
      </c>
      <c r="C62" s="107" t="s">
        <v>3838</v>
      </c>
      <c r="D62" s="690" t="s">
        <v>2104</v>
      </c>
      <c r="E62" s="117">
        <v>1765817.51</v>
      </c>
      <c r="F62" s="120" t="s">
        <v>4</v>
      </c>
    </row>
    <row r="63" spans="1:6" ht="94.5">
      <c r="A63" s="60"/>
      <c r="B63" s="60" t="s">
        <v>2142</v>
      </c>
      <c r="C63" s="60" t="s">
        <v>3862</v>
      </c>
      <c r="D63" s="60" t="s">
        <v>10551</v>
      </c>
      <c r="E63" s="116">
        <v>2000000</v>
      </c>
      <c r="F63" s="806" t="s">
        <v>4</v>
      </c>
    </row>
    <row r="64" spans="1:6" ht="126">
      <c r="A64" s="60"/>
      <c r="B64" s="690" t="s">
        <v>2111</v>
      </c>
      <c r="C64" s="107" t="s">
        <v>3842</v>
      </c>
      <c r="D64" s="690" t="s">
        <v>14880</v>
      </c>
      <c r="E64" s="117">
        <v>65817.509999999995</v>
      </c>
      <c r="F64" s="120" t="s">
        <v>4</v>
      </c>
    </row>
    <row r="65" spans="5:5">
      <c r="E65" s="190">
        <f>SUM(E62:E64)</f>
        <v>3831635.0199999996</v>
      </c>
    </row>
    <row r="68" spans="5:5">
      <c r="E68" s="190">
        <f>E65+E51</f>
        <v>109040893.52</v>
      </c>
    </row>
  </sheetData>
  <mergeCells count="15">
    <mergeCell ref="B20:C20"/>
    <mergeCell ref="B25:C25"/>
    <mergeCell ref="A1:F1"/>
    <mergeCell ref="A2:F2"/>
    <mergeCell ref="A3:F3"/>
    <mergeCell ref="B10:C10"/>
    <mergeCell ref="B14:C14"/>
    <mergeCell ref="B18:C18"/>
    <mergeCell ref="B61:C61"/>
    <mergeCell ref="A52:C52"/>
    <mergeCell ref="D52:F52"/>
    <mergeCell ref="B39:C39"/>
    <mergeCell ref="B46:C46"/>
    <mergeCell ref="B49:C49"/>
    <mergeCell ref="B51:D51"/>
  </mergeCells>
  <pageMargins left="0.7" right="0.7" top="0.75" bottom="0.75" header="0.3" footer="0.3"/>
  <pageSetup orientation="landscape" r:id="rId1"/>
  <headerFooter>
    <oddFooter>Page &amp;P of &amp;N</oddFooter>
  </headerFooter>
</worksheet>
</file>

<file path=xl/worksheets/sheet106.xml><?xml version="1.0" encoding="utf-8"?>
<worksheet xmlns="http://schemas.openxmlformats.org/spreadsheetml/2006/main" xmlns:r="http://schemas.openxmlformats.org/officeDocument/2006/relationships">
  <sheetPr>
    <tabColor theme="5" tint="-0.499984740745262"/>
  </sheetPr>
  <dimension ref="A1:F76"/>
  <sheetViews>
    <sheetView topLeftCell="A70" workbookViewId="0">
      <selection activeCell="G76" sqref="G76"/>
    </sheetView>
  </sheetViews>
  <sheetFormatPr defaultRowHeight="15.75"/>
  <cols>
    <col min="1" max="1" width="6.85546875" style="286" customWidth="1"/>
    <col min="2" max="2" width="14.28515625" style="286" customWidth="1"/>
    <col min="3" max="3" width="41.85546875" style="286" customWidth="1"/>
    <col min="4" max="4" width="28.140625" style="286" customWidth="1"/>
    <col min="5" max="5" width="19.42578125" style="170" customWidth="1"/>
    <col min="6" max="6" width="10.140625" style="286" customWidth="1"/>
    <col min="7" max="16384" width="9.140625" style="286"/>
  </cols>
  <sheetData>
    <row r="1" spans="1:6">
      <c r="A1" s="2197" t="s">
        <v>133</v>
      </c>
      <c r="B1" s="2197"/>
      <c r="C1" s="2197"/>
      <c r="D1" s="2197"/>
      <c r="E1" s="2197"/>
      <c r="F1" s="2197"/>
    </row>
    <row r="2" spans="1:6">
      <c r="A2" s="2197" t="s">
        <v>7907</v>
      </c>
      <c r="B2" s="2197"/>
      <c r="C2" s="2197"/>
      <c r="D2" s="2197"/>
      <c r="E2" s="2197"/>
      <c r="F2" s="2197"/>
    </row>
    <row r="3" spans="1:6">
      <c r="A3" s="2197" t="s">
        <v>6436</v>
      </c>
      <c r="B3" s="2197"/>
      <c r="C3" s="2197"/>
      <c r="D3" s="2197"/>
      <c r="E3" s="2197"/>
      <c r="F3" s="2197"/>
    </row>
    <row r="4" spans="1:6" ht="33.75" customHeight="1">
      <c r="A4" s="285" t="s">
        <v>134</v>
      </c>
      <c r="B4" s="47" t="s">
        <v>135</v>
      </c>
      <c r="C4" s="47" t="s">
        <v>0</v>
      </c>
      <c r="D4" s="47" t="s">
        <v>136</v>
      </c>
      <c r="E4" s="82" t="s">
        <v>1300</v>
      </c>
      <c r="F4" s="48" t="s">
        <v>138</v>
      </c>
    </row>
    <row r="5" spans="1:6" ht="15.75" customHeight="1">
      <c r="A5" s="50"/>
      <c r="B5" s="2189" t="s">
        <v>1948</v>
      </c>
      <c r="C5" s="2190"/>
      <c r="D5" s="2191"/>
      <c r="E5" s="82"/>
      <c r="F5" s="48"/>
    </row>
    <row r="6" spans="1:6" ht="31.5">
      <c r="A6" s="177">
        <v>1</v>
      </c>
      <c r="B6" s="50" t="s">
        <v>464</v>
      </c>
      <c r="C6" s="50" t="s">
        <v>7908</v>
      </c>
      <c r="D6" s="50" t="s">
        <v>239</v>
      </c>
      <c r="E6" s="116">
        <v>2571666</v>
      </c>
      <c r="F6" s="51" t="s">
        <v>118</v>
      </c>
    </row>
    <row r="7" spans="1:6" ht="78.75">
      <c r="A7" s="177">
        <v>2</v>
      </c>
      <c r="B7" s="50" t="s">
        <v>5</v>
      </c>
      <c r="C7" s="50" t="s">
        <v>7909</v>
      </c>
      <c r="D7" s="50" t="s">
        <v>7506</v>
      </c>
      <c r="E7" s="116">
        <v>2270786.5099999998</v>
      </c>
      <c r="F7" s="51" t="s">
        <v>118</v>
      </c>
    </row>
    <row r="8" spans="1:6" ht="47.25">
      <c r="A8" s="177">
        <v>3</v>
      </c>
      <c r="B8" s="50" t="s">
        <v>12</v>
      </c>
      <c r="C8" s="50" t="s">
        <v>7910</v>
      </c>
      <c r="D8" s="50" t="s">
        <v>14</v>
      </c>
      <c r="E8" s="116">
        <v>1700000</v>
      </c>
      <c r="F8" s="51" t="s">
        <v>118</v>
      </c>
    </row>
    <row r="9" spans="1:6">
      <c r="A9" s="177"/>
      <c r="B9" s="2215" t="s">
        <v>7911</v>
      </c>
      <c r="C9" s="2220"/>
      <c r="D9" s="2216"/>
      <c r="E9" s="116"/>
      <c r="F9" s="51"/>
    </row>
    <row r="10" spans="1:6" ht="63">
      <c r="A10" s="177">
        <v>4</v>
      </c>
      <c r="B10" s="50" t="s">
        <v>5</v>
      </c>
      <c r="C10" s="50" t="s">
        <v>7912</v>
      </c>
      <c r="D10" s="50" t="s">
        <v>242</v>
      </c>
      <c r="E10" s="116">
        <v>800000</v>
      </c>
      <c r="F10" s="51" t="s">
        <v>118</v>
      </c>
    </row>
    <row r="11" spans="1:6" ht="47.25">
      <c r="A11" s="177">
        <v>5</v>
      </c>
      <c r="B11" s="50" t="s">
        <v>12</v>
      </c>
      <c r="C11" s="50" t="s">
        <v>7913</v>
      </c>
      <c r="D11" s="50" t="s">
        <v>14</v>
      </c>
      <c r="E11" s="116">
        <v>1000000</v>
      </c>
      <c r="F11" s="51" t="s">
        <v>118</v>
      </c>
    </row>
    <row r="12" spans="1:6" ht="63">
      <c r="A12" s="177">
        <v>6</v>
      </c>
      <c r="B12" s="50" t="s">
        <v>3655</v>
      </c>
      <c r="C12" s="50" t="s">
        <v>7914</v>
      </c>
      <c r="D12" s="50" t="s">
        <v>1736</v>
      </c>
      <c r="E12" s="116">
        <v>1471226.26</v>
      </c>
      <c r="F12" s="51" t="s">
        <v>118</v>
      </c>
    </row>
    <row r="13" spans="1:6">
      <c r="A13" s="177"/>
      <c r="B13" s="2215" t="s">
        <v>143</v>
      </c>
      <c r="C13" s="2216"/>
      <c r="D13" s="50"/>
      <c r="E13" s="116"/>
      <c r="F13" s="51"/>
    </row>
    <row r="14" spans="1:6" ht="63">
      <c r="A14" s="177">
        <v>7</v>
      </c>
      <c r="B14" s="51" t="s">
        <v>195</v>
      </c>
      <c r="C14" s="50" t="s">
        <v>7915</v>
      </c>
      <c r="D14" s="51" t="s">
        <v>1920</v>
      </c>
      <c r="E14" s="117">
        <v>5738993.4500000002</v>
      </c>
      <c r="F14" s="51" t="s">
        <v>118</v>
      </c>
    </row>
    <row r="15" spans="1:6">
      <c r="A15" s="177"/>
      <c r="B15" s="2189" t="s">
        <v>593</v>
      </c>
      <c r="C15" s="2191"/>
      <c r="D15" s="51"/>
      <c r="E15" s="117"/>
      <c r="F15" s="51"/>
    </row>
    <row r="16" spans="1:6" ht="47.25">
      <c r="A16" s="177">
        <v>8</v>
      </c>
      <c r="B16" s="51" t="s">
        <v>39</v>
      </c>
      <c r="C16" s="50" t="s">
        <v>7916</v>
      </c>
      <c r="D16" s="51" t="s">
        <v>40</v>
      </c>
      <c r="E16" s="117">
        <v>21552761.280000001</v>
      </c>
      <c r="F16" s="51" t="s">
        <v>118</v>
      </c>
    </row>
    <row r="17" spans="1:6" ht="47.25">
      <c r="A17" s="177">
        <v>9</v>
      </c>
      <c r="B17" s="51" t="s">
        <v>596</v>
      </c>
      <c r="C17" s="50" t="s">
        <v>7917</v>
      </c>
      <c r="D17" s="51" t="s">
        <v>40</v>
      </c>
      <c r="E17" s="117">
        <v>9812807</v>
      </c>
      <c r="F17" s="51" t="s">
        <v>118</v>
      </c>
    </row>
    <row r="18" spans="1:6">
      <c r="A18" s="177"/>
      <c r="B18" s="2171" t="s">
        <v>555</v>
      </c>
      <c r="C18" s="2257"/>
      <c r="D18" s="51"/>
      <c r="E18" s="117"/>
      <c r="F18" s="51"/>
    </row>
    <row r="19" spans="1:6" ht="78.75">
      <c r="A19" s="177">
        <v>10</v>
      </c>
      <c r="B19" s="51" t="s">
        <v>381</v>
      </c>
      <c r="C19" s="50" t="s">
        <v>7918</v>
      </c>
      <c r="D19" s="51" t="s">
        <v>24</v>
      </c>
      <c r="E19" s="117">
        <v>2180817.5099999998</v>
      </c>
      <c r="F19" s="51" t="s">
        <v>4</v>
      </c>
    </row>
    <row r="20" spans="1:6">
      <c r="A20" s="177"/>
      <c r="B20" s="2189" t="s">
        <v>480</v>
      </c>
      <c r="C20" s="2191"/>
      <c r="D20" s="65"/>
      <c r="E20" s="117"/>
      <c r="F20" s="51"/>
    </row>
    <row r="21" spans="1:6" ht="47.25">
      <c r="A21" s="177">
        <v>11</v>
      </c>
      <c r="B21" s="51" t="s">
        <v>7919</v>
      </c>
      <c r="C21" s="50" t="s">
        <v>7920</v>
      </c>
      <c r="D21" s="51" t="s">
        <v>7921</v>
      </c>
      <c r="E21" s="117">
        <v>3000000</v>
      </c>
      <c r="F21" s="51" t="s">
        <v>4</v>
      </c>
    </row>
    <row r="22" spans="1:6" ht="47.25">
      <c r="A22" s="177">
        <v>12</v>
      </c>
      <c r="B22" s="51" t="s">
        <v>7922</v>
      </c>
      <c r="C22" s="50" t="s">
        <v>7923</v>
      </c>
      <c r="D22" s="51" t="s">
        <v>7921</v>
      </c>
      <c r="E22" s="117">
        <v>3000000</v>
      </c>
      <c r="F22" s="51" t="s">
        <v>4</v>
      </c>
    </row>
    <row r="23" spans="1:6" ht="47.25">
      <c r="A23" s="177">
        <v>13</v>
      </c>
      <c r="B23" s="51" t="s">
        <v>7924</v>
      </c>
      <c r="C23" s="50" t="s">
        <v>7925</v>
      </c>
      <c r="D23" s="51" t="s">
        <v>7926</v>
      </c>
      <c r="E23" s="117">
        <v>3000000</v>
      </c>
      <c r="F23" s="51" t="s">
        <v>4</v>
      </c>
    </row>
    <row r="24" spans="1:6" ht="47.25">
      <c r="A24" s="177">
        <v>14</v>
      </c>
      <c r="B24" s="51" t="s">
        <v>7927</v>
      </c>
      <c r="C24" s="50" t="s">
        <v>7928</v>
      </c>
      <c r="D24" s="51" t="s">
        <v>7929</v>
      </c>
      <c r="E24" s="117">
        <v>3000000</v>
      </c>
      <c r="F24" s="51" t="s">
        <v>466</v>
      </c>
    </row>
    <row r="25" spans="1:6" ht="47.25">
      <c r="A25" s="177">
        <v>15</v>
      </c>
      <c r="B25" s="51" t="s">
        <v>7930</v>
      </c>
      <c r="C25" s="50" t="s">
        <v>7931</v>
      </c>
      <c r="D25" s="51" t="s">
        <v>7929</v>
      </c>
      <c r="E25" s="117">
        <v>3000000</v>
      </c>
      <c r="F25" s="51" t="s">
        <v>466</v>
      </c>
    </row>
    <row r="26" spans="1:6" ht="47.25">
      <c r="A26" s="177">
        <v>16</v>
      </c>
      <c r="B26" s="51" t="s">
        <v>7932</v>
      </c>
      <c r="C26" s="50" t="s">
        <v>7933</v>
      </c>
      <c r="D26" s="51" t="s">
        <v>7929</v>
      </c>
      <c r="E26" s="117">
        <v>3000000</v>
      </c>
      <c r="F26" s="51" t="s">
        <v>4</v>
      </c>
    </row>
    <row r="27" spans="1:6" ht="47.25">
      <c r="A27" s="177">
        <v>17</v>
      </c>
      <c r="B27" s="51" t="s">
        <v>7934</v>
      </c>
      <c r="C27" s="50" t="s">
        <v>7935</v>
      </c>
      <c r="D27" s="51" t="s">
        <v>7936</v>
      </c>
      <c r="E27" s="117">
        <v>1000000</v>
      </c>
      <c r="F27" s="51" t="s">
        <v>4</v>
      </c>
    </row>
    <row r="28" spans="1:6" ht="63">
      <c r="A28" s="177">
        <v>18</v>
      </c>
      <c r="B28" s="51" t="s">
        <v>7937</v>
      </c>
      <c r="C28" s="50" t="s">
        <v>7938</v>
      </c>
      <c r="D28" s="51" t="s">
        <v>7939</v>
      </c>
      <c r="E28" s="117">
        <v>1000000</v>
      </c>
      <c r="F28" s="51" t="s">
        <v>4</v>
      </c>
    </row>
    <row r="29" spans="1:6" ht="47.25">
      <c r="A29" s="177">
        <v>19</v>
      </c>
      <c r="B29" s="51" t="s">
        <v>7940</v>
      </c>
      <c r="C29" s="50" t="s">
        <v>7941</v>
      </c>
      <c r="D29" s="51" t="s">
        <v>7939</v>
      </c>
      <c r="E29" s="117">
        <v>1000000</v>
      </c>
      <c r="F29" s="177" t="s">
        <v>4</v>
      </c>
    </row>
    <row r="30" spans="1:6" ht="47.25">
      <c r="A30" s="177">
        <v>20</v>
      </c>
      <c r="B30" s="51" t="s">
        <v>7942</v>
      </c>
      <c r="C30" s="50" t="s">
        <v>14883</v>
      </c>
      <c r="D30" s="51" t="s">
        <v>7943</v>
      </c>
      <c r="E30" s="117">
        <v>1000000</v>
      </c>
      <c r="F30" s="177" t="s">
        <v>4</v>
      </c>
    </row>
    <row r="31" spans="1:6" ht="47.25">
      <c r="A31" s="177">
        <v>21</v>
      </c>
      <c r="B31" s="51" t="s">
        <v>7944</v>
      </c>
      <c r="C31" s="50" t="s">
        <v>14884</v>
      </c>
      <c r="D31" s="51" t="s">
        <v>7943</v>
      </c>
      <c r="E31" s="117">
        <v>1000000</v>
      </c>
      <c r="F31" s="177" t="s">
        <v>4</v>
      </c>
    </row>
    <row r="32" spans="1:6" ht="47.25">
      <c r="A32" s="177">
        <v>22</v>
      </c>
      <c r="B32" s="494" t="s">
        <v>7940</v>
      </c>
      <c r="C32" s="50" t="s">
        <v>7948</v>
      </c>
      <c r="D32" s="51" t="s">
        <v>7949</v>
      </c>
      <c r="E32" s="117">
        <v>4000000</v>
      </c>
      <c r="F32" s="51" t="s">
        <v>7947</v>
      </c>
    </row>
    <row r="33" spans="1:6">
      <c r="A33" s="177"/>
      <c r="B33" s="2189" t="s">
        <v>1353</v>
      </c>
      <c r="C33" s="2191"/>
      <c r="D33" s="51"/>
      <c r="E33" s="117"/>
      <c r="F33" s="51"/>
    </row>
    <row r="34" spans="1:6" ht="31.5">
      <c r="A34" s="177">
        <v>23</v>
      </c>
      <c r="B34" s="51" t="s">
        <v>7950</v>
      </c>
      <c r="C34" s="50" t="s">
        <v>7951</v>
      </c>
      <c r="D34" s="51" t="s">
        <v>7952</v>
      </c>
      <c r="E34" s="117">
        <v>3500000</v>
      </c>
      <c r="F34" s="51" t="s">
        <v>4</v>
      </c>
    </row>
    <row r="35" spans="1:6" ht="47.25">
      <c r="A35" s="177">
        <v>24</v>
      </c>
      <c r="B35" s="51" t="s">
        <v>7956</v>
      </c>
      <c r="C35" s="50" t="s">
        <v>7957</v>
      </c>
      <c r="D35" s="51" t="s">
        <v>7958</v>
      </c>
      <c r="E35" s="117">
        <v>2500000</v>
      </c>
      <c r="F35" s="51" t="s">
        <v>4</v>
      </c>
    </row>
    <row r="36" spans="1:6" ht="47.25">
      <c r="A36" s="177">
        <v>25</v>
      </c>
      <c r="B36" s="51" t="s">
        <v>7961</v>
      </c>
      <c r="C36" s="50" t="s">
        <v>7962</v>
      </c>
      <c r="D36" s="51" t="s">
        <v>7963</v>
      </c>
      <c r="E36" s="117">
        <v>1000000</v>
      </c>
      <c r="F36" s="51" t="s">
        <v>4</v>
      </c>
    </row>
    <row r="37" spans="1:6">
      <c r="A37" s="177"/>
      <c r="B37" s="2189" t="s">
        <v>208</v>
      </c>
      <c r="C37" s="2191"/>
      <c r="D37" s="51"/>
      <c r="E37" s="117"/>
      <c r="F37" s="51"/>
    </row>
    <row r="38" spans="1:6" ht="31.5">
      <c r="A38" s="177">
        <v>26</v>
      </c>
      <c r="B38" s="50" t="s">
        <v>7970</v>
      </c>
      <c r="C38" s="50" t="s">
        <v>7971</v>
      </c>
      <c r="D38" s="50" t="s">
        <v>7972</v>
      </c>
      <c r="E38" s="116">
        <v>400000</v>
      </c>
      <c r="F38" s="50" t="s">
        <v>763</v>
      </c>
    </row>
    <row r="39" spans="1:6">
      <c r="A39" s="177"/>
      <c r="B39" s="2215" t="s">
        <v>1282</v>
      </c>
      <c r="C39" s="2216"/>
      <c r="D39" s="50"/>
      <c r="E39" s="116"/>
      <c r="F39" s="50"/>
    </row>
    <row r="40" spans="1:6" ht="103.5">
      <c r="A40" s="177">
        <v>27</v>
      </c>
      <c r="B40" s="51" t="s">
        <v>1282</v>
      </c>
      <c r="C40" s="51" t="s">
        <v>7973</v>
      </c>
      <c r="D40" s="50" t="s">
        <v>14882</v>
      </c>
      <c r="E40" s="117">
        <v>3000000</v>
      </c>
      <c r="F40" s="51" t="s">
        <v>272</v>
      </c>
    </row>
    <row r="41" spans="1:6">
      <c r="A41" s="177"/>
      <c r="B41" s="2189" t="s">
        <v>1418</v>
      </c>
      <c r="C41" s="2191"/>
      <c r="D41" s="50"/>
      <c r="E41" s="116"/>
      <c r="F41" s="50"/>
    </row>
    <row r="42" spans="1:6" ht="78" customHeight="1">
      <c r="A42" s="177">
        <v>28</v>
      </c>
      <c r="B42" s="51" t="s">
        <v>7975</v>
      </c>
      <c r="C42" s="51" t="s">
        <v>7973</v>
      </c>
      <c r="D42" s="50" t="s">
        <v>7976</v>
      </c>
      <c r="E42" s="117">
        <v>2500000</v>
      </c>
      <c r="F42" s="51" t="s">
        <v>763</v>
      </c>
    </row>
    <row r="43" spans="1:6">
      <c r="A43" s="2367" t="s">
        <v>15</v>
      </c>
      <c r="B43" s="2367"/>
      <c r="C43" s="47"/>
      <c r="D43" s="47"/>
      <c r="E43" s="239">
        <f>SUM(E6:E42)</f>
        <v>88999058.00999999</v>
      </c>
      <c r="F43" s="51"/>
    </row>
    <row r="44" spans="1:6" ht="97.5" customHeight="1">
      <c r="A44" s="2143" t="s">
        <v>1391</v>
      </c>
      <c r="B44" s="2143"/>
      <c r="C44" s="2143"/>
      <c r="D44" s="2143" t="s">
        <v>1392</v>
      </c>
      <c r="E44" s="2143"/>
      <c r="F44" s="2143"/>
    </row>
    <row r="63" spans="1:6">
      <c r="A63" s="177"/>
      <c r="B63" s="2171" t="s">
        <v>930</v>
      </c>
      <c r="C63" s="2257"/>
      <c r="D63" s="51"/>
      <c r="E63" s="117"/>
      <c r="F63" s="51"/>
    </row>
    <row r="64" spans="1:6" ht="409.5">
      <c r="A64" s="215">
        <v>11</v>
      </c>
      <c r="B64" s="143" t="s">
        <v>581</v>
      </c>
      <c r="C64" s="143" t="s">
        <v>10714</v>
      </c>
      <c r="D64" s="168" t="s">
        <v>10715</v>
      </c>
      <c r="E64" s="117">
        <v>2180817.5099999998</v>
      </c>
      <c r="F64" s="143" t="s">
        <v>4</v>
      </c>
    </row>
    <row r="65" spans="1:6" ht="204.75">
      <c r="A65" s="177">
        <v>23</v>
      </c>
      <c r="B65" s="51" t="s">
        <v>7945</v>
      </c>
      <c r="C65" s="50" t="s">
        <v>7946</v>
      </c>
      <c r="D65" s="143" t="s">
        <v>10882</v>
      </c>
      <c r="E65" s="117">
        <v>1800000</v>
      </c>
      <c r="F65" s="51" t="s">
        <v>7947</v>
      </c>
    </row>
    <row r="66" spans="1:6" ht="47.25">
      <c r="A66" s="215">
        <v>25</v>
      </c>
      <c r="B66" s="143" t="s">
        <v>7953</v>
      </c>
      <c r="C66" s="97" t="s">
        <v>7954</v>
      </c>
      <c r="D66" s="143" t="s">
        <v>7955</v>
      </c>
      <c r="E66" s="117">
        <v>1600000</v>
      </c>
      <c r="F66" s="143" t="s">
        <v>4</v>
      </c>
    </row>
    <row r="67" spans="1:6" ht="47.25">
      <c r="A67" s="177">
        <v>27</v>
      </c>
      <c r="B67" s="143" t="s">
        <v>7959</v>
      </c>
      <c r="C67" s="97" t="s">
        <v>7960</v>
      </c>
      <c r="D67" s="143" t="s">
        <v>7955</v>
      </c>
      <c r="E67" s="117">
        <v>1600000</v>
      </c>
      <c r="F67" s="143" t="s">
        <v>4</v>
      </c>
    </row>
    <row r="68" spans="1:6" ht="31.5">
      <c r="A68" s="215">
        <v>29</v>
      </c>
      <c r="B68" s="143" t="s">
        <v>7964</v>
      </c>
      <c r="C68" s="97" t="s">
        <v>7965</v>
      </c>
      <c r="D68" s="143" t="s">
        <v>7966</v>
      </c>
      <c r="E68" s="117">
        <v>1861000</v>
      </c>
      <c r="F68" s="143" t="s">
        <v>583</v>
      </c>
    </row>
    <row r="69" spans="1:6" ht="47.25">
      <c r="A69" s="215">
        <v>30</v>
      </c>
      <c r="B69" s="97" t="s">
        <v>7967</v>
      </c>
      <c r="C69" s="97" t="s">
        <v>7968</v>
      </c>
      <c r="D69" s="97" t="s">
        <v>7969</v>
      </c>
      <c r="E69" s="116">
        <v>9000000</v>
      </c>
      <c r="F69" s="97" t="s">
        <v>763</v>
      </c>
    </row>
    <row r="70" spans="1:6" ht="47.25">
      <c r="A70" s="215">
        <v>33</v>
      </c>
      <c r="B70" s="143" t="s">
        <v>1282</v>
      </c>
      <c r="C70" s="97" t="s">
        <v>7974</v>
      </c>
      <c r="D70" s="97" t="s">
        <v>10713</v>
      </c>
      <c r="E70" s="116">
        <v>2000000</v>
      </c>
      <c r="F70" s="97" t="s">
        <v>4</v>
      </c>
    </row>
    <row r="71" spans="1:6">
      <c r="E71" s="1601">
        <f>SUM(E64:E70)</f>
        <v>20041817.509999998</v>
      </c>
    </row>
    <row r="76" spans="1:6">
      <c r="E76" s="1601">
        <f>E71+E43</f>
        <v>109040875.51999998</v>
      </c>
    </row>
  </sheetData>
  <mergeCells count="17">
    <mergeCell ref="D44:F44"/>
    <mergeCell ref="A1:F1"/>
    <mergeCell ref="A2:F2"/>
    <mergeCell ref="A3:F3"/>
    <mergeCell ref="B13:C13"/>
    <mergeCell ref="B9:D9"/>
    <mergeCell ref="B37:C37"/>
    <mergeCell ref="B5:D5"/>
    <mergeCell ref="B15:C15"/>
    <mergeCell ref="B18:C18"/>
    <mergeCell ref="B63:C63"/>
    <mergeCell ref="B20:C20"/>
    <mergeCell ref="B33:C33"/>
    <mergeCell ref="B39:C39"/>
    <mergeCell ref="B41:C41"/>
    <mergeCell ref="A43:B43"/>
    <mergeCell ref="A44:C44"/>
  </mergeCells>
  <pageMargins left="0.7" right="0.7" top="0.75" bottom="0.75" header="0.3" footer="0.3"/>
  <pageSetup orientation="landscape" r:id="rId1"/>
  <headerFooter>
    <oddFooter>Page &amp;P of &amp;N</oddFooter>
  </headerFooter>
</worksheet>
</file>

<file path=xl/worksheets/sheet107.xml><?xml version="1.0" encoding="utf-8"?>
<worksheet xmlns="http://schemas.openxmlformats.org/spreadsheetml/2006/main" xmlns:r="http://schemas.openxmlformats.org/officeDocument/2006/relationships">
  <sheetPr>
    <tabColor theme="5" tint="-0.499984740745262"/>
  </sheetPr>
  <dimension ref="A1:N76"/>
  <sheetViews>
    <sheetView topLeftCell="A61" workbookViewId="0">
      <selection activeCell="F72" sqref="F72"/>
    </sheetView>
  </sheetViews>
  <sheetFormatPr defaultRowHeight="15.75"/>
  <cols>
    <col min="1" max="1" width="6.28515625" style="966" customWidth="1"/>
    <col min="2" max="2" width="11.85546875" style="89" customWidth="1"/>
    <col min="3" max="3" width="43.140625" style="89" customWidth="1"/>
    <col min="4" max="4" width="29.28515625" style="89" customWidth="1"/>
    <col min="5" max="5" width="21.42578125" style="268" customWidth="1"/>
    <col min="6" max="6" width="10.140625" style="262" customWidth="1"/>
    <col min="7" max="7" width="9.5703125" style="89" customWidth="1"/>
    <col min="8" max="8" width="9.140625" style="89"/>
    <col min="9" max="9" width="14.5703125" style="260" bestFit="1" customWidth="1"/>
    <col min="10" max="10" width="14.5703125" style="89" bestFit="1" customWidth="1"/>
    <col min="11" max="11" width="16.42578125" style="89" bestFit="1" customWidth="1"/>
    <col min="12" max="16384" width="9.140625" style="89"/>
  </cols>
  <sheetData>
    <row r="1" spans="1:14" s="286" customFormat="1">
      <c r="A1" s="2197" t="s">
        <v>133</v>
      </c>
      <c r="B1" s="2197"/>
      <c r="C1" s="2197"/>
      <c r="D1" s="2197"/>
      <c r="E1" s="2197"/>
      <c r="F1" s="2197"/>
      <c r="I1" s="288"/>
    </row>
    <row r="2" spans="1:14" s="286" customFormat="1">
      <c r="A2" s="2197" t="s">
        <v>2149</v>
      </c>
      <c r="B2" s="2197"/>
      <c r="C2" s="2197"/>
      <c r="D2" s="2197"/>
      <c r="E2" s="2197"/>
      <c r="F2" s="2197"/>
      <c r="I2" s="288"/>
    </row>
    <row r="3" spans="1:14" s="286" customFormat="1">
      <c r="A3" s="2197" t="s">
        <v>140</v>
      </c>
      <c r="B3" s="2197"/>
      <c r="C3" s="2197"/>
      <c r="D3" s="2197"/>
      <c r="E3" s="2197"/>
      <c r="F3" s="2197"/>
      <c r="I3" s="288"/>
    </row>
    <row r="4" spans="1:14" s="286" customFormat="1" ht="36" customHeight="1">
      <c r="A4" s="967" t="s">
        <v>134</v>
      </c>
      <c r="B4" s="47" t="s">
        <v>135</v>
      </c>
      <c r="C4" s="47" t="s">
        <v>0</v>
      </c>
      <c r="D4" s="47" t="s">
        <v>136</v>
      </c>
      <c r="E4" s="82" t="s">
        <v>1300</v>
      </c>
      <c r="F4" s="172" t="s">
        <v>138</v>
      </c>
      <c r="I4" s="288"/>
    </row>
    <row r="5" spans="1:14" ht="18.75" customHeight="1">
      <c r="A5" s="175"/>
      <c r="B5" s="2215" t="s">
        <v>139</v>
      </c>
      <c r="C5" s="2220"/>
      <c r="D5" s="2216"/>
      <c r="E5" s="5"/>
      <c r="F5" s="159"/>
    </row>
    <row r="6" spans="1:14" s="317" customFormat="1" ht="47.25">
      <c r="A6" s="63">
        <v>1</v>
      </c>
      <c r="B6" s="65" t="s">
        <v>2150</v>
      </c>
      <c r="C6" s="65" t="s">
        <v>17627</v>
      </c>
      <c r="D6" s="65" t="s">
        <v>2151</v>
      </c>
      <c r="E6" s="390">
        <v>2808000</v>
      </c>
      <c r="F6" s="65" t="s">
        <v>118</v>
      </c>
      <c r="G6" s="646"/>
      <c r="H6" s="646"/>
      <c r="I6" s="963"/>
      <c r="J6" s="646"/>
      <c r="K6" s="646"/>
      <c r="L6" s="646"/>
      <c r="M6" s="646"/>
      <c r="N6" s="646"/>
    </row>
    <row r="7" spans="1:14" s="317" customFormat="1" ht="63">
      <c r="A7" s="63">
        <v>2</v>
      </c>
      <c r="B7" s="65" t="s">
        <v>1423</v>
      </c>
      <c r="C7" s="65" t="s">
        <v>17628</v>
      </c>
      <c r="D7" s="65" t="s">
        <v>2152</v>
      </c>
      <c r="E7" s="390">
        <v>800000</v>
      </c>
      <c r="F7" s="65" t="s">
        <v>272</v>
      </c>
      <c r="G7" s="964"/>
      <c r="H7" s="646"/>
      <c r="I7" s="963"/>
      <c r="J7" s="646"/>
      <c r="K7" s="646"/>
      <c r="L7" s="646"/>
      <c r="M7" s="646"/>
      <c r="N7" s="646"/>
    </row>
    <row r="8" spans="1:14" s="317" customFormat="1">
      <c r="A8" s="63">
        <v>3</v>
      </c>
      <c r="B8" s="65" t="s">
        <v>7</v>
      </c>
      <c r="C8" s="65" t="s">
        <v>17629</v>
      </c>
      <c r="D8" s="65" t="s">
        <v>794</v>
      </c>
      <c r="E8" s="390">
        <v>30000</v>
      </c>
      <c r="F8" s="65" t="s">
        <v>272</v>
      </c>
      <c r="G8" s="646"/>
      <c r="H8" s="646"/>
      <c r="I8" s="963"/>
      <c r="J8" s="646"/>
      <c r="K8" s="646"/>
      <c r="L8" s="646"/>
      <c r="M8" s="646"/>
      <c r="N8" s="646"/>
    </row>
    <row r="9" spans="1:14" s="317" customFormat="1">
      <c r="A9" s="63">
        <v>4</v>
      </c>
      <c r="B9" s="65" t="s">
        <v>10</v>
      </c>
      <c r="C9" s="65" t="s">
        <v>17630</v>
      </c>
      <c r="D9" s="65" t="s">
        <v>580</v>
      </c>
      <c r="E9" s="390">
        <v>50000</v>
      </c>
      <c r="F9" s="65" t="s">
        <v>272</v>
      </c>
      <c r="G9" s="646"/>
      <c r="H9" s="646"/>
      <c r="I9" s="963"/>
      <c r="J9" s="646"/>
      <c r="K9" s="646"/>
      <c r="L9" s="646"/>
      <c r="M9" s="646"/>
      <c r="N9" s="646"/>
    </row>
    <row r="10" spans="1:14" s="317" customFormat="1" ht="63">
      <c r="A10" s="63">
        <v>5</v>
      </c>
      <c r="B10" s="65" t="s">
        <v>12</v>
      </c>
      <c r="C10" s="65" t="s">
        <v>17631</v>
      </c>
      <c r="D10" s="65" t="s">
        <v>2153</v>
      </c>
      <c r="E10" s="390">
        <v>2854453</v>
      </c>
      <c r="F10" s="65" t="s">
        <v>272</v>
      </c>
      <c r="G10" s="646"/>
      <c r="H10" s="646"/>
      <c r="I10" s="963"/>
      <c r="J10" s="646"/>
      <c r="K10" s="646"/>
      <c r="L10" s="646"/>
      <c r="M10" s="646"/>
      <c r="N10" s="646"/>
    </row>
    <row r="11" spans="1:14" s="317" customFormat="1">
      <c r="A11" s="63"/>
      <c r="B11" s="2173" t="s">
        <v>142</v>
      </c>
      <c r="C11" s="2174"/>
      <c r="D11" s="2175"/>
      <c r="E11" s="390"/>
      <c r="F11" s="65"/>
      <c r="G11" s="646"/>
      <c r="H11" s="646"/>
      <c r="I11" s="963"/>
      <c r="J11" s="646"/>
      <c r="K11" s="646"/>
      <c r="L11" s="646"/>
      <c r="M11" s="646"/>
      <c r="N11" s="646"/>
    </row>
    <row r="12" spans="1:14" ht="63">
      <c r="A12" s="175">
        <v>6</v>
      </c>
      <c r="B12" s="65" t="s">
        <v>2154</v>
      </c>
      <c r="C12" s="65" t="s">
        <v>17632</v>
      </c>
      <c r="D12" s="65" t="s">
        <v>2155</v>
      </c>
      <c r="E12" s="390">
        <v>405000</v>
      </c>
      <c r="F12" s="65" t="s">
        <v>272</v>
      </c>
    </row>
    <row r="13" spans="1:14" ht="47.25">
      <c r="A13" s="175">
        <v>7</v>
      </c>
      <c r="B13" s="65" t="s">
        <v>2156</v>
      </c>
      <c r="C13" s="65" t="s">
        <v>2157</v>
      </c>
      <c r="D13" s="65" t="s">
        <v>2158</v>
      </c>
      <c r="E13" s="390">
        <v>1466226</v>
      </c>
      <c r="F13" s="65" t="s">
        <v>272</v>
      </c>
    </row>
    <row r="14" spans="1:14" ht="63">
      <c r="A14" s="175">
        <v>8</v>
      </c>
      <c r="B14" s="65" t="s">
        <v>17621</v>
      </c>
      <c r="C14" s="65" t="s">
        <v>2159</v>
      </c>
      <c r="D14" s="65" t="s">
        <v>2160</v>
      </c>
      <c r="E14" s="390">
        <v>1400000</v>
      </c>
      <c r="F14" s="65" t="s">
        <v>272</v>
      </c>
    </row>
    <row r="15" spans="1:14">
      <c r="A15" s="175"/>
      <c r="B15" s="2171" t="s">
        <v>593</v>
      </c>
      <c r="C15" s="2257"/>
      <c r="D15" s="65"/>
      <c r="E15" s="390"/>
      <c r="F15" s="65"/>
    </row>
    <row r="16" spans="1:14" ht="47.25">
      <c r="A16" s="175">
        <v>9</v>
      </c>
      <c r="B16" s="65" t="s">
        <v>39</v>
      </c>
      <c r="C16" s="65" t="s">
        <v>17633</v>
      </c>
      <c r="D16" s="65" t="s">
        <v>40</v>
      </c>
      <c r="E16" s="390">
        <v>12808000</v>
      </c>
      <c r="F16" s="65" t="s">
        <v>272</v>
      </c>
    </row>
    <row r="17" spans="1:11" ht="63">
      <c r="A17" s="175">
        <v>10</v>
      </c>
      <c r="B17" s="65" t="s">
        <v>17622</v>
      </c>
      <c r="C17" s="65" t="s">
        <v>17634</v>
      </c>
      <c r="D17" s="65" t="s">
        <v>40</v>
      </c>
      <c r="E17" s="390">
        <v>8000000</v>
      </c>
      <c r="F17" s="65" t="s">
        <v>272</v>
      </c>
    </row>
    <row r="18" spans="1:11" ht="47.25">
      <c r="A18" s="175">
        <v>11</v>
      </c>
      <c r="B18" s="65" t="s">
        <v>2161</v>
      </c>
      <c r="C18" s="65" t="s">
        <v>17635</v>
      </c>
      <c r="D18" s="65" t="s">
        <v>40</v>
      </c>
      <c r="E18" s="390">
        <v>1000000</v>
      </c>
      <c r="F18" s="65" t="s">
        <v>272</v>
      </c>
    </row>
    <row r="19" spans="1:11">
      <c r="A19" s="175"/>
      <c r="B19" s="2171" t="s">
        <v>207</v>
      </c>
      <c r="C19" s="2257"/>
      <c r="D19" s="65"/>
      <c r="E19" s="390"/>
      <c r="F19" s="65"/>
    </row>
    <row r="20" spans="1:11" ht="47.25">
      <c r="A20" s="175">
        <v>12</v>
      </c>
      <c r="B20" s="65" t="s">
        <v>475</v>
      </c>
      <c r="C20" s="65" t="s">
        <v>17636</v>
      </c>
      <c r="D20" s="65" t="s">
        <v>2162</v>
      </c>
      <c r="E20" s="390">
        <v>5738993</v>
      </c>
      <c r="F20" s="65" t="s">
        <v>272</v>
      </c>
    </row>
    <row r="21" spans="1:11">
      <c r="A21" s="175"/>
      <c r="B21" s="2171" t="s">
        <v>930</v>
      </c>
      <c r="C21" s="2257"/>
      <c r="D21" s="65"/>
      <c r="E21" s="390"/>
      <c r="F21" s="65"/>
      <c r="I21" s="260">
        <v>525000</v>
      </c>
      <c r="J21" s="89">
        <v>3</v>
      </c>
      <c r="K21" s="645">
        <f>I21*J21</f>
        <v>1575000</v>
      </c>
    </row>
    <row r="22" spans="1:11" ht="220.5">
      <c r="A22" s="175">
        <v>13</v>
      </c>
      <c r="B22" s="65" t="s">
        <v>581</v>
      </c>
      <c r="C22" s="65" t="s">
        <v>17637</v>
      </c>
      <c r="D22" s="254" t="s">
        <v>17623</v>
      </c>
      <c r="E22" s="390">
        <v>2180817</v>
      </c>
      <c r="F22" s="65" t="s">
        <v>272</v>
      </c>
      <c r="K22" s="89">
        <v>605817</v>
      </c>
    </row>
    <row r="23" spans="1:11">
      <c r="A23" s="175"/>
      <c r="B23" s="2171" t="s">
        <v>555</v>
      </c>
      <c r="C23" s="2257"/>
      <c r="D23" s="65"/>
      <c r="E23" s="390"/>
      <c r="F23" s="65"/>
    </row>
    <row r="24" spans="1:11" ht="110.25">
      <c r="A24" s="175">
        <v>14</v>
      </c>
      <c r="B24" s="65" t="s">
        <v>247</v>
      </c>
      <c r="C24" s="65" t="s">
        <v>17638</v>
      </c>
      <c r="D24" s="65" t="s">
        <v>2163</v>
      </c>
      <c r="E24" s="390">
        <v>2180818</v>
      </c>
      <c r="F24" s="65" t="s">
        <v>272</v>
      </c>
    </row>
    <row r="25" spans="1:11" s="235" customFormat="1">
      <c r="A25" s="52"/>
      <c r="B25" s="2171" t="s">
        <v>1404</v>
      </c>
      <c r="C25" s="2171"/>
      <c r="D25" s="860"/>
      <c r="E25" s="388"/>
      <c r="F25" s="65"/>
      <c r="I25" s="965"/>
    </row>
    <row r="26" spans="1:11" ht="78.75">
      <c r="A26" s="175">
        <v>15</v>
      </c>
      <c r="B26" s="65" t="s">
        <v>2164</v>
      </c>
      <c r="C26" s="65" t="s">
        <v>17639</v>
      </c>
      <c r="D26" s="255" t="s">
        <v>2165</v>
      </c>
      <c r="E26" s="390">
        <v>500000</v>
      </c>
      <c r="F26" s="65" t="s">
        <v>272</v>
      </c>
    </row>
    <row r="27" spans="1:11" ht="78.75">
      <c r="A27" s="175">
        <v>16</v>
      </c>
      <c r="B27" s="65" t="s">
        <v>2166</v>
      </c>
      <c r="C27" s="65" t="s">
        <v>17640</v>
      </c>
      <c r="D27" s="255" t="s">
        <v>2167</v>
      </c>
      <c r="E27" s="390">
        <v>900000</v>
      </c>
      <c r="F27" s="65" t="s">
        <v>272</v>
      </c>
    </row>
    <row r="28" spans="1:11" ht="31.5">
      <c r="A28" s="175">
        <v>17</v>
      </c>
      <c r="B28" s="65" t="s">
        <v>2168</v>
      </c>
      <c r="C28" s="65" t="s">
        <v>17641</v>
      </c>
      <c r="D28" s="65" t="s">
        <v>2169</v>
      </c>
      <c r="E28" s="390">
        <v>1700000</v>
      </c>
      <c r="F28" s="65" t="s">
        <v>4</v>
      </c>
    </row>
    <row r="29" spans="1:11" ht="78.75">
      <c r="A29" s="175">
        <v>18</v>
      </c>
      <c r="B29" s="65" t="s">
        <v>2170</v>
      </c>
      <c r="C29" s="65" t="s">
        <v>17642</v>
      </c>
      <c r="D29" s="65" t="s">
        <v>17624</v>
      </c>
      <c r="E29" s="390">
        <v>2500000</v>
      </c>
      <c r="F29" s="65" t="s">
        <v>4</v>
      </c>
    </row>
    <row r="30" spans="1:11" ht="31.5">
      <c r="A30" s="175">
        <v>19</v>
      </c>
      <c r="B30" s="65" t="s">
        <v>2171</v>
      </c>
      <c r="C30" s="65" t="s">
        <v>17643</v>
      </c>
      <c r="D30" s="65" t="s">
        <v>2169</v>
      </c>
      <c r="E30" s="390">
        <v>1700000</v>
      </c>
      <c r="F30" s="65" t="s">
        <v>4</v>
      </c>
    </row>
    <row r="31" spans="1:11" ht="31.5">
      <c r="A31" s="175">
        <v>20</v>
      </c>
      <c r="B31" s="65" t="s">
        <v>2172</v>
      </c>
      <c r="C31" s="65" t="s">
        <v>17644</v>
      </c>
      <c r="D31" s="65" t="s">
        <v>2173</v>
      </c>
      <c r="E31" s="390">
        <v>3000000</v>
      </c>
      <c r="F31" s="65" t="s">
        <v>4</v>
      </c>
    </row>
    <row r="32" spans="1:11" ht="47.25">
      <c r="A32" s="175">
        <v>21</v>
      </c>
      <c r="B32" s="65" t="s">
        <v>2174</v>
      </c>
      <c r="C32" s="65" t="s">
        <v>17645</v>
      </c>
      <c r="D32" s="65" t="s">
        <v>2173</v>
      </c>
      <c r="E32" s="390">
        <v>3000000</v>
      </c>
      <c r="F32" s="65" t="s">
        <v>4</v>
      </c>
    </row>
    <row r="33" spans="1:11" ht="47.25">
      <c r="A33" s="175">
        <v>22</v>
      </c>
      <c r="B33" s="65" t="s">
        <v>2175</v>
      </c>
      <c r="C33" s="65" t="s">
        <v>17646</v>
      </c>
      <c r="D33" s="65" t="s">
        <v>2176</v>
      </c>
      <c r="E33" s="390">
        <v>1700000</v>
      </c>
      <c r="F33" s="65" t="s">
        <v>4</v>
      </c>
    </row>
    <row r="34" spans="1:11" ht="47.25">
      <c r="A34" s="175">
        <v>23</v>
      </c>
      <c r="B34" s="65" t="s">
        <v>2177</v>
      </c>
      <c r="C34" s="65" t="s">
        <v>17647</v>
      </c>
      <c r="D34" s="65" t="s">
        <v>2176</v>
      </c>
      <c r="E34" s="390">
        <v>1700000</v>
      </c>
      <c r="F34" s="65" t="s">
        <v>4</v>
      </c>
    </row>
    <row r="35" spans="1:11" ht="31.5">
      <c r="A35" s="175">
        <v>24</v>
      </c>
      <c r="B35" s="65" t="s">
        <v>2178</v>
      </c>
      <c r="C35" s="65" t="s">
        <v>17648</v>
      </c>
      <c r="D35" s="65" t="s">
        <v>2176</v>
      </c>
      <c r="E35" s="390">
        <v>1700000</v>
      </c>
      <c r="F35" s="65" t="s">
        <v>4</v>
      </c>
    </row>
    <row r="36" spans="1:11" ht="31.5">
      <c r="A36" s="175">
        <v>25</v>
      </c>
      <c r="B36" s="65" t="s">
        <v>2179</v>
      </c>
      <c r="C36" s="65" t="s">
        <v>17649</v>
      </c>
      <c r="D36" s="65" t="s">
        <v>2173</v>
      </c>
      <c r="E36" s="390">
        <v>3000000</v>
      </c>
      <c r="F36" s="65" t="s">
        <v>4</v>
      </c>
    </row>
    <row r="37" spans="1:11" ht="47.25">
      <c r="A37" s="175">
        <v>26</v>
      </c>
      <c r="B37" s="65" t="s">
        <v>2180</v>
      </c>
      <c r="C37" s="65" t="s">
        <v>17650</v>
      </c>
      <c r="D37" s="65" t="s">
        <v>2173</v>
      </c>
      <c r="E37" s="390">
        <v>3000000</v>
      </c>
      <c r="F37" s="65" t="s">
        <v>4</v>
      </c>
    </row>
    <row r="38" spans="1:11" ht="47.25">
      <c r="A38" s="175">
        <v>27</v>
      </c>
      <c r="B38" s="65" t="s">
        <v>2181</v>
      </c>
      <c r="C38" s="65" t="s">
        <v>17651</v>
      </c>
      <c r="D38" s="65" t="s">
        <v>2182</v>
      </c>
      <c r="E38" s="390">
        <v>3000000</v>
      </c>
      <c r="F38" s="65" t="s">
        <v>4</v>
      </c>
    </row>
    <row r="39" spans="1:11" ht="63">
      <c r="A39" s="175">
        <v>28</v>
      </c>
      <c r="B39" s="65" t="s">
        <v>2183</v>
      </c>
      <c r="C39" s="65" t="s">
        <v>17652</v>
      </c>
      <c r="D39" s="65" t="s">
        <v>2184</v>
      </c>
      <c r="E39" s="390">
        <v>320000</v>
      </c>
      <c r="F39" s="65" t="s">
        <v>272</v>
      </c>
    </row>
    <row r="40" spans="1:11" ht="63">
      <c r="A40" s="175">
        <v>29</v>
      </c>
      <c r="B40" s="65" t="s">
        <v>2185</v>
      </c>
      <c r="C40" s="65" t="s">
        <v>17653</v>
      </c>
      <c r="D40" s="65" t="s">
        <v>2184</v>
      </c>
      <c r="E40" s="390">
        <v>363568.5</v>
      </c>
      <c r="F40" s="65" t="s">
        <v>272</v>
      </c>
    </row>
    <row r="41" spans="1:11" ht="47.25">
      <c r="A41" s="175">
        <v>30</v>
      </c>
      <c r="B41" s="65" t="s">
        <v>2186</v>
      </c>
      <c r="C41" s="65" t="s">
        <v>17654</v>
      </c>
      <c r="D41" s="65" t="s">
        <v>2187</v>
      </c>
      <c r="E41" s="390">
        <v>275000</v>
      </c>
      <c r="F41" s="65" t="s">
        <v>4</v>
      </c>
    </row>
    <row r="42" spans="1:11" ht="31.5">
      <c r="A42" s="175">
        <v>31</v>
      </c>
      <c r="B42" s="65" t="s">
        <v>2188</v>
      </c>
      <c r="C42" s="65" t="s">
        <v>17655</v>
      </c>
      <c r="D42" s="65" t="s">
        <v>2187</v>
      </c>
      <c r="E42" s="390">
        <v>275000</v>
      </c>
      <c r="F42" s="65" t="s">
        <v>4</v>
      </c>
    </row>
    <row r="43" spans="1:11" ht="31.5">
      <c r="A43" s="175">
        <v>32</v>
      </c>
      <c r="B43" s="65" t="s">
        <v>2189</v>
      </c>
      <c r="C43" s="65" t="s">
        <v>17656</v>
      </c>
      <c r="D43" s="65" t="s">
        <v>2187</v>
      </c>
      <c r="E43" s="390">
        <v>275000</v>
      </c>
      <c r="F43" s="65" t="s">
        <v>4</v>
      </c>
    </row>
    <row r="44" spans="1:11" ht="47.25">
      <c r="A44" s="175">
        <v>33</v>
      </c>
      <c r="B44" s="65" t="s">
        <v>2164</v>
      </c>
      <c r="C44" s="65" t="s">
        <v>17657</v>
      </c>
      <c r="D44" s="65" t="s">
        <v>2190</v>
      </c>
      <c r="E44" s="390">
        <v>260000</v>
      </c>
      <c r="F44" s="65" t="s">
        <v>4</v>
      </c>
      <c r="H44" s="89">
        <v>6500</v>
      </c>
      <c r="I44" s="260">
        <v>40</v>
      </c>
      <c r="J44" s="645">
        <f>H44*I44</f>
        <v>260000</v>
      </c>
    </row>
    <row r="45" spans="1:11">
      <c r="A45" s="175"/>
      <c r="B45" s="2171" t="s">
        <v>1408</v>
      </c>
      <c r="C45" s="2257"/>
      <c r="D45" s="65"/>
      <c r="E45" s="390"/>
      <c r="F45" s="65"/>
    </row>
    <row r="46" spans="1:11" ht="47.25">
      <c r="A46" s="175">
        <v>34</v>
      </c>
      <c r="B46" s="159" t="s">
        <v>2191</v>
      </c>
      <c r="C46" s="65" t="s">
        <v>17658</v>
      </c>
      <c r="D46" s="159" t="s">
        <v>2169</v>
      </c>
      <c r="E46" s="189">
        <v>1700000</v>
      </c>
      <c r="F46" s="65" t="s">
        <v>4</v>
      </c>
      <c r="K46" s="89" t="s">
        <v>1148</v>
      </c>
    </row>
    <row r="47" spans="1:11" ht="31.5">
      <c r="A47" s="175">
        <v>35</v>
      </c>
      <c r="B47" s="159" t="s">
        <v>2192</v>
      </c>
      <c r="C47" s="65" t="s">
        <v>17659</v>
      </c>
      <c r="D47" s="159" t="s">
        <v>2173</v>
      </c>
      <c r="E47" s="189">
        <v>3000000</v>
      </c>
      <c r="F47" s="65" t="s">
        <v>4</v>
      </c>
    </row>
    <row r="48" spans="1:11" ht="47.25">
      <c r="A48" s="175">
        <v>36</v>
      </c>
      <c r="B48" s="159" t="s">
        <v>2193</v>
      </c>
      <c r="C48" s="65" t="s">
        <v>17660</v>
      </c>
      <c r="D48" s="159" t="s">
        <v>2173</v>
      </c>
      <c r="E48" s="189">
        <v>3000000</v>
      </c>
      <c r="F48" s="65" t="s">
        <v>4</v>
      </c>
    </row>
    <row r="49" spans="1:8" ht="47.25">
      <c r="A49" s="175">
        <v>37</v>
      </c>
      <c r="B49" s="159" t="s">
        <v>2194</v>
      </c>
      <c r="C49" s="65" t="s">
        <v>17661</v>
      </c>
      <c r="D49" s="159" t="s">
        <v>2173</v>
      </c>
      <c r="E49" s="189">
        <v>2900000</v>
      </c>
      <c r="F49" s="65" t="s">
        <v>4</v>
      </c>
    </row>
    <row r="50" spans="1:8" ht="63">
      <c r="A50" s="175">
        <v>38</v>
      </c>
      <c r="B50" s="159" t="s">
        <v>2195</v>
      </c>
      <c r="C50" s="65" t="s">
        <v>17662</v>
      </c>
      <c r="D50" s="159" t="s">
        <v>2173</v>
      </c>
      <c r="E50" s="189">
        <v>2900000</v>
      </c>
      <c r="F50" s="65" t="s">
        <v>4</v>
      </c>
    </row>
    <row r="51" spans="1:8" ht="47.25">
      <c r="A51" s="175">
        <v>39</v>
      </c>
      <c r="B51" s="159" t="s">
        <v>2196</v>
      </c>
      <c r="C51" s="65" t="s">
        <v>17663</v>
      </c>
      <c r="D51" s="159" t="s">
        <v>2197</v>
      </c>
      <c r="E51" s="189">
        <v>12650000</v>
      </c>
      <c r="F51" s="65" t="s">
        <v>4</v>
      </c>
    </row>
    <row r="52" spans="1:8" ht="47.25">
      <c r="A52" s="175">
        <v>40</v>
      </c>
      <c r="B52" s="159" t="s">
        <v>2196</v>
      </c>
      <c r="C52" s="65" t="s">
        <v>17664</v>
      </c>
      <c r="D52" s="159" t="s">
        <v>2198</v>
      </c>
      <c r="E52" s="189">
        <v>3500000</v>
      </c>
      <c r="F52" s="65" t="s">
        <v>4</v>
      </c>
    </row>
    <row r="53" spans="1:8" ht="64.5" customHeight="1">
      <c r="A53" s="175">
        <v>41</v>
      </c>
      <c r="B53" s="159" t="s">
        <v>2199</v>
      </c>
      <c r="C53" s="65" t="s">
        <v>17665</v>
      </c>
      <c r="D53" s="159" t="s">
        <v>2173</v>
      </c>
      <c r="E53" s="189">
        <v>3000000</v>
      </c>
      <c r="F53" s="65" t="s">
        <v>4</v>
      </c>
    </row>
    <row r="54" spans="1:8">
      <c r="A54" s="175"/>
      <c r="B54" s="2172" t="s">
        <v>208</v>
      </c>
      <c r="C54" s="2231"/>
      <c r="D54" s="159"/>
      <c r="E54" s="189"/>
      <c r="F54" s="65"/>
    </row>
    <row r="55" spans="1:8" ht="157.5">
      <c r="A55" s="175">
        <v>42</v>
      </c>
      <c r="B55" s="65" t="s">
        <v>2200</v>
      </c>
      <c r="C55" s="65" t="s">
        <v>17666</v>
      </c>
      <c r="D55" s="159" t="s">
        <v>17625</v>
      </c>
      <c r="E55" s="390">
        <v>500000</v>
      </c>
      <c r="F55" s="65" t="s">
        <v>558</v>
      </c>
    </row>
    <row r="56" spans="1:8" ht="267.75">
      <c r="A56" s="175">
        <v>43</v>
      </c>
      <c r="B56" s="65" t="s">
        <v>2201</v>
      </c>
      <c r="C56" s="65" t="s">
        <v>17667</v>
      </c>
      <c r="D56" s="254" t="s">
        <v>17626</v>
      </c>
      <c r="E56" s="390">
        <v>1500000</v>
      </c>
      <c r="F56" s="65" t="s">
        <v>558</v>
      </c>
    </row>
    <row r="57" spans="1:8" ht="21.75" customHeight="1">
      <c r="A57" s="175"/>
      <c r="B57" s="62" t="s">
        <v>15</v>
      </c>
      <c r="C57" s="255"/>
      <c r="D57" s="65"/>
      <c r="E57" s="388">
        <f>SUM(E6:E56)</f>
        <v>105540875.5</v>
      </c>
      <c r="F57" s="65"/>
    </row>
    <row r="58" spans="1:8" ht="90.75" customHeight="1">
      <c r="A58" s="2143" t="s">
        <v>17669</v>
      </c>
      <c r="B58" s="2143"/>
      <c r="C58" s="2143"/>
      <c r="D58" s="2143" t="s">
        <v>1392</v>
      </c>
      <c r="E58" s="2143"/>
      <c r="F58" s="2143"/>
    </row>
    <row r="61" spans="1:8">
      <c r="H61" s="89" t="s">
        <v>1633</v>
      </c>
    </row>
    <row r="63" spans="1:8">
      <c r="E63" s="968"/>
    </row>
    <row r="64" spans="1:8">
      <c r="E64" s="968"/>
    </row>
    <row r="65" spans="1:6">
      <c r="E65" s="968"/>
    </row>
    <row r="66" spans="1:6">
      <c r="E66" s="968"/>
    </row>
    <row r="67" spans="1:6">
      <c r="E67" s="968"/>
    </row>
    <row r="68" spans="1:6">
      <c r="A68" s="175"/>
      <c r="B68" s="2171" t="s">
        <v>2202</v>
      </c>
      <c r="C68" s="2171"/>
      <c r="D68" s="254"/>
      <c r="E68" s="390"/>
      <c r="F68" s="65"/>
    </row>
    <row r="69" spans="1:6" ht="31.5">
      <c r="A69" s="175">
        <v>44</v>
      </c>
      <c r="B69" s="65" t="s">
        <v>2203</v>
      </c>
      <c r="C69" s="255" t="s">
        <v>17668</v>
      </c>
      <c r="D69" s="65" t="s">
        <v>2204</v>
      </c>
      <c r="E69" s="390">
        <v>3500000</v>
      </c>
      <c r="F69" s="65" t="s">
        <v>558</v>
      </c>
    </row>
    <row r="70" spans="1:6">
      <c r="E70" s="968"/>
    </row>
    <row r="71" spans="1:6">
      <c r="E71" s="968"/>
    </row>
    <row r="72" spans="1:6">
      <c r="E72" s="968">
        <f>E69+E57</f>
        <v>109040875.5</v>
      </c>
    </row>
    <row r="73" spans="1:6">
      <c r="E73" s="968"/>
    </row>
    <row r="74" spans="1:6">
      <c r="E74" s="968"/>
    </row>
    <row r="75" spans="1:6">
      <c r="E75" s="968"/>
    </row>
    <row r="76" spans="1:6">
      <c r="E76" s="968"/>
    </row>
  </sheetData>
  <mergeCells count="15">
    <mergeCell ref="B68:C68"/>
    <mergeCell ref="A58:C58"/>
    <mergeCell ref="D58:F58"/>
    <mergeCell ref="B19:C19"/>
    <mergeCell ref="B21:C21"/>
    <mergeCell ref="B23:C23"/>
    <mergeCell ref="B25:C25"/>
    <mergeCell ref="B45:C45"/>
    <mergeCell ref="B54:C54"/>
    <mergeCell ref="A1:F1"/>
    <mergeCell ref="A2:F2"/>
    <mergeCell ref="A3:F3"/>
    <mergeCell ref="B15:C15"/>
    <mergeCell ref="B11:D11"/>
    <mergeCell ref="B5:D5"/>
  </mergeCells>
  <pageMargins left="0.7" right="0.7" top="0.75" bottom="0.75" header="0.3" footer="0.3"/>
  <pageSetup orientation="landscape" r:id="rId1"/>
  <headerFooter>
    <oddFooter>Page &amp;P of &amp;N</oddFooter>
  </headerFooter>
</worksheet>
</file>

<file path=xl/worksheets/sheet108.xml><?xml version="1.0" encoding="utf-8"?>
<worksheet xmlns="http://schemas.openxmlformats.org/spreadsheetml/2006/main" xmlns:r="http://schemas.openxmlformats.org/officeDocument/2006/relationships">
  <sheetPr>
    <tabColor theme="5" tint="-0.499984740745262"/>
  </sheetPr>
  <dimension ref="A1:J1249"/>
  <sheetViews>
    <sheetView workbookViewId="0">
      <selection activeCell="C9" sqref="C9"/>
    </sheetView>
  </sheetViews>
  <sheetFormatPr defaultRowHeight="15.75"/>
  <cols>
    <col min="1" max="1" width="6.7109375" style="11" customWidth="1"/>
    <col min="2" max="2" width="17.140625" style="12" customWidth="1"/>
    <col min="3" max="3" width="41.5703125" style="12" customWidth="1"/>
    <col min="4" max="4" width="25.42578125" style="9" customWidth="1"/>
    <col min="5" max="5" width="21.140625" style="944" customWidth="1"/>
    <col min="6" max="6" width="10.28515625" style="79" customWidth="1"/>
    <col min="7" max="16384" width="9.140625" style="12"/>
  </cols>
  <sheetData>
    <row r="1" spans="1:6" s="11" customFormat="1">
      <c r="A1" s="2165" t="s">
        <v>133</v>
      </c>
      <c r="B1" s="2165"/>
      <c r="C1" s="2165"/>
      <c r="D1" s="2165"/>
      <c r="E1" s="2165"/>
      <c r="F1" s="2165"/>
    </row>
    <row r="2" spans="1:6" s="11" customFormat="1">
      <c r="A2" s="2165" t="s">
        <v>1568</v>
      </c>
      <c r="B2" s="2165"/>
      <c r="C2" s="2165"/>
      <c r="D2" s="2165"/>
      <c r="E2" s="2165"/>
      <c r="F2" s="2165"/>
    </row>
    <row r="3" spans="1:6" s="11" customFormat="1">
      <c r="A3" s="2165" t="s">
        <v>6436</v>
      </c>
      <c r="B3" s="2165"/>
      <c r="C3" s="2165"/>
      <c r="D3" s="2165"/>
      <c r="E3" s="2165"/>
      <c r="F3" s="2165"/>
    </row>
    <row r="4" spans="1:6" s="11" customFormat="1">
      <c r="A4" s="46" t="s">
        <v>134</v>
      </c>
      <c r="B4" s="47" t="s">
        <v>135</v>
      </c>
      <c r="C4" s="47" t="s">
        <v>0</v>
      </c>
      <c r="D4" s="47" t="s">
        <v>136</v>
      </c>
      <c r="E4" s="1453" t="s">
        <v>1569</v>
      </c>
      <c r="F4" s="48" t="s">
        <v>138</v>
      </c>
    </row>
    <row r="5" spans="1:6" ht="18.75" customHeight="1">
      <c r="A5" s="49"/>
      <c r="B5" s="2172" t="s">
        <v>139</v>
      </c>
      <c r="C5" s="2172"/>
      <c r="D5" s="2172"/>
      <c r="E5" s="1454"/>
      <c r="F5" s="52"/>
    </row>
    <row r="6" spans="1:6" ht="40.5" customHeight="1">
      <c r="A6" s="49">
        <v>1</v>
      </c>
      <c r="B6" s="50" t="s">
        <v>1</v>
      </c>
      <c r="C6" s="50" t="s">
        <v>16576</v>
      </c>
      <c r="D6" s="50" t="s">
        <v>1570</v>
      </c>
      <c r="E6" s="1383">
        <v>3296422</v>
      </c>
      <c r="F6" s="175" t="s">
        <v>118</v>
      </c>
    </row>
    <row r="7" spans="1:6" ht="97.5" customHeight="1">
      <c r="A7" s="49">
        <v>2</v>
      </c>
      <c r="B7" s="50" t="s">
        <v>5</v>
      </c>
      <c r="C7" s="50" t="s">
        <v>16577</v>
      </c>
      <c r="D7" s="51" t="s">
        <v>1571</v>
      </c>
      <c r="E7" s="1383">
        <v>2257271</v>
      </c>
      <c r="F7" s="175" t="s">
        <v>118</v>
      </c>
    </row>
    <row r="8" spans="1:6" ht="31.5">
      <c r="A8" s="49">
        <v>3</v>
      </c>
      <c r="B8" s="50" t="s">
        <v>7</v>
      </c>
      <c r="C8" s="50" t="s">
        <v>16578</v>
      </c>
      <c r="D8" s="50" t="s">
        <v>794</v>
      </c>
      <c r="E8" s="1383">
        <v>77760</v>
      </c>
      <c r="F8" s="175" t="s">
        <v>118</v>
      </c>
    </row>
    <row r="9" spans="1:6" ht="31.5">
      <c r="A9" s="49">
        <v>4</v>
      </c>
      <c r="B9" s="50" t="s">
        <v>10</v>
      </c>
      <c r="C9" s="50" t="s">
        <v>16579</v>
      </c>
      <c r="D9" s="50" t="s">
        <v>580</v>
      </c>
      <c r="E9" s="1383">
        <v>60000</v>
      </c>
      <c r="F9" s="175" t="s">
        <v>118</v>
      </c>
    </row>
    <row r="10" spans="1:6" ht="69" customHeight="1">
      <c r="A10" s="49">
        <v>5</v>
      </c>
      <c r="B10" s="50" t="s">
        <v>12</v>
      </c>
      <c r="C10" s="50" t="s">
        <v>16580</v>
      </c>
      <c r="D10" s="51" t="s">
        <v>33938</v>
      </c>
      <c r="E10" s="1383">
        <v>851000</v>
      </c>
      <c r="F10" s="175" t="s">
        <v>118</v>
      </c>
    </row>
    <row r="11" spans="1:6" ht="16.5" customHeight="1">
      <c r="A11" s="49"/>
      <c r="B11" s="2172" t="s">
        <v>16510</v>
      </c>
      <c r="C11" s="2172"/>
      <c r="D11" s="173"/>
      <c r="E11" s="1383"/>
      <c r="F11" s="175"/>
    </row>
    <row r="12" spans="1:6" ht="96" customHeight="1">
      <c r="A12" s="49">
        <v>6</v>
      </c>
      <c r="B12" s="50" t="s">
        <v>12</v>
      </c>
      <c r="C12" s="50" t="s">
        <v>16581</v>
      </c>
      <c r="D12" s="51" t="s">
        <v>33939</v>
      </c>
      <c r="E12" s="1383">
        <v>932400</v>
      </c>
      <c r="F12" s="175" t="s">
        <v>118</v>
      </c>
    </row>
    <row r="13" spans="1:6" ht="82.5" customHeight="1">
      <c r="A13" s="49">
        <v>7</v>
      </c>
      <c r="B13" s="50" t="s">
        <v>360</v>
      </c>
      <c r="C13" s="50" t="s">
        <v>16582</v>
      </c>
      <c r="D13" s="51" t="s">
        <v>33940</v>
      </c>
      <c r="E13" s="1383">
        <v>2338826</v>
      </c>
      <c r="F13" s="175" t="s">
        <v>118</v>
      </c>
    </row>
    <row r="14" spans="1:6" ht="15.75" customHeight="1">
      <c r="A14" s="49"/>
      <c r="B14" s="2172" t="s">
        <v>593</v>
      </c>
      <c r="C14" s="2172"/>
      <c r="D14" s="173"/>
      <c r="E14" s="1383"/>
      <c r="F14" s="175"/>
    </row>
    <row r="15" spans="1:6" ht="54" customHeight="1">
      <c r="A15" s="49">
        <v>8</v>
      </c>
      <c r="B15" s="51" t="s">
        <v>39</v>
      </c>
      <c r="C15" s="50" t="s">
        <v>16583</v>
      </c>
      <c r="D15" s="51" t="s">
        <v>40</v>
      </c>
      <c r="E15" s="1455">
        <v>23000000</v>
      </c>
      <c r="F15" s="177" t="s">
        <v>118</v>
      </c>
    </row>
    <row r="16" spans="1:6" ht="50.25" customHeight="1">
      <c r="A16" s="49">
        <v>9</v>
      </c>
      <c r="B16" s="51" t="s">
        <v>33050</v>
      </c>
      <c r="C16" s="50" t="s">
        <v>16584</v>
      </c>
      <c r="D16" s="51" t="s">
        <v>40</v>
      </c>
      <c r="E16" s="1455">
        <v>12000000</v>
      </c>
      <c r="F16" s="177" t="s">
        <v>118</v>
      </c>
    </row>
    <row r="17" spans="1:6" ht="16.5" customHeight="1">
      <c r="A17" s="49"/>
      <c r="B17" s="47" t="s">
        <v>143</v>
      </c>
      <c r="C17" s="47"/>
      <c r="D17" s="47"/>
      <c r="E17" s="1455"/>
      <c r="F17" s="177"/>
    </row>
    <row r="18" spans="1:6" ht="71.25" customHeight="1">
      <c r="A18" s="49">
        <v>10</v>
      </c>
      <c r="B18" s="51" t="s">
        <v>475</v>
      </c>
      <c r="C18" s="50" t="s">
        <v>16585</v>
      </c>
      <c r="D18" s="51" t="s">
        <v>196</v>
      </c>
      <c r="E18" s="1383">
        <v>5738993.4500000002</v>
      </c>
      <c r="F18" s="475" t="s">
        <v>118</v>
      </c>
    </row>
    <row r="19" spans="1:6" ht="18.75" customHeight="1">
      <c r="A19" s="49"/>
      <c r="B19" s="47" t="s">
        <v>15</v>
      </c>
      <c r="C19" s="173"/>
      <c r="D19" s="47"/>
      <c r="E19" s="1454">
        <f>SUM(E6:E18)</f>
        <v>50552672.450000003</v>
      </c>
      <c r="F19" s="475"/>
    </row>
    <row r="20" spans="1:6" ht="93.75" customHeight="1">
      <c r="A20" s="2143" t="s">
        <v>33941</v>
      </c>
      <c r="B20" s="2143"/>
      <c r="C20" s="2143"/>
      <c r="D20" s="2143" t="s">
        <v>172</v>
      </c>
      <c r="E20" s="2143"/>
      <c r="F20" s="2143"/>
    </row>
    <row r="21" spans="1:6">
      <c r="A21" s="581"/>
      <c r="B21" s="581"/>
      <c r="C21" s="581"/>
      <c r="D21" s="581"/>
      <c r="E21" s="581"/>
      <c r="F21" s="581"/>
    </row>
    <row r="22" spans="1:6">
      <c r="A22" s="581"/>
      <c r="B22" s="581"/>
      <c r="C22" s="581"/>
      <c r="D22" s="581"/>
      <c r="E22" s="581"/>
      <c r="F22" s="581"/>
    </row>
    <row r="23" spans="1:6">
      <c r="A23" s="581"/>
      <c r="B23" s="581"/>
      <c r="C23" s="581"/>
      <c r="D23" s="581"/>
      <c r="E23" s="581"/>
      <c r="F23" s="581"/>
    </row>
    <row r="24" spans="1:6">
      <c r="A24" s="581"/>
      <c r="B24" s="581"/>
      <c r="C24" s="581"/>
      <c r="D24" s="581"/>
      <c r="E24" s="581"/>
      <c r="F24" s="581"/>
    </row>
    <row r="25" spans="1:6">
      <c r="A25" s="581"/>
      <c r="B25" s="581"/>
      <c r="C25" s="581"/>
      <c r="D25" s="581"/>
      <c r="E25" s="581"/>
      <c r="F25" s="581"/>
    </row>
    <row r="26" spans="1:6">
      <c r="A26" s="581"/>
      <c r="B26" s="581"/>
      <c r="C26" s="581"/>
      <c r="D26" s="581"/>
      <c r="E26" s="581"/>
      <c r="F26" s="581"/>
    </row>
    <row r="27" spans="1:6">
      <c r="A27" s="581"/>
      <c r="B27" s="581"/>
      <c r="C27" s="581"/>
      <c r="D27" s="581"/>
      <c r="E27" s="581"/>
      <c r="F27" s="581"/>
    </row>
    <row r="28" spans="1:6">
      <c r="A28" s="581"/>
      <c r="B28" s="581"/>
      <c r="C28" s="581"/>
      <c r="D28" s="581"/>
      <c r="E28" s="581"/>
      <c r="F28" s="581"/>
    </row>
    <row r="29" spans="1:6">
      <c r="A29" s="2165" t="s">
        <v>133</v>
      </c>
      <c r="B29" s="2165"/>
      <c r="C29" s="2165"/>
      <c r="D29" s="2165"/>
      <c r="E29" s="2165"/>
      <c r="F29" s="2165"/>
    </row>
    <row r="30" spans="1:6">
      <c r="A30" s="2165" t="s">
        <v>1568</v>
      </c>
      <c r="B30" s="2165"/>
      <c r="C30" s="2165"/>
      <c r="D30" s="2165"/>
      <c r="E30" s="2165"/>
      <c r="F30" s="2165"/>
    </row>
    <row r="31" spans="1:6">
      <c r="A31" s="2165" t="s">
        <v>6436</v>
      </c>
      <c r="B31" s="2165"/>
      <c r="C31" s="2165"/>
      <c r="D31" s="2165"/>
      <c r="E31" s="2165"/>
      <c r="F31" s="2165"/>
    </row>
    <row r="32" spans="1:6">
      <c r="A32" s="46" t="s">
        <v>134</v>
      </c>
      <c r="B32" s="47" t="s">
        <v>135</v>
      </c>
      <c r="C32" s="47" t="s">
        <v>0</v>
      </c>
      <c r="D32" s="47" t="s">
        <v>136</v>
      </c>
      <c r="E32" s="1453" t="s">
        <v>1569</v>
      </c>
      <c r="F32" s="172" t="s">
        <v>138</v>
      </c>
    </row>
    <row r="33" spans="1:10" ht="16.5" customHeight="1">
      <c r="A33" s="49"/>
      <c r="B33" s="2198" t="s">
        <v>1573</v>
      </c>
      <c r="C33" s="2198"/>
      <c r="D33" s="470"/>
      <c r="E33" s="611"/>
      <c r="F33" s="255"/>
    </row>
    <row r="34" spans="1:10" ht="94.5">
      <c r="A34" s="49">
        <v>1</v>
      </c>
      <c r="B34" s="50" t="s">
        <v>581</v>
      </c>
      <c r="C34" s="50" t="s">
        <v>16586</v>
      </c>
      <c r="D34" s="50" t="s">
        <v>1574</v>
      </c>
      <c r="E34" s="188">
        <v>2180817</v>
      </c>
      <c r="F34" s="159" t="s">
        <v>118</v>
      </c>
      <c r="H34" s="12">
        <v>436164</v>
      </c>
      <c r="I34" s="12">
        <v>5</v>
      </c>
      <c r="J34" s="12">
        <f>H34*I34</f>
        <v>2180820</v>
      </c>
    </row>
    <row r="35" spans="1:10">
      <c r="A35" s="49"/>
      <c r="B35" s="2198" t="s">
        <v>1575</v>
      </c>
      <c r="C35" s="2198"/>
      <c r="D35" s="47"/>
      <c r="E35" s="189"/>
      <c r="F35" s="160"/>
    </row>
    <row r="36" spans="1:10" ht="378">
      <c r="A36" s="49">
        <v>2</v>
      </c>
      <c r="B36" s="51" t="s">
        <v>966</v>
      </c>
      <c r="C36" s="50" t="s">
        <v>16587</v>
      </c>
      <c r="D36" s="51" t="s">
        <v>39528</v>
      </c>
      <c r="E36" s="188">
        <v>2180817</v>
      </c>
      <c r="F36" s="255" t="s">
        <v>118</v>
      </c>
    </row>
    <row r="37" spans="1:10">
      <c r="A37" s="49"/>
      <c r="B37" s="2198" t="s">
        <v>480</v>
      </c>
      <c r="C37" s="2198"/>
      <c r="D37" s="47"/>
      <c r="E37" s="189"/>
      <c r="F37" s="435"/>
    </row>
    <row r="38" spans="1:10" ht="94.5">
      <c r="A38" s="49">
        <v>3</v>
      </c>
      <c r="B38" s="51" t="s">
        <v>39529</v>
      </c>
      <c r="C38" s="73" t="s">
        <v>16588</v>
      </c>
      <c r="D38" s="51" t="s">
        <v>1576</v>
      </c>
      <c r="E38" s="142">
        <v>10920000</v>
      </c>
      <c r="F38" s="160" t="s">
        <v>4</v>
      </c>
    </row>
    <row r="39" spans="1:10" ht="63">
      <c r="A39" s="49">
        <v>4</v>
      </c>
      <c r="B39" s="51" t="s">
        <v>16589</v>
      </c>
      <c r="C39" s="73" t="s">
        <v>16590</v>
      </c>
      <c r="D39" s="51" t="s">
        <v>1577</v>
      </c>
      <c r="E39" s="142">
        <v>5075489.07</v>
      </c>
      <c r="F39" s="160" t="s">
        <v>4</v>
      </c>
    </row>
    <row r="40" spans="1:10" ht="63">
      <c r="A40" s="49">
        <v>5</v>
      </c>
      <c r="B40" s="51" t="s">
        <v>16591</v>
      </c>
      <c r="C40" s="73" t="s">
        <v>16592</v>
      </c>
      <c r="D40" s="51" t="s">
        <v>1578</v>
      </c>
      <c r="E40" s="142">
        <v>3600000</v>
      </c>
      <c r="F40" s="160" t="s">
        <v>4</v>
      </c>
    </row>
    <row r="41" spans="1:10">
      <c r="A41" s="40"/>
      <c r="B41" s="2250" t="s">
        <v>1408</v>
      </c>
      <c r="C41" s="2251"/>
      <c r="D41" s="74"/>
      <c r="E41" s="942"/>
      <c r="F41" s="1709"/>
    </row>
    <row r="42" spans="1:10" ht="94.5">
      <c r="A42" s="49">
        <v>6</v>
      </c>
      <c r="B42" s="51" t="s">
        <v>1579</v>
      </c>
      <c r="C42" s="73" t="s">
        <v>16593</v>
      </c>
      <c r="D42" s="60" t="s">
        <v>40334</v>
      </c>
      <c r="E42" s="142">
        <v>1800000</v>
      </c>
      <c r="F42" s="160" t="s">
        <v>118</v>
      </c>
    </row>
    <row r="43" spans="1:10" ht="31.5">
      <c r="A43" s="49">
        <v>7</v>
      </c>
      <c r="B43" s="51" t="s">
        <v>1579</v>
      </c>
      <c r="C43" s="73" t="s">
        <v>16594</v>
      </c>
      <c r="D43" s="50" t="s">
        <v>1580</v>
      </c>
      <c r="E43" s="142">
        <v>3200000</v>
      </c>
      <c r="F43" s="160" t="s">
        <v>4</v>
      </c>
    </row>
    <row r="44" spans="1:10" ht="63">
      <c r="A44" s="49">
        <v>8</v>
      </c>
      <c r="B44" s="51" t="s">
        <v>16595</v>
      </c>
      <c r="C44" s="73" t="s">
        <v>16596</v>
      </c>
      <c r="D44" s="50" t="s">
        <v>1581</v>
      </c>
      <c r="E44" s="142">
        <v>9700000</v>
      </c>
      <c r="F44" s="160" t="s">
        <v>4</v>
      </c>
    </row>
    <row r="45" spans="1:10" ht="94.5">
      <c r="A45" s="49">
        <v>9</v>
      </c>
      <c r="B45" s="51" t="s">
        <v>1582</v>
      </c>
      <c r="C45" s="73" t="s">
        <v>16597</v>
      </c>
      <c r="D45" s="50" t="s">
        <v>41902</v>
      </c>
      <c r="E45" s="142">
        <v>1000000</v>
      </c>
      <c r="F45" s="160" t="s">
        <v>118</v>
      </c>
    </row>
    <row r="46" spans="1:10">
      <c r="A46" s="49"/>
      <c r="B46" s="76" t="s">
        <v>15</v>
      </c>
      <c r="C46" s="77"/>
      <c r="D46" s="78"/>
      <c r="E46" s="1456">
        <f>SUM(E34:E45)</f>
        <v>39657123.07</v>
      </c>
      <c r="F46" s="58"/>
    </row>
    <row r="47" spans="1:10" ht="81" customHeight="1">
      <c r="A47" s="2143" t="s">
        <v>39556</v>
      </c>
      <c r="B47" s="2143"/>
      <c r="C47" s="2143"/>
      <c r="D47" s="2143" t="s">
        <v>1392</v>
      </c>
      <c r="E47" s="2143"/>
      <c r="F47" s="2143"/>
    </row>
    <row r="48" spans="1:10">
      <c r="D48" s="12"/>
      <c r="E48" s="943"/>
      <c r="F48" s="55"/>
    </row>
    <row r="49" spans="1:6">
      <c r="D49" s="12"/>
      <c r="E49" s="943"/>
      <c r="F49" s="55"/>
    </row>
    <row r="50" spans="1:6">
      <c r="D50" s="12"/>
      <c r="E50" s="943"/>
      <c r="F50" s="55"/>
    </row>
    <row r="51" spans="1:6">
      <c r="D51" s="12"/>
      <c r="E51" s="943"/>
      <c r="F51" s="55"/>
    </row>
    <row r="52" spans="1:6">
      <c r="D52" s="12"/>
      <c r="E52" s="943"/>
      <c r="F52" s="55"/>
    </row>
    <row r="53" spans="1:6">
      <c r="A53" s="49"/>
      <c r="B53" s="2198" t="s">
        <v>208</v>
      </c>
      <c r="C53" s="2198"/>
      <c r="D53" s="47"/>
      <c r="E53" s="193"/>
      <c r="F53" s="177"/>
    </row>
    <row r="54" spans="1:6" ht="220.5">
      <c r="A54" s="49">
        <v>10</v>
      </c>
      <c r="B54" s="51" t="s">
        <v>1583</v>
      </c>
      <c r="C54" s="51" t="s">
        <v>16598</v>
      </c>
      <c r="D54" s="51" t="s">
        <v>40335</v>
      </c>
      <c r="E54" s="188">
        <v>18831080</v>
      </c>
      <c r="F54" s="177" t="s">
        <v>4</v>
      </c>
    </row>
    <row r="55" spans="1:6">
      <c r="D55" s="12"/>
      <c r="E55" s="943"/>
      <c r="F55" s="55"/>
    </row>
    <row r="56" spans="1:6">
      <c r="D56" s="12"/>
      <c r="E56" s="943"/>
      <c r="F56" s="55"/>
    </row>
    <row r="57" spans="1:6">
      <c r="D57" s="12"/>
      <c r="E57" s="943">
        <f>E54+E46+E19</f>
        <v>109040875.52000001</v>
      </c>
      <c r="F57" s="55"/>
    </row>
    <row r="58" spans="1:6">
      <c r="D58" s="12"/>
      <c r="E58" s="943"/>
      <c r="F58" s="55"/>
    </row>
    <row r="59" spans="1:6">
      <c r="D59" s="12"/>
      <c r="E59" s="943"/>
      <c r="F59" s="55"/>
    </row>
    <row r="60" spans="1:6">
      <c r="D60" s="12"/>
      <c r="E60" s="943"/>
      <c r="F60" s="55"/>
    </row>
    <row r="61" spans="1:6">
      <c r="D61" s="12"/>
      <c r="E61" s="943"/>
      <c r="F61" s="55"/>
    </row>
    <row r="62" spans="1:6">
      <c r="D62" s="12"/>
      <c r="E62" s="943"/>
      <c r="F62" s="55"/>
    </row>
    <row r="63" spans="1:6">
      <c r="D63" s="12"/>
      <c r="E63" s="943"/>
      <c r="F63" s="55"/>
    </row>
    <row r="64" spans="1:6">
      <c r="D64" s="12"/>
      <c r="E64" s="943"/>
      <c r="F64" s="55"/>
    </row>
    <row r="65" spans="4:6">
      <c r="D65" s="12"/>
      <c r="E65" s="943"/>
      <c r="F65" s="55"/>
    </row>
    <row r="66" spans="4:6">
      <c r="D66" s="12"/>
      <c r="E66" s="943"/>
      <c r="F66" s="55"/>
    </row>
    <row r="67" spans="4:6">
      <c r="D67" s="12"/>
      <c r="E67" s="943"/>
      <c r="F67" s="55"/>
    </row>
    <row r="68" spans="4:6">
      <c r="D68" s="12"/>
      <c r="E68" s="943"/>
      <c r="F68" s="55"/>
    </row>
    <row r="69" spans="4:6">
      <c r="D69" s="12"/>
      <c r="E69" s="943"/>
      <c r="F69" s="55"/>
    </row>
    <row r="70" spans="4:6">
      <c r="D70" s="12"/>
      <c r="E70" s="943"/>
      <c r="F70" s="55"/>
    </row>
    <row r="71" spans="4:6">
      <c r="D71" s="12"/>
      <c r="E71" s="943"/>
      <c r="F71" s="55"/>
    </row>
    <row r="72" spans="4:6">
      <c r="D72" s="12"/>
      <c r="E72" s="943"/>
      <c r="F72" s="55"/>
    </row>
    <row r="73" spans="4:6">
      <c r="D73" s="12"/>
      <c r="E73" s="943"/>
      <c r="F73" s="55"/>
    </row>
    <row r="74" spans="4:6">
      <c r="D74" s="12"/>
      <c r="E74" s="943"/>
      <c r="F74" s="55"/>
    </row>
    <row r="75" spans="4:6">
      <c r="D75" s="12"/>
      <c r="E75" s="943"/>
      <c r="F75" s="55"/>
    </row>
    <row r="76" spans="4:6">
      <c r="D76" s="12"/>
      <c r="E76" s="943"/>
      <c r="F76" s="55"/>
    </row>
    <row r="77" spans="4:6">
      <c r="D77" s="12"/>
      <c r="E77" s="943"/>
      <c r="F77" s="55"/>
    </row>
    <row r="78" spans="4:6">
      <c r="D78" s="12"/>
      <c r="E78" s="943"/>
      <c r="F78" s="55"/>
    </row>
    <row r="79" spans="4:6">
      <c r="D79" s="12"/>
      <c r="E79" s="943"/>
      <c r="F79" s="55"/>
    </row>
    <row r="80" spans="4:6">
      <c r="D80" s="12"/>
      <c r="E80" s="943"/>
      <c r="F80" s="55"/>
    </row>
    <row r="81" spans="4:6">
      <c r="D81" s="12"/>
      <c r="E81" s="943"/>
      <c r="F81" s="55"/>
    </row>
    <row r="82" spans="4:6">
      <c r="D82" s="12"/>
      <c r="E82" s="943"/>
      <c r="F82" s="55"/>
    </row>
    <row r="83" spans="4:6">
      <c r="D83" s="12"/>
      <c r="E83" s="943"/>
      <c r="F83" s="55"/>
    </row>
    <row r="84" spans="4:6">
      <c r="D84" s="12"/>
      <c r="E84" s="943"/>
      <c r="F84" s="55"/>
    </row>
    <row r="85" spans="4:6">
      <c r="D85" s="12"/>
      <c r="E85" s="943"/>
      <c r="F85" s="55"/>
    </row>
    <row r="86" spans="4:6">
      <c r="D86" s="12"/>
      <c r="E86" s="943"/>
      <c r="F86" s="55"/>
    </row>
    <row r="87" spans="4:6">
      <c r="D87" s="12"/>
      <c r="E87" s="943"/>
      <c r="F87" s="55"/>
    </row>
    <row r="88" spans="4:6">
      <c r="D88" s="12"/>
      <c r="E88" s="943"/>
      <c r="F88" s="55"/>
    </row>
    <row r="89" spans="4:6">
      <c r="D89" s="12"/>
      <c r="E89" s="943"/>
      <c r="F89" s="55"/>
    </row>
    <row r="90" spans="4:6">
      <c r="D90" s="12"/>
      <c r="E90" s="943"/>
      <c r="F90" s="55"/>
    </row>
    <row r="91" spans="4:6">
      <c r="D91" s="12"/>
      <c r="E91" s="943"/>
      <c r="F91" s="55"/>
    </row>
    <row r="92" spans="4:6">
      <c r="D92" s="12"/>
      <c r="E92" s="943"/>
      <c r="F92" s="55"/>
    </row>
    <row r="93" spans="4:6">
      <c r="D93" s="12"/>
      <c r="E93" s="943"/>
      <c r="F93" s="55"/>
    </row>
    <row r="94" spans="4:6">
      <c r="D94" s="12"/>
      <c r="E94" s="943"/>
      <c r="F94" s="55"/>
    </row>
    <row r="95" spans="4:6">
      <c r="D95" s="12"/>
      <c r="E95" s="943"/>
      <c r="F95" s="55"/>
    </row>
    <row r="96" spans="4:6">
      <c r="D96" s="12"/>
      <c r="E96" s="943"/>
      <c r="F96" s="55"/>
    </row>
    <row r="97" spans="4:6">
      <c r="D97" s="12"/>
      <c r="E97" s="943"/>
      <c r="F97" s="55"/>
    </row>
    <row r="98" spans="4:6">
      <c r="D98" s="12"/>
      <c r="E98" s="943"/>
      <c r="F98" s="55"/>
    </row>
    <row r="99" spans="4:6">
      <c r="D99" s="12"/>
      <c r="E99" s="943"/>
      <c r="F99" s="55"/>
    </row>
    <row r="100" spans="4:6">
      <c r="D100" s="12"/>
      <c r="E100" s="943"/>
      <c r="F100" s="55"/>
    </row>
    <row r="101" spans="4:6">
      <c r="D101" s="12"/>
      <c r="E101" s="943"/>
      <c r="F101" s="55"/>
    </row>
    <row r="102" spans="4:6">
      <c r="D102" s="12"/>
      <c r="E102" s="943"/>
      <c r="F102" s="55"/>
    </row>
    <row r="103" spans="4:6">
      <c r="D103" s="12"/>
      <c r="E103" s="943"/>
      <c r="F103" s="55"/>
    </row>
    <row r="104" spans="4:6">
      <c r="D104" s="12"/>
      <c r="E104" s="943"/>
      <c r="F104" s="55"/>
    </row>
    <row r="105" spans="4:6">
      <c r="D105" s="12"/>
      <c r="E105" s="943"/>
      <c r="F105" s="55"/>
    </row>
    <row r="106" spans="4:6">
      <c r="D106" s="12"/>
      <c r="E106" s="943"/>
      <c r="F106" s="55"/>
    </row>
    <row r="107" spans="4:6">
      <c r="D107" s="12"/>
      <c r="E107" s="943"/>
      <c r="F107" s="55"/>
    </row>
    <row r="108" spans="4:6">
      <c r="D108" s="12"/>
      <c r="E108" s="943"/>
      <c r="F108" s="55"/>
    </row>
    <row r="109" spans="4:6">
      <c r="D109" s="12"/>
      <c r="E109" s="943"/>
      <c r="F109" s="55"/>
    </row>
    <row r="110" spans="4:6">
      <c r="D110" s="12"/>
      <c r="E110" s="943"/>
      <c r="F110" s="55"/>
    </row>
    <row r="111" spans="4:6">
      <c r="D111" s="12"/>
      <c r="E111" s="943"/>
      <c r="F111" s="55"/>
    </row>
    <row r="112" spans="4:6">
      <c r="D112" s="12"/>
      <c r="E112" s="943"/>
      <c r="F112" s="55"/>
    </row>
    <row r="113" spans="4:6">
      <c r="D113" s="12"/>
      <c r="E113" s="943"/>
      <c r="F113" s="55"/>
    </row>
    <row r="114" spans="4:6">
      <c r="D114" s="12"/>
      <c r="E114" s="943"/>
      <c r="F114" s="55"/>
    </row>
    <row r="115" spans="4:6">
      <c r="D115" s="12"/>
      <c r="E115" s="943"/>
      <c r="F115" s="55"/>
    </row>
    <row r="116" spans="4:6">
      <c r="D116" s="12"/>
      <c r="E116" s="943"/>
      <c r="F116" s="55"/>
    </row>
    <row r="117" spans="4:6">
      <c r="D117" s="12"/>
      <c r="E117" s="943"/>
      <c r="F117" s="55"/>
    </row>
    <row r="118" spans="4:6">
      <c r="D118" s="12"/>
      <c r="E118" s="943"/>
      <c r="F118" s="55"/>
    </row>
    <row r="119" spans="4:6">
      <c r="D119" s="12"/>
      <c r="E119" s="943"/>
      <c r="F119" s="55"/>
    </row>
    <row r="120" spans="4:6">
      <c r="D120" s="12"/>
      <c r="E120" s="943"/>
      <c r="F120" s="55"/>
    </row>
    <row r="121" spans="4:6">
      <c r="D121" s="12"/>
      <c r="E121" s="943"/>
      <c r="F121" s="55"/>
    </row>
    <row r="122" spans="4:6">
      <c r="D122" s="12"/>
      <c r="E122" s="943"/>
      <c r="F122" s="55"/>
    </row>
    <row r="123" spans="4:6">
      <c r="D123" s="12"/>
      <c r="E123" s="943"/>
      <c r="F123" s="55"/>
    </row>
    <row r="124" spans="4:6">
      <c r="D124" s="12"/>
      <c r="E124" s="943"/>
      <c r="F124" s="55"/>
    </row>
    <row r="125" spans="4:6">
      <c r="D125" s="12"/>
      <c r="E125" s="943"/>
      <c r="F125" s="55"/>
    </row>
    <row r="126" spans="4:6">
      <c r="D126" s="12"/>
      <c r="E126" s="943"/>
      <c r="F126" s="55"/>
    </row>
    <row r="127" spans="4:6">
      <c r="D127" s="12"/>
      <c r="E127" s="943"/>
      <c r="F127" s="55"/>
    </row>
    <row r="128" spans="4:6">
      <c r="D128" s="12"/>
      <c r="E128" s="943"/>
      <c r="F128" s="55"/>
    </row>
    <row r="129" spans="4:6">
      <c r="D129" s="12"/>
      <c r="E129" s="943"/>
      <c r="F129" s="55"/>
    </row>
    <row r="130" spans="4:6">
      <c r="D130" s="12"/>
      <c r="E130" s="943"/>
      <c r="F130" s="55"/>
    </row>
    <row r="131" spans="4:6">
      <c r="D131" s="12"/>
      <c r="E131" s="943"/>
      <c r="F131" s="55"/>
    </row>
    <row r="132" spans="4:6">
      <c r="D132" s="12"/>
      <c r="E132" s="943"/>
      <c r="F132" s="55"/>
    </row>
    <row r="133" spans="4:6">
      <c r="D133" s="12"/>
      <c r="E133" s="943"/>
      <c r="F133" s="55"/>
    </row>
    <row r="134" spans="4:6">
      <c r="D134" s="12"/>
      <c r="E134" s="943"/>
      <c r="F134" s="55"/>
    </row>
    <row r="135" spans="4:6">
      <c r="D135" s="12"/>
      <c r="E135" s="943"/>
      <c r="F135" s="55"/>
    </row>
    <row r="136" spans="4:6">
      <c r="D136" s="12"/>
      <c r="E136" s="943"/>
      <c r="F136" s="55"/>
    </row>
    <row r="137" spans="4:6">
      <c r="D137" s="12"/>
      <c r="E137" s="943"/>
      <c r="F137" s="55"/>
    </row>
    <row r="138" spans="4:6">
      <c r="D138" s="12"/>
      <c r="E138" s="943"/>
      <c r="F138" s="55"/>
    </row>
    <row r="139" spans="4:6">
      <c r="D139" s="12"/>
      <c r="E139" s="943"/>
      <c r="F139" s="55"/>
    </row>
    <row r="140" spans="4:6">
      <c r="D140" s="12"/>
      <c r="E140" s="943"/>
      <c r="F140" s="55"/>
    </row>
    <row r="141" spans="4:6">
      <c r="D141" s="12"/>
      <c r="E141" s="943"/>
      <c r="F141" s="55"/>
    </row>
    <row r="142" spans="4:6">
      <c r="D142" s="12"/>
      <c r="E142" s="943"/>
      <c r="F142" s="55"/>
    </row>
    <row r="143" spans="4:6">
      <c r="D143" s="12"/>
      <c r="E143" s="943"/>
      <c r="F143" s="55"/>
    </row>
    <row r="144" spans="4:6">
      <c r="D144" s="12"/>
      <c r="E144" s="943"/>
      <c r="F144" s="55"/>
    </row>
    <row r="145" spans="4:6">
      <c r="D145" s="12"/>
      <c r="E145" s="943"/>
      <c r="F145" s="55"/>
    </row>
    <row r="146" spans="4:6">
      <c r="D146" s="12"/>
      <c r="E146" s="943"/>
      <c r="F146" s="55"/>
    </row>
    <row r="147" spans="4:6">
      <c r="D147" s="12"/>
      <c r="E147" s="943"/>
      <c r="F147" s="55"/>
    </row>
    <row r="148" spans="4:6">
      <c r="D148" s="12"/>
      <c r="E148" s="943"/>
      <c r="F148" s="55"/>
    </row>
    <row r="149" spans="4:6">
      <c r="D149" s="12"/>
      <c r="E149" s="943"/>
      <c r="F149" s="55"/>
    </row>
    <row r="150" spans="4:6">
      <c r="D150" s="12"/>
      <c r="E150" s="943"/>
      <c r="F150" s="55"/>
    </row>
    <row r="151" spans="4:6">
      <c r="D151" s="12"/>
      <c r="E151" s="943"/>
      <c r="F151" s="55"/>
    </row>
    <row r="152" spans="4:6">
      <c r="D152" s="12"/>
      <c r="E152" s="943"/>
      <c r="F152" s="55"/>
    </row>
    <row r="153" spans="4:6">
      <c r="D153" s="12"/>
      <c r="E153" s="943"/>
      <c r="F153" s="55"/>
    </row>
    <row r="154" spans="4:6">
      <c r="D154" s="12"/>
      <c r="E154" s="943"/>
      <c r="F154" s="55"/>
    </row>
    <row r="155" spans="4:6">
      <c r="D155" s="12"/>
      <c r="E155" s="943"/>
      <c r="F155" s="55"/>
    </row>
    <row r="156" spans="4:6">
      <c r="D156" s="12"/>
      <c r="E156" s="943"/>
      <c r="F156" s="55"/>
    </row>
    <row r="157" spans="4:6">
      <c r="D157" s="12"/>
      <c r="E157" s="943"/>
      <c r="F157" s="55"/>
    </row>
    <row r="158" spans="4:6">
      <c r="D158" s="12"/>
      <c r="E158" s="943"/>
      <c r="F158" s="55"/>
    </row>
    <row r="159" spans="4:6">
      <c r="D159" s="12"/>
      <c r="E159" s="943"/>
      <c r="F159" s="55"/>
    </row>
    <row r="160" spans="4:6">
      <c r="D160" s="12"/>
      <c r="E160" s="943"/>
      <c r="F160" s="55"/>
    </row>
    <row r="161" spans="4:6">
      <c r="D161" s="12"/>
      <c r="E161" s="943"/>
      <c r="F161" s="55"/>
    </row>
    <row r="162" spans="4:6">
      <c r="D162" s="12"/>
      <c r="E162" s="943"/>
      <c r="F162" s="55"/>
    </row>
    <row r="163" spans="4:6">
      <c r="D163" s="12"/>
      <c r="E163" s="943"/>
      <c r="F163" s="55"/>
    </row>
    <row r="164" spans="4:6">
      <c r="D164" s="12"/>
      <c r="E164" s="943"/>
      <c r="F164" s="55"/>
    </row>
    <row r="165" spans="4:6">
      <c r="D165" s="12"/>
      <c r="E165" s="943"/>
      <c r="F165" s="55"/>
    </row>
    <row r="166" spans="4:6">
      <c r="D166" s="12"/>
      <c r="E166" s="943"/>
      <c r="F166" s="55"/>
    </row>
    <row r="167" spans="4:6">
      <c r="D167" s="12"/>
      <c r="E167" s="943"/>
      <c r="F167" s="55"/>
    </row>
    <row r="168" spans="4:6">
      <c r="D168" s="12"/>
      <c r="E168" s="943"/>
      <c r="F168" s="55"/>
    </row>
    <row r="169" spans="4:6">
      <c r="D169" s="12"/>
      <c r="E169" s="943"/>
      <c r="F169" s="55"/>
    </row>
    <row r="170" spans="4:6">
      <c r="D170" s="12"/>
      <c r="E170" s="943"/>
      <c r="F170" s="55"/>
    </row>
    <row r="171" spans="4:6">
      <c r="D171" s="12"/>
      <c r="E171" s="943"/>
      <c r="F171" s="55"/>
    </row>
    <row r="172" spans="4:6">
      <c r="D172" s="12"/>
      <c r="E172" s="943"/>
      <c r="F172" s="55"/>
    </row>
    <row r="173" spans="4:6">
      <c r="D173" s="12"/>
      <c r="E173" s="943"/>
      <c r="F173" s="55"/>
    </row>
    <row r="174" spans="4:6">
      <c r="D174" s="12"/>
      <c r="E174" s="943"/>
      <c r="F174" s="55"/>
    </row>
    <row r="175" spans="4:6">
      <c r="D175" s="12"/>
      <c r="E175" s="943"/>
      <c r="F175" s="55"/>
    </row>
    <row r="176" spans="4:6">
      <c r="D176" s="12"/>
      <c r="E176" s="943"/>
      <c r="F176" s="55"/>
    </row>
    <row r="177" spans="4:6">
      <c r="D177" s="12"/>
      <c r="E177" s="943"/>
      <c r="F177" s="55"/>
    </row>
    <row r="178" spans="4:6">
      <c r="D178" s="12"/>
      <c r="E178" s="943"/>
      <c r="F178" s="55"/>
    </row>
    <row r="179" spans="4:6">
      <c r="D179" s="12"/>
      <c r="E179" s="943"/>
      <c r="F179" s="55"/>
    </row>
    <row r="180" spans="4:6">
      <c r="D180" s="12"/>
      <c r="E180" s="943"/>
      <c r="F180" s="55"/>
    </row>
    <row r="181" spans="4:6">
      <c r="D181" s="12"/>
      <c r="E181" s="943"/>
      <c r="F181" s="55"/>
    </row>
    <row r="182" spans="4:6">
      <c r="D182" s="12"/>
      <c r="E182" s="943"/>
      <c r="F182" s="55"/>
    </row>
    <row r="183" spans="4:6">
      <c r="D183" s="12"/>
      <c r="E183" s="943"/>
      <c r="F183" s="55"/>
    </row>
    <row r="184" spans="4:6">
      <c r="D184" s="12"/>
      <c r="E184" s="943"/>
      <c r="F184" s="55"/>
    </row>
    <row r="185" spans="4:6">
      <c r="D185" s="12"/>
      <c r="E185" s="943"/>
      <c r="F185" s="55"/>
    </row>
    <row r="186" spans="4:6">
      <c r="D186" s="12"/>
      <c r="E186" s="943"/>
      <c r="F186" s="55"/>
    </row>
    <row r="187" spans="4:6">
      <c r="D187" s="12"/>
      <c r="E187" s="943"/>
      <c r="F187" s="55"/>
    </row>
    <row r="188" spans="4:6">
      <c r="D188" s="12"/>
      <c r="E188" s="943"/>
      <c r="F188" s="55"/>
    </row>
    <row r="189" spans="4:6">
      <c r="D189" s="12"/>
      <c r="E189" s="943"/>
      <c r="F189" s="55"/>
    </row>
    <row r="190" spans="4:6">
      <c r="D190" s="12"/>
      <c r="E190" s="943"/>
      <c r="F190" s="55"/>
    </row>
    <row r="191" spans="4:6">
      <c r="D191" s="12"/>
      <c r="E191" s="943"/>
      <c r="F191" s="55"/>
    </row>
    <row r="192" spans="4:6">
      <c r="D192" s="12"/>
      <c r="E192" s="943"/>
      <c r="F192" s="55"/>
    </row>
    <row r="193" spans="4:6">
      <c r="D193" s="12"/>
      <c r="E193" s="943"/>
      <c r="F193" s="55"/>
    </row>
    <row r="194" spans="4:6">
      <c r="D194" s="12"/>
      <c r="E194" s="943"/>
      <c r="F194" s="55"/>
    </row>
    <row r="195" spans="4:6">
      <c r="D195" s="12"/>
      <c r="E195" s="943"/>
      <c r="F195" s="55"/>
    </row>
    <row r="196" spans="4:6">
      <c r="D196" s="12"/>
      <c r="E196" s="943"/>
      <c r="F196" s="55"/>
    </row>
    <row r="197" spans="4:6">
      <c r="D197" s="12"/>
      <c r="E197" s="943"/>
      <c r="F197" s="55"/>
    </row>
    <row r="198" spans="4:6">
      <c r="D198" s="12"/>
      <c r="E198" s="943"/>
      <c r="F198" s="55"/>
    </row>
    <row r="199" spans="4:6">
      <c r="D199" s="12"/>
      <c r="E199" s="943"/>
      <c r="F199" s="55"/>
    </row>
    <row r="200" spans="4:6">
      <c r="D200" s="12"/>
      <c r="E200" s="943"/>
      <c r="F200" s="55"/>
    </row>
    <row r="201" spans="4:6">
      <c r="D201" s="12"/>
      <c r="E201" s="943"/>
      <c r="F201" s="55"/>
    </row>
    <row r="202" spans="4:6">
      <c r="D202" s="12"/>
      <c r="E202" s="943"/>
      <c r="F202" s="55"/>
    </row>
    <row r="203" spans="4:6">
      <c r="D203" s="12"/>
      <c r="E203" s="943"/>
      <c r="F203" s="55"/>
    </row>
    <row r="204" spans="4:6">
      <c r="D204" s="12"/>
      <c r="E204" s="943"/>
      <c r="F204" s="55"/>
    </row>
    <row r="205" spans="4:6">
      <c r="D205" s="12"/>
      <c r="E205" s="943"/>
      <c r="F205" s="55"/>
    </row>
    <row r="206" spans="4:6">
      <c r="D206" s="12"/>
      <c r="E206" s="943"/>
      <c r="F206" s="55"/>
    </row>
    <row r="207" spans="4:6">
      <c r="D207" s="12"/>
      <c r="E207" s="943"/>
      <c r="F207" s="55"/>
    </row>
    <row r="208" spans="4:6">
      <c r="D208" s="12"/>
      <c r="E208" s="943"/>
      <c r="F208" s="55"/>
    </row>
    <row r="209" spans="4:6">
      <c r="D209" s="12"/>
      <c r="E209" s="943"/>
      <c r="F209" s="55"/>
    </row>
    <row r="210" spans="4:6">
      <c r="D210" s="12"/>
      <c r="E210" s="943"/>
      <c r="F210" s="55"/>
    </row>
    <row r="211" spans="4:6">
      <c r="D211" s="12"/>
      <c r="E211" s="943"/>
      <c r="F211" s="55"/>
    </row>
    <row r="212" spans="4:6">
      <c r="D212" s="12"/>
      <c r="E212" s="943"/>
      <c r="F212" s="55"/>
    </row>
    <row r="213" spans="4:6">
      <c r="D213" s="12"/>
      <c r="E213" s="943"/>
      <c r="F213" s="55"/>
    </row>
    <row r="214" spans="4:6">
      <c r="D214" s="12"/>
      <c r="E214" s="943"/>
      <c r="F214" s="55"/>
    </row>
    <row r="215" spans="4:6">
      <c r="D215" s="12"/>
      <c r="E215" s="943"/>
      <c r="F215" s="55"/>
    </row>
    <row r="216" spans="4:6">
      <c r="D216" s="12"/>
      <c r="E216" s="943"/>
      <c r="F216" s="55"/>
    </row>
    <row r="217" spans="4:6">
      <c r="D217" s="12"/>
      <c r="E217" s="943"/>
      <c r="F217" s="55"/>
    </row>
    <row r="218" spans="4:6">
      <c r="D218" s="12"/>
      <c r="E218" s="943"/>
      <c r="F218" s="55"/>
    </row>
    <row r="219" spans="4:6">
      <c r="D219" s="12"/>
      <c r="E219" s="943"/>
      <c r="F219" s="55"/>
    </row>
    <row r="220" spans="4:6">
      <c r="D220" s="12"/>
      <c r="E220" s="943"/>
      <c r="F220" s="55"/>
    </row>
    <row r="221" spans="4:6">
      <c r="D221" s="12"/>
      <c r="E221" s="943"/>
      <c r="F221" s="55"/>
    </row>
    <row r="222" spans="4:6">
      <c r="D222" s="12"/>
      <c r="E222" s="943"/>
      <c r="F222" s="55"/>
    </row>
    <row r="223" spans="4:6">
      <c r="D223" s="12"/>
      <c r="E223" s="943"/>
      <c r="F223" s="55"/>
    </row>
    <row r="224" spans="4:6">
      <c r="D224" s="12"/>
      <c r="E224" s="943"/>
      <c r="F224" s="55"/>
    </row>
    <row r="225" spans="4:6">
      <c r="D225" s="12"/>
      <c r="E225" s="943"/>
      <c r="F225" s="55"/>
    </row>
    <row r="226" spans="4:6">
      <c r="D226" s="12"/>
      <c r="E226" s="943"/>
      <c r="F226" s="55"/>
    </row>
    <row r="227" spans="4:6">
      <c r="D227" s="12"/>
      <c r="E227" s="943"/>
      <c r="F227" s="55"/>
    </row>
    <row r="228" spans="4:6">
      <c r="D228" s="12"/>
      <c r="E228" s="943"/>
      <c r="F228" s="55"/>
    </row>
    <row r="229" spans="4:6">
      <c r="D229" s="12"/>
      <c r="E229" s="943"/>
      <c r="F229" s="55"/>
    </row>
    <row r="230" spans="4:6">
      <c r="D230" s="12"/>
      <c r="E230" s="943"/>
      <c r="F230" s="55"/>
    </row>
    <row r="231" spans="4:6">
      <c r="D231" s="12"/>
      <c r="E231" s="943"/>
      <c r="F231" s="55"/>
    </row>
    <row r="232" spans="4:6">
      <c r="D232" s="12"/>
      <c r="E232" s="943"/>
      <c r="F232" s="55"/>
    </row>
    <row r="233" spans="4:6">
      <c r="D233" s="12"/>
      <c r="E233" s="943"/>
      <c r="F233" s="55"/>
    </row>
    <row r="234" spans="4:6">
      <c r="D234" s="12"/>
      <c r="E234" s="943"/>
      <c r="F234" s="55"/>
    </row>
    <row r="235" spans="4:6">
      <c r="D235" s="12"/>
      <c r="E235" s="943"/>
      <c r="F235" s="55"/>
    </row>
    <row r="236" spans="4:6">
      <c r="D236" s="12"/>
      <c r="E236" s="943"/>
      <c r="F236" s="55"/>
    </row>
    <row r="237" spans="4:6">
      <c r="D237" s="12"/>
      <c r="E237" s="943"/>
      <c r="F237" s="55"/>
    </row>
    <row r="238" spans="4:6">
      <c r="D238" s="12"/>
      <c r="E238" s="943"/>
      <c r="F238" s="55"/>
    </row>
    <row r="239" spans="4:6">
      <c r="D239" s="12"/>
      <c r="E239" s="943"/>
      <c r="F239" s="55"/>
    </row>
    <row r="240" spans="4:6">
      <c r="D240" s="12"/>
      <c r="E240" s="943"/>
      <c r="F240" s="55"/>
    </row>
    <row r="241" spans="4:6">
      <c r="D241" s="12"/>
      <c r="E241" s="943"/>
      <c r="F241" s="55"/>
    </row>
    <row r="242" spans="4:6">
      <c r="D242" s="12"/>
      <c r="E242" s="943"/>
      <c r="F242" s="55"/>
    </row>
    <row r="243" spans="4:6">
      <c r="D243" s="12"/>
      <c r="E243" s="943"/>
      <c r="F243" s="55"/>
    </row>
    <row r="244" spans="4:6">
      <c r="D244" s="12"/>
      <c r="E244" s="943"/>
      <c r="F244" s="55"/>
    </row>
    <row r="245" spans="4:6">
      <c r="D245" s="12"/>
      <c r="E245" s="943"/>
      <c r="F245" s="55"/>
    </row>
    <row r="246" spans="4:6">
      <c r="D246" s="12"/>
      <c r="E246" s="943"/>
      <c r="F246" s="55"/>
    </row>
    <row r="247" spans="4:6">
      <c r="D247" s="12"/>
      <c r="E247" s="943"/>
      <c r="F247" s="55"/>
    </row>
    <row r="248" spans="4:6">
      <c r="D248" s="12"/>
      <c r="E248" s="943"/>
      <c r="F248" s="55"/>
    </row>
    <row r="249" spans="4:6">
      <c r="D249" s="12"/>
      <c r="E249" s="943"/>
      <c r="F249" s="55"/>
    </row>
    <row r="250" spans="4:6">
      <c r="D250" s="12"/>
      <c r="E250" s="943"/>
      <c r="F250" s="55"/>
    </row>
    <row r="251" spans="4:6">
      <c r="D251" s="12"/>
      <c r="E251" s="943"/>
      <c r="F251" s="55"/>
    </row>
    <row r="252" spans="4:6">
      <c r="D252" s="12"/>
      <c r="E252" s="943"/>
      <c r="F252" s="55"/>
    </row>
    <row r="253" spans="4:6">
      <c r="D253" s="12"/>
      <c r="E253" s="943"/>
      <c r="F253" s="55"/>
    </row>
    <row r="254" spans="4:6">
      <c r="D254" s="12"/>
      <c r="E254" s="943"/>
      <c r="F254" s="55"/>
    </row>
    <row r="255" spans="4:6">
      <c r="D255" s="12"/>
      <c r="E255" s="943"/>
      <c r="F255" s="55"/>
    </row>
    <row r="256" spans="4:6">
      <c r="D256" s="12"/>
      <c r="E256" s="943"/>
      <c r="F256" s="55"/>
    </row>
    <row r="257" spans="4:6">
      <c r="D257" s="12"/>
      <c r="E257" s="943"/>
      <c r="F257" s="55"/>
    </row>
    <row r="258" spans="4:6">
      <c r="D258" s="12"/>
      <c r="E258" s="943"/>
      <c r="F258" s="55"/>
    </row>
    <row r="259" spans="4:6">
      <c r="D259" s="12"/>
      <c r="E259" s="943"/>
      <c r="F259" s="55"/>
    </row>
    <row r="260" spans="4:6">
      <c r="D260" s="12"/>
      <c r="E260" s="943"/>
      <c r="F260" s="55"/>
    </row>
    <row r="261" spans="4:6">
      <c r="D261" s="12"/>
      <c r="E261" s="943"/>
      <c r="F261" s="55"/>
    </row>
    <row r="262" spans="4:6">
      <c r="D262" s="12"/>
      <c r="E262" s="943"/>
      <c r="F262" s="55"/>
    </row>
    <row r="263" spans="4:6">
      <c r="D263" s="12"/>
      <c r="E263" s="943"/>
      <c r="F263" s="55"/>
    </row>
    <row r="264" spans="4:6">
      <c r="D264" s="12"/>
      <c r="E264" s="943"/>
      <c r="F264" s="55"/>
    </row>
    <row r="265" spans="4:6">
      <c r="D265" s="12"/>
      <c r="E265" s="943"/>
      <c r="F265" s="55"/>
    </row>
    <row r="266" spans="4:6">
      <c r="D266" s="12"/>
      <c r="E266" s="943"/>
      <c r="F266" s="55"/>
    </row>
    <row r="267" spans="4:6">
      <c r="D267" s="12"/>
      <c r="E267" s="943"/>
      <c r="F267" s="55"/>
    </row>
    <row r="268" spans="4:6">
      <c r="D268" s="12"/>
      <c r="E268" s="943"/>
      <c r="F268" s="55"/>
    </row>
    <row r="269" spans="4:6">
      <c r="D269" s="12"/>
      <c r="E269" s="943"/>
      <c r="F269" s="55"/>
    </row>
    <row r="270" spans="4:6">
      <c r="D270" s="12"/>
      <c r="E270" s="943"/>
      <c r="F270" s="55"/>
    </row>
    <row r="271" spans="4:6">
      <c r="D271" s="12"/>
      <c r="E271" s="943"/>
      <c r="F271" s="55"/>
    </row>
    <row r="272" spans="4:6">
      <c r="D272" s="12"/>
      <c r="E272" s="943"/>
      <c r="F272" s="55"/>
    </row>
    <row r="273" spans="4:6">
      <c r="D273" s="12"/>
      <c r="E273" s="943"/>
      <c r="F273" s="55"/>
    </row>
    <row r="274" spans="4:6">
      <c r="D274" s="12"/>
      <c r="E274" s="943"/>
      <c r="F274" s="55"/>
    </row>
    <row r="275" spans="4:6">
      <c r="D275" s="12"/>
      <c r="E275" s="943"/>
      <c r="F275" s="55"/>
    </row>
    <row r="276" spans="4:6">
      <c r="D276" s="12"/>
      <c r="E276" s="943"/>
      <c r="F276" s="55"/>
    </row>
    <row r="277" spans="4:6">
      <c r="D277" s="12"/>
      <c r="E277" s="943"/>
      <c r="F277" s="55"/>
    </row>
    <row r="278" spans="4:6">
      <c r="D278" s="12"/>
      <c r="E278" s="943"/>
      <c r="F278" s="55"/>
    </row>
    <row r="279" spans="4:6">
      <c r="D279" s="12"/>
      <c r="E279" s="943"/>
      <c r="F279" s="55"/>
    </row>
    <row r="280" spans="4:6">
      <c r="D280" s="12"/>
      <c r="E280" s="943"/>
      <c r="F280" s="55"/>
    </row>
    <row r="281" spans="4:6">
      <c r="D281" s="12"/>
      <c r="E281" s="943"/>
      <c r="F281" s="55"/>
    </row>
    <row r="282" spans="4:6">
      <c r="D282" s="12"/>
      <c r="E282" s="943"/>
      <c r="F282" s="55"/>
    </row>
    <row r="283" spans="4:6">
      <c r="D283" s="12"/>
      <c r="E283" s="943"/>
      <c r="F283" s="55"/>
    </row>
    <row r="284" spans="4:6">
      <c r="D284" s="12"/>
      <c r="E284" s="943"/>
      <c r="F284" s="55"/>
    </row>
    <row r="285" spans="4:6">
      <c r="D285" s="12"/>
      <c r="E285" s="943"/>
      <c r="F285" s="55"/>
    </row>
    <row r="286" spans="4:6">
      <c r="D286" s="12"/>
      <c r="E286" s="943"/>
      <c r="F286" s="55"/>
    </row>
    <row r="287" spans="4:6">
      <c r="D287" s="12"/>
      <c r="E287" s="943"/>
      <c r="F287" s="55"/>
    </row>
    <row r="288" spans="4:6">
      <c r="D288" s="12"/>
      <c r="E288" s="943"/>
      <c r="F288" s="55"/>
    </row>
    <row r="289" spans="4:6">
      <c r="D289" s="12"/>
      <c r="E289" s="943"/>
      <c r="F289" s="55"/>
    </row>
    <row r="290" spans="4:6">
      <c r="D290" s="12"/>
      <c r="E290" s="943"/>
      <c r="F290" s="55"/>
    </row>
    <row r="291" spans="4:6">
      <c r="D291" s="12"/>
      <c r="E291" s="943"/>
      <c r="F291" s="55"/>
    </row>
    <row r="292" spans="4:6">
      <c r="D292" s="12"/>
      <c r="E292" s="943"/>
      <c r="F292" s="55"/>
    </row>
    <row r="293" spans="4:6">
      <c r="D293" s="12"/>
      <c r="E293" s="943"/>
      <c r="F293" s="55"/>
    </row>
    <row r="294" spans="4:6">
      <c r="D294" s="12"/>
      <c r="E294" s="943"/>
      <c r="F294" s="55"/>
    </row>
    <row r="295" spans="4:6">
      <c r="D295" s="12"/>
      <c r="E295" s="943"/>
      <c r="F295" s="55"/>
    </row>
    <row r="296" spans="4:6">
      <c r="D296" s="12"/>
      <c r="E296" s="943"/>
      <c r="F296" s="55"/>
    </row>
    <row r="297" spans="4:6">
      <c r="D297" s="12"/>
      <c r="E297" s="943"/>
      <c r="F297" s="55"/>
    </row>
    <row r="298" spans="4:6">
      <c r="D298" s="12"/>
      <c r="E298" s="943"/>
      <c r="F298" s="55"/>
    </row>
    <row r="299" spans="4:6">
      <c r="D299" s="12"/>
      <c r="E299" s="943"/>
      <c r="F299" s="55"/>
    </row>
    <row r="300" spans="4:6">
      <c r="D300" s="12"/>
      <c r="E300" s="943"/>
      <c r="F300" s="55"/>
    </row>
    <row r="301" spans="4:6">
      <c r="D301" s="12"/>
      <c r="E301" s="943"/>
      <c r="F301" s="55"/>
    </row>
    <row r="302" spans="4:6">
      <c r="D302" s="12"/>
      <c r="E302" s="943"/>
      <c r="F302" s="55"/>
    </row>
    <row r="303" spans="4:6">
      <c r="D303" s="12"/>
      <c r="E303" s="943"/>
      <c r="F303" s="55"/>
    </row>
    <row r="304" spans="4:6">
      <c r="D304" s="12"/>
      <c r="E304" s="943"/>
      <c r="F304" s="55"/>
    </row>
    <row r="305" spans="4:6">
      <c r="D305" s="12"/>
      <c r="E305" s="943"/>
      <c r="F305" s="55"/>
    </row>
    <row r="306" spans="4:6">
      <c r="D306" s="12"/>
      <c r="E306" s="943"/>
      <c r="F306" s="55"/>
    </row>
    <row r="307" spans="4:6">
      <c r="D307" s="12"/>
      <c r="E307" s="943"/>
      <c r="F307" s="55"/>
    </row>
    <row r="308" spans="4:6">
      <c r="D308" s="12"/>
      <c r="E308" s="943"/>
      <c r="F308" s="55"/>
    </row>
    <row r="309" spans="4:6">
      <c r="D309" s="12"/>
      <c r="E309" s="943"/>
      <c r="F309" s="55"/>
    </row>
    <row r="310" spans="4:6">
      <c r="D310" s="12"/>
      <c r="E310" s="943"/>
      <c r="F310" s="55"/>
    </row>
    <row r="311" spans="4:6">
      <c r="D311" s="12"/>
      <c r="E311" s="943"/>
      <c r="F311" s="55"/>
    </row>
    <row r="312" spans="4:6">
      <c r="D312" s="12"/>
      <c r="E312" s="943"/>
      <c r="F312" s="55"/>
    </row>
    <row r="313" spans="4:6">
      <c r="D313" s="12"/>
      <c r="E313" s="943"/>
      <c r="F313" s="55"/>
    </row>
    <row r="314" spans="4:6">
      <c r="D314" s="12"/>
      <c r="E314" s="943"/>
      <c r="F314" s="55"/>
    </row>
    <row r="315" spans="4:6">
      <c r="D315" s="12"/>
      <c r="E315" s="943"/>
      <c r="F315" s="55"/>
    </row>
    <row r="316" spans="4:6">
      <c r="D316" s="12"/>
      <c r="E316" s="943"/>
      <c r="F316" s="55"/>
    </row>
    <row r="317" spans="4:6">
      <c r="D317" s="12"/>
      <c r="E317" s="943"/>
      <c r="F317" s="55"/>
    </row>
    <row r="318" spans="4:6">
      <c r="D318" s="12"/>
      <c r="E318" s="943"/>
      <c r="F318" s="55"/>
    </row>
    <row r="319" spans="4:6">
      <c r="D319" s="12"/>
      <c r="E319" s="943"/>
      <c r="F319" s="55"/>
    </row>
    <row r="320" spans="4:6">
      <c r="D320" s="12"/>
      <c r="E320" s="943"/>
      <c r="F320" s="55"/>
    </row>
    <row r="321" spans="4:6">
      <c r="D321" s="12"/>
      <c r="E321" s="943"/>
      <c r="F321" s="55"/>
    </row>
    <row r="322" spans="4:6">
      <c r="D322" s="12"/>
      <c r="E322" s="943"/>
      <c r="F322" s="55"/>
    </row>
    <row r="323" spans="4:6">
      <c r="D323" s="12"/>
      <c r="E323" s="943"/>
      <c r="F323" s="55"/>
    </row>
    <row r="324" spans="4:6">
      <c r="D324" s="12"/>
      <c r="E324" s="943"/>
      <c r="F324" s="55"/>
    </row>
    <row r="325" spans="4:6">
      <c r="D325" s="12"/>
      <c r="E325" s="943"/>
      <c r="F325" s="55"/>
    </row>
    <row r="326" spans="4:6">
      <c r="D326" s="12"/>
      <c r="E326" s="943"/>
      <c r="F326" s="55"/>
    </row>
    <row r="327" spans="4:6">
      <c r="D327" s="12"/>
      <c r="E327" s="943"/>
      <c r="F327" s="55"/>
    </row>
    <row r="328" spans="4:6">
      <c r="D328" s="12"/>
      <c r="E328" s="943"/>
      <c r="F328" s="55"/>
    </row>
    <row r="329" spans="4:6">
      <c r="D329" s="12"/>
      <c r="E329" s="943"/>
      <c r="F329" s="55"/>
    </row>
    <row r="330" spans="4:6">
      <c r="D330" s="12"/>
      <c r="E330" s="943"/>
      <c r="F330" s="55"/>
    </row>
    <row r="331" spans="4:6">
      <c r="D331" s="12"/>
      <c r="E331" s="943"/>
      <c r="F331" s="55"/>
    </row>
    <row r="332" spans="4:6">
      <c r="D332" s="12"/>
      <c r="E332" s="943"/>
      <c r="F332" s="55"/>
    </row>
    <row r="333" spans="4:6">
      <c r="D333" s="12"/>
      <c r="E333" s="943"/>
      <c r="F333" s="55"/>
    </row>
    <row r="334" spans="4:6">
      <c r="D334" s="12"/>
      <c r="E334" s="943"/>
      <c r="F334" s="55"/>
    </row>
    <row r="335" spans="4:6">
      <c r="D335" s="12"/>
      <c r="E335" s="943"/>
      <c r="F335" s="55"/>
    </row>
    <row r="336" spans="4:6">
      <c r="D336" s="12"/>
      <c r="E336" s="943"/>
      <c r="F336" s="55"/>
    </row>
    <row r="337" spans="4:6">
      <c r="D337" s="12"/>
      <c r="E337" s="943"/>
      <c r="F337" s="55"/>
    </row>
    <row r="338" spans="4:6">
      <c r="D338" s="12"/>
      <c r="E338" s="943"/>
      <c r="F338" s="55"/>
    </row>
    <row r="339" spans="4:6">
      <c r="D339" s="12"/>
      <c r="E339" s="943"/>
      <c r="F339" s="55"/>
    </row>
    <row r="340" spans="4:6">
      <c r="D340" s="12"/>
      <c r="E340" s="943"/>
      <c r="F340" s="55"/>
    </row>
    <row r="341" spans="4:6">
      <c r="D341" s="12"/>
      <c r="E341" s="943"/>
      <c r="F341" s="55"/>
    </row>
    <row r="342" spans="4:6">
      <c r="D342" s="12"/>
      <c r="E342" s="943"/>
      <c r="F342" s="55"/>
    </row>
    <row r="343" spans="4:6">
      <c r="D343" s="12"/>
      <c r="E343" s="943"/>
      <c r="F343" s="55"/>
    </row>
    <row r="344" spans="4:6">
      <c r="D344" s="12"/>
      <c r="E344" s="943"/>
      <c r="F344" s="55"/>
    </row>
    <row r="345" spans="4:6">
      <c r="D345" s="12"/>
      <c r="E345" s="943"/>
      <c r="F345" s="55"/>
    </row>
    <row r="346" spans="4:6">
      <c r="D346" s="12"/>
      <c r="E346" s="943"/>
      <c r="F346" s="55"/>
    </row>
    <row r="347" spans="4:6">
      <c r="D347" s="12"/>
      <c r="E347" s="943"/>
      <c r="F347" s="55"/>
    </row>
    <row r="348" spans="4:6">
      <c r="D348" s="12"/>
      <c r="E348" s="943"/>
      <c r="F348" s="55"/>
    </row>
    <row r="349" spans="4:6">
      <c r="D349" s="12"/>
      <c r="E349" s="943"/>
      <c r="F349" s="55"/>
    </row>
    <row r="350" spans="4:6">
      <c r="D350" s="12"/>
      <c r="E350" s="943"/>
      <c r="F350" s="55"/>
    </row>
    <row r="351" spans="4:6">
      <c r="D351" s="12"/>
      <c r="E351" s="943"/>
      <c r="F351" s="55"/>
    </row>
    <row r="352" spans="4:6">
      <c r="D352" s="12"/>
      <c r="E352" s="943"/>
      <c r="F352" s="55"/>
    </row>
    <row r="353" spans="4:6">
      <c r="D353" s="12"/>
      <c r="E353" s="943"/>
      <c r="F353" s="55"/>
    </row>
    <row r="354" spans="4:6">
      <c r="D354" s="12"/>
      <c r="E354" s="943"/>
      <c r="F354" s="55"/>
    </row>
    <row r="355" spans="4:6">
      <c r="D355" s="12"/>
      <c r="E355" s="943"/>
      <c r="F355" s="55"/>
    </row>
    <row r="356" spans="4:6">
      <c r="D356" s="12"/>
      <c r="E356" s="943"/>
      <c r="F356" s="55"/>
    </row>
    <row r="357" spans="4:6">
      <c r="D357" s="12"/>
      <c r="E357" s="943"/>
      <c r="F357" s="55"/>
    </row>
    <row r="358" spans="4:6">
      <c r="D358" s="12"/>
      <c r="E358" s="943"/>
      <c r="F358" s="55"/>
    </row>
    <row r="359" spans="4:6">
      <c r="D359" s="12"/>
      <c r="E359" s="943"/>
      <c r="F359" s="55"/>
    </row>
    <row r="360" spans="4:6">
      <c r="D360" s="12"/>
      <c r="E360" s="943"/>
      <c r="F360" s="55"/>
    </row>
    <row r="361" spans="4:6">
      <c r="D361" s="12"/>
      <c r="E361" s="943"/>
      <c r="F361" s="55"/>
    </row>
    <row r="362" spans="4:6">
      <c r="D362" s="12"/>
      <c r="E362" s="943"/>
      <c r="F362" s="55"/>
    </row>
    <row r="363" spans="4:6">
      <c r="D363" s="12"/>
      <c r="E363" s="943"/>
      <c r="F363" s="55"/>
    </row>
    <row r="364" spans="4:6">
      <c r="D364" s="12"/>
      <c r="E364" s="943"/>
      <c r="F364" s="55"/>
    </row>
    <row r="365" spans="4:6">
      <c r="D365" s="12"/>
      <c r="E365" s="943"/>
      <c r="F365" s="55"/>
    </row>
    <row r="366" spans="4:6">
      <c r="D366" s="12"/>
      <c r="E366" s="943"/>
      <c r="F366" s="55"/>
    </row>
    <row r="367" spans="4:6">
      <c r="D367" s="12"/>
      <c r="E367" s="943"/>
      <c r="F367" s="55"/>
    </row>
    <row r="368" spans="4:6">
      <c r="D368" s="12"/>
      <c r="E368" s="943"/>
      <c r="F368" s="55"/>
    </row>
    <row r="369" spans="4:6">
      <c r="D369" s="12"/>
      <c r="E369" s="943"/>
      <c r="F369" s="55"/>
    </row>
    <row r="370" spans="4:6">
      <c r="D370" s="12"/>
      <c r="E370" s="943"/>
      <c r="F370" s="55"/>
    </row>
    <row r="371" spans="4:6">
      <c r="D371" s="12"/>
      <c r="E371" s="943"/>
      <c r="F371" s="55"/>
    </row>
    <row r="372" spans="4:6">
      <c r="D372" s="12"/>
      <c r="E372" s="943"/>
      <c r="F372" s="55"/>
    </row>
    <row r="373" spans="4:6">
      <c r="D373" s="12"/>
      <c r="E373" s="943"/>
      <c r="F373" s="55"/>
    </row>
    <row r="374" spans="4:6">
      <c r="D374" s="12"/>
      <c r="E374" s="943"/>
      <c r="F374" s="55"/>
    </row>
    <row r="375" spans="4:6">
      <c r="D375" s="12"/>
      <c r="E375" s="943"/>
      <c r="F375" s="55"/>
    </row>
    <row r="376" spans="4:6">
      <c r="D376" s="12"/>
      <c r="E376" s="943"/>
      <c r="F376" s="55"/>
    </row>
    <row r="377" spans="4:6">
      <c r="D377" s="12"/>
      <c r="E377" s="943"/>
      <c r="F377" s="55"/>
    </row>
    <row r="378" spans="4:6">
      <c r="D378" s="12"/>
      <c r="E378" s="943"/>
      <c r="F378" s="55"/>
    </row>
    <row r="379" spans="4:6">
      <c r="D379" s="12"/>
      <c r="E379" s="943"/>
      <c r="F379" s="55"/>
    </row>
    <row r="380" spans="4:6">
      <c r="D380" s="12"/>
      <c r="E380" s="943"/>
      <c r="F380" s="55"/>
    </row>
    <row r="381" spans="4:6">
      <c r="D381" s="12"/>
      <c r="E381" s="943"/>
      <c r="F381" s="55"/>
    </row>
    <row r="382" spans="4:6">
      <c r="D382" s="12"/>
      <c r="E382" s="943"/>
      <c r="F382" s="55"/>
    </row>
    <row r="383" spans="4:6">
      <c r="D383" s="12"/>
      <c r="E383" s="943"/>
      <c r="F383" s="55"/>
    </row>
    <row r="384" spans="4:6">
      <c r="D384" s="12"/>
      <c r="E384" s="943"/>
      <c r="F384" s="55"/>
    </row>
    <row r="385" spans="4:6">
      <c r="D385" s="12"/>
      <c r="E385" s="943"/>
      <c r="F385" s="55"/>
    </row>
    <row r="386" spans="4:6">
      <c r="D386" s="12"/>
      <c r="E386" s="943"/>
      <c r="F386" s="55"/>
    </row>
    <row r="387" spans="4:6">
      <c r="D387" s="12"/>
      <c r="E387" s="943"/>
      <c r="F387" s="55"/>
    </row>
    <row r="388" spans="4:6">
      <c r="D388" s="12"/>
      <c r="E388" s="943"/>
      <c r="F388" s="55"/>
    </row>
    <row r="389" spans="4:6">
      <c r="D389" s="12"/>
      <c r="E389" s="943"/>
      <c r="F389" s="55"/>
    </row>
    <row r="390" spans="4:6">
      <c r="D390" s="12"/>
      <c r="E390" s="943"/>
      <c r="F390" s="55"/>
    </row>
    <row r="391" spans="4:6">
      <c r="D391" s="12"/>
      <c r="E391" s="943"/>
      <c r="F391" s="55"/>
    </row>
    <row r="392" spans="4:6">
      <c r="D392" s="12"/>
      <c r="E392" s="943"/>
      <c r="F392" s="55"/>
    </row>
    <row r="393" spans="4:6">
      <c r="D393" s="12"/>
      <c r="E393" s="943"/>
      <c r="F393" s="55"/>
    </row>
    <row r="394" spans="4:6">
      <c r="D394" s="12"/>
      <c r="E394" s="943"/>
      <c r="F394" s="55"/>
    </row>
    <row r="395" spans="4:6">
      <c r="D395" s="12"/>
      <c r="E395" s="943"/>
      <c r="F395" s="55"/>
    </row>
    <row r="396" spans="4:6">
      <c r="D396" s="12"/>
      <c r="E396" s="943"/>
      <c r="F396" s="55"/>
    </row>
    <row r="397" spans="4:6">
      <c r="D397" s="12"/>
      <c r="E397" s="943"/>
      <c r="F397" s="55"/>
    </row>
    <row r="398" spans="4:6">
      <c r="D398" s="12"/>
      <c r="E398" s="943"/>
      <c r="F398" s="55"/>
    </row>
    <row r="399" spans="4:6">
      <c r="D399" s="12"/>
      <c r="E399" s="943"/>
      <c r="F399" s="55"/>
    </row>
    <row r="400" spans="4:6">
      <c r="D400" s="12"/>
      <c r="E400" s="943"/>
      <c r="F400" s="55"/>
    </row>
    <row r="401" spans="4:6">
      <c r="D401" s="12"/>
      <c r="E401" s="943"/>
      <c r="F401" s="55"/>
    </row>
    <row r="402" spans="4:6">
      <c r="D402" s="12"/>
      <c r="E402" s="943"/>
      <c r="F402" s="55"/>
    </row>
    <row r="403" spans="4:6">
      <c r="D403" s="12"/>
      <c r="E403" s="943"/>
      <c r="F403" s="55"/>
    </row>
    <row r="404" spans="4:6">
      <c r="D404" s="12"/>
      <c r="E404" s="943"/>
      <c r="F404" s="55"/>
    </row>
    <row r="405" spans="4:6">
      <c r="D405" s="12"/>
      <c r="E405" s="943"/>
      <c r="F405" s="55"/>
    </row>
    <row r="406" spans="4:6">
      <c r="D406" s="12"/>
      <c r="E406" s="943"/>
      <c r="F406" s="55"/>
    </row>
    <row r="407" spans="4:6">
      <c r="D407" s="12"/>
      <c r="E407" s="943"/>
      <c r="F407" s="55"/>
    </row>
    <row r="408" spans="4:6">
      <c r="D408" s="12"/>
      <c r="E408" s="943"/>
      <c r="F408" s="55"/>
    </row>
    <row r="409" spans="4:6">
      <c r="D409" s="12"/>
      <c r="E409" s="943"/>
      <c r="F409" s="55"/>
    </row>
    <row r="410" spans="4:6">
      <c r="D410" s="12"/>
      <c r="E410" s="943"/>
      <c r="F410" s="55"/>
    </row>
    <row r="411" spans="4:6">
      <c r="D411" s="12"/>
      <c r="E411" s="943"/>
      <c r="F411" s="55"/>
    </row>
    <row r="412" spans="4:6">
      <c r="D412" s="12"/>
      <c r="E412" s="943"/>
      <c r="F412" s="55"/>
    </row>
    <row r="413" spans="4:6">
      <c r="D413" s="12"/>
      <c r="E413" s="943"/>
      <c r="F413" s="55"/>
    </row>
    <row r="414" spans="4:6">
      <c r="D414" s="12"/>
      <c r="E414" s="943"/>
      <c r="F414" s="55"/>
    </row>
    <row r="415" spans="4:6">
      <c r="D415" s="12"/>
      <c r="E415" s="943"/>
      <c r="F415" s="55"/>
    </row>
    <row r="416" spans="4:6">
      <c r="D416" s="12"/>
      <c r="E416" s="943"/>
      <c r="F416" s="55"/>
    </row>
    <row r="417" spans="4:6">
      <c r="D417" s="12"/>
      <c r="E417" s="943"/>
      <c r="F417" s="55"/>
    </row>
    <row r="418" spans="4:6">
      <c r="D418" s="12"/>
      <c r="E418" s="943"/>
      <c r="F418" s="55"/>
    </row>
    <row r="419" spans="4:6">
      <c r="D419" s="12"/>
      <c r="E419" s="943"/>
      <c r="F419" s="55"/>
    </row>
    <row r="420" spans="4:6">
      <c r="D420" s="12"/>
      <c r="E420" s="943"/>
      <c r="F420" s="55"/>
    </row>
    <row r="421" spans="4:6">
      <c r="D421" s="12"/>
      <c r="E421" s="943"/>
      <c r="F421" s="55"/>
    </row>
    <row r="422" spans="4:6">
      <c r="D422" s="12"/>
      <c r="E422" s="943"/>
      <c r="F422" s="55"/>
    </row>
    <row r="423" spans="4:6">
      <c r="D423" s="12"/>
      <c r="E423" s="943"/>
      <c r="F423" s="55"/>
    </row>
    <row r="424" spans="4:6">
      <c r="D424" s="12"/>
      <c r="E424" s="943"/>
      <c r="F424" s="55"/>
    </row>
    <row r="425" spans="4:6">
      <c r="D425" s="12"/>
      <c r="E425" s="943"/>
      <c r="F425" s="55"/>
    </row>
    <row r="426" spans="4:6">
      <c r="D426" s="12"/>
      <c r="E426" s="943"/>
      <c r="F426" s="55"/>
    </row>
    <row r="427" spans="4:6">
      <c r="D427" s="12"/>
      <c r="E427" s="943"/>
      <c r="F427" s="55"/>
    </row>
    <row r="428" spans="4:6">
      <c r="D428" s="12"/>
      <c r="E428" s="943"/>
      <c r="F428" s="55"/>
    </row>
    <row r="429" spans="4:6">
      <c r="D429" s="12"/>
      <c r="E429" s="943"/>
      <c r="F429" s="55"/>
    </row>
    <row r="430" spans="4:6">
      <c r="D430" s="12"/>
      <c r="E430" s="943"/>
      <c r="F430" s="55"/>
    </row>
    <row r="431" spans="4:6">
      <c r="D431" s="12"/>
      <c r="E431" s="943"/>
      <c r="F431" s="55"/>
    </row>
    <row r="432" spans="4:6">
      <c r="D432" s="12"/>
      <c r="E432" s="943"/>
      <c r="F432" s="55"/>
    </row>
    <row r="433" spans="4:6">
      <c r="D433" s="12"/>
      <c r="E433" s="943"/>
      <c r="F433" s="55"/>
    </row>
    <row r="434" spans="4:6">
      <c r="D434" s="12"/>
      <c r="E434" s="943"/>
      <c r="F434" s="55"/>
    </row>
    <row r="435" spans="4:6">
      <c r="D435" s="12"/>
      <c r="E435" s="943"/>
      <c r="F435" s="55"/>
    </row>
    <row r="436" spans="4:6">
      <c r="D436" s="12"/>
      <c r="E436" s="943"/>
      <c r="F436" s="55"/>
    </row>
    <row r="437" spans="4:6">
      <c r="D437" s="12"/>
      <c r="E437" s="943"/>
      <c r="F437" s="55"/>
    </row>
    <row r="438" spans="4:6">
      <c r="D438" s="12"/>
      <c r="E438" s="943"/>
      <c r="F438" s="55"/>
    </row>
    <row r="439" spans="4:6">
      <c r="D439" s="12"/>
      <c r="E439" s="943"/>
      <c r="F439" s="55"/>
    </row>
    <row r="440" spans="4:6">
      <c r="D440" s="12"/>
      <c r="E440" s="943"/>
      <c r="F440" s="55"/>
    </row>
    <row r="441" spans="4:6">
      <c r="D441" s="12"/>
      <c r="E441" s="943"/>
      <c r="F441" s="55"/>
    </row>
    <row r="442" spans="4:6">
      <c r="D442" s="12"/>
      <c r="E442" s="943"/>
      <c r="F442" s="55"/>
    </row>
    <row r="443" spans="4:6">
      <c r="D443" s="12"/>
      <c r="E443" s="943"/>
      <c r="F443" s="55"/>
    </row>
    <row r="444" spans="4:6">
      <c r="D444" s="12"/>
      <c r="E444" s="943"/>
      <c r="F444" s="55"/>
    </row>
    <row r="445" spans="4:6">
      <c r="D445" s="12"/>
      <c r="E445" s="943"/>
      <c r="F445" s="55"/>
    </row>
    <row r="446" spans="4:6">
      <c r="D446" s="12"/>
      <c r="E446" s="943"/>
      <c r="F446" s="55"/>
    </row>
    <row r="447" spans="4:6">
      <c r="D447" s="12"/>
      <c r="E447" s="943"/>
      <c r="F447" s="55"/>
    </row>
    <row r="448" spans="4:6">
      <c r="D448" s="12"/>
      <c r="E448" s="943"/>
      <c r="F448" s="55"/>
    </row>
    <row r="449" spans="4:6">
      <c r="D449" s="12"/>
      <c r="E449" s="943"/>
      <c r="F449" s="55"/>
    </row>
    <row r="450" spans="4:6">
      <c r="D450" s="12"/>
      <c r="E450" s="943"/>
      <c r="F450" s="55"/>
    </row>
    <row r="451" spans="4:6">
      <c r="D451" s="12"/>
      <c r="E451" s="943"/>
      <c r="F451" s="55"/>
    </row>
    <row r="452" spans="4:6">
      <c r="D452" s="12"/>
      <c r="E452" s="943"/>
      <c r="F452" s="55"/>
    </row>
    <row r="453" spans="4:6">
      <c r="D453" s="12"/>
      <c r="E453" s="943"/>
      <c r="F453" s="55"/>
    </row>
    <row r="454" spans="4:6">
      <c r="D454" s="12"/>
      <c r="E454" s="943"/>
      <c r="F454" s="55"/>
    </row>
    <row r="455" spans="4:6">
      <c r="D455" s="12"/>
      <c r="E455" s="943"/>
      <c r="F455" s="55"/>
    </row>
    <row r="456" spans="4:6">
      <c r="D456" s="12"/>
      <c r="E456" s="943"/>
      <c r="F456" s="55"/>
    </row>
    <row r="457" spans="4:6">
      <c r="D457" s="12"/>
      <c r="E457" s="943"/>
      <c r="F457" s="55"/>
    </row>
    <row r="458" spans="4:6">
      <c r="D458" s="12"/>
      <c r="E458" s="943"/>
      <c r="F458" s="55"/>
    </row>
    <row r="459" spans="4:6">
      <c r="D459" s="12"/>
      <c r="E459" s="943"/>
      <c r="F459" s="55"/>
    </row>
    <row r="460" spans="4:6">
      <c r="D460" s="12"/>
      <c r="E460" s="943"/>
      <c r="F460" s="55"/>
    </row>
    <row r="461" spans="4:6">
      <c r="D461" s="12"/>
      <c r="E461" s="943"/>
      <c r="F461" s="55"/>
    </row>
    <row r="462" spans="4:6">
      <c r="D462" s="12"/>
      <c r="E462" s="943"/>
      <c r="F462" s="55"/>
    </row>
    <row r="463" spans="4:6">
      <c r="D463" s="12"/>
      <c r="E463" s="943"/>
      <c r="F463" s="55"/>
    </row>
    <row r="464" spans="4:6">
      <c r="D464" s="12"/>
      <c r="E464" s="943"/>
      <c r="F464" s="55"/>
    </row>
    <row r="465" spans="4:6">
      <c r="D465" s="12"/>
      <c r="E465" s="943"/>
      <c r="F465" s="55"/>
    </row>
    <row r="466" spans="4:6">
      <c r="D466" s="12"/>
      <c r="E466" s="943"/>
      <c r="F466" s="55"/>
    </row>
    <row r="467" spans="4:6">
      <c r="D467" s="12"/>
      <c r="E467" s="943"/>
      <c r="F467" s="55"/>
    </row>
    <row r="468" spans="4:6">
      <c r="D468" s="12"/>
      <c r="E468" s="943"/>
      <c r="F468" s="55"/>
    </row>
    <row r="469" spans="4:6">
      <c r="D469" s="12"/>
      <c r="E469" s="943"/>
      <c r="F469" s="55"/>
    </row>
    <row r="470" spans="4:6">
      <c r="D470" s="12"/>
      <c r="E470" s="943"/>
      <c r="F470" s="55"/>
    </row>
    <row r="471" spans="4:6">
      <c r="D471" s="12"/>
      <c r="E471" s="943"/>
      <c r="F471" s="55"/>
    </row>
    <row r="472" spans="4:6">
      <c r="D472" s="12"/>
      <c r="E472" s="943"/>
      <c r="F472" s="55"/>
    </row>
    <row r="473" spans="4:6">
      <c r="D473" s="12"/>
      <c r="E473" s="943"/>
      <c r="F473" s="55"/>
    </row>
    <row r="474" spans="4:6">
      <c r="D474" s="12"/>
      <c r="E474" s="943"/>
      <c r="F474" s="55"/>
    </row>
    <row r="475" spans="4:6">
      <c r="D475" s="12"/>
      <c r="E475" s="943"/>
      <c r="F475" s="55"/>
    </row>
    <row r="476" spans="4:6">
      <c r="D476" s="12"/>
      <c r="E476" s="943"/>
      <c r="F476" s="55"/>
    </row>
    <row r="477" spans="4:6">
      <c r="D477" s="12"/>
      <c r="E477" s="943"/>
      <c r="F477" s="55"/>
    </row>
    <row r="478" spans="4:6">
      <c r="D478" s="12"/>
      <c r="E478" s="943"/>
      <c r="F478" s="55"/>
    </row>
    <row r="479" spans="4:6">
      <c r="D479" s="12"/>
      <c r="E479" s="943"/>
      <c r="F479" s="55"/>
    </row>
    <row r="480" spans="4:6">
      <c r="D480" s="12"/>
      <c r="E480" s="943"/>
      <c r="F480" s="55"/>
    </row>
    <row r="481" spans="4:6">
      <c r="D481" s="12"/>
      <c r="E481" s="943"/>
      <c r="F481" s="55"/>
    </row>
    <row r="482" spans="4:6">
      <c r="D482" s="12"/>
      <c r="E482" s="943"/>
      <c r="F482" s="55"/>
    </row>
    <row r="483" spans="4:6">
      <c r="D483" s="12"/>
      <c r="E483" s="943"/>
      <c r="F483" s="55"/>
    </row>
    <row r="484" spans="4:6">
      <c r="D484" s="12"/>
      <c r="E484" s="943"/>
      <c r="F484" s="55"/>
    </row>
    <row r="485" spans="4:6">
      <c r="D485" s="12"/>
      <c r="E485" s="943"/>
      <c r="F485" s="55"/>
    </row>
    <row r="486" spans="4:6">
      <c r="D486" s="12"/>
      <c r="E486" s="943"/>
      <c r="F486" s="55"/>
    </row>
    <row r="487" spans="4:6">
      <c r="D487" s="12"/>
      <c r="E487" s="943"/>
      <c r="F487" s="55"/>
    </row>
    <row r="488" spans="4:6">
      <c r="D488" s="12"/>
      <c r="E488" s="943"/>
      <c r="F488" s="55"/>
    </row>
    <row r="489" spans="4:6">
      <c r="D489" s="12"/>
      <c r="E489" s="943"/>
      <c r="F489" s="55"/>
    </row>
    <row r="490" spans="4:6">
      <c r="D490" s="12"/>
      <c r="E490" s="943"/>
      <c r="F490" s="55"/>
    </row>
    <row r="491" spans="4:6">
      <c r="D491" s="12"/>
      <c r="E491" s="943"/>
      <c r="F491" s="55"/>
    </row>
    <row r="492" spans="4:6">
      <c r="D492" s="12"/>
      <c r="E492" s="943"/>
      <c r="F492" s="55"/>
    </row>
    <row r="493" spans="4:6">
      <c r="D493" s="12"/>
      <c r="E493" s="943"/>
      <c r="F493" s="55"/>
    </row>
    <row r="494" spans="4:6">
      <c r="D494" s="12"/>
      <c r="E494" s="943"/>
      <c r="F494" s="55"/>
    </row>
    <row r="495" spans="4:6">
      <c r="D495" s="12"/>
      <c r="E495" s="943"/>
      <c r="F495" s="55"/>
    </row>
    <row r="496" spans="4:6">
      <c r="D496" s="12"/>
      <c r="E496" s="943"/>
      <c r="F496" s="55"/>
    </row>
    <row r="497" spans="4:6">
      <c r="D497" s="12"/>
      <c r="E497" s="943"/>
      <c r="F497" s="55"/>
    </row>
    <row r="498" spans="4:6">
      <c r="D498" s="12"/>
      <c r="E498" s="943"/>
      <c r="F498" s="55"/>
    </row>
    <row r="499" spans="4:6">
      <c r="D499" s="12"/>
      <c r="E499" s="943"/>
      <c r="F499" s="55"/>
    </row>
    <row r="500" spans="4:6">
      <c r="D500" s="12"/>
      <c r="E500" s="943"/>
      <c r="F500" s="55"/>
    </row>
    <row r="501" spans="4:6">
      <c r="D501" s="12"/>
      <c r="E501" s="943"/>
      <c r="F501" s="55"/>
    </row>
    <row r="502" spans="4:6">
      <c r="D502" s="12"/>
      <c r="E502" s="943"/>
      <c r="F502" s="55"/>
    </row>
    <row r="503" spans="4:6">
      <c r="D503" s="12"/>
      <c r="E503" s="943"/>
      <c r="F503" s="55"/>
    </row>
    <row r="504" spans="4:6">
      <c r="D504" s="12"/>
      <c r="E504" s="943"/>
      <c r="F504" s="55"/>
    </row>
    <row r="505" spans="4:6">
      <c r="D505" s="12"/>
      <c r="E505" s="943"/>
      <c r="F505" s="55"/>
    </row>
    <row r="506" spans="4:6">
      <c r="D506" s="12"/>
      <c r="E506" s="943"/>
      <c r="F506" s="55"/>
    </row>
    <row r="507" spans="4:6">
      <c r="D507" s="12"/>
      <c r="E507" s="943"/>
      <c r="F507" s="55"/>
    </row>
    <row r="508" spans="4:6">
      <c r="D508" s="12"/>
      <c r="E508" s="943"/>
      <c r="F508" s="55"/>
    </row>
    <row r="509" spans="4:6">
      <c r="D509" s="12"/>
      <c r="E509" s="943"/>
      <c r="F509" s="55"/>
    </row>
    <row r="510" spans="4:6">
      <c r="D510" s="12"/>
      <c r="E510" s="943"/>
      <c r="F510" s="55"/>
    </row>
    <row r="511" spans="4:6">
      <c r="D511" s="12"/>
      <c r="E511" s="943"/>
      <c r="F511" s="55"/>
    </row>
    <row r="512" spans="4:6">
      <c r="D512" s="12"/>
      <c r="E512" s="943"/>
      <c r="F512" s="55"/>
    </row>
    <row r="513" spans="4:6">
      <c r="D513" s="12"/>
      <c r="E513" s="943"/>
      <c r="F513" s="55"/>
    </row>
    <row r="514" spans="4:6">
      <c r="D514" s="12"/>
      <c r="E514" s="943"/>
      <c r="F514" s="55"/>
    </row>
    <row r="515" spans="4:6">
      <c r="D515" s="12"/>
      <c r="E515" s="943"/>
      <c r="F515" s="55"/>
    </row>
    <row r="516" spans="4:6">
      <c r="D516" s="12"/>
      <c r="E516" s="943"/>
      <c r="F516" s="55"/>
    </row>
    <row r="517" spans="4:6">
      <c r="D517" s="12"/>
      <c r="E517" s="943"/>
      <c r="F517" s="55"/>
    </row>
    <row r="518" spans="4:6">
      <c r="D518" s="12"/>
      <c r="E518" s="943"/>
      <c r="F518" s="55"/>
    </row>
    <row r="519" spans="4:6">
      <c r="D519" s="12"/>
      <c r="E519" s="943"/>
      <c r="F519" s="55"/>
    </row>
    <row r="520" spans="4:6">
      <c r="D520" s="12"/>
      <c r="E520" s="943"/>
      <c r="F520" s="55"/>
    </row>
    <row r="521" spans="4:6">
      <c r="D521" s="12"/>
      <c r="E521" s="943"/>
      <c r="F521" s="55"/>
    </row>
    <row r="522" spans="4:6">
      <c r="D522" s="12"/>
      <c r="E522" s="943"/>
      <c r="F522" s="55"/>
    </row>
    <row r="523" spans="4:6">
      <c r="D523" s="12"/>
      <c r="E523" s="943"/>
      <c r="F523" s="55"/>
    </row>
    <row r="524" spans="4:6">
      <c r="D524" s="12"/>
      <c r="E524" s="943"/>
      <c r="F524" s="55"/>
    </row>
    <row r="525" spans="4:6">
      <c r="D525" s="12"/>
      <c r="E525" s="943"/>
      <c r="F525" s="55"/>
    </row>
    <row r="526" spans="4:6">
      <c r="D526" s="12"/>
      <c r="E526" s="943"/>
      <c r="F526" s="55"/>
    </row>
    <row r="527" spans="4:6">
      <c r="D527" s="12"/>
      <c r="E527" s="943"/>
      <c r="F527" s="55"/>
    </row>
    <row r="528" spans="4:6">
      <c r="D528" s="12"/>
      <c r="E528" s="943"/>
      <c r="F528" s="55"/>
    </row>
    <row r="529" spans="4:6">
      <c r="D529" s="12"/>
      <c r="E529" s="943"/>
      <c r="F529" s="55"/>
    </row>
    <row r="530" spans="4:6">
      <c r="D530" s="12"/>
      <c r="E530" s="943"/>
      <c r="F530" s="55"/>
    </row>
    <row r="531" spans="4:6">
      <c r="D531" s="12"/>
      <c r="E531" s="943"/>
      <c r="F531" s="55"/>
    </row>
    <row r="532" spans="4:6">
      <c r="D532" s="12"/>
      <c r="E532" s="943"/>
      <c r="F532" s="55"/>
    </row>
    <row r="533" spans="4:6">
      <c r="D533" s="12"/>
      <c r="E533" s="943"/>
      <c r="F533" s="55"/>
    </row>
    <row r="534" spans="4:6">
      <c r="D534" s="12"/>
      <c r="E534" s="943"/>
      <c r="F534" s="55"/>
    </row>
    <row r="535" spans="4:6">
      <c r="D535" s="12"/>
      <c r="E535" s="943"/>
      <c r="F535" s="55"/>
    </row>
    <row r="536" spans="4:6">
      <c r="D536" s="12"/>
      <c r="E536" s="943"/>
      <c r="F536" s="55"/>
    </row>
    <row r="537" spans="4:6">
      <c r="D537" s="12"/>
      <c r="E537" s="943"/>
      <c r="F537" s="55"/>
    </row>
    <row r="538" spans="4:6">
      <c r="D538" s="12"/>
      <c r="E538" s="943"/>
      <c r="F538" s="55"/>
    </row>
    <row r="539" spans="4:6">
      <c r="D539" s="12"/>
      <c r="E539" s="943"/>
      <c r="F539" s="55"/>
    </row>
    <row r="540" spans="4:6">
      <c r="D540" s="12"/>
      <c r="E540" s="943"/>
      <c r="F540" s="55"/>
    </row>
    <row r="541" spans="4:6">
      <c r="D541" s="12"/>
      <c r="E541" s="943"/>
      <c r="F541" s="55"/>
    </row>
    <row r="542" spans="4:6">
      <c r="D542" s="12"/>
      <c r="E542" s="943"/>
      <c r="F542" s="55"/>
    </row>
    <row r="543" spans="4:6">
      <c r="D543" s="12"/>
      <c r="E543" s="943"/>
      <c r="F543" s="55"/>
    </row>
    <row r="544" spans="4:6">
      <c r="D544" s="12"/>
      <c r="E544" s="943"/>
      <c r="F544" s="55"/>
    </row>
    <row r="545" spans="4:6">
      <c r="D545" s="12"/>
      <c r="E545" s="943"/>
      <c r="F545" s="55"/>
    </row>
    <row r="546" spans="4:6">
      <c r="D546" s="12"/>
      <c r="E546" s="943"/>
      <c r="F546" s="55"/>
    </row>
    <row r="547" spans="4:6">
      <c r="D547" s="12"/>
      <c r="E547" s="943"/>
      <c r="F547" s="55"/>
    </row>
    <row r="548" spans="4:6">
      <c r="D548" s="12"/>
      <c r="E548" s="943"/>
      <c r="F548" s="55"/>
    </row>
    <row r="549" spans="4:6">
      <c r="D549" s="12"/>
      <c r="E549" s="943"/>
      <c r="F549" s="55"/>
    </row>
    <row r="550" spans="4:6">
      <c r="D550" s="12"/>
      <c r="E550" s="943"/>
      <c r="F550" s="55"/>
    </row>
    <row r="551" spans="4:6">
      <c r="D551" s="12"/>
      <c r="E551" s="943"/>
      <c r="F551" s="55"/>
    </row>
    <row r="552" spans="4:6">
      <c r="D552" s="12"/>
      <c r="E552" s="943"/>
      <c r="F552" s="55"/>
    </row>
    <row r="553" spans="4:6">
      <c r="D553" s="12"/>
      <c r="E553" s="943"/>
      <c r="F553" s="55"/>
    </row>
    <row r="554" spans="4:6">
      <c r="D554" s="12"/>
      <c r="E554" s="943"/>
      <c r="F554" s="55"/>
    </row>
    <row r="555" spans="4:6">
      <c r="D555" s="12"/>
      <c r="E555" s="943"/>
      <c r="F555" s="55"/>
    </row>
    <row r="556" spans="4:6">
      <c r="D556" s="12"/>
      <c r="E556" s="943"/>
      <c r="F556" s="55"/>
    </row>
    <row r="557" spans="4:6">
      <c r="D557" s="12"/>
      <c r="E557" s="943"/>
      <c r="F557" s="55"/>
    </row>
    <row r="558" spans="4:6">
      <c r="D558" s="12"/>
      <c r="E558" s="943"/>
      <c r="F558" s="55"/>
    </row>
    <row r="559" spans="4:6">
      <c r="D559" s="12"/>
      <c r="E559" s="943"/>
      <c r="F559" s="55"/>
    </row>
    <row r="560" spans="4:6">
      <c r="D560" s="12"/>
      <c r="E560" s="943"/>
      <c r="F560" s="55"/>
    </row>
    <row r="561" spans="4:6">
      <c r="D561" s="12"/>
      <c r="E561" s="943"/>
      <c r="F561" s="55"/>
    </row>
    <row r="562" spans="4:6">
      <c r="D562" s="12"/>
      <c r="E562" s="943"/>
      <c r="F562" s="55"/>
    </row>
    <row r="563" spans="4:6">
      <c r="D563" s="12"/>
      <c r="E563" s="943"/>
      <c r="F563" s="55"/>
    </row>
    <row r="564" spans="4:6">
      <c r="D564" s="12"/>
      <c r="E564" s="943"/>
      <c r="F564" s="55"/>
    </row>
    <row r="565" spans="4:6">
      <c r="D565" s="12"/>
      <c r="E565" s="943"/>
      <c r="F565" s="55"/>
    </row>
    <row r="566" spans="4:6">
      <c r="D566" s="12"/>
      <c r="E566" s="943"/>
      <c r="F566" s="55"/>
    </row>
    <row r="567" spans="4:6">
      <c r="D567" s="12"/>
      <c r="E567" s="943"/>
      <c r="F567" s="55"/>
    </row>
    <row r="568" spans="4:6">
      <c r="D568" s="12"/>
      <c r="E568" s="943"/>
      <c r="F568" s="55"/>
    </row>
    <row r="569" spans="4:6">
      <c r="D569" s="12"/>
      <c r="E569" s="943"/>
      <c r="F569" s="55"/>
    </row>
    <row r="570" spans="4:6">
      <c r="D570" s="12"/>
      <c r="E570" s="943"/>
      <c r="F570" s="55"/>
    </row>
    <row r="571" spans="4:6">
      <c r="D571" s="12"/>
      <c r="E571" s="943"/>
      <c r="F571" s="55"/>
    </row>
    <row r="572" spans="4:6">
      <c r="D572" s="12"/>
      <c r="E572" s="943"/>
      <c r="F572" s="55"/>
    </row>
    <row r="573" spans="4:6">
      <c r="D573" s="12"/>
      <c r="E573" s="943"/>
      <c r="F573" s="55"/>
    </row>
    <row r="574" spans="4:6">
      <c r="D574" s="12"/>
      <c r="E574" s="943"/>
      <c r="F574" s="55"/>
    </row>
    <row r="575" spans="4:6">
      <c r="D575" s="12"/>
      <c r="E575" s="943"/>
      <c r="F575" s="55"/>
    </row>
    <row r="576" spans="4:6">
      <c r="D576" s="12"/>
      <c r="E576" s="943"/>
      <c r="F576" s="55"/>
    </row>
    <row r="577" spans="4:6">
      <c r="D577" s="12"/>
      <c r="E577" s="943"/>
      <c r="F577" s="55"/>
    </row>
    <row r="578" spans="4:6">
      <c r="D578" s="12"/>
      <c r="E578" s="943"/>
      <c r="F578" s="55"/>
    </row>
    <row r="579" spans="4:6">
      <c r="D579" s="12"/>
      <c r="E579" s="943"/>
      <c r="F579" s="55"/>
    </row>
    <row r="580" spans="4:6">
      <c r="D580" s="12"/>
      <c r="E580" s="943"/>
      <c r="F580" s="55"/>
    </row>
    <row r="581" spans="4:6">
      <c r="D581" s="12"/>
      <c r="E581" s="943"/>
      <c r="F581" s="55"/>
    </row>
    <row r="582" spans="4:6">
      <c r="D582" s="12"/>
      <c r="E582" s="943"/>
      <c r="F582" s="55"/>
    </row>
    <row r="583" spans="4:6">
      <c r="D583" s="12"/>
      <c r="E583" s="943"/>
      <c r="F583" s="55"/>
    </row>
    <row r="584" spans="4:6">
      <c r="D584" s="12"/>
      <c r="E584" s="943"/>
      <c r="F584" s="55"/>
    </row>
    <row r="585" spans="4:6">
      <c r="D585" s="12"/>
      <c r="E585" s="943"/>
      <c r="F585" s="55"/>
    </row>
    <row r="586" spans="4:6">
      <c r="D586" s="12"/>
      <c r="E586" s="943"/>
      <c r="F586" s="55"/>
    </row>
    <row r="587" spans="4:6">
      <c r="D587" s="12"/>
      <c r="E587" s="943"/>
      <c r="F587" s="55"/>
    </row>
    <row r="588" spans="4:6">
      <c r="D588" s="12"/>
      <c r="E588" s="943"/>
      <c r="F588" s="55"/>
    </row>
    <row r="589" spans="4:6">
      <c r="D589" s="12"/>
      <c r="E589" s="943"/>
      <c r="F589" s="55"/>
    </row>
    <row r="590" spans="4:6">
      <c r="D590" s="12"/>
      <c r="E590" s="943"/>
      <c r="F590" s="55"/>
    </row>
    <row r="591" spans="4:6">
      <c r="D591" s="12"/>
      <c r="E591" s="943"/>
      <c r="F591" s="55"/>
    </row>
    <row r="592" spans="4:6">
      <c r="D592" s="12"/>
      <c r="E592" s="943"/>
      <c r="F592" s="55"/>
    </row>
    <row r="593" spans="4:6">
      <c r="D593" s="12"/>
      <c r="E593" s="943"/>
      <c r="F593" s="55"/>
    </row>
    <row r="594" spans="4:6">
      <c r="D594" s="12"/>
      <c r="E594" s="943"/>
      <c r="F594" s="55"/>
    </row>
    <row r="595" spans="4:6">
      <c r="D595" s="12"/>
      <c r="E595" s="943"/>
      <c r="F595" s="55"/>
    </row>
    <row r="596" spans="4:6">
      <c r="D596" s="12"/>
      <c r="E596" s="943"/>
      <c r="F596" s="55"/>
    </row>
    <row r="597" spans="4:6">
      <c r="D597" s="12"/>
      <c r="E597" s="943"/>
      <c r="F597" s="55"/>
    </row>
    <row r="598" spans="4:6">
      <c r="D598" s="12"/>
      <c r="E598" s="943"/>
      <c r="F598" s="55"/>
    </row>
    <row r="599" spans="4:6">
      <c r="D599" s="12"/>
      <c r="E599" s="943"/>
      <c r="F599" s="55"/>
    </row>
    <row r="600" spans="4:6">
      <c r="D600" s="12"/>
      <c r="E600" s="943"/>
      <c r="F600" s="55"/>
    </row>
    <row r="601" spans="4:6">
      <c r="D601" s="12"/>
      <c r="E601" s="943"/>
      <c r="F601" s="55"/>
    </row>
    <row r="602" spans="4:6">
      <c r="D602" s="12"/>
      <c r="E602" s="943"/>
      <c r="F602" s="55"/>
    </row>
    <row r="603" spans="4:6">
      <c r="D603" s="12"/>
      <c r="E603" s="943"/>
      <c r="F603" s="55"/>
    </row>
    <row r="604" spans="4:6">
      <c r="D604" s="12"/>
      <c r="E604" s="943"/>
      <c r="F604" s="55"/>
    </row>
    <row r="605" spans="4:6">
      <c r="D605" s="12"/>
      <c r="E605" s="943"/>
      <c r="F605" s="55"/>
    </row>
    <row r="606" spans="4:6">
      <c r="D606" s="12"/>
      <c r="E606" s="943"/>
      <c r="F606" s="55"/>
    </row>
    <row r="607" spans="4:6">
      <c r="D607" s="12"/>
      <c r="E607" s="943"/>
      <c r="F607" s="55"/>
    </row>
    <row r="608" spans="4:6">
      <c r="D608" s="12"/>
      <c r="E608" s="943"/>
      <c r="F608" s="55"/>
    </row>
    <row r="609" spans="4:6">
      <c r="D609" s="12"/>
      <c r="E609" s="943"/>
      <c r="F609" s="55"/>
    </row>
    <row r="610" spans="4:6">
      <c r="D610" s="12"/>
      <c r="E610" s="943"/>
      <c r="F610" s="55"/>
    </row>
    <row r="611" spans="4:6">
      <c r="D611" s="12"/>
      <c r="E611" s="943"/>
      <c r="F611" s="55"/>
    </row>
    <row r="612" spans="4:6">
      <c r="D612" s="12"/>
      <c r="E612" s="943"/>
      <c r="F612" s="55"/>
    </row>
    <row r="613" spans="4:6">
      <c r="D613" s="12"/>
      <c r="E613" s="943"/>
      <c r="F613" s="55"/>
    </row>
    <row r="614" spans="4:6">
      <c r="D614" s="12"/>
      <c r="E614" s="943"/>
      <c r="F614" s="55"/>
    </row>
    <row r="615" spans="4:6">
      <c r="D615" s="12"/>
      <c r="E615" s="943"/>
      <c r="F615" s="55"/>
    </row>
    <row r="616" spans="4:6">
      <c r="D616" s="12"/>
      <c r="E616" s="943"/>
      <c r="F616" s="55"/>
    </row>
    <row r="617" spans="4:6">
      <c r="D617" s="12"/>
      <c r="E617" s="943"/>
      <c r="F617" s="55"/>
    </row>
    <row r="618" spans="4:6">
      <c r="D618" s="12"/>
      <c r="E618" s="943"/>
      <c r="F618" s="55"/>
    </row>
    <row r="619" spans="4:6">
      <c r="D619" s="12"/>
      <c r="E619" s="943"/>
      <c r="F619" s="55"/>
    </row>
    <row r="620" spans="4:6">
      <c r="D620" s="12"/>
      <c r="E620" s="943"/>
      <c r="F620" s="55"/>
    </row>
    <row r="621" spans="4:6">
      <c r="D621" s="12"/>
      <c r="E621" s="943"/>
      <c r="F621" s="55"/>
    </row>
    <row r="622" spans="4:6">
      <c r="D622" s="12"/>
      <c r="E622" s="943"/>
      <c r="F622" s="55"/>
    </row>
    <row r="623" spans="4:6">
      <c r="D623" s="12"/>
      <c r="E623" s="943"/>
      <c r="F623" s="55"/>
    </row>
    <row r="624" spans="4:6">
      <c r="D624" s="12"/>
      <c r="E624" s="943"/>
      <c r="F624" s="55"/>
    </row>
    <row r="625" spans="4:6">
      <c r="D625" s="12"/>
      <c r="E625" s="943"/>
      <c r="F625" s="55"/>
    </row>
    <row r="626" spans="4:6">
      <c r="D626" s="12"/>
      <c r="E626" s="943"/>
      <c r="F626" s="55"/>
    </row>
    <row r="627" spans="4:6">
      <c r="D627" s="12"/>
      <c r="E627" s="943"/>
      <c r="F627" s="55"/>
    </row>
    <row r="628" spans="4:6">
      <c r="D628" s="12"/>
      <c r="E628" s="943"/>
      <c r="F628" s="55"/>
    </row>
    <row r="629" spans="4:6">
      <c r="D629" s="12"/>
      <c r="E629" s="943"/>
      <c r="F629" s="55"/>
    </row>
    <row r="630" spans="4:6">
      <c r="D630" s="12"/>
      <c r="E630" s="943"/>
      <c r="F630" s="55"/>
    </row>
    <row r="631" spans="4:6">
      <c r="D631" s="12"/>
      <c r="E631" s="943"/>
      <c r="F631" s="55"/>
    </row>
    <row r="632" spans="4:6">
      <c r="D632" s="12"/>
      <c r="E632" s="943"/>
      <c r="F632" s="55"/>
    </row>
    <row r="633" spans="4:6">
      <c r="D633" s="12"/>
      <c r="E633" s="943"/>
      <c r="F633" s="55"/>
    </row>
    <row r="634" spans="4:6">
      <c r="D634" s="12"/>
      <c r="E634" s="943"/>
      <c r="F634" s="55"/>
    </row>
    <row r="635" spans="4:6">
      <c r="D635" s="12"/>
      <c r="E635" s="943"/>
      <c r="F635" s="55"/>
    </row>
    <row r="636" spans="4:6">
      <c r="D636" s="12"/>
      <c r="E636" s="943"/>
      <c r="F636" s="55"/>
    </row>
    <row r="637" spans="4:6">
      <c r="D637" s="12"/>
      <c r="E637" s="943"/>
      <c r="F637" s="55"/>
    </row>
    <row r="638" spans="4:6">
      <c r="D638" s="12"/>
      <c r="E638" s="943"/>
      <c r="F638" s="55"/>
    </row>
    <row r="639" spans="4:6">
      <c r="D639" s="12"/>
      <c r="E639" s="943"/>
      <c r="F639" s="55"/>
    </row>
    <row r="640" spans="4:6">
      <c r="D640" s="12"/>
      <c r="E640" s="943"/>
      <c r="F640" s="55"/>
    </row>
    <row r="641" spans="4:6">
      <c r="D641" s="12"/>
      <c r="E641" s="943"/>
      <c r="F641" s="55"/>
    </row>
    <row r="642" spans="4:6">
      <c r="D642" s="12"/>
      <c r="E642" s="943"/>
      <c r="F642" s="55"/>
    </row>
    <row r="643" spans="4:6">
      <c r="D643" s="12"/>
      <c r="E643" s="943"/>
      <c r="F643" s="55"/>
    </row>
    <row r="644" spans="4:6">
      <c r="D644" s="12"/>
      <c r="E644" s="943"/>
      <c r="F644" s="55"/>
    </row>
    <row r="645" spans="4:6">
      <c r="D645" s="12"/>
      <c r="E645" s="943"/>
      <c r="F645" s="55"/>
    </row>
    <row r="646" spans="4:6">
      <c r="D646" s="12"/>
      <c r="E646" s="943"/>
      <c r="F646" s="55"/>
    </row>
    <row r="647" spans="4:6">
      <c r="D647" s="12"/>
      <c r="E647" s="943"/>
      <c r="F647" s="55"/>
    </row>
    <row r="648" spans="4:6">
      <c r="D648" s="12"/>
      <c r="E648" s="943"/>
      <c r="F648" s="55"/>
    </row>
    <row r="649" spans="4:6">
      <c r="D649" s="12"/>
      <c r="E649" s="943"/>
      <c r="F649" s="55"/>
    </row>
    <row r="650" spans="4:6">
      <c r="D650" s="12"/>
      <c r="E650" s="943"/>
      <c r="F650" s="55"/>
    </row>
    <row r="651" spans="4:6">
      <c r="D651" s="12"/>
      <c r="E651" s="943"/>
      <c r="F651" s="55"/>
    </row>
    <row r="652" spans="4:6">
      <c r="D652" s="12"/>
      <c r="E652" s="943"/>
      <c r="F652" s="55"/>
    </row>
    <row r="653" spans="4:6">
      <c r="D653" s="12"/>
      <c r="E653" s="943"/>
      <c r="F653" s="55"/>
    </row>
    <row r="654" spans="4:6">
      <c r="D654" s="12"/>
      <c r="E654" s="943"/>
      <c r="F654" s="55"/>
    </row>
    <row r="655" spans="4:6">
      <c r="D655" s="12"/>
      <c r="E655" s="943"/>
      <c r="F655" s="55"/>
    </row>
    <row r="656" spans="4:6">
      <c r="D656" s="12"/>
      <c r="E656" s="943"/>
      <c r="F656" s="55"/>
    </row>
    <row r="657" spans="4:6">
      <c r="D657" s="12"/>
      <c r="E657" s="943"/>
      <c r="F657" s="55"/>
    </row>
    <row r="658" spans="4:6">
      <c r="D658" s="12"/>
      <c r="E658" s="943"/>
      <c r="F658" s="55"/>
    </row>
    <row r="659" spans="4:6">
      <c r="D659" s="12"/>
      <c r="E659" s="943"/>
      <c r="F659" s="55"/>
    </row>
    <row r="660" spans="4:6">
      <c r="D660" s="12"/>
      <c r="E660" s="943"/>
      <c r="F660" s="55"/>
    </row>
    <row r="661" spans="4:6">
      <c r="D661" s="12"/>
      <c r="E661" s="943"/>
      <c r="F661" s="55"/>
    </row>
    <row r="662" spans="4:6">
      <c r="D662" s="12"/>
      <c r="E662" s="943"/>
      <c r="F662" s="55"/>
    </row>
    <row r="663" spans="4:6">
      <c r="D663" s="12"/>
      <c r="E663" s="943"/>
      <c r="F663" s="55"/>
    </row>
    <row r="664" spans="4:6">
      <c r="D664" s="12"/>
      <c r="E664" s="943"/>
      <c r="F664" s="55"/>
    </row>
    <row r="665" spans="4:6">
      <c r="D665" s="12"/>
      <c r="E665" s="943"/>
      <c r="F665" s="55"/>
    </row>
    <row r="666" spans="4:6">
      <c r="D666" s="12"/>
      <c r="E666" s="943"/>
      <c r="F666" s="55"/>
    </row>
    <row r="667" spans="4:6">
      <c r="D667" s="12"/>
      <c r="E667" s="943"/>
      <c r="F667" s="55"/>
    </row>
    <row r="668" spans="4:6">
      <c r="D668" s="12"/>
      <c r="E668" s="943"/>
      <c r="F668" s="55"/>
    </row>
    <row r="669" spans="4:6">
      <c r="D669" s="12"/>
      <c r="E669" s="943"/>
      <c r="F669" s="55"/>
    </row>
    <row r="670" spans="4:6">
      <c r="D670" s="12"/>
      <c r="E670" s="943"/>
      <c r="F670" s="55"/>
    </row>
    <row r="671" spans="4:6">
      <c r="D671" s="12"/>
      <c r="E671" s="943"/>
      <c r="F671" s="55"/>
    </row>
    <row r="672" spans="4:6">
      <c r="D672" s="12"/>
      <c r="E672" s="943"/>
      <c r="F672" s="55"/>
    </row>
    <row r="673" spans="4:6">
      <c r="D673" s="12"/>
      <c r="E673" s="943"/>
      <c r="F673" s="55"/>
    </row>
    <row r="674" spans="4:6">
      <c r="D674" s="12"/>
      <c r="E674" s="943"/>
      <c r="F674" s="55"/>
    </row>
    <row r="675" spans="4:6">
      <c r="D675" s="12"/>
      <c r="E675" s="943"/>
      <c r="F675" s="55"/>
    </row>
    <row r="676" spans="4:6">
      <c r="D676" s="12"/>
      <c r="E676" s="943"/>
      <c r="F676" s="55"/>
    </row>
    <row r="677" spans="4:6">
      <c r="D677" s="12"/>
      <c r="E677" s="943"/>
      <c r="F677" s="55"/>
    </row>
    <row r="678" spans="4:6">
      <c r="D678" s="12"/>
      <c r="E678" s="943"/>
      <c r="F678" s="55"/>
    </row>
    <row r="679" spans="4:6">
      <c r="D679" s="12"/>
      <c r="E679" s="943"/>
      <c r="F679" s="55"/>
    </row>
    <row r="680" spans="4:6">
      <c r="D680" s="12"/>
      <c r="E680" s="943"/>
      <c r="F680" s="55"/>
    </row>
    <row r="681" spans="4:6">
      <c r="D681" s="12"/>
      <c r="E681" s="943"/>
      <c r="F681" s="55"/>
    </row>
    <row r="682" spans="4:6">
      <c r="D682" s="12"/>
      <c r="E682" s="943"/>
      <c r="F682" s="55"/>
    </row>
    <row r="683" spans="4:6">
      <c r="D683" s="12"/>
      <c r="E683" s="943"/>
      <c r="F683" s="55"/>
    </row>
    <row r="684" spans="4:6">
      <c r="D684" s="12"/>
      <c r="E684" s="943"/>
      <c r="F684" s="55"/>
    </row>
    <row r="685" spans="4:6">
      <c r="D685" s="12"/>
      <c r="E685" s="943"/>
      <c r="F685" s="55"/>
    </row>
    <row r="686" spans="4:6">
      <c r="D686" s="12"/>
      <c r="E686" s="943"/>
      <c r="F686" s="55"/>
    </row>
    <row r="687" spans="4:6">
      <c r="D687" s="12"/>
      <c r="E687" s="943"/>
      <c r="F687" s="55"/>
    </row>
    <row r="688" spans="4:6">
      <c r="D688" s="12"/>
      <c r="E688" s="943"/>
      <c r="F688" s="55"/>
    </row>
    <row r="689" spans="4:6">
      <c r="D689" s="12"/>
      <c r="E689" s="943"/>
      <c r="F689" s="55"/>
    </row>
    <row r="690" spans="4:6">
      <c r="D690" s="12"/>
      <c r="E690" s="943"/>
      <c r="F690" s="55"/>
    </row>
    <row r="691" spans="4:6">
      <c r="D691" s="12"/>
      <c r="E691" s="943"/>
      <c r="F691" s="55"/>
    </row>
    <row r="692" spans="4:6">
      <c r="D692" s="12"/>
      <c r="E692" s="943"/>
      <c r="F692" s="55"/>
    </row>
    <row r="693" spans="4:6">
      <c r="D693" s="12"/>
      <c r="E693" s="943"/>
      <c r="F693" s="55"/>
    </row>
    <row r="694" spans="4:6">
      <c r="D694" s="12"/>
      <c r="E694" s="943"/>
      <c r="F694" s="55"/>
    </row>
    <row r="695" spans="4:6">
      <c r="D695" s="12"/>
      <c r="E695" s="943"/>
      <c r="F695" s="55"/>
    </row>
    <row r="696" spans="4:6">
      <c r="D696" s="12"/>
      <c r="E696" s="943"/>
      <c r="F696" s="55"/>
    </row>
    <row r="697" spans="4:6">
      <c r="D697" s="12"/>
      <c r="E697" s="943"/>
      <c r="F697" s="55"/>
    </row>
    <row r="698" spans="4:6">
      <c r="D698" s="12"/>
      <c r="E698" s="943"/>
      <c r="F698" s="55"/>
    </row>
    <row r="699" spans="4:6">
      <c r="D699" s="12"/>
      <c r="E699" s="943"/>
      <c r="F699" s="55"/>
    </row>
    <row r="700" spans="4:6">
      <c r="D700" s="12"/>
      <c r="E700" s="943"/>
      <c r="F700" s="55"/>
    </row>
    <row r="701" spans="4:6">
      <c r="D701" s="12"/>
      <c r="E701" s="943"/>
      <c r="F701" s="55"/>
    </row>
    <row r="702" spans="4:6">
      <c r="D702" s="12"/>
      <c r="E702" s="943"/>
      <c r="F702" s="55"/>
    </row>
    <row r="703" spans="4:6">
      <c r="D703" s="12"/>
      <c r="E703" s="943"/>
      <c r="F703" s="55"/>
    </row>
    <row r="704" spans="4:6">
      <c r="D704" s="12"/>
      <c r="E704" s="943"/>
      <c r="F704" s="55"/>
    </row>
    <row r="705" spans="4:6">
      <c r="D705" s="12"/>
      <c r="E705" s="943"/>
      <c r="F705" s="55"/>
    </row>
    <row r="706" spans="4:6">
      <c r="D706" s="12"/>
      <c r="E706" s="943"/>
      <c r="F706" s="55"/>
    </row>
    <row r="707" spans="4:6">
      <c r="D707" s="12"/>
      <c r="E707" s="943"/>
      <c r="F707" s="55"/>
    </row>
    <row r="708" spans="4:6">
      <c r="D708" s="12"/>
      <c r="E708" s="943"/>
      <c r="F708" s="55"/>
    </row>
    <row r="709" spans="4:6">
      <c r="D709" s="12"/>
      <c r="E709" s="943"/>
      <c r="F709" s="55"/>
    </row>
    <row r="710" spans="4:6">
      <c r="D710" s="12"/>
      <c r="E710" s="943"/>
      <c r="F710" s="55"/>
    </row>
    <row r="711" spans="4:6">
      <c r="D711" s="12"/>
      <c r="E711" s="943"/>
      <c r="F711" s="55"/>
    </row>
    <row r="712" spans="4:6">
      <c r="D712" s="12"/>
      <c r="E712" s="943"/>
      <c r="F712" s="55"/>
    </row>
    <row r="713" spans="4:6">
      <c r="D713" s="12"/>
      <c r="E713" s="943"/>
      <c r="F713" s="55"/>
    </row>
    <row r="714" spans="4:6">
      <c r="D714" s="12"/>
      <c r="E714" s="943"/>
      <c r="F714" s="55"/>
    </row>
    <row r="715" spans="4:6">
      <c r="D715" s="12"/>
      <c r="E715" s="943"/>
      <c r="F715" s="55"/>
    </row>
    <row r="716" spans="4:6">
      <c r="D716" s="12"/>
      <c r="E716" s="943"/>
      <c r="F716" s="55"/>
    </row>
    <row r="717" spans="4:6">
      <c r="D717" s="12"/>
      <c r="E717" s="943"/>
      <c r="F717" s="55"/>
    </row>
    <row r="718" spans="4:6">
      <c r="D718" s="12"/>
      <c r="E718" s="943"/>
      <c r="F718" s="55"/>
    </row>
    <row r="719" spans="4:6">
      <c r="D719" s="12"/>
      <c r="E719" s="943"/>
      <c r="F719" s="55"/>
    </row>
    <row r="720" spans="4:6">
      <c r="D720" s="12"/>
      <c r="E720" s="943"/>
      <c r="F720" s="55"/>
    </row>
    <row r="721" spans="4:6">
      <c r="D721" s="12"/>
      <c r="E721" s="943"/>
      <c r="F721" s="55"/>
    </row>
    <row r="722" spans="4:6">
      <c r="D722" s="12"/>
      <c r="E722" s="943"/>
      <c r="F722" s="55"/>
    </row>
    <row r="723" spans="4:6">
      <c r="D723" s="12"/>
      <c r="E723" s="943"/>
      <c r="F723" s="55"/>
    </row>
    <row r="724" spans="4:6">
      <c r="D724" s="12"/>
      <c r="E724" s="943"/>
      <c r="F724" s="55"/>
    </row>
    <row r="725" spans="4:6">
      <c r="D725" s="12"/>
      <c r="E725" s="943"/>
      <c r="F725" s="55"/>
    </row>
    <row r="726" spans="4:6">
      <c r="D726" s="12"/>
      <c r="E726" s="943"/>
      <c r="F726" s="55"/>
    </row>
    <row r="727" spans="4:6">
      <c r="D727" s="12"/>
      <c r="E727" s="943"/>
      <c r="F727" s="55"/>
    </row>
    <row r="728" spans="4:6">
      <c r="D728" s="12"/>
      <c r="E728" s="943"/>
      <c r="F728" s="55"/>
    </row>
    <row r="729" spans="4:6">
      <c r="D729" s="12"/>
      <c r="E729" s="943"/>
      <c r="F729" s="55"/>
    </row>
    <row r="730" spans="4:6">
      <c r="D730" s="12"/>
      <c r="E730" s="943"/>
      <c r="F730" s="55"/>
    </row>
    <row r="731" spans="4:6">
      <c r="D731" s="12"/>
      <c r="E731" s="943"/>
      <c r="F731" s="55"/>
    </row>
    <row r="732" spans="4:6">
      <c r="D732" s="12"/>
      <c r="E732" s="943"/>
      <c r="F732" s="55"/>
    </row>
    <row r="733" spans="4:6">
      <c r="D733" s="12"/>
      <c r="E733" s="943"/>
      <c r="F733" s="55"/>
    </row>
    <row r="734" spans="4:6">
      <c r="D734" s="12"/>
      <c r="E734" s="943"/>
      <c r="F734" s="55"/>
    </row>
    <row r="735" spans="4:6">
      <c r="D735" s="12"/>
      <c r="E735" s="943"/>
      <c r="F735" s="55"/>
    </row>
    <row r="736" spans="4:6">
      <c r="D736" s="12"/>
      <c r="E736" s="943"/>
      <c r="F736" s="55"/>
    </row>
    <row r="737" spans="4:6">
      <c r="D737" s="12"/>
      <c r="E737" s="943"/>
      <c r="F737" s="55"/>
    </row>
    <row r="738" spans="4:6">
      <c r="D738" s="12"/>
      <c r="E738" s="943"/>
      <c r="F738" s="55"/>
    </row>
    <row r="739" spans="4:6">
      <c r="D739" s="12"/>
      <c r="E739" s="943"/>
      <c r="F739" s="55"/>
    </row>
    <row r="740" spans="4:6">
      <c r="D740" s="12"/>
      <c r="E740" s="943"/>
      <c r="F740" s="55"/>
    </row>
    <row r="741" spans="4:6">
      <c r="D741" s="12"/>
      <c r="E741" s="943"/>
      <c r="F741" s="55"/>
    </row>
    <row r="742" spans="4:6">
      <c r="D742" s="12"/>
      <c r="E742" s="943"/>
      <c r="F742" s="55"/>
    </row>
    <row r="743" spans="4:6">
      <c r="D743" s="12"/>
      <c r="E743" s="943"/>
      <c r="F743" s="55"/>
    </row>
    <row r="744" spans="4:6">
      <c r="D744" s="12"/>
      <c r="E744" s="943"/>
      <c r="F744" s="55"/>
    </row>
    <row r="745" spans="4:6">
      <c r="D745" s="12"/>
      <c r="E745" s="943"/>
      <c r="F745" s="55"/>
    </row>
    <row r="746" spans="4:6">
      <c r="D746" s="12"/>
      <c r="E746" s="943"/>
      <c r="F746" s="55"/>
    </row>
    <row r="747" spans="4:6">
      <c r="D747" s="12"/>
      <c r="E747" s="943"/>
      <c r="F747" s="55"/>
    </row>
    <row r="748" spans="4:6">
      <c r="D748" s="12"/>
      <c r="E748" s="943"/>
      <c r="F748" s="55"/>
    </row>
    <row r="749" spans="4:6">
      <c r="D749" s="12"/>
      <c r="E749" s="943"/>
      <c r="F749" s="55"/>
    </row>
    <row r="750" spans="4:6">
      <c r="D750" s="12"/>
      <c r="E750" s="943"/>
      <c r="F750" s="55"/>
    </row>
    <row r="751" spans="4:6">
      <c r="D751" s="12"/>
      <c r="E751" s="943"/>
      <c r="F751" s="55"/>
    </row>
    <row r="752" spans="4:6">
      <c r="D752" s="12"/>
      <c r="E752" s="943"/>
      <c r="F752" s="55"/>
    </row>
    <row r="753" spans="4:6">
      <c r="D753" s="12"/>
      <c r="E753" s="943"/>
      <c r="F753" s="55"/>
    </row>
    <row r="754" spans="4:6">
      <c r="D754" s="12"/>
      <c r="E754" s="943"/>
      <c r="F754" s="55"/>
    </row>
    <row r="755" spans="4:6">
      <c r="D755" s="12"/>
      <c r="E755" s="943"/>
      <c r="F755" s="55"/>
    </row>
    <row r="756" spans="4:6">
      <c r="D756" s="12"/>
      <c r="E756" s="943"/>
      <c r="F756" s="55"/>
    </row>
    <row r="757" spans="4:6">
      <c r="D757" s="12"/>
      <c r="E757" s="943"/>
      <c r="F757" s="55"/>
    </row>
    <row r="758" spans="4:6">
      <c r="D758" s="12"/>
      <c r="E758" s="943"/>
      <c r="F758" s="55"/>
    </row>
    <row r="759" spans="4:6">
      <c r="D759" s="12"/>
      <c r="E759" s="943"/>
      <c r="F759" s="55"/>
    </row>
    <row r="760" spans="4:6">
      <c r="D760" s="12"/>
      <c r="E760" s="943"/>
      <c r="F760" s="55"/>
    </row>
    <row r="761" spans="4:6">
      <c r="D761" s="12"/>
      <c r="E761" s="943"/>
      <c r="F761" s="55"/>
    </row>
    <row r="762" spans="4:6">
      <c r="D762" s="12"/>
      <c r="E762" s="943"/>
      <c r="F762" s="55"/>
    </row>
    <row r="763" spans="4:6">
      <c r="D763" s="12"/>
      <c r="E763" s="943"/>
      <c r="F763" s="55"/>
    </row>
    <row r="764" spans="4:6">
      <c r="D764" s="12"/>
      <c r="E764" s="943"/>
      <c r="F764" s="55"/>
    </row>
    <row r="765" spans="4:6">
      <c r="D765" s="12"/>
      <c r="E765" s="943"/>
      <c r="F765" s="55"/>
    </row>
    <row r="766" spans="4:6">
      <c r="D766" s="12"/>
      <c r="E766" s="943"/>
      <c r="F766" s="55"/>
    </row>
    <row r="767" spans="4:6">
      <c r="D767" s="12"/>
      <c r="E767" s="943"/>
      <c r="F767" s="55"/>
    </row>
    <row r="768" spans="4:6">
      <c r="D768" s="12"/>
      <c r="E768" s="943"/>
      <c r="F768" s="55"/>
    </row>
    <row r="769" spans="4:6">
      <c r="D769" s="12"/>
      <c r="E769" s="943"/>
      <c r="F769" s="55"/>
    </row>
    <row r="770" spans="4:6">
      <c r="D770" s="12"/>
      <c r="E770" s="943"/>
      <c r="F770" s="55"/>
    </row>
    <row r="771" spans="4:6">
      <c r="D771" s="12"/>
      <c r="E771" s="943"/>
      <c r="F771" s="55"/>
    </row>
    <row r="772" spans="4:6">
      <c r="D772" s="12"/>
      <c r="E772" s="943"/>
      <c r="F772" s="55"/>
    </row>
    <row r="773" spans="4:6">
      <c r="D773" s="12"/>
      <c r="E773" s="943"/>
      <c r="F773" s="55"/>
    </row>
    <row r="774" spans="4:6">
      <c r="D774" s="12"/>
      <c r="E774" s="943"/>
      <c r="F774" s="55"/>
    </row>
    <row r="775" spans="4:6">
      <c r="D775" s="12"/>
      <c r="E775" s="943"/>
      <c r="F775" s="55"/>
    </row>
    <row r="776" spans="4:6">
      <c r="D776" s="12"/>
      <c r="E776" s="943"/>
      <c r="F776" s="55"/>
    </row>
    <row r="777" spans="4:6">
      <c r="D777" s="12"/>
      <c r="E777" s="943"/>
      <c r="F777" s="55"/>
    </row>
    <row r="778" spans="4:6">
      <c r="D778" s="12"/>
      <c r="E778" s="943"/>
      <c r="F778" s="55"/>
    </row>
    <row r="779" spans="4:6">
      <c r="D779" s="12"/>
      <c r="E779" s="943"/>
      <c r="F779" s="55"/>
    </row>
    <row r="780" spans="4:6">
      <c r="D780" s="12"/>
      <c r="E780" s="943"/>
      <c r="F780" s="55"/>
    </row>
    <row r="781" spans="4:6">
      <c r="D781" s="12"/>
      <c r="E781" s="943"/>
      <c r="F781" s="55"/>
    </row>
    <row r="782" spans="4:6">
      <c r="D782" s="12"/>
      <c r="E782" s="943"/>
      <c r="F782" s="55"/>
    </row>
    <row r="783" spans="4:6">
      <c r="D783" s="12"/>
      <c r="E783" s="943"/>
      <c r="F783" s="55"/>
    </row>
    <row r="784" spans="4:6">
      <c r="D784" s="12"/>
      <c r="E784" s="943"/>
      <c r="F784" s="55"/>
    </row>
    <row r="785" spans="4:6">
      <c r="D785" s="12"/>
      <c r="E785" s="943"/>
      <c r="F785" s="55"/>
    </row>
    <row r="786" spans="4:6">
      <c r="D786" s="12"/>
      <c r="E786" s="943"/>
      <c r="F786" s="55"/>
    </row>
    <row r="787" spans="4:6">
      <c r="D787" s="12"/>
      <c r="E787" s="943"/>
      <c r="F787" s="55"/>
    </row>
    <row r="788" spans="4:6">
      <c r="D788" s="12"/>
      <c r="E788" s="943"/>
      <c r="F788" s="55"/>
    </row>
    <row r="789" spans="4:6">
      <c r="D789" s="12"/>
      <c r="E789" s="943"/>
      <c r="F789" s="55"/>
    </row>
    <row r="790" spans="4:6">
      <c r="D790" s="12"/>
      <c r="E790" s="943"/>
      <c r="F790" s="55"/>
    </row>
    <row r="791" spans="4:6">
      <c r="D791" s="12"/>
      <c r="E791" s="943"/>
      <c r="F791" s="55"/>
    </row>
    <row r="792" spans="4:6">
      <c r="D792" s="12"/>
      <c r="E792" s="943"/>
      <c r="F792" s="55"/>
    </row>
    <row r="793" spans="4:6">
      <c r="D793" s="12"/>
      <c r="E793" s="943"/>
      <c r="F793" s="55"/>
    </row>
    <row r="794" spans="4:6">
      <c r="D794" s="12"/>
      <c r="E794" s="943"/>
      <c r="F794" s="55"/>
    </row>
    <row r="795" spans="4:6">
      <c r="D795" s="12"/>
      <c r="E795" s="943"/>
      <c r="F795" s="55"/>
    </row>
    <row r="796" spans="4:6">
      <c r="D796" s="12"/>
      <c r="E796" s="943"/>
      <c r="F796" s="55"/>
    </row>
    <row r="797" spans="4:6">
      <c r="D797" s="12"/>
      <c r="E797" s="943"/>
      <c r="F797" s="55"/>
    </row>
    <row r="798" spans="4:6">
      <c r="D798" s="12"/>
      <c r="E798" s="943"/>
      <c r="F798" s="55"/>
    </row>
    <row r="799" spans="4:6">
      <c r="D799" s="12"/>
      <c r="E799" s="943"/>
      <c r="F799" s="55"/>
    </row>
    <row r="800" spans="4:6">
      <c r="D800" s="12"/>
      <c r="E800" s="943"/>
      <c r="F800" s="55"/>
    </row>
    <row r="801" spans="4:6">
      <c r="D801" s="12"/>
      <c r="E801" s="943"/>
      <c r="F801" s="55"/>
    </row>
    <row r="802" spans="4:6">
      <c r="D802" s="12"/>
      <c r="E802" s="943"/>
      <c r="F802" s="55"/>
    </row>
    <row r="803" spans="4:6">
      <c r="D803" s="12"/>
      <c r="E803" s="943"/>
      <c r="F803" s="55"/>
    </row>
    <row r="804" spans="4:6">
      <c r="D804" s="12"/>
      <c r="E804" s="943"/>
      <c r="F804" s="55"/>
    </row>
    <row r="805" spans="4:6">
      <c r="D805" s="12"/>
      <c r="E805" s="943"/>
      <c r="F805" s="55"/>
    </row>
    <row r="806" spans="4:6">
      <c r="D806" s="12"/>
      <c r="E806" s="943"/>
      <c r="F806" s="55"/>
    </row>
    <row r="807" spans="4:6">
      <c r="D807" s="12"/>
      <c r="E807" s="943"/>
      <c r="F807" s="55"/>
    </row>
    <row r="808" spans="4:6">
      <c r="D808" s="12"/>
      <c r="E808" s="943"/>
      <c r="F808" s="55"/>
    </row>
    <row r="809" spans="4:6">
      <c r="D809" s="12"/>
      <c r="E809" s="943"/>
      <c r="F809" s="55"/>
    </row>
    <row r="810" spans="4:6">
      <c r="D810" s="12"/>
      <c r="E810" s="943"/>
      <c r="F810" s="55"/>
    </row>
    <row r="811" spans="4:6">
      <c r="D811" s="12"/>
      <c r="E811" s="943"/>
      <c r="F811" s="55"/>
    </row>
    <row r="812" spans="4:6">
      <c r="D812" s="12"/>
      <c r="E812" s="943"/>
      <c r="F812" s="55"/>
    </row>
    <row r="813" spans="4:6">
      <c r="D813" s="12"/>
      <c r="E813" s="943"/>
      <c r="F813" s="55"/>
    </row>
    <row r="814" spans="4:6">
      <c r="D814" s="12"/>
      <c r="E814" s="943"/>
      <c r="F814" s="55"/>
    </row>
    <row r="815" spans="4:6">
      <c r="D815" s="12"/>
      <c r="E815" s="943"/>
      <c r="F815" s="55"/>
    </row>
    <row r="816" spans="4:6">
      <c r="D816" s="12"/>
      <c r="E816" s="943"/>
      <c r="F816" s="55"/>
    </row>
    <row r="817" spans="4:6">
      <c r="D817" s="12"/>
      <c r="E817" s="943"/>
      <c r="F817" s="55"/>
    </row>
    <row r="818" spans="4:6">
      <c r="D818" s="12"/>
      <c r="E818" s="943"/>
      <c r="F818" s="55"/>
    </row>
    <row r="819" spans="4:6">
      <c r="D819" s="12"/>
      <c r="E819" s="943"/>
      <c r="F819" s="55"/>
    </row>
    <row r="820" spans="4:6">
      <c r="D820" s="12"/>
      <c r="E820" s="943"/>
      <c r="F820" s="55"/>
    </row>
    <row r="821" spans="4:6">
      <c r="D821" s="12"/>
      <c r="E821" s="943"/>
      <c r="F821" s="55"/>
    </row>
    <row r="822" spans="4:6">
      <c r="D822" s="12"/>
      <c r="E822" s="943"/>
      <c r="F822" s="55"/>
    </row>
    <row r="823" spans="4:6">
      <c r="D823" s="12"/>
      <c r="E823" s="943"/>
      <c r="F823" s="55"/>
    </row>
    <row r="824" spans="4:6">
      <c r="D824" s="12"/>
      <c r="E824" s="943"/>
      <c r="F824" s="55"/>
    </row>
    <row r="825" spans="4:6">
      <c r="D825" s="12"/>
      <c r="E825" s="943"/>
      <c r="F825" s="55"/>
    </row>
    <row r="826" spans="4:6">
      <c r="D826" s="12"/>
      <c r="E826" s="943"/>
      <c r="F826" s="55"/>
    </row>
    <row r="827" spans="4:6">
      <c r="D827" s="12"/>
      <c r="E827" s="943"/>
      <c r="F827" s="55"/>
    </row>
    <row r="828" spans="4:6">
      <c r="D828" s="12"/>
      <c r="E828" s="943"/>
      <c r="F828" s="55"/>
    </row>
    <row r="829" spans="4:6">
      <c r="D829" s="12"/>
      <c r="E829" s="943"/>
      <c r="F829" s="55"/>
    </row>
    <row r="830" spans="4:6">
      <c r="D830" s="12"/>
      <c r="E830" s="943"/>
      <c r="F830" s="55"/>
    </row>
    <row r="831" spans="4:6">
      <c r="D831" s="12"/>
      <c r="E831" s="943"/>
      <c r="F831" s="55"/>
    </row>
    <row r="832" spans="4:6">
      <c r="D832" s="12"/>
      <c r="E832" s="943"/>
      <c r="F832" s="55"/>
    </row>
    <row r="833" spans="4:6">
      <c r="D833" s="12"/>
      <c r="E833" s="943"/>
      <c r="F833" s="55"/>
    </row>
    <row r="834" spans="4:6">
      <c r="D834" s="12"/>
      <c r="E834" s="943"/>
      <c r="F834" s="55"/>
    </row>
    <row r="835" spans="4:6">
      <c r="D835" s="12"/>
      <c r="E835" s="943"/>
      <c r="F835" s="55"/>
    </row>
    <row r="836" spans="4:6">
      <c r="D836" s="12"/>
      <c r="E836" s="943"/>
      <c r="F836" s="55"/>
    </row>
    <row r="837" spans="4:6">
      <c r="D837" s="12"/>
      <c r="E837" s="943"/>
      <c r="F837" s="55"/>
    </row>
    <row r="838" spans="4:6">
      <c r="D838" s="12"/>
      <c r="E838" s="943"/>
      <c r="F838" s="55"/>
    </row>
    <row r="839" spans="4:6">
      <c r="D839" s="12"/>
      <c r="E839" s="943"/>
      <c r="F839" s="55"/>
    </row>
    <row r="840" spans="4:6">
      <c r="D840" s="12"/>
      <c r="E840" s="943"/>
      <c r="F840" s="55"/>
    </row>
    <row r="841" spans="4:6">
      <c r="D841" s="12"/>
      <c r="E841" s="943"/>
      <c r="F841" s="55"/>
    </row>
    <row r="842" spans="4:6">
      <c r="D842" s="12"/>
      <c r="E842" s="943"/>
      <c r="F842" s="55"/>
    </row>
    <row r="843" spans="4:6">
      <c r="D843" s="12"/>
      <c r="E843" s="943"/>
      <c r="F843" s="55"/>
    </row>
    <row r="844" spans="4:6">
      <c r="D844" s="12"/>
      <c r="E844" s="943"/>
      <c r="F844" s="55"/>
    </row>
    <row r="845" spans="4:6">
      <c r="D845" s="12"/>
      <c r="E845" s="943"/>
      <c r="F845" s="55"/>
    </row>
    <row r="846" spans="4:6">
      <c r="D846" s="12"/>
      <c r="E846" s="943"/>
      <c r="F846" s="55"/>
    </row>
    <row r="847" spans="4:6">
      <c r="D847" s="12"/>
      <c r="E847" s="943"/>
      <c r="F847" s="55"/>
    </row>
    <row r="848" spans="4:6">
      <c r="D848" s="12"/>
      <c r="E848" s="943"/>
      <c r="F848" s="55"/>
    </row>
    <row r="849" spans="4:6">
      <c r="D849" s="12"/>
      <c r="E849" s="943"/>
      <c r="F849" s="55"/>
    </row>
    <row r="850" spans="4:6">
      <c r="D850" s="12"/>
      <c r="E850" s="943"/>
      <c r="F850" s="55"/>
    </row>
    <row r="851" spans="4:6">
      <c r="D851" s="12"/>
      <c r="E851" s="943"/>
      <c r="F851" s="55"/>
    </row>
    <row r="852" spans="4:6">
      <c r="D852" s="12"/>
      <c r="E852" s="943"/>
      <c r="F852" s="55"/>
    </row>
    <row r="853" spans="4:6">
      <c r="D853" s="12"/>
      <c r="E853" s="943"/>
      <c r="F853" s="55"/>
    </row>
    <row r="854" spans="4:6">
      <c r="D854" s="12"/>
      <c r="E854" s="943"/>
      <c r="F854" s="55"/>
    </row>
    <row r="855" spans="4:6">
      <c r="D855" s="12"/>
      <c r="E855" s="943"/>
      <c r="F855" s="55"/>
    </row>
    <row r="856" spans="4:6">
      <c r="D856" s="12"/>
      <c r="E856" s="943"/>
      <c r="F856" s="55"/>
    </row>
    <row r="857" spans="4:6">
      <c r="D857" s="12"/>
      <c r="E857" s="943"/>
      <c r="F857" s="55"/>
    </row>
    <row r="858" spans="4:6">
      <c r="D858" s="12"/>
      <c r="E858" s="943"/>
      <c r="F858" s="55"/>
    </row>
    <row r="859" spans="4:6">
      <c r="D859" s="12"/>
      <c r="E859" s="943"/>
      <c r="F859" s="55"/>
    </row>
    <row r="860" spans="4:6">
      <c r="D860" s="12"/>
      <c r="E860" s="943"/>
      <c r="F860" s="55"/>
    </row>
    <row r="861" spans="4:6">
      <c r="D861" s="12"/>
      <c r="E861" s="943"/>
      <c r="F861" s="55"/>
    </row>
    <row r="862" spans="4:6">
      <c r="D862" s="12"/>
      <c r="E862" s="943"/>
      <c r="F862" s="55"/>
    </row>
    <row r="863" spans="4:6">
      <c r="D863" s="12"/>
      <c r="E863" s="943"/>
      <c r="F863" s="55"/>
    </row>
    <row r="864" spans="4:6">
      <c r="D864" s="12"/>
      <c r="E864" s="943"/>
      <c r="F864" s="55"/>
    </row>
    <row r="865" spans="4:6">
      <c r="D865" s="12"/>
      <c r="E865" s="943"/>
      <c r="F865" s="55"/>
    </row>
    <row r="866" spans="4:6">
      <c r="D866" s="12"/>
      <c r="E866" s="943"/>
      <c r="F866" s="55"/>
    </row>
    <row r="867" spans="4:6">
      <c r="D867" s="12"/>
      <c r="E867" s="943"/>
      <c r="F867" s="55"/>
    </row>
    <row r="868" spans="4:6">
      <c r="D868" s="12"/>
      <c r="E868" s="943"/>
      <c r="F868" s="55"/>
    </row>
    <row r="869" spans="4:6">
      <c r="D869" s="12"/>
      <c r="E869" s="943"/>
      <c r="F869" s="55"/>
    </row>
    <row r="870" spans="4:6">
      <c r="D870" s="12"/>
      <c r="E870" s="943"/>
      <c r="F870" s="55"/>
    </row>
    <row r="871" spans="4:6">
      <c r="D871" s="12"/>
      <c r="E871" s="943"/>
      <c r="F871" s="55"/>
    </row>
    <row r="872" spans="4:6">
      <c r="D872" s="12"/>
      <c r="E872" s="943"/>
      <c r="F872" s="55"/>
    </row>
    <row r="873" spans="4:6">
      <c r="D873" s="12"/>
      <c r="E873" s="943"/>
      <c r="F873" s="55"/>
    </row>
    <row r="874" spans="4:6">
      <c r="D874" s="12"/>
      <c r="E874" s="943"/>
      <c r="F874" s="55"/>
    </row>
    <row r="875" spans="4:6">
      <c r="D875" s="12"/>
      <c r="E875" s="943"/>
      <c r="F875" s="55"/>
    </row>
    <row r="876" spans="4:6">
      <c r="D876" s="12"/>
      <c r="E876" s="943"/>
      <c r="F876" s="55"/>
    </row>
    <row r="877" spans="4:6">
      <c r="D877" s="12"/>
      <c r="E877" s="943"/>
      <c r="F877" s="55"/>
    </row>
    <row r="878" spans="4:6">
      <c r="D878" s="12"/>
      <c r="E878" s="943"/>
      <c r="F878" s="55"/>
    </row>
    <row r="879" spans="4:6">
      <c r="D879" s="12"/>
      <c r="E879" s="943"/>
      <c r="F879" s="55"/>
    </row>
    <row r="880" spans="4:6">
      <c r="D880" s="12"/>
      <c r="E880" s="943"/>
      <c r="F880" s="55"/>
    </row>
    <row r="881" spans="4:6">
      <c r="D881" s="12"/>
      <c r="E881" s="943"/>
      <c r="F881" s="55"/>
    </row>
    <row r="882" spans="4:6">
      <c r="D882" s="12"/>
      <c r="E882" s="943"/>
      <c r="F882" s="55"/>
    </row>
    <row r="883" spans="4:6">
      <c r="D883" s="12"/>
      <c r="E883" s="943"/>
      <c r="F883" s="55"/>
    </row>
    <row r="884" spans="4:6">
      <c r="D884" s="12"/>
      <c r="E884" s="943"/>
      <c r="F884" s="55"/>
    </row>
    <row r="885" spans="4:6">
      <c r="D885" s="12"/>
      <c r="E885" s="943"/>
      <c r="F885" s="55"/>
    </row>
    <row r="886" spans="4:6">
      <c r="D886" s="12"/>
      <c r="E886" s="943"/>
      <c r="F886" s="55"/>
    </row>
    <row r="887" spans="4:6">
      <c r="D887" s="12"/>
      <c r="E887" s="943"/>
      <c r="F887" s="55"/>
    </row>
    <row r="888" spans="4:6">
      <c r="D888" s="12"/>
      <c r="E888" s="943"/>
      <c r="F888" s="55"/>
    </row>
    <row r="889" spans="4:6">
      <c r="D889" s="12"/>
      <c r="E889" s="943"/>
      <c r="F889" s="55"/>
    </row>
    <row r="890" spans="4:6">
      <c r="D890" s="12"/>
      <c r="E890" s="943"/>
      <c r="F890" s="55"/>
    </row>
    <row r="891" spans="4:6">
      <c r="D891" s="12"/>
      <c r="E891" s="943"/>
      <c r="F891" s="55"/>
    </row>
    <row r="892" spans="4:6">
      <c r="D892" s="12"/>
      <c r="E892" s="943"/>
      <c r="F892" s="55"/>
    </row>
    <row r="893" spans="4:6">
      <c r="D893" s="12"/>
      <c r="E893" s="943"/>
      <c r="F893" s="55"/>
    </row>
    <row r="894" spans="4:6">
      <c r="D894" s="12"/>
      <c r="E894" s="943"/>
      <c r="F894" s="55"/>
    </row>
    <row r="895" spans="4:6">
      <c r="D895" s="12"/>
      <c r="E895" s="943"/>
      <c r="F895" s="55"/>
    </row>
    <row r="896" spans="4:6">
      <c r="D896" s="12"/>
      <c r="E896" s="943"/>
      <c r="F896" s="55"/>
    </row>
    <row r="897" spans="4:6">
      <c r="D897" s="12"/>
      <c r="E897" s="943"/>
      <c r="F897" s="55"/>
    </row>
    <row r="898" spans="4:6">
      <c r="D898" s="12"/>
      <c r="E898" s="943"/>
      <c r="F898" s="55"/>
    </row>
    <row r="899" spans="4:6">
      <c r="D899" s="12"/>
      <c r="E899" s="943"/>
      <c r="F899" s="55"/>
    </row>
    <row r="900" spans="4:6">
      <c r="D900" s="12"/>
      <c r="E900" s="943"/>
      <c r="F900" s="55"/>
    </row>
    <row r="901" spans="4:6">
      <c r="D901" s="12"/>
      <c r="E901" s="943"/>
      <c r="F901" s="55"/>
    </row>
    <row r="902" spans="4:6">
      <c r="D902" s="12"/>
      <c r="E902" s="943"/>
      <c r="F902" s="55"/>
    </row>
    <row r="903" spans="4:6">
      <c r="D903" s="12"/>
      <c r="E903" s="943"/>
      <c r="F903" s="55"/>
    </row>
    <row r="904" spans="4:6">
      <c r="D904" s="12"/>
      <c r="E904" s="943"/>
      <c r="F904" s="55"/>
    </row>
    <row r="905" spans="4:6">
      <c r="D905" s="12"/>
      <c r="E905" s="943"/>
      <c r="F905" s="55"/>
    </row>
    <row r="906" spans="4:6">
      <c r="D906" s="12"/>
      <c r="E906" s="943"/>
      <c r="F906" s="55"/>
    </row>
    <row r="907" spans="4:6">
      <c r="D907" s="12"/>
      <c r="E907" s="943"/>
      <c r="F907" s="55"/>
    </row>
    <row r="908" spans="4:6">
      <c r="D908" s="12"/>
      <c r="E908" s="943"/>
      <c r="F908" s="55"/>
    </row>
    <row r="909" spans="4:6">
      <c r="D909" s="12"/>
      <c r="E909" s="943"/>
      <c r="F909" s="55"/>
    </row>
    <row r="910" spans="4:6">
      <c r="D910" s="12"/>
      <c r="E910" s="943"/>
      <c r="F910" s="55"/>
    </row>
    <row r="911" spans="4:6">
      <c r="D911" s="12"/>
      <c r="E911" s="943"/>
      <c r="F911" s="55"/>
    </row>
    <row r="912" spans="4:6">
      <c r="D912" s="12"/>
      <c r="E912" s="943"/>
      <c r="F912" s="55"/>
    </row>
    <row r="913" spans="4:6">
      <c r="D913" s="12"/>
      <c r="E913" s="943"/>
      <c r="F913" s="55"/>
    </row>
    <row r="914" spans="4:6">
      <c r="D914" s="12"/>
      <c r="E914" s="943"/>
      <c r="F914" s="55"/>
    </row>
    <row r="915" spans="4:6">
      <c r="D915" s="12"/>
      <c r="E915" s="943"/>
      <c r="F915" s="55"/>
    </row>
    <row r="916" spans="4:6">
      <c r="D916" s="12"/>
      <c r="E916" s="943"/>
      <c r="F916" s="55"/>
    </row>
    <row r="917" spans="4:6">
      <c r="D917" s="12"/>
      <c r="E917" s="943"/>
      <c r="F917" s="55"/>
    </row>
    <row r="918" spans="4:6">
      <c r="D918" s="12"/>
      <c r="E918" s="943"/>
      <c r="F918" s="55"/>
    </row>
    <row r="919" spans="4:6">
      <c r="D919" s="12"/>
      <c r="E919" s="943"/>
      <c r="F919" s="55"/>
    </row>
    <row r="920" spans="4:6">
      <c r="D920" s="12"/>
      <c r="E920" s="943"/>
      <c r="F920" s="55"/>
    </row>
    <row r="921" spans="4:6">
      <c r="D921" s="12"/>
      <c r="E921" s="943"/>
      <c r="F921" s="55"/>
    </row>
    <row r="922" spans="4:6">
      <c r="D922" s="12"/>
      <c r="E922" s="943"/>
      <c r="F922" s="55"/>
    </row>
    <row r="923" spans="4:6">
      <c r="D923" s="12"/>
      <c r="E923" s="943"/>
      <c r="F923" s="55"/>
    </row>
    <row r="924" spans="4:6">
      <c r="D924" s="12"/>
      <c r="E924" s="943"/>
      <c r="F924" s="55"/>
    </row>
    <row r="925" spans="4:6">
      <c r="D925" s="12"/>
      <c r="E925" s="943"/>
      <c r="F925" s="55"/>
    </row>
    <row r="926" spans="4:6">
      <c r="D926" s="12"/>
      <c r="E926" s="943"/>
      <c r="F926" s="55"/>
    </row>
    <row r="927" spans="4:6">
      <c r="D927" s="12"/>
      <c r="E927" s="943"/>
      <c r="F927" s="55"/>
    </row>
    <row r="928" spans="4:6">
      <c r="D928" s="12"/>
      <c r="E928" s="943"/>
      <c r="F928" s="55"/>
    </row>
    <row r="929" spans="4:6">
      <c r="D929" s="12"/>
      <c r="E929" s="943"/>
      <c r="F929" s="55"/>
    </row>
    <row r="930" spans="4:6">
      <c r="D930" s="12"/>
      <c r="E930" s="943"/>
      <c r="F930" s="55"/>
    </row>
    <row r="931" spans="4:6">
      <c r="D931" s="12"/>
      <c r="E931" s="943"/>
      <c r="F931" s="55"/>
    </row>
    <row r="932" spans="4:6">
      <c r="D932" s="12"/>
      <c r="E932" s="943"/>
      <c r="F932" s="55"/>
    </row>
    <row r="933" spans="4:6">
      <c r="D933" s="12"/>
      <c r="E933" s="943"/>
      <c r="F933" s="55"/>
    </row>
    <row r="934" spans="4:6">
      <c r="D934" s="12"/>
      <c r="E934" s="943"/>
      <c r="F934" s="55"/>
    </row>
    <row r="935" spans="4:6">
      <c r="D935" s="12"/>
      <c r="E935" s="943"/>
      <c r="F935" s="55"/>
    </row>
    <row r="936" spans="4:6">
      <c r="D936" s="12"/>
      <c r="E936" s="943"/>
      <c r="F936" s="55"/>
    </row>
    <row r="937" spans="4:6">
      <c r="D937" s="12"/>
      <c r="E937" s="943"/>
      <c r="F937" s="55"/>
    </row>
    <row r="938" spans="4:6">
      <c r="D938" s="12"/>
      <c r="E938" s="943"/>
      <c r="F938" s="55"/>
    </row>
    <row r="939" spans="4:6">
      <c r="D939" s="12"/>
      <c r="E939" s="943"/>
      <c r="F939" s="55"/>
    </row>
    <row r="940" spans="4:6">
      <c r="D940" s="12"/>
      <c r="E940" s="943"/>
      <c r="F940" s="55"/>
    </row>
    <row r="941" spans="4:6">
      <c r="D941" s="12"/>
      <c r="E941" s="943"/>
      <c r="F941" s="55"/>
    </row>
    <row r="942" spans="4:6">
      <c r="D942" s="12"/>
      <c r="E942" s="943"/>
      <c r="F942" s="55"/>
    </row>
    <row r="943" spans="4:6">
      <c r="D943" s="12"/>
      <c r="E943" s="943"/>
      <c r="F943" s="55"/>
    </row>
    <row r="944" spans="4:6">
      <c r="D944" s="12"/>
      <c r="E944" s="943"/>
      <c r="F944" s="55"/>
    </row>
    <row r="945" spans="4:6">
      <c r="D945" s="12"/>
      <c r="E945" s="943"/>
      <c r="F945" s="55"/>
    </row>
    <row r="946" spans="4:6">
      <c r="D946" s="12"/>
      <c r="E946" s="943"/>
      <c r="F946" s="55"/>
    </row>
    <row r="947" spans="4:6">
      <c r="D947" s="12"/>
      <c r="E947" s="943"/>
      <c r="F947" s="55"/>
    </row>
    <row r="948" spans="4:6">
      <c r="D948" s="12"/>
      <c r="E948" s="943"/>
      <c r="F948" s="55"/>
    </row>
    <row r="949" spans="4:6">
      <c r="D949" s="12"/>
      <c r="E949" s="943"/>
      <c r="F949" s="55"/>
    </row>
    <row r="950" spans="4:6">
      <c r="D950" s="12"/>
      <c r="E950" s="943"/>
      <c r="F950" s="55"/>
    </row>
    <row r="951" spans="4:6">
      <c r="D951" s="12"/>
      <c r="E951" s="943"/>
      <c r="F951" s="55"/>
    </row>
    <row r="952" spans="4:6">
      <c r="D952" s="12"/>
      <c r="E952" s="943"/>
      <c r="F952" s="55"/>
    </row>
    <row r="953" spans="4:6">
      <c r="D953" s="12"/>
      <c r="E953" s="943"/>
      <c r="F953" s="55"/>
    </row>
    <row r="954" spans="4:6">
      <c r="D954" s="12"/>
      <c r="E954" s="943"/>
      <c r="F954" s="55"/>
    </row>
    <row r="955" spans="4:6">
      <c r="D955" s="12"/>
      <c r="E955" s="943"/>
      <c r="F955" s="55"/>
    </row>
    <row r="956" spans="4:6">
      <c r="D956" s="12"/>
      <c r="E956" s="943"/>
      <c r="F956" s="55"/>
    </row>
    <row r="957" spans="4:6">
      <c r="D957" s="12"/>
      <c r="E957" s="943"/>
      <c r="F957" s="55"/>
    </row>
    <row r="958" spans="4:6">
      <c r="D958" s="12"/>
      <c r="E958" s="943"/>
      <c r="F958" s="55"/>
    </row>
    <row r="959" spans="4:6">
      <c r="D959" s="12"/>
      <c r="E959" s="943"/>
      <c r="F959" s="55"/>
    </row>
    <row r="960" spans="4:6">
      <c r="D960" s="12"/>
      <c r="E960" s="943"/>
      <c r="F960" s="55"/>
    </row>
    <row r="961" spans="4:6">
      <c r="D961" s="12"/>
      <c r="E961" s="943"/>
      <c r="F961" s="55"/>
    </row>
    <row r="962" spans="4:6">
      <c r="D962" s="12"/>
      <c r="E962" s="943"/>
      <c r="F962" s="55"/>
    </row>
    <row r="963" spans="4:6">
      <c r="D963" s="12"/>
      <c r="E963" s="943"/>
      <c r="F963" s="55"/>
    </row>
    <row r="964" spans="4:6">
      <c r="D964" s="12"/>
      <c r="E964" s="943"/>
      <c r="F964" s="55"/>
    </row>
    <row r="965" spans="4:6">
      <c r="D965" s="12"/>
      <c r="E965" s="943"/>
      <c r="F965" s="55"/>
    </row>
    <row r="966" spans="4:6">
      <c r="D966" s="12"/>
      <c r="E966" s="943"/>
      <c r="F966" s="55"/>
    </row>
    <row r="967" spans="4:6">
      <c r="D967" s="12"/>
      <c r="E967" s="943"/>
      <c r="F967" s="55"/>
    </row>
    <row r="968" spans="4:6">
      <c r="D968" s="12"/>
      <c r="E968" s="943"/>
      <c r="F968" s="55"/>
    </row>
    <row r="969" spans="4:6">
      <c r="D969" s="12"/>
      <c r="E969" s="943"/>
      <c r="F969" s="55"/>
    </row>
    <row r="970" spans="4:6">
      <c r="D970" s="12"/>
      <c r="E970" s="943"/>
      <c r="F970" s="55"/>
    </row>
    <row r="971" spans="4:6">
      <c r="D971" s="12"/>
      <c r="E971" s="943"/>
      <c r="F971" s="55"/>
    </row>
    <row r="972" spans="4:6">
      <c r="D972" s="12"/>
      <c r="E972" s="943"/>
      <c r="F972" s="55"/>
    </row>
    <row r="973" spans="4:6">
      <c r="D973" s="12"/>
      <c r="E973" s="943"/>
      <c r="F973" s="55"/>
    </row>
    <row r="974" spans="4:6">
      <c r="D974" s="12"/>
      <c r="E974" s="943"/>
      <c r="F974" s="55"/>
    </row>
    <row r="975" spans="4:6">
      <c r="D975" s="12"/>
      <c r="E975" s="943"/>
      <c r="F975" s="55"/>
    </row>
    <row r="976" spans="4:6">
      <c r="D976" s="12"/>
      <c r="E976" s="943"/>
      <c r="F976" s="55"/>
    </row>
    <row r="977" spans="4:6">
      <c r="D977" s="12"/>
      <c r="E977" s="943"/>
      <c r="F977" s="55"/>
    </row>
    <row r="978" spans="4:6">
      <c r="D978" s="12"/>
      <c r="E978" s="943"/>
      <c r="F978" s="55"/>
    </row>
    <row r="979" spans="4:6">
      <c r="D979" s="12"/>
      <c r="E979" s="943"/>
      <c r="F979" s="55"/>
    </row>
    <row r="980" spans="4:6">
      <c r="D980" s="12"/>
      <c r="E980" s="943"/>
      <c r="F980" s="55"/>
    </row>
    <row r="981" spans="4:6">
      <c r="D981" s="12"/>
      <c r="E981" s="943"/>
      <c r="F981" s="55"/>
    </row>
    <row r="982" spans="4:6">
      <c r="D982" s="12"/>
      <c r="E982" s="943"/>
      <c r="F982" s="55"/>
    </row>
    <row r="983" spans="4:6">
      <c r="D983" s="12"/>
      <c r="E983" s="943"/>
      <c r="F983" s="55"/>
    </row>
    <row r="984" spans="4:6">
      <c r="D984" s="12"/>
      <c r="E984" s="943"/>
      <c r="F984" s="55"/>
    </row>
    <row r="985" spans="4:6">
      <c r="D985" s="12"/>
      <c r="E985" s="943"/>
      <c r="F985" s="55"/>
    </row>
    <row r="986" spans="4:6">
      <c r="D986" s="12"/>
      <c r="E986" s="943"/>
      <c r="F986" s="55"/>
    </row>
    <row r="987" spans="4:6">
      <c r="D987" s="12"/>
      <c r="E987" s="943"/>
      <c r="F987" s="55"/>
    </row>
    <row r="988" spans="4:6">
      <c r="D988" s="12"/>
      <c r="E988" s="943"/>
      <c r="F988" s="55"/>
    </row>
    <row r="989" spans="4:6">
      <c r="D989" s="12"/>
      <c r="E989" s="943"/>
      <c r="F989" s="55"/>
    </row>
    <row r="990" spans="4:6">
      <c r="D990" s="12"/>
      <c r="E990" s="943"/>
      <c r="F990" s="55"/>
    </row>
    <row r="991" spans="4:6">
      <c r="D991" s="12"/>
      <c r="E991" s="943"/>
      <c r="F991" s="55"/>
    </row>
    <row r="992" spans="4:6">
      <c r="D992" s="12"/>
      <c r="E992" s="943"/>
      <c r="F992" s="55"/>
    </row>
    <row r="993" spans="4:6">
      <c r="D993" s="12"/>
      <c r="E993" s="943"/>
      <c r="F993" s="55"/>
    </row>
    <row r="994" spans="4:6">
      <c r="D994" s="12"/>
      <c r="E994" s="943"/>
      <c r="F994" s="55"/>
    </row>
    <row r="995" spans="4:6">
      <c r="D995" s="12"/>
      <c r="E995" s="943"/>
      <c r="F995" s="55"/>
    </row>
    <row r="996" spans="4:6">
      <c r="D996" s="12"/>
      <c r="E996" s="943"/>
      <c r="F996" s="55"/>
    </row>
    <row r="997" spans="4:6">
      <c r="D997" s="12"/>
      <c r="E997" s="943"/>
      <c r="F997" s="55"/>
    </row>
    <row r="998" spans="4:6">
      <c r="D998" s="12"/>
      <c r="E998" s="943"/>
      <c r="F998" s="55"/>
    </row>
    <row r="999" spans="4:6">
      <c r="D999" s="12"/>
      <c r="E999" s="943"/>
      <c r="F999" s="55"/>
    </row>
    <row r="1000" spans="4:6">
      <c r="D1000" s="12"/>
      <c r="E1000" s="943"/>
      <c r="F1000" s="55"/>
    </row>
    <row r="1001" spans="4:6">
      <c r="D1001" s="12"/>
      <c r="E1001" s="943"/>
      <c r="F1001" s="55"/>
    </row>
    <row r="1002" spans="4:6">
      <c r="D1002" s="12"/>
      <c r="E1002" s="943"/>
      <c r="F1002" s="55"/>
    </row>
    <row r="1003" spans="4:6">
      <c r="D1003" s="12"/>
      <c r="E1003" s="943"/>
      <c r="F1003" s="55"/>
    </row>
    <row r="1004" spans="4:6">
      <c r="D1004" s="12"/>
      <c r="E1004" s="943"/>
      <c r="F1004" s="55"/>
    </row>
    <row r="1005" spans="4:6">
      <c r="D1005" s="12"/>
      <c r="E1005" s="943"/>
      <c r="F1005" s="55"/>
    </row>
    <row r="1006" spans="4:6">
      <c r="D1006" s="12"/>
      <c r="E1006" s="943"/>
      <c r="F1006" s="55"/>
    </row>
    <row r="1007" spans="4:6">
      <c r="D1007" s="12"/>
      <c r="E1007" s="943"/>
      <c r="F1007" s="55"/>
    </row>
    <row r="1008" spans="4:6">
      <c r="D1008" s="12"/>
      <c r="E1008" s="943"/>
      <c r="F1008" s="55"/>
    </row>
    <row r="1009" spans="4:6">
      <c r="D1009" s="12"/>
      <c r="E1009" s="943"/>
      <c r="F1009" s="55"/>
    </row>
    <row r="1010" spans="4:6">
      <c r="D1010" s="12"/>
      <c r="E1010" s="943"/>
      <c r="F1010" s="55"/>
    </row>
    <row r="1011" spans="4:6">
      <c r="D1011" s="12"/>
      <c r="E1011" s="943"/>
      <c r="F1011" s="55"/>
    </row>
    <row r="1012" spans="4:6">
      <c r="D1012" s="12"/>
      <c r="E1012" s="943"/>
      <c r="F1012" s="55"/>
    </row>
    <row r="1013" spans="4:6">
      <c r="D1013" s="12"/>
      <c r="E1013" s="943"/>
      <c r="F1013" s="55"/>
    </row>
    <row r="1014" spans="4:6">
      <c r="D1014" s="12"/>
      <c r="E1014" s="943"/>
      <c r="F1014" s="55"/>
    </row>
    <row r="1015" spans="4:6">
      <c r="D1015" s="12"/>
      <c r="E1015" s="943"/>
      <c r="F1015" s="55"/>
    </row>
    <row r="1016" spans="4:6">
      <c r="D1016" s="12"/>
      <c r="E1016" s="943"/>
      <c r="F1016" s="55"/>
    </row>
    <row r="1017" spans="4:6">
      <c r="D1017" s="12"/>
      <c r="E1017" s="943"/>
      <c r="F1017" s="55"/>
    </row>
    <row r="1018" spans="4:6">
      <c r="D1018" s="12"/>
      <c r="E1018" s="943"/>
      <c r="F1018" s="55"/>
    </row>
    <row r="1019" spans="4:6">
      <c r="D1019" s="12"/>
      <c r="E1019" s="943"/>
      <c r="F1019" s="55"/>
    </row>
    <row r="1020" spans="4:6">
      <c r="D1020" s="12"/>
      <c r="E1020" s="943"/>
      <c r="F1020" s="55"/>
    </row>
    <row r="1021" spans="4:6">
      <c r="D1021" s="12"/>
      <c r="E1021" s="943"/>
      <c r="F1021" s="55"/>
    </row>
    <row r="1022" spans="4:6">
      <c r="D1022" s="12"/>
      <c r="E1022" s="943"/>
      <c r="F1022" s="55"/>
    </row>
    <row r="1023" spans="4:6">
      <c r="D1023" s="12"/>
      <c r="E1023" s="943"/>
      <c r="F1023" s="55"/>
    </row>
    <row r="1024" spans="4:6">
      <c r="D1024" s="12"/>
      <c r="E1024" s="943"/>
      <c r="F1024" s="55"/>
    </row>
    <row r="1025" spans="4:6">
      <c r="D1025" s="12"/>
      <c r="E1025" s="943"/>
      <c r="F1025" s="55"/>
    </row>
    <row r="1026" spans="4:6">
      <c r="D1026" s="12"/>
      <c r="E1026" s="943"/>
      <c r="F1026" s="55"/>
    </row>
    <row r="1027" spans="4:6">
      <c r="D1027" s="12"/>
      <c r="E1027" s="943"/>
      <c r="F1027" s="55"/>
    </row>
    <row r="1028" spans="4:6">
      <c r="D1028" s="12"/>
      <c r="E1028" s="943"/>
      <c r="F1028" s="55"/>
    </row>
    <row r="1029" spans="4:6">
      <c r="D1029" s="12"/>
      <c r="E1029" s="943"/>
      <c r="F1029" s="55"/>
    </row>
    <row r="1030" spans="4:6">
      <c r="D1030" s="12"/>
      <c r="E1030" s="943"/>
      <c r="F1030" s="55"/>
    </row>
    <row r="1031" spans="4:6">
      <c r="D1031" s="12"/>
      <c r="E1031" s="943"/>
      <c r="F1031" s="55"/>
    </row>
    <row r="1032" spans="4:6">
      <c r="D1032" s="12"/>
      <c r="E1032" s="943"/>
      <c r="F1032" s="55"/>
    </row>
    <row r="1033" spans="4:6">
      <c r="D1033" s="12"/>
      <c r="E1033" s="943"/>
      <c r="F1033" s="55"/>
    </row>
    <row r="1034" spans="4:6">
      <c r="D1034" s="12"/>
      <c r="E1034" s="943"/>
      <c r="F1034" s="55"/>
    </row>
    <row r="1035" spans="4:6">
      <c r="D1035" s="12"/>
      <c r="E1035" s="943"/>
      <c r="F1035" s="55"/>
    </row>
    <row r="1036" spans="4:6">
      <c r="D1036" s="12"/>
      <c r="E1036" s="943"/>
      <c r="F1036" s="55"/>
    </row>
    <row r="1037" spans="4:6">
      <c r="D1037" s="12"/>
      <c r="E1037" s="943"/>
      <c r="F1037" s="55"/>
    </row>
    <row r="1038" spans="4:6">
      <c r="D1038" s="12"/>
      <c r="E1038" s="943"/>
      <c r="F1038" s="55"/>
    </row>
    <row r="1039" spans="4:6">
      <c r="D1039" s="12"/>
      <c r="E1039" s="943"/>
      <c r="F1039" s="55"/>
    </row>
    <row r="1040" spans="4:6">
      <c r="D1040" s="12"/>
      <c r="E1040" s="943"/>
      <c r="F1040" s="55"/>
    </row>
    <row r="1041" spans="4:6">
      <c r="D1041" s="12"/>
      <c r="E1041" s="943"/>
      <c r="F1041" s="55"/>
    </row>
    <row r="1042" spans="4:6">
      <c r="D1042" s="12"/>
      <c r="E1042" s="943"/>
      <c r="F1042" s="55"/>
    </row>
    <row r="1043" spans="4:6">
      <c r="D1043" s="12"/>
      <c r="E1043" s="943"/>
      <c r="F1043" s="55"/>
    </row>
    <row r="1044" spans="4:6">
      <c r="D1044" s="12"/>
      <c r="E1044" s="943"/>
      <c r="F1044" s="55"/>
    </row>
    <row r="1045" spans="4:6">
      <c r="D1045" s="12"/>
      <c r="E1045" s="943"/>
      <c r="F1045" s="55"/>
    </row>
    <row r="1046" spans="4:6">
      <c r="D1046" s="12"/>
      <c r="E1046" s="943"/>
      <c r="F1046" s="55"/>
    </row>
    <row r="1047" spans="4:6">
      <c r="D1047" s="12"/>
      <c r="E1047" s="943"/>
      <c r="F1047" s="55"/>
    </row>
    <row r="1048" spans="4:6">
      <c r="D1048" s="12"/>
      <c r="E1048" s="943"/>
      <c r="F1048" s="55"/>
    </row>
    <row r="1049" spans="4:6">
      <c r="D1049" s="12"/>
      <c r="E1049" s="943"/>
      <c r="F1049" s="55"/>
    </row>
    <row r="1050" spans="4:6">
      <c r="D1050" s="12"/>
      <c r="E1050" s="943"/>
      <c r="F1050" s="55"/>
    </row>
    <row r="1051" spans="4:6">
      <c r="D1051" s="12"/>
      <c r="E1051" s="943"/>
      <c r="F1051" s="55"/>
    </row>
    <row r="1052" spans="4:6">
      <c r="D1052" s="12"/>
      <c r="E1052" s="943"/>
      <c r="F1052" s="55"/>
    </row>
    <row r="1053" spans="4:6">
      <c r="D1053" s="12"/>
      <c r="E1053" s="943"/>
      <c r="F1053" s="55"/>
    </row>
    <row r="1054" spans="4:6">
      <c r="D1054" s="12"/>
      <c r="E1054" s="943"/>
      <c r="F1054" s="55"/>
    </row>
    <row r="1055" spans="4:6">
      <c r="D1055" s="12"/>
      <c r="E1055" s="943"/>
      <c r="F1055" s="55"/>
    </row>
    <row r="1056" spans="4:6">
      <c r="D1056" s="12"/>
      <c r="E1056" s="943"/>
      <c r="F1056" s="55"/>
    </row>
    <row r="1057" spans="4:6">
      <c r="D1057" s="12"/>
      <c r="E1057" s="943"/>
      <c r="F1057" s="55"/>
    </row>
    <row r="1058" spans="4:6">
      <c r="D1058" s="12"/>
      <c r="E1058" s="943"/>
      <c r="F1058" s="55"/>
    </row>
    <row r="1059" spans="4:6">
      <c r="D1059" s="12"/>
      <c r="E1059" s="943"/>
      <c r="F1059" s="55"/>
    </row>
    <row r="1060" spans="4:6">
      <c r="D1060" s="12"/>
      <c r="E1060" s="943"/>
      <c r="F1060" s="55"/>
    </row>
    <row r="1061" spans="4:6">
      <c r="D1061" s="12"/>
      <c r="E1061" s="943"/>
      <c r="F1061" s="55"/>
    </row>
    <row r="1062" spans="4:6">
      <c r="D1062" s="12"/>
      <c r="E1062" s="943"/>
      <c r="F1062" s="55"/>
    </row>
    <row r="1063" spans="4:6">
      <c r="D1063" s="12"/>
      <c r="E1063" s="943"/>
      <c r="F1063" s="55"/>
    </row>
    <row r="1064" spans="4:6">
      <c r="D1064" s="12"/>
      <c r="E1064" s="943"/>
      <c r="F1064" s="55"/>
    </row>
    <row r="1065" spans="4:6">
      <c r="D1065" s="12"/>
      <c r="E1065" s="943"/>
      <c r="F1065" s="55"/>
    </row>
    <row r="1066" spans="4:6">
      <c r="D1066" s="12"/>
      <c r="E1066" s="943"/>
      <c r="F1066" s="55"/>
    </row>
    <row r="1067" spans="4:6">
      <c r="D1067" s="12"/>
      <c r="E1067" s="943"/>
      <c r="F1067" s="55"/>
    </row>
    <row r="1068" spans="4:6">
      <c r="D1068" s="12"/>
      <c r="E1068" s="943"/>
      <c r="F1068" s="55"/>
    </row>
    <row r="1069" spans="4:6">
      <c r="D1069" s="12"/>
      <c r="E1069" s="943"/>
      <c r="F1069" s="55"/>
    </row>
    <row r="1070" spans="4:6">
      <c r="D1070" s="12"/>
      <c r="E1070" s="943"/>
      <c r="F1070" s="55"/>
    </row>
    <row r="1071" spans="4:6">
      <c r="D1071" s="12"/>
      <c r="E1071" s="943"/>
      <c r="F1071" s="55"/>
    </row>
    <row r="1072" spans="4:6">
      <c r="D1072" s="12"/>
      <c r="E1072" s="943"/>
      <c r="F1072" s="55"/>
    </row>
    <row r="1073" spans="4:6">
      <c r="D1073" s="12"/>
      <c r="E1073" s="943"/>
      <c r="F1073" s="55"/>
    </row>
    <row r="1074" spans="4:6">
      <c r="D1074" s="12"/>
      <c r="E1074" s="943"/>
      <c r="F1074" s="55"/>
    </row>
    <row r="1075" spans="4:6">
      <c r="D1075" s="12"/>
      <c r="E1075" s="943"/>
      <c r="F1075" s="55"/>
    </row>
    <row r="1076" spans="4:6">
      <c r="D1076" s="12"/>
      <c r="E1076" s="943"/>
      <c r="F1076" s="55"/>
    </row>
    <row r="1077" spans="4:6">
      <c r="D1077" s="12"/>
      <c r="E1077" s="943"/>
      <c r="F1077" s="55"/>
    </row>
    <row r="1078" spans="4:6">
      <c r="D1078" s="12"/>
      <c r="E1078" s="943"/>
      <c r="F1078" s="55"/>
    </row>
    <row r="1079" spans="4:6">
      <c r="D1079" s="12"/>
      <c r="E1079" s="943"/>
      <c r="F1079" s="55"/>
    </row>
    <row r="1080" spans="4:6">
      <c r="D1080" s="12"/>
      <c r="E1080" s="943"/>
      <c r="F1080" s="55"/>
    </row>
    <row r="1081" spans="4:6">
      <c r="D1081" s="12"/>
      <c r="E1081" s="943"/>
      <c r="F1081" s="55"/>
    </row>
    <row r="1082" spans="4:6">
      <c r="D1082" s="12"/>
      <c r="E1082" s="943"/>
      <c r="F1082" s="55"/>
    </row>
    <row r="1083" spans="4:6">
      <c r="D1083" s="12"/>
      <c r="E1083" s="943"/>
      <c r="F1083" s="55"/>
    </row>
    <row r="1084" spans="4:6">
      <c r="D1084" s="12"/>
      <c r="E1084" s="943"/>
      <c r="F1084" s="55"/>
    </row>
    <row r="1085" spans="4:6">
      <c r="D1085" s="12"/>
      <c r="E1085" s="943"/>
      <c r="F1085" s="55"/>
    </row>
    <row r="1086" spans="4:6">
      <c r="D1086" s="12"/>
      <c r="E1086" s="943"/>
      <c r="F1086" s="55"/>
    </row>
    <row r="1087" spans="4:6">
      <c r="D1087" s="12"/>
      <c r="E1087" s="943"/>
      <c r="F1087" s="55"/>
    </row>
    <row r="1088" spans="4:6">
      <c r="D1088" s="12"/>
      <c r="E1088" s="943"/>
      <c r="F1088" s="55"/>
    </row>
    <row r="1089" spans="4:6">
      <c r="D1089" s="12"/>
      <c r="E1089" s="943"/>
      <c r="F1089" s="55"/>
    </row>
    <row r="1090" spans="4:6">
      <c r="D1090" s="12"/>
      <c r="E1090" s="943"/>
      <c r="F1090" s="55"/>
    </row>
    <row r="1091" spans="4:6">
      <c r="D1091" s="12"/>
      <c r="E1091" s="943"/>
      <c r="F1091" s="55"/>
    </row>
    <row r="1092" spans="4:6">
      <c r="D1092" s="12"/>
      <c r="E1092" s="943"/>
      <c r="F1092" s="55"/>
    </row>
    <row r="1093" spans="4:6">
      <c r="D1093" s="12"/>
      <c r="E1093" s="943"/>
      <c r="F1093" s="55"/>
    </row>
    <row r="1094" spans="4:6">
      <c r="D1094" s="12"/>
      <c r="E1094" s="943"/>
      <c r="F1094" s="55"/>
    </row>
    <row r="1095" spans="4:6">
      <c r="D1095" s="12"/>
      <c r="E1095" s="943"/>
      <c r="F1095" s="55"/>
    </row>
    <row r="1096" spans="4:6">
      <c r="D1096" s="12"/>
      <c r="E1096" s="943"/>
      <c r="F1096" s="55"/>
    </row>
    <row r="1097" spans="4:6">
      <c r="D1097" s="12"/>
      <c r="E1097" s="943"/>
      <c r="F1097" s="55"/>
    </row>
    <row r="1098" spans="4:6">
      <c r="D1098" s="12"/>
      <c r="E1098" s="943"/>
      <c r="F1098" s="55"/>
    </row>
    <row r="1099" spans="4:6">
      <c r="D1099" s="12"/>
      <c r="E1099" s="943"/>
      <c r="F1099" s="55"/>
    </row>
    <row r="1100" spans="4:6">
      <c r="D1100" s="12"/>
      <c r="E1100" s="943"/>
      <c r="F1100" s="55"/>
    </row>
    <row r="1101" spans="4:6">
      <c r="D1101" s="12"/>
      <c r="E1101" s="943"/>
      <c r="F1101" s="55"/>
    </row>
    <row r="1102" spans="4:6">
      <c r="D1102" s="12"/>
      <c r="E1102" s="943"/>
      <c r="F1102" s="55"/>
    </row>
    <row r="1103" spans="4:6">
      <c r="D1103" s="12"/>
      <c r="E1103" s="943"/>
      <c r="F1103" s="55"/>
    </row>
    <row r="1104" spans="4:6">
      <c r="D1104" s="12"/>
      <c r="E1104" s="943"/>
      <c r="F1104" s="55"/>
    </row>
    <row r="1105" spans="4:6">
      <c r="D1105" s="12"/>
      <c r="E1105" s="943"/>
      <c r="F1105" s="55"/>
    </row>
    <row r="1106" spans="4:6">
      <c r="D1106" s="12"/>
      <c r="E1106" s="943"/>
      <c r="F1106" s="55"/>
    </row>
    <row r="1107" spans="4:6">
      <c r="D1107" s="12"/>
      <c r="E1107" s="943"/>
      <c r="F1107" s="55"/>
    </row>
    <row r="1108" spans="4:6">
      <c r="D1108" s="12"/>
      <c r="E1108" s="943"/>
      <c r="F1108" s="55"/>
    </row>
    <row r="1109" spans="4:6">
      <c r="D1109" s="12"/>
      <c r="E1109" s="943"/>
      <c r="F1109" s="55"/>
    </row>
    <row r="1110" spans="4:6">
      <c r="D1110" s="12"/>
      <c r="E1110" s="943"/>
      <c r="F1110" s="55"/>
    </row>
    <row r="1111" spans="4:6">
      <c r="D1111" s="12"/>
      <c r="E1111" s="943"/>
      <c r="F1111" s="55"/>
    </row>
    <row r="1112" spans="4:6">
      <c r="D1112" s="12"/>
      <c r="E1112" s="943"/>
      <c r="F1112" s="55"/>
    </row>
    <row r="1113" spans="4:6">
      <c r="D1113" s="12"/>
      <c r="E1113" s="943"/>
      <c r="F1113" s="55"/>
    </row>
    <row r="1114" spans="4:6">
      <c r="D1114" s="12"/>
      <c r="E1114" s="943"/>
      <c r="F1114" s="55"/>
    </row>
    <row r="1115" spans="4:6">
      <c r="D1115" s="12"/>
      <c r="E1115" s="943"/>
      <c r="F1115" s="55"/>
    </row>
    <row r="1116" spans="4:6">
      <c r="D1116" s="12"/>
      <c r="E1116" s="943"/>
      <c r="F1116" s="55"/>
    </row>
    <row r="1117" spans="4:6">
      <c r="D1117" s="12"/>
      <c r="E1117" s="943"/>
      <c r="F1117" s="55"/>
    </row>
    <row r="1118" spans="4:6">
      <c r="D1118" s="12"/>
      <c r="E1118" s="943"/>
      <c r="F1118" s="55"/>
    </row>
    <row r="1119" spans="4:6">
      <c r="D1119" s="12"/>
      <c r="E1119" s="943"/>
      <c r="F1119" s="55"/>
    </row>
    <row r="1120" spans="4:6">
      <c r="D1120" s="12"/>
      <c r="E1120" s="943"/>
      <c r="F1120" s="55"/>
    </row>
    <row r="1121" spans="4:6">
      <c r="D1121" s="12"/>
      <c r="E1121" s="943"/>
      <c r="F1121" s="55"/>
    </row>
    <row r="1122" spans="4:6">
      <c r="D1122" s="12"/>
      <c r="E1122" s="943"/>
      <c r="F1122" s="55"/>
    </row>
    <row r="1123" spans="4:6">
      <c r="D1123" s="12"/>
      <c r="E1123" s="943"/>
      <c r="F1123" s="55"/>
    </row>
    <row r="1124" spans="4:6">
      <c r="D1124" s="12"/>
      <c r="E1124" s="943"/>
      <c r="F1124" s="55"/>
    </row>
    <row r="1125" spans="4:6">
      <c r="D1125" s="12"/>
      <c r="E1125" s="943"/>
      <c r="F1125" s="55"/>
    </row>
    <row r="1126" spans="4:6">
      <c r="D1126" s="12"/>
      <c r="E1126" s="943"/>
      <c r="F1126" s="55"/>
    </row>
    <row r="1127" spans="4:6">
      <c r="D1127" s="12"/>
      <c r="E1127" s="943"/>
      <c r="F1127" s="55"/>
    </row>
    <row r="1128" spans="4:6">
      <c r="D1128" s="12"/>
      <c r="E1128" s="943"/>
      <c r="F1128" s="55"/>
    </row>
    <row r="1129" spans="4:6">
      <c r="D1129" s="12"/>
      <c r="E1129" s="943"/>
      <c r="F1129" s="55"/>
    </row>
    <row r="1130" spans="4:6">
      <c r="D1130" s="12"/>
      <c r="E1130" s="943"/>
      <c r="F1130" s="55"/>
    </row>
    <row r="1131" spans="4:6">
      <c r="D1131" s="12"/>
      <c r="E1131" s="943"/>
      <c r="F1131" s="55"/>
    </row>
    <row r="1132" spans="4:6">
      <c r="D1132" s="12"/>
      <c r="E1132" s="943"/>
      <c r="F1132" s="55"/>
    </row>
    <row r="1133" spans="4:6">
      <c r="D1133" s="12"/>
      <c r="E1133" s="943"/>
      <c r="F1133" s="55"/>
    </row>
    <row r="1134" spans="4:6">
      <c r="D1134" s="12"/>
      <c r="E1134" s="943"/>
      <c r="F1134" s="55"/>
    </row>
    <row r="1135" spans="4:6">
      <c r="D1135" s="12"/>
      <c r="E1135" s="943"/>
      <c r="F1135" s="55"/>
    </row>
    <row r="1136" spans="4:6">
      <c r="D1136" s="12"/>
      <c r="E1136" s="943"/>
      <c r="F1136" s="55"/>
    </row>
    <row r="1137" spans="4:6">
      <c r="D1137" s="12"/>
      <c r="E1137" s="943"/>
      <c r="F1137" s="55"/>
    </row>
    <row r="1138" spans="4:6">
      <c r="D1138" s="12"/>
      <c r="E1138" s="943"/>
      <c r="F1138" s="55"/>
    </row>
    <row r="1139" spans="4:6">
      <c r="D1139" s="12"/>
      <c r="E1139" s="943"/>
      <c r="F1139" s="55"/>
    </row>
    <row r="1140" spans="4:6">
      <c r="D1140" s="12"/>
      <c r="E1140" s="943"/>
      <c r="F1140" s="55"/>
    </row>
    <row r="1141" spans="4:6">
      <c r="D1141" s="12"/>
      <c r="E1141" s="943"/>
      <c r="F1141" s="55"/>
    </row>
    <row r="1142" spans="4:6">
      <c r="D1142" s="12"/>
      <c r="E1142" s="943"/>
      <c r="F1142" s="55"/>
    </row>
    <row r="1143" spans="4:6">
      <c r="D1143" s="12"/>
      <c r="E1143" s="943"/>
      <c r="F1143" s="55"/>
    </row>
    <row r="1144" spans="4:6">
      <c r="D1144" s="12"/>
      <c r="E1144" s="943"/>
      <c r="F1144" s="55"/>
    </row>
    <row r="1145" spans="4:6">
      <c r="D1145" s="12"/>
      <c r="E1145" s="943"/>
      <c r="F1145" s="55"/>
    </row>
    <row r="1146" spans="4:6">
      <c r="D1146" s="12"/>
      <c r="E1146" s="943"/>
      <c r="F1146" s="55"/>
    </row>
    <row r="1147" spans="4:6">
      <c r="D1147" s="12"/>
      <c r="E1147" s="943"/>
      <c r="F1147" s="55"/>
    </row>
    <row r="1148" spans="4:6">
      <c r="D1148" s="12"/>
      <c r="E1148" s="943"/>
      <c r="F1148" s="55"/>
    </row>
    <row r="1149" spans="4:6">
      <c r="D1149" s="12"/>
      <c r="E1149" s="943"/>
      <c r="F1149" s="55"/>
    </row>
    <row r="1150" spans="4:6">
      <c r="D1150" s="12"/>
      <c r="E1150" s="943"/>
      <c r="F1150" s="55"/>
    </row>
    <row r="1151" spans="4:6">
      <c r="D1151" s="12"/>
      <c r="E1151" s="943"/>
      <c r="F1151" s="55"/>
    </row>
    <row r="1152" spans="4:6">
      <c r="D1152" s="12"/>
      <c r="E1152" s="943"/>
      <c r="F1152" s="55"/>
    </row>
    <row r="1153" spans="4:6">
      <c r="D1153" s="12"/>
      <c r="E1153" s="943"/>
      <c r="F1153" s="55"/>
    </row>
    <row r="1154" spans="4:6">
      <c r="D1154" s="12"/>
      <c r="E1154" s="943"/>
      <c r="F1154" s="55"/>
    </row>
    <row r="1155" spans="4:6">
      <c r="D1155" s="12"/>
      <c r="E1155" s="943"/>
      <c r="F1155" s="55"/>
    </row>
    <row r="1156" spans="4:6">
      <c r="D1156" s="12"/>
      <c r="E1156" s="943"/>
      <c r="F1156" s="55"/>
    </row>
    <row r="1157" spans="4:6">
      <c r="D1157" s="12"/>
      <c r="E1157" s="943"/>
      <c r="F1157" s="55"/>
    </row>
    <row r="1158" spans="4:6">
      <c r="D1158" s="12"/>
      <c r="E1158" s="943"/>
      <c r="F1158" s="55"/>
    </row>
    <row r="1159" spans="4:6">
      <c r="D1159" s="12"/>
      <c r="E1159" s="943"/>
      <c r="F1159" s="55"/>
    </row>
    <row r="1160" spans="4:6">
      <c r="D1160" s="12"/>
      <c r="E1160" s="943"/>
      <c r="F1160" s="55"/>
    </row>
    <row r="1161" spans="4:6">
      <c r="D1161" s="12"/>
      <c r="E1161" s="943"/>
      <c r="F1161" s="55"/>
    </row>
    <row r="1162" spans="4:6">
      <c r="D1162" s="12"/>
      <c r="E1162" s="943"/>
      <c r="F1162" s="55"/>
    </row>
    <row r="1163" spans="4:6">
      <c r="D1163" s="12"/>
      <c r="E1163" s="943"/>
      <c r="F1163" s="55"/>
    </row>
    <row r="1164" spans="4:6">
      <c r="D1164" s="12"/>
      <c r="E1164" s="943"/>
      <c r="F1164" s="55"/>
    </row>
    <row r="1165" spans="4:6">
      <c r="D1165" s="12"/>
      <c r="E1165" s="943"/>
      <c r="F1165" s="55"/>
    </row>
    <row r="1166" spans="4:6">
      <c r="D1166" s="12"/>
      <c r="E1166" s="943"/>
      <c r="F1166" s="55"/>
    </row>
    <row r="1167" spans="4:6">
      <c r="D1167" s="12"/>
      <c r="E1167" s="943"/>
      <c r="F1167" s="55"/>
    </row>
    <row r="1168" spans="4:6">
      <c r="D1168" s="12"/>
      <c r="E1168" s="943"/>
      <c r="F1168" s="55"/>
    </row>
    <row r="1169" spans="4:6">
      <c r="D1169" s="12"/>
      <c r="E1169" s="943"/>
      <c r="F1169" s="55"/>
    </row>
    <row r="1170" spans="4:6">
      <c r="D1170" s="12"/>
      <c r="E1170" s="943"/>
      <c r="F1170" s="55"/>
    </row>
    <row r="1171" spans="4:6">
      <c r="D1171" s="12"/>
      <c r="E1171" s="943"/>
      <c r="F1171" s="55"/>
    </row>
    <row r="1172" spans="4:6">
      <c r="D1172" s="12"/>
      <c r="E1172" s="943"/>
      <c r="F1172" s="55"/>
    </row>
    <row r="1173" spans="4:6">
      <c r="D1173" s="12"/>
      <c r="E1173" s="943"/>
      <c r="F1173" s="55"/>
    </row>
    <row r="1174" spans="4:6">
      <c r="D1174" s="12"/>
      <c r="E1174" s="943"/>
      <c r="F1174" s="55"/>
    </row>
    <row r="1175" spans="4:6">
      <c r="D1175" s="12"/>
      <c r="E1175" s="943"/>
      <c r="F1175" s="55"/>
    </row>
    <row r="1176" spans="4:6">
      <c r="D1176" s="12"/>
      <c r="E1176" s="943"/>
      <c r="F1176" s="55"/>
    </row>
    <row r="1177" spans="4:6">
      <c r="D1177" s="12"/>
      <c r="E1177" s="943"/>
      <c r="F1177" s="55"/>
    </row>
    <row r="1178" spans="4:6">
      <c r="D1178" s="12"/>
      <c r="E1178" s="943"/>
      <c r="F1178" s="55"/>
    </row>
    <row r="1179" spans="4:6">
      <c r="D1179" s="12"/>
      <c r="E1179" s="943"/>
      <c r="F1179" s="55"/>
    </row>
    <row r="1180" spans="4:6">
      <c r="D1180" s="12"/>
      <c r="E1180" s="943"/>
      <c r="F1180" s="55"/>
    </row>
    <row r="1181" spans="4:6">
      <c r="D1181" s="12"/>
      <c r="E1181" s="943"/>
      <c r="F1181" s="55"/>
    </row>
    <row r="1182" spans="4:6">
      <c r="D1182" s="12"/>
      <c r="E1182" s="943"/>
      <c r="F1182" s="55"/>
    </row>
    <row r="1183" spans="4:6">
      <c r="D1183" s="12"/>
      <c r="E1183" s="943"/>
      <c r="F1183" s="55"/>
    </row>
    <row r="1184" spans="4:6">
      <c r="D1184" s="12"/>
      <c r="E1184" s="943"/>
      <c r="F1184" s="55"/>
    </row>
    <row r="1185" spans="4:6">
      <c r="D1185" s="12"/>
      <c r="E1185" s="943"/>
      <c r="F1185" s="55"/>
    </row>
    <row r="1186" spans="4:6">
      <c r="D1186" s="12"/>
      <c r="E1186" s="943"/>
      <c r="F1186" s="55"/>
    </row>
    <row r="1187" spans="4:6">
      <c r="D1187" s="12"/>
      <c r="E1187" s="943"/>
      <c r="F1187" s="55"/>
    </row>
    <row r="1188" spans="4:6">
      <c r="D1188" s="12"/>
      <c r="E1188" s="943"/>
      <c r="F1188" s="55"/>
    </row>
    <row r="1189" spans="4:6">
      <c r="D1189" s="12"/>
      <c r="E1189" s="943"/>
      <c r="F1189" s="55"/>
    </row>
    <row r="1190" spans="4:6">
      <c r="D1190" s="12"/>
      <c r="E1190" s="943"/>
      <c r="F1190" s="55"/>
    </row>
    <row r="1191" spans="4:6">
      <c r="D1191" s="12"/>
      <c r="E1191" s="943"/>
      <c r="F1191" s="55"/>
    </row>
    <row r="1192" spans="4:6">
      <c r="D1192" s="12"/>
      <c r="E1192" s="943"/>
      <c r="F1192" s="55"/>
    </row>
    <row r="1193" spans="4:6">
      <c r="D1193" s="12"/>
      <c r="E1193" s="943"/>
      <c r="F1193" s="55"/>
    </row>
    <row r="1194" spans="4:6">
      <c r="D1194" s="12"/>
      <c r="E1194" s="943"/>
      <c r="F1194" s="55"/>
    </row>
    <row r="1195" spans="4:6">
      <c r="D1195" s="12"/>
      <c r="E1195" s="943"/>
      <c r="F1195" s="55"/>
    </row>
    <row r="1196" spans="4:6">
      <c r="D1196" s="12"/>
      <c r="E1196" s="943"/>
      <c r="F1196" s="55"/>
    </row>
    <row r="1197" spans="4:6">
      <c r="D1197" s="12"/>
      <c r="E1197" s="943"/>
      <c r="F1197" s="55"/>
    </row>
    <row r="1198" spans="4:6">
      <c r="D1198" s="12"/>
      <c r="E1198" s="943"/>
      <c r="F1198" s="55"/>
    </row>
    <row r="1199" spans="4:6">
      <c r="D1199" s="12"/>
      <c r="E1199" s="943"/>
      <c r="F1199" s="55"/>
    </row>
    <row r="1200" spans="4:6">
      <c r="D1200" s="12"/>
      <c r="E1200" s="943"/>
      <c r="F1200" s="55"/>
    </row>
    <row r="1201" spans="4:6">
      <c r="D1201" s="12"/>
      <c r="E1201" s="943"/>
      <c r="F1201" s="55"/>
    </row>
    <row r="1202" spans="4:6">
      <c r="D1202" s="12"/>
      <c r="E1202" s="943"/>
      <c r="F1202" s="55"/>
    </row>
    <row r="1203" spans="4:6">
      <c r="D1203" s="12"/>
      <c r="E1203" s="943"/>
      <c r="F1203" s="55"/>
    </row>
    <row r="1204" spans="4:6">
      <c r="D1204" s="12"/>
      <c r="E1204" s="943"/>
      <c r="F1204" s="55"/>
    </row>
    <row r="1205" spans="4:6">
      <c r="D1205" s="12"/>
      <c r="E1205" s="943"/>
      <c r="F1205" s="55"/>
    </row>
    <row r="1206" spans="4:6">
      <c r="D1206" s="12"/>
      <c r="E1206" s="943"/>
      <c r="F1206" s="55"/>
    </row>
    <row r="1207" spans="4:6">
      <c r="D1207" s="12"/>
      <c r="E1207" s="943"/>
      <c r="F1207" s="55"/>
    </row>
    <row r="1208" spans="4:6">
      <c r="D1208" s="12"/>
      <c r="E1208" s="943"/>
      <c r="F1208" s="55"/>
    </row>
    <row r="1209" spans="4:6">
      <c r="D1209" s="12"/>
      <c r="E1209" s="943"/>
      <c r="F1209" s="55"/>
    </row>
    <row r="1210" spans="4:6">
      <c r="D1210" s="12"/>
      <c r="E1210" s="943"/>
      <c r="F1210" s="55"/>
    </row>
    <row r="1211" spans="4:6">
      <c r="D1211" s="12"/>
      <c r="E1211" s="943"/>
      <c r="F1211" s="55"/>
    </row>
    <row r="1212" spans="4:6">
      <c r="D1212" s="12"/>
      <c r="E1212" s="943"/>
      <c r="F1212" s="55"/>
    </row>
    <row r="1213" spans="4:6">
      <c r="D1213" s="12"/>
      <c r="E1213" s="943"/>
      <c r="F1213" s="55"/>
    </row>
    <row r="1214" spans="4:6">
      <c r="D1214" s="12"/>
      <c r="E1214" s="943"/>
      <c r="F1214" s="55"/>
    </row>
    <row r="1215" spans="4:6">
      <c r="D1215" s="12"/>
      <c r="E1215" s="943"/>
      <c r="F1215" s="55"/>
    </row>
    <row r="1216" spans="4:6">
      <c r="D1216" s="12"/>
      <c r="E1216" s="943"/>
      <c r="F1216" s="55"/>
    </row>
    <row r="1217" spans="4:6">
      <c r="D1217" s="12"/>
      <c r="E1217" s="943"/>
      <c r="F1217" s="55"/>
    </row>
    <row r="1218" spans="4:6">
      <c r="D1218" s="12"/>
      <c r="E1218" s="943"/>
      <c r="F1218" s="55"/>
    </row>
    <row r="1219" spans="4:6">
      <c r="D1219" s="12"/>
      <c r="E1219" s="943"/>
      <c r="F1219" s="55"/>
    </row>
    <row r="1220" spans="4:6">
      <c r="D1220" s="12"/>
      <c r="E1220" s="943"/>
      <c r="F1220" s="55"/>
    </row>
    <row r="1221" spans="4:6">
      <c r="D1221" s="12"/>
      <c r="E1221" s="943"/>
      <c r="F1221" s="55"/>
    </row>
    <row r="1222" spans="4:6">
      <c r="D1222" s="12"/>
      <c r="E1222" s="943"/>
      <c r="F1222" s="55"/>
    </row>
    <row r="1223" spans="4:6">
      <c r="D1223" s="12"/>
      <c r="E1223" s="943"/>
      <c r="F1223" s="55"/>
    </row>
    <row r="1224" spans="4:6">
      <c r="D1224" s="12"/>
      <c r="E1224" s="943"/>
      <c r="F1224" s="55"/>
    </row>
    <row r="1225" spans="4:6">
      <c r="D1225" s="12"/>
      <c r="E1225" s="943"/>
      <c r="F1225" s="55"/>
    </row>
    <row r="1226" spans="4:6">
      <c r="D1226" s="12"/>
      <c r="E1226" s="943"/>
      <c r="F1226" s="55"/>
    </row>
    <row r="1227" spans="4:6">
      <c r="D1227" s="12"/>
      <c r="E1227" s="943"/>
      <c r="F1227" s="55"/>
    </row>
    <row r="1228" spans="4:6">
      <c r="D1228" s="12"/>
      <c r="E1228" s="943"/>
      <c r="F1228" s="55"/>
    </row>
    <row r="1229" spans="4:6">
      <c r="D1229" s="12"/>
      <c r="E1229" s="943"/>
      <c r="F1229" s="55"/>
    </row>
    <row r="1230" spans="4:6">
      <c r="D1230" s="12"/>
      <c r="E1230" s="943"/>
      <c r="F1230" s="55"/>
    </row>
    <row r="1231" spans="4:6">
      <c r="D1231" s="12"/>
      <c r="E1231" s="943"/>
      <c r="F1231" s="55"/>
    </row>
    <row r="1232" spans="4:6">
      <c r="D1232" s="12"/>
      <c r="E1232" s="943"/>
      <c r="F1232" s="55"/>
    </row>
    <row r="1233" spans="4:6">
      <c r="D1233" s="12"/>
      <c r="E1233" s="943"/>
      <c r="F1233" s="55"/>
    </row>
    <row r="1234" spans="4:6">
      <c r="D1234" s="12"/>
      <c r="E1234" s="943"/>
      <c r="F1234" s="55"/>
    </row>
    <row r="1235" spans="4:6">
      <c r="D1235" s="12"/>
      <c r="E1235" s="943"/>
      <c r="F1235" s="55"/>
    </row>
    <row r="1236" spans="4:6">
      <c r="D1236" s="12"/>
      <c r="E1236" s="943"/>
      <c r="F1236" s="55"/>
    </row>
    <row r="1237" spans="4:6">
      <c r="D1237" s="12"/>
      <c r="E1237" s="943"/>
      <c r="F1237" s="55"/>
    </row>
    <row r="1238" spans="4:6">
      <c r="D1238" s="12"/>
      <c r="E1238" s="943"/>
      <c r="F1238" s="55"/>
    </row>
    <row r="1239" spans="4:6">
      <c r="D1239" s="12"/>
      <c r="E1239" s="943"/>
      <c r="F1239" s="55"/>
    </row>
    <row r="1240" spans="4:6">
      <c r="D1240" s="12"/>
      <c r="E1240" s="943"/>
      <c r="F1240" s="55"/>
    </row>
    <row r="1241" spans="4:6">
      <c r="D1241" s="12"/>
      <c r="E1241" s="943"/>
      <c r="F1241" s="55"/>
    </row>
    <row r="1242" spans="4:6">
      <c r="D1242" s="12"/>
      <c r="E1242" s="943"/>
      <c r="F1242" s="55"/>
    </row>
    <row r="1243" spans="4:6">
      <c r="D1243" s="12"/>
      <c r="E1243" s="943"/>
      <c r="F1243" s="55"/>
    </row>
    <row r="1244" spans="4:6">
      <c r="D1244" s="12"/>
      <c r="E1244" s="943"/>
      <c r="F1244" s="55"/>
    </row>
    <row r="1245" spans="4:6">
      <c r="D1245" s="12"/>
      <c r="E1245" s="943"/>
      <c r="F1245" s="55"/>
    </row>
    <row r="1246" spans="4:6">
      <c r="D1246" s="12"/>
      <c r="E1246" s="943"/>
      <c r="F1246" s="55"/>
    </row>
    <row r="1247" spans="4:6">
      <c r="D1247" s="12"/>
      <c r="E1247" s="943"/>
      <c r="F1247" s="55"/>
    </row>
    <row r="1248" spans="4:6">
      <c r="D1248" s="12"/>
      <c r="E1248" s="943"/>
      <c r="F1248" s="55"/>
    </row>
    <row r="1249" spans="4:6">
      <c r="D1249" s="12"/>
      <c r="E1249" s="943"/>
      <c r="F1249" s="55"/>
    </row>
  </sheetData>
  <mergeCells count="18">
    <mergeCell ref="B14:C14"/>
    <mergeCell ref="A20:C20"/>
    <mergeCell ref="D20:F20"/>
    <mergeCell ref="A29:F29"/>
    <mergeCell ref="A30:F30"/>
    <mergeCell ref="A1:F1"/>
    <mergeCell ref="A2:F2"/>
    <mergeCell ref="A3:F3"/>
    <mergeCell ref="B5:D5"/>
    <mergeCell ref="B11:C11"/>
    <mergeCell ref="B37:C37"/>
    <mergeCell ref="B41:C41"/>
    <mergeCell ref="B53:C53"/>
    <mergeCell ref="A47:C47"/>
    <mergeCell ref="A31:F31"/>
    <mergeCell ref="D47:F47"/>
    <mergeCell ref="B33:C33"/>
    <mergeCell ref="B35:C35"/>
  </mergeCells>
  <pageMargins left="0.7" right="0.7" top="0.75" bottom="0.75" header="0.3" footer="0.3"/>
  <pageSetup orientation="landscape" r:id="rId1"/>
  <headerFooter>
    <oddFooter>Page &amp;P of &amp;N</oddFooter>
  </headerFooter>
</worksheet>
</file>

<file path=xl/worksheets/sheet109.xml><?xml version="1.0" encoding="utf-8"?>
<worksheet xmlns="http://schemas.openxmlformats.org/spreadsheetml/2006/main" xmlns:r="http://schemas.openxmlformats.org/officeDocument/2006/relationships">
  <sheetPr>
    <tabColor theme="5" tint="-0.499984740745262"/>
  </sheetPr>
  <dimension ref="A1:F82"/>
  <sheetViews>
    <sheetView topLeftCell="A65" workbookViewId="0">
      <selection activeCell="E10" sqref="E10"/>
    </sheetView>
  </sheetViews>
  <sheetFormatPr defaultRowHeight="15.75"/>
  <cols>
    <col min="1" max="1" width="4.5703125" style="274" customWidth="1"/>
    <col min="2" max="2" width="14" style="274" customWidth="1"/>
    <col min="3" max="3" width="42.85546875" style="274" customWidth="1"/>
    <col min="4" max="4" width="29.85546875" style="274" customWidth="1"/>
    <col min="5" max="5" width="19.42578125" style="597" customWidth="1"/>
    <col min="6" max="6" width="9.28515625" style="274" customWidth="1"/>
    <col min="7" max="16384" width="9.140625" style="272"/>
  </cols>
  <sheetData>
    <row r="1" spans="1:6">
      <c r="A1" s="2149" t="s">
        <v>133</v>
      </c>
      <c r="B1" s="2149"/>
      <c r="C1" s="2149"/>
      <c r="D1" s="2149"/>
      <c r="E1" s="2149"/>
      <c r="F1" s="2149"/>
    </row>
    <row r="2" spans="1:6">
      <c r="A2" s="2158" t="s">
        <v>36604</v>
      </c>
      <c r="B2" s="2158"/>
      <c r="C2" s="2158"/>
      <c r="D2" s="2158"/>
      <c r="E2" s="2158"/>
      <c r="F2" s="2158"/>
    </row>
    <row r="3" spans="1:6">
      <c r="A3" s="2149" t="s">
        <v>140</v>
      </c>
      <c r="B3" s="2149"/>
      <c r="C3" s="2149"/>
      <c r="D3" s="2149"/>
      <c r="E3" s="2149"/>
      <c r="F3" s="2149"/>
    </row>
    <row r="4" spans="1:6" ht="31.5">
      <c r="A4" s="3" t="s">
        <v>26298</v>
      </c>
      <c r="B4" s="114" t="s">
        <v>1743</v>
      </c>
      <c r="C4" s="114" t="s">
        <v>463</v>
      </c>
      <c r="D4" s="114" t="s">
        <v>1742</v>
      </c>
      <c r="E4" s="45" t="s">
        <v>1741</v>
      </c>
      <c r="F4" s="3" t="s">
        <v>677</v>
      </c>
    </row>
    <row r="5" spans="1:6">
      <c r="A5" s="3"/>
      <c r="B5" s="2152" t="s">
        <v>139</v>
      </c>
      <c r="C5" s="2153"/>
      <c r="D5" s="114"/>
      <c r="E5" s="45"/>
      <c r="F5" s="3"/>
    </row>
    <row r="6" spans="1:6" ht="31.5">
      <c r="A6" s="60">
        <v>1</v>
      </c>
      <c r="B6" s="60" t="s">
        <v>464</v>
      </c>
      <c r="C6" s="60" t="s">
        <v>36605</v>
      </c>
      <c r="D6" s="60" t="s">
        <v>239</v>
      </c>
      <c r="E6" s="116">
        <v>3058913</v>
      </c>
      <c r="F6" s="107" t="s">
        <v>118</v>
      </c>
    </row>
    <row r="7" spans="1:6" ht="78.75">
      <c r="A7" s="60">
        <v>2</v>
      </c>
      <c r="B7" s="60" t="s">
        <v>5</v>
      </c>
      <c r="C7" s="60" t="s">
        <v>36606</v>
      </c>
      <c r="D7" s="60" t="s">
        <v>36607</v>
      </c>
      <c r="E7" s="116">
        <v>2083059.53</v>
      </c>
      <c r="F7" s="107" t="s">
        <v>118</v>
      </c>
    </row>
    <row r="8" spans="1:6" ht="31.5">
      <c r="A8" s="60">
        <v>3</v>
      </c>
      <c r="B8" s="60" t="s">
        <v>7</v>
      </c>
      <c r="C8" s="60" t="s">
        <v>36608</v>
      </c>
      <c r="D8" s="60" t="s">
        <v>9</v>
      </c>
      <c r="E8" s="116">
        <v>113280</v>
      </c>
      <c r="F8" s="107" t="s">
        <v>118</v>
      </c>
    </row>
    <row r="9" spans="1:6" ht="31.5">
      <c r="A9" s="60">
        <v>4</v>
      </c>
      <c r="B9" s="60" t="s">
        <v>10</v>
      </c>
      <c r="C9" s="60" t="s">
        <v>36609</v>
      </c>
      <c r="D9" s="60" t="s">
        <v>1397</v>
      </c>
      <c r="E9" s="116">
        <v>39200</v>
      </c>
      <c r="F9" s="107" t="s">
        <v>118</v>
      </c>
    </row>
    <row r="10" spans="1:6" ht="47.25">
      <c r="A10" s="60">
        <v>5</v>
      </c>
      <c r="B10" s="60" t="s">
        <v>12</v>
      </c>
      <c r="C10" s="60" t="s">
        <v>36610</v>
      </c>
      <c r="D10" s="60" t="s">
        <v>14</v>
      </c>
      <c r="E10" s="116">
        <v>1248000</v>
      </c>
      <c r="F10" s="107" t="s">
        <v>118</v>
      </c>
    </row>
    <row r="11" spans="1:6" ht="63">
      <c r="A11" s="60">
        <v>6</v>
      </c>
      <c r="B11" s="60" t="s">
        <v>2208</v>
      </c>
      <c r="C11" s="60" t="s">
        <v>36611</v>
      </c>
      <c r="D11" s="107" t="s">
        <v>22</v>
      </c>
      <c r="E11" s="117">
        <v>5738993.4500000002</v>
      </c>
      <c r="F11" s="107" t="s">
        <v>118</v>
      </c>
    </row>
    <row r="12" spans="1:6">
      <c r="A12" s="60"/>
      <c r="B12" s="2145" t="s">
        <v>142</v>
      </c>
      <c r="C12" s="2179"/>
      <c r="D12" s="2146"/>
      <c r="E12" s="117"/>
      <c r="F12" s="107"/>
    </row>
    <row r="13" spans="1:6" ht="63">
      <c r="A13" s="60">
        <v>7</v>
      </c>
      <c r="B13" s="60" t="s">
        <v>5</v>
      </c>
      <c r="C13" s="60" t="s">
        <v>36612</v>
      </c>
      <c r="D13" s="60" t="s">
        <v>242</v>
      </c>
      <c r="E13" s="116">
        <v>171226.26</v>
      </c>
      <c r="F13" s="107" t="s">
        <v>118</v>
      </c>
    </row>
    <row r="14" spans="1:6" ht="47.25">
      <c r="A14" s="60">
        <v>8</v>
      </c>
      <c r="B14" s="60" t="s">
        <v>12</v>
      </c>
      <c r="C14" s="60" t="s">
        <v>36613</v>
      </c>
      <c r="D14" s="60" t="s">
        <v>14</v>
      </c>
      <c r="E14" s="116">
        <v>1500000</v>
      </c>
      <c r="F14" s="107" t="s">
        <v>118</v>
      </c>
    </row>
    <row r="15" spans="1:6" ht="110.25">
      <c r="A15" s="60">
        <v>9</v>
      </c>
      <c r="B15" s="60" t="s">
        <v>36727</v>
      </c>
      <c r="C15" s="60" t="s">
        <v>36614</v>
      </c>
      <c r="D15" s="60" t="s">
        <v>36615</v>
      </c>
      <c r="E15" s="116">
        <v>1600000</v>
      </c>
      <c r="F15" s="107" t="s">
        <v>118</v>
      </c>
    </row>
    <row r="16" spans="1:6">
      <c r="A16" s="60"/>
      <c r="B16" s="100" t="s">
        <v>593</v>
      </c>
      <c r="C16" s="60"/>
      <c r="D16" s="60"/>
      <c r="E16" s="5"/>
      <c r="F16" s="60"/>
    </row>
    <row r="17" spans="1:6" ht="47.25">
      <c r="A17" s="60">
        <v>10</v>
      </c>
      <c r="B17" s="107" t="s">
        <v>39</v>
      </c>
      <c r="C17" s="60" t="s">
        <v>36616</v>
      </c>
      <c r="D17" s="107" t="s">
        <v>36617</v>
      </c>
      <c r="E17" s="117">
        <v>20260218.879999999</v>
      </c>
      <c r="F17" s="107" t="s">
        <v>118</v>
      </c>
    </row>
    <row r="18" spans="1:6" ht="47.25">
      <c r="A18" s="60">
        <v>11</v>
      </c>
      <c r="B18" s="107" t="s">
        <v>596</v>
      </c>
      <c r="C18" s="60" t="s">
        <v>36618</v>
      </c>
      <c r="D18" s="107" t="s">
        <v>36619</v>
      </c>
      <c r="E18" s="117">
        <v>7000000</v>
      </c>
      <c r="F18" s="107" t="s">
        <v>118</v>
      </c>
    </row>
    <row r="19" spans="1:6">
      <c r="A19" s="60"/>
      <c r="B19" s="107"/>
      <c r="C19" s="60"/>
      <c r="D19" s="107"/>
      <c r="E19" s="117">
        <f>SUM(E6:E18)</f>
        <v>42812891.119999997</v>
      </c>
      <c r="F19" s="107"/>
    </row>
    <row r="20" spans="1:6">
      <c r="A20" s="60"/>
      <c r="B20" s="107"/>
      <c r="C20" s="60"/>
      <c r="D20" s="107"/>
      <c r="E20" s="117"/>
      <c r="F20" s="107"/>
    </row>
    <row r="21" spans="1:6">
      <c r="A21" s="60"/>
      <c r="B21" s="107"/>
      <c r="C21" s="60"/>
      <c r="D21" s="107"/>
      <c r="E21" s="117"/>
      <c r="F21" s="107"/>
    </row>
    <row r="22" spans="1:6">
      <c r="A22" s="60"/>
      <c r="B22" s="107"/>
      <c r="C22" s="60"/>
      <c r="D22" s="107"/>
      <c r="E22" s="117"/>
      <c r="F22" s="107"/>
    </row>
    <row r="23" spans="1:6">
      <c r="A23" s="60"/>
      <c r="B23" s="107"/>
      <c r="C23" s="60"/>
      <c r="D23" s="107"/>
      <c r="E23" s="117"/>
      <c r="F23" s="107"/>
    </row>
    <row r="24" spans="1:6">
      <c r="A24" s="60"/>
      <c r="B24" s="107"/>
      <c r="C24" s="60"/>
      <c r="D24" s="107"/>
      <c r="E24" s="117"/>
      <c r="F24" s="107"/>
    </row>
    <row r="25" spans="1:6">
      <c r="A25" s="60"/>
      <c r="B25" s="107"/>
      <c r="C25" s="60"/>
      <c r="D25" s="107"/>
      <c r="E25" s="117"/>
      <c r="F25" s="107"/>
    </row>
    <row r="26" spans="1:6">
      <c r="A26" s="2149" t="s">
        <v>133</v>
      </c>
      <c r="B26" s="2149"/>
      <c r="C26" s="2149"/>
      <c r="D26" s="2149"/>
      <c r="E26" s="2149"/>
      <c r="F26" s="2149"/>
    </row>
    <row r="27" spans="1:6">
      <c r="A27" s="2158" t="s">
        <v>36604</v>
      </c>
      <c r="B27" s="2158"/>
      <c r="C27" s="2158"/>
      <c r="D27" s="2158"/>
      <c r="E27" s="2158"/>
      <c r="F27" s="2158"/>
    </row>
    <row r="28" spans="1:6">
      <c r="A28" s="2149" t="s">
        <v>140</v>
      </c>
      <c r="B28" s="2149"/>
      <c r="C28" s="2149"/>
      <c r="D28" s="2149"/>
      <c r="E28" s="2149"/>
      <c r="F28" s="2149"/>
    </row>
    <row r="29" spans="1:6" ht="31.5">
      <c r="A29" s="3" t="s">
        <v>26298</v>
      </c>
      <c r="B29" s="114" t="s">
        <v>1743</v>
      </c>
      <c r="C29" s="114" t="s">
        <v>463</v>
      </c>
      <c r="D29" s="114" t="s">
        <v>1742</v>
      </c>
      <c r="E29" s="45" t="s">
        <v>1741</v>
      </c>
      <c r="F29" s="3" t="s">
        <v>677</v>
      </c>
    </row>
    <row r="30" spans="1:6">
      <c r="A30" s="60"/>
      <c r="B30" s="100" t="s">
        <v>555</v>
      </c>
      <c r="C30" s="60"/>
      <c r="D30" s="107"/>
      <c r="E30" s="117"/>
      <c r="F30" s="107"/>
    </row>
    <row r="31" spans="1:6" ht="409.5">
      <c r="A31" s="60">
        <v>1</v>
      </c>
      <c r="B31" s="170" t="s">
        <v>6027</v>
      </c>
      <c r="C31" s="60" t="s">
        <v>36620</v>
      </c>
      <c r="D31" s="107" t="s">
        <v>36621</v>
      </c>
      <c r="E31" s="117">
        <v>2166977.5099999998</v>
      </c>
      <c r="F31" s="107" t="s">
        <v>118</v>
      </c>
    </row>
    <row r="32" spans="1:6">
      <c r="A32" s="60"/>
      <c r="B32" s="2152" t="s">
        <v>480</v>
      </c>
      <c r="C32" s="2153"/>
      <c r="D32" s="107"/>
      <c r="E32" s="221"/>
      <c r="F32" s="107"/>
    </row>
    <row r="33" spans="1:6" ht="47.25">
      <c r="A33" s="60">
        <v>2</v>
      </c>
      <c r="B33" s="107" t="s">
        <v>36622</v>
      </c>
      <c r="C33" s="60" t="s">
        <v>36623</v>
      </c>
      <c r="D33" s="107" t="s">
        <v>41625</v>
      </c>
      <c r="E33" s="117">
        <v>1500000</v>
      </c>
      <c r="F33" s="107" t="s">
        <v>4</v>
      </c>
    </row>
    <row r="34" spans="1:6" ht="94.5">
      <c r="A34" s="60">
        <v>3</v>
      </c>
      <c r="B34" s="107" t="s">
        <v>36624</v>
      </c>
      <c r="C34" s="60" t="s">
        <v>36625</v>
      </c>
      <c r="D34" s="107" t="s">
        <v>41626</v>
      </c>
      <c r="E34" s="117">
        <v>1500000</v>
      </c>
      <c r="F34" s="107" t="s">
        <v>4</v>
      </c>
    </row>
    <row r="35" spans="1:6" ht="47.25">
      <c r="A35" s="60">
        <v>4</v>
      </c>
      <c r="B35" s="107" t="s">
        <v>36626</v>
      </c>
      <c r="C35" s="60" t="s">
        <v>36627</v>
      </c>
      <c r="D35" s="107" t="s">
        <v>41627</v>
      </c>
      <c r="E35" s="117">
        <v>1500000</v>
      </c>
      <c r="F35" s="107" t="s">
        <v>4</v>
      </c>
    </row>
    <row r="36" spans="1:6" ht="63">
      <c r="A36" s="60">
        <v>5</v>
      </c>
      <c r="B36" s="107" t="s">
        <v>36628</v>
      </c>
      <c r="C36" s="60" t="s">
        <v>36693</v>
      </c>
      <c r="D36" s="107" t="s">
        <v>36729</v>
      </c>
      <c r="E36" s="117">
        <v>1000000</v>
      </c>
      <c r="F36" s="107" t="s">
        <v>4</v>
      </c>
    </row>
    <row r="37" spans="1:6" ht="47.25">
      <c r="A37" s="60">
        <v>6</v>
      </c>
      <c r="B37" s="107" t="s">
        <v>36629</v>
      </c>
      <c r="C37" s="60" t="s">
        <v>36694</v>
      </c>
      <c r="D37" s="107" t="s">
        <v>41628</v>
      </c>
      <c r="E37" s="117">
        <v>3000000</v>
      </c>
      <c r="F37" s="107" t="s">
        <v>4</v>
      </c>
    </row>
    <row r="38" spans="1:6" ht="47.25">
      <c r="A38" s="60">
        <v>7</v>
      </c>
      <c r="B38" s="107" t="s">
        <v>36630</v>
      </c>
      <c r="C38" s="60" t="s">
        <v>36695</v>
      </c>
      <c r="D38" s="107" t="s">
        <v>41629</v>
      </c>
      <c r="E38" s="117">
        <v>2500000</v>
      </c>
      <c r="F38" s="107" t="s">
        <v>4</v>
      </c>
    </row>
    <row r="39" spans="1:6" ht="47.25">
      <c r="A39" s="60">
        <v>8</v>
      </c>
      <c r="B39" s="107" t="s">
        <v>36631</v>
      </c>
      <c r="C39" s="60" t="s">
        <v>36632</v>
      </c>
      <c r="D39" s="60" t="s">
        <v>36728</v>
      </c>
      <c r="E39" s="117">
        <v>2400000</v>
      </c>
      <c r="F39" s="107" t="s">
        <v>763</v>
      </c>
    </row>
    <row r="40" spans="1:6" ht="47.25">
      <c r="A40" s="60">
        <v>9</v>
      </c>
      <c r="B40" s="107" t="s">
        <v>36633</v>
      </c>
      <c r="C40" s="60" t="s">
        <v>36696</v>
      </c>
      <c r="D40" s="107" t="s">
        <v>41630</v>
      </c>
      <c r="E40" s="117">
        <v>1500000</v>
      </c>
      <c r="F40" s="107" t="s">
        <v>4</v>
      </c>
    </row>
    <row r="41" spans="1:6" ht="63">
      <c r="A41" s="60">
        <v>10</v>
      </c>
      <c r="B41" s="107" t="s">
        <v>36634</v>
      </c>
      <c r="C41" s="60" t="s">
        <v>36635</v>
      </c>
      <c r="D41" s="107" t="s">
        <v>41631</v>
      </c>
      <c r="E41" s="117">
        <v>500000</v>
      </c>
      <c r="F41" s="107" t="s">
        <v>4</v>
      </c>
    </row>
    <row r="42" spans="1:6" ht="47.25">
      <c r="A42" s="60">
        <v>11</v>
      </c>
      <c r="B42" s="107" t="s">
        <v>36636</v>
      </c>
      <c r="C42" s="60" t="s">
        <v>36637</v>
      </c>
      <c r="D42" s="107" t="s">
        <v>41632</v>
      </c>
      <c r="E42" s="117">
        <v>1500000</v>
      </c>
      <c r="F42" s="107" t="s">
        <v>4</v>
      </c>
    </row>
    <row r="43" spans="1:6" ht="47.25">
      <c r="A43" s="60">
        <v>12</v>
      </c>
      <c r="B43" s="107" t="s">
        <v>36638</v>
      </c>
      <c r="C43" s="60" t="s">
        <v>36639</v>
      </c>
      <c r="D43" s="107" t="s">
        <v>41629</v>
      </c>
      <c r="E43" s="117">
        <v>2500000</v>
      </c>
      <c r="F43" s="107" t="s">
        <v>4</v>
      </c>
    </row>
    <row r="44" spans="1:6" ht="47.25">
      <c r="A44" s="60">
        <v>13</v>
      </c>
      <c r="B44" s="107" t="s">
        <v>36640</v>
      </c>
      <c r="C44" s="60" t="s">
        <v>36641</v>
      </c>
      <c r="D44" s="107" t="s">
        <v>41633</v>
      </c>
      <c r="E44" s="117">
        <v>1500000</v>
      </c>
      <c r="F44" s="107" t="s">
        <v>4</v>
      </c>
    </row>
    <row r="45" spans="1:6" ht="47.25">
      <c r="A45" s="60">
        <v>14</v>
      </c>
      <c r="B45" s="107" t="s">
        <v>36642</v>
      </c>
      <c r="C45" s="60" t="s">
        <v>36643</v>
      </c>
      <c r="D45" s="107" t="s">
        <v>41632</v>
      </c>
      <c r="E45" s="117">
        <v>1500000</v>
      </c>
      <c r="F45" s="107" t="s">
        <v>4</v>
      </c>
    </row>
    <row r="46" spans="1:6" ht="47.25">
      <c r="A46" s="60">
        <v>15</v>
      </c>
      <c r="B46" s="107" t="s">
        <v>36644</v>
      </c>
      <c r="C46" s="60" t="s">
        <v>36645</v>
      </c>
      <c r="D46" s="107" t="s">
        <v>41634</v>
      </c>
      <c r="E46" s="117">
        <v>2000000</v>
      </c>
      <c r="F46" s="107" t="s">
        <v>4</v>
      </c>
    </row>
    <row r="47" spans="1:6">
      <c r="A47" s="60"/>
      <c r="B47" s="2152" t="s">
        <v>1353</v>
      </c>
      <c r="C47" s="2153"/>
      <c r="D47" s="107"/>
      <c r="E47" s="221"/>
      <c r="F47" s="107"/>
    </row>
    <row r="48" spans="1:6" ht="189">
      <c r="A48" s="60">
        <v>16</v>
      </c>
      <c r="B48" s="107" t="s">
        <v>36646</v>
      </c>
      <c r="C48" s="60" t="s">
        <v>36647</v>
      </c>
      <c r="D48" s="107" t="s">
        <v>41635</v>
      </c>
      <c r="E48" s="117">
        <v>15000000</v>
      </c>
      <c r="F48" s="107" t="s">
        <v>4</v>
      </c>
    </row>
    <row r="49" spans="1:6" ht="47.25">
      <c r="A49" s="60">
        <v>17</v>
      </c>
      <c r="B49" s="107" t="s">
        <v>36648</v>
      </c>
      <c r="C49" s="60" t="s">
        <v>36649</v>
      </c>
      <c r="D49" s="60" t="s">
        <v>36728</v>
      </c>
      <c r="E49" s="117">
        <v>2400000</v>
      </c>
      <c r="F49" s="107" t="s">
        <v>4</v>
      </c>
    </row>
    <row r="50" spans="1:6">
      <c r="A50" s="60"/>
      <c r="B50" s="2152" t="s">
        <v>148</v>
      </c>
      <c r="C50" s="2153"/>
      <c r="D50" s="107"/>
      <c r="E50" s="221"/>
      <c r="F50" s="107"/>
    </row>
    <row r="51" spans="1:6" ht="63">
      <c r="A51" s="60">
        <v>18</v>
      </c>
      <c r="B51" s="107" t="s">
        <v>36650</v>
      </c>
      <c r="C51" s="60" t="s">
        <v>36651</v>
      </c>
      <c r="D51" s="107" t="s">
        <v>41636</v>
      </c>
      <c r="E51" s="117">
        <v>261006.89</v>
      </c>
      <c r="F51" s="107" t="s">
        <v>4</v>
      </c>
    </row>
    <row r="52" spans="1:6">
      <c r="A52" s="60"/>
      <c r="B52" s="114" t="s">
        <v>8292</v>
      </c>
      <c r="C52" s="60"/>
      <c r="D52" s="107"/>
      <c r="E52" s="117"/>
      <c r="F52" s="107"/>
    </row>
    <row r="53" spans="1:6" ht="110.25">
      <c r="A53" s="60">
        <v>19</v>
      </c>
      <c r="B53" s="107" t="s">
        <v>36652</v>
      </c>
      <c r="C53" s="60" t="s">
        <v>36654</v>
      </c>
      <c r="D53" s="107" t="s">
        <v>41637</v>
      </c>
      <c r="E53" s="117">
        <v>14000000</v>
      </c>
      <c r="F53" s="107" t="s">
        <v>118</v>
      </c>
    </row>
    <row r="54" spans="1:6" ht="20.25" customHeight="1">
      <c r="A54" s="60"/>
      <c r="B54" s="2140" t="s">
        <v>15</v>
      </c>
      <c r="C54" s="2140"/>
      <c r="D54" s="107"/>
      <c r="E54" s="239">
        <f>SUM(E31:E53)</f>
        <v>58227984.399999999</v>
      </c>
      <c r="F54" s="1609"/>
    </row>
    <row r="55" spans="1:6" ht="87.75" customHeight="1">
      <c r="A55" s="2183" t="s">
        <v>39556</v>
      </c>
      <c r="B55" s="2184"/>
      <c r="C55" s="2185"/>
      <c r="D55" s="2143" t="s">
        <v>1392</v>
      </c>
      <c r="E55" s="2143"/>
      <c r="F55" s="2143"/>
    </row>
    <row r="56" spans="1:6" ht="20.25" customHeight="1">
      <c r="A56" s="383"/>
      <c r="B56" s="1610"/>
      <c r="C56" s="1610"/>
      <c r="D56" s="1337"/>
      <c r="E56" s="1611"/>
      <c r="F56" s="1611"/>
    </row>
    <row r="57" spans="1:6" ht="20.25" customHeight="1">
      <c r="A57" s="383"/>
      <c r="B57" s="1610"/>
      <c r="C57" s="1610"/>
      <c r="D57" s="1337"/>
      <c r="E57" s="1611"/>
      <c r="F57" s="1611"/>
    </row>
    <row r="58" spans="1:6" ht="20.25" customHeight="1">
      <c r="A58" s="383"/>
      <c r="B58" s="1610"/>
      <c r="C58" s="1610"/>
      <c r="D58" s="1337"/>
      <c r="E58" s="1611"/>
      <c r="F58" s="1611"/>
    </row>
    <row r="59" spans="1:6" ht="20.25" customHeight="1">
      <c r="A59" s="383"/>
      <c r="B59" s="1610"/>
      <c r="C59" s="1610"/>
      <c r="D59" s="1337"/>
      <c r="E59" s="1611"/>
      <c r="F59" s="1611"/>
    </row>
    <row r="60" spans="1:6" ht="20.25" customHeight="1">
      <c r="A60" s="383"/>
      <c r="B60" s="1610"/>
      <c r="C60" s="1610"/>
      <c r="D60" s="1337"/>
      <c r="E60" s="1611"/>
      <c r="F60" s="1611"/>
    </row>
    <row r="61" spans="1:6" ht="20.25" customHeight="1">
      <c r="A61" s="383"/>
      <c r="B61" s="1610"/>
      <c r="C61" s="1610"/>
      <c r="D61" s="1337"/>
      <c r="E61" s="1611"/>
      <c r="F61" s="1611"/>
    </row>
    <row r="62" spans="1:6" ht="20.25" customHeight="1">
      <c r="A62" s="383"/>
      <c r="B62" s="1610"/>
      <c r="C62" s="1610"/>
      <c r="D62" s="1337"/>
      <c r="E62" s="1611"/>
      <c r="F62" s="1611"/>
    </row>
    <row r="63" spans="1:6" ht="20.25" customHeight="1">
      <c r="A63" s="383"/>
      <c r="B63" s="1610"/>
      <c r="C63" s="1610"/>
      <c r="D63" s="1337"/>
      <c r="E63" s="1611"/>
      <c r="F63" s="1611"/>
    </row>
    <row r="64" spans="1:6" ht="20.25" customHeight="1">
      <c r="A64" s="383"/>
      <c r="B64" s="1610"/>
      <c r="C64" s="1610"/>
      <c r="D64" s="1337"/>
      <c r="E64" s="1611"/>
      <c r="F64" s="1611"/>
    </row>
    <row r="65" spans="1:6" ht="20.25" customHeight="1">
      <c r="A65" s="383"/>
      <c r="B65" s="1610"/>
      <c r="C65" s="1610"/>
      <c r="D65" s="1337"/>
      <c r="E65" s="1611"/>
      <c r="F65" s="1611"/>
    </row>
    <row r="66" spans="1:6" ht="20.25" customHeight="1">
      <c r="A66" s="383"/>
      <c r="B66" s="1610"/>
      <c r="C66" s="1610"/>
      <c r="D66" s="1337"/>
      <c r="E66" s="1611"/>
      <c r="F66" s="1611"/>
    </row>
    <row r="67" spans="1:6" ht="20.25" customHeight="1">
      <c r="A67" s="383"/>
      <c r="B67" s="1610"/>
      <c r="C67" s="1610"/>
      <c r="D67" s="1337"/>
      <c r="E67" s="1611"/>
      <c r="F67" s="1611"/>
    </row>
    <row r="68" spans="1:6" ht="20.25" customHeight="1">
      <c r="A68" s="383"/>
      <c r="B68" s="1610"/>
      <c r="C68" s="1610"/>
      <c r="D68" s="1337"/>
      <c r="E68" s="1611"/>
      <c r="F68" s="1611"/>
    </row>
    <row r="69" spans="1:6" ht="20.25" customHeight="1">
      <c r="A69" s="383"/>
      <c r="B69" s="1610"/>
      <c r="C69" s="1610"/>
      <c r="D69" s="1337"/>
      <c r="E69" s="1611"/>
      <c r="F69" s="1611"/>
    </row>
    <row r="70" spans="1:6" ht="20.25" customHeight="1">
      <c r="A70" s="383"/>
      <c r="B70" s="1610"/>
      <c r="C70" s="1610"/>
      <c r="D70" s="1337"/>
      <c r="E70" s="1611"/>
      <c r="F70" s="1611"/>
    </row>
    <row r="71" spans="1:6">
      <c r="A71" s="170"/>
      <c r="B71" s="170"/>
      <c r="C71" s="170"/>
      <c r="D71" s="170"/>
      <c r="E71" s="1612"/>
      <c r="F71" s="170"/>
    </row>
    <row r="72" spans="1:6">
      <c r="A72" s="272"/>
      <c r="B72" s="272"/>
      <c r="C72" s="272"/>
      <c r="D72" s="272"/>
      <c r="E72" s="272"/>
      <c r="F72" s="272"/>
    </row>
    <row r="73" spans="1:6" ht="88.5" customHeight="1">
      <c r="A73" s="60">
        <v>31</v>
      </c>
      <c r="B73" s="107" t="s">
        <v>36653</v>
      </c>
      <c r="C73" s="60" t="s">
        <v>36654</v>
      </c>
      <c r="D73" s="107" t="s">
        <v>36655</v>
      </c>
      <c r="E73" s="117">
        <v>5000000</v>
      </c>
      <c r="F73" s="107" t="s">
        <v>4</v>
      </c>
    </row>
    <row r="74" spans="1:6" ht="51" customHeight="1">
      <c r="A74" s="60">
        <v>33</v>
      </c>
      <c r="B74" s="107" t="s">
        <v>36656</v>
      </c>
      <c r="C74" s="60" t="s">
        <v>36657</v>
      </c>
      <c r="D74" s="107" t="s">
        <v>36658</v>
      </c>
      <c r="E74" s="117">
        <v>3000000</v>
      </c>
      <c r="F74" s="107" t="s">
        <v>4</v>
      </c>
    </row>
    <row r="75" spans="1:6" ht="38.25" customHeight="1">
      <c r="A75" s="170"/>
      <c r="B75" s="170"/>
      <c r="C75" s="170"/>
      <c r="D75" s="170"/>
      <c r="E75" s="1613">
        <f>SUM(E73:E74)</f>
        <v>8000000</v>
      </c>
      <c r="F75" s="170"/>
    </row>
    <row r="82" spans="5:5">
      <c r="E82" s="1614">
        <f>E75+E54+E19</f>
        <v>109040875.52</v>
      </c>
    </row>
  </sheetData>
  <mergeCells count="14">
    <mergeCell ref="A1:F1"/>
    <mergeCell ref="A2:F2"/>
    <mergeCell ref="A3:F3"/>
    <mergeCell ref="B5:C5"/>
    <mergeCell ref="A26:F26"/>
    <mergeCell ref="A27:F27"/>
    <mergeCell ref="A55:C55"/>
    <mergeCell ref="D55:F55"/>
    <mergeCell ref="B12:D12"/>
    <mergeCell ref="B32:C32"/>
    <mergeCell ref="B47:C47"/>
    <mergeCell ref="B50:C50"/>
    <mergeCell ref="B54:C54"/>
    <mergeCell ref="A28:F28"/>
  </mergeCells>
  <pageMargins left="0.7" right="0.7" top="0.75" bottom="0.75" header="0.3" footer="0.3"/>
  <pageSetup orientation="landscape" r:id="rId1"/>
  <headerFooter>
    <oddFooter>Page &amp;P of &amp;N</oddFooter>
  </headerFooter>
</worksheet>
</file>

<file path=xl/worksheets/sheet11.xml><?xml version="1.0" encoding="utf-8"?>
<worksheet xmlns="http://schemas.openxmlformats.org/spreadsheetml/2006/main" xmlns:r="http://schemas.openxmlformats.org/officeDocument/2006/relationships">
  <sheetPr>
    <tabColor theme="5" tint="-0.499984740745262"/>
  </sheetPr>
  <dimension ref="A1:G118"/>
  <sheetViews>
    <sheetView topLeftCell="A109" workbookViewId="0">
      <selection activeCell="D117" sqref="D117"/>
    </sheetView>
  </sheetViews>
  <sheetFormatPr defaultRowHeight="15.75"/>
  <cols>
    <col min="1" max="1" width="7.140625" style="13" customWidth="1"/>
    <col min="2" max="2" width="15.7109375" style="13" customWidth="1"/>
    <col min="3" max="3" width="44" style="13" customWidth="1"/>
    <col min="4" max="4" width="29.5703125" style="38" customWidth="1"/>
    <col min="5" max="5" width="21" style="618" customWidth="1"/>
    <col min="6" max="6" width="11.42578125" style="13" customWidth="1"/>
    <col min="7" max="7" width="15.7109375" style="13" bestFit="1" customWidth="1"/>
    <col min="8" max="16384" width="9.140625" style="13"/>
  </cols>
  <sheetData>
    <row r="1" spans="1:7">
      <c r="A1" s="2200" t="s">
        <v>133</v>
      </c>
      <c r="B1" s="2200"/>
      <c r="C1" s="2200"/>
      <c r="D1" s="2200"/>
      <c r="E1" s="2200"/>
      <c r="F1" s="2200"/>
    </row>
    <row r="2" spans="1:7">
      <c r="A2" s="2200" t="s">
        <v>787</v>
      </c>
      <c r="B2" s="2200"/>
      <c r="C2" s="2200"/>
      <c r="D2" s="2200"/>
      <c r="E2" s="2200"/>
      <c r="F2" s="2200"/>
    </row>
    <row r="3" spans="1:7">
      <c r="A3" s="2200" t="s">
        <v>140</v>
      </c>
      <c r="B3" s="2200"/>
      <c r="C3" s="2200"/>
      <c r="D3" s="2200"/>
      <c r="E3" s="2200"/>
      <c r="F3" s="2200"/>
    </row>
    <row r="4" spans="1:7" ht="31.5" customHeight="1">
      <c r="A4" s="158" t="s">
        <v>134</v>
      </c>
      <c r="B4" s="14" t="s">
        <v>676</v>
      </c>
      <c r="C4" s="14" t="s">
        <v>463</v>
      </c>
      <c r="D4" s="14" t="s">
        <v>788</v>
      </c>
      <c r="E4" s="15" t="s">
        <v>3683</v>
      </c>
      <c r="F4" s="14" t="s">
        <v>677</v>
      </c>
    </row>
    <row r="5" spans="1:7">
      <c r="A5" s="16"/>
      <c r="B5" s="2201" t="s">
        <v>139</v>
      </c>
      <c r="C5" s="2201"/>
      <c r="D5" s="2201"/>
      <c r="E5" s="15"/>
      <c r="F5" s="17"/>
    </row>
    <row r="6" spans="1:7" ht="31.5">
      <c r="A6" s="29">
        <v>1</v>
      </c>
      <c r="B6" s="18" t="s">
        <v>789</v>
      </c>
      <c r="C6" s="18" t="s">
        <v>790</v>
      </c>
      <c r="D6" s="18" t="s">
        <v>791</v>
      </c>
      <c r="E6" s="24">
        <v>2650000</v>
      </c>
      <c r="F6" s="18" t="s">
        <v>466</v>
      </c>
    </row>
    <row r="7" spans="1:7" ht="63">
      <c r="A7" s="29">
        <v>2</v>
      </c>
      <c r="B7" s="18" t="s">
        <v>5</v>
      </c>
      <c r="C7" s="18" t="s">
        <v>1152</v>
      </c>
      <c r="D7" s="18" t="s">
        <v>792</v>
      </c>
      <c r="E7" s="24">
        <v>2487452.5</v>
      </c>
      <c r="F7" s="18" t="s">
        <v>466</v>
      </c>
    </row>
    <row r="8" spans="1:7">
      <c r="A8" s="29">
        <v>3</v>
      </c>
      <c r="B8" s="18" t="s">
        <v>7</v>
      </c>
      <c r="C8" s="18" t="s">
        <v>793</v>
      </c>
      <c r="D8" s="18" t="s">
        <v>794</v>
      </c>
      <c r="E8" s="24">
        <v>33600</v>
      </c>
      <c r="F8" s="18" t="s">
        <v>466</v>
      </c>
    </row>
    <row r="9" spans="1:7">
      <c r="A9" s="29">
        <v>4</v>
      </c>
      <c r="B9" s="18" t="s">
        <v>10</v>
      </c>
      <c r="C9" s="18" t="s">
        <v>795</v>
      </c>
      <c r="D9" s="18" t="s">
        <v>580</v>
      </c>
      <c r="E9" s="24">
        <v>71400</v>
      </c>
      <c r="F9" s="18" t="s">
        <v>466</v>
      </c>
    </row>
    <row r="10" spans="1:7" ht="31.5">
      <c r="A10" s="29">
        <v>5</v>
      </c>
      <c r="B10" s="18" t="s">
        <v>12</v>
      </c>
      <c r="C10" s="18" t="s">
        <v>796</v>
      </c>
      <c r="D10" s="18" t="s">
        <v>797</v>
      </c>
      <c r="E10" s="24">
        <v>1300000</v>
      </c>
      <c r="F10" s="18" t="s">
        <v>466</v>
      </c>
      <c r="G10" s="19"/>
    </row>
    <row r="11" spans="1:7">
      <c r="A11" s="29"/>
      <c r="B11" s="2202" t="s">
        <v>798</v>
      </c>
      <c r="C11" s="2202"/>
      <c r="D11" s="2202"/>
      <c r="E11" s="24"/>
      <c r="F11" s="20"/>
    </row>
    <row r="12" spans="1:7" ht="63">
      <c r="A12" s="29">
        <v>6</v>
      </c>
      <c r="B12" s="18" t="s">
        <v>799</v>
      </c>
      <c r="C12" s="18" t="s">
        <v>800</v>
      </c>
      <c r="D12" s="18" t="s">
        <v>792</v>
      </c>
      <c r="E12" s="24">
        <v>271226.3</v>
      </c>
      <c r="F12" s="18" t="s">
        <v>466</v>
      </c>
    </row>
    <row r="13" spans="1:7" ht="47.25">
      <c r="A13" s="29">
        <v>7</v>
      </c>
      <c r="B13" s="18" t="s">
        <v>219</v>
      </c>
      <c r="C13" s="18" t="s">
        <v>801</v>
      </c>
      <c r="D13" s="18" t="s">
        <v>14</v>
      </c>
      <c r="E13" s="24">
        <v>1500000</v>
      </c>
      <c r="F13" s="18" t="s">
        <v>466</v>
      </c>
    </row>
    <row r="14" spans="1:7" ht="63">
      <c r="A14" s="29">
        <v>8</v>
      </c>
      <c r="B14" s="18" t="s">
        <v>3684</v>
      </c>
      <c r="C14" s="18" t="s">
        <v>803</v>
      </c>
      <c r="D14" s="18" t="s">
        <v>802</v>
      </c>
      <c r="E14" s="24">
        <v>1500000</v>
      </c>
      <c r="F14" s="18" t="s">
        <v>466</v>
      </c>
      <c r="G14" s="19"/>
    </row>
    <row r="15" spans="1:7">
      <c r="A15" s="196"/>
      <c r="B15" s="2203" t="s">
        <v>207</v>
      </c>
      <c r="C15" s="2204"/>
      <c r="D15" s="197"/>
      <c r="E15" s="24"/>
      <c r="F15" s="197"/>
    </row>
    <row r="16" spans="1:7" ht="63">
      <c r="A16" s="196">
        <v>9</v>
      </c>
      <c r="B16" s="22" t="s">
        <v>804</v>
      </c>
      <c r="C16" s="22" t="s">
        <v>805</v>
      </c>
      <c r="D16" s="22" t="s">
        <v>22</v>
      </c>
      <c r="E16" s="24">
        <v>5738993.4500000002</v>
      </c>
      <c r="F16" s="22" t="s">
        <v>466</v>
      </c>
    </row>
    <row r="17" spans="1:6">
      <c r="A17" s="29"/>
      <c r="B17" s="157" t="s">
        <v>593</v>
      </c>
      <c r="C17" s="20"/>
      <c r="D17" s="20"/>
      <c r="E17" s="24"/>
      <c r="F17" s="20"/>
    </row>
    <row r="18" spans="1:6" ht="47.25">
      <c r="A18" s="29">
        <v>10</v>
      </c>
      <c r="B18" s="18" t="s">
        <v>806</v>
      </c>
      <c r="C18" s="18" t="s">
        <v>807</v>
      </c>
      <c r="D18" s="18" t="s">
        <v>808</v>
      </c>
      <c r="E18" s="24">
        <v>14000000</v>
      </c>
      <c r="F18" s="18" t="s">
        <v>466</v>
      </c>
    </row>
    <row r="19" spans="1:6" ht="47.25">
      <c r="A19" s="29">
        <v>11</v>
      </c>
      <c r="B19" s="18" t="s">
        <v>596</v>
      </c>
      <c r="C19" s="18" t="s">
        <v>809</v>
      </c>
      <c r="D19" s="18" t="s">
        <v>3685</v>
      </c>
      <c r="E19" s="24">
        <v>8000000</v>
      </c>
      <c r="F19" s="18" t="s">
        <v>466</v>
      </c>
    </row>
    <row r="20" spans="1:6">
      <c r="A20" s="29"/>
      <c r="B20" s="2202" t="s">
        <v>810</v>
      </c>
      <c r="C20" s="2202"/>
      <c r="D20" s="20"/>
      <c r="E20" s="24"/>
      <c r="F20" s="20"/>
    </row>
    <row r="21" spans="1:6" ht="47.25">
      <c r="A21" s="29">
        <v>12</v>
      </c>
      <c r="B21" s="21" t="s">
        <v>811</v>
      </c>
      <c r="C21" s="18" t="s">
        <v>812</v>
      </c>
      <c r="D21" s="21" t="s">
        <v>813</v>
      </c>
      <c r="E21" s="508">
        <v>2000000</v>
      </c>
      <c r="F21" s="22" t="s">
        <v>4</v>
      </c>
    </row>
    <row r="22" spans="1:6" ht="47.25">
      <c r="A22" s="29">
        <v>13</v>
      </c>
      <c r="B22" s="23" t="s">
        <v>814</v>
      </c>
      <c r="C22" s="18" t="s">
        <v>815</v>
      </c>
      <c r="D22" s="21" t="s">
        <v>816</v>
      </c>
      <c r="E22" s="508">
        <v>1000000</v>
      </c>
      <c r="F22" s="22" t="s">
        <v>4</v>
      </c>
    </row>
    <row r="23" spans="1:6" ht="31.5">
      <c r="A23" s="29">
        <v>14</v>
      </c>
      <c r="B23" s="22" t="s">
        <v>817</v>
      </c>
      <c r="C23" s="18" t="s">
        <v>818</v>
      </c>
      <c r="D23" s="21" t="s">
        <v>819</v>
      </c>
      <c r="E23" s="24">
        <v>1000000</v>
      </c>
      <c r="F23" s="22" t="s">
        <v>4</v>
      </c>
    </row>
    <row r="24" spans="1:6" ht="47.25">
      <c r="A24" s="29">
        <v>15</v>
      </c>
      <c r="B24" s="23" t="s">
        <v>820</v>
      </c>
      <c r="C24" s="18" t="s">
        <v>821</v>
      </c>
      <c r="D24" s="21" t="s">
        <v>822</v>
      </c>
      <c r="E24" s="508">
        <v>400000</v>
      </c>
      <c r="F24" s="22" t="s">
        <v>4</v>
      </c>
    </row>
    <row r="25" spans="1:6" ht="31.5">
      <c r="A25" s="29">
        <v>16</v>
      </c>
      <c r="B25" s="23" t="s">
        <v>649</v>
      </c>
      <c r="C25" s="18" t="s">
        <v>823</v>
      </c>
      <c r="D25" s="21" t="s">
        <v>824</v>
      </c>
      <c r="E25" s="508">
        <v>400000</v>
      </c>
      <c r="F25" s="22" t="s">
        <v>4</v>
      </c>
    </row>
    <row r="26" spans="1:6" ht="31.5">
      <c r="A26" s="29">
        <v>17</v>
      </c>
      <c r="B26" s="22" t="s">
        <v>825</v>
      </c>
      <c r="C26" s="18" t="s">
        <v>826</v>
      </c>
      <c r="D26" s="21" t="s">
        <v>827</v>
      </c>
      <c r="E26" s="24">
        <v>1000000</v>
      </c>
      <c r="F26" s="22" t="s">
        <v>4</v>
      </c>
    </row>
    <row r="27" spans="1:6" ht="47.25">
      <c r="A27" s="29">
        <v>18</v>
      </c>
      <c r="B27" s="23" t="s">
        <v>828</v>
      </c>
      <c r="C27" s="18" t="s">
        <v>829</v>
      </c>
      <c r="D27" s="21" t="s">
        <v>816</v>
      </c>
      <c r="E27" s="508">
        <v>1000000</v>
      </c>
      <c r="F27" s="22" t="s">
        <v>4</v>
      </c>
    </row>
    <row r="28" spans="1:6" ht="47.25">
      <c r="A28" s="29">
        <v>19</v>
      </c>
      <c r="B28" s="21" t="s">
        <v>830</v>
      </c>
      <c r="C28" s="18" t="s">
        <v>831</v>
      </c>
      <c r="D28" s="21" t="s">
        <v>816</v>
      </c>
      <c r="E28" s="508">
        <v>1000000</v>
      </c>
      <c r="F28" s="22" t="s">
        <v>4</v>
      </c>
    </row>
    <row r="29" spans="1:6" ht="47.25">
      <c r="A29" s="29">
        <v>20</v>
      </c>
      <c r="B29" s="23" t="s">
        <v>832</v>
      </c>
      <c r="C29" s="18" t="s">
        <v>833</v>
      </c>
      <c r="D29" s="21" t="s">
        <v>816</v>
      </c>
      <c r="E29" s="508">
        <v>1000000</v>
      </c>
      <c r="F29" s="22" t="s">
        <v>4</v>
      </c>
    </row>
    <row r="30" spans="1:6" ht="47.25">
      <c r="A30" s="29">
        <v>21</v>
      </c>
      <c r="B30" s="22" t="s">
        <v>834</v>
      </c>
      <c r="C30" s="18" t="s">
        <v>835</v>
      </c>
      <c r="D30" s="21" t="s">
        <v>836</v>
      </c>
      <c r="E30" s="24">
        <v>450000</v>
      </c>
      <c r="F30" s="22" t="s">
        <v>466</v>
      </c>
    </row>
    <row r="31" spans="1:6" ht="47.25">
      <c r="A31" s="29">
        <v>22</v>
      </c>
      <c r="B31" s="22" t="s">
        <v>839</v>
      </c>
      <c r="C31" s="18" t="s">
        <v>840</v>
      </c>
      <c r="D31" s="21" t="s">
        <v>841</v>
      </c>
      <c r="E31" s="24">
        <v>1000000</v>
      </c>
      <c r="F31" s="25" t="s">
        <v>4</v>
      </c>
    </row>
    <row r="32" spans="1:6" ht="47.25">
      <c r="A32" s="29">
        <v>23</v>
      </c>
      <c r="B32" s="21" t="s">
        <v>842</v>
      </c>
      <c r="C32" s="18" t="s">
        <v>843</v>
      </c>
      <c r="D32" s="21" t="s">
        <v>844</v>
      </c>
      <c r="E32" s="508">
        <v>800000</v>
      </c>
      <c r="F32" s="22" t="s">
        <v>4</v>
      </c>
    </row>
    <row r="33" spans="1:7" ht="47.25">
      <c r="A33" s="29">
        <v>24</v>
      </c>
      <c r="B33" s="21" t="s">
        <v>845</v>
      </c>
      <c r="C33" s="18" t="s">
        <v>846</v>
      </c>
      <c r="D33" s="21" t="s">
        <v>816</v>
      </c>
      <c r="E33" s="508">
        <v>1000000</v>
      </c>
      <c r="F33" s="22" t="s">
        <v>4</v>
      </c>
    </row>
    <row r="34" spans="1:7" ht="31.5">
      <c r="A34" s="29">
        <v>25</v>
      </c>
      <c r="B34" s="26" t="s">
        <v>847</v>
      </c>
      <c r="C34" s="18" t="s">
        <v>848</v>
      </c>
      <c r="D34" s="21" t="s">
        <v>849</v>
      </c>
      <c r="E34" s="508">
        <v>350000</v>
      </c>
      <c r="F34" s="27" t="s">
        <v>466</v>
      </c>
    </row>
    <row r="35" spans="1:7" ht="47.25">
      <c r="A35" s="29">
        <v>26</v>
      </c>
      <c r="B35" s="26" t="s">
        <v>850</v>
      </c>
      <c r="C35" s="18" t="s">
        <v>851</v>
      </c>
      <c r="D35" s="21" t="s">
        <v>841</v>
      </c>
      <c r="E35" s="508">
        <v>1000000</v>
      </c>
      <c r="F35" s="28" t="s">
        <v>4</v>
      </c>
    </row>
    <row r="36" spans="1:7" ht="31.5">
      <c r="A36" s="29">
        <v>27</v>
      </c>
      <c r="B36" s="22" t="s">
        <v>852</v>
      </c>
      <c r="C36" s="18" t="s">
        <v>853</v>
      </c>
      <c r="D36" s="21" t="s">
        <v>827</v>
      </c>
      <c r="E36" s="24">
        <v>1000000</v>
      </c>
      <c r="F36" s="22" t="s">
        <v>4</v>
      </c>
    </row>
    <row r="37" spans="1:7" ht="47.25">
      <c r="A37" s="29">
        <v>28</v>
      </c>
      <c r="B37" s="21" t="s">
        <v>854</v>
      </c>
      <c r="C37" s="18" t="s">
        <v>855</v>
      </c>
      <c r="D37" s="21" t="s">
        <v>849</v>
      </c>
      <c r="E37" s="508">
        <v>350000</v>
      </c>
      <c r="F37" s="22" t="s">
        <v>466</v>
      </c>
    </row>
    <row r="38" spans="1:7" ht="31.5">
      <c r="A38" s="29">
        <v>29</v>
      </c>
      <c r="B38" s="21" t="s">
        <v>856</v>
      </c>
      <c r="C38" s="18" t="s">
        <v>857</v>
      </c>
      <c r="D38" s="21" t="s">
        <v>819</v>
      </c>
      <c r="E38" s="508">
        <v>1000000</v>
      </c>
      <c r="F38" s="25" t="s">
        <v>4</v>
      </c>
    </row>
    <row r="39" spans="1:7" ht="31.5">
      <c r="A39" s="29">
        <v>30</v>
      </c>
      <c r="B39" s="23" t="s">
        <v>858</v>
      </c>
      <c r="C39" s="18" t="s">
        <v>859</v>
      </c>
      <c r="D39" s="21" t="s">
        <v>849</v>
      </c>
      <c r="E39" s="508">
        <v>350000</v>
      </c>
      <c r="F39" s="22" t="s">
        <v>466</v>
      </c>
    </row>
    <row r="40" spans="1:7" ht="47.25">
      <c r="A40" s="29">
        <v>31</v>
      </c>
      <c r="B40" s="21" t="s">
        <v>860</v>
      </c>
      <c r="C40" s="18" t="s">
        <v>861</v>
      </c>
      <c r="D40" s="21" t="s">
        <v>836</v>
      </c>
      <c r="E40" s="508">
        <v>450000</v>
      </c>
      <c r="F40" s="22" t="s">
        <v>466</v>
      </c>
    </row>
    <row r="41" spans="1:7" ht="31.5">
      <c r="A41" s="29">
        <v>32</v>
      </c>
      <c r="B41" s="23" t="s">
        <v>862</v>
      </c>
      <c r="C41" s="18" t="s">
        <v>863</v>
      </c>
      <c r="D41" s="21" t="s">
        <v>849</v>
      </c>
      <c r="E41" s="508">
        <v>350000</v>
      </c>
      <c r="F41" s="22" t="s">
        <v>4</v>
      </c>
    </row>
    <row r="42" spans="1:7" ht="31.5">
      <c r="A42" s="29">
        <v>33</v>
      </c>
      <c r="B42" s="23" t="s">
        <v>862</v>
      </c>
      <c r="C42" s="18" t="s">
        <v>864</v>
      </c>
      <c r="D42" s="21" t="s">
        <v>813</v>
      </c>
      <c r="E42" s="508">
        <v>2000000</v>
      </c>
      <c r="F42" s="22" t="s">
        <v>4</v>
      </c>
    </row>
    <row r="43" spans="1:7" ht="31.5">
      <c r="A43" s="29">
        <v>34</v>
      </c>
      <c r="B43" s="22" t="s">
        <v>865</v>
      </c>
      <c r="C43" s="18" t="s">
        <v>866</v>
      </c>
      <c r="D43" s="21" t="s">
        <v>827</v>
      </c>
      <c r="E43" s="24">
        <v>1000000</v>
      </c>
      <c r="F43" s="22" t="s">
        <v>4</v>
      </c>
    </row>
    <row r="44" spans="1:7" ht="47.25">
      <c r="A44" s="29">
        <v>35</v>
      </c>
      <c r="B44" s="23" t="s">
        <v>867</v>
      </c>
      <c r="C44" s="18" t="s">
        <v>868</v>
      </c>
      <c r="D44" s="21" t="s">
        <v>816</v>
      </c>
      <c r="E44" s="508">
        <v>1200000</v>
      </c>
      <c r="F44" s="22" t="s">
        <v>4</v>
      </c>
      <c r="G44" s="19"/>
    </row>
    <row r="45" spans="1:7">
      <c r="A45" s="29"/>
      <c r="B45" s="2202" t="s">
        <v>535</v>
      </c>
      <c r="C45" s="2202"/>
      <c r="D45" s="20"/>
      <c r="E45" s="24"/>
      <c r="F45" s="20"/>
    </row>
    <row r="46" spans="1:7" ht="63">
      <c r="A46" s="29">
        <v>36</v>
      </c>
      <c r="B46" s="23" t="s">
        <v>869</v>
      </c>
      <c r="C46" s="30" t="s">
        <v>870</v>
      </c>
      <c r="D46" s="21" t="s">
        <v>871</v>
      </c>
      <c r="E46" s="508">
        <v>2500000</v>
      </c>
      <c r="F46" s="22" t="s">
        <v>4</v>
      </c>
    </row>
    <row r="47" spans="1:7" ht="63">
      <c r="A47" s="29">
        <v>37</v>
      </c>
      <c r="B47" s="23" t="s">
        <v>872</v>
      </c>
      <c r="C47" s="30" t="s">
        <v>873</v>
      </c>
      <c r="D47" s="21" t="s">
        <v>874</v>
      </c>
      <c r="E47" s="508">
        <v>1300000</v>
      </c>
      <c r="F47" s="22" t="s">
        <v>466</v>
      </c>
    </row>
    <row r="48" spans="1:7" ht="47.25">
      <c r="A48" s="29">
        <v>38</v>
      </c>
      <c r="B48" s="23" t="s">
        <v>875</v>
      </c>
      <c r="C48" s="30" t="s">
        <v>876</v>
      </c>
      <c r="D48" s="21" t="s">
        <v>877</v>
      </c>
      <c r="E48" s="508">
        <v>1200000</v>
      </c>
      <c r="F48" s="22" t="s">
        <v>466</v>
      </c>
    </row>
    <row r="49" spans="1:6" ht="47.25">
      <c r="A49" s="29">
        <v>39</v>
      </c>
      <c r="B49" s="23" t="s">
        <v>878</v>
      </c>
      <c r="C49" s="30" t="s">
        <v>879</v>
      </c>
      <c r="D49" s="21" t="s">
        <v>880</v>
      </c>
      <c r="E49" s="508">
        <v>2000000</v>
      </c>
      <c r="F49" s="22" t="s">
        <v>4</v>
      </c>
    </row>
    <row r="50" spans="1:6" s="32" customFormat="1" ht="47.25">
      <c r="A50" s="29">
        <v>40</v>
      </c>
      <c r="B50" s="26" t="s">
        <v>881</v>
      </c>
      <c r="C50" s="30" t="s">
        <v>882</v>
      </c>
      <c r="D50" s="31" t="s">
        <v>883</v>
      </c>
      <c r="E50" s="508">
        <v>1200000</v>
      </c>
      <c r="F50" s="28" t="s">
        <v>466</v>
      </c>
    </row>
    <row r="51" spans="1:6" ht="63">
      <c r="A51" s="29">
        <v>41</v>
      </c>
      <c r="B51" s="23" t="s">
        <v>884</v>
      </c>
      <c r="C51" s="30" t="s">
        <v>885</v>
      </c>
      <c r="D51" s="21" t="s">
        <v>886</v>
      </c>
      <c r="E51" s="508">
        <v>1000000</v>
      </c>
      <c r="F51" s="22" t="s">
        <v>466</v>
      </c>
    </row>
    <row r="52" spans="1:6" s="32" customFormat="1" ht="31.5">
      <c r="A52" s="29">
        <v>42</v>
      </c>
      <c r="B52" s="31" t="s">
        <v>887</v>
      </c>
      <c r="C52" s="30" t="s">
        <v>888</v>
      </c>
      <c r="D52" s="31" t="s">
        <v>889</v>
      </c>
      <c r="E52" s="508">
        <v>500000</v>
      </c>
      <c r="F52" s="27" t="s">
        <v>466</v>
      </c>
    </row>
    <row r="53" spans="1:6" ht="47.25">
      <c r="A53" s="29">
        <v>43</v>
      </c>
      <c r="B53" s="23" t="s">
        <v>890</v>
      </c>
      <c r="C53" s="30" t="s">
        <v>891</v>
      </c>
      <c r="D53" s="21" t="s">
        <v>892</v>
      </c>
      <c r="E53" s="508">
        <v>800000</v>
      </c>
      <c r="F53" s="22" t="s">
        <v>466</v>
      </c>
    </row>
    <row r="54" spans="1:6" s="32" customFormat="1" ht="47.25">
      <c r="A54" s="29">
        <v>44</v>
      </c>
      <c r="B54" s="31" t="s">
        <v>893</v>
      </c>
      <c r="C54" s="30" t="s">
        <v>894</v>
      </c>
      <c r="D54" s="31" t="s">
        <v>895</v>
      </c>
      <c r="E54" s="508">
        <v>6700000</v>
      </c>
      <c r="F54" s="27" t="s">
        <v>4</v>
      </c>
    </row>
    <row r="55" spans="1:6" s="32" customFormat="1" ht="47.25">
      <c r="A55" s="29">
        <v>45</v>
      </c>
      <c r="B55" s="31" t="s">
        <v>893</v>
      </c>
      <c r="C55" s="30" t="s">
        <v>896</v>
      </c>
      <c r="D55" s="31" t="s">
        <v>880</v>
      </c>
      <c r="E55" s="508">
        <v>2000000</v>
      </c>
      <c r="F55" s="27" t="s">
        <v>4</v>
      </c>
    </row>
    <row r="56" spans="1:6" s="32" customFormat="1" ht="47.25">
      <c r="A56" s="29">
        <v>46</v>
      </c>
      <c r="B56" s="31" t="s">
        <v>897</v>
      </c>
      <c r="C56" s="30" t="s">
        <v>898</v>
      </c>
      <c r="D56" s="31" t="s">
        <v>889</v>
      </c>
      <c r="E56" s="508">
        <v>1000000</v>
      </c>
      <c r="F56" s="27" t="s">
        <v>466</v>
      </c>
    </row>
    <row r="57" spans="1:6" ht="47.25">
      <c r="A57" s="29">
        <v>47</v>
      </c>
      <c r="B57" s="21" t="s">
        <v>899</v>
      </c>
      <c r="C57" s="30" t="s">
        <v>900</v>
      </c>
      <c r="D57" s="21" t="s">
        <v>901</v>
      </c>
      <c r="E57" s="24">
        <v>500000</v>
      </c>
      <c r="F57" s="22" t="s">
        <v>466</v>
      </c>
    </row>
    <row r="58" spans="1:6" ht="47.25">
      <c r="A58" s="29">
        <v>48</v>
      </c>
      <c r="B58" s="23" t="s">
        <v>902</v>
      </c>
      <c r="C58" s="30" t="s">
        <v>903</v>
      </c>
      <c r="D58" s="21" t="s">
        <v>904</v>
      </c>
      <c r="E58" s="508">
        <v>2000000</v>
      </c>
      <c r="F58" s="22" t="s">
        <v>4</v>
      </c>
    </row>
    <row r="59" spans="1:6" ht="47.25">
      <c r="A59" s="29">
        <v>49</v>
      </c>
      <c r="B59" s="21" t="s">
        <v>905</v>
      </c>
      <c r="C59" s="30" t="s">
        <v>906</v>
      </c>
      <c r="D59" s="21" t="s">
        <v>907</v>
      </c>
      <c r="E59" s="24">
        <v>700000</v>
      </c>
      <c r="F59" s="22" t="s">
        <v>4</v>
      </c>
    </row>
    <row r="60" spans="1:6" ht="47.25">
      <c r="A60" s="29">
        <v>50</v>
      </c>
      <c r="B60" s="23" t="s">
        <v>908</v>
      </c>
      <c r="C60" s="30" t="s">
        <v>909</v>
      </c>
      <c r="D60" s="21" t="s">
        <v>880</v>
      </c>
      <c r="E60" s="508">
        <v>1600000</v>
      </c>
      <c r="F60" s="22" t="s">
        <v>4</v>
      </c>
    </row>
    <row r="61" spans="1:6" ht="63">
      <c r="A61" s="29">
        <v>51</v>
      </c>
      <c r="B61" s="23" t="s">
        <v>910</v>
      </c>
      <c r="C61" s="30" t="s">
        <v>911</v>
      </c>
      <c r="D61" s="21" t="s">
        <v>912</v>
      </c>
      <c r="E61" s="508">
        <v>2000000</v>
      </c>
      <c r="F61" s="22" t="s">
        <v>466</v>
      </c>
    </row>
    <row r="62" spans="1:6" ht="47.25">
      <c r="A62" s="29">
        <v>52</v>
      </c>
      <c r="B62" s="21" t="s">
        <v>913</v>
      </c>
      <c r="C62" s="30" t="s">
        <v>914</v>
      </c>
      <c r="D62" s="21" t="s">
        <v>907</v>
      </c>
      <c r="E62" s="508">
        <v>1000000</v>
      </c>
      <c r="F62" s="22" t="s">
        <v>466</v>
      </c>
    </row>
    <row r="63" spans="1:6" ht="78.75">
      <c r="A63" s="29">
        <v>53</v>
      </c>
      <c r="B63" s="23" t="s">
        <v>917</v>
      </c>
      <c r="C63" s="30" t="s">
        <v>918</v>
      </c>
      <c r="D63" s="21" t="s">
        <v>919</v>
      </c>
      <c r="E63" s="508">
        <v>900000</v>
      </c>
      <c r="F63" s="22" t="s">
        <v>466</v>
      </c>
    </row>
    <row r="64" spans="1:6" ht="47.25">
      <c r="A64" s="29">
        <v>54</v>
      </c>
      <c r="B64" s="23" t="s">
        <v>920</v>
      </c>
      <c r="C64" s="30" t="s">
        <v>921</v>
      </c>
      <c r="D64" s="21" t="s">
        <v>883</v>
      </c>
      <c r="E64" s="508">
        <v>1000000</v>
      </c>
      <c r="F64" s="22" t="s">
        <v>466</v>
      </c>
    </row>
    <row r="65" spans="1:7" ht="47.25">
      <c r="A65" s="29">
        <v>55</v>
      </c>
      <c r="B65" s="23" t="s">
        <v>922</v>
      </c>
      <c r="C65" s="30" t="s">
        <v>923</v>
      </c>
      <c r="D65" s="21" t="s">
        <v>907</v>
      </c>
      <c r="E65" s="508">
        <v>800000</v>
      </c>
      <c r="F65" s="22" t="s">
        <v>466</v>
      </c>
    </row>
    <row r="66" spans="1:7" ht="47.25">
      <c r="A66" s="29">
        <v>56</v>
      </c>
      <c r="B66" s="23" t="s">
        <v>924</v>
      </c>
      <c r="C66" s="30" t="s">
        <v>925</v>
      </c>
      <c r="D66" s="21" t="s">
        <v>907</v>
      </c>
      <c r="E66" s="508">
        <v>700000</v>
      </c>
      <c r="F66" s="22" t="s">
        <v>466</v>
      </c>
    </row>
    <row r="67" spans="1:7" ht="63">
      <c r="A67" s="29">
        <v>57</v>
      </c>
      <c r="B67" s="21" t="s">
        <v>926</v>
      </c>
      <c r="C67" s="30" t="s">
        <v>927</v>
      </c>
      <c r="D67" s="21" t="s">
        <v>883</v>
      </c>
      <c r="E67" s="24">
        <v>1000000</v>
      </c>
      <c r="F67" s="22" t="s">
        <v>466</v>
      </c>
    </row>
    <row r="68" spans="1:7" ht="31.5">
      <c r="A68" s="29">
        <v>58</v>
      </c>
      <c r="B68" s="21" t="s">
        <v>928</v>
      </c>
      <c r="C68" s="30" t="s">
        <v>929</v>
      </c>
      <c r="D68" s="21" t="s">
        <v>916</v>
      </c>
      <c r="E68" s="24">
        <v>2000000</v>
      </c>
      <c r="F68" s="22" t="s">
        <v>4</v>
      </c>
      <c r="G68" s="19"/>
    </row>
    <row r="69" spans="1:7" ht="24.75" customHeight="1">
      <c r="A69" s="29"/>
      <c r="B69" s="2202" t="s">
        <v>930</v>
      </c>
      <c r="C69" s="2202"/>
      <c r="D69" s="20"/>
      <c r="E69" s="24"/>
      <c r="F69" s="20"/>
    </row>
    <row r="70" spans="1:7" ht="31.5">
      <c r="A70" s="29">
        <v>59</v>
      </c>
      <c r="B70" s="20" t="s">
        <v>931</v>
      </c>
      <c r="C70" s="33" t="s">
        <v>932</v>
      </c>
      <c r="D70" s="20" t="s">
        <v>933</v>
      </c>
      <c r="E70" s="24">
        <v>300000</v>
      </c>
      <c r="F70" s="20" t="s">
        <v>4</v>
      </c>
    </row>
    <row r="71" spans="1:7" ht="47.25">
      <c r="A71" s="29">
        <v>60</v>
      </c>
      <c r="B71" s="20" t="s">
        <v>934</v>
      </c>
      <c r="C71" s="33" t="s">
        <v>935</v>
      </c>
      <c r="D71" s="20" t="s">
        <v>936</v>
      </c>
      <c r="E71" s="24">
        <v>57385.77</v>
      </c>
      <c r="F71" s="20" t="s">
        <v>4</v>
      </c>
    </row>
    <row r="72" spans="1:7" ht="31.5">
      <c r="A72" s="29">
        <v>61</v>
      </c>
      <c r="B72" s="20" t="s">
        <v>817</v>
      </c>
      <c r="C72" s="33" t="s">
        <v>937</v>
      </c>
      <c r="D72" s="20" t="s">
        <v>936</v>
      </c>
      <c r="E72" s="508">
        <v>100000</v>
      </c>
      <c r="F72" s="20" t="s">
        <v>4</v>
      </c>
      <c r="G72" s="34"/>
    </row>
    <row r="73" spans="1:7" ht="31.5">
      <c r="A73" s="29">
        <v>62</v>
      </c>
      <c r="B73" s="20" t="s">
        <v>820</v>
      </c>
      <c r="C73" s="33" t="s">
        <v>938</v>
      </c>
      <c r="D73" s="20" t="s">
        <v>933</v>
      </c>
      <c r="E73" s="24">
        <v>300000</v>
      </c>
      <c r="F73" s="20" t="s">
        <v>4</v>
      </c>
    </row>
    <row r="74" spans="1:7" ht="31.5">
      <c r="A74" s="29">
        <v>63</v>
      </c>
      <c r="B74" s="20" t="s">
        <v>939</v>
      </c>
      <c r="C74" s="33" t="s">
        <v>940</v>
      </c>
      <c r="D74" s="20" t="s">
        <v>933</v>
      </c>
      <c r="E74" s="24">
        <v>300000</v>
      </c>
      <c r="F74" s="20" t="s">
        <v>4</v>
      </c>
    </row>
    <row r="75" spans="1:7" ht="63">
      <c r="A75" s="29">
        <v>64</v>
      </c>
      <c r="B75" s="20" t="s">
        <v>941</v>
      </c>
      <c r="C75" s="33" t="s">
        <v>942</v>
      </c>
      <c r="D75" s="20" t="s">
        <v>936</v>
      </c>
      <c r="E75" s="24">
        <v>50000</v>
      </c>
      <c r="F75" s="20" t="s">
        <v>4</v>
      </c>
    </row>
    <row r="76" spans="1:7" ht="31.5">
      <c r="A76" s="29">
        <v>65</v>
      </c>
      <c r="B76" s="20" t="s">
        <v>943</v>
      </c>
      <c r="C76" s="33" t="s">
        <v>944</v>
      </c>
      <c r="D76" s="20" t="s">
        <v>933</v>
      </c>
      <c r="E76" s="24">
        <v>300000</v>
      </c>
      <c r="F76" s="20" t="s">
        <v>4</v>
      </c>
    </row>
    <row r="77" spans="1:7" ht="31.5">
      <c r="A77" s="29">
        <v>66</v>
      </c>
      <c r="B77" s="20" t="s">
        <v>945</v>
      </c>
      <c r="C77" s="33" t="s">
        <v>946</v>
      </c>
      <c r="D77" s="20" t="s">
        <v>936</v>
      </c>
      <c r="E77" s="24">
        <v>50000</v>
      </c>
      <c r="F77" s="20" t="s">
        <v>4</v>
      </c>
    </row>
    <row r="78" spans="1:7" ht="31.5">
      <c r="A78" s="29">
        <v>67</v>
      </c>
      <c r="B78" s="20" t="s">
        <v>947</v>
      </c>
      <c r="C78" s="33" t="s">
        <v>948</v>
      </c>
      <c r="D78" s="20" t="s">
        <v>933</v>
      </c>
      <c r="E78" s="24">
        <v>300000</v>
      </c>
      <c r="F78" s="20" t="s">
        <v>4</v>
      </c>
    </row>
    <row r="79" spans="1:7" ht="31.5">
      <c r="A79" s="29">
        <v>68</v>
      </c>
      <c r="B79" s="20" t="s">
        <v>858</v>
      </c>
      <c r="C79" s="33" t="s">
        <v>949</v>
      </c>
      <c r="D79" s="20" t="s">
        <v>936</v>
      </c>
      <c r="E79" s="24">
        <v>50000</v>
      </c>
      <c r="F79" s="20" t="s">
        <v>4</v>
      </c>
    </row>
    <row r="80" spans="1:7" ht="31.5">
      <c r="A80" s="29">
        <v>69</v>
      </c>
      <c r="B80" s="20" t="s">
        <v>950</v>
      </c>
      <c r="C80" s="33" t="s">
        <v>951</v>
      </c>
      <c r="D80" s="20" t="s">
        <v>933</v>
      </c>
      <c r="E80" s="24">
        <v>300000</v>
      </c>
      <c r="F80" s="20" t="s">
        <v>4</v>
      </c>
      <c r="G80" s="19"/>
    </row>
    <row r="81" spans="1:7">
      <c r="A81" s="29"/>
      <c r="B81" s="157" t="s">
        <v>662</v>
      </c>
      <c r="C81" s="20"/>
      <c r="D81" s="20"/>
      <c r="E81" s="24"/>
      <c r="F81" s="20"/>
    </row>
    <row r="82" spans="1:7" ht="94.5">
      <c r="A82" s="196">
        <v>70</v>
      </c>
      <c r="B82" s="615" t="s">
        <v>952</v>
      </c>
      <c r="C82" s="22" t="s">
        <v>953</v>
      </c>
      <c r="D82" s="615" t="s">
        <v>10712</v>
      </c>
      <c r="E82" s="24">
        <v>1500000</v>
      </c>
      <c r="F82" s="22" t="s">
        <v>4</v>
      </c>
      <c r="G82" s="35"/>
    </row>
    <row r="83" spans="1:7" ht="47.25">
      <c r="A83" s="29">
        <v>71</v>
      </c>
      <c r="B83" s="21" t="s">
        <v>954</v>
      </c>
      <c r="C83" s="18" t="s">
        <v>955</v>
      </c>
      <c r="D83" s="21" t="s">
        <v>956</v>
      </c>
      <c r="E83" s="24">
        <v>800000</v>
      </c>
      <c r="F83" s="22" t="s">
        <v>4</v>
      </c>
    </row>
    <row r="84" spans="1:7" ht="47.25">
      <c r="A84" s="196">
        <v>72</v>
      </c>
      <c r="B84" s="21" t="s">
        <v>957</v>
      </c>
      <c r="C84" s="18" t="s">
        <v>958</v>
      </c>
      <c r="D84" s="21" t="s">
        <v>956</v>
      </c>
      <c r="E84" s="24">
        <v>800000</v>
      </c>
      <c r="F84" s="22" t="s">
        <v>4</v>
      </c>
    </row>
    <row r="85" spans="1:7" ht="31.5">
      <c r="A85" s="29">
        <v>73</v>
      </c>
      <c r="B85" s="21" t="s">
        <v>959</v>
      </c>
      <c r="C85" s="18" t="s">
        <v>960</v>
      </c>
      <c r="D85" s="21" t="s">
        <v>956</v>
      </c>
      <c r="E85" s="24">
        <v>800000</v>
      </c>
      <c r="F85" s="22" t="s">
        <v>4</v>
      </c>
    </row>
    <row r="86" spans="1:7" ht="31.5">
      <c r="A86" s="196">
        <v>74</v>
      </c>
      <c r="B86" s="21" t="s">
        <v>961</v>
      </c>
      <c r="C86" s="18" t="s">
        <v>962</v>
      </c>
      <c r="D86" s="21" t="s">
        <v>956</v>
      </c>
      <c r="E86" s="24">
        <v>800000</v>
      </c>
      <c r="F86" s="22" t="s">
        <v>4</v>
      </c>
      <c r="G86" s="19"/>
    </row>
    <row r="87" spans="1:7">
      <c r="A87" s="29"/>
      <c r="B87" s="2205" t="s">
        <v>208</v>
      </c>
      <c r="C87" s="2206"/>
      <c r="D87" s="21"/>
      <c r="E87" s="24"/>
      <c r="F87" s="22"/>
      <c r="G87" s="19"/>
    </row>
    <row r="88" spans="1:7" ht="63">
      <c r="A88" s="29">
        <v>75</v>
      </c>
      <c r="B88" s="21" t="s">
        <v>963</v>
      </c>
      <c r="C88" s="18" t="s">
        <v>964</v>
      </c>
      <c r="D88" s="21" t="s">
        <v>965</v>
      </c>
      <c r="E88" s="24">
        <v>4000000</v>
      </c>
      <c r="F88" s="22" t="s">
        <v>4</v>
      </c>
      <c r="G88" s="35"/>
    </row>
    <row r="89" spans="1:7">
      <c r="A89" s="29"/>
      <c r="B89" s="157" t="s">
        <v>555</v>
      </c>
      <c r="C89" s="20"/>
      <c r="D89" s="20"/>
      <c r="E89" s="24"/>
      <c r="F89" s="20"/>
    </row>
    <row r="90" spans="1:7" ht="78.75">
      <c r="A90" s="29">
        <v>76</v>
      </c>
      <c r="B90" s="21" t="s">
        <v>966</v>
      </c>
      <c r="C90" s="18" t="s">
        <v>967</v>
      </c>
      <c r="D90" s="36" t="s">
        <v>968</v>
      </c>
      <c r="E90" s="24">
        <v>2180817.5</v>
      </c>
      <c r="F90" s="18" t="s">
        <v>466</v>
      </c>
    </row>
    <row r="91" spans="1:7">
      <c r="A91" s="29"/>
      <c r="B91" s="157" t="s">
        <v>15</v>
      </c>
      <c r="C91" s="20"/>
      <c r="D91" s="20"/>
      <c r="E91" s="616">
        <f>SUM(E6:E90)</f>
        <v>106040875.52</v>
      </c>
      <c r="F91" s="20"/>
      <c r="G91" s="37"/>
    </row>
    <row r="92" spans="1:7" s="12" customFormat="1" ht="81.75" customHeight="1">
      <c r="A92" s="2143" t="s">
        <v>3460</v>
      </c>
      <c r="B92" s="2143"/>
      <c r="C92" s="2143"/>
      <c r="D92" s="2143" t="s">
        <v>172</v>
      </c>
      <c r="E92" s="2143"/>
      <c r="F92" s="2143"/>
    </row>
    <row r="93" spans="1:7">
      <c r="E93" s="617"/>
    </row>
    <row r="112" spans="1:6" ht="78.75">
      <c r="A112" s="29">
        <v>22</v>
      </c>
      <c r="B112" s="22" t="s">
        <v>837</v>
      </c>
      <c r="C112" s="18" t="s">
        <v>838</v>
      </c>
      <c r="D112" s="21" t="s">
        <v>14957</v>
      </c>
      <c r="E112" s="24">
        <v>2000000</v>
      </c>
      <c r="F112" s="22" t="s">
        <v>4</v>
      </c>
    </row>
    <row r="113" spans="1:6" ht="78.75">
      <c r="A113" s="29">
        <v>54</v>
      </c>
      <c r="B113" s="21" t="s">
        <v>913</v>
      </c>
      <c r="C113" s="30" t="s">
        <v>915</v>
      </c>
      <c r="D113" s="21" t="s">
        <v>14958</v>
      </c>
      <c r="E113" s="24">
        <v>1000000</v>
      </c>
      <c r="F113" s="22" t="s">
        <v>4</v>
      </c>
    </row>
    <row r="114" spans="1:6">
      <c r="E114" s="617">
        <f>SUM(E112:E113)</f>
        <v>3000000</v>
      </c>
    </row>
    <row r="118" spans="1:6">
      <c r="E118" s="617">
        <f>E114+E91</f>
        <v>109040875.52</v>
      </c>
    </row>
  </sheetData>
  <mergeCells count="12">
    <mergeCell ref="A92:C92"/>
    <mergeCell ref="D92:F92"/>
    <mergeCell ref="B20:C20"/>
    <mergeCell ref="B45:C45"/>
    <mergeCell ref="B15:C15"/>
    <mergeCell ref="B69:C69"/>
    <mergeCell ref="B87:C87"/>
    <mergeCell ref="A1:F1"/>
    <mergeCell ref="A2:F2"/>
    <mergeCell ref="A3:F3"/>
    <mergeCell ref="B5:D5"/>
    <mergeCell ref="B11:D11"/>
  </mergeCells>
  <pageMargins left="0.7" right="0.7" top="0.75" bottom="0.75" header="0.3" footer="0.3"/>
  <pageSetup scale="90" orientation="landscape" r:id="rId1"/>
  <headerFooter>
    <oddFooter>Page &amp;P of &amp;N</oddFooter>
  </headerFooter>
</worksheet>
</file>

<file path=xl/worksheets/sheet110.xml><?xml version="1.0" encoding="utf-8"?>
<worksheet xmlns="http://schemas.openxmlformats.org/spreadsheetml/2006/main" xmlns:r="http://schemas.openxmlformats.org/officeDocument/2006/relationships">
  <sheetPr>
    <tabColor theme="5" tint="-0.499984740745262"/>
  </sheetPr>
  <dimension ref="A1:I121"/>
  <sheetViews>
    <sheetView workbookViewId="0">
      <selection activeCell="E10" sqref="E10"/>
    </sheetView>
  </sheetViews>
  <sheetFormatPr defaultRowHeight="15"/>
  <cols>
    <col min="1" max="1" width="7.28515625" style="12" customWidth="1"/>
    <col min="2" max="2" width="16.42578125" style="12" customWidth="1"/>
    <col min="3" max="3" width="42.5703125" style="12" customWidth="1"/>
    <col min="4" max="4" width="44.28515625" style="1851" customWidth="1"/>
    <col min="5" max="5" width="22.140625" style="1866" bestFit="1" customWidth="1"/>
    <col min="6" max="6" width="9.28515625" style="91" customWidth="1"/>
    <col min="7" max="8" width="9.140625" style="12"/>
    <col min="9" max="9" width="13.28515625" style="12" bestFit="1" customWidth="1"/>
    <col min="10" max="16384" width="9.140625" style="12"/>
  </cols>
  <sheetData>
    <row r="1" spans="1:9" ht="15.75">
      <c r="A1" s="2370" t="s">
        <v>133</v>
      </c>
      <c r="B1" s="2370"/>
      <c r="C1" s="2370"/>
      <c r="D1" s="2370"/>
      <c r="E1" s="2370"/>
      <c r="F1" s="2370"/>
    </row>
    <row r="2" spans="1:9" ht="15.75">
      <c r="A2" s="2370" t="s">
        <v>42836</v>
      </c>
      <c r="B2" s="2370"/>
      <c r="C2" s="2370"/>
      <c r="D2" s="2370"/>
      <c r="E2" s="2370"/>
      <c r="F2" s="2370"/>
    </row>
    <row r="3" spans="1:9" ht="15.75">
      <c r="A3" s="2370" t="s">
        <v>6436</v>
      </c>
      <c r="B3" s="2370"/>
      <c r="C3" s="2370"/>
      <c r="D3" s="2370"/>
      <c r="E3" s="2370"/>
      <c r="F3" s="2370"/>
    </row>
    <row r="4" spans="1:9" ht="15.75">
      <c r="A4" s="1839" t="s">
        <v>134</v>
      </c>
      <c r="B4" s="1800" t="s">
        <v>135</v>
      </c>
      <c r="C4" s="1840" t="s">
        <v>0</v>
      </c>
      <c r="D4" s="1800" t="s">
        <v>136</v>
      </c>
      <c r="E4" s="1859" t="s">
        <v>1300</v>
      </c>
      <c r="F4" s="1800" t="s">
        <v>138</v>
      </c>
    </row>
    <row r="5" spans="1:9" ht="15.75">
      <c r="A5" s="1803"/>
      <c r="B5" s="2371" t="s">
        <v>1948</v>
      </c>
      <c r="C5" s="2371"/>
      <c r="D5" s="1825"/>
      <c r="E5" s="1859"/>
      <c r="F5" s="1800"/>
      <c r="I5" s="7"/>
    </row>
    <row r="6" spans="1:9" ht="44.25" customHeight="1">
      <c r="A6" s="1842">
        <v>1</v>
      </c>
      <c r="B6" s="1843" t="s">
        <v>464</v>
      </c>
      <c r="C6" s="1843" t="s">
        <v>42837</v>
      </c>
      <c r="D6" s="1844" t="s">
        <v>19531</v>
      </c>
      <c r="E6" s="1860">
        <v>4363826.76</v>
      </c>
      <c r="F6" s="1843" t="s">
        <v>118</v>
      </c>
    </row>
    <row r="7" spans="1:9" ht="47.25">
      <c r="A7" s="1842">
        <v>2</v>
      </c>
      <c r="B7" s="1843" t="s">
        <v>5</v>
      </c>
      <c r="C7" s="1843" t="s">
        <v>42838</v>
      </c>
      <c r="D7" s="1844" t="s">
        <v>240</v>
      </c>
      <c r="E7" s="1860">
        <v>1139000.08</v>
      </c>
      <c r="F7" s="1843" t="s">
        <v>118</v>
      </c>
    </row>
    <row r="8" spans="1:9" ht="30.75" customHeight="1">
      <c r="A8" s="1842">
        <v>3</v>
      </c>
      <c r="B8" s="1843" t="s">
        <v>7</v>
      </c>
      <c r="C8" s="1843" t="s">
        <v>42839</v>
      </c>
      <c r="D8" s="1844" t="s">
        <v>9</v>
      </c>
      <c r="E8" s="1860">
        <f>(1080*12)*8</f>
        <v>103680</v>
      </c>
      <c r="F8" s="1843" t="s">
        <v>118</v>
      </c>
    </row>
    <row r="9" spans="1:9" ht="30.75" customHeight="1">
      <c r="A9" s="1842">
        <v>4</v>
      </c>
      <c r="B9" s="1843" t="s">
        <v>10</v>
      </c>
      <c r="C9" s="1843" t="s">
        <v>42840</v>
      </c>
      <c r="D9" s="1844" t="s">
        <v>9</v>
      </c>
      <c r="E9" s="1860">
        <f>6700*12</f>
        <v>80400</v>
      </c>
      <c r="F9" s="1843" t="s">
        <v>118</v>
      </c>
    </row>
    <row r="10" spans="1:9" ht="67.5" customHeight="1">
      <c r="A10" s="1842">
        <v>5</v>
      </c>
      <c r="B10" s="1843" t="s">
        <v>12</v>
      </c>
      <c r="C10" s="1843" t="s">
        <v>42841</v>
      </c>
      <c r="D10" s="1844" t="s">
        <v>14</v>
      </c>
      <c r="E10" s="1860">
        <v>855545.69</v>
      </c>
      <c r="F10" s="1843" t="s">
        <v>118</v>
      </c>
    </row>
    <row r="11" spans="1:9" ht="15.75" customHeight="1">
      <c r="A11" s="1842"/>
      <c r="B11" s="2372" t="s">
        <v>43185</v>
      </c>
      <c r="C11" s="2373"/>
      <c r="D11" s="2374"/>
      <c r="E11" s="1860"/>
      <c r="F11" s="1843"/>
    </row>
    <row r="12" spans="1:9" ht="47.25">
      <c r="A12" s="1842">
        <v>6</v>
      </c>
      <c r="B12" s="1843" t="s">
        <v>5</v>
      </c>
      <c r="C12" s="1843" t="s">
        <v>42842</v>
      </c>
      <c r="D12" s="1844" t="s">
        <v>242</v>
      </c>
      <c r="E12" s="1860">
        <v>855000</v>
      </c>
      <c r="F12" s="1843" t="s">
        <v>118</v>
      </c>
    </row>
    <row r="13" spans="1:9" ht="64.5" customHeight="1">
      <c r="A13" s="1842">
        <v>7</v>
      </c>
      <c r="B13" s="1843" t="s">
        <v>12</v>
      </c>
      <c r="C13" s="1843" t="s">
        <v>42843</v>
      </c>
      <c r="D13" s="1844" t="s">
        <v>14</v>
      </c>
      <c r="E13" s="1860">
        <v>855000</v>
      </c>
      <c r="F13" s="1843" t="s">
        <v>118</v>
      </c>
    </row>
    <row r="14" spans="1:9" ht="75" customHeight="1">
      <c r="A14" s="1842">
        <v>8</v>
      </c>
      <c r="B14" s="1843" t="s">
        <v>360</v>
      </c>
      <c r="C14" s="1843" t="s">
        <v>42844</v>
      </c>
      <c r="D14" s="1844" t="s">
        <v>1736</v>
      </c>
      <c r="E14" s="1860">
        <v>1561209</v>
      </c>
      <c r="F14" s="1843" t="s">
        <v>118</v>
      </c>
    </row>
    <row r="15" spans="1:9" ht="15.75">
      <c r="A15" s="1842"/>
      <c r="B15" s="2368" t="s">
        <v>207</v>
      </c>
      <c r="C15" s="2368"/>
      <c r="D15" s="1843"/>
      <c r="E15" s="1860"/>
      <c r="F15" s="1843"/>
    </row>
    <row r="16" spans="1:9" s="185" customFormat="1" ht="31.5">
      <c r="A16" s="1845">
        <v>9</v>
      </c>
      <c r="B16" s="1846" t="s">
        <v>475</v>
      </c>
      <c r="C16" s="1843" t="s">
        <v>42845</v>
      </c>
      <c r="D16" s="1844" t="s">
        <v>22</v>
      </c>
      <c r="E16" s="1808">
        <v>5738993.4500000002</v>
      </c>
      <c r="F16" s="1846" t="s">
        <v>4</v>
      </c>
    </row>
    <row r="17" spans="1:6" s="185" customFormat="1" ht="15.75">
      <c r="A17" s="1842"/>
      <c r="B17" s="2369" t="s">
        <v>593</v>
      </c>
      <c r="C17" s="2369"/>
      <c r="D17" s="1846"/>
      <c r="E17" s="1808"/>
      <c r="F17" s="1846"/>
    </row>
    <row r="18" spans="1:6" s="185" customFormat="1" ht="47.25">
      <c r="A18" s="1845">
        <v>10</v>
      </c>
      <c r="B18" s="1846" t="s">
        <v>39</v>
      </c>
      <c r="C18" s="1843" t="s">
        <v>42862</v>
      </c>
      <c r="D18" s="1844" t="s">
        <v>40</v>
      </c>
      <c r="E18" s="1808">
        <v>18760218.879999999</v>
      </c>
      <c r="F18" s="1846" t="s">
        <v>4</v>
      </c>
    </row>
    <row r="19" spans="1:6" s="185" customFormat="1" ht="31.5">
      <c r="A19" s="1845">
        <v>11</v>
      </c>
      <c r="B19" s="1846" t="s">
        <v>41</v>
      </c>
      <c r="C19" s="1843" t="s">
        <v>42863</v>
      </c>
      <c r="D19" s="1844" t="s">
        <v>40</v>
      </c>
      <c r="E19" s="1808">
        <v>8500000</v>
      </c>
      <c r="F19" s="1846" t="s">
        <v>4</v>
      </c>
    </row>
    <row r="20" spans="1:6" s="185" customFormat="1" ht="15.75">
      <c r="A20" s="1845"/>
      <c r="B20" s="1863" t="s">
        <v>15</v>
      </c>
      <c r="C20" s="1864"/>
      <c r="D20" s="1865"/>
      <c r="E20" s="1859">
        <f>SUM(E6:E19)</f>
        <v>42812873.859999999</v>
      </c>
      <c r="F20" s="1846"/>
    </row>
    <row r="21" spans="1:6" s="185" customFormat="1" ht="100.5" customHeight="1">
      <c r="A21" s="2143" t="s">
        <v>1391</v>
      </c>
      <c r="B21" s="2143"/>
      <c r="C21" s="2143"/>
      <c r="D21" s="2143" t="s">
        <v>1392</v>
      </c>
      <c r="E21" s="2143"/>
      <c r="F21" s="2143"/>
    </row>
    <row r="22" spans="1:6" s="185" customFormat="1" ht="15.75">
      <c r="A22" s="1845"/>
      <c r="B22" s="1846"/>
      <c r="C22" s="1843"/>
      <c r="D22" s="1844"/>
      <c r="E22" s="1808"/>
      <c r="F22" s="1846"/>
    </row>
    <row r="23" spans="1:6" s="185" customFormat="1" ht="15.75">
      <c r="A23" s="1845"/>
      <c r="B23" s="1846"/>
      <c r="C23" s="1843"/>
      <c r="D23" s="1844"/>
      <c r="E23" s="1808"/>
      <c r="F23" s="1846"/>
    </row>
    <row r="24" spans="1:6" s="185" customFormat="1" ht="15.75">
      <c r="A24" s="1845"/>
      <c r="B24" s="1846"/>
      <c r="C24" s="1843"/>
      <c r="D24" s="1844"/>
      <c r="E24" s="1808"/>
      <c r="F24" s="1846"/>
    </row>
    <row r="25" spans="1:6" s="185" customFormat="1" ht="15.75">
      <c r="A25" s="1845"/>
      <c r="B25" s="1846"/>
      <c r="C25" s="1843"/>
      <c r="D25" s="1844"/>
      <c r="E25" s="1808"/>
      <c r="F25" s="1846"/>
    </row>
    <row r="26" spans="1:6" s="185" customFormat="1" ht="15.75">
      <c r="A26" s="1845"/>
      <c r="B26" s="1846"/>
      <c r="C26" s="1843"/>
      <c r="D26" s="1844"/>
      <c r="E26" s="1808"/>
      <c r="F26" s="1846"/>
    </row>
    <row r="27" spans="1:6" s="185" customFormat="1" ht="15.75">
      <c r="A27" s="1845"/>
      <c r="B27" s="1846"/>
      <c r="C27" s="1843"/>
      <c r="D27" s="1844"/>
      <c r="E27" s="1808"/>
      <c r="F27" s="1846"/>
    </row>
    <row r="28" spans="1:6" s="185" customFormat="1" ht="15.75">
      <c r="A28" s="1845"/>
      <c r="B28" s="1846"/>
      <c r="C28" s="1843"/>
      <c r="D28" s="1844"/>
      <c r="E28" s="1808"/>
      <c r="F28" s="1846"/>
    </row>
    <row r="29" spans="1:6" s="185" customFormat="1" ht="15.75">
      <c r="A29" s="1845"/>
      <c r="B29" s="1846"/>
      <c r="C29" s="1843"/>
      <c r="D29" s="1844"/>
      <c r="E29" s="1808"/>
      <c r="F29" s="1846"/>
    </row>
    <row r="30" spans="1:6" s="185" customFormat="1" ht="15.75">
      <c r="A30" s="1845"/>
      <c r="B30" s="1846"/>
      <c r="C30" s="1843"/>
      <c r="D30" s="1844"/>
      <c r="E30" s="1808"/>
      <c r="F30" s="1846"/>
    </row>
    <row r="31" spans="1:6" s="185" customFormat="1" ht="15.75">
      <c r="A31" s="1845"/>
      <c r="B31" s="1846"/>
      <c r="C31" s="1843"/>
      <c r="D31" s="1844"/>
      <c r="E31" s="1808"/>
      <c r="F31" s="1846"/>
    </row>
    <row r="32" spans="1:6" s="185" customFormat="1" ht="15.75">
      <c r="A32" s="1845"/>
      <c r="B32" s="1846"/>
      <c r="C32" s="1843"/>
      <c r="D32" s="1844"/>
      <c r="E32" s="1808"/>
      <c r="F32" s="1846"/>
    </row>
    <row r="33" spans="1:6" s="185" customFormat="1" ht="15.75">
      <c r="A33" s="1845"/>
      <c r="B33" s="1846"/>
      <c r="C33" s="1843"/>
      <c r="D33" s="1844"/>
      <c r="E33" s="1808"/>
      <c r="F33" s="1846"/>
    </row>
    <row r="34" spans="1:6" s="185" customFormat="1" ht="15.75">
      <c r="A34" s="1845"/>
      <c r="B34" s="1846"/>
      <c r="C34" s="1843"/>
      <c r="D34" s="1844"/>
      <c r="E34" s="1808"/>
      <c r="F34" s="1846"/>
    </row>
    <row r="35" spans="1:6" s="185" customFormat="1" ht="15.75">
      <c r="A35" s="1845"/>
      <c r="B35" s="1846"/>
      <c r="C35" s="1843"/>
      <c r="D35" s="1844"/>
      <c r="E35" s="1808"/>
      <c r="F35" s="1846"/>
    </row>
    <row r="36" spans="1:6" s="185" customFormat="1" ht="15.75">
      <c r="A36" s="1845"/>
      <c r="B36" s="1846"/>
      <c r="C36" s="1843"/>
      <c r="D36" s="1844"/>
      <c r="E36" s="1808"/>
      <c r="F36" s="1846"/>
    </row>
    <row r="37" spans="1:6" s="185" customFormat="1" ht="15.75">
      <c r="A37" s="1845"/>
      <c r="B37" s="1846"/>
      <c r="C37" s="1843"/>
      <c r="D37" s="1844"/>
      <c r="E37" s="1808"/>
      <c r="F37" s="1846"/>
    </row>
    <row r="38" spans="1:6" s="185" customFormat="1" ht="15.75">
      <c r="A38" s="1845"/>
      <c r="B38" s="1846"/>
      <c r="C38" s="1843"/>
      <c r="D38" s="1844"/>
      <c r="E38" s="1808"/>
      <c r="F38" s="1846"/>
    </row>
    <row r="39" spans="1:6" s="185" customFormat="1" ht="15.75">
      <c r="A39" s="1845"/>
      <c r="B39" s="1846"/>
      <c r="C39" s="1843"/>
      <c r="D39" s="1844"/>
      <c r="E39" s="1808"/>
      <c r="F39" s="1846"/>
    </row>
    <row r="40" spans="1:6" s="185" customFormat="1" ht="15.75">
      <c r="A40" s="1845"/>
      <c r="B40" s="1846"/>
      <c r="C40" s="1843"/>
      <c r="D40" s="1844"/>
      <c r="E40" s="1808"/>
      <c r="F40" s="1846"/>
    </row>
    <row r="41" spans="1:6" s="185" customFormat="1" ht="15.75">
      <c r="A41" s="1845"/>
      <c r="B41" s="1846"/>
      <c r="C41" s="1843"/>
      <c r="D41" s="1844"/>
      <c r="E41" s="1808"/>
      <c r="F41" s="1846"/>
    </row>
    <row r="42" spans="1:6" s="185" customFormat="1" ht="15.75">
      <c r="A42" s="1845"/>
      <c r="B42" s="1846"/>
      <c r="C42" s="1843"/>
      <c r="D42" s="1844"/>
      <c r="E42" s="1808"/>
      <c r="F42" s="1846"/>
    </row>
    <row r="43" spans="1:6" s="185" customFormat="1" ht="15.75">
      <c r="A43" s="1845"/>
      <c r="B43" s="1846"/>
      <c r="C43" s="1843"/>
      <c r="D43" s="1844"/>
      <c r="E43" s="1808"/>
      <c r="F43" s="1846"/>
    </row>
    <row r="44" spans="1:6" s="185" customFormat="1" ht="15.75">
      <c r="A44" s="1845"/>
      <c r="B44" s="1846"/>
      <c r="C44" s="1843"/>
      <c r="D44" s="1844"/>
      <c r="E44" s="1808"/>
      <c r="F44" s="1846"/>
    </row>
    <row r="45" spans="1:6" s="185" customFormat="1" ht="15.75">
      <c r="A45" s="2370" t="s">
        <v>133</v>
      </c>
      <c r="B45" s="2370"/>
      <c r="C45" s="2370"/>
      <c r="D45" s="2370"/>
      <c r="E45" s="2370"/>
      <c r="F45" s="2370"/>
    </row>
    <row r="46" spans="1:6" s="185" customFormat="1" ht="15.75">
      <c r="A46" s="2370" t="s">
        <v>42836</v>
      </c>
      <c r="B46" s="2370"/>
      <c r="C46" s="2370"/>
      <c r="D46" s="2370"/>
      <c r="E46" s="2370"/>
      <c r="F46" s="2370"/>
    </row>
    <row r="47" spans="1:6" s="185" customFormat="1" ht="15.75">
      <c r="A47" s="2370" t="s">
        <v>6436</v>
      </c>
      <c r="B47" s="2370"/>
      <c r="C47" s="2370"/>
      <c r="D47" s="2370"/>
      <c r="E47" s="2370"/>
      <c r="F47" s="2370"/>
    </row>
    <row r="48" spans="1:6" s="185" customFormat="1" ht="15.75">
      <c r="A48" s="1839" t="s">
        <v>134</v>
      </c>
      <c r="B48" s="1800" t="s">
        <v>135</v>
      </c>
      <c r="C48" s="1840" t="s">
        <v>0</v>
      </c>
      <c r="D48" s="1800" t="s">
        <v>136</v>
      </c>
      <c r="E48" s="1859" t="s">
        <v>1300</v>
      </c>
      <c r="F48" s="1800" t="s">
        <v>138</v>
      </c>
    </row>
    <row r="49" spans="1:6" ht="15.75">
      <c r="A49" s="1842"/>
      <c r="B49" s="2368" t="s">
        <v>555</v>
      </c>
      <c r="C49" s="2368"/>
      <c r="D49" s="1843"/>
      <c r="E49" s="1860"/>
      <c r="F49" s="1843"/>
    </row>
    <row r="50" spans="1:6" ht="94.5">
      <c r="A50" s="1845">
        <v>1</v>
      </c>
      <c r="B50" s="1846" t="s">
        <v>42846</v>
      </c>
      <c r="C50" s="1843" t="s">
        <v>42847</v>
      </c>
      <c r="D50" s="1844" t="s">
        <v>42848</v>
      </c>
      <c r="E50" s="1815">
        <v>2180817.5099999998</v>
      </c>
      <c r="F50" s="1846" t="s">
        <v>4</v>
      </c>
    </row>
    <row r="51" spans="1:6" ht="15.75">
      <c r="A51" s="1845"/>
      <c r="B51" s="2375" t="s">
        <v>930</v>
      </c>
      <c r="C51" s="2375"/>
      <c r="D51" s="1846"/>
      <c r="E51" s="1808"/>
      <c r="F51" s="1846"/>
    </row>
    <row r="52" spans="1:6" ht="63">
      <c r="A52" s="1842">
        <v>2</v>
      </c>
      <c r="B52" s="1843" t="s">
        <v>42849</v>
      </c>
      <c r="C52" s="1843" t="s">
        <v>44234</v>
      </c>
      <c r="D52" s="1846" t="s">
        <v>42850</v>
      </c>
      <c r="E52" s="1815">
        <v>170000</v>
      </c>
      <c r="F52" s="1846" t="s">
        <v>4</v>
      </c>
    </row>
    <row r="53" spans="1:6" ht="63">
      <c r="A53" s="1842">
        <v>3</v>
      </c>
      <c r="B53" s="1843" t="s">
        <v>42851</v>
      </c>
      <c r="C53" s="1843" t="s">
        <v>44235</v>
      </c>
      <c r="D53" s="1846" t="s">
        <v>42850</v>
      </c>
      <c r="E53" s="1815">
        <v>170000</v>
      </c>
      <c r="F53" s="1846" t="s">
        <v>4</v>
      </c>
    </row>
    <row r="54" spans="1:6" ht="63">
      <c r="A54" s="1842">
        <v>4</v>
      </c>
      <c r="B54" s="1843" t="s">
        <v>42852</v>
      </c>
      <c r="C54" s="1843" t="s">
        <v>44236</v>
      </c>
      <c r="D54" s="1846" t="s">
        <v>42850</v>
      </c>
      <c r="E54" s="1815">
        <v>170000</v>
      </c>
      <c r="F54" s="1846" t="s">
        <v>4</v>
      </c>
    </row>
    <row r="55" spans="1:6" ht="63">
      <c r="A55" s="1842">
        <v>5</v>
      </c>
      <c r="B55" s="1843" t="s">
        <v>42853</v>
      </c>
      <c r="C55" s="1843" t="s">
        <v>44237</v>
      </c>
      <c r="D55" s="1846" t="s">
        <v>42850</v>
      </c>
      <c r="E55" s="1815">
        <v>170000</v>
      </c>
      <c r="F55" s="1846" t="s">
        <v>4</v>
      </c>
    </row>
    <row r="56" spans="1:6" ht="63">
      <c r="A56" s="1842">
        <v>6</v>
      </c>
      <c r="B56" s="1843" t="s">
        <v>42854</v>
      </c>
      <c r="C56" s="1843" t="s">
        <v>44238</v>
      </c>
      <c r="D56" s="1846" t="s">
        <v>42850</v>
      </c>
      <c r="E56" s="1815">
        <v>170000</v>
      </c>
      <c r="F56" s="1846" t="s">
        <v>4</v>
      </c>
    </row>
    <row r="57" spans="1:6" ht="63">
      <c r="A57" s="1842">
        <v>7</v>
      </c>
      <c r="B57" s="1843" t="s">
        <v>42855</v>
      </c>
      <c r="C57" s="1843" t="s">
        <v>44239</v>
      </c>
      <c r="D57" s="1846" t="s">
        <v>42850</v>
      </c>
      <c r="E57" s="1815">
        <v>170000</v>
      </c>
      <c r="F57" s="1846" t="s">
        <v>4</v>
      </c>
    </row>
    <row r="58" spans="1:6" ht="63">
      <c r="A58" s="1842">
        <v>8</v>
      </c>
      <c r="B58" s="1843" t="s">
        <v>42856</v>
      </c>
      <c r="C58" s="1843" t="s">
        <v>44240</v>
      </c>
      <c r="D58" s="1846" t="s">
        <v>42850</v>
      </c>
      <c r="E58" s="1815">
        <v>170000</v>
      </c>
      <c r="F58" s="1846" t="s">
        <v>4</v>
      </c>
    </row>
    <row r="59" spans="1:6" ht="63">
      <c r="A59" s="1842">
        <v>9</v>
      </c>
      <c r="B59" s="1843" t="s">
        <v>42857</v>
      </c>
      <c r="C59" s="1843" t="s">
        <v>44241</v>
      </c>
      <c r="D59" s="1846" t="s">
        <v>42850</v>
      </c>
      <c r="E59" s="1815">
        <v>170000</v>
      </c>
      <c r="F59" s="1846" t="s">
        <v>4</v>
      </c>
    </row>
    <row r="60" spans="1:6" ht="63">
      <c r="A60" s="1842">
        <v>10</v>
      </c>
      <c r="B60" s="1843" t="s">
        <v>42858</v>
      </c>
      <c r="C60" s="1843" t="s">
        <v>44242</v>
      </c>
      <c r="D60" s="1846" t="s">
        <v>42850</v>
      </c>
      <c r="E60" s="1815">
        <v>170000</v>
      </c>
      <c r="F60" s="1846" t="s">
        <v>4</v>
      </c>
    </row>
    <row r="61" spans="1:6" ht="63">
      <c r="A61" s="1842">
        <v>11</v>
      </c>
      <c r="B61" s="1843" t="s">
        <v>42859</v>
      </c>
      <c r="C61" s="1843" t="s">
        <v>44243</v>
      </c>
      <c r="D61" s="1846" t="s">
        <v>42850</v>
      </c>
      <c r="E61" s="1815">
        <v>170000</v>
      </c>
      <c r="F61" s="1846" t="s">
        <v>4</v>
      </c>
    </row>
    <row r="62" spans="1:6" ht="63">
      <c r="A62" s="1842">
        <v>12</v>
      </c>
      <c r="B62" s="1843" t="s">
        <v>42860</v>
      </c>
      <c r="C62" s="1843" t="s">
        <v>44244</v>
      </c>
      <c r="D62" s="1846" t="s">
        <v>42850</v>
      </c>
      <c r="E62" s="1815">
        <v>170000</v>
      </c>
      <c r="F62" s="1846" t="s">
        <v>4</v>
      </c>
    </row>
    <row r="63" spans="1:6" ht="63">
      <c r="A63" s="1842">
        <v>13</v>
      </c>
      <c r="B63" s="1843" t="s">
        <v>42861</v>
      </c>
      <c r="C63" s="1843" t="s">
        <v>44245</v>
      </c>
      <c r="D63" s="1846" t="s">
        <v>42850</v>
      </c>
      <c r="E63" s="1815">
        <v>170000</v>
      </c>
      <c r="F63" s="1846" t="s">
        <v>4</v>
      </c>
    </row>
    <row r="64" spans="1:6" ht="15.75">
      <c r="A64" s="1845"/>
      <c r="B64" s="2369" t="s">
        <v>810</v>
      </c>
      <c r="C64" s="2369"/>
      <c r="D64" s="1843"/>
      <c r="E64" s="1860"/>
      <c r="F64" s="1843"/>
    </row>
    <row r="65" spans="1:6" ht="47.25">
      <c r="A65" s="1845">
        <v>14</v>
      </c>
      <c r="B65" s="1846" t="s">
        <v>42864</v>
      </c>
      <c r="C65" s="1843" t="s">
        <v>42865</v>
      </c>
      <c r="D65" s="1844" t="s">
        <v>42866</v>
      </c>
      <c r="E65" s="1815">
        <f>2117216.4+80000</f>
        <v>2197216.4</v>
      </c>
      <c r="F65" s="1843" t="s">
        <v>118</v>
      </c>
    </row>
    <row r="66" spans="1:6" ht="47.25">
      <c r="A66" s="1845">
        <v>15</v>
      </c>
      <c r="B66" s="1809" t="s">
        <v>42867</v>
      </c>
      <c r="C66" s="1843" t="s">
        <v>42868</v>
      </c>
      <c r="D66" s="326" t="s">
        <v>42869</v>
      </c>
      <c r="E66" s="1815">
        <v>1000000</v>
      </c>
      <c r="F66" s="1843" t="s">
        <v>118</v>
      </c>
    </row>
    <row r="67" spans="1:6" ht="31.5">
      <c r="A67" s="1845">
        <v>16</v>
      </c>
      <c r="B67" s="1846" t="s">
        <v>42870</v>
      </c>
      <c r="C67" s="1843" t="s">
        <v>42871</v>
      </c>
      <c r="D67" s="1844" t="s">
        <v>25760</v>
      </c>
      <c r="E67" s="1815">
        <f>(1968000/2)+45285</f>
        <v>1029285</v>
      </c>
      <c r="F67" s="1846" t="s">
        <v>4</v>
      </c>
    </row>
    <row r="68" spans="1:6" ht="47.25">
      <c r="A68" s="1845">
        <v>17</v>
      </c>
      <c r="B68" s="1846" t="s">
        <v>42856</v>
      </c>
      <c r="C68" s="1843" t="s">
        <v>42872</v>
      </c>
      <c r="D68" s="1844" t="s">
        <v>42873</v>
      </c>
      <c r="E68" s="1815">
        <v>1209449.75</v>
      </c>
      <c r="F68" s="1843" t="s">
        <v>118</v>
      </c>
    </row>
    <row r="69" spans="1:6" ht="47.25">
      <c r="A69" s="1845">
        <v>18</v>
      </c>
      <c r="B69" s="1846" t="s">
        <v>42874</v>
      </c>
      <c r="C69" s="1843" t="s">
        <v>42875</v>
      </c>
      <c r="D69" s="1844" t="s">
        <v>42876</v>
      </c>
      <c r="E69" s="1815">
        <v>400000</v>
      </c>
      <c r="F69" s="1843" t="s">
        <v>118</v>
      </c>
    </row>
    <row r="70" spans="1:6" ht="47.25">
      <c r="A70" s="1845">
        <v>19</v>
      </c>
      <c r="B70" s="1846" t="s">
        <v>42874</v>
      </c>
      <c r="C70" s="1843" t="s">
        <v>42877</v>
      </c>
      <c r="D70" s="1844" t="s">
        <v>44226</v>
      </c>
      <c r="E70" s="1815">
        <v>1000000</v>
      </c>
      <c r="F70" s="1843" t="s">
        <v>118</v>
      </c>
    </row>
    <row r="71" spans="1:6" ht="63">
      <c r="A71" s="1845">
        <v>20</v>
      </c>
      <c r="B71" s="1846" t="s">
        <v>42878</v>
      </c>
      <c r="C71" s="1843" t="s">
        <v>42879</v>
      </c>
      <c r="D71" s="1844" t="s">
        <v>42880</v>
      </c>
      <c r="E71" s="1815">
        <v>4111762</v>
      </c>
      <c r="F71" s="1843" t="s">
        <v>118</v>
      </c>
    </row>
    <row r="72" spans="1:6" ht="47.25">
      <c r="A72" s="1845">
        <v>21</v>
      </c>
      <c r="B72" s="1846" t="s">
        <v>42851</v>
      </c>
      <c r="C72" s="1843" t="s">
        <v>42881</v>
      </c>
      <c r="D72" s="27" t="s">
        <v>43171</v>
      </c>
      <c r="E72" s="1815">
        <v>600000</v>
      </c>
      <c r="F72" s="1843" t="s">
        <v>118</v>
      </c>
    </row>
    <row r="73" spans="1:6" ht="47.25">
      <c r="A73" s="1845">
        <v>22</v>
      </c>
      <c r="B73" s="1846" t="s">
        <v>42882</v>
      </c>
      <c r="C73" s="1843" t="s">
        <v>42883</v>
      </c>
      <c r="D73" s="326" t="s">
        <v>43172</v>
      </c>
      <c r="E73" s="1814">
        <v>754760</v>
      </c>
      <c r="F73" s="1843" t="s">
        <v>118</v>
      </c>
    </row>
    <row r="74" spans="1:6" ht="47.25">
      <c r="A74" s="1845">
        <v>23</v>
      </c>
      <c r="B74" s="1809" t="s">
        <v>42884</v>
      </c>
      <c r="C74" s="1843" t="s">
        <v>42885</v>
      </c>
      <c r="D74" s="326" t="s">
        <v>43173</v>
      </c>
      <c r="E74" s="1815">
        <v>1000000</v>
      </c>
      <c r="F74" s="1843" t="s">
        <v>118</v>
      </c>
    </row>
    <row r="75" spans="1:6" ht="47.25">
      <c r="A75" s="1845">
        <v>24</v>
      </c>
      <c r="B75" s="1809" t="s">
        <v>42886</v>
      </c>
      <c r="C75" s="1843" t="s">
        <v>42887</v>
      </c>
      <c r="D75" s="27" t="s">
        <v>43174</v>
      </c>
      <c r="E75" s="1815">
        <v>600000</v>
      </c>
      <c r="F75" s="1843" t="s">
        <v>118</v>
      </c>
    </row>
    <row r="76" spans="1:6" ht="31.5">
      <c r="A76" s="1845">
        <v>25</v>
      </c>
      <c r="B76" s="1809" t="s">
        <v>42886</v>
      </c>
      <c r="C76" s="1843" t="s">
        <v>42888</v>
      </c>
      <c r="D76" s="27" t="s">
        <v>43175</v>
      </c>
      <c r="E76" s="1815">
        <v>250000</v>
      </c>
      <c r="F76" s="1843" t="s">
        <v>118</v>
      </c>
    </row>
    <row r="77" spans="1:6" ht="47.25">
      <c r="A77" s="1845">
        <v>26</v>
      </c>
      <c r="B77" s="1809" t="s">
        <v>42889</v>
      </c>
      <c r="C77" s="1843" t="s">
        <v>42890</v>
      </c>
      <c r="D77" s="1844" t="s">
        <v>43176</v>
      </c>
      <c r="E77" s="1815">
        <v>300000</v>
      </c>
      <c r="F77" s="1843" t="s">
        <v>118</v>
      </c>
    </row>
    <row r="78" spans="1:6" ht="47.25">
      <c r="A78" s="1845">
        <v>27</v>
      </c>
      <c r="B78" s="1809" t="s">
        <v>42891</v>
      </c>
      <c r="C78" s="1843" t="s">
        <v>42892</v>
      </c>
      <c r="D78" s="326" t="s">
        <v>43177</v>
      </c>
      <c r="E78" s="1815">
        <f>1788000-122168.6-30</f>
        <v>1665801.4</v>
      </c>
      <c r="F78" s="1846" t="s">
        <v>4</v>
      </c>
    </row>
    <row r="79" spans="1:6" ht="31.5">
      <c r="A79" s="1845">
        <v>28</v>
      </c>
      <c r="B79" s="1846" t="s">
        <v>42893</v>
      </c>
      <c r="C79" s="1843" t="s">
        <v>42894</v>
      </c>
      <c r="D79" s="1844" t="s">
        <v>42895</v>
      </c>
      <c r="E79" s="1815">
        <v>900000</v>
      </c>
      <c r="F79" s="1843" t="s">
        <v>4</v>
      </c>
    </row>
    <row r="80" spans="1:6" ht="47.25">
      <c r="A80" s="1845">
        <v>29</v>
      </c>
      <c r="B80" s="1809" t="s">
        <v>42896</v>
      </c>
      <c r="C80" s="1843" t="s">
        <v>42897</v>
      </c>
      <c r="D80" s="1844" t="s">
        <v>42898</v>
      </c>
      <c r="E80" s="1815">
        <v>1000000</v>
      </c>
      <c r="F80" s="1843" t="s">
        <v>4</v>
      </c>
    </row>
    <row r="81" spans="1:6" ht="94.5">
      <c r="A81" s="1845">
        <v>30</v>
      </c>
      <c r="B81" s="1846" t="s">
        <v>42899</v>
      </c>
      <c r="C81" s="1843" t="s">
        <v>42900</v>
      </c>
      <c r="D81" s="1844" t="s">
        <v>42901</v>
      </c>
      <c r="E81" s="1815">
        <v>1500000</v>
      </c>
      <c r="F81" s="1843" t="s">
        <v>4</v>
      </c>
    </row>
    <row r="82" spans="1:6" ht="47.25">
      <c r="A82" s="1845">
        <v>31</v>
      </c>
      <c r="B82" s="1846" t="s">
        <v>42902</v>
      </c>
      <c r="C82" s="1843" t="s">
        <v>42903</v>
      </c>
      <c r="D82" s="1844" t="s">
        <v>43178</v>
      </c>
      <c r="E82" s="1815">
        <v>1000000</v>
      </c>
      <c r="F82" s="1843" t="s">
        <v>4</v>
      </c>
    </row>
    <row r="83" spans="1:6" ht="47.25">
      <c r="A83" s="1845">
        <v>32</v>
      </c>
      <c r="B83" s="1846" t="s">
        <v>42904</v>
      </c>
      <c r="C83" s="1843" t="s">
        <v>42905</v>
      </c>
      <c r="D83" s="1844" t="s">
        <v>44227</v>
      </c>
      <c r="E83" s="1815">
        <v>1200000</v>
      </c>
      <c r="F83" s="1846" t="s">
        <v>4</v>
      </c>
    </row>
    <row r="84" spans="1:6" ht="47.25">
      <c r="A84" s="1845">
        <v>33</v>
      </c>
      <c r="B84" s="1809" t="s">
        <v>42906</v>
      </c>
      <c r="C84" s="1843" t="s">
        <v>42907</v>
      </c>
      <c r="D84" s="1844" t="s">
        <v>43179</v>
      </c>
      <c r="E84" s="1815">
        <v>2500000</v>
      </c>
      <c r="F84" s="1843" t="s">
        <v>4</v>
      </c>
    </row>
    <row r="85" spans="1:6" ht="47.25">
      <c r="A85" s="1845">
        <v>34</v>
      </c>
      <c r="B85" s="1809" t="s">
        <v>42908</v>
      </c>
      <c r="C85" s="1843" t="s">
        <v>42909</v>
      </c>
      <c r="D85" s="1844" t="s">
        <v>43180</v>
      </c>
      <c r="E85" s="1815">
        <v>2500000</v>
      </c>
      <c r="F85" s="1843" t="s">
        <v>4</v>
      </c>
    </row>
    <row r="86" spans="1:6" ht="15.75">
      <c r="A86" s="1845"/>
      <c r="B86" s="2375" t="s">
        <v>535</v>
      </c>
      <c r="C86" s="2375"/>
      <c r="D86" s="1844"/>
      <c r="E86" s="1860"/>
      <c r="F86" s="1846"/>
    </row>
    <row r="87" spans="1:6" ht="47.25">
      <c r="A87" s="1845">
        <v>35</v>
      </c>
      <c r="B87" s="1809" t="s">
        <v>42910</v>
      </c>
      <c r="C87" s="1843" t="s">
        <v>42911</v>
      </c>
      <c r="D87" s="326" t="s">
        <v>42912</v>
      </c>
      <c r="E87" s="1815">
        <v>2500000</v>
      </c>
      <c r="F87" s="1843" t="s">
        <v>118</v>
      </c>
    </row>
    <row r="88" spans="1:6" ht="63">
      <c r="A88" s="1845">
        <v>36</v>
      </c>
      <c r="B88" s="1846" t="s">
        <v>42859</v>
      </c>
      <c r="C88" s="1843" t="s">
        <v>42913</v>
      </c>
      <c r="D88" s="326" t="s">
        <v>44229</v>
      </c>
      <c r="E88" s="2106">
        <v>4819984</v>
      </c>
      <c r="F88" s="1843" t="s">
        <v>118</v>
      </c>
    </row>
    <row r="89" spans="1:6" ht="63">
      <c r="A89" s="1845">
        <v>37</v>
      </c>
      <c r="B89" s="1846" t="s">
        <v>42859</v>
      </c>
      <c r="C89" s="1843" t="s">
        <v>42914</v>
      </c>
      <c r="D89" s="326" t="s">
        <v>43181</v>
      </c>
      <c r="E89" s="2106">
        <f>360000+90000+20000</f>
        <v>470000</v>
      </c>
      <c r="F89" s="1843" t="s">
        <v>118</v>
      </c>
    </row>
    <row r="90" spans="1:6" ht="47.25">
      <c r="A90" s="1845">
        <v>38</v>
      </c>
      <c r="B90" s="1846" t="s">
        <v>42915</v>
      </c>
      <c r="C90" s="1843" t="s">
        <v>42916</v>
      </c>
      <c r="D90" s="1844" t="s">
        <v>43182</v>
      </c>
      <c r="E90" s="1815">
        <f>70*4500</f>
        <v>315000</v>
      </c>
      <c r="F90" s="1843" t="s">
        <v>118</v>
      </c>
    </row>
    <row r="91" spans="1:6" ht="110.25">
      <c r="A91" s="1845">
        <v>39</v>
      </c>
      <c r="B91" s="1809" t="s">
        <v>4684</v>
      </c>
      <c r="C91" s="1843" t="s">
        <v>42919</v>
      </c>
      <c r="D91" s="1844" t="s">
        <v>43183</v>
      </c>
      <c r="E91" s="1815">
        <v>2484000</v>
      </c>
      <c r="F91" s="1843" t="s">
        <v>118</v>
      </c>
    </row>
    <row r="92" spans="1:6" ht="47.25">
      <c r="A92" s="1845">
        <v>40</v>
      </c>
      <c r="B92" s="1846" t="s">
        <v>42920</v>
      </c>
      <c r="C92" s="1843" t="s">
        <v>42921</v>
      </c>
      <c r="D92" s="1844" t="s">
        <v>42922</v>
      </c>
      <c r="E92" s="1815">
        <v>2000000</v>
      </c>
      <c r="F92" s="1843" t="s">
        <v>118</v>
      </c>
    </row>
    <row r="93" spans="1:6" ht="47.25">
      <c r="A93" s="1845">
        <v>41</v>
      </c>
      <c r="B93" s="1846" t="s">
        <v>42861</v>
      </c>
      <c r="C93" s="1843" t="s">
        <v>42923</v>
      </c>
      <c r="D93" s="1809" t="s">
        <v>42924</v>
      </c>
      <c r="E93" s="1815">
        <v>200000</v>
      </c>
      <c r="F93" s="1843" t="s">
        <v>118</v>
      </c>
    </row>
    <row r="94" spans="1:6" ht="31.5">
      <c r="A94" s="1845">
        <v>42</v>
      </c>
      <c r="B94" s="1846" t="s">
        <v>42925</v>
      </c>
      <c r="C94" s="1843" t="s">
        <v>42926</v>
      </c>
      <c r="D94" s="1844" t="s">
        <v>10998</v>
      </c>
      <c r="E94" s="1815">
        <v>1968000</v>
      </c>
      <c r="F94" s="1843" t="s">
        <v>4</v>
      </c>
    </row>
    <row r="95" spans="1:6" ht="15.75">
      <c r="A95" s="1845"/>
      <c r="B95" s="2375" t="s">
        <v>785</v>
      </c>
      <c r="C95" s="2375"/>
      <c r="D95" s="1843"/>
      <c r="E95" s="1860"/>
      <c r="F95" s="1843"/>
    </row>
    <row r="96" spans="1:6" s="1848" customFormat="1" ht="220.5">
      <c r="A96" s="1845">
        <v>43</v>
      </c>
      <c r="B96" s="1847" t="s">
        <v>42927</v>
      </c>
      <c r="C96" s="1843" t="s">
        <v>42928</v>
      </c>
      <c r="D96" s="1844" t="s">
        <v>42929</v>
      </c>
      <c r="E96" s="1814">
        <f>987000+904000+663689+550000+450000+700000</f>
        <v>4254689</v>
      </c>
      <c r="F96" s="1843" t="s">
        <v>118</v>
      </c>
    </row>
    <row r="97" spans="1:6" ht="15.75">
      <c r="A97" s="1845"/>
      <c r="B97" s="2375" t="s">
        <v>208</v>
      </c>
      <c r="C97" s="2375"/>
      <c r="D97" s="1846"/>
      <c r="E97" s="1860"/>
      <c r="F97" s="1843"/>
    </row>
    <row r="98" spans="1:6" ht="110.25">
      <c r="A98" s="1845">
        <v>44</v>
      </c>
      <c r="B98" s="1846" t="s">
        <v>1282</v>
      </c>
      <c r="C98" s="1843" t="s">
        <v>42932</v>
      </c>
      <c r="D98" s="1847" t="s">
        <v>42933</v>
      </c>
      <c r="E98" s="1815">
        <v>1450000</v>
      </c>
      <c r="F98" s="1843" t="s">
        <v>4</v>
      </c>
    </row>
    <row r="99" spans="1:6" ht="409.5">
      <c r="A99" s="1845">
        <v>45</v>
      </c>
      <c r="B99" s="1846" t="s">
        <v>42934</v>
      </c>
      <c r="C99" s="1843" t="s">
        <v>42935</v>
      </c>
      <c r="D99" s="1847" t="s">
        <v>44228</v>
      </c>
      <c r="E99" s="1815">
        <v>1620000</v>
      </c>
      <c r="F99" s="1843" t="s">
        <v>4</v>
      </c>
    </row>
    <row r="100" spans="1:6" ht="15.75">
      <c r="A100" s="1845"/>
      <c r="B100" s="2375" t="s">
        <v>662</v>
      </c>
      <c r="C100" s="2375"/>
      <c r="D100" s="1844"/>
      <c r="E100" s="1860"/>
      <c r="F100" s="1843"/>
    </row>
    <row r="101" spans="1:6" s="1849" customFormat="1" ht="31.5">
      <c r="A101" s="1845">
        <v>46</v>
      </c>
      <c r="B101" s="1844" t="s">
        <v>42938</v>
      </c>
      <c r="C101" s="1843" t="s">
        <v>42939</v>
      </c>
      <c r="D101" s="1844" t="s">
        <v>42940</v>
      </c>
      <c r="E101" s="1815">
        <v>1200000</v>
      </c>
      <c r="F101" s="1843" t="s">
        <v>4</v>
      </c>
    </row>
    <row r="102" spans="1:6" ht="31.5">
      <c r="A102" s="1845">
        <v>47</v>
      </c>
      <c r="B102" s="1844" t="s">
        <v>42941</v>
      </c>
      <c r="C102" s="1843" t="s">
        <v>42942</v>
      </c>
      <c r="D102" s="1844" t="s">
        <v>42943</v>
      </c>
      <c r="E102" s="1815">
        <f>850000+350000</f>
        <v>1200000</v>
      </c>
      <c r="F102" s="1843" t="s">
        <v>4</v>
      </c>
    </row>
    <row r="103" spans="1:6" ht="63">
      <c r="A103" s="1845">
        <v>48</v>
      </c>
      <c r="B103" s="1844" t="s">
        <v>42944</v>
      </c>
      <c r="C103" s="1843" t="s">
        <v>42945</v>
      </c>
      <c r="D103" s="1844" t="s">
        <v>42946</v>
      </c>
      <c r="E103" s="1815">
        <v>2500000</v>
      </c>
      <c r="F103" s="1843" t="s">
        <v>4</v>
      </c>
    </row>
    <row r="104" spans="1:6" ht="31.5">
      <c r="A104" s="1845">
        <v>49</v>
      </c>
      <c r="B104" s="1844" t="s">
        <v>42947</v>
      </c>
      <c r="C104" s="1843" t="s">
        <v>42948</v>
      </c>
      <c r="D104" s="1844" t="s">
        <v>42949</v>
      </c>
      <c r="E104" s="1815">
        <v>2500000</v>
      </c>
      <c r="F104" s="1843" t="s">
        <v>4</v>
      </c>
    </row>
    <row r="105" spans="1:6" ht="15.75">
      <c r="A105" s="1850"/>
      <c r="B105" s="2376" t="s">
        <v>15</v>
      </c>
      <c r="C105" s="2376"/>
      <c r="D105" s="2376"/>
      <c r="E105" s="1823">
        <f>SUM(E50:E104)</f>
        <v>60420765.060000002</v>
      </c>
      <c r="F105" s="1843"/>
    </row>
    <row r="106" spans="1:6" ht="105" customHeight="1">
      <c r="A106" s="2143" t="s">
        <v>1391</v>
      </c>
      <c r="B106" s="2143"/>
      <c r="C106" s="2143"/>
      <c r="D106" s="2143" t="s">
        <v>1392</v>
      </c>
      <c r="E106" s="2143"/>
      <c r="F106" s="2143"/>
    </row>
    <row r="113" spans="1:6" ht="47.25">
      <c r="A113" s="2107"/>
      <c r="B113" s="2108" t="s">
        <v>42936</v>
      </c>
      <c r="C113" s="2109" t="s">
        <v>42937</v>
      </c>
      <c r="D113" s="1862" t="s">
        <v>43184</v>
      </c>
      <c r="E113" s="1815">
        <v>637000</v>
      </c>
      <c r="F113" s="2109" t="s">
        <v>1848</v>
      </c>
    </row>
    <row r="114" spans="1:6" ht="52.5" customHeight="1">
      <c r="A114" s="1845"/>
      <c r="B114" s="1809" t="s">
        <v>4684</v>
      </c>
      <c r="C114" s="1843" t="s">
        <v>42919</v>
      </c>
      <c r="D114" s="1844" t="s">
        <v>44232</v>
      </c>
      <c r="E114" s="1815">
        <v>200000</v>
      </c>
      <c r="F114" s="1843" t="s">
        <v>118</v>
      </c>
    </row>
    <row r="115" spans="1:6" ht="47.25">
      <c r="A115" s="2107"/>
      <c r="B115" s="2108" t="s">
        <v>42859</v>
      </c>
      <c r="C115" s="2109" t="s">
        <v>42913</v>
      </c>
      <c r="D115" s="1861" t="s">
        <v>44231</v>
      </c>
      <c r="E115" s="2106">
        <v>909270</v>
      </c>
      <c r="F115" s="2109" t="s">
        <v>118</v>
      </c>
    </row>
    <row r="116" spans="1:6" ht="78.75">
      <c r="A116" s="2107"/>
      <c r="B116" s="1817" t="s">
        <v>42917</v>
      </c>
      <c r="C116" s="2109" t="s">
        <v>42918</v>
      </c>
      <c r="D116" s="1862" t="s">
        <v>44230</v>
      </c>
      <c r="E116" s="1815">
        <v>1000000</v>
      </c>
      <c r="F116" s="2109" t="s">
        <v>118</v>
      </c>
    </row>
    <row r="117" spans="1:6" ht="63">
      <c r="A117" s="1845"/>
      <c r="B117" s="1846" t="s">
        <v>42930</v>
      </c>
      <c r="C117" s="1843" t="s">
        <v>42931</v>
      </c>
      <c r="D117" s="1862" t="s">
        <v>44233</v>
      </c>
      <c r="E117" s="1814">
        <v>3060966.6</v>
      </c>
      <c r="F117" s="1843" t="s">
        <v>118</v>
      </c>
    </row>
    <row r="118" spans="1:6">
      <c r="E118" s="1866">
        <f>SUM(E113:E117)</f>
        <v>5807236.5999999996</v>
      </c>
    </row>
    <row r="119" spans="1:6">
      <c r="D119" s="226"/>
    </row>
    <row r="121" spans="1:6">
      <c r="E121" s="1866">
        <f>E118+E105+E20</f>
        <v>109040875.52000001</v>
      </c>
    </row>
  </sheetData>
  <mergeCells count="22">
    <mergeCell ref="B97:C97"/>
    <mergeCell ref="B100:C100"/>
    <mergeCell ref="B105:D105"/>
    <mergeCell ref="A106:C106"/>
    <mergeCell ref="D106:F106"/>
    <mergeCell ref="B51:C51"/>
    <mergeCell ref="B64:C64"/>
    <mergeCell ref="B86:C86"/>
    <mergeCell ref="B95:C95"/>
    <mergeCell ref="A45:F45"/>
    <mergeCell ref="A46:F46"/>
    <mergeCell ref="A47:F47"/>
    <mergeCell ref="A21:C21"/>
    <mergeCell ref="B49:C49"/>
    <mergeCell ref="B17:C17"/>
    <mergeCell ref="D21:F21"/>
    <mergeCell ref="A1:F1"/>
    <mergeCell ref="A2:F2"/>
    <mergeCell ref="A3:F3"/>
    <mergeCell ref="B5:C5"/>
    <mergeCell ref="B15:C15"/>
    <mergeCell ref="B11:D11"/>
  </mergeCells>
  <pageMargins left="0.7" right="0.7" top="0.75" bottom="0.75" header="0.3" footer="0.3"/>
  <pageSetup orientation="landscape" r:id="rId1"/>
  <headerFooter>
    <oddFooter>Page &amp;P of &amp;N</oddFooter>
  </headerFooter>
</worksheet>
</file>

<file path=xl/worksheets/sheet111.xml><?xml version="1.0" encoding="utf-8"?>
<worksheet xmlns="http://schemas.openxmlformats.org/spreadsheetml/2006/main" xmlns:r="http://schemas.openxmlformats.org/officeDocument/2006/relationships">
  <sheetPr>
    <tabColor theme="5" tint="-0.499984740745262"/>
  </sheetPr>
  <dimension ref="A1:F61"/>
  <sheetViews>
    <sheetView topLeftCell="A58" workbookViewId="0">
      <selection activeCell="F70" sqref="F70"/>
    </sheetView>
  </sheetViews>
  <sheetFormatPr defaultRowHeight="14.25"/>
  <cols>
    <col min="1" max="1" width="6.85546875" style="68" customWidth="1"/>
    <col min="2" max="2" width="16.5703125" style="68" customWidth="1"/>
    <col min="3" max="3" width="42" style="68" customWidth="1"/>
    <col min="4" max="4" width="26.42578125" style="68" customWidth="1"/>
    <col min="5" max="5" width="21" style="1109" customWidth="1"/>
    <col min="6" max="6" width="9.42578125" style="945" customWidth="1"/>
    <col min="7" max="16384" width="9.140625" style="68"/>
  </cols>
  <sheetData>
    <row r="1" spans="1:6" ht="15.75">
      <c r="A1" s="2186" t="s">
        <v>133</v>
      </c>
      <c r="B1" s="2187"/>
      <c r="C1" s="2187"/>
      <c r="D1" s="2187"/>
      <c r="E1" s="2187"/>
      <c r="F1" s="2188"/>
    </row>
    <row r="2" spans="1:6" ht="15.75">
      <c r="A2" s="2186" t="s">
        <v>1485</v>
      </c>
      <c r="B2" s="2187"/>
      <c r="C2" s="2187"/>
      <c r="D2" s="2187"/>
      <c r="E2" s="2187"/>
      <c r="F2" s="2188"/>
    </row>
    <row r="3" spans="1:6" ht="15.75">
      <c r="A3" s="2186" t="s">
        <v>6436</v>
      </c>
      <c r="B3" s="2187"/>
      <c r="C3" s="2187"/>
      <c r="D3" s="2187"/>
      <c r="E3" s="2187"/>
      <c r="F3" s="2188"/>
    </row>
    <row r="4" spans="1:6" ht="16.5" customHeight="1">
      <c r="A4" s="46" t="s">
        <v>134</v>
      </c>
      <c r="B4" s="173" t="s">
        <v>1486</v>
      </c>
      <c r="C4" s="47" t="s">
        <v>0</v>
      </c>
      <c r="D4" s="173" t="s">
        <v>1487</v>
      </c>
      <c r="E4" s="552" t="s">
        <v>1488</v>
      </c>
      <c r="F4" s="473" t="s">
        <v>1489</v>
      </c>
    </row>
    <row r="5" spans="1:6" ht="16.5" customHeight="1">
      <c r="A5" s="46"/>
      <c r="B5" s="2335" t="s">
        <v>139</v>
      </c>
      <c r="C5" s="2336"/>
      <c r="D5" s="47"/>
      <c r="E5" s="4"/>
      <c r="F5" s="172"/>
    </row>
    <row r="6" spans="1:6" ht="31.5">
      <c r="A6" s="49">
        <v>1</v>
      </c>
      <c r="B6" s="50" t="s">
        <v>1</v>
      </c>
      <c r="C6" s="50" t="s">
        <v>1490</v>
      </c>
      <c r="D6" s="50" t="s">
        <v>239</v>
      </c>
      <c r="E6" s="193">
        <v>2160000</v>
      </c>
      <c r="F6" s="118" t="s">
        <v>118</v>
      </c>
    </row>
    <row r="7" spans="1:6" ht="78.75">
      <c r="A7" s="49">
        <v>2</v>
      </c>
      <c r="B7" s="50" t="s">
        <v>5</v>
      </c>
      <c r="C7" s="50" t="s">
        <v>1491</v>
      </c>
      <c r="D7" s="50" t="s">
        <v>1492</v>
      </c>
      <c r="E7" s="193">
        <v>3000053.07</v>
      </c>
      <c r="F7" s="118" t="s">
        <v>118</v>
      </c>
    </row>
    <row r="8" spans="1:6" ht="31.5">
      <c r="A8" s="70">
        <v>3</v>
      </c>
      <c r="B8" s="50" t="s">
        <v>7</v>
      </c>
      <c r="C8" s="50" t="s">
        <v>17443</v>
      </c>
      <c r="D8" s="50" t="s">
        <v>9</v>
      </c>
      <c r="E8" s="193">
        <v>38400</v>
      </c>
      <c r="F8" s="118" t="s">
        <v>118</v>
      </c>
    </row>
    <row r="9" spans="1:6" ht="47.25">
      <c r="A9" s="70">
        <v>4</v>
      </c>
      <c r="B9" s="50" t="s">
        <v>12</v>
      </c>
      <c r="C9" s="50" t="s">
        <v>1493</v>
      </c>
      <c r="D9" s="50" t="s">
        <v>14</v>
      </c>
      <c r="E9" s="193">
        <v>1291703</v>
      </c>
      <c r="F9" s="118" t="s">
        <v>118</v>
      </c>
    </row>
    <row r="10" spans="1:6" ht="15.75">
      <c r="A10" s="70"/>
      <c r="B10" s="2172" t="s">
        <v>16510</v>
      </c>
      <c r="C10" s="2172"/>
      <c r="D10" s="50"/>
      <c r="E10" s="193"/>
      <c r="F10" s="118"/>
    </row>
    <row r="11" spans="1:6" ht="78.75">
      <c r="A11" s="70">
        <v>5</v>
      </c>
      <c r="B11" s="50" t="s">
        <v>5</v>
      </c>
      <c r="C11" s="50" t="s">
        <v>1494</v>
      </c>
      <c r="D11" s="50" t="s">
        <v>1304</v>
      </c>
      <c r="E11" s="193">
        <v>1651226</v>
      </c>
      <c r="F11" s="118" t="s">
        <v>118</v>
      </c>
    </row>
    <row r="12" spans="1:6" ht="47.25">
      <c r="A12" s="70">
        <v>6</v>
      </c>
      <c r="B12" s="50" t="s">
        <v>12</v>
      </c>
      <c r="C12" s="50" t="s">
        <v>1495</v>
      </c>
      <c r="D12" s="50" t="s">
        <v>14</v>
      </c>
      <c r="E12" s="193">
        <v>600000</v>
      </c>
      <c r="F12" s="118" t="s">
        <v>118</v>
      </c>
    </row>
    <row r="13" spans="1:6" ht="47.25">
      <c r="A13" s="70">
        <v>7</v>
      </c>
      <c r="B13" s="50" t="s">
        <v>1496</v>
      </c>
      <c r="C13" s="50" t="s">
        <v>1497</v>
      </c>
      <c r="D13" s="50" t="s">
        <v>2692</v>
      </c>
      <c r="E13" s="193">
        <v>1000000</v>
      </c>
      <c r="F13" s="118" t="s">
        <v>118</v>
      </c>
    </row>
    <row r="14" spans="1:6" ht="15.75">
      <c r="A14" s="70"/>
      <c r="B14" s="2215" t="s">
        <v>593</v>
      </c>
      <c r="C14" s="2216"/>
      <c r="D14" s="50"/>
      <c r="E14" s="193"/>
      <c r="F14" s="118"/>
    </row>
    <row r="15" spans="1:6" ht="47.25">
      <c r="A15" s="70">
        <v>8</v>
      </c>
      <c r="B15" s="50" t="s">
        <v>1498</v>
      </c>
      <c r="C15" s="50" t="s">
        <v>1499</v>
      </c>
      <c r="D15" s="50" t="s">
        <v>3168</v>
      </c>
      <c r="E15" s="193">
        <v>16000000</v>
      </c>
      <c r="F15" s="118" t="s">
        <v>118</v>
      </c>
    </row>
    <row r="16" spans="1:6" ht="47.25">
      <c r="A16" s="70">
        <v>9</v>
      </c>
      <c r="B16" s="50" t="s">
        <v>1501</v>
      </c>
      <c r="C16" s="50" t="s">
        <v>1502</v>
      </c>
      <c r="D16" s="50" t="s">
        <v>1503</v>
      </c>
      <c r="E16" s="193">
        <v>14000000</v>
      </c>
      <c r="F16" s="118" t="s">
        <v>118</v>
      </c>
    </row>
    <row r="17" spans="1:6" ht="15.75">
      <c r="A17" s="70"/>
      <c r="B17" s="2215" t="s">
        <v>207</v>
      </c>
      <c r="C17" s="2216"/>
      <c r="D17" s="50"/>
      <c r="E17" s="193"/>
      <c r="F17" s="118"/>
    </row>
    <row r="18" spans="1:6" ht="63">
      <c r="A18" s="70">
        <v>10</v>
      </c>
      <c r="B18" s="50" t="s">
        <v>475</v>
      </c>
      <c r="C18" s="50" t="s">
        <v>1504</v>
      </c>
      <c r="D18" s="51" t="s">
        <v>22</v>
      </c>
      <c r="E18" s="193">
        <v>5738993.4500000002</v>
      </c>
      <c r="F18" s="118" t="s">
        <v>118</v>
      </c>
    </row>
    <row r="19" spans="1:6" ht="15.75">
      <c r="A19" s="70"/>
      <c r="B19" s="2215" t="s">
        <v>930</v>
      </c>
      <c r="C19" s="2216"/>
      <c r="D19" s="50"/>
      <c r="E19" s="193"/>
      <c r="F19" s="118"/>
    </row>
    <row r="20" spans="1:6" ht="110.25">
      <c r="A20" s="70">
        <v>11</v>
      </c>
      <c r="B20" s="50" t="s">
        <v>1505</v>
      </c>
      <c r="C20" s="50" t="s">
        <v>1506</v>
      </c>
      <c r="D20" s="51" t="s">
        <v>1507</v>
      </c>
      <c r="E20" s="193">
        <v>260000</v>
      </c>
      <c r="F20" s="118" t="s">
        <v>4</v>
      </c>
    </row>
    <row r="21" spans="1:6" ht="110.25">
      <c r="A21" s="70">
        <v>12</v>
      </c>
      <c r="B21" s="50" t="s">
        <v>1508</v>
      </c>
      <c r="C21" s="50" t="s">
        <v>1509</v>
      </c>
      <c r="D21" s="51" t="s">
        <v>1507</v>
      </c>
      <c r="E21" s="193">
        <v>260000</v>
      </c>
      <c r="F21" s="118" t="s">
        <v>4</v>
      </c>
    </row>
    <row r="22" spans="1:6" ht="110.25">
      <c r="A22" s="70">
        <v>13</v>
      </c>
      <c r="B22" s="50" t="s">
        <v>1510</v>
      </c>
      <c r="C22" s="50" t="s">
        <v>1511</v>
      </c>
      <c r="D22" s="51" t="s">
        <v>1507</v>
      </c>
      <c r="E22" s="193">
        <v>260000</v>
      </c>
      <c r="F22" s="118" t="s">
        <v>4</v>
      </c>
    </row>
    <row r="23" spans="1:6" ht="110.25">
      <c r="A23" s="70">
        <v>14</v>
      </c>
      <c r="B23" s="50" t="s">
        <v>1512</v>
      </c>
      <c r="C23" s="50" t="s">
        <v>1513</v>
      </c>
      <c r="D23" s="51" t="s">
        <v>1507</v>
      </c>
      <c r="E23" s="193">
        <v>260000</v>
      </c>
      <c r="F23" s="118" t="s">
        <v>4</v>
      </c>
    </row>
    <row r="24" spans="1:6" ht="110.25">
      <c r="A24" s="70">
        <v>15</v>
      </c>
      <c r="B24" s="50" t="s">
        <v>16559</v>
      </c>
      <c r="C24" s="50" t="s">
        <v>1514</v>
      </c>
      <c r="D24" s="51" t="s">
        <v>1507</v>
      </c>
      <c r="E24" s="193">
        <v>260000</v>
      </c>
      <c r="F24" s="118" t="s">
        <v>4</v>
      </c>
    </row>
    <row r="25" spans="1:6" ht="110.25">
      <c r="A25" s="70">
        <v>16</v>
      </c>
      <c r="B25" s="50" t="s">
        <v>16560</v>
      </c>
      <c r="C25" s="50" t="s">
        <v>1515</v>
      </c>
      <c r="D25" s="51" t="s">
        <v>1507</v>
      </c>
      <c r="E25" s="193">
        <v>260000</v>
      </c>
      <c r="F25" s="118" t="s">
        <v>4</v>
      </c>
    </row>
    <row r="26" spans="1:6" ht="31.5">
      <c r="A26" s="70">
        <v>17</v>
      </c>
      <c r="B26" s="50" t="s">
        <v>16561</v>
      </c>
      <c r="C26" s="50" t="s">
        <v>1516</v>
      </c>
      <c r="D26" s="51" t="s">
        <v>1517</v>
      </c>
      <c r="E26" s="193">
        <v>620000</v>
      </c>
      <c r="F26" s="118" t="s">
        <v>4</v>
      </c>
    </row>
    <row r="27" spans="1:6" ht="15.75">
      <c r="A27" s="70"/>
      <c r="B27" s="2215" t="s">
        <v>144</v>
      </c>
      <c r="C27" s="2216"/>
      <c r="D27" s="50"/>
      <c r="E27" s="193"/>
      <c r="F27" s="118"/>
    </row>
    <row r="28" spans="1:6" ht="78.75">
      <c r="A28" s="70">
        <v>18</v>
      </c>
      <c r="B28" s="50" t="s">
        <v>381</v>
      </c>
      <c r="C28" s="50" t="s">
        <v>1518</v>
      </c>
      <c r="D28" s="50" t="s">
        <v>10448</v>
      </c>
      <c r="E28" s="193">
        <v>2180500</v>
      </c>
      <c r="F28" s="118" t="s">
        <v>118</v>
      </c>
    </row>
    <row r="29" spans="1:6" ht="15.75">
      <c r="A29" s="70"/>
      <c r="B29" s="2215" t="s">
        <v>1404</v>
      </c>
      <c r="C29" s="2216"/>
      <c r="D29" s="50"/>
      <c r="E29" s="193"/>
      <c r="F29" s="118"/>
    </row>
    <row r="30" spans="1:6" ht="47.25">
      <c r="A30" s="70">
        <v>19</v>
      </c>
      <c r="B30" s="51" t="s">
        <v>1519</v>
      </c>
      <c r="C30" s="50" t="s">
        <v>1520</v>
      </c>
      <c r="D30" s="51" t="s">
        <v>1521</v>
      </c>
      <c r="E30" s="390">
        <v>3000000</v>
      </c>
      <c r="F30" s="118" t="s">
        <v>118</v>
      </c>
    </row>
    <row r="31" spans="1:6" ht="63">
      <c r="A31" s="70">
        <v>20</v>
      </c>
      <c r="B31" s="51" t="s">
        <v>1522</v>
      </c>
      <c r="C31" s="50" t="s">
        <v>1523</v>
      </c>
      <c r="D31" s="51" t="s">
        <v>17444</v>
      </c>
      <c r="E31" s="390">
        <v>700000</v>
      </c>
      <c r="F31" s="118" t="s">
        <v>118</v>
      </c>
    </row>
    <row r="32" spans="1:6" ht="31.5">
      <c r="A32" s="70">
        <v>21</v>
      </c>
      <c r="B32" s="51" t="s">
        <v>1524</v>
      </c>
      <c r="C32" s="50" t="s">
        <v>1525</v>
      </c>
      <c r="D32" s="51" t="s">
        <v>1526</v>
      </c>
      <c r="E32" s="390">
        <v>750000</v>
      </c>
      <c r="F32" s="118" t="s">
        <v>4</v>
      </c>
    </row>
    <row r="33" spans="1:6" ht="47.25">
      <c r="A33" s="70">
        <v>22</v>
      </c>
      <c r="B33" s="51" t="s">
        <v>1527</v>
      </c>
      <c r="C33" s="50" t="s">
        <v>1528</v>
      </c>
      <c r="D33" s="51" t="s">
        <v>1529</v>
      </c>
      <c r="E33" s="390">
        <v>400000</v>
      </c>
      <c r="F33" s="118" t="s">
        <v>4</v>
      </c>
    </row>
    <row r="34" spans="1:6" ht="31.5">
      <c r="A34" s="70">
        <v>23</v>
      </c>
      <c r="B34" s="51" t="s">
        <v>1530</v>
      </c>
      <c r="C34" s="50" t="s">
        <v>1531</v>
      </c>
      <c r="D34" s="51" t="s">
        <v>1532</v>
      </c>
      <c r="E34" s="390">
        <v>2300000</v>
      </c>
      <c r="F34" s="118" t="s">
        <v>4</v>
      </c>
    </row>
    <row r="35" spans="1:6" ht="31.5">
      <c r="A35" s="70">
        <v>24</v>
      </c>
      <c r="B35" s="51" t="s">
        <v>1533</v>
      </c>
      <c r="C35" s="50" t="s">
        <v>1534</v>
      </c>
      <c r="D35" s="51" t="s">
        <v>1535</v>
      </c>
      <c r="E35" s="390">
        <v>2300000</v>
      </c>
      <c r="F35" s="118" t="s">
        <v>4</v>
      </c>
    </row>
    <row r="36" spans="1:6" ht="31.5">
      <c r="A36" s="70">
        <v>25</v>
      </c>
      <c r="B36" s="51" t="s">
        <v>1536</v>
      </c>
      <c r="C36" s="50" t="s">
        <v>1537</v>
      </c>
      <c r="D36" s="51" t="s">
        <v>1535</v>
      </c>
      <c r="E36" s="390">
        <v>2400000</v>
      </c>
      <c r="F36" s="118" t="s">
        <v>4</v>
      </c>
    </row>
    <row r="37" spans="1:6" ht="15.75">
      <c r="A37" s="70"/>
      <c r="B37" s="2215" t="s">
        <v>1408</v>
      </c>
      <c r="C37" s="2216"/>
      <c r="D37" s="51"/>
      <c r="E37" s="390"/>
      <c r="F37" s="118"/>
    </row>
    <row r="38" spans="1:6" ht="50.25">
      <c r="A38" s="70">
        <v>26</v>
      </c>
      <c r="B38" s="51" t="s">
        <v>1538</v>
      </c>
      <c r="C38" s="50" t="s">
        <v>1539</v>
      </c>
      <c r="D38" s="51" t="s">
        <v>16562</v>
      </c>
      <c r="E38" s="390">
        <v>6000000</v>
      </c>
      <c r="F38" s="118" t="s">
        <v>118</v>
      </c>
    </row>
    <row r="39" spans="1:6" ht="63">
      <c r="A39" s="70">
        <v>27</v>
      </c>
      <c r="B39" s="51" t="s">
        <v>1540</v>
      </c>
      <c r="C39" s="50" t="s">
        <v>1541</v>
      </c>
      <c r="D39" s="51" t="s">
        <v>1542</v>
      </c>
      <c r="E39" s="390">
        <v>400000</v>
      </c>
      <c r="F39" s="118" t="s">
        <v>118</v>
      </c>
    </row>
    <row r="40" spans="1:6" ht="63">
      <c r="A40" s="70">
        <v>28</v>
      </c>
      <c r="B40" s="51" t="s">
        <v>1543</v>
      </c>
      <c r="C40" s="50" t="s">
        <v>1544</v>
      </c>
      <c r="D40" s="51" t="s">
        <v>1542</v>
      </c>
      <c r="E40" s="390">
        <v>400000</v>
      </c>
      <c r="F40" s="118" t="s">
        <v>118</v>
      </c>
    </row>
    <row r="41" spans="1:6" ht="63">
      <c r="A41" s="70">
        <v>29</v>
      </c>
      <c r="B41" s="51" t="s">
        <v>779</v>
      </c>
      <c r="C41" s="50" t="s">
        <v>1545</v>
      </c>
      <c r="D41" s="51" t="s">
        <v>1542</v>
      </c>
      <c r="E41" s="390">
        <v>400000</v>
      </c>
      <c r="F41" s="118" t="s">
        <v>118</v>
      </c>
    </row>
    <row r="42" spans="1:6" ht="47.25">
      <c r="A42" s="70">
        <v>30</v>
      </c>
      <c r="B42" s="51" t="s">
        <v>779</v>
      </c>
      <c r="C42" s="50" t="s">
        <v>1546</v>
      </c>
      <c r="D42" s="51" t="s">
        <v>1547</v>
      </c>
      <c r="E42" s="390">
        <v>300000</v>
      </c>
      <c r="F42" s="118" t="s">
        <v>118</v>
      </c>
    </row>
    <row r="43" spans="1:6" ht="63">
      <c r="A43" s="70">
        <v>31</v>
      </c>
      <c r="B43" s="51" t="s">
        <v>779</v>
      </c>
      <c r="C43" s="50" t="s">
        <v>1548</v>
      </c>
      <c r="D43" s="51" t="s">
        <v>1549</v>
      </c>
      <c r="E43" s="390">
        <v>500000</v>
      </c>
      <c r="F43" s="118" t="s">
        <v>118</v>
      </c>
    </row>
    <row r="44" spans="1:6" ht="47.25">
      <c r="A44" s="70">
        <v>32</v>
      </c>
      <c r="B44" s="51" t="s">
        <v>17445</v>
      </c>
      <c r="C44" s="50" t="s">
        <v>1550</v>
      </c>
      <c r="D44" s="51" t="s">
        <v>1551</v>
      </c>
      <c r="E44" s="390">
        <v>7000000</v>
      </c>
      <c r="F44" s="118" t="s">
        <v>4</v>
      </c>
    </row>
    <row r="45" spans="1:6" ht="47.25">
      <c r="A45" s="70">
        <v>33</v>
      </c>
      <c r="B45" s="51" t="s">
        <v>1552</v>
      </c>
      <c r="C45" s="50" t="s">
        <v>16563</v>
      </c>
      <c r="D45" s="51" t="s">
        <v>1551</v>
      </c>
      <c r="E45" s="390">
        <v>7000000</v>
      </c>
      <c r="F45" s="118" t="s">
        <v>4</v>
      </c>
    </row>
    <row r="46" spans="1:6" ht="47.25">
      <c r="A46" s="70">
        <v>34</v>
      </c>
      <c r="B46" s="51" t="s">
        <v>1553</v>
      </c>
      <c r="C46" s="50" t="s">
        <v>16564</v>
      </c>
      <c r="D46" s="51" t="s">
        <v>1551</v>
      </c>
      <c r="E46" s="390">
        <v>7000000</v>
      </c>
      <c r="F46" s="118" t="s">
        <v>4</v>
      </c>
    </row>
    <row r="47" spans="1:6" ht="31.5">
      <c r="A47" s="70">
        <v>35</v>
      </c>
      <c r="B47" s="51" t="s">
        <v>16565</v>
      </c>
      <c r="C47" s="50" t="s">
        <v>16566</v>
      </c>
      <c r="D47" s="51" t="s">
        <v>1554</v>
      </c>
      <c r="E47" s="390">
        <v>2500000</v>
      </c>
      <c r="F47" s="118" t="s">
        <v>4</v>
      </c>
    </row>
    <row r="48" spans="1:6" ht="47.25">
      <c r="A48" s="70">
        <v>36</v>
      </c>
      <c r="B48" s="51" t="s">
        <v>16567</v>
      </c>
      <c r="C48" s="50" t="s">
        <v>1550</v>
      </c>
      <c r="D48" s="51" t="s">
        <v>1535</v>
      </c>
      <c r="E48" s="390">
        <v>2800000</v>
      </c>
      <c r="F48" s="118" t="s">
        <v>4</v>
      </c>
    </row>
    <row r="49" spans="1:6" ht="47.25">
      <c r="A49" s="70">
        <v>37</v>
      </c>
      <c r="B49" s="51" t="s">
        <v>16568</v>
      </c>
      <c r="C49" s="50" t="s">
        <v>16569</v>
      </c>
      <c r="D49" s="51" t="s">
        <v>1555</v>
      </c>
      <c r="E49" s="390">
        <v>750000</v>
      </c>
      <c r="F49" s="118" t="s">
        <v>4</v>
      </c>
    </row>
    <row r="50" spans="1:6" ht="47.25">
      <c r="A50" s="70">
        <v>38</v>
      </c>
      <c r="B50" s="51" t="s">
        <v>16570</v>
      </c>
      <c r="C50" s="50" t="s">
        <v>16571</v>
      </c>
      <c r="D50" s="51" t="s">
        <v>1555</v>
      </c>
      <c r="E50" s="390">
        <v>750000</v>
      </c>
      <c r="F50" s="118" t="s">
        <v>4</v>
      </c>
    </row>
    <row r="51" spans="1:6" ht="47.25">
      <c r="A51" s="70">
        <v>39</v>
      </c>
      <c r="B51" s="51" t="s">
        <v>16572</v>
      </c>
      <c r="C51" s="50" t="s">
        <v>16573</v>
      </c>
      <c r="D51" s="51" t="s">
        <v>1555</v>
      </c>
      <c r="E51" s="390">
        <v>750000</v>
      </c>
      <c r="F51" s="118" t="s">
        <v>4</v>
      </c>
    </row>
    <row r="52" spans="1:6" ht="15.75">
      <c r="A52" s="70"/>
      <c r="B52" s="2189" t="s">
        <v>1415</v>
      </c>
      <c r="C52" s="2191"/>
      <c r="D52" s="51"/>
      <c r="E52" s="390"/>
      <c r="F52" s="118"/>
    </row>
    <row r="53" spans="1:6" ht="31.5">
      <c r="A53" s="70">
        <v>40</v>
      </c>
      <c r="B53" s="51" t="s">
        <v>1556</v>
      </c>
      <c r="C53" s="50" t="s">
        <v>16574</v>
      </c>
      <c r="D53" s="51" t="s">
        <v>1557</v>
      </c>
      <c r="E53" s="189">
        <v>1200000</v>
      </c>
      <c r="F53" s="159" t="s">
        <v>4</v>
      </c>
    </row>
    <row r="54" spans="1:6" ht="15.75">
      <c r="A54" s="70"/>
      <c r="B54" s="2189" t="s">
        <v>662</v>
      </c>
      <c r="C54" s="2191"/>
      <c r="D54" s="51"/>
      <c r="E54" s="189"/>
      <c r="F54" s="159"/>
    </row>
    <row r="55" spans="1:6" ht="63">
      <c r="A55" s="70">
        <v>41</v>
      </c>
      <c r="B55" s="51" t="s">
        <v>1558</v>
      </c>
      <c r="C55" s="50" t="s">
        <v>1559</v>
      </c>
      <c r="D55" s="51" t="s">
        <v>17446</v>
      </c>
      <c r="E55" s="193">
        <v>2800000</v>
      </c>
      <c r="F55" s="118" t="s">
        <v>118</v>
      </c>
    </row>
    <row r="56" spans="1:6" ht="47.25">
      <c r="A56" s="70">
        <v>42</v>
      </c>
      <c r="B56" s="51" t="s">
        <v>16575</v>
      </c>
      <c r="C56" s="50" t="s">
        <v>1560</v>
      </c>
      <c r="D56" s="51" t="s">
        <v>17447</v>
      </c>
      <c r="E56" s="193">
        <v>300000</v>
      </c>
      <c r="F56" s="118" t="s">
        <v>118</v>
      </c>
    </row>
    <row r="57" spans="1:6" ht="31.5">
      <c r="A57" s="70">
        <v>43</v>
      </c>
      <c r="B57" s="51" t="s">
        <v>1561</v>
      </c>
      <c r="C57" s="50" t="s">
        <v>1562</v>
      </c>
      <c r="D57" s="51" t="s">
        <v>1563</v>
      </c>
      <c r="E57" s="193">
        <v>2000000</v>
      </c>
      <c r="F57" s="118" t="s">
        <v>4</v>
      </c>
    </row>
    <row r="58" spans="1:6" ht="15.75">
      <c r="A58" s="70"/>
      <c r="B58" s="2189" t="s">
        <v>1564</v>
      </c>
      <c r="C58" s="2191"/>
      <c r="D58" s="51"/>
      <c r="E58" s="193"/>
      <c r="F58" s="118"/>
    </row>
    <row r="59" spans="1:6" ht="47.25">
      <c r="A59" s="70">
        <v>44</v>
      </c>
      <c r="B59" s="71" t="s">
        <v>1565</v>
      </c>
      <c r="C59" s="50" t="s">
        <v>1566</v>
      </c>
      <c r="D59" s="51" t="s">
        <v>1567</v>
      </c>
      <c r="E59" s="189">
        <v>4500000</v>
      </c>
      <c r="F59" s="159" t="s">
        <v>4</v>
      </c>
    </row>
    <row r="60" spans="1:6" ht="18" customHeight="1">
      <c r="A60" s="70"/>
      <c r="B60" s="2335" t="s">
        <v>15</v>
      </c>
      <c r="C60" s="2336"/>
      <c r="D60" s="51"/>
      <c r="E60" s="552">
        <f>SUM(E6:E59)</f>
        <v>109040875.52000001</v>
      </c>
      <c r="F60" s="159"/>
    </row>
    <row r="61" spans="1:6" ht="90" customHeight="1">
      <c r="A61" s="2143" t="s">
        <v>7569</v>
      </c>
      <c r="B61" s="2143"/>
      <c r="C61" s="2143"/>
      <c r="D61" s="2143" t="s">
        <v>1392</v>
      </c>
      <c r="E61" s="2143"/>
      <c r="F61" s="2143"/>
    </row>
  </sheetData>
  <mergeCells count="17">
    <mergeCell ref="B52:C52"/>
    <mergeCell ref="B60:C60"/>
    <mergeCell ref="A61:C61"/>
    <mergeCell ref="D61:F61"/>
    <mergeCell ref="B14:C14"/>
    <mergeCell ref="B54:C54"/>
    <mergeCell ref="B58:C58"/>
    <mergeCell ref="B17:C17"/>
    <mergeCell ref="B19:C19"/>
    <mergeCell ref="B27:C27"/>
    <mergeCell ref="B29:C29"/>
    <mergeCell ref="B37:C37"/>
    <mergeCell ref="A1:F1"/>
    <mergeCell ref="A2:F2"/>
    <mergeCell ref="A3:F3"/>
    <mergeCell ref="B5:C5"/>
    <mergeCell ref="B10:C10"/>
  </mergeCells>
  <pageMargins left="0.7" right="0.7" top="0.75" bottom="0.75" header="0.3" footer="0.3"/>
  <pageSetup orientation="landscape" r:id="rId1"/>
  <headerFooter>
    <oddFooter>Page &amp;P of &amp;N</oddFooter>
  </headerFooter>
</worksheet>
</file>

<file path=xl/worksheets/sheet112.xml><?xml version="1.0" encoding="utf-8"?>
<worksheet xmlns="http://schemas.openxmlformats.org/spreadsheetml/2006/main" xmlns:r="http://schemas.openxmlformats.org/officeDocument/2006/relationships">
  <sheetPr>
    <tabColor theme="5" tint="-0.499984740745262"/>
  </sheetPr>
  <dimension ref="A1:I36"/>
  <sheetViews>
    <sheetView topLeftCell="A4" workbookViewId="0">
      <selection activeCell="E8" sqref="E8"/>
    </sheetView>
  </sheetViews>
  <sheetFormatPr defaultRowHeight="15.75"/>
  <cols>
    <col min="1" max="1" width="7" style="342" customWidth="1"/>
    <col min="2" max="2" width="14.140625" style="342" customWidth="1"/>
    <col min="3" max="3" width="42.140625" style="342" customWidth="1"/>
    <col min="4" max="4" width="26.42578125" style="342" customWidth="1"/>
    <col min="5" max="5" width="21.5703125" style="391" customWidth="1"/>
    <col min="6" max="6" width="9.5703125" style="389" customWidth="1"/>
    <col min="7" max="7" width="14.7109375" style="286" bestFit="1" customWidth="1"/>
    <col min="8" max="8" width="9.140625" style="286"/>
    <col min="9" max="9" width="17.85546875" style="288" bestFit="1" customWidth="1"/>
    <col min="10" max="16384" width="9.140625" style="286"/>
  </cols>
  <sheetData>
    <row r="1" spans="1:9">
      <c r="A1" s="2234" t="s">
        <v>133</v>
      </c>
      <c r="B1" s="2234"/>
      <c r="C1" s="2234"/>
      <c r="D1" s="2234"/>
      <c r="E1" s="2234"/>
      <c r="F1" s="2234"/>
      <c r="G1" s="170"/>
    </row>
    <row r="2" spans="1:9">
      <c r="A2" s="2234" t="s">
        <v>14824</v>
      </c>
      <c r="B2" s="2234"/>
      <c r="C2" s="2234"/>
      <c r="D2" s="2234"/>
      <c r="E2" s="2234"/>
      <c r="F2" s="2234"/>
      <c r="G2" s="170"/>
    </row>
    <row r="3" spans="1:9">
      <c r="A3" s="2234" t="s">
        <v>140</v>
      </c>
      <c r="B3" s="2234"/>
      <c r="C3" s="2234"/>
      <c r="D3" s="2234"/>
      <c r="E3" s="2234"/>
      <c r="F3" s="2234"/>
      <c r="G3" s="170"/>
    </row>
    <row r="4" spans="1:9" ht="35.25" customHeight="1">
      <c r="A4" s="387" t="s">
        <v>134</v>
      </c>
      <c r="B4" s="312" t="s">
        <v>676</v>
      </c>
      <c r="C4" s="312" t="s">
        <v>463</v>
      </c>
      <c r="D4" s="56" t="s">
        <v>788</v>
      </c>
      <c r="E4" s="388" t="s">
        <v>3371</v>
      </c>
      <c r="F4" s="56" t="s">
        <v>677</v>
      </c>
      <c r="G4" s="170"/>
    </row>
    <row r="5" spans="1:9">
      <c r="A5" s="387"/>
      <c r="B5" s="2195" t="s">
        <v>139</v>
      </c>
      <c r="C5" s="2195"/>
      <c r="D5" s="2195"/>
      <c r="E5" s="388"/>
      <c r="F5" s="56"/>
      <c r="G5" s="170"/>
    </row>
    <row r="6" spans="1:9" ht="31.5">
      <c r="A6" s="60">
        <v>1</v>
      </c>
      <c r="B6" s="60" t="s">
        <v>789</v>
      </c>
      <c r="C6" s="60" t="s">
        <v>14850</v>
      </c>
      <c r="D6" s="60" t="s">
        <v>3</v>
      </c>
      <c r="E6" s="189">
        <v>3000000</v>
      </c>
      <c r="F6" s="115" t="s">
        <v>118</v>
      </c>
      <c r="G6" s="170"/>
    </row>
    <row r="7" spans="1:9" ht="78.75">
      <c r="A7" s="60">
        <v>2</v>
      </c>
      <c r="B7" s="60" t="s">
        <v>5</v>
      </c>
      <c r="C7" s="60" t="s">
        <v>14851</v>
      </c>
      <c r="D7" s="60" t="s">
        <v>240</v>
      </c>
      <c r="E7" s="189">
        <v>1851882.07</v>
      </c>
      <c r="F7" s="115" t="s">
        <v>118</v>
      </c>
      <c r="G7" s="170"/>
    </row>
    <row r="8" spans="1:9" ht="31.5">
      <c r="A8" s="60">
        <v>3</v>
      </c>
      <c r="B8" s="60" t="s">
        <v>7</v>
      </c>
      <c r="C8" s="60" t="s">
        <v>14852</v>
      </c>
      <c r="D8" s="60" t="s">
        <v>794</v>
      </c>
      <c r="E8" s="189">
        <v>110000</v>
      </c>
      <c r="F8" s="115" t="s">
        <v>118</v>
      </c>
      <c r="G8" s="170"/>
    </row>
    <row r="9" spans="1:9" ht="31.5">
      <c r="A9" s="60">
        <v>4</v>
      </c>
      <c r="B9" s="60" t="s">
        <v>10</v>
      </c>
      <c r="C9" s="60" t="s">
        <v>14857</v>
      </c>
      <c r="D9" s="60" t="s">
        <v>580</v>
      </c>
      <c r="E9" s="189">
        <v>80000</v>
      </c>
      <c r="F9" s="115" t="s">
        <v>118</v>
      </c>
      <c r="G9" s="170"/>
    </row>
    <row r="10" spans="1:9" ht="63">
      <c r="A10" s="60">
        <v>5</v>
      </c>
      <c r="B10" s="60" t="s">
        <v>12</v>
      </c>
      <c r="C10" s="60" t="s">
        <v>14853</v>
      </c>
      <c r="D10" s="60" t="s">
        <v>14825</v>
      </c>
      <c r="E10" s="189">
        <v>1500000</v>
      </c>
      <c r="F10" s="115" t="s">
        <v>118</v>
      </c>
      <c r="G10" s="170"/>
    </row>
    <row r="11" spans="1:9" ht="15.75" customHeight="1">
      <c r="A11" s="100"/>
      <c r="B11" s="2145" t="s">
        <v>14870</v>
      </c>
      <c r="C11" s="2179"/>
      <c r="D11" s="2146"/>
      <c r="E11" s="295"/>
      <c r="F11" s="113"/>
      <c r="G11" s="170"/>
    </row>
    <row r="12" spans="1:9" ht="78.75">
      <c r="A12" s="60">
        <v>6</v>
      </c>
      <c r="B12" s="60" t="s">
        <v>5</v>
      </c>
      <c r="C12" s="60" t="s">
        <v>14854</v>
      </c>
      <c r="D12" s="60" t="s">
        <v>240</v>
      </c>
      <c r="E12" s="189">
        <v>500000</v>
      </c>
      <c r="F12" s="115" t="s">
        <v>118</v>
      </c>
      <c r="G12" s="170"/>
    </row>
    <row r="13" spans="1:9" ht="94.5">
      <c r="A13" s="60">
        <v>7</v>
      </c>
      <c r="B13" s="60" t="s">
        <v>12</v>
      </c>
      <c r="C13" s="60" t="s">
        <v>14855</v>
      </c>
      <c r="D13" s="60" t="s">
        <v>14826</v>
      </c>
      <c r="E13" s="189">
        <v>1000000</v>
      </c>
      <c r="F13" s="115" t="s">
        <v>118</v>
      </c>
      <c r="G13" s="170"/>
    </row>
    <row r="14" spans="1:9" ht="94.5">
      <c r="A14" s="60">
        <v>8</v>
      </c>
      <c r="B14" s="60" t="s">
        <v>1496</v>
      </c>
      <c r="C14" s="60" t="s">
        <v>14856</v>
      </c>
      <c r="D14" s="60" t="s">
        <v>14827</v>
      </c>
      <c r="E14" s="189">
        <v>1500000</v>
      </c>
      <c r="F14" s="115" t="s">
        <v>118</v>
      </c>
      <c r="G14" s="170"/>
    </row>
    <row r="15" spans="1:9" ht="17.25" customHeight="1">
      <c r="A15" s="147"/>
      <c r="B15" s="2145" t="s">
        <v>1575</v>
      </c>
      <c r="C15" s="2146"/>
      <c r="D15" s="100"/>
      <c r="E15" s="295"/>
      <c r="F15" s="113"/>
      <c r="G15" s="170"/>
    </row>
    <row r="16" spans="1:9" s="170" customFormat="1" ht="110.25">
      <c r="A16" s="60">
        <v>9</v>
      </c>
      <c r="B16" s="60" t="s">
        <v>966</v>
      </c>
      <c r="C16" s="60" t="s">
        <v>14858</v>
      </c>
      <c r="D16" s="60" t="s">
        <v>14828</v>
      </c>
      <c r="E16" s="189">
        <v>2002457</v>
      </c>
      <c r="F16" s="115" t="s">
        <v>118</v>
      </c>
      <c r="I16" s="739"/>
    </row>
    <row r="17" spans="1:9">
      <c r="A17" s="416"/>
      <c r="B17" s="431" t="s">
        <v>593</v>
      </c>
      <c r="C17" s="790"/>
      <c r="D17" s="790"/>
      <c r="E17" s="800"/>
      <c r="F17" s="795"/>
      <c r="G17" s="170"/>
    </row>
    <row r="18" spans="1:9" ht="47.25">
      <c r="A18" s="60">
        <v>10</v>
      </c>
      <c r="B18" s="60" t="s">
        <v>39</v>
      </c>
      <c r="C18" s="60" t="s">
        <v>14859</v>
      </c>
      <c r="D18" s="60" t="s">
        <v>2931</v>
      </c>
      <c r="E18" s="189">
        <v>18520000</v>
      </c>
      <c r="F18" s="115" t="s">
        <v>118</v>
      </c>
      <c r="G18" s="170"/>
    </row>
    <row r="19" spans="1:9" ht="17.25" customHeight="1">
      <c r="A19" s="416"/>
      <c r="B19" s="2145" t="s">
        <v>14829</v>
      </c>
      <c r="C19" s="2179"/>
      <c r="D19" s="790"/>
      <c r="E19" s="800"/>
      <c r="F19" s="795"/>
      <c r="G19" s="170"/>
    </row>
    <row r="20" spans="1:9" ht="47.25">
      <c r="A20" s="60">
        <v>11</v>
      </c>
      <c r="B20" s="60" t="s">
        <v>14830</v>
      </c>
      <c r="C20" s="60" t="s">
        <v>14860</v>
      </c>
      <c r="D20" s="60" t="s">
        <v>14831</v>
      </c>
      <c r="E20" s="189">
        <v>990000</v>
      </c>
      <c r="F20" s="115" t="s">
        <v>4</v>
      </c>
      <c r="G20" s="170"/>
      <c r="I20" s="288">
        <v>5500</v>
      </c>
    </row>
    <row r="21" spans="1:9" ht="78.75">
      <c r="A21" s="60">
        <v>12</v>
      </c>
      <c r="B21" s="60" t="s">
        <v>14832</v>
      </c>
      <c r="C21" s="60" t="s">
        <v>14861</v>
      </c>
      <c r="D21" s="60" t="s">
        <v>14845</v>
      </c>
      <c r="E21" s="189">
        <v>4620000</v>
      </c>
      <c r="F21" s="115" t="s">
        <v>4</v>
      </c>
      <c r="G21" s="170"/>
    </row>
    <row r="22" spans="1:9" ht="78.75">
      <c r="A22" s="60">
        <v>13</v>
      </c>
      <c r="B22" s="60" t="s">
        <v>14833</v>
      </c>
      <c r="C22" s="60" t="s">
        <v>14862</v>
      </c>
      <c r="D22" s="60" t="s">
        <v>14846</v>
      </c>
      <c r="E22" s="189">
        <v>4620000</v>
      </c>
      <c r="F22" s="115" t="s">
        <v>4</v>
      </c>
      <c r="G22" s="170"/>
      <c r="I22" s="288">
        <v>180</v>
      </c>
    </row>
    <row r="23" spans="1:9" ht="94.5">
      <c r="A23" s="60">
        <v>14</v>
      </c>
      <c r="B23" s="60" t="s">
        <v>14834</v>
      </c>
      <c r="C23" s="60" t="s">
        <v>14863</v>
      </c>
      <c r="D23" s="60" t="s">
        <v>14847</v>
      </c>
      <c r="E23" s="106">
        <v>10213793</v>
      </c>
      <c r="F23" s="115" t="s">
        <v>118</v>
      </c>
      <c r="G23" s="170"/>
      <c r="I23" s="288">
        <f>I22*I20</f>
        <v>990000</v>
      </c>
    </row>
    <row r="24" spans="1:9" ht="18" customHeight="1">
      <c r="A24" s="60"/>
      <c r="B24" s="2145" t="s">
        <v>535</v>
      </c>
      <c r="C24" s="2179"/>
      <c r="D24" s="790"/>
      <c r="E24" s="800"/>
      <c r="F24" s="795"/>
      <c r="G24" s="170"/>
    </row>
    <row r="25" spans="1:9" s="801" customFormat="1" ht="283.5">
      <c r="A25" s="60">
        <v>15</v>
      </c>
      <c r="B25" s="60" t="s">
        <v>14835</v>
      </c>
      <c r="C25" s="60" t="s">
        <v>14864</v>
      </c>
      <c r="D25" s="60" t="s">
        <v>14848</v>
      </c>
      <c r="E25" s="189">
        <v>19837500</v>
      </c>
      <c r="F25" s="115" t="s">
        <v>4</v>
      </c>
      <c r="G25" s="170"/>
      <c r="I25" s="802">
        <v>16256250</v>
      </c>
    </row>
    <row r="26" spans="1:9" s="801" customFormat="1" ht="157.5">
      <c r="A26" s="60">
        <v>16</v>
      </c>
      <c r="B26" s="60" t="s">
        <v>14836</v>
      </c>
      <c r="C26" s="60" t="s">
        <v>14865</v>
      </c>
      <c r="D26" s="60" t="s">
        <v>14837</v>
      </c>
      <c r="E26" s="189">
        <v>18156250</v>
      </c>
      <c r="F26" s="115" t="s">
        <v>4</v>
      </c>
      <c r="G26" s="170"/>
      <c r="I26" s="802">
        <v>1400000</v>
      </c>
    </row>
    <row r="27" spans="1:9" s="801" customFormat="1" ht="157.5">
      <c r="A27" s="60">
        <v>17</v>
      </c>
      <c r="B27" s="60" t="s">
        <v>14838</v>
      </c>
      <c r="C27" s="60" t="s">
        <v>14866</v>
      </c>
      <c r="D27" s="60" t="s">
        <v>14849</v>
      </c>
      <c r="E27" s="189">
        <v>9000000</v>
      </c>
      <c r="F27" s="115" t="s">
        <v>4</v>
      </c>
      <c r="G27" s="170"/>
      <c r="I27" s="802">
        <v>500000</v>
      </c>
    </row>
    <row r="28" spans="1:9" s="801" customFormat="1">
      <c r="A28" s="60"/>
      <c r="B28" s="431" t="s">
        <v>662</v>
      </c>
      <c r="C28" s="790"/>
      <c r="D28" s="790"/>
      <c r="E28" s="800"/>
      <c r="F28" s="795"/>
      <c r="G28" s="170"/>
      <c r="I28" s="802"/>
    </row>
    <row r="29" spans="1:9" s="801" customFormat="1" ht="110.25">
      <c r="A29" s="60">
        <v>18</v>
      </c>
      <c r="B29" s="60" t="s">
        <v>14839</v>
      </c>
      <c r="C29" s="107" t="s">
        <v>14867</v>
      </c>
      <c r="D29" s="60" t="s">
        <v>14840</v>
      </c>
      <c r="E29" s="189">
        <v>1100000</v>
      </c>
      <c r="F29" s="115" t="s">
        <v>4</v>
      </c>
      <c r="G29" s="170"/>
      <c r="I29" s="802"/>
    </row>
    <row r="30" spans="1:9" ht="18" customHeight="1">
      <c r="A30" s="60"/>
      <c r="B30" s="2145" t="s">
        <v>207</v>
      </c>
      <c r="C30" s="2179"/>
      <c r="D30" s="790"/>
      <c r="E30" s="800"/>
      <c r="F30" s="795"/>
      <c r="G30" s="170"/>
    </row>
    <row r="31" spans="1:9" ht="63">
      <c r="A31" s="60">
        <v>19</v>
      </c>
      <c r="B31" s="60" t="s">
        <v>475</v>
      </c>
      <c r="C31" s="107" t="s">
        <v>14868</v>
      </c>
      <c r="D31" s="60" t="s">
        <v>14841</v>
      </c>
      <c r="E31" s="189">
        <v>5738993.4500000002</v>
      </c>
      <c r="F31" s="115" t="s">
        <v>118</v>
      </c>
      <c r="G31" s="170"/>
    </row>
    <row r="32" spans="1:9">
      <c r="A32" s="60"/>
      <c r="B32" s="431" t="s">
        <v>1418</v>
      </c>
      <c r="C32" s="790"/>
      <c r="D32" s="790"/>
      <c r="E32" s="800"/>
      <c r="F32" s="795"/>
      <c r="G32" s="170"/>
    </row>
    <row r="33" spans="1:9" s="170" customFormat="1" ht="94.5">
      <c r="A33" s="60">
        <v>20</v>
      </c>
      <c r="B33" s="60" t="s">
        <v>14842</v>
      </c>
      <c r="C33" s="107" t="s">
        <v>14869</v>
      </c>
      <c r="D33" s="60" t="s">
        <v>14843</v>
      </c>
      <c r="E33" s="189">
        <v>4700000</v>
      </c>
      <c r="F33" s="115" t="s">
        <v>118</v>
      </c>
      <c r="I33" s="739"/>
    </row>
    <row r="34" spans="1:9" ht="23.25" customHeight="1">
      <c r="A34" s="60"/>
      <c r="B34" s="2145" t="s">
        <v>14844</v>
      </c>
      <c r="C34" s="2179"/>
      <c r="D34" s="2146"/>
      <c r="E34" s="295">
        <f>E33+E31+E29+E27+E26+E25+E23+E22+E21+E20+E18+E16+E14+E13+E12+E10+E9+E8+E7+E6</f>
        <v>109040875.52</v>
      </c>
      <c r="F34" s="115"/>
      <c r="G34" s="170"/>
    </row>
    <row r="35" spans="1:9" ht="87" customHeight="1">
      <c r="A35" s="2143" t="s">
        <v>14871</v>
      </c>
      <c r="B35" s="2143"/>
      <c r="C35" s="2143"/>
      <c r="D35" s="2143" t="s">
        <v>172</v>
      </c>
      <c r="E35" s="2143"/>
      <c r="F35" s="2143"/>
      <c r="G35" s="170"/>
    </row>
    <row r="36" spans="1:9">
      <c r="G36" s="803"/>
    </row>
  </sheetData>
  <mergeCells count="12">
    <mergeCell ref="B34:D34"/>
    <mergeCell ref="A35:C35"/>
    <mergeCell ref="D35:F35"/>
    <mergeCell ref="B30:C30"/>
    <mergeCell ref="B24:C24"/>
    <mergeCell ref="B19:C19"/>
    <mergeCell ref="B11:D11"/>
    <mergeCell ref="B15:C15"/>
    <mergeCell ref="A1:F1"/>
    <mergeCell ref="A2:F2"/>
    <mergeCell ref="A3:F3"/>
    <mergeCell ref="B5:D5"/>
  </mergeCells>
  <pageMargins left="0.7" right="0.7" top="0.75" bottom="0.75" header="0.3" footer="0.3"/>
  <pageSetup orientation="landscape" r:id="rId1"/>
</worksheet>
</file>

<file path=xl/worksheets/sheet113.xml><?xml version="1.0" encoding="utf-8"?>
<worksheet xmlns="http://schemas.openxmlformats.org/spreadsheetml/2006/main" xmlns:r="http://schemas.openxmlformats.org/officeDocument/2006/relationships">
  <sheetPr>
    <tabColor theme="5" tint="-0.499984740745262"/>
  </sheetPr>
  <dimension ref="A1:F52"/>
  <sheetViews>
    <sheetView topLeftCell="A46" workbookViewId="0">
      <selection activeCell="H55" sqref="H55"/>
    </sheetView>
  </sheetViews>
  <sheetFormatPr defaultRowHeight="15"/>
  <cols>
    <col min="1" max="1" width="6.7109375" style="12" customWidth="1"/>
    <col min="2" max="2" width="13.42578125" style="12" customWidth="1"/>
    <col min="3" max="3" width="43.140625" style="12" customWidth="1"/>
    <col min="4" max="4" width="26.7109375" style="12" customWidth="1"/>
    <col min="5" max="5" width="19.42578125" style="55" bestFit="1" customWidth="1"/>
    <col min="6" max="6" width="11.5703125" style="55" customWidth="1"/>
    <col min="7" max="16384" width="9.140625" style="12"/>
  </cols>
  <sheetData>
    <row r="1" spans="1:6" ht="15.75">
      <c r="A1" s="2165" t="s">
        <v>133</v>
      </c>
      <c r="B1" s="2165"/>
      <c r="C1" s="2165"/>
      <c r="D1" s="2165"/>
      <c r="E1" s="2165"/>
      <c r="F1" s="2165"/>
    </row>
    <row r="2" spans="1:6" ht="15.75">
      <c r="A2" s="2165" t="s">
        <v>31591</v>
      </c>
      <c r="B2" s="2165"/>
      <c r="C2" s="2165"/>
      <c r="D2" s="2165"/>
      <c r="E2" s="2165"/>
      <c r="F2" s="2165"/>
    </row>
    <row r="3" spans="1:6" ht="15.75">
      <c r="A3" s="2165" t="s">
        <v>140</v>
      </c>
      <c r="B3" s="2165"/>
      <c r="C3" s="2165"/>
      <c r="D3" s="2165"/>
      <c r="E3" s="2165"/>
      <c r="F3" s="2165"/>
    </row>
    <row r="4" spans="1:6" ht="31.5">
      <c r="A4" s="473" t="s">
        <v>134</v>
      </c>
      <c r="B4" s="47" t="s">
        <v>135</v>
      </c>
      <c r="C4" s="47" t="s">
        <v>0</v>
      </c>
      <c r="D4" s="47" t="s">
        <v>136</v>
      </c>
      <c r="E4" s="48" t="s">
        <v>1300</v>
      </c>
      <c r="F4" s="48" t="s">
        <v>138</v>
      </c>
    </row>
    <row r="5" spans="1:6" ht="15.75">
      <c r="A5" s="58"/>
      <c r="B5" s="2377" t="s">
        <v>139</v>
      </c>
      <c r="C5" s="2378"/>
      <c r="D5" s="118"/>
      <c r="E5" s="58"/>
      <c r="F5" s="58"/>
    </row>
    <row r="6" spans="1:6" ht="31.5">
      <c r="A6" s="50">
        <v>1</v>
      </c>
      <c r="B6" s="50" t="s">
        <v>464</v>
      </c>
      <c r="C6" s="50" t="s">
        <v>31738</v>
      </c>
      <c r="D6" s="50" t="s">
        <v>3</v>
      </c>
      <c r="E6" s="171">
        <v>3164112.07</v>
      </c>
      <c r="F6" s="175" t="s">
        <v>466</v>
      </c>
    </row>
    <row r="7" spans="1:6" ht="79.5" customHeight="1">
      <c r="A7" s="50">
        <v>2</v>
      </c>
      <c r="B7" s="50" t="s">
        <v>5</v>
      </c>
      <c r="C7" s="50" t="s">
        <v>31739</v>
      </c>
      <c r="D7" s="50" t="s">
        <v>1304</v>
      </c>
      <c r="E7" s="188">
        <v>1760000</v>
      </c>
      <c r="F7" s="175" t="s">
        <v>466</v>
      </c>
    </row>
    <row r="8" spans="1:6" ht="79.5" customHeight="1">
      <c r="A8" s="50">
        <v>3</v>
      </c>
      <c r="B8" s="50" t="s">
        <v>7</v>
      </c>
      <c r="C8" s="50" t="s">
        <v>31740</v>
      </c>
      <c r="D8" s="50" t="s">
        <v>9</v>
      </c>
      <c r="E8" s="171">
        <v>56000</v>
      </c>
      <c r="F8" s="175" t="s">
        <v>1359</v>
      </c>
    </row>
    <row r="9" spans="1:6" ht="31.5">
      <c r="A9" s="50">
        <v>4</v>
      </c>
      <c r="B9" s="50" t="s">
        <v>10</v>
      </c>
      <c r="C9" s="50" t="s">
        <v>31741</v>
      </c>
      <c r="D9" s="50" t="s">
        <v>175</v>
      </c>
      <c r="E9" s="171">
        <v>90000</v>
      </c>
      <c r="F9" s="175" t="s">
        <v>1359</v>
      </c>
    </row>
    <row r="10" spans="1:6" ht="40.5" customHeight="1">
      <c r="A10" s="50">
        <v>5</v>
      </c>
      <c r="B10" s="50" t="s">
        <v>176</v>
      </c>
      <c r="C10" s="50" t="s">
        <v>31742</v>
      </c>
      <c r="D10" s="50" t="s">
        <v>585</v>
      </c>
      <c r="E10" s="171">
        <v>1128000</v>
      </c>
      <c r="F10" s="175" t="s">
        <v>1359</v>
      </c>
    </row>
    <row r="11" spans="1:6" ht="33.75" customHeight="1">
      <c r="A11" s="50"/>
      <c r="B11" s="2172" t="s">
        <v>16510</v>
      </c>
      <c r="C11" s="2172"/>
      <c r="D11" s="50"/>
      <c r="E11" s="475"/>
      <c r="F11" s="175"/>
    </row>
    <row r="12" spans="1:6" ht="84" customHeight="1">
      <c r="A12" s="50">
        <v>6</v>
      </c>
      <c r="B12" s="50" t="s">
        <v>5</v>
      </c>
      <c r="C12" s="50" t="s">
        <v>31743</v>
      </c>
      <c r="D12" s="50" t="s">
        <v>686</v>
      </c>
      <c r="E12" s="171">
        <v>400000</v>
      </c>
      <c r="F12" s="175" t="s">
        <v>1359</v>
      </c>
    </row>
    <row r="13" spans="1:6" ht="53.25" customHeight="1">
      <c r="A13" s="50">
        <v>7</v>
      </c>
      <c r="B13" s="50" t="s">
        <v>176</v>
      </c>
      <c r="C13" s="50" t="s">
        <v>31744</v>
      </c>
      <c r="D13" s="50" t="s">
        <v>31592</v>
      </c>
      <c r="E13" s="171">
        <v>1799056</v>
      </c>
      <c r="F13" s="175" t="s">
        <v>1359</v>
      </c>
    </row>
    <row r="14" spans="1:6" ht="63">
      <c r="A14" s="50">
        <v>8</v>
      </c>
      <c r="B14" s="50" t="s">
        <v>360</v>
      </c>
      <c r="C14" s="50" t="s">
        <v>31593</v>
      </c>
      <c r="D14" s="50" t="s">
        <v>31594</v>
      </c>
      <c r="E14" s="171">
        <v>900000</v>
      </c>
      <c r="F14" s="175" t="s">
        <v>1359</v>
      </c>
    </row>
    <row r="15" spans="1:6" ht="15.75">
      <c r="A15" s="50"/>
      <c r="B15" s="2215" t="s">
        <v>143</v>
      </c>
      <c r="C15" s="2216"/>
      <c r="D15" s="50"/>
      <c r="E15" s="475"/>
      <c r="F15" s="175"/>
    </row>
    <row r="16" spans="1:6" ht="63">
      <c r="A16" s="50">
        <v>9</v>
      </c>
      <c r="B16" s="50" t="s">
        <v>195</v>
      </c>
      <c r="C16" s="50" t="s">
        <v>31745</v>
      </c>
      <c r="D16" s="50" t="s">
        <v>196</v>
      </c>
      <c r="E16" s="171">
        <v>5738993.4500000002</v>
      </c>
      <c r="F16" s="175" t="s">
        <v>1810</v>
      </c>
    </row>
    <row r="17" spans="1:6" ht="15.75">
      <c r="A17" s="50"/>
      <c r="B17" s="2215" t="s">
        <v>145</v>
      </c>
      <c r="C17" s="2216"/>
      <c r="D17" s="50"/>
      <c r="E17" s="475"/>
      <c r="F17" s="175"/>
    </row>
    <row r="18" spans="1:6" ht="47.25">
      <c r="A18" s="50">
        <v>12</v>
      </c>
      <c r="B18" s="50" t="s">
        <v>39</v>
      </c>
      <c r="C18" s="50" t="s">
        <v>31748</v>
      </c>
      <c r="D18" s="50" t="s">
        <v>40</v>
      </c>
      <c r="E18" s="171">
        <v>18164306.43</v>
      </c>
      <c r="F18" s="175" t="s">
        <v>1810</v>
      </c>
    </row>
    <row r="19" spans="1:6" ht="63">
      <c r="A19" s="50">
        <v>13</v>
      </c>
      <c r="B19" s="50" t="s">
        <v>41</v>
      </c>
      <c r="C19" s="50" t="s">
        <v>31749</v>
      </c>
      <c r="D19" s="50" t="s">
        <v>31595</v>
      </c>
      <c r="E19" s="171">
        <v>20000000</v>
      </c>
      <c r="F19" s="175" t="s">
        <v>1810</v>
      </c>
    </row>
    <row r="20" spans="1:6" ht="15.75">
      <c r="A20" s="50"/>
      <c r="B20" s="504"/>
      <c r="C20" s="101"/>
      <c r="D20" s="50"/>
      <c r="E20" s="171">
        <f>SUM(E6:E19)</f>
        <v>53200467.950000003</v>
      </c>
      <c r="F20" s="175"/>
    </row>
    <row r="21" spans="1:6" ht="15.75">
      <c r="A21" s="50"/>
      <c r="B21" s="504"/>
      <c r="C21" s="101"/>
      <c r="D21" s="50"/>
      <c r="E21" s="171"/>
      <c r="F21" s="175"/>
    </row>
    <row r="22" spans="1:6" ht="15.75">
      <c r="A22" s="50"/>
      <c r="B22" s="504"/>
      <c r="C22" s="101"/>
      <c r="D22" s="50"/>
      <c r="E22" s="171"/>
      <c r="F22" s="175"/>
    </row>
    <row r="23" spans="1:6" ht="15.75">
      <c r="A23" s="50"/>
      <c r="B23" s="504"/>
      <c r="C23" s="101"/>
      <c r="D23" s="50"/>
      <c r="E23" s="171"/>
      <c r="F23" s="175"/>
    </row>
    <row r="24" spans="1:6" ht="15.75">
      <c r="A24" s="2165" t="s">
        <v>133</v>
      </c>
      <c r="B24" s="2165"/>
      <c r="C24" s="2165"/>
      <c r="D24" s="2165"/>
      <c r="E24" s="2165"/>
      <c r="F24" s="2165"/>
    </row>
    <row r="25" spans="1:6" ht="15.75">
      <c r="A25" s="2165" t="s">
        <v>31591</v>
      </c>
      <c r="B25" s="2165"/>
      <c r="C25" s="2165"/>
      <c r="D25" s="2165"/>
      <c r="E25" s="2165"/>
      <c r="F25" s="2165"/>
    </row>
    <row r="26" spans="1:6" ht="15.75">
      <c r="A26" s="2165" t="s">
        <v>140</v>
      </c>
      <c r="B26" s="2165"/>
      <c r="C26" s="2165"/>
      <c r="D26" s="2165"/>
      <c r="E26" s="2165"/>
      <c r="F26" s="2165"/>
    </row>
    <row r="27" spans="1:6" ht="31.5">
      <c r="A27" s="473" t="s">
        <v>134</v>
      </c>
      <c r="B27" s="47" t="s">
        <v>135</v>
      </c>
      <c r="C27" s="47" t="s">
        <v>0</v>
      </c>
      <c r="D27" s="47" t="s">
        <v>136</v>
      </c>
      <c r="E27" s="48" t="s">
        <v>1300</v>
      </c>
      <c r="F27" s="48" t="s">
        <v>138</v>
      </c>
    </row>
    <row r="28" spans="1:6" ht="15.75">
      <c r="A28" s="50"/>
      <c r="B28" s="2215" t="s">
        <v>144</v>
      </c>
      <c r="C28" s="2216"/>
      <c r="D28" s="50"/>
      <c r="E28" s="475"/>
      <c r="F28" s="175"/>
    </row>
    <row r="29" spans="1:6" ht="86.25" customHeight="1">
      <c r="A29" s="50">
        <v>1</v>
      </c>
      <c r="B29" s="159" t="s">
        <v>30139</v>
      </c>
      <c r="C29" s="50" t="s">
        <v>31746</v>
      </c>
      <c r="D29" s="50" t="s">
        <v>24</v>
      </c>
      <c r="E29" s="171">
        <v>2066038</v>
      </c>
      <c r="F29" s="159" t="s">
        <v>1810</v>
      </c>
    </row>
    <row r="30" spans="1:6" ht="15.75">
      <c r="A30" s="50"/>
      <c r="B30" s="2215" t="s">
        <v>1435</v>
      </c>
      <c r="C30" s="2216"/>
      <c r="D30" s="50"/>
      <c r="E30" s="475"/>
      <c r="F30" s="159"/>
    </row>
    <row r="31" spans="1:6" ht="51.75" customHeight="1">
      <c r="A31" s="50">
        <v>2</v>
      </c>
      <c r="B31" s="50" t="s">
        <v>8214</v>
      </c>
      <c r="C31" s="50" t="s">
        <v>31747</v>
      </c>
      <c r="D31" s="690" t="s">
        <v>44186</v>
      </c>
      <c r="E31" s="171">
        <v>100200</v>
      </c>
      <c r="F31" s="159" t="s">
        <v>466</v>
      </c>
    </row>
    <row r="32" spans="1:6" ht="15.75">
      <c r="A32" s="50"/>
      <c r="B32" s="2215" t="s">
        <v>1404</v>
      </c>
      <c r="C32" s="2216"/>
      <c r="D32" s="50"/>
      <c r="E32" s="475"/>
      <c r="F32" s="159"/>
    </row>
    <row r="33" spans="1:6" ht="104.25" customHeight="1">
      <c r="A33" s="50">
        <v>3</v>
      </c>
      <c r="B33" s="50" t="s">
        <v>31596</v>
      </c>
      <c r="C33" s="50" t="s">
        <v>31750</v>
      </c>
      <c r="D33" s="50" t="s">
        <v>31597</v>
      </c>
      <c r="E33" s="171">
        <v>12500000</v>
      </c>
      <c r="F33" s="159" t="s">
        <v>466</v>
      </c>
    </row>
    <row r="34" spans="1:6" ht="63">
      <c r="A34" s="50">
        <v>4</v>
      </c>
      <c r="B34" s="50" t="s">
        <v>31598</v>
      </c>
      <c r="C34" s="50" t="s">
        <v>31751</v>
      </c>
      <c r="D34" s="50" t="s">
        <v>31599</v>
      </c>
      <c r="E34" s="171">
        <v>7318406.5</v>
      </c>
      <c r="F34" s="159" t="s">
        <v>466</v>
      </c>
    </row>
    <row r="35" spans="1:6" ht="47.25">
      <c r="A35" s="50">
        <v>5</v>
      </c>
      <c r="B35" s="50" t="s">
        <v>31600</v>
      </c>
      <c r="C35" s="50" t="s">
        <v>31752</v>
      </c>
      <c r="D35" s="50" t="s">
        <v>31601</v>
      </c>
      <c r="E35" s="171">
        <v>3000000</v>
      </c>
      <c r="F35" s="159" t="s">
        <v>4</v>
      </c>
    </row>
    <row r="36" spans="1:6" ht="94.5">
      <c r="A36" s="50">
        <v>6</v>
      </c>
      <c r="B36" s="50" t="s">
        <v>31602</v>
      </c>
      <c r="C36" s="50" t="s">
        <v>31753</v>
      </c>
      <c r="D36" s="50" t="s">
        <v>31603</v>
      </c>
      <c r="E36" s="171">
        <v>2300000</v>
      </c>
      <c r="F36" s="159" t="s">
        <v>4</v>
      </c>
    </row>
    <row r="37" spans="1:6" ht="47.25">
      <c r="A37" s="50">
        <v>7</v>
      </c>
      <c r="B37" s="50" t="s">
        <v>31604</v>
      </c>
      <c r="C37" s="50" t="s">
        <v>31754</v>
      </c>
      <c r="D37" s="50" t="s">
        <v>31605</v>
      </c>
      <c r="E37" s="171">
        <v>5000000</v>
      </c>
      <c r="F37" s="159" t="s">
        <v>4</v>
      </c>
    </row>
    <row r="38" spans="1:6" ht="15.75">
      <c r="A38" s="50"/>
      <c r="B38" s="2215" t="s">
        <v>1408</v>
      </c>
      <c r="C38" s="2216"/>
      <c r="D38" s="50"/>
      <c r="E38" s="475"/>
      <c r="F38" s="159"/>
    </row>
    <row r="39" spans="1:6" ht="72" customHeight="1">
      <c r="A39" s="50">
        <v>8</v>
      </c>
      <c r="B39" s="50" t="s">
        <v>31606</v>
      </c>
      <c r="C39" s="50" t="s">
        <v>31755</v>
      </c>
      <c r="D39" s="50" t="s">
        <v>31607</v>
      </c>
      <c r="E39" s="171">
        <v>3500000</v>
      </c>
      <c r="F39" s="159" t="s">
        <v>466</v>
      </c>
    </row>
    <row r="40" spans="1:6" ht="121.5" customHeight="1">
      <c r="A40" s="50">
        <v>9</v>
      </c>
      <c r="B40" s="50" t="s">
        <v>31609</v>
      </c>
      <c r="C40" s="50" t="s">
        <v>31757</v>
      </c>
      <c r="D40" s="50" t="s">
        <v>31737</v>
      </c>
      <c r="E40" s="171">
        <v>6000000</v>
      </c>
      <c r="F40" s="159" t="s">
        <v>4</v>
      </c>
    </row>
    <row r="41" spans="1:6" ht="47.25">
      <c r="A41" s="50">
        <v>10</v>
      </c>
      <c r="B41" s="50" t="s">
        <v>31610</v>
      </c>
      <c r="C41" s="50" t="s">
        <v>31758</v>
      </c>
      <c r="D41" s="50" t="s">
        <v>31611</v>
      </c>
      <c r="E41" s="171">
        <v>1600000</v>
      </c>
      <c r="F41" s="159" t="s">
        <v>4</v>
      </c>
    </row>
    <row r="42" spans="1:6" ht="31.5">
      <c r="A42" s="50">
        <v>11</v>
      </c>
      <c r="B42" s="50" t="s">
        <v>31612</v>
      </c>
      <c r="C42" s="50" t="s">
        <v>31759</v>
      </c>
      <c r="D42" s="60" t="s">
        <v>31813</v>
      </c>
      <c r="E42" s="171">
        <v>200000</v>
      </c>
      <c r="F42" s="159" t="s">
        <v>466</v>
      </c>
    </row>
    <row r="43" spans="1:6" ht="49.5" customHeight="1">
      <c r="A43" s="50">
        <v>12</v>
      </c>
      <c r="B43" s="50" t="s">
        <v>31613</v>
      </c>
      <c r="C43" s="50" t="s">
        <v>31760</v>
      </c>
      <c r="D43" s="50" t="s">
        <v>31614</v>
      </c>
      <c r="E43" s="171">
        <v>6755763.0700000003</v>
      </c>
      <c r="F43" s="159" t="s">
        <v>4</v>
      </c>
    </row>
    <row r="44" spans="1:6" ht="38.25" customHeight="1">
      <c r="A44" s="50">
        <v>13</v>
      </c>
      <c r="B44" s="50" t="s">
        <v>31615</v>
      </c>
      <c r="C44" s="50" t="s">
        <v>31761</v>
      </c>
      <c r="D44" s="50" t="s">
        <v>31616</v>
      </c>
      <c r="E44" s="171">
        <v>3500000</v>
      </c>
      <c r="F44" s="159" t="s">
        <v>4</v>
      </c>
    </row>
    <row r="45" spans="1:6" ht="15.75">
      <c r="A45" s="50"/>
      <c r="B45" s="2215" t="s">
        <v>15</v>
      </c>
      <c r="C45" s="2220"/>
      <c r="D45" s="2216"/>
      <c r="E45" s="518">
        <f>SUM(E29:E44)</f>
        <v>53840407.57</v>
      </c>
      <c r="F45" s="175"/>
    </row>
    <row r="46" spans="1:6" ht="95.25" customHeight="1">
      <c r="A46" s="2143" t="s">
        <v>1391</v>
      </c>
      <c r="B46" s="2143"/>
      <c r="C46" s="2143"/>
      <c r="D46" s="2143" t="s">
        <v>1392</v>
      </c>
      <c r="E46" s="2143"/>
      <c r="F46" s="2143"/>
    </row>
    <row r="49" spans="1:6" ht="47.25">
      <c r="A49" s="97">
        <v>9</v>
      </c>
      <c r="B49" s="97" t="s">
        <v>31608</v>
      </c>
      <c r="C49" s="97" t="s">
        <v>31756</v>
      </c>
      <c r="D49" s="97" t="s">
        <v>35951</v>
      </c>
      <c r="E49" s="171">
        <v>2000000</v>
      </c>
      <c r="F49" s="162" t="s">
        <v>4</v>
      </c>
    </row>
    <row r="52" spans="1:6">
      <c r="E52" s="216">
        <f>E49+E45+E20</f>
        <v>109040875.52000001</v>
      </c>
    </row>
  </sheetData>
  <mergeCells count="17">
    <mergeCell ref="A25:F25"/>
    <mergeCell ref="A1:F1"/>
    <mergeCell ref="A2:F2"/>
    <mergeCell ref="A3:F3"/>
    <mergeCell ref="B5:C5"/>
    <mergeCell ref="B11:C11"/>
    <mergeCell ref="B15:C15"/>
    <mergeCell ref="B17:C17"/>
    <mergeCell ref="A24:F24"/>
    <mergeCell ref="A26:F26"/>
    <mergeCell ref="A46:C46"/>
    <mergeCell ref="D46:F46"/>
    <mergeCell ref="B28:C28"/>
    <mergeCell ref="B30:C30"/>
    <mergeCell ref="B32:C32"/>
    <mergeCell ref="B38:C38"/>
    <mergeCell ref="B45:D45"/>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sheetPr>
    <tabColor rgb="FFFFFF00"/>
  </sheetPr>
  <dimension ref="A1:F87"/>
  <sheetViews>
    <sheetView topLeftCell="A65" workbookViewId="0">
      <selection activeCell="G34" sqref="G34"/>
    </sheetView>
  </sheetViews>
  <sheetFormatPr defaultRowHeight="15.75"/>
  <cols>
    <col min="1" max="1" width="7" style="128" customWidth="1"/>
    <col min="2" max="2" width="14.42578125" style="1295" customWidth="1"/>
    <col min="3" max="3" width="42.140625" style="64" customWidth="1"/>
    <col min="4" max="4" width="27.42578125" style="12" customWidth="1"/>
    <col min="5" max="5" width="19.42578125" style="55" bestFit="1" customWidth="1"/>
    <col min="6" max="6" width="9.7109375" style="1349" customWidth="1"/>
    <col min="7" max="16384" width="9.140625" style="12"/>
  </cols>
  <sheetData>
    <row r="1" spans="1:6">
      <c r="A1" s="2165" t="s">
        <v>133</v>
      </c>
      <c r="B1" s="2165"/>
      <c r="C1" s="2165"/>
      <c r="D1" s="2165"/>
      <c r="E1" s="2165"/>
      <c r="F1" s="2165"/>
    </row>
    <row r="2" spans="1:6">
      <c r="A2" s="2165" t="s">
        <v>31617</v>
      </c>
      <c r="B2" s="2165"/>
      <c r="C2" s="2165"/>
      <c r="D2" s="2165"/>
      <c r="E2" s="2165"/>
      <c r="F2" s="2165"/>
    </row>
    <row r="3" spans="1:6">
      <c r="A3" s="2165" t="s">
        <v>6436</v>
      </c>
      <c r="B3" s="2165"/>
      <c r="C3" s="2165"/>
      <c r="D3" s="2165"/>
      <c r="E3" s="2165"/>
      <c r="F3" s="2165"/>
    </row>
    <row r="4" spans="1:6" ht="31.5">
      <c r="A4" s="473" t="s">
        <v>134</v>
      </c>
      <c r="B4" s="47" t="s">
        <v>135</v>
      </c>
      <c r="C4" s="47" t="s">
        <v>0</v>
      </c>
      <c r="D4" s="47" t="s">
        <v>136</v>
      </c>
      <c r="E4" s="48" t="s">
        <v>1300</v>
      </c>
      <c r="F4" s="48" t="s">
        <v>138</v>
      </c>
    </row>
    <row r="5" spans="1:6">
      <c r="A5" s="58"/>
      <c r="B5" s="2377" t="s">
        <v>139</v>
      </c>
      <c r="C5" s="2378"/>
      <c r="D5" s="118"/>
      <c r="E5" s="58"/>
      <c r="F5" s="58"/>
    </row>
    <row r="6" spans="1:6" ht="35.25" customHeight="1">
      <c r="A6" s="49">
        <v>1</v>
      </c>
      <c r="B6" s="50" t="s">
        <v>1</v>
      </c>
      <c r="C6" s="159" t="s">
        <v>31798</v>
      </c>
      <c r="D6" s="50" t="s">
        <v>3</v>
      </c>
      <c r="E6" s="475">
        <v>3870521.5</v>
      </c>
      <c r="F6" s="175" t="s">
        <v>118</v>
      </c>
    </row>
    <row r="7" spans="1:6" ht="78.75">
      <c r="A7" s="49">
        <v>2</v>
      </c>
      <c r="B7" s="50" t="s">
        <v>799</v>
      </c>
      <c r="C7" s="159" t="s">
        <v>31799</v>
      </c>
      <c r="D7" s="50" t="s">
        <v>5981</v>
      </c>
      <c r="E7" s="475">
        <v>1371931.03</v>
      </c>
      <c r="F7" s="175" t="s">
        <v>118</v>
      </c>
    </row>
    <row r="8" spans="1:6" ht="37.5" customHeight="1">
      <c r="A8" s="49">
        <v>3</v>
      </c>
      <c r="B8" s="50" t="s">
        <v>468</v>
      </c>
      <c r="C8" s="159" t="s">
        <v>31800</v>
      </c>
      <c r="D8" s="50" t="s">
        <v>794</v>
      </c>
      <c r="E8" s="475">
        <v>20000</v>
      </c>
      <c r="F8" s="175" t="s">
        <v>118</v>
      </c>
    </row>
    <row r="9" spans="1:6" ht="78.75">
      <c r="A9" s="49">
        <v>4</v>
      </c>
      <c r="B9" s="50" t="s">
        <v>12</v>
      </c>
      <c r="C9" s="159" t="s">
        <v>31801</v>
      </c>
      <c r="D9" s="50" t="s">
        <v>5981</v>
      </c>
      <c r="E9" s="475">
        <v>1280000</v>
      </c>
      <c r="F9" s="175" t="s">
        <v>118</v>
      </c>
    </row>
    <row r="10" spans="1:6">
      <c r="A10" s="49"/>
      <c r="B10" s="2215" t="s">
        <v>16510</v>
      </c>
      <c r="C10" s="2216"/>
      <c r="D10" s="50"/>
      <c r="E10" s="475"/>
      <c r="F10" s="175"/>
    </row>
    <row r="11" spans="1:6" ht="78.75" customHeight="1">
      <c r="A11" s="49">
        <v>5</v>
      </c>
      <c r="B11" s="50" t="s">
        <v>5</v>
      </c>
      <c r="C11" s="159" t="s">
        <v>31802</v>
      </c>
      <c r="D11" s="50" t="s">
        <v>33942</v>
      </c>
      <c r="E11" s="475">
        <v>1238453</v>
      </c>
      <c r="F11" s="175" t="s">
        <v>118</v>
      </c>
    </row>
    <row r="12" spans="1:6" ht="63">
      <c r="A12" s="49">
        <v>6</v>
      </c>
      <c r="B12" s="50" t="s">
        <v>31762</v>
      </c>
      <c r="C12" s="159" t="s">
        <v>31803</v>
      </c>
      <c r="D12" s="50" t="s">
        <v>6647</v>
      </c>
      <c r="E12" s="475">
        <v>1356773.2</v>
      </c>
      <c r="F12" s="175" t="s">
        <v>118</v>
      </c>
    </row>
    <row r="13" spans="1:6" ht="47.25">
      <c r="A13" s="49">
        <v>7</v>
      </c>
      <c r="B13" s="50" t="s">
        <v>12</v>
      </c>
      <c r="C13" s="159" t="s">
        <v>31804</v>
      </c>
      <c r="D13" s="50" t="s">
        <v>33943</v>
      </c>
      <c r="E13" s="475">
        <v>676000</v>
      </c>
      <c r="F13" s="175" t="s">
        <v>118</v>
      </c>
    </row>
    <row r="14" spans="1:6">
      <c r="A14" s="49"/>
      <c r="B14" s="2215" t="s">
        <v>593</v>
      </c>
      <c r="C14" s="2216"/>
      <c r="D14" s="50"/>
      <c r="E14" s="475"/>
      <c r="F14" s="175"/>
    </row>
    <row r="15" spans="1:6" ht="47.25">
      <c r="A15" s="49">
        <v>8</v>
      </c>
      <c r="B15" s="50" t="s">
        <v>39</v>
      </c>
      <c r="C15" s="159" t="s">
        <v>31805</v>
      </c>
      <c r="D15" s="50" t="s">
        <v>8206</v>
      </c>
      <c r="E15" s="475">
        <v>21164306</v>
      </c>
      <c r="F15" s="175" t="s">
        <v>118</v>
      </c>
    </row>
    <row r="16" spans="1:6" ht="47.25">
      <c r="A16" s="49">
        <v>9</v>
      </c>
      <c r="B16" s="50" t="s">
        <v>596</v>
      </c>
      <c r="C16" s="159" t="s">
        <v>31806</v>
      </c>
      <c r="D16" s="50" t="s">
        <v>1924</v>
      </c>
      <c r="E16" s="475">
        <v>10500000</v>
      </c>
      <c r="F16" s="175" t="s">
        <v>118</v>
      </c>
    </row>
    <row r="17" spans="1:6" ht="47.25">
      <c r="A17" s="49">
        <v>10</v>
      </c>
      <c r="B17" s="50" t="s">
        <v>1399</v>
      </c>
      <c r="C17" s="159" t="s">
        <v>33944</v>
      </c>
      <c r="D17" s="50" t="s">
        <v>8651</v>
      </c>
      <c r="E17" s="475">
        <v>3500000</v>
      </c>
      <c r="F17" s="175" t="s">
        <v>118</v>
      </c>
    </row>
    <row r="18" spans="1:6" ht="47.25">
      <c r="A18" s="49">
        <v>11</v>
      </c>
      <c r="B18" s="50" t="s">
        <v>33945</v>
      </c>
      <c r="C18" s="159" t="s">
        <v>33946</v>
      </c>
      <c r="D18" s="50" t="s">
        <v>33947</v>
      </c>
      <c r="E18" s="475">
        <v>2000000</v>
      </c>
      <c r="F18" s="175" t="s">
        <v>118</v>
      </c>
    </row>
    <row r="19" spans="1:6">
      <c r="A19" s="49"/>
      <c r="B19" s="2215" t="s">
        <v>143</v>
      </c>
      <c r="C19" s="2216"/>
      <c r="D19" s="50"/>
      <c r="E19" s="475"/>
      <c r="F19" s="175"/>
    </row>
    <row r="20" spans="1:6" ht="63">
      <c r="A20" s="49">
        <v>12</v>
      </c>
      <c r="B20" s="50" t="s">
        <v>475</v>
      </c>
      <c r="C20" s="159" t="s">
        <v>31625</v>
      </c>
      <c r="D20" s="50" t="s">
        <v>8653</v>
      </c>
      <c r="E20" s="475">
        <v>5738993.4500000002</v>
      </c>
      <c r="F20" s="175" t="s">
        <v>118</v>
      </c>
    </row>
    <row r="21" spans="1:6">
      <c r="A21" s="49"/>
      <c r="B21" s="173" t="s">
        <v>15</v>
      </c>
      <c r="C21" s="159"/>
      <c r="D21" s="50"/>
      <c r="E21" s="518">
        <f>SUM(E6:E20)</f>
        <v>52716978.180000007</v>
      </c>
      <c r="F21" s="175"/>
    </row>
    <row r="22" spans="1:6" ht="84" customHeight="1">
      <c r="A22" s="2143" t="s">
        <v>32028</v>
      </c>
      <c r="B22" s="2143"/>
      <c r="C22" s="2143"/>
      <c r="D22" s="2143" t="s">
        <v>32029</v>
      </c>
      <c r="E22" s="2143"/>
      <c r="F22" s="2143"/>
    </row>
    <row r="23" spans="1:6">
      <c r="A23" s="49"/>
      <c r="B23" s="504"/>
      <c r="C23" s="1149"/>
      <c r="D23" s="50"/>
      <c r="E23" s="171"/>
      <c r="F23" s="175"/>
    </row>
    <row r="24" spans="1:6">
      <c r="A24" s="49"/>
      <c r="B24" s="504"/>
      <c r="C24" s="1149"/>
      <c r="D24" s="50"/>
      <c r="E24" s="171"/>
      <c r="F24" s="175"/>
    </row>
    <row r="25" spans="1:6">
      <c r="A25" s="49"/>
      <c r="B25" s="504"/>
      <c r="C25" s="1149"/>
      <c r="D25" s="50"/>
      <c r="E25" s="171"/>
      <c r="F25" s="175"/>
    </row>
    <row r="26" spans="1:6">
      <c r="A26" s="49"/>
      <c r="B26" s="504"/>
      <c r="C26" s="1149"/>
      <c r="D26" s="50"/>
      <c r="E26" s="171"/>
      <c r="F26" s="175"/>
    </row>
    <row r="27" spans="1:6">
      <c r="A27" s="49"/>
      <c r="B27" s="504"/>
      <c r="C27" s="1149"/>
      <c r="D27" s="50"/>
      <c r="E27" s="171"/>
      <c r="F27" s="175"/>
    </row>
    <row r="28" spans="1:6">
      <c r="A28" s="49"/>
      <c r="B28" s="504"/>
      <c r="C28" s="1149"/>
      <c r="D28" s="50"/>
      <c r="E28" s="171"/>
      <c r="F28" s="175"/>
    </row>
    <row r="29" spans="1:6">
      <c r="A29" s="49"/>
      <c r="B29" s="504"/>
      <c r="C29" s="1149"/>
      <c r="D29" s="50"/>
      <c r="E29" s="171"/>
      <c r="F29" s="175"/>
    </row>
    <row r="30" spans="1:6" ht="15">
      <c r="A30" s="2379" t="s">
        <v>133</v>
      </c>
      <c r="B30" s="2379"/>
      <c r="C30" s="2379"/>
      <c r="D30" s="2379"/>
      <c r="E30" s="2379"/>
      <c r="F30" s="2379"/>
    </row>
    <row r="31" spans="1:6" ht="15">
      <c r="A31" s="2379" t="s">
        <v>31617</v>
      </c>
      <c r="B31" s="2379"/>
      <c r="C31" s="2379"/>
      <c r="D31" s="2379"/>
      <c r="E31" s="2379"/>
      <c r="F31" s="2379"/>
    </row>
    <row r="32" spans="1:6" ht="15">
      <c r="A32" s="2379" t="s">
        <v>140</v>
      </c>
      <c r="B32" s="2379"/>
      <c r="C32" s="2379"/>
      <c r="D32" s="2379"/>
      <c r="E32" s="2379"/>
      <c r="F32" s="2379"/>
    </row>
    <row r="33" spans="1:6" ht="28.5">
      <c r="A33" s="473" t="s">
        <v>134</v>
      </c>
      <c r="B33" s="1347" t="s">
        <v>135</v>
      </c>
      <c r="C33" s="1347" t="s">
        <v>0</v>
      </c>
      <c r="D33" s="1347" t="s">
        <v>136</v>
      </c>
      <c r="E33" s="1348" t="s">
        <v>1300</v>
      </c>
      <c r="F33" s="1348" t="s">
        <v>138</v>
      </c>
    </row>
    <row r="34" spans="1:6">
      <c r="A34" s="49"/>
      <c r="B34" s="2215" t="s">
        <v>144</v>
      </c>
      <c r="C34" s="2216"/>
      <c r="D34" s="50"/>
      <c r="E34" s="475"/>
      <c r="F34" s="175"/>
    </row>
    <row r="35" spans="1:6" ht="94.5">
      <c r="A35" s="49">
        <v>1</v>
      </c>
      <c r="B35" s="50" t="s">
        <v>3298</v>
      </c>
      <c r="C35" s="159" t="s">
        <v>31769</v>
      </c>
      <c r="D35" s="50" t="s">
        <v>31618</v>
      </c>
      <c r="E35" s="171">
        <v>2180817.5099999998</v>
      </c>
      <c r="F35" s="175" t="s">
        <v>4</v>
      </c>
    </row>
    <row r="36" spans="1:6">
      <c r="A36" s="49"/>
      <c r="B36" s="2215" t="s">
        <v>930</v>
      </c>
      <c r="C36" s="2216"/>
      <c r="D36" s="50"/>
      <c r="E36" s="475"/>
      <c r="F36" s="175"/>
    </row>
    <row r="37" spans="1:6" ht="47.25">
      <c r="A37" s="49">
        <v>2</v>
      </c>
      <c r="B37" s="50" t="s">
        <v>31619</v>
      </c>
      <c r="C37" s="159" t="s">
        <v>31770</v>
      </c>
      <c r="D37" s="50" t="s">
        <v>31763</v>
      </c>
      <c r="E37" s="171">
        <v>480817.51</v>
      </c>
      <c r="F37" s="175" t="s">
        <v>4</v>
      </c>
    </row>
    <row r="38" spans="1:6" ht="47.25">
      <c r="A38" s="49">
        <v>3</v>
      </c>
      <c r="B38" s="50" t="s">
        <v>31621</v>
      </c>
      <c r="C38" s="159" t="s">
        <v>31771</v>
      </c>
      <c r="D38" s="50" t="s">
        <v>31763</v>
      </c>
      <c r="E38" s="171">
        <v>550000</v>
      </c>
      <c r="F38" s="175" t="s">
        <v>4</v>
      </c>
    </row>
    <row r="39" spans="1:6" ht="47.25">
      <c r="A39" s="49">
        <v>4</v>
      </c>
      <c r="B39" s="50" t="s">
        <v>31622</v>
      </c>
      <c r="C39" s="159" t="s">
        <v>31772</v>
      </c>
      <c r="D39" s="50" t="s">
        <v>31763</v>
      </c>
      <c r="E39" s="171">
        <v>600000</v>
      </c>
      <c r="F39" s="175" t="s">
        <v>4</v>
      </c>
    </row>
    <row r="40" spans="1:6">
      <c r="A40" s="49"/>
      <c r="B40" s="2215" t="s">
        <v>1404</v>
      </c>
      <c r="C40" s="2216"/>
      <c r="D40" s="50"/>
      <c r="E40" s="475"/>
      <c r="F40" s="175"/>
    </row>
    <row r="41" spans="1:6" ht="78.75">
      <c r="A41" s="49">
        <v>5</v>
      </c>
      <c r="B41" s="50" t="s">
        <v>31626</v>
      </c>
      <c r="C41" s="159" t="s">
        <v>31773</v>
      </c>
      <c r="D41" s="60" t="s">
        <v>31765</v>
      </c>
      <c r="E41" s="171">
        <v>2000000</v>
      </c>
      <c r="F41" s="175" t="s">
        <v>118</v>
      </c>
    </row>
    <row r="42" spans="1:6" ht="47.25">
      <c r="A42" s="49">
        <v>6</v>
      </c>
      <c r="B42" s="50" t="s">
        <v>31627</v>
      </c>
      <c r="C42" s="159" t="s">
        <v>31774</v>
      </c>
      <c r="D42" s="60" t="s">
        <v>31628</v>
      </c>
      <c r="E42" s="171">
        <v>1500000</v>
      </c>
      <c r="F42" s="175" t="s">
        <v>118</v>
      </c>
    </row>
    <row r="43" spans="1:6" ht="94.5">
      <c r="A43" s="49">
        <v>7</v>
      </c>
      <c r="B43" s="50" t="s">
        <v>31629</v>
      </c>
      <c r="C43" s="159" t="s">
        <v>31775</v>
      </c>
      <c r="D43" s="60" t="s">
        <v>31630</v>
      </c>
      <c r="E43" s="171">
        <v>1500000</v>
      </c>
      <c r="F43" s="175" t="s">
        <v>118</v>
      </c>
    </row>
    <row r="44" spans="1:6" ht="47.25">
      <c r="A44" s="49">
        <v>8</v>
      </c>
      <c r="B44" s="50" t="s">
        <v>31631</v>
      </c>
      <c r="C44" s="159" t="s">
        <v>31776</v>
      </c>
      <c r="D44" s="60" t="s">
        <v>31632</v>
      </c>
      <c r="E44" s="171">
        <v>1500000</v>
      </c>
      <c r="F44" s="175" t="s">
        <v>118</v>
      </c>
    </row>
    <row r="45" spans="1:6" ht="63">
      <c r="A45" s="49">
        <v>9</v>
      </c>
      <c r="B45" s="50" t="s">
        <v>31633</v>
      </c>
      <c r="C45" s="159" t="s">
        <v>31777</v>
      </c>
      <c r="D45" s="50" t="s">
        <v>31632</v>
      </c>
      <c r="E45" s="171">
        <v>1500000</v>
      </c>
      <c r="F45" s="175" t="s">
        <v>4</v>
      </c>
    </row>
    <row r="46" spans="1:6" ht="126">
      <c r="A46" s="49">
        <v>10</v>
      </c>
      <c r="B46" s="50" t="s">
        <v>31634</v>
      </c>
      <c r="C46" s="159" t="s">
        <v>31778</v>
      </c>
      <c r="D46" s="50" t="s">
        <v>31766</v>
      </c>
      <c r="E46" s="171">
        <v>1000000</v>
      </c>
      <c r="F46" s="175" t="s">
        <v>4</v>
      </c>
    </row>
    <row r="47" spans="1:6">
      <c r="A47" s="49"/>
      <c r="B47" s="2215" t="s">
        <v>1408</v>
      </c>
      <c r="C47" s="2216"/>
      <c r="D47" s="50"/>
      <c r="E47" s="475"/>
      <c r="F47" s="175"/>
    </row>
    <row r="48" spans="1:6" ht="63">
      <c r="A48" s="49">
        <v>11</v>
      </c>
      <c r="B48" s="50" t="s">
        <v>31635</v>
      </c>
      <c r="C48" s="159" t="s">
        <v>31779</v>
      </c>
      <c r="D48" s="50" t="s">
        <v>31636</v>
      </c>
      <c r="E48" s="171">
        <v>2500000</v>
      </c>
      <c r="F48" s="175" t="s">
        <v>118</v>
      </c>
    </row>
    <row r="49" spans="1:6" ht="63">
      <c r="A49" s="49">
        <v>12</v>
      </c>
      <c r="B49" s="50" t="s">
        <v>31637</v>
      </c>
      <c r="C49" s="159" t="s">
        <v>31780</v>
      </c>
      <c r="D49" s="50" t="s">
        <v>31638</v>
      </c>
      <c r="E49" s="171">
        <v>5000000</v>
      </c>
      <c r="F49" s="175" t="s">
        <v>118</v>
      </c>
    </row>
    <row r="50" spans="1:6" ht="63">
      <c r="A50" s="49">
        <v>13</v>
      </c>
      <c r="B50" s="50" t="s">
        <v>31639</v>
      </c>
      <c r="C50" s="159" t="s">
        <v>31781</v>
      </c>
      <c r="D50" s="50" t="s">
        <v>31640</v>
      </c>
      <c r="E50" s="171">
        <v>5000000</v>
      </c>
      <c r="F50" s="175" t="s">
        <v>118</v>
      </c>
    </row>
    <row r="51" spans="1:6" ht="63">
      <c r="A51" s="49">
        <v>14</v>
      </c>
      <c r="B51" s="50" t="s">
        <v>31641</v>
      </c>
      <c r="C51" s="159" t="s">
        <v>31782</v>
      </c>
      <c r="D51" s="50" t="s">
        <v>31642</v>
      </c>
      <c r="E51" s="171">
        <v>1000000</v>
      </c>
      <c r="F51" s="175" t="s">
        <v>118</v>
      </c>
    </row>
    <row r="52" spans="1:6" ht="47.25">
      <c r="A52" s="49">
        <v>15</v>
      </c>
      <c r="B52" s="50" t="s">
        <v>31643</v>
      </c>
      <c r="C52" s="159" t="s">
        <v>31783</v>
      </c>
      <c r="D52" s="50" t="s">
        <v>31767</v>
      </c>
      <c r="E52" s="171">
        <v>500000</v>
      </c>
      <c r="F52" s="175" t="s">
        <v>118</v>
      </c>
    </row>
    <row r="53" spans="1:6" ht="63">
      <c r="A53" s="49">
        <v>16</v>
      </c>
      <c r="B53" s="50" t="s">
        <v>31644</v>
      </c>
      <c r="C53" s="159" t="s">
        <v>31784</v>
      </c>
      <c r="D53" s="50" t="s">
        <v>31768</v>
      </c>
      <c r="E53" s="171">
        <v>5000000</v>
      </c>
      <c r="F53" s="175" t="s">
        <v>118</v>
      </c>
    </row>
    <row r="54" spans="1:6" ht="47.25">
      <c r="A54" s="49">
        <v>17</v>
      </c>
      <c r="B54" s="50" t="s">
        <v>31645</v>
      </c>
      <c r="C54" s="159" t="s">
        <v>31785</v>
      </c>
      <c r="D54" s="50" t="s">
        <v>31646</v>
      </c>
      <c r="E54" s="171">
        <v>300000</v>
      </c>
      <c r="F54" s="175" t="s">
        <v>118</v>
      </c>
    </row>
    <row r="55" spans="1:6" ht="63">
      <c r="A55" s="49">
        <v>18</v>
      </c>
      <c r="B55" s="50" t="s">
        <v>31647</v>
      </c>
      <c r="C55" s="159" t="s">
        <v>31786</v>
      </c>
      <c r="D55" s="50" t="s">
        <v>31648</v>
      </c>
      <c r="E55" s="171">
        <v>2500000</v>
      </c>
      <c r="F55" s="175" t="s">
        <v>118</v>
      </c>
    </row>
    <row r="56" spans="1:6" ht="47.25">
      <c r="A56" s="49">
        <v>19</v>
      </c>
      <c r="B56" s="50" t="s">
        <v>31649</v>
      </c>
      <c r="C56" s="159" t="s">
        <v>31787</v>
      </c>
      <c r="D56" s="50" t="s">
        <v>31650</v>
      </c>
      <c r="E56" s="171">
        <v>1600000</v>
      </c>
      <c r="F56" s="175" t="s">
        <v>4</v>
      </c>
    </row>
    <row r="57" spans="1:6" ht="47.25">
      <c r="A57" s="49">
        <v>20</v>
      </c>
      <c r="B57" s="50" t="s">
        <v>31651</v>
      </c>
      <c r="C57" s="159" t="s">
        <v>31788</v>
      </c>
      <c r="D57" s="50" t="s">
        <v>31652</v>
      </c>
      <c r="E57" s="171">
        <v>1500000</v>
      </c>
      <c r="F57" s="175" t="s">
        <v>4</v>
      </c>
    </row>
    <row r="58" spans="1:6" ht="47.25">
      <c r="A58" s="49">
        <v>21</v>
      </c>
      <c r="B58" s="50" t="s">
        <v>31653</v>
      </c>
      <c r="C58" s="159" t="s">
        <v>31789</v>
      </c>
      <c r="D58" s="50" t="s">
        <v>31654</v>
      </c>
      <c r="E58" s="171">
        <v>3000000</v>
      </c>
      <c r="F58" s="175" t="s">
        <v>4</v>
      </c>
    </row>
    <row r="59" spans="1:6" ht="47.25">
      <c r="A59" s="49">
        <v>22</v>
      </c>
      <c r="B59" s="50" t="s">
        <v>31655</v>
      </c>
      <c r="C59" s="159" t="s">
        <v>31790</v>
      </c>
      <c r="D59" s="50" t="s">
        <v>31656</v>
      </c>
      <c r="E59" s="171">
        <v>3824000</v>
      </c>
      <c r="F59" s="175" t="s">
        <v>4</v>
      </c>
    </row>
    <row r="60" spans="1:6" ht="47.25">
      <c r="A60" s="49">
        <v>23</v>
      </c>
      <c r="B60" s="50" t="s">
        <v>31657</v>
      </c>
      <c r="C60" s="159" t="s">
        <v>31791</v>
      </c>
      <c r="D60" s="50" t="s">
        <v>31658</v>
      </c>
      <c r="E60" s="171">
        <v>800000</v>
      </c>
      <c r="F60" s="175" t="s">
        <v>118</v>
      </c>
    </row>
    <row r="61" spans="1:6" ht="63">
      <c r="A61" s="49">
        <v>24</v>
      </c>
      <c r="B61" s="50" t="s">
        <v>31659</v>
      </c>
      <c r="C61" s="159" t="s">
        <v>31792</v>
      </c>
      <c r="D61" s="50" t="s">
        <v>31660</v>
      </c>
      <c r="E61" s="171">
        <v>2238262.3199999998</v>
      </c>
      <c r="F61" s="175" t="s">
        <v>4</v>
      </c>
    </row>
    <row r="62" spans="1:6">
      <c r="A62" s="49"/>
      <c r="B62" s="2215" t="s">
        <v>662</v>
      </c>
      <c r="C62" s="2216"/>
      <c r="D62" s="50"/>
      <c r="E62" s="475"/>
      <c r="F62" s="175"/>
    </row>
    <row r="63" spans="1:6" ht="63">
      <c r="A63" s="49">
        <v>25</v>
      </c>
      <c r="B63" s="50" t="s">
        <v>31661</v>
      </c>
      <c r="C63" s="159" t="s">
        <v>31793</v>
      </c>
      <c r="D63" s="50" t="s">
        <v>31662</v>
      </c>
      <c r="E63" s="171">
        <v>2000000</v>
      </c>
      <c r="F63" s="175" t="s">
        <v>118</v>
      </c>
    </row>
    <row r="64" spans="1:6" ht="63">
      <c r="A64" s="49">
        <v>26</v>
      </c>
      <c r="B64" s="50" t="s">
        <v>31663</v>
      </c>
      <c r="C64" s="159" t="s">
        <v>31794</v>
      </c>
      <c r="D64" s="50" t="s">
        <v>31662</v>
      </c>
      <c r="E64" s="171">
        <v>2000000</v>
      </c>
      <c r="F64" s="175" t="s">
        <v>118</v>
      </c>
    </row>
    <row r="65" spans="1:6">
      <c r="A65" s="49"/>
      <c r="B65" s="2215" t="s">
        <v>3680</v>
      </c>
      <c r="C65" s="2216"/>
      <c r="D65" s="50"/>
      <c r="E65" s="475"/>
      <c r="F65" s="175"/>
    </row>
    <row r="66" spans="1:6" ht="78.75">
      <c r="A66" s="49">
        <v>27</v>
      </c>
      <c r="B66" s="50" t="s">
        <v>31664</v>
      </c>
      <c r="C66" s="159" t="s">
        <v>31795</v>
      </c>
      <c r="D66" s="50" t="s">
        <v>31665</v>
      </c>
      <c r="E66" s="171">
        <v>2000000</v>
      </c>
      <c r="F66" s="175" t="s">
        <v>118</v>
      </c>
    </row>
    <row r="67" spans="1:6">
      <c r="A67" s="49"/>
      <c r="B67" s="2215" t="s">
        <v>15</v>
      </c>
      <c r="C67" s="2220"/>
      <c r="D67" s="2216"/>
      <c r="E67" s="518">
        <f>SUM(E35:E66)</f>
        <v>53573897.339999996</v>
      </c>
      <c r="F67" s="175"/>
    </row>
    <row r="68" spans="1:6" ht="75" customHeight="1">
      <c r="A68" s="2143" t="s">
        <v>32028</v>
      </c>
      <c r="B68" s="2143"/>
      <c r="C68" s="2143"/>
      <c r="D68" s="2143" t="s">
        <v>1392</v>
      </c>
      <c r="E68" s="2143"/>
      <c r="F68" s="2143"/>
    </row>
    <row r="80" spans="1:6">
      <c r="A80" s="49"/>
      <c r="B80" s="2215" t="s">
        <v>578</v>
      </c>
      <c r="C80" s="2216"/>
      <c r="D80" s="50"/>
      <c r="E80" s="475"/>
      <c r="F80" s="175"/>
    </row>
    <row r="81" spans="1:6" ht="47.25">
      <c r="A81" s="49">
        <v>13</v>
      </c>
      <c r="B81" s="50" t="s">
        <v>31623</v>
      </c>
      <c r="C81" s="159" t="s">
        <v>31796</v>
      </c>
      <c r="D81" s="50" t="s">
        <v>31624</v>
      </c>
      <c r="E81" s="171">
        <v>2200000</v>
      </c>
      <c r="F81" s="175" t="s">
        <v>118</v>
      </c>
    </row>
    <row r="82" spans="1:6" ht="47.25">
      <c r="A82" s="49">
        <v>10</v>
      </c>
      <c r="B82" s="50" t="s">
        <v>31620</v>
      </c>
      <c r="C82" s="159" t="s">
        <v>31797</v>
      </c>
      <c r="D82" s="50" t="s">
        <v>31764</v>
      </c>
      <c r="E82" s="171">
        <v>550000</v>
      </c>
      <c r="F82" s="175" t="s">
        <v>4</v>
      </c>
    </row>
    <row r="83" spans="1:6">
      <c r="E83" s="216">
        <f>SUM(E81:E82)</f>
        <v>2750000</v>
      </c>
    </row>
    <row r="87" spans="1:6">
      <c r="E87" s="216">
        <f>E83+E67+E21</f>
        <v>109040875.52000001</v>
      </c>
    </row>
  </sheetData>
  <mergeCells count="22">
    <mergeCell ref="A32:F32"/>
    <mergeCell ref="B80:C80"/>
    <mergeCell ref="B14:C14"/>
    <mergeCell ref="B19:C19"/>
    <mergeCell ref="B40:C40"/>
    <mergeCell ref="B47:C47"/>
    <mergeCell ref="B65:C65"/>
    <mergeCell ref="B34:C34"/>
    <mergeCell ref="A30:F30"/>
    <mergeCell ref="D68:F68"/>
    <mergeCell ref="B36:C36"/>
    <mergeCell ref="B62:C62"/>
    <mergeCell ref="B67:D67"/>
    <mergeCell ref="A68:C68"/>
    <mergeCell ref="A22:C22"/>
    <mergeCell ref="D22:F22"/>
    <mergeCell ref="A31:F31"/>
    <mergeCell ref="A1:F1"/>
    <mergeCell ref="A2:F2"/>
    <mergeCell ref="A3:F3"/>
    <mergeCell ref="B5:C5"/>
    <mergeCell ref="B10:C10"/>
  </mergeCells>
  <pageMargins left="0.7" right="0.7" top="0.75" bottom="0.75" header="0.3" footer="0.3"/>
  <pageSetup orientation="landscape" r:id="rId1"/>
</worksheet>
</file>

<file path=xl/worksheets/sheet115.xml><?xml version="1.0" encoding="utf-8"?>
<worksheet xmlns="http://schemas.openxmlformats.org/spreadsheetml/2006/main" xmlns:r="http://schemas.openxmlformats.org/officeDocument/2006/relationships">
  <sheetPr>
    <tabColor rgb="FFFFFF00"/>
  </sheetPr>
  <dimension ref="A1:F63"/>
  <sheetViews>
    <sheetView topLeftCell="A21" workbookViewId="0">
      <selection activeCell="G34" sqref="G34"/>
    </sheetView>
  </sheetViews>
  <sheetFormatPr defaultRowHeight="15"/>
  <cols>
    <col min="1" max="1" width="6.5703125" style="1470" customWidth="1"/>
    <col min="2" max="2" width="17.42578125" style="1470" customWidth="1"/>
    <col min="3" max="3" width="42.7109375" style="1470" customWidth="1"/>
    <col min="4" max="4" width="35.140625" style="1470" customWidth="1"/>
    <col min="5" max="5" width="20.85546875" style="1477" customWidth="1"/>
    <col min="6" max="6" width="10.7109375" style="1470" customWidth="1"/>
    <col min="7" max="16384" width="9.140625" style="1470"/>
  </cols>
  <sheetData>
    <row r="1" spans="1:6" s="1475" customFormat="1" ht="15.75">
      <c r="A1" s="2234" t="s">
        <v>133</v>
      </c>
      <c r="B1" s="2234"/>
      <c r="C1" s="2234"/>
      <c r="D1" s="2234"/>
      <c r="E1" s="2234"/>
      <c r="F1" s="2234"/>
    </row>
    <row r="2" spans="1:6" s="1475" customFormat="1" ht="15.75">
      <c r="A2" s="2234" t="s">
        <v>33285</v>
      </c>
      <c r="B2" s="2234"/>
      <c r="C2" s="2234"/>
      <c r="D2" s="2234"/>
      <c r="E2" s="2234"/>
      <c r="F2" s="2234"/>
    </row>
    <row r="3" spans="1:6" s="1475" customFormat="1" ht="15.75">
      <c r="A3" s="2234" t="s">
        <v>6436</v>
      </c>
      <c r="B3" s="2234"/>
      <c r="C3" s="2234"/>
      <c r="D3" s="2234"/>
      <c r="E3" s="2234"/>
      <c r="F3" s="2234"/>
    </row>
    <row r="4" spans="1:6" s="1475" customFormat="1" ht="37.5" customHeight="1">
      <c r="A4" s="135" t="s">
        <v>134</v>
      </c>
      <c r="B4" s="56" t="s">
        <v>676</v>
      </c>
      <c r="C4" s="56" t="s">
        <v>463</v>
      </c>
      <c r="D4" s="56" t="s">
        <v>788</v>
      </c>
      <c r="E4" s="900" t="s">
        <v>3371</v>
      </c>
      <c r="F4" s="563" t="s">
        <v>677</v>
      </c>
    </row>
    <row r="5" spans="1:6" s="1475" customFormat="1" ht="15.75">
      <c r="A5" s="135"/>
      <c r="B5" s="2195" t="s">
        <v>139</v>
      </c>
      <c r="C5" s="2195"/>
      <c r="D5" s="377"/>
      <c r="E5" s="900"/>
      <c r="F5" s="563"/>
    </row>
    <row r="6" spans="1:6" ht="47.25">
      <c r="A6" s="70">
        <v>1</v>
      </c>
      <c r="B6" s="120" t="s">
        <v>1</v>
      </c>
      <c r="C6" s="120" t="s">
        <v>33286</v>
      </c>
      <c r="D6" s="120" t="s">
        <v>33287</v>
      </c>
      <c r="E6" s="117">
        <v>2698000</v>
      </c>
      <c r="F6" s="120" t="s">
        <v>118</v>
      </c>
    </row>
    <row r="7" spans="1:6" ht="63">
      <c r="A7" s="70">
        <v>2</v>
      </c>
      <c r="B7" s="120" t="s">
        <v>5</v>
      </c>
      <c r="C7" s="120" t="s">
        <v>33288</v>
      </c>
      <c r="D7" s="120" t="s">
        <v>33289</v>
      </c>
      <c r="E7" s="117">
        <v>1700112.07</v>
      </c>
      <c r="F7" s="120" t="s">
        <v>118</v>
      </c>
    </row>
    <row r="8" spans="1:6" ht="47.25">
      <c r="A8" s="70">
        <v>3</v>
      </c>
      <c r="B8" s="120" t="s">
        <v>12</v>
      </c>
      <c r="C8" s="120" t="s">
        <v>33290</v>
      </c>
      <c r="D8" s="120" t="s">
        <v>33291</v>
      </c>
      <c r="E8" s="117">
        <v>1800000</v>
      </c>
      <c r="F8" s="120" t="s">
        <v>118</v>
      </c>
    </row>
    <row r="9" spans="1:6" ht="15.75">
      <c r="A9" s="70"/>
      <c r="B9" s="2152" t="s">
        <v>798</v>
      </c>
      <c r="C9" s="2225"/>
      <c r="D9" s="2153"/>
      <c r="E9" s="117"/>
      <c r="F9" s="120"/>
    </row>
    <row r="10" spans="1:6" ht="47.25">
      <c r="A10" s="70">
        <v>4</v>
      </c>
      <c r="B10" s="120" t="s">
        <v>5</v>
      </c>
      <c r="C10" s="120" t="s">
        <v>33292</v>
      </c>
      <c r="D10" s="120" t="s">
        <v>242</v>
      </c>
      <c r="E10" s="117">
        <v>471020</v>
      </c>
      <c r="F10" s="120" t="s">
        <v>118</v>
      </c>
    </row>
    <row r="11" spans="1:6" ht="63">
      <c r="A11" s="70">
        <v>5</v>
      </c>
      <c r="B11" s="120" t="s">
        <v>12</v>
      </c>
      <c r="C11" s="120" t="s">
        <v>33293</v>
      </c>
      <c r="D11" s="120" t="s">
        <v>33294</v>
      </c>
      <c r="E11" s="117">
        <v>2000000</v>
      </c>
      <c r="F11" s="120" t="s">
        <v>118</v>
      </c>
    </row>
    <row r="12" spans="1:6" ht="47.25">
      <c r="A12" s="70">
        <v>6</v>
      </c>
      <c r="B12" s="120" t="s">
        <v>360</v>
      </c>
      <c r="C12" s="120" t="s">
        <v>33295</v>
      </c>
      <c r="D12" s="120" t="s">
        <v>1736</v>
      </c>
      <c r="E12" s="117">
        <v>800000</v>
      </c>
      <c r="F12" s="120" t="s">
        <v>118</v>
      </c>
    </row>
    <row r="13" spans="1:6" ht="15.75">
      <c r="A13" s="70"/>
      <c r="B13" s="2152" t="s">
        <v>207</v>
      </c>
      <c r="C13" s="2153"/>
      <c r="D13" s="120"/>
      <c r="E13" s="117"/>
      <c r="F13" s="120"/>
    </row>
    <row r="14" spans="1:6" ht="47.25">
      <c r="A14" s="70">
        <v>7</v>
      </c>
      <c r="B14" s="120" t="s">
        <v>195</v>
      </c>
      <c r="C14" s="120" t="s">
        <v>33296</v>
      </c>
      <c r="D14" s="120" t="s">
        <v>22</v>
      </c>
      <c r="E14" s="117">
        <v>5738993.4500000002</v>
      </c>
      <c r="F14" s="120" t="s">
        <v>118</v>
      </c>
    </row>
    <row r="15" spans="1:6" ht="15.75">
      <c r="A15" s="70"/>
      <c r="B15" s="2152" t="s">
        <v>593</v>
      </c>
      <c r="C15" s="2153"/>
      <c r="D15" s="120"/>
      <c r="E15" s="117"/>
      <c r="F15" s="120"/>
    </row>
    <row r="16" spans="1:6" ht="47.25">
      <c r="A16" s="70"/>
      <c r="B16" s="120" t="s">
        <v>39</v>
      </c>
      <c r="C16" s="120" t="s">
        <v>33301</v>
      </c>
      <c r="D16" s="120" t="s">
        <v>1400</v>
      </c>
      <c r="E16" s="117">
        <v>9000000</v>
      </c>
      <c r="F16" s="120" t="s">
        <v>466</v>
      </c>
    </row>
    <row r="17" spans="1:6" ht="31.5">
      <c r="A17" s="70"/>
      <c r="B17" s="120" t="s">
        <v>41</v>
      </c>
      <c r="C17" s="120" t="s">
        <v>33302</v>
      </c>
      <c r="D17" s="120" t="s">
        <v>1400</v>
      </c>
      <c r="E17" s="117">
        <v>15000000</v>
      </c>
      <c r="F17" s="120" t="s">
        <v>466</v>
      </c>
    </row>
    <row r="18" spans="1:6" ht="31.5">
      <c r="A18" s="70"/>
      <c r="B18" s="120" t="s">
        <v>1399</v>
      </c>
      <c r="C18" s="120" t="s">
        <v>33303</v>
      </c>
      <c r="D18" s="120" t="s">
        <v>1400</v>
      </c>
      <c r="E18" s="117">
        <v>1000000</v>
      </c>
      <c r="F18" s="120" t="s">
        <v>466</v>
      </c>
    </row>
    <row r="19" spans="1:6" ht="15.75">
      <c r="A19" s="70"/>
      <c r="B19" s="1468" t="s">
        <v>15</v>
      </c>
      <c r="C19" s="401"/>
      <c r="D19" s="112"/>
      <c r="E19" s="239">
        <f>SUM(E6:E18)</f>
        <v>40208125.519999996</v>
      </c>
      <c r="F19" s="120"/>
    </row>
    <row r="20" spans="1:6" ht="15.75">
      <c r="A20" s="70"/>
      <c r="B20" s="1476"/>
      <c r="C20" s="1469"/>
      <c r="D20" s="120"/>
      <c r="E20" s="117"/>
      <c r="F20" s="120"/>
    </row>
    <row r="21" spans="1:6" ht="15.75">
      <c r="A21" s="70"/>
      <c r="B21" s="1476"/>
      <c r="C21" s="1469"/>
      <c r="D21" s="120"/>
      <c r="E21" s="117"/>
      <c r="F21" s="120"/>
    </row>
    <row r="22" spans="1:6" ht="15.75">
      <c r="A22" s="70"/>
      <c r="B22" s="1476"/>
      <c r="C22" s="1469"/>
      <c r="D22" s="120"/>
      <c r="E22" s="117"/>
      <c r="F22" s="120"/>
    </row>
    <row r="23" spans="1:6" ht="15.75">
      <c r="A23" s="70"/>
      <c r="B23" s="1476"/>
      <c r="C23" s="1469"/>
      <c r="D23" s="120"/>
      <c r="E23" s="117"/>
      <c r="F23" s="120"/>
    </row>
    <row r="24" spans="1:6" ht="15.75">
      <c r="A24" s="70"/>
      <c r="B24" s="1476"/>
      <c r="C24" s="1469"/>
      <c r="D24" s="120"/>
      <c r="E24" s="117"/>
      <c r="F24" s="120"/>
    </row>
    <row r="25" spans="1:6" ht="15.75">
      <c r="A25" s="70"/>
      <c r="B25" s="1476"/>
      <c r="C25" s="1469"/>
      <c r="D25" s="120"/>
      <c r="E25" s="117"/>
      <c r="F25" s="120"/>
    </row>
    <row r="26" spans="1:6" ht="15.75">
      <c r="A26" s="70"/>
      <c r="B26" s="1476"/>
      <c r="C26" s="1469"/>
      <c r="D26" s="120"/>
      <c r="E26" s="117"/>
      <c r="F26" s="120"/>
    </row>
    <row r="27" spans="1:6" ht="15.75">
      <c r="A27" s="70"/>
      <c r="B27" s="1476"/>
      <c r="C27" s="1469"/>
      <c r="D27" s="120"/>
      <c r="E27" s="117"/>
      <c r="F27" s="120"/>
    </row>
    <row r="28" spans="1:6" ht="15.75">
      <c r="A28" s="70"/>
      <c r="B28" s="1476"/>
      <c r="C28" s="1469"/>
      <c r="D28" s="120"/>
      <c r="E28" s="117"/>
      <c r="F28" s="120"/>
    </row>
    <row r="29" spans="1:6" ht="15.75">
      <c r="A29" s="2234" t="s">
        <v>133</v>
      </c>
      <c r="B29" s="2234"/>
      <c r="C29" s="2234"/>
      <c r="D29" s="2234"/>
      <c r="E29" s="2234"/>
      <c r="F29" s="2234"/>
    </row>
    <row r="30" spans="1:6" ht="15.75">
      <c r="A30" s="2234" t="s">
        <v>33285</v>
      </c>
      <c r="B30" s="2234"/>
      <c r="C30" s="2234"/>
      <c r="D30" s="2234"/>
      <c r="E30" s="2234"/>
      <c r="F30" s="2234"/>
    </row>
    <row r="31" spans="1:6" ht="15.75">
      <c r="A31" s="2234" t="s">
        <v>6436</v>
      </c>
      <c r="B31" s="2234"/>
      <c r="C31" s="2234"/>
      <c r="D31" s="2234"/>
      <c r="E31" s="2234"/>
      <c r="F31" s="2234"/>
    </row>
    <row r="32" spans="1:6" ht="31.5">
      <c r="A32" s="135" t="s">
        <v>134</v>
      </c>
      <c r="B32" s="56" t="s">
        <v>676</v>
      </c>
      <c r="C32" s="56" t="s">
        <v>463</v>
      </c>
      <c r="D32" s="56" t="s">
        <v>788</v>
      </c>
      <c r="E32" s="900" t="s">
        <v>3371</v>
      </c>
      <c r="F32" s="563" t="s">
        <v>677</v>
      </c>
    </row>
    <row r="33" spans="1:6" ht="15.75">
      <c r="A33" s="70"/>
      <c r="B33" s="2152" t="s">
        <v>2271</v>
      </c>
      <c r="C33" s="2153"/>
      <c r="D33" s="120"/>
      <c r="E33" s="117"/>
      <c r="F33" s="120"/>
    </row>
    <row r="34" spans="1:6" ht="63">
      <c r="A34" s="70">
        <v>1</v>
      </c>
      <c r="B34" s="120" t="s">
        <v>381</v>
      </c>
      <c r="C34" s="120" t="s">
        <v>33297</v>
      </c>
      <c r="D34" s="120" t="s">
        <v>33298</v>
      </c>
      <c r="E34" s="117">
        <v>1650000</v>
      </c>
      <c r="F34" s="120" t="s">
        <v>583</v>
      </c>
    </row>
    <row r="35" spans="1:6" ht="15.75">
      <c r="A35" s="70"/>
      <c r="B35" s="2152" t="s">
        <v>930</v>
      </c>
      <c r="C35" s="2153"/>
      <c r="D35" s="120"/>
      <c r="E35" s="117"/>
      <c r="F35" s="120"/>
    </row>
    <row r="36" spans="1:6" ht="157.5">
      <c r="A36" s="70">
        <v>2</v>
      </c>
      <c r="B36" s="120" t="s">
        <v>2209</v>
      </c>
      <c r="C36" s="120" t="s">
        <v>33299</v>
      </c>
      <c r="D36" s="120" t="s">
        <v>33300</v>
      </c>
      <c r="E36" s="117">
        <v>882750</v>
      </c>
      <c r="F36" s="120" t="s">
        <v>1810</v>
      </c>
    </row>
    <row r="37" spans="1:6" ht="15.75">
      <c r="A37" s="70"/>
      <c r="B37" s="2152" t="s">
        <v>480</v>
      </c>
      <c r="C37" s="2153"/>
      <c r="D37" s="120"/>
      <c r="E37" s="117"/>
      <c r="F37" s="120"/>
    </row>
    <row r="38" spans="1:6" ht="31.5">
      <c r="A38" s="70">
        <v>3</v>
      </c>
      <c r="B38" s="120" t="s">
        <v>33304</v>
      </c>
      <c r="C38" s="120" t="s">
        <v>33305</v>
      </c>
      <c r="D38" s="120" t="s">
        <v>33306</v>
      </c>
      <c r="E38" s="117">
        <v>6000000</v>
      </c>
      <c r="F38" s="120" t="s">
        <v>4</v>
      </c>
    </row>
    <row r="39" spans="1:6" ht="47.25">
      <c r="A39" s="70">
        <v>4</v>
      </c>
      <c r="B39" s="120" t="s">
        <v>33307</v>
      </c>
      <c r="C39" s="120" t="s">
        <v>33308</v>
      </c>
      <c r="D39" s="120" t="s">
        <v>33309</v>
      </c>
      <c r="E39" s="117">
        <v>1000000</v>
      </c>
      <c r="F39" s="120" t="s">
        <v>466</v>
      </c>
    </row>
    <row r="40" spans="1:6" ht="63">
      <c r="A40" s="70">
        <v>5</v>
      </c>
      <c r="B40" s="120" t="s">
        <v>20925</v>
      </c>
      <c r="C40" s="120" t="s">
        <v>33310</v>
      </c>
      <c r="D40" s="120" t="s">
        <v>33311</v>
      </c>
      <c r="E40" s="117">
        <v>3000000</v>
      </c>
      <c r="F40" s="120" t="s">
        <v>4</v>
      </c>
    </row>
    <row r="41" spans="1:6" ht="31.5">
      <c r="A41" s="70">
        <v>6</v>
      </c>
      <c r="B41" s="120" t="s">
        <v>33312</v>
      </c>
      <c r="C41" s="120" t="s">
        <v>33313</v>
      </c>
      <c r="D41" s="120" t="s">
        <v>33314</v>
      </c>
      <c r="E41" s="117">
        <v>7500000</v>
      </c>
      <c r="F41" s="120" t="s">
        <v>4</v>
      </c>
    </row>
    <row r="42" spans="1:6" ht="63">
      <c r="A42" s="70">
        <v>7</v>
      </c>
      <c r="B42" s="120" t="s">
        <v>33315</v>
      </c>
      <c r="C42" s="120" t="s">
        <v>33316</v>
      </c>
      <c r="D42" s="120" t="s">
        <v>33317</v>
      </c>
      <c r="E42" s="117">
        <v>2000000</v>
      </c>
      <c r="F42" s="120" t="s">
        <v>4</v>
      </c>
    </row>
    <row r="43" spans="1:6" ht="63">
      <c r="A43" s="70">
        <v>8</v>
      </c>
      <c r="B43" s="120" t="s">
        <v>33318</v>
      </c>
      <c r="C43" s="120" t="s">
        <v>33319</v>
      </c>
      <c r="D43" s="120" t="s">
        <v>33317</v>
      </c>
      <c r="E43" s="117">
        <v>2000000</v>
      </c>
      <c r="F43" s="120" t="s">
        <v>4</v>
      </c>
    </row>
    <row r="44" spans="1:6" ht="63">
      <c r="A44" s="70">
        <v>9</v>
      </c>
      <c r="B44" s="120" t="s">
        <v>33320</v>
      </c>
      <c r="C44" s="120" t="s">
        <v>33321</v>
      </c>
      <c r="D44" s="120" t="s">
        <v>33322</v>
      </c>
      <c r="E44" s="117">
        <v>3500000</v>
      </c>
      <c r="F44" s="120" t="s">
        <v>4</v>
      </c>
    </row>
    <row r="45" spans="1:6" ht="31.5">
      <c r="A45" s="70">
        <v>10</v>
      </c>
      <c r="B45" s="120" t="s">
        <v>33323</v>
      </c>
      <c r="C45" s="120" t="s">
        <v>33324</v>
      </c>
      <c r="D45" s="120" t="s">
        <v>24119</v>
      </c>
      <c r="E45" s="117">
        <v>3000000</v>
      </c>
      <c r="F45" s="120" t="s">
        <v>4</v>
      </c>
    </row>
    <row r="46" spans="1:6" ht="31.5">
      <c r="A46" s="70">
        <v>11</v>
      </c>
      <c r="B46" s="120" t="s">
        <v>33323</v>
      </c>
      <c r="C46" s="120" t="s">
        <v>33325</v>
      </c>
      <c r="D46" s="120" t="s">
        <v>33326</v>
      </c>
      <c r="E46" s="117">
        <v>1000000</v>
      </c>
      <c r="F46" s="120" t="s">
        <v>4</v>
      </c>
    </row>
    <row r="47" spans="1:6" ht="15.75">
      <c r="A47" s="70"/>
      <c r="B47" s="2152" t="s">
        <v>1353</v>
      </c>
      <c r="C47" s="2153"/>
      <c r="D47" s="120"/>
      <c r="E47" s="117"/>
      <c r="F47" s="120"/>
    </row>
    <row r="48" spans="1:6" ht="63">
      <c r="A48" s="70">
        <v>12</v>
      </c>
      <c r="B48" s="120" t="s">
        <v>33327</v>
      </c>
      <c r="C48" s="120" t="s">
        <v>33328</v>
      </c>
      <c r="D48" s="120" t="s">
        <v>33329</v>
      </c>
      <c r="E48" s="117">
        <v>1500000</v>
      </c>
      <c r="F48" s="120" t="s">
        <v>466</v>
      </c>
    </row>
    <row r="49" spans="1:6" ht="47.25">
      <c r="A49" s="70">
        <v>13</v>
      </c>
      <c r="B49" s="120" t="s">
        <v>33330</v>
      </c>
      <c r="C49" s="120" t="s">
        <v>33331</v>
      </c>
      <c r="D49" s="120" t="s">
        <v>33332</v>
      </c>
      <c r="E49" s="117">
        <v>6000000</v>
      </c>
      <c r="F49" s="120" t="s">
        <v>4</v>
      </c>
    </row>
    <row r="50" spans="1:6" ht="47.25">
      <c r="A50" s="70">
        <v>14</v>
      </c>
      <c r="B50" s="120" t="s">
        <v>33330</v>
      </c>
      <c r="C50" s="120" t="s">
        <v>33333</v>
      </c>
      <c r="D50" s="120" t="s">
        <v>33334</v>
      </c>
      <c r="E50" s="117">
        <v>3000000</v>
      </c>
      <c r="F50" s="120" t="s">
        <v>4</v>
      </c>
    </row>
    <row r="51" spans="1:6" ht="78.75">
      <c r="A51" s="70">
        <v>15</v>
      </c>
      <c r="B51" s="120" t="s">
        <v>33335</v>
      </c>
      <c r="C51" s="120" t="s">
        <v>33336</v>
      </c>
      <c r="D51" s="120" t="s">
        <v>33372</v>
      </c>
      <c r="E51" s="117">
        <v>5000000</v>
      </c>
      <c r="F51" s="120" t="s">
        <v>4</v>
      </c>
    </row>
    <row r="52" spans="1:6" ht="63">
      <c r="A52" s="70">
        <v>16</v>
      </c>
      <c r="B52" s="120" t="s">
        <v>33337</v>
      </c>
      <c r="C52" s="120" t="s">
        <v>33338</v>
      </c>
      <c r="D52" s="120" t="s">
        <v>33339</v>
      </c>
      <c r="E52" s="117">
        <v>1800000</v>
      </c>
      <c r="F52" s="120" t="s">
        <v>118</v>
      </c>
    </row>
    <row r="53" spans="1:6" ht="47.25">
      <c r="A53" s="70">
        <v>17</v>
      </c>
      <c r="B53" s="120" t="s">
        <v>33337</v>
      </c>
      <c r="C53" s="120" t="s">
        <v>33340</v>
      </c>
      <c r="D53" s="120" t="s">
        <v>33341</v>
      </c>
      <c r="E53" s="117">
        <v>3000000</v>
      </c>
      <c r="F53" s="120" t="s">
        <v>4</v>
      </c>
    </row>
    <row r="54" spans="1:6" ht="47.25">
      <c r="A54" s="70">
        <v>18</v>
      </c>
      <c r="B54" s="120" t="s">
        <v>33342</v>
      </c>
      <c r="C54" s="120" t="s">
        <v>33343</v>
      </c>
      <c r="D54" s="120" t="s">
        <v>1111</v>
      </c>
      <c r="E54" s="117">
        <v>4000000</v>
      </c>
      <c r="F54" s="120" t="s">
        <v>4</v>
      </c>
    </row>
    <row r="55" spans="1:6" ht="15.75">
      <c r="A55" s="70"/>
      <c r="B55" s="2152" t="s">
        <v>148</v>
      </c>
      <c r="C55" s="2153"/>
      <c r="D55" s="120"/>
      <c r="E55" s="117"/>
      <c r="F55" s="120"/>
    </row>
    <row r="56" spans="1:6" ht="78.75">
      <c r="A56" s="70">
        <v>19</v>
      </c>
      <c r="B56" s="120" t="s">
        <v>33344</v>
      </c>
      <c r="C56" s="120" t="s">
        <v>33345</v>
      </c>
      <c r="D56" s="120" t="s">
        <v>33346</v>
      </c>
      <c r="E56" s="117">
        <v>3000000</v>
      </c>
      <c r="F56" s="120" t="s">
        <v>4</v>
      </c>
    </row>
    <row r="57" spans="1:6" ht="31.5">
      <c r="A57" s="70">
        <v>20</v>
      </c>
      <c r="B57" s="120" t="s">
        <v>33347</v>
      </c>
      <c r="C57" s="120" t="s">
        <v>33348</v>
      </c>
      <c r="D57" s="115" t="s">
        <v>2746</v>
      </c>
      <c r="E57" s="117">
        <v>10000000</v>
      </c>
      <c r="F57" s="120" t="s">
        <v>4</v>
      </c>
    </row>
    <row r="58" spans="1:6" ht="15.75">
      <c r="A58" s="70"/>
      <c r="B58" s="112" t="s">
        <v>15</v>
      </c>
      <c r="C58" s="70"/>
      <c r="D58" s="70"/>
      <c r="E58" s="558">
        <f>SUM(E34:E57)</f>
        <v>68832750</v>
      </c>
      <c r="F58" s="70"/>
    </row>
    <row r="59" spans="1:6" ht="81" customHeight="1">
      <c r="A59" s="2183" t="s">
        <v>32028</v>
      </c>
      <c r="B59" s="2184"/>
      <c r="C59" s="2185"/>
      <c r="D59" s="2168" t="s">
        <v>1392</v>
      </c>
      <c r="E59" s="2168"/>
      <c r="F59" s="2168"/>
    </row>
    <row r="63" spans="1:6">
      <c r="E63" s="1477">
        <f>E58+E19</f>
        <v>109040875.52</v>
      </c>
    </row>
  </sheetData>
  <mergeCells count="17">
    <mergeCell ref="A59:C59"/>
    <mergeCell ref="D59:F59"/>
    <mergeCell ref="B33:C33"/>
    <mergeCell ref="B35:C35"/>
    <mergeCell ref="B15:C15"/>
    <mergeCell ref="B37:C37"/>
    <mergeCell ref="B47:C47"/>
    <mergeCell ref="B55:C55"/>
    <mergeCell ref="A29:F29"/>
    <mergeCell ref="A30:F30"/>
    <mergeCell ref="A31:F31"/>
    <mergeCell ref="A1:F1"/>
    <mergeCell ref="A2:F2"/>
    <mergeCell ref="A3:F3"/>
    <mergeCell ref="B5:C5"/>
    <mergeCell ref="B13:C13"/>
    <mergeCell ref="B9:D9"/>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sheetPr>
    <tabColor rgb="FF00B050"/>
  </sheetPr>
  <dimension ref="A1"/>
  <sheetViews>
    <sheetView workbookViewId="0">
      <selection activeCell="I14" sqref="I14"/>
    </sheetView>
  </sheetViews>
  <sheetFormatPr defaultRowHeight="15"/>
  <sheetData/>
  <pageMargins left="0.7" right="0.7" top="0.75" bottom="0.75" header="0.3" footer="0.3"/>
</worksheet>
</file>

<file path=xl/worksheets/sheet117.xml><?xml version="1.0" encoding="utf-8"?>
<worksheet xmlns="http://schemas.openxmlformats.org/spreadsheetml/2006/main" xmlns:r="http://schemas.openxmlformats.org/officeDocument/2006/relationships">
  <sheetPr>
    <tabColor theme="5" tint="-0.499984740745262"/>
  </sheetPr>
  <dimension ref="A1:F83"/>
  <sheetViews>
    <sheetView workbookViewId="0">
      <selection activeCell="A2" sqref="A2:F2"/>
    </sheetView>
  </sheetViews>
  <sheetFormatPr defaultRowHeight="15.75"/>
  <cols>
    <col min="1" max="1" width="7.28515625" style="274" customWidth="1"/>
    <col min="2" max="2" width="16" style="272" customWidth="1"/>
    <col min="3" max="3" width="42.7109375" style="272" customWidth="1"/>
    <col min="4" max="4" width="26.7109375" style="272" customWidth="1"/>
    <col min="5" max="5" width="19.42578125" style="275" bestFit="1" customWidth="1"/>
    <col min="6" max="6" width="9.85546875" style="275" customWidth="1"/>
    <col min="7" max="16384" width="9.140625" style="272"/>
  </cols>
  <sheetData>
    <row r="1" spans="1:6" ht="15" customHeight="1">
      <c r="A1" s="2149" t="s">
        <v>133</v>
      </c>
      <c r="B1" s="2149"/>
      <c r="C1" s="2149"/>
      <c r="D1" s="2149"/>
      <c r="E1" s="2149"/>
      <c r="F1" s="2149"/>
    </row>
    <row r="2" spans="1:6" ht="15" customHeight="1">
      <c r="A2" s="2145" t="s">
        <v>2386</v>
      </c>
      <c r="B2" s="2179"/>
      <c r="C2" s="2179"/>
      <c r="D2" s="2179"/>
      <c r="E2" s="2179"/>
      <c r="F2" s="2179"/>
    </row>
    <row r="3" spans="1:6" ht="15" customHeight="1">
      <c r="A3" s="2149" t="s">
        <v>140</v>
      </c>
      <c r="B3" s="2149"/>
      <c r="C3" s="2149"/>
      <c r="D3" s="2149"/>
      <c r="E3" s="2149"/>
      <c r="F3" s="2149"/>
    </row>
    <row r="4" spans="1:6" ht="38.25" customHeight="1">
      <c r="A4" s="113" t="s">
        <v>134</v>
      </c>
      <c r="B4" s="92" t="s">
        <v>1743</v>
      </c>
      <c r="C4" s="114" t="s">
        <v>463</v>
      </c>
      <c r="D4" s="93" t="s">
        <v>1742</v>
      </c>
      <c r="E4" s="94" t="s">
        <v>1741</v>
      </c>
      <c r="F4" s="3" t="s">
        <v>677</v>
      </c>
    </row>
    <row r="5" spans="1:6">
      <c r="A5" s="107"/>
      <c r="B5" s="2380" t="s">
        <v>4138</v>
      </c>
      <c r="C5" s="2380"/>
      <c r="D5" s="271"/>
      <c r="E5" s="273"/>
      <c r="F5" s="273"/>
    </row>
    <row r="6" spans="1:6" ht="31.5">
      <c r="A6" s="107">
        <v>1</v>
      </c>
      <c r="B6" s="60" t="s">
        <v>464</v>
      </c>
      <c r="C6" s="60" t="s">
        <v>2387</v>
      </c>
      <c r="D6" s="60" t="s">
        <v>2388</v>
      </c>
      <c r="E6" s="117">
        <v>2900000</v>
      </c>
      <c r="F6" s="221" t="s">
        <v>118</v>
      </c>
    </row>
    <row r="7" spans="1:6" ht="78.75">
      <c r="A7" s="107">
        <v>2</v>
      </c>
      <c r="B7" s="60" t="s">
        <v>5</v>
      </c>
      <c r="C7" s="60" t="s">
        <v>2389</v>
      </c>
      <c r="D7" s="60" t="s">
        <v>240</v>
      </c>
      <c r="E7" s="117">
        <v>1070452.53</v>
      </c>
      <c r="F7" s="221" t="s">
        <v>118</v>
      </c>
    </row>
    <row r="8" spans="1:6" ht="94.5">
      <c r="A8" s="107">
        <v>3</v>
      </c>
      <c r="B8" s="60" t="s">
        <v>2390</v>
      </c>
      <c r="C8" s="107" t="s">
        <v>2391</v>
      </c>
      <c r="D8" s="107" t="s">
        <v>2392</v>
      </c>
      <c r="E8" s="117">
        <v>1000000</v>
      </c>
      <c r="F8" s="221" t="s">
        <v>4</v>
      </c>
    </row>
    <row r="9" spans="1:6" ht="31.5">
      <c r="A9" s="107">
        <v>4</v>
      </c>
      <c r="B9" s="60" t="s">
        <v>7</v>
      </c>
      <c r="C9" s="60" t="s">
        <v>2393</v>
      </c>
      <c r="D9" s="60" t="s">
        <v>9</v>
      </c>
      <c r="E9" s="116">
        <v>72000</v>
      </c>
      <c r="F9" s="221" t="s">
        <v>118</v>
      </c>
    </row>
    <row r="10" spans="1:6" ht="47.25">
      <c r="A10" s="107">
        <v>5</v>
      </c>
      <c r="B10" s="60" t="s">
        <v>12</v>
      </c>
      <c r="C10" s="60" t="s">
        <v>2394</v>
      </c>
      <c r="D10" s="60" t="s">
        <v>14</v>
      </c>
      <c r="E10" s="117">
        <v>1500000</v>
      </c>
      <c r="F10" s="221" t="s">
        <v>118</v>
      </c>
    </row>
    <row r="11" spans="1:6" ht="15.75" customHeight="1">
      <c r="A11" s="107"/>
      <c r="B11" s="2152" t="s">
        <v>4141</v>
      </c>
      <c r="C11" s="2225"/>
      <c r="D11" s="2153"/>
      <c r="E11" s="221"/>
      <c r="F11" s="221"/>
    </row>
    <row r="12" spans="1:6" ht="78.75">
      <c r="A12" s="2381">
        <v>6</v>
      </c>
      <c r="B12" s="60" t="s">
        <v>5</v>
      </c>
      <c r="C12" s="60" t="s">
        <v>2395</v>
      </c>
      <c r="D12" s="60" t="s">
        <v>242</v>
      </c>
      <c r="E12" s="117">
        <v>1271266.26</v>
      </c>
      <c r="F12" s="221" t="s">
        <v>118</v>
      </c>
    </row>
    <row r="13" spans="1:6">
      <c r="A13" s="2381"/>
      <c r="B13" s="60"/>
      <c r="C13" s="60"/>
      <c r="D13" s="60"/>
      <c r="E13" s="117"/>
      <c r="F13" s="221"/>
    </row>
    <row r="14" spans="1:6" ht="47.25">
      <c r="A14" s="107">
        <v>7</v>
      </c>
      <c r="B14" s="60" t="s">
        <v>12</v>
      </c>
      <c r="C14" s="60" t="s">
        <v>2396</v>
      </c>
      <c r="D14" s="60" t="s">
        <v>1738</v>
      </c>
      <c r="E14" s="116">
        <v>1000000</v>
      </c>
      <c r="F14" s="221" t="s">
        <v>118</v>
      </c>
    </row>
    <row r="15" spans="1:6" ht="63">
      <c r="A15" s="107">
        <v>8</v>
      </c>
      <c r="B15" s="60" t="s">
        <v>360</v>
      </c>
      <c r="C15" s="60" t="s">
        <v>2397</v>
      </c>
      <c r="D15" s="60" t="s">
        <v>2398</v>
      </c>
      <c r="E15" s="116">
        <v>1000000</v>
      </c>
      <c r="F15" s="221" t="s">
        <v>118</v>
      </c>
    </row>
    <row r="16" spans="1:6">
      <c r="A16" s="107"/>
      <c r="B16" s="2140" t="s">
        <v>207</v>
      </c>
      <c r="C16" s="2140"/>
      <c r="D16" s="107"/>
      <c r="E16" s="221"/>
      <c r="F16" s="221"/>
    </row>
    <row r="17" spans="1:6" ht="63">
      <c r="A17" s="107">
        <v>9</v>
      </c>
      <c r="B17" s="60" t="s">
        <v>475</v>
      </c>
      <c r="C17" s="60" t="s">
        <v>2399</v>
      </c>
      <c r="D17" s="60" t="s">
        <v>196</v>
      </c>
      <c r="E17" s="117">
        <v>5738993.4500000002</v>
      </c>
      <c r="F17" s="221" t="s">
        <v>118</v>
      </c>
    </row>
    <row r="18" spans="1:6">
      <c r="A18" s="107"/>
      <c r="B18" s="2152" t="s">
        <v>593</v>
      </c>
      <c r="C18" s="2153"/>
      <c r="D18" s="107"/>
      <c r="E18" s="221"/>
      <c r="F18" s="221"/>
    </row>
    <row r="19" spans="1:6" ht="47.25">
      <c r="A19" s="107">
        <v>10</v>
      </c>
      <c r="B19" s="107" t="s">
        <v>2400</v>
      </c>
      <c r="C19" s="107" t="s">
        <v>2401</v>
      </c>
      <c r="D19" s="107" t="s">
        <v>2402</v>
      </c>
      <c r="E19" s="117">
        <v>12701635.02</v>
      </c>
      <c r="F19" s="221" t="s">
        <v>118</v>
      </c>
    </row>
    <row r="20" spans="1:6" ht="47.25">
      <c r="A20" s="107">
        <v>11</v>
      </c>
      <c r="B20" s="107" t="s">
        <v>1444</v>
      </c>
      <c r="C20" s="107" t="s">
        <v>2403</v>
      </c>
      <c r="D20" s="107" t="s">
        <v>1503</v>
      </c>
      <c r="E20" s="117">
        <v>22386528.260000002</v>
      </c>
      <c r="F20" s="221" t="s">
        <v>118</v>
      </c>
    </row>
    <row r="21" spans="1:6">
      <c r="A21" s="107"/>
      <c r="B21" s="2152" t="s">
        <v>555</v>
      </c>
      <c r="C21" s="2153"/>
      <c r="D21" s="107"/>
      <c r="E21" s="117"/>
      <c r="F21" s="221"/>
    </row>
    <row r="22" spans="1:6" ht="94.5">
      <c r="A22" s="107">
        <v>12</v>
      </c>
      <c r="B22" s="107" t="s">
        <v>247</v>
      </c>
      <c r="C22" s="107" t="s">
        <v>2404</v>
      </c>
      <c r="D22" s="60" t="s">
        <v>2405</v>
      </c>
      <c r="E22" s="117">
        <v>400000</v>
      </c>
      <c r="F22" s="221" t="s">
        <v>4</v>
      </c>
    </row>
    <row r="23" spans="1:6">
      <c r="A23" s="107"/>
      <c r="B23" s="2140" t="s">
        <v>810</v>
      </c>
      <c r="C23" s="2140"/>
      <c r="D23" s="107"/>
      <c r="E23" s="221"/>
      <c r="F23" s="221"/>
    </row>
    <row r="24" spans="1:6" ht="47.25">
      <c r="A24" s="107">
        <v>13</v>
      </c>
      <c r="B24" s="107" t="s">
        <v>2409</v>
      </c>
      <c r="C24" s="60" t="s">
        <v>2410</v>
      </c>
      <c r="D24" s="60" t="s">
        <v>2411</v>
      </c>
      <c r="E24" s="116">
        <v>1200000</v>
      </c>
      <c r="F24" s="221" t="s">
        <v>4</v>
      </c>
    </row>
    <row r="25" spans="1:6" ht="47.25">
      <c r="A25" s="107">
        <v>14</v>
      </c>
      <c r="B25" s="107" t="s">
        <v>2412</v>
      </c>
      <c r="C25" s="60" t="s">
        <v>2413</v>
      </c>
      <c r="D25" s="60" t="s">
        <v>2414</v>
      </c>
      <c r="E25" s="116">
        <v>1200000</v>
      </c>
      <c r="F25" s="221" t="s">
        <v>4</v>
      </c>
    </row>
    <row r="26" spans="1:6" ht="47.25">
      <c r="A26" s="107">
        <v>15</v>
      </c>
      <c r="B26" s="60" t="s">
        <v>2415</v>
      </c>
      <c r="C26" s="60" t="s">
        <v>2416</v>
      </c>
      <c r="D26" s="60" t="s">
        <v>2417</v>
      </c>
      <c r="E26" s="116">
        <v>1600000</v>
      </c>
      <c r="F26" s="221" t="s">
        <v>4</v>
      </c>
    </row>
    <row r="27" spans="1:6" ht="63">
      <c r="A27" s="107">
        <v>16</v>
      </c>
      <c r="B27" s="60" t="s">
        <v>2418</v>
      </c>
      <c r="C27" s="60" t="s">
        <v>2419</v>
      </c>
      <c r="D27" s="60" t="s">
        <v>2420</v>
      </c>
      <c r="E27" s="116">
        <v>800000</v>
      </c>
      <c r="F27" s="221" t="s">
        <v>4</v>
      </c>
    </row>
    <row r="28" spans="1:6" ht="47.25">
      <c r="A28" s="107">
        <v>17</v>
      </c>
      <c r="B28" s="60" t="s">
        <v>2421</v>
      </c>
      <c r="C28" s="60" t="s">
        <v>2422</v>
      </c>
      <c r="D28" s="60" t="s">
        <v>2423</v>
      </c>
      <c r="E28" s="116">
        <v>1200000</v>
      </c>
      <c r="F28" s="221" t="s">
        <v>4</v>
      </c>
    </row>
    <row r="29" spans="1:6" ht="47.25">
      <c r="A29" s="107">
        <v>18</v>
      </c>
      <c r="B29" s="60" t="s">
        <v>2424</v>
      </c>
      <c r="C29" s="60" t="s">
        <v>2425</v>
      </c>
      <c r="D29" s="60" t="s">
        <v>2417</v>
      </c>
      <c r="E29" s="116">
        <v>1800000</v>
      </c>
      <c r="F29" s="221" t="s">
        <v>4</v>
      </c>
    </row>
    <row r="30" spans="1:6" ht="47.25">
      <c r="A30" s="107">
        <v>19</v>
      </c>
      <c r="B30" s="60" t="s">
        <v>2426</v>
      </c>
      <c r="C30" s="60" t="s">
        <v>2427</v>
      </c>
      <c r="D30" s="60" t="s">
        <v>2417</v>
      </c>
      <c r="E30" s="116">
        <v>1800000</v>
      </c>
      <c r="F30" s="221" t="s">
        <v>4</v>
      </c>
    </row>
    <row r="31" spans="1:6" ht="47.25">
      <c r="A31" s="107">
        <v>20</v>
      </c>
      <c r="B31" s="60" t="s">
        <v>2428</v>
      </c>
      <c r="C31" s="60" t="s">
        <v>2429</v>
      </c>
      <c r="D31" s="60" t="s">
        <v>2430</v>
      </c>
      <c r="E31" s="116">
        <v>1200000</v>
      </c>
      <c r="F31" s="221" t="s">
        <v>4</v>
      </c>
    </row>
    <row r="32" spans="1:6" ht="31.5">
      <c r="A32" s="107">
        <v>21</v>
      </c>
      <c r="B32" s="60" t="s">
        <v>2431</v>
      </c>
      <c r="C32" s="60" t="s">
        <v>2432</v>
      </c>
      <c r="D32" s="60" t="s">
        <v>2433</v>
      </c>
      <c r="E32" s="116">
        <v>800000</v>
      </c>
      <c r="F32" s="221" t="s">
        <v>4</v>
      </c>
    </row>
    <row r="33" spans="1:6" ht="47.25">
      <c r="A33" s="107">
        <v>22</v>
      </c>
      <c r="B33" s="60" t="s">
        <v>2434</v>
      </c>
      <c r="C33" s="60" t="s">
        <v>2435</v>
      </c>
      <c r="D33" s="60" t="s">
        <v>2423</v>
      </c>
      <c r="E33" s="116">
        <v>1200000</v>
      </c>
      <c r="F33" s="221" t="s">
        <v>4</v>
      </c>
    </row>
    <row r="34" spans="1:6" ht="47.25">
      <c r="A34" s="107">
        <v>23</v>
      </c>
      <c r="B34" s="60" t="s">
        <v>2436</v>
      </c>
      <c r="C34" s="60" t="s">
        <v>2437</v>
      </c>
      <c r="D34" s="60" t="s">
        <v>2438</v>
      </c>
      <c r="E34" s="116">
        <v>2400000</v>
      </c>
      <c r="F34" s="221" t="s">
        <v>4</v>
      </c>
    </row>
    <row r="35" spans="1:6" ht="47.25">
      <c r="A35" s="107">
        <v>24</v>
      </c>
      <c r="B35" s="60" t="s">
        <v>2439</v>
      </c>
      <c r="C35" s="60" t="s">
        <v>2440</v>
      </c>
      <c r="D35" s="60" t="s">
        <v>2441</v>
      </c>
      <c r="E35" s="116">
        <v>800000</v>
      </c>
      <c r="F35" s="221" t="s">
        <v>4</v>
      </c>
    </row>
    <row r="36" spans="1:6" ht="47.25">
      <c r="A36" s="107">
        <v>25</v>
      </c>
      <c r="B36" s="60" t="s">
        <v>2442</v>
      </c>
      <c r="C36" s="60" t="s">
        <v>2443</v>
      </c>
      <c r="D36" s="60" t="s">
        <v>2423</v>
      </c>
      <c r="E36" s="116">
        <v>1200000</v>
      </c>
      <c r="F36" s="221" t="s">
        <v>4</v>
      </c>
    </row>
    <row r="37" spans="1:6" ht="47.25">
      <c r="A37" s="107">
        <v>26</v>
      </c>
      <c r="B37" s="60" t="s">
        <v>2444</v>
      </c>
      <c r="C37" s="60" t="s">
        <v>2445</v>
      </c>
      <c r="D37" s="60" t="s">
        <v>2417</v>
      </c>
      <c r="E37" s="116">
        <v>1600000</v>
      </c>
      <c r="F37" s="221" t="s">
        <v>4</v>
      </c>
    </row>
    <row r="38" spans="1:6" ht="47.25">
      <c r="A38" s="107">
        <v>27</v>
      </c>
      <c r="B38" s="60" t="s">
        <v>2446</v>
      </c>
      <c r="C38" s="60" t="s">
        <v>2447</v>
      </c>
      <c r="D38" s="60" t="s">
        <v>2417</v>
      </c>
      <c r="E38" s="116">
        <v>1600000</v>
      </c>
      <c r="F38" s="221" t="s">
        <v>4</v>
      </c>
    </row>
    <row r="39" spans="1:6" ht="47.25">
      <c r="A39" s="107">
        <v>28</v>
      </c>
      <c r="B39" s="60" t="s">
        <v>2448</v>
      </c>
      <c r="C39" s="60" t="s">
        <v>2449</v>
      </c>
      <c r="D39" s="60" t="s">
        <v>2423</v>
      </c>
      <c r="E39" s="116">
        <v>1200000</v>
      </c>
      <c r="F39" s="5" t="s">
        <v>4</v>
      </c>
    </row>
    <row r="40" spans="1:6" ht="63">
      <c r="A40" s="107">
        <v>29</v>
      </c>
      <c r="B40" s="60" t="s">
        <v>2450</v>
      </c>
      <c r="C40" s="60" t="s">
        <v>2451</v>
      </c>
      <c r="D40" s="60" t="s">
        <v>2452</v>
      </c>
      <c r="E40" s="116">
        <v>1000000</v>
      </c>
      <c r="F40" s="221" t="s">
        <v>4</v>
      </c>
    </row>
    <row r="41" spans="1:6" ht="63">
      <c r="A41" s="107">
        <v>30</v>
      </c>
      <c r="B41" s="60" t="s">
        <v>2453</v>
      </c>
      <c r="C41" s="60" t="s">
        <v>2454</v>
      </c>
      <c r="D41" s="60" t="s">
        <v>2452</v>
      </c>
      <c r="E41" s="116">
        <v>1000000</v>
      </c>
      <c r="F41" s="221" t="s">
        <v>4</v>
      </c>
    </row>
    <row r="42" spans="1:6" ht="47.25">
      <c r="A42" s="107">
        <v>31</v>
      </c>
      <c r="B42" s="60" t="s">
        <v>2455</v>
      </c>
      <c r="C42" s="60" t="s">
        <v>2456</v>
      </c>
      <c r="D42" s="60" t="s">
        <v>2457</v>
      </c>
      <c r="E42" s="116">
        <v>600000</v>
      </c>
      <c r="F42" s="221" t="s">
        <v>4</v>
      </c>
    </row>
    <row r="43" spans="1:6" ht="63">
      <c r="A43" s="107">
        <v>32</v>
      </c>
      <c r="B43" s="60" t="s">
        <v>2458</v>
      </c>
      <c r="C43" s="60" t="s">
        <v>2459</v>
      </c>
      <c r="D43" s="60" t="s">
        <v>2460</v>
      </c>
      <c r="E43" s="116">
        <v>1000000</v>
      </c>
      <c r="F43" s="221" t="s">
        <v>4</v>
      </c>
    </row>
    <row r="44" spans="1:6" ht="47.25">
      <c r="A44" s="107">
        <v>33</v>
      </c>
      <c r="B44" s="60" t="s">
        <v>2461</v>
      </c>
      <c r="C44" s="60" t="s">
        <v>2462</v>
      </c>
      <c r="D44" s="60" t="s">
        <v>2463</v>
      </c>
      <c r="E44" s="116">
        <v>1200000</v>
      </c>
      <c r="F44" s="221" t="s">
        <v>4</v>
      </c>
    </row>
    <row r="45" spans="1:6" ht="47.25">
      <c r="A45" s="107">
        <v>34</v>
      </c>
      <c r="B45" s="60" t="s">
        <v>2464</v>
      </c>
      <c r="C45" s="60" t="s">
        <v>2465</v>
      </c>
      <c r="D45" s="60" t="s">
        <v>2463</v>
      </c>
      <c r="E45" s="116">
        <v>1200000</v>
      </c>
      <c r="F45" s="221" t="s">
        <v>4</v>
      </c>
    </row>
    <row r="46" spans="1:6" ht="63">
      <c r="A46" s="107">
        <v>35</v>
      </c>
      <c r="B46" s="60" t="s">
        <v>2466</v>
      </c>
      <c r="C46" s="60" t="s">
        <v>2467</v>
      </c>
      <c r="D46" s="60" t="s">
        <v>2452</v>
      </c>
      <c r="E46" s="116">
        <v>800000</v>
      </c>
      <c r="F46" s="221" t="s">
        <v>4</v>
      </c>
    </row>
    <row r="47" spans="1:6" ht="47.25">
      <c r="A47" s="107">
        <v>36</v>
      </c>
      <c r="B47" s="60" t="s">
        <v>2468</v>
      </c>
      <c r="C47" s="60" t="s">
        <v>2469</v>
      </c>
      <c r="D47" s="60" t="s">
        <v>2470</v>
      </c>
      <c r="E47" s="116">
        <v>1500000</v>
      </c>
      <c r="F47" s="221" t="s">
        <v>4</v>
      </c>
    </row>
    <row r="48" spans="1:6" ht="47.25">
      <c r="A48" s="107">
        <v>37</v>
      </c>
      <c r="B48" s="60" t="s">
        <v>2471</v>
      </c>
      <c r="C48" s="60" t="s">
        <v>2472</v>
      </c>
      <c r="D48" s="60" t="s">
        <v>2441</v>
      </c>
      <c r="E48" s="116">
        <v>800000</v>
      </c>
      <c r="F48" s="221" t="s">
        <v>4</v>
      </c>
    </row>
    <row r="49" spans="1:6" ht="47.25">
      <c r="A49" s="107">
        <v>38</v>
      </c>
      <c r="B49" s="60" t="s">
        <v>2473</v>
      </c>
      <c r="C49" s="60" t="s">
        <v>2474</v>
      </c>
      <c r="D49" s="60" t="s">
        <v>2475</v>
      </c>
      <c r="E49" s="116">
        <v>800000</v>
      </c>
      <c r="F49" s="221" t="s">
        <v>4</v>
      </c>
    </row>
    <row r="50" spans="1:6" ht="47.25">
      <c r="A50" s="107">
        <v>39</v>
      </c>
      <c r="B50" s="60" t="s">
        <v>2476</v>
      </c>
      <c r="C50" s="60" t="s">
        <v>2477</v>
      </c>
      <c r="D50" s="60" t="s">
        <v>2441</v>
      </c>
      <c r="E50" s="116">
        <v>800000</v>
      </c>
      <c r="F50" s="221" t="s">
        <v>4</v>
      </c>
    </row>
    <row r="51" spans="1:6" ht="47.25">
      <c r="A51" s="107">
        <v>40</v>
      </c>
      <c r="B51" s="60" t="s">
        <v>2478</v>
      </c>
      <c r="C51" s="60" t="s">
        <v>2479</v>
      </c>
      <c r="D51" s="60" t="s">
        <v>2480</v>
      </c>
      <c r="E51" s="116">
        <v>800000</v>
      </c>
      <c r="F51" s="221" t="s">
        <v>4</v>
      </c>
    </row>
    <row r="52" spans="1:6" ht="63">
      <c r="A52" s="107">
        <v>41</v>
      </c>
      <c r="B52" s="60" t="s">
        <v>2481</v>
      </c>
      <c r="C52" s="60" t="s">
        <v>2482</v>
      </c>
      <c r="D52" s="60" t="s">
        <v>2483</v>
      </c>
      <c r="E52" s="116">
        <v>1000000</v>
      </c>
      <c r="F52" s="221" t="s">
        <v>4</v>
      </c>
    </row>
    <row r="53" spans="1:6" ht="47.25">
      <c r="A53" s="107">
        <v>42</v>
      </c>
      <c r="B53" s="60" t="s">
        <v>2484</v>
      </c>
      <c r="C53" s="60" t="s">
        <v>2485</v>
      </c>
      <c r="D53" s="60" t="s">
        <v>2486</v>
      </c>
      <c r="E53" s="116">
        <v>1600000</v>
      </c>
      <c r="F53" s="221" t="s">
        <v>4</v>
      </c>
    </row>
    <row r="54" spans="1:6">
      <c r="A54" s="107"/>
      <c r="B54" s="2158" t="s">
        <v>2487</v>
      </c>
      <c r="C54" s="2158"/>
      <c r="D54" s="60"/>
      <c r="E54" s="5"/>
      <c r="F54" s="5"/>
    </row>
    <row r="55" spans="1:6" ht="47.25">
      <c r="A55" s="107">
        <v>43</v>
      </c>
      <c r="B55" s="60" t="s">
        <v>2488</v>
      </c>
      <c r="C55" s="60" t="s">
        <v>2489</v>
      </c>
      <c r="D55" s="60" t="s">
        <v>2490</v>
      </c>
      <c r="E55" s="116">
        <v>300000</v>
      </c>
      <c r="F55" s="5" t="s">
        <v>4</v>
      </c>
    </row>
    <row r="56" spans="1:6" ht="47.25">
      <c r="A56" s="107">
        <v>44</v>
      </c>
      <c r="B56" s="60" t="s">
        <v>2488</v>
      </c>
      <c r="C56" s="60" t="s">
        <v>2491</v>
      </c>
      <c r="D56" s="60" t="s">
        <v>2492</v>
      </c>
      <c r="E56" s="116">
        <v>500000</v>
      </c>
      <c r="F56" s="5" t="s">
        <v>4</v>
      </c>
    </row>
    <row r="57" spans="1:6" ht="63">
      <c r="A57" s="107">
        <v>45</v>
      </c>
      <c r="B57" s="60" t="s">
        <v>2493</v>
      </c>
      <c r="C57" s="60" t="s">
        <v>2494</v>
      </c>
      <c r="D57" s="60" t="s">
        <v>2495</v>
      </c>
      <c r="E57" s="116">
        <v>600000</v>
      </c>
      <c r="F57" s="5" t="s">
        <v>4</v>
      </c>
    </row>
    <row r="58" spans="1:6" ht="126">
      <c r="A58" s="107">
        <v>46</v>
      </c>
      <c r="B58" s="60" t="s">
        <v>2493</v>
      </c>
      <c r="C58" s="60" t="s">
        <v>2496</v>
      </c>
      <c r="D58" s="60" t="s">
        <v>4139</v>
      </c>
      <c r="E58" s="116">
        <v>2000000</v>
      </c>
      <c r="F58" s="5" t="s">
        <v>4</v>
      </c>
    </row>
    <row r="59" spans="1:6" ht="63">
      <c r="A59" s="107">
        <v>47</v>
      </c>
      <c r="B59" s="60" t="s">
        <v>2493</v>
      </c>
      <c r="C59" s="60" t="s">
        <v>2497</v>
      </c>
      <c r="D59" s="60" t="s">
        <v>2498</v>
      </c>
      <c r="E59" s="116">
        <v>1600000</v>
      </c>
      <c r="F59" s="5" t="s">
        <v>4</v>
      </c>
    </row>
    <row r="60" spans="1:6" ht="47.25">
      <c r="A60" s="107">
        <v>48</v>
      </c>
      <c r="B60" s="60" t="s">
        <v>2499</v>
      </c>
      <c r="C60" s="60" t="s">
        <v>2500</v>
      </c>
      <c r="D60" s="60" t="s">
        <v>2498</v>
      </c>
      <c r="E60" s="116">
        <v>1600000</v>
      </c>
      <c r="F60" s="5" t="s">
        <v>4</v>
      </c>
    </row>
    <row r="61" spans="1:6" ht="47.25">
      <c r="A61" s="107">
        <v>49</v>
      </c>
      <c r="B61" s="60" t="s">
        <v>2499</v>
      </c>
      <c r="C61" s="60" t="s">
        <v>2501</v>
      </c>
      <c r="D61" s="60" t="s">
        <v>2495</v>
      </c>
      <c r="E61" s="116">
        <v>600000</v>
      </c>
      <c r="F61" s="5" t="s">
        <v>4</v>
      </c>
    </row>
    <row r="62" spans="1:6" ht="47.25">
      <c r="A62" s="107">
        <v>50</v>
      </c>
      <c r="B62" s="60" t="s">
        <v>2502</v>
      </c>
      <c r="C62" s="60" t="s">
        <v>2503</v>
      </c>
      <c r="D62" s="60" t="s">
        <v>2504</v>
      </c>
      <c r="E62" s="116">
        <v>800000</v>
      </c>
      <c r="F62" s="5" t="s">
        <v>483</v>
      </c>
    </row>
    <row r="63" spans="1:6">
      <c r="A63" s="107"/>
      <c r="B63" s="2158" t="s">
        <v>662</v>
      </c>
      <c r="C63" s="2158"/>
      <c r="D63" s="60"/>
      <c r="E63" s="5"/>
      <c r="F63" s="5"/>
    </row>
    <row r="64" spans="1:6" ht="47.25">
      <c r="A64" s="107">
        <v>51</v>
      </c>
      <c r="B64" s="60" t="s">
        <v>2505</v>
      </c>
      <c r="C64" s="60" t="s">
        <v>2506</v>
      </c>
      <c r="D64" s="60" t="s">
        <v>2507</v>
      </c>
      <c r="E64" s="116">
        <v>1700000</v>
      </c>
      <c r="F64" s="5" t="s">
        <v>4</v>
      </c>
    </row>
    <row r="65" spans="1:6" ht="63">
      <c r="A65" s="107">
        <v>52</v>
      </c>
      <c r="B65" s="60" t="s">
        <v>2505</v>
      </c>
      <c r="C65" s="60" t="s">
        <v>2508</v>
      </c>
      <c r="D65" s="60" t="s">
        <v>2509</v>
      </c>
      <c r="E65" s="116">
        <v>500000</v>
      </c>
      <c r="F65" s="5" t="s">
        <v>4</v>
      </c>
    </row>
    <row r="66" spans="1:6" ht="47.25">
      <c r="A66" s="107">
        <v>53</v>
      </c>
      <c r="B66" s="60" t="s">
        <v>2510</v>
      </c>
      <c r="C66" s="60" t="s">
        <v>2511</v>
      </c>
      <c r="D66" s="60" t="s">
        <v>4140</v>
      </c>
      <c r="E66" s="116">
        <v>9000000</v>
      </c>
      <c r="F66" s="5" t="s">
        <v>4</v>
      </c>
    </row>
    <row r="67" spans="1:6" ht="31.5">
      <c r="A67" s="107">
        <v>54</v>
      </c>
      <c r="B67" s="60" t="s">
        <v>2510</v>
      </c>
      <c r="C67" s="60" t="s">
        <v>2512</v>
      </c>
      <c r="D67" s="60" t="s">
        <v>2513</v>
      </c>
      <c r="E67" s="116">
        <v>800000</v>
      </c>
      <c r="F67" s="5" t="s">
        <v>4</v>
      </c>
    </row>
    <row r="68" spans="1:6" ht="47.25">
      <c r="A68" s="107">
        <v>55</v>
      </c>
      <c r="B68" s="60" t="s">
        <v>2514</v>
      </c>
      <c r="C68" s="60" t="s">
        <v>2515</v>
      </c>
      <c r="D68" s="60" t="s">
        <v>2516</v>
      </c>
      <c r="E68" s="116">
        <v>600000</v>
      </c>
      <c r="F68" s="5" t="s">
        <v>4</v>
      </c>
    </row>
    <row r="69" spans="1:6" ht="47.25">
      <c r="A69" s="107">
        <v>56</v>
      </c>
      <c r="B69" s="60" t="s">
        <v>2517</v>
      </c>
      <c r="C69" s="60" t="s">
        <v>2518</v>
      </c>
      <c r="D69" s="60" t="s">
        <v>2519</v>
      </c>
      <c r="E69" s="116">
        <v>1200000</v>
      </c>
      <c r="F69" s="221" t="s">
        <v>4</v>
      </c>
    </row>
    <row r="70" spans="1:6">
      <c r="A70" s="114"/>
      <c r="B70" s="2162" t="s">
        <v>15</v>
      </c>
      <c r="C70" s="2162"/>
      <c r="D70" s="2162"/>
      <c r="E70" s="239">
        <f>SUM(E6:E69)</f>
        <v>108540875.52</v>
      </c>
      <c r="F70" s="239"/>
    </row>
    <row r="71" spans="1:6" ht="72.75" customHeight="1">
      <c r="A71" s="2143" t="s">
        <v>4137</v>
      </c>
      <c r="B71" s="2143"/>
      <c r="C71" s="2143"/>
      <c r="D71" s="2143" t="s">
        <v>1392</v>
      </c>
      <c r="E71" s="2143"/>
      <c r="F71" s="2143"/>
    </row>
    <row r="80" spans="1:6">
      <c r="A80" s="107"/>
      <c r="B80" s="2152" t="s">
        <v>930</v>
      </c>
      <c r="C80" s="2153"/>
      <c r="D80" s="60"/>
      <c r="E80" s="117"/>
      <c r="F80" s="221"/>
    </row>
    <row r="81" spans="1:6" ht="110.25">
      <c r="A81" s="107">
        <v>13</v>
      </c>
      <c r="B81" s="107" t="s">
        <v>581</v>
      </c>
      <c r="C81" s="60" t="s">
        <v>2406</v>
      </c>
      <c r="D81" s="60" t="s">
        <v>2407</v>
      </c>
      <c r="E81" s="117">
        <v>500000</v>
      </c>
      <c r="F81" s="221" t="s">
        <v>4</v>
      </c>
    </row>
    <row r="83" spans="1:6">
      <c r="E83" s="276">
        <f>E81+E70</f>
        <v>109040875.52</v>
      </c>
    </row>
  </sheetData>
  <mergeCells count="16">
    <mergeCell ref="B18:C18"/>
    <mergeCell ref="B21:C21"/>
    <mergeCell ref="B80:C80"/>
    <mergeCell ref="B11:D11"/>
    <mergeCell ref="B23:C23"/>
    <mergeCell ref="B54:C54"/>
    <mergeCell ref="B63:C63"/>
    <mergeCell ref="B70:D70"/>
    <mergeCell ref="A71:C71"/>
    <mergeCell ref="D71:F71"/>
    <mergeCell ref="B16:C16"/>
    <mergeCell ref="A1:F1"/>
    <mergeCell ref="A2:F2"/>
    <mergeCell ref="A3:F3"/>
    <mergeCell ref="B5:C5"/>
    <mergeCell ref="A12:A13"/>
  </mergeCells>
  <pageMargins left="0.7" right="0.7" top="0.75" bottom="0.75" header="0.3" footer="0.3"/>
  <pageSetup orientation="landscape" r:id="rId1"/>
  <headerFooter>
    <oddFooter>Page &amp;P of &amp;N</oddFooter>
  </headerFooter>
</worksheet>
</file>

<file path=xl/worksheets/sheet118.xml><?xml version="1.0" encoding="utf-8"?>
<worksheet xmlns="http://schemas.openxmlformats.org/spreadsheetml/2006/main" xmlns:r="http://schemas.openxmlformats.org/officeDocument/2006/relationships">
  <sheetPr>
    <tabColor theme="5" tint="-0.499984740745262"/>
  </sheetPr>
  <dimension ref="A1:F71"/>
  <sheetViews>
    <sheetView view="pageLayout" topLeftCell="A46" workbookViewId="0">
      <selection activeCell="C72" sqref="C72"/>
    </sheetView>
  </sheetViews>
  <sheetFormatPr defaultRowHeight="15.75"/>
  <cols>
    <col min="1" max="1" width="7.140625" style="11" customWidth="1"/>
    <col min="2" max="2" width="13.28515625" style="269" customWidth="1"/>
    <col min="3" max="3" width="42.7109375" style="238" customWidth="1"/>
    <col min="4" max="4" width="28.28515625" style="238" customWidth="1"/>
    <col min="5" max="5" width="19.42578125" style="270" customWidth="1"/>
    <col min="6" max="6" width="10.28515625" style="269" customWidth="1"/>
    <col min="7" max="16384" width="9.140625" style="11"/>
  </cols>
  <sheetData>
    <row r="1" spans="1:6">
      <c r="A1" s="2149" t="s">
        <v>133</v>
      </c>
      <c r="B1" s="2149"/>
      <c r="C1" s="2149"/>
      <c r="D1" s="2149"/>
      <c r="E1" s="2149"/>
      <c r="F1" s="2149"/>
    </row>
    <row r="2" spans="1:6">
      <c r="A2" s="2344" t="s">
        <v>2358</v>
      </c>
      <c r="B2" s="2344"/>
      <c r="C2" s="2344"/>
      <c r="D2" s="2344"/>
      <c r="E2" s="2344"/>
      <c r="F2" s="2344"/>
    </row>
    <row r="3" spans="1:6">
      <c r="A3" s="2149" t="s">
        <v>140</v>
      </c>
      <c r="B3" s="2149"/>
      <c r="C3" s="2149"/>
      <c r="D3" s="2149"/>
      <c r="E3" s="2149"/>
      <c r="F3" s="2149"/>
    </row>
    <row r="4" spans="1:6" ht="31.5">
      <c r="A4" s="113" t="s">
        <v>134</v>
      </c>
      <c r="B4" s="114" t="s">
        <v>1743</v>
      </c>
      <c r="C4" s="114" t="s">
        <v>463</v>
      </c>
      <c r="D4" s="114" t="s">
        <v>1742</v>
      </c>
      <c r="E4" s="4" t="s">
        <v>1741</v>
      </c>
      <c r="F4" s="113" t="s">
        <v>677</v>
      </c>
    </row>
    <row r="5" spans="1:6">
      <c r="A5" s="50"/>
      <c r="B5" s="2167" t="s">
        <v>139</v>
      </c>
      <c r="C5" s="2167"/>
      <c r="D5" s="2167"/>
      <c r="E5" s="189"/>
      <c r="F5" s="159"/>
    </row>
    <row r="6" spans="1:6" ht="31.5">
      <c r="A6" s="50">
        <v>1</v>
      </c>
      <c r="B6" s="51" t="s">
        <v>1</v>
      </c>
      <c r="C6" s="51" t="s">
        <v>4097</v>
      </c>
      <c r="D6" s="51" t="s">
        <v>239</v>
      </c>
      <c r="E6" s="193">
        <v>2859438</v>
      </c>
      <c r="F6" s="160" t="s">
        <v>466</v>
      </c>
    </row>
    <row r="7" spans="1:6" ht="63">
      <c r="A7" s="50">
        <v>2</v>
      </c>
      <c r="B7" s="51" t="s">
        <v>5</v>
      </c>
      <c r="C7" s="51" t="s">
        <v>4098</v>
      </c>
      <c r="D7" s="51" t="s">
        <v>240</v>
      </c>
      <c r="E7" s="193">
        <v>829398.92</v>
      </c>
      <c r="F7" s="160" t="s">
        <v>466</v>
      </c>
    </row>
    <row r="8" spans="1:6" ht="31.5">
      <c r="A8" s="50">
        <v>3</v>
      </c>
      <c r="B8" s="51" t="s">
        <v>7</v>
      </c>
      <c r="C8" s="51" t="s">
        <v>4099</v>
      </c>
      <c r="D8" s="51" t="s">
        <v>9</v>
      </c>
      <c r="E8" s="193">
        <v>111600</v>
      </c>
      <c r="F8" s="160" t="s">
        <v>466</v>
      </c>
    </row>
    <row r="9" spans="1:6" ht="31.5">
      <c r="A9" s="50">
        <v>4</v>
      </c>
      <c r="B9" s="51" t="s">
        <v>10</v>
      </c>
      <c r="C9" s="51" t="s">
        <v>4100</v>
      </c>
      <c r="D9" s="51" t="s">
        <v>175</v>
      </c>
      <c r="E9" s="193">
        <v>70200</v>
      </c>
      <c r="F9" s="160" t="s">
        <v>466</v>
      </c>
    </row>
    <row r="10" spans="1:6" ht="47.25">
      <c r="A10" s="50">
        <v>5</v>
      </c>
      <c r="B10" s="51" t="s">
        <v>12</v>
      </c>
      <c r="C10" s="51" t="s">
        <v>4101</v>
      </c>
      <c r="D10" s="51" t="s">
        <v>14</v>
      </c>
      <c r="E10" s="193">
        <v>1500000</v>
      </c>
      <c r="F10" s="160" t="s">
        <v>466</v>
      </c>
    </row>
    <row r="11" spans="1:6" ht="15.75" customHeight="1">
      <c r="A11" s="50"/>
      <c r="B11" s="2198" t="s">
        <v>4132</v>
      </c>
      <c r="C11" s="2198"/>
      <c r="D11" s="2198"/>
      <c r="E11" s="193"/>
      <c r="F11" s="160"/>
    </row>
    <row r="12" spans="1:6" ht="63">
      <c r="A12" s="50">
        <v>6</v>
      </c>
      <c r="B12" s="51" t="s">
        <v>5</v>
      </c>
      <c r="C12" s="51" t="s">
        <v>4102</v>
      </c>
      <c r="D12" s="51" t="s">
        <v>242</v>
      </c>
      <c r="E12" s="193">
        <v>1471226.27</v>
      </c>
      <c r="F12" s="160" t="s">
        <v>466</v>
      </c>
    </row>
    <row r="13" spans="1:6" ht="47.25">
      <c r="A13" s="50">
        <v>7</v>
      </c>
      <c r="B13" s="51" t="s">
        <v>12</v>
      </c>
      <c r="C13" s="51" t="s">
        <v>4103</v>
      </c>
      <c r="D13" s="51" t="s">
        <v>14</v>
      </c>
      <c r="E13" s="193">
        <v>900000</v>
      </c>
      <c r="F13" s="160" t="s">
        <v>466</v>
      </c>
    </row>
    <row r="14" spans="1:6" ht="63">
      <c r="A14" s="50">
        <v>8</v>
      </c>
      <c r="B14" s="51" t="s">
        <v>360</v>
      </c>
      <c r="C14" s="51" t="s">
        <v>4104</v>
      </c>
      <c r="D14" s="51" t="s">
        <v>1736</v>
      </c>
      <c r="E14" s="193">
        <v>900000</v>
      </c>
      <c r="F14" s="160" t="s">
        <v>466</v>
      </c>
    </row>
    <row r="15" spans="1:6">
      <c r="A15" s="50"/>
      <c r="B15" s="2227" t="s">
        <v>143</v>
      </c>
      <c r="C15" s="2227"/>
      <c r="D15" s="51"/>
      <c r="E15" s="193"/>
      <c r="F15" s="160"/>
    </row>
    <row r="16" spans="1:6" ht="63">
      <c r="A16" s="50">
        <v>9</v>
      </c>
      <c r="B16" s="51" t="s">
        <v>195</v>
      </c>
      <c r="C16" s="51" t="s">
        <v>4105</v>
      </c>
      <c r="D16" s="51" t="s">
        <v>196</v>
      </c>
      <c r="E16" s="193">
        <v>5738993.4500000002</v>
      </c>
      <c r="F16" s="160" t="s">
        <v>466</v>
      </c>
    </row>
    <row r="17" spans="1:6">
      <c r="A17" s="50"/>
      <c r="B17" s="2227" t="s">
        <v>593</v>
      </c>
      <c r="C17" s="2227"/>
      <c r="D17" s="51"/>
      <c r="E17" s="193"/>
      <c r="F17" s="160"/>
    </row>
    <row r="18" spans="1:6" ht="78.75">
      <c r="A18" s="50">
        <v>10</v>
      </c>
      <c r="B18" s="51" t="s">
        <v>2359</v>
      </c>
      <c r="C18" s="51" t="s">
        <v>4107</v>
      </c>
      <c r="D18" s="51" t="s">
        <v>40</v>
      </c>
      <c r="E18" s="193">
        <v>14243795.810000001</v>
      </c>
      <c r="F18" s="160" t="s">
        <v>466</v>
      </c>
    </row>
    <row r="19" spans="1:6" ht="47.25">
      <c r="A19" s="50">
        <v>11</v>
      </c>
      <c r="B19" s="51" t="s">
        <v>39</v>
      </c>
      <c r="C19" s="51" t="s">
        <v>4106</v>
      </c>
      <c r="D19" s="51" t="s">
        <v>40</v>
      </c>
      <c r="E19" s="193">
        <v>13016223.07</v>
      </c>
      <c r="F19" s="160" t="s">
        <v>466</v>
      </c>
    </row>
    <row r="20" spans="1:6">
      <c r="A20" s="50"/>
      <c r="B20" s="2227" t="s">
        <v>662</v>
      </c>
      <c r="C20" s="2227"/>
      <c r="D20" s="51"/>
      <c r="E20" s="193"/>
      <c r="F20" s="160"/>
    </row>
    <row r="21" spans="1:6" ht="78.75">
      <c r="A21" s="50">
        <v>12</v>
      </c>
      <c r="B21" s="51" t="s">
        <v>4133</v>
      </c>
      <c r="C21" s="51" t="s">
        <v>4109</v>
      </c>
      <c r="D21" s="51" t="s">
        <v>4135</v>
      </c>
      <c r="E21" s="193">
        <v>5500000</v>
      </c>
      <c r="F21" s="160" t="s">
        <v>4</v>
      </c>
    </row>
    <row r="22" spans="1:6" ht="78.75">
      <c r="A22" s="50">
        <v>13</v>
      </c>
      <c r="B22" s="51" t="s">
        <v>4134</v>
      </c>
      <c r="C22" s="51" t="s">
        <v>4110</v>
      </c>
      <c r="D22" s="51" t="s">
        <v>4135</v>
      </c>
      <c r="E22" s="193">
        <v>5500000</v>
      </c>
      <c r="F22" s="160" t="s">
        <v>4</v>
      </c>
    </row>
    <row r="23" spans="1:6">
      <c r="A23" s="50"/>
      <c r="B23" s="2227" t="s">
        <v>1404</v>
      </c>
      <c r="C23" s="2227"/>
      <c r="D23" s="51"/>
      <c r="E23" s="193"/>
      <c r="F23" s="160"/>
    </row>
    <row r="24" spans="1:6" ht="63">
      <c r="A24" s="50">
        <v>14</v>
      </c>
      <c r="B24" s="51" t="s">
        <v>2362</v>
      </c>
      <c r="C24" s="51" t="s">
        <v>4111</v>
      </c>
      <c r="D24" s="51" t="s">
        <v>2363</v>
      </c>
      <c r="E24" s="193">
        <v>5500000</v>
      </c>
      <c r="F24" s="160" t="s">
        <v>4</v>
      </c>
    </row>
    <row r="25" spans="1:6" ht="63">
      <c r="A25" s="50">
        <v>15</v>
      </c>
      <c r="B25" s="51" t="s">
        <v>2364</v>
      </c>
      <c r="C25" s="51" t="s">
        <v>4112</v>
      </c>
      <c r="D25" s="51" t="s">
        <v>2363</v>
      </c>
      <c r="E25" s="193">
        <v>5500000</v>
      </c>
      <c r="F25" s="160" t="s">
        <v>4</v>
      </c>
    </row>
    <row r="26" spans="1:6" ht="409.5">
      <c r="A26" s="50">
        <v>16</v>
      </c>
      <c r="B26" s="51" t="s">
        <v>2365</v>
      </c>
      <c r="C26" s="51" t="s">
        <v>4113</v>
      </c>
      <c r="D26" s="51" t="s">
        <v>4136</v>
      </c>
      <c r="E26" s="193">
        <v>7000000</v>
      </c>
      <c r="F26" s="160" t="s">
        <v>4</v>
      </c>
    </row>
    <row r="27" spans="1:6" ht="47.25">
      <c r="A27" s="50">
        <v>17</v>
      </c>
      <c r="B27" s="51" t="s">
        <v>2366</v>
      </c>
      <c r="C27" s="51" t="s">
        <v>4114</v>
      </c>
      <c r="D27" s="51" t="s">
        <v>2367</v>
      </c>
      <c r="E27" s="193">
        <v>1700000</v>
      </c>
      <c r="F27" s="160" t="s">
        <v>4</v>
      </c>
    </row>
    <row r="28" spans="1:6" ht="47.25">
      <c r="A28" s="50">
        <v>18</v>
      </c>
      <c r="B28" s="51" t="s">
        <v>2368</v>
      </c>
      <c r="C28" s="51" t="s">
        <v>4115</v>
      </c>
      <c r="D28" s="51" t="s">
        <v>2367</v>
      </c>
      <c r="E28" s="193">
        <v>1700000</v>
      </c>
      <c r="F28" s="160" t="s">
        <v>4</v>
      </c>
    </row>
    <row r="29" spans="1:6" ht="47.25">
      <c r="A29" s="50">
        <v>19</v>
      </c>
      <c r="B29" s="51" t="s">
        <v>2369</v>
      </c>
      <c r="C29" s="51" t="s">
        <v>4116</v>
      </c>
      <c r="D29" s="51" t="s">
        <v>2367</v>
      </c>
      <c r="E29" s="193">
        <v>1700000</v>
      </c>
      <c r="F29" s="160" t="s">
        <v>4</v>
      </c>
    </row>
    <row r="30" spans="1:6" ht="47.25">
      <c r="A30" s="50">
        <v>20</v>
      </c>
      <c r="B30" s="51" t="s">
        <v>2370</v>
      </c>
      <c r="C30" s="51" t="s">
        <v>4117</v>
      </c>
      <c r="D30" s="51" t="s">
        <v>2367</v>
      </c>
      <c r="E30" s="193">
        <v>1700000</v>
      </c>
      <c r="F30" s="160" t="s">
        <v>4</v>
      </c>
    </row>
    <row r="31" spans="1:6" ht="63">
      <c r="A31" s="50">
        <v>21</v>
      </c>
      <c r="B31" s="51" t="s">
        <v>2371</v>
      </c>
      <c r="C31" s="51" t="s">
        <v>4118</v>
      </c>
      <c r="D31" s="51" t="s">
        <v>2367</v>
      </c>
      <c r="E31" s="193">
        <v>1700000</v>
      </c>
      <c r="F31" s="160" t="s">
        <v>4</v>
      </c>
    </row>
    <row r="32" spans="1:6" ht="47.25">
      <c r="A32" s="50">
        <v>22</v>
      </c>
      <c r="B32" s="51" t="s">
        <v>2372</v>
      </c>
      <c r="C32" s="51" t="s">
        <v>4119</v>
      </c>
      <c r="D32" s="51" t="s">
        <v>2367</v>
      </c>
      <c r="E32" s="193">
        <v>1700000</v>
      </c>
      <c r="F32" s="160" t="s">
        <v>4</v>
      </c>
    </row>
    <row r="33" spans="1:6" ht="47.25">
      <c r="A33" s="50">
        <v>23</v>
      </c>
      <c r="B33" s="51" t="s">
        <v>2373</v>
      </c>
      <c r="C33" s="51" t="s">
        <v>4120</v>
      </c>
      <c r="D33" s="51" t="s">
        <v>2367</v>
      </c>
      <c r="E33" s="193">
        <v>1700000</v>
      </c>
      <c r="F33" s="160" t="s">
        <v>4</v>
      </c>
    </row>
    <row r="34" spans="1:6" ht="47.25">
      <c r="A34" s="50">
        <v>24</v>
      </c>
      <c r="B34" s="51" t="s">
        <v>2374</v>
      </c>
      <c r="C34" s="51" t="s">
        <v>4121</v>
      </c>
      <c r="D34" s="51" t="s">
        <v>2367</v>
      </c>
      <c r="E34" s="193">
        <v>1700000</v>
      </c>
      <c r="F34" s="160" t="s">
        <v>4</v>
      </c>
    </row>
    <row r="35" spans="1:6" ht="47.25">
      <c r="A35" s="50">
        <v>25</v>
      </c>
      <c r="B35" s="51" t="s">
        <v>2375</v>
      </c>
      <c r="C35" s="51" t="s">
        <v>4122</v>
      </c>
      <c r="D35" s="51" t="s">
        <v>2367</v>
      </c>
      <c r="E35" s="193">
        <v>1700000</v>
      </c>
      <c r="F35" s="160" t="s">
        <v>4</v>
      </c>
    </row>
    <row r="36" spans="1:6" ht="47.25">
      <c r="A36" s="50">
        <v>26</v>
      </c>
      <c r="B36" s="51" t="s">
        <v>2376</v>
      </c>
      <c r="C36" s="51" t="s">
        <v>4123</v>
      </c>
      <c r="D36" s="51" t="s">
        <v>2367</v>
      </c>
      <c r="E36" s="193">
        <v>1700000</v>
      </c>
      <c r="F36" s="160" t="s">
        <v>4</v>
      </c>
    </row>
    <row r="37" spans="1:6" ht="63">
      <c r="A37" s="50">
        <v>27</v>
      </c>
      <c r="B37" s="51" t="s">
        <v>2377</v>
      </c>
      <c r="C37" s="51" t="s">
        <v>4124</v>
      </c>
      <c r="D37" s="51" t="s">
        <v>2367</v>
      </c>
      <c r="E37" s="193">
        <v>1700000</v>
      </c>
      <c r="F37" s="160" t="s">
        <v>4</v>
      </c>
    </row>
    <row r="38" spans="1:6" ht="47.25">
      <c r="A38" s="50">
        <v>28</v>
      </c>
      <c r="B38" s="51" t="s">
        <v>2378</v>
      </c>
      <c r="C38" s="51" t="s">
        <v>4125</v>
      </c>
      <c r="D38" s="51" t="s">
        <v>2367</v>
      </c>
      <c r="E38" s="193">
        <v>1700000</v>
      </c>
      <c r="F38" s="160" t="s">
        <v>4</v>
      </c>
    </row>
    <row r="39" spans="1:6" ht="47.25">
      <c r="A39" s="50">
        <v>29</v>
      </c>
      <c r="B39" s="51" t="s">
        <v>2379</v>
      </c>
      <c r="C39" s="51" t="s">
        <v>4126</v>
      </c>
      <c r="D39" s="51" t="s">
        <v>2367</v>
      </c>
      <c r="E39" s="193">
        <v>1700000</v>
      </c>
      <c r="F39" s="160" t="s">
        <v>4</v>
      </c>
    </row>
    <row r="40" spans="1:6" ht="47.25">
      <c r="A40" s="50">
        <v>30</v>
      </c>
      <c r="B40" s="51" t="s">
        <v>2380</v>
      </c>
      <c r="C40" s="51" t="s">
        <v>4127</v>
      </c>
      <c r="D40" s="51" t="s">
        <v>2367</v>
      </c>
      <c r="E40" s="193">
        <v>1700000</v>
      </c>
      <c r="F40" s="160" t="s">
        <v>4</v>
      </c>
    </row>
    <row r="41" spans="1:6" ht="47.25">
      <c r="A41" s="50">
        <v>31</v>
      </c>
      <c r="B41" s="51" t="s">
        <v>2381</v>
      </c>
      <c r="C41" s="51" t="s">
        <v>4128</v>
      </c>
      <c r="D41" s="51" t="s">
        <v>2367</v>
      </c>
      <c r="E41" s="193">
        <v>1700000</v>
      </c>
      <c r="F41" s="160" t="s">
        <v>4</v>
      </c>
    </row>
    <row r="42" spans="1:6" ht="47.25">
      <c r="A42" s="50">
        <v>32</v>
      </c>
      <c r="B42" s="51" t="s">
        <v>2382</v>
      </c>
      <c r="C42" s="51" t="s">
        <v>4129</v>
      </c>
      <c r="D42" s="51" t="s">
        <v>2367</v>
      </c>
      <c r="E42" s="193">
        <v>1700000</v>
      </c>
      <c r="F42" s="160" t="s">
        <v>4</v>
      </c>
    </row>
    <row r="43" spans="1:6" ht="47.25">
      <c r="A43" s="50">
        <v>33</v>
      </c>
      <c r="B43" s="51" t="s">
        <v>2383</v>
      </c>
      <c r="C43" s="51" t="s">
        <v>4130</v>
      </c>
      <c r="D43" s="51" t="s">
        <v>2367</v>
      </c>
      <c r="E43" s="193">
        <v>1700000</v>
      </c>
      <c r="F43" s="160" t="s">
        <v>4</v>
      </c>
    </row>
    <row r="44" spans="1:6">
      <c r="A44" s="50"/>
      <c r="B44" s="2227" t="s">
        <v>1408</v>
      </c>
      <c r="C44" s="2227"/>
      <c r="D44" s="51"/>
      <c r="E44" s="193"/>
      <c r="F44" s="160"/>
    </row>
    <row r="45" spans="1:6" ht="63">
      <c r="A45" s="50">
        <v>34</v>
      </c>
      <c r="B45" s="51" t="s">
        <v>2384</v>
      </c>
      <c r="C45" s="50" t="s">
        <v>4131</v>
      </c>
      <c r="D45" s="51" t="s">
        <v>2363</v>
      </c>
      <c r="E45" s="193">
        <v>5500000</v>
      </c>
      <c r="F45" s="160" t="s">
        <v>4</v>
      </c>
    </row>
    <row r="46" spans="1:6">
      <c r="A46" s="50"/>
      <c r="B46" s="2227" t="s">
        <v>2385</v>
      </c>
      <c r="C46" s="2227"/>
      <c r="D46" s="2227"/>
      <c r="E46" s="265">
        <f>SUM(E6:E45)</f>
        <v>105040875.52000001</v>
      </c>
      <c r="F46" s="161"/>
    </row>
    <row r="47" spans="1:6" ht="15" hidden="1" customHeight="1">
      <c r="A47" s="2143" t="s">
        <v>10706</v>
      </c>
      <c r="B47" s="2143"/>
      <c r="C47" s="2143"/>
      <c r="D47" s="2143" t="s">
        <v>172</v>
      </c>
      <c r="E47" s="2143"/>
      <c r="F47" s="2143"/>
    </row>
    <row r="48" spans="1:6" ht="15" hidden="1" customHeight="1">
      <c r="A48" s="2143" t="s">
        <v>10706</v>
      </c>
      <c r="B48" s="2143"/>
      <c r="C48" s="2143"/>
      <c r="D48" s="2143" t="s">
        <v>172</v>
      </c>
      <c r="E48" s="2143"/>
      <c r="F48" s="2143"/>
    </row>
    <row r="49" spans="1:6" ht="85.5" customHeight="1">
      <c r="A49" s="2143" t="s">
        <v>4137</v>
      </c>
      <c r="B49" s="2143"/>
      <c r="C49" s="2143"/>
      <c r="D49" s="2143" t="s">
        <v>1392</v>
      </c>
      <c r="E49" s="2143"/>
      <c r="F49" s="2143"/>
    </row>
    <row r="50" spans="1:6">
      <c r="A50" s="371"/>
      <c r="B50" s="371"/>
      <c r="C50" s="371"/>
      <c r="D50" s="371"/>
      <c r="E50" s="371"/>
      <c r="F50" s="371"/>
    </row>
    <row r="51" spans="1:6">
      <c r="A51" s="371"/>
      <c r="B51" s="371"/>
      <c r="C51" s="371"/>
      <c r="D51" s="371"/>
      <c r="E51" s="371"/>
      <c r="F51" s="371"/>
    </row>
    <row r="52" spans="1:6">
      <c r="A52" s="371"/>
      <c r="B52" s="371"/>
      <c r="C52" s="371"/>
      <c r="D52" s="371"/>
      <c r="E52" s="371"/>
      <c r="F52" s="371"/>
    </row>
    <row r="53" spans="1:6">
      <c r="A53" s="371"/>
      <c r="B53" s="371"/>
      <c r="C53" s="371"/>
      <c r="D53" s="371"/>
      <c r="E53" s="371"/>
      <c r="F53" s="371"/>
    </row>
    <row r="54" spans="1:6">
      <c r="A54" s="371"/>
      <c r="B54" s="371"/>
      <c r="C54" s="371"/>
      <c r="D54" s="371"/>
      <c r="E54" s="371"/>
      <c r="F54" s="371"/>
    </row>
    <row r="55" spans="1:6">
      <c r="A55" s="371"/>
      <c r="B55" s="371"/>
      <c r="C55" s="371"/>
      <c r="D55" s="371"/>
      <c r="E55" s="371"/>
      <c r="F55" s="371"/>
    </row>
    <row r="56" spans="1:6">
      <c r="A56" s="371"/>
      <c r="B56" s="371"/>
      <c r="C56" s="371"/>
      <c r="D56" s="371"/>
      <c r="E56" s="371"/>
      <c r="F56" s="371"/>
    </row>
    <row r="57" spans="1:6">
      <c r="A57" s="371"/>
      <c r="B57" s="371"/>
      <c r="C57" s="371"/>
      <c r="D57" s="371"/>
      <c r="E57" s="371"/>
      <c r="F57" s="371"/>
    </row>
    <row r="58" spans="1:6">
      <c r="A58" s="371"/>
      <c r="B58" s="371"/>
      <c r="C58" s="371"/>
      <c r="D58" s="371"/>
      <c r="E58" s="371"/>
      <c r="F58" s="371"/>
    </row>
    <row r="59" spans="1:6">
      <c r="A59" s="371"/>
      <c r="B59" s="371"/>
      <c r="C59" s="371"/>
      <c r="D59" s="371"/>
      <c r="E59" s="371"/>
      <c r="F59" s="371"/>
    </row>
    <row r="60" spans="1:6">
      <c r="A60" s="371"/>
      <c r="B60" s="371"/>
      <c r="C60" s="371"/>
      <c r="D60" s="371"/>
      <c r="E60" s="371"/>
      <c r="F60" s="371"/>
    </row>
    <row r="61" spans="1:6">
      <c r="A61" s="371"/>
      <c r="B61" s="371"/>
      <c r="C61" s="371"/>
      <c r="D61" s="371"/>
      <c r="E61" s="371"/>
      <c r="F61" s="371"/>
    </row>
    <row r="68" spans="1:6">
      <c r="A68" s="50"/>
      <c r="B68" s="2227" t="s">
        <v>1418</v>
      </c>
      <c r="C68" s="2227"/>
      <c r="D68" s="51"/>
      <c r="E68" s="193"/>
      <c r="F68" s="160"/>
    </row>
    <row r="69" spans="1:6" ht="78.75">
      <c r="A69" s="50">
        <v>12</v>
      </c>
      <c r="B69" s="51" t="s">
        <v>2360</v>
      </c>
      <c r="C69" s="51" t="s">
        <v>4108</v>
      </c>
      <c r="D69" s="51" t="s">
        <v>2361</v>
      </c>
      <c r="E69" s="193">
        <v>4000000</v>
      </c>
      <c r="F69" s="160" t="s">
        <v>4</v>
      </c>
    </row>
    <row r="71" spans="1:6">
      <c r="E71" s="270">
        <f>E69+E46</f>
        <v>109040875.52000001</v>
      </c>
    </row>
  </sheetData>
  <mergeCells count="18">
    <mergeCell ref="B17:C17"/>
    <mergeCell ref="A1:F1"/>
    <mergeCell ref="A2:F2"/>
    <mergeCell ref="A3:F3"/>
    <mergeCell ref="B5:D5"/>
    <mergeCell ref="B15:C15"/>
    <mergeCell ref="B11:D11"/>
    <mergeCell ref="B68:C68"/>
    <mergeCell ref="B20:C20"/>
    <mergeCell ref="B23:C23"/>
    <mergeCell ref="B44:C44"/>
    <mergeCell ref="B46:D46"/>
    <mergeCell ref="A49:C49"/>
    <mergeCell ref="D49:F49"/>
    <mergeCell ref="A47:C47"/>
    <mergeCell ref="D47:F47"/>
    <mergeCell ref="A48:C48"/>
    <mergeCell ref="D48:F48"/>
  </mergeCells>
  <pageMargins left="0.7" right="0.7" top="0.75" bottom="0.75" header="0.3" footer="0.3"/>
  <pageSetup orientation="landscape" horizontalDpi="150" verticalDpi="150" r:id="rId1"/>
  <headerFooter>
    <oddFooter>&amp;CPage &amp;P of &amp;N</oddFooter>
  </headerFooter>
</worksheet>
</file>

<file path=xl/worksheets/sheet119.xml><?xml version="1.0" encoding="utf-8"?>
<worksheet xmlns="http://schemas.openxmlformats.org/spreadsheetml/2006/main" xmlns:r="http://schemas.openxmlformats.org/officeDocument/2006/relationships">
  <sheetPr>
    <tabColor theme="5" tint="-0.499984740745262"/>
  </sheetPr>
  <dimension ref="A1:H95"/>
  <sheetViews>
    <sheetView topLeftCell="A13" workbookViewId="0">
      <selection activeCell="B17" sqref="B17"/>
    </sheetView>
  </sheetViews>
  <sheetFormatPr defaultRowHeight="14.25"/>
  <cols>
    <col min="1" max="1" width="6.42578125" style="299" customWidth="1"/>
    <col min="2" max="2" width="14.5703125" style="296" customWidth="1"/>
    <col min="3" max="3" width="42.140625" style="296" customWidth="1"/>
    <col min="4" max="4" width="27.140625" style="296" customWidth="1"/>
    <col min="5" max="5" width="21.42578125" style="300" bestFit="1" customWidth="1"/>
    <col min="6" max="6" width="9.42578125" style="296" customWidth="1"/>
    <col min="7" max="16384" width="9.140625" style="296"/>
  </cols>
  <sheetData>
    <row r="1" spans="1:8" ht="15.75">
      <c r="A1" s="2382" t="s">
        <v>133</v>
      </c>
      <c r="B1" s="2382"/>
      <c r="C1" s="2382"/>
      <c r="D1" s="2382"/>
      <c r="E1" s="2382"/>
      <c r="F1" s="2382"/>
    </row>
    <row r="2" spans="1:8" ht="15.75">
      <c r="A2" s="2382" t="s">
        <v>2242</v>
      </c>
      <c r="B2" s="2382"/>
      <c r="C2" s="2382"/>
      <c r="D2" s="2382"/>
      <c r="E2" s="2382"/>
      <c r="F2" s="2382"/>
    </row>
    <row r="3" spans="1:8" ht="15.75">
      <c r="A3" s="2382" t="s">
        <v>140</v>
      </c>
      <c r="B3" s="2382"/>
      <c r="C3" s="2382"/>
      <c r="D3" s="2382"/>
      <c r="E3" s="2382"/>
      <c r="F3" s="2382"/>
    </row>
    <row r="4" spans="1:8" ht="15.75" customHeight="1">
      <c r="A4" s="173" t="s">
        <v>134</v>
      </c>
      <c r="B4" s="47" t="s">
        <v>135</v>
      </c>
      <c r="C4" s="47" t="s">
        <v>0</v>
      </c>
      <c r="D4" s="47" t="s">
        <v>136</v>
      </c>
      <c r="E4" s="4" t="s">
        <v>1300</v>
      </c>
      <c r="F4" s="47" t="s">
        <v>138</v>
      </c>
    </row>
    <row r="5" spans="1:8" ht="14.25" customHeight="1">
      <c r="A5" s="173"/>
      <c r="B5" s="2198" t="s">
        <v>139</v>
      </c>
      <c r="C5" s="2198"/>
      <c r="D5" s="2198"/>
      <c r="E5" s="4"/>
      <c r="F5" s="47"/>
    </row>
    <row r="6" spans="1:8" ht="31.5">
      <c r="A6" s="50">
        <v>1</v>
      </c>
      <c r="B6" s="50" t="s">
        <v>1</v>
      </c>
      <c r="C6" s="50" t="s">
        <v>2243</v>
      </c>
      <c r="D6" s="50" t="s">
        <v>239</v>
      </c>
      <c r="E6" s="193">
        <v>2160000</v>
      </c>
      <c r="F6" s="50" t="s">
        <v>118</v>
      </c>
    </row>
    <row r="7" spans="1:8" ht="78.75">
      <c r="A7" s="50">
        <v>2</v>
      </c>
      <c r="B7" s="50" t="s">
        <v>5</v>
      </c>
      <c r="C7" s="50" t="s">
        <v>2244</v>
      </c>
      <c r="D7" s="50" t="s">
        <v>792</v>
      </c>
      <c r="E7" s="193">
        <v>3000053.07</v>
      </c>
      <c r="F7" s="50" t="s">
        <v>118</v>
      </c>
    </row>
    <row r="8" spans="1:8" ht="31.5">
      <c r="A8" s="50">
        <v>3</v>
      </c>
      <c r="B8" s="50" t="s">
        <v>7</v>
      </c>
      <c r="C8" s="50" t="s">
        <v>4283</v>
      </c>
      <c r="D8" s="50" t="s">
        <v>9</v>
      </c>
      <c r="E8" s="193">
        <v>38400</v>
      </c>
      <c r="F8" s="50" t="s">
        <v>118</v>
      </c>
    </row>
    <row r="9" spans="1:8" ht="47.25">
      <c r="A9" s="50">
        <v>4</v>
      </c>
      <c r="B9" s="50" t="s">
        <v>12</v>
      </c>
      <c r="C9" s="50" t="s">
        <v>2245</v>
      </c>
      <c r="D9" s="50" t="s">
        <v>14</v>
      </c>
      <c r="E9" s="193">
        <v>1291703</v>
      </c>
      <c r="F9" s="50" t="s">
        <v>118</v>
      </c>
    </row>
    <row r="10" spans="1:8" ht="15.75">
      <c r="A10" s="50"/>
      <c r="B10" s="2172" t="s">
        <v>142</v>
      </c>
      <c r="C10" s="2172"/>
      <c r="D10" s="2172"/>
      <c r="E10" s="193"/>
      <c r="F10" s="50"/>
    </row>
    <row r="11" spans="1:8" ht="78.75">
      <c r="A11" s="50">
        <v>6</v>
      </c>
      <c r="B11" s="50" t="s">
        <v>5</v>
      </c>
      <c r="C11" s="50" t="s">
        <v>2246</v>
      </c>
      <c r="D11" s="50" t="s">
        <v>1492</v>
      </c>
      <c r="E11" s="193">
        <v>1651226</v>
      </c>
      <c r="F11" s="50" t="s">
        <v>118</v>
      </c>
      <c r="H11" s="296" t="s">
        <v>2247</v>
      </c>
    </row>
    <row r="12" spans="1:8" ht="47.25">
      <c r="A12" s="50">
        <v>7</v>
      </c>
      <c r="B12" s="50" t="s">
        <v>12</v>
      </c>
      <c r="C12" s="50" t="s">
        <v>2248</v>
      </c>
      <c r="D12" s="50" t="s">
        <v>14</v>
      </c>
      <c r="E12" s="193">
        <v>600000</v>
      </c>
      <c r="F12" s="50" t="s">
        <v>118</v>
      </c>
      <c r="G12" s="90" t="s">
        <v>1148</v>
      </c>
      <c r="H12" s="297"/>
    </row>
    <row r="13" spans="1:8" ht="47.25">
      <c r="A13" s="50">
        <v>8</v>
      </c>
      <c r="B13" s="50" t="s">
        <v>1496</v>
      </c>
      <c r="C13" s="50" t="s">
        <v>2249</v>
      </c>
      <c r="D13" s="50" t="s">
        <v>2692</v>
      </c>
      <c r="E13" s="193">
        <v>1000000</v>
      </c>
      <c r="F13" s="50" t="s">
        <v>118</v>
      </c>
    </row>
    <row r="14" spans="1:8" ht="15.75">
      <c r="A14" s="50"/>
      <c r="B14" s="253" t="s">
        <v>593</v>
      </c>
      <c r="C14" s="50"/>
      <c r="D14" s="159"/>
      <c r="E14" s="193"/>
      <c r="F14" s="50"/>
    </row>
    <row r="15" spans="1:8" ht="47.25">
      <c r="A15" s="50">
        <v>9</v>
      </c>
      <c r="B15" s="50" t="s">
        <v>1498</v>
      </c>
      <c r="C15" s="50" t="s">
        <v>2250</v>
      </c>
      <c r="D15" s="50" t="s">
        <v>1500</v>
      </c>
      <c r="E15" s="193">
        <v>14000000</v>
      </c>
      <c r="F15" s="50" t="s">
        <v>118</v>
      </c>
    </row>
    <row r="16" spans="1:8" ht="47.25">
      <c r="A16" s="50">
        <v>10</v>
      </c>
      <c r="B16" s="50" t="s">
        <v>1501</v>
      </c>
      <c r="C16" s="50" t="s">
        <v>2251</v>
      </c>
      <c r="D16" s="50" t="s">
        <v>1503</v>
      </c>
      <c r="E16" s="193">
        <v>13000000</v>
      </c>
      <c r="F16" s="50" t="s">
        <v>118</v>
      </c>
    </row>
    <row r="17" spans="1:6" ht="63">
      <c r="A17" s="50">
        <v>11</v>
      </c>
      <c r="B17" s="50" t="s">
        <v>2252</v>
      </c>
      <c r="C17" s="50" t="s">
        <v>2253</v>
      </c>
      <c r="D17" s="50" t="s">
        <v>3869</v>
      </c>
      <c r="E17" s="193">
        <v>4000000</v>
      </c>
      <c r="F17" s="50" t="s">
        <v>4</v>
      </c>
    </row>
    <row r="18" spans="1:6" ht="15.75">
      <c r="A18" s="50"/>
      <c r="B18" s="2172" t="s">
        <v>207</v>
      </c>
      <c r="C18" s="2172"/>
      <c r="D18" s="50"/>
      <c r="E18" s="193"/>
      <c r="F18" s="50"/>
    </row>
    <row r="19" spans="1:6" ht="63">
      <c r="A19" s="50">
        <v>12</v>
      </c>
      <c r="B19" s="50" t="s">
        <v>475</v>
      </c>
      <c r="C19" s="50" t="s">
        <v>1504</v>
      </c>
      <c r="D19" s="50" t="s">
        <v>196</v>
      </c>
      <c r="E19" s="110">
        <v>5738993.4500000002</v>
      </c>
      <c r="F19" s="50" t="s">
        <v>583</v>
      </c>
    </row>
    <row r="20" spans="1:6" ht="15.75">
      <c r="A20" s="50"/>
      <c r="B20" s="2172" t="s">
        <v>930</v>
      </c>
      <c r="C20" s="2172"/>
      <c r="D20" s="159"/>
      <c r="E20" s="110"/>
      <c r="F20" s="50"/>
    </row>
    <row r="21" spans="1:6" ht="110.25">
      <c r="A21" s="50">
        <v>13</v>
      </c>
      <c r="B21" s="50" t="s">
        <v>2254</v>
      </c>
      <c r="C21" s="50" t="s">
        <v>2255</v>
      </c>
      <c r="D21" s="51" t="s">
        <v>2256</v>
      </c>
      <c r="E21" s="193">
        <v>260000</v>
      </c>
      <c r="F21" s="51" t="s">
        <v>4</v>
      </c>
    </row>
    <row r="22" spans="1:6" ht="110.25">
      <c r="A22" s="50">
        <v>14</v>
      </c>
      <c r="B22" s="50" t="s">
        <v>2257</v>
      </c>
      <c r="C22" s="50" t="s">
        <v>2258</v>
      </c>
      <c r="D22" s="51" t="s">
        <v>2256</v>
      </c>
      <c r="E22" s="193">
        <v>260000</v>
      </c>
      <c r="F22" s="51" t="s">
        <v>4</v>
      </c>
    </row>
    <row r="23" spans="1:6" ht="110.25">
      <c r="A23" s="50">
        <v>15</v>
      </c>
      <c r="B23" s="50" t="s">
        <v>2259</v>
      </c>
      <c r="C23" s="50" t="s">
        <v>2260</v>
      </c>
      <c r="D23" s="51" t="s">
        <v>2256</v>
      </c>
      <c r="E23" s="193">
        <v>260000</v>
      </c>
      <c r="F23" s="51" t="s">
        <v>4</v>
      </c>
    </row>
    <row r="24" spans="1:6" ht="110.25">
      <c r="A24" s="50">
        <v>16</v>
      </c>
      <c r="B24" s="50" t="s">
        <v>2261</v>
      </c>
      <c r="C24" s="50" t="s">
        <v>2262</v>
      </c>
      <c r="D24" s="51" t="s">
        <v>2263</v>
      </c>
      <c r="E24" s="193">
        <v>260000</v>
      </c>
      <c r="F24" s="51" t="s">
        <v>4</v>
      </c>
    </row>
    <row r="25" spans="1:6" ht="110.25">
      <c r="A25" s="50">
        <v>17</v>
      </c>
      <c r="B25" s="50" t="s">
        <v>2264</v>
      </c>
      <c r="C25" s="50" t="s">
        <v>2265</v>
      </c>
      <c r="D25" s="71" t="s">
        <v>2256</v>
      </c>
      <c r="E25" s="193">
        <v>260000</v>
      </c>
      <c r="F25" s="51" t="s">
        <v>4</v>
      </c>
    </row>
    <row r="26" spans="1:6" ht="110.25">
      <c r="A26" s="50">
        <v>18</v>
      </c>
      <c r="B26" s="50" t="s">
        <v>2266</v>
      </c>
      <c r="C26" s="50" t="s">
        <v>2267</v>
      </c>
      <c r="D26" s="71" t="s">
        <v>2256</v>
      </c>
      <c r="E26" s="193">
        <v>260000</v>
      </c>
      <c r="F26" s="51" t="s">
        <v>4</v>
      </c>
    </row>
    <row r="27" spans="1:6" ht="47.25">
      <c r="A27" s="50">
        <v>19</v>
      </c>
      <c r="B27" s="50" t="s">
        <v>2268</v>
      </c>
      <c r="C27" s="50" t="s">
        <v>2269</v>
      </c>
      <c r="D27" s="71" t="s">
        <v>2270</v>
      </c>
      <c r="E27" s="193">
        <v>620000</v>
      </c>
      <c r="F27" s="51" t="s">
        <v>4</v>
      </c>
    </row>
    <row r="28" spans="1:6" ht="15.75">
      <c r="A28" s="50"/>
      <c r="B28" s="2172" t="s">
        <v>2271</v>
      </c>
      <c r="C28" s="2172"/>
      <c r="D28" s="159"/>
      <c r="E28" s="193"/>
      <c r="F28" s="51"/>
    </row>
    <row r="29" spans="1:6" ht="94.5">
      <c r="A29" s="50">
        <v>20</v>
      </c>
      <c r="B29" s="50" t="s">
        <v>381</v>
      </c>
      <c r="C29" s="50" t="s">
        <v>2272</v>
      </c>
      <c r="D29" s="50" t="s">
        <v>2273</v>
      </c>
      <c r="E29" s="106">
        <v>2180500</v>
      </c>
      <c r="F29" s="50" t="s">
        <v>118</v>
      </c>
    </row>
    <row r="30" spans="1:6" ht="15.75">
      <c r="A30" s="50"/>
      <c r="B30" s="2172" t="s">
        <v>2274</v>
      </c>
      <c r="C30" s="2172"/>
      <c r="D30" s="159"/>
      <c r="E30" s="295"/>
      <c r="F30" s="50"/>
    </row>
    <row r="31" spans="1:6" ht="78.75">
      <c r="A31" s="50">
        <v>21</v>
      </c>
      <c r="B31" s="51" t="s">
        <v>2275</v>
      </c>
      <c r="C31" s="50" t="s">
        <v>2276</v>
      </c>
      <c r="D31" s="50" t="s">
        <v>2277</v>
      </c>
      <c r="E31" s="193">
        <v>1700000</v>
      </c>
      <c r="F31" s="51" t="s">
        <v>4</v>
      </c>
    </row>
    <row r="32" spans="1:6" ht="78.75">
      <c r="A32" s="50">
        <v>22</v>
      </c>
      <c r="B32" s="51" t="s">
        <v>2278</v>
      </c>
      <c r="C32" s="50" t="s">
        <v>2279</v>
      </c>
      <c r="D32" s="50" t="s">
        <v>2277</v>
      </c>
      <c r="E32" s="193">
        <v>1700000</v>
      </c>
      <c r="F32" s="51" t="s">
        <v>4</v>
      </c>
    </row>
    <row r="33" spans="1:6" ht="63">
      <c r="A33" s="50">
        <v>23</v>
      </c>
      <c r="B33" s="51" t="s">
        <v>2280</v>
      </c>
      <c r="C33" s="50" t="s">
        <v>4272</v>
      </c>
      <c r="D33" s="51" t="s">
        <v>2281</v>
      </c>
      <c r="E33" s="193">
        <v>1000000</v>
      </c>
      <c r="F33" s="51" t="s">
        <v>4</v>
      </c>
    </row>
    <row r="34" spans="1:6" ht="63">
      <c r="A34" s="50">
        <v>24</v>
      </c>
      <c r="B34" s="51" t="s">
        <v>4271</v>
      </c>
      <c r="C34" s="50" t="s">
        <v>4273</v>
      </c>
      <c r="D34" s="51" t="s">
        <v>2282</v>
      </c>
      <c r="E34" s="193">
        <v>600000</v>
      </c>
      <c r="F34" s="51" t="s">
        <v>4</v>
      </c>
    </row>
    <row r="35" spans="1:6" ht="78.75">
      <c r="A35" s="50">
        <v>25</v>
      </c>
      <c r="B35" s="51" t="s">
        <v>4274</v>
      </c>
      <c r="C35" s="50" t="s">
        <v>4284</v>
      </c>
      <c r="D35" s="50" t="s">
        <v>2283</v>
      </c>
      <c r="E35" s="193">
        <v>1700000</v>
      </c>
      <c r="F35" s="51" t="s">
        <v>4</v>
      </c>
    </row>
    <row r="36" spans="1:6" ht="78.75">
      <c r="A36" s="50">
        <v>26</v>
      </c>
      <c r="B36" s="51" t="s">
        <v>2284</v>
      </c>
      <c r="C36" s="50" t="s">
        <v>4285</v>
      </c>
      <c r="D36" s="50" t="s">
        <v>2283</v>
      </c>
      <c r="E36" s="193">
        <v>1700000</v>
      </c>
      <c r="F36" s="51" t="s">
        <v>4</v>
      </c>
    </row>
    <row r="37" spans="1:6" ht="78.75">
      <c r="A37" s="50">
        <v>27</v>
      </c>
      <c r="B37" s="51" t="s">
        <v>2285</v>
      </c>
      <c r="C37" s="50" t="s">
        <v>4286</v>
      </c>
      <c r="D37" s="50" t="s">
        <v>2283</v>
      </c>
      <c r="E37" s="193">
        <v>1700000</v>
      </c>
      <c r="F37" s="51" t="s">
        <v>4</v>
      </c>
    </row>
    <row r="38" spans="1:6" ht="78.75">
      <c r="A38" s="50">
        <v>28</v>
      </c>
      <c r="B38" s="51" t="s">
        <v>2286</v>
      </c>
      <c r="C38" s="50" t="s">
        <v>4287</v>
      </c>
      <c r="D38" s="50" t="s">
        <v>2283</v>
      </c>
      <c r="E38" s="193">
        <v>1700000</v>
      </c>
      <c r="F38" s="51" t="s">
        <v>4</v>
      </c>
    </row>
    <row r="39" spans="1:6" ht="31.5">
      <c r="A39" s="50">
        <v>29</v>
      </c>
      <c r="B39" s="51" t="s">
        <v>2287</v>
      </c>
      <c r="C39" s="50" t="s">
        <v>4288</v>
      </c>
      <c r="D39" s="50" t="s">
        <v>1119</v>
      </c>
      <c r="E39" s="193">
        <v>1200000</v>
      </c>
      <c r="F39" s="51" t="s">
        <v>4</v>
      </c>
    </row>
    <row r="40" spans="1:6" ht="63">
      <c r="A40" s="50">
        <v>30</v>
      </c>
      <c r="B40" s="51" t="s">
        <v>2288</v>
      </c>
      <c r="C40" s="50" t="s">
        <v>4289</v>
      </c>
      <c r="D40" s="51" t="s">
        <v>2282</v>
      </c>
      <c r="E40" s="193">
        <v>800000</v>
      </c>
      <c r="F40" s="51" t="s">
        <v>4</v>
      </c>
    </row>
    <row r="41" spans="1:6" ht="78.75">
      <c r="A41" s="50">
        <v>31</v>
      </c>
      <c r="B41" s="51" t="s">
        <v>2289</v>
      </c>
      <c r="C41" s="50" t="s">
        <v>4290</v>
      </c>
      <c r="D41" s="50" t="s">
        <v>2283</v>
      </c>
      <c r="E41" s="193">
        <v>1700000</v>
      </c>
      <c r="F41" s="51" t="s">
        <v>4</v>
      </c>
    </row>
    <row r="42" spans="1:6" ht="78.75">
      <c r="A42" s="50">
        <v>32</v>
      </c>
      <c r="B42" s="51" t="s">
        <v>2290</v>
      </c>
      <c r="C42" s="50" t="s">
        <v>4291</v>
      </c>
      <c r="D42" s="50" t="s">
        <v>2283</v>
      </c>
      <c r="E42" s="193">
        <v>1700000</v>
      </c>
      <c r="F42" s="51" t="s">
        <v>4</v>
      </c>
    </row>
    <row r="43" spans="1:6" ht="78.75">
      <c r="A43" s="50">
        <v>33</v>
      </c>
      <c r="B43" s="51" t="s">
        <v>2291</v>
      </c>
      <c r="C43" s="50" t="s">
        <v>4292</v>
      </c>
      <c r="D43" s="50" t="s">
        <v>2283</v>
      </c>
      <c r="E43" s="193">
        <v>1700000</v>
      </c>
      <c r="F43" s="51" t="s">
        <v>4</v>
      </c>
    </row>
    <row r="44" spans="1:6" ht="78.75">
      <c r="A44" s="50">
        <v>34</v>
      </c>
      <c r="B44" s="51" t="s">
        <v>2292</v>
      </c>
      <c r="C44" s="50" t="s">
        <v>4293</v>
      </c>
      <c r="D44" s="50" t="s">
        <v>2283</v>
      </c>
      <c r="E44" s="193">
        <v>1700000</v>
      </c>
      <c r="F44" s="51" t="s">
        <v>4</v>
      </c>
    </row>
    <row r="45" spans="1:6" ht="63">
      <c r="A45" s="50">
        <v>35</v>
      </c>
      <c r="B45" s="51" t="s">
        <v>2293</v>
      </c>
      <c r="C45" s="50" t="s">
        <v>4294</v>
      </c>
      <c r="D45" s="51" t="s">
        <v>2282</v>
      </c>
      <c r="E45" s="193">
        <v>600000</v>
      </c>
      <c r="F45" s="51" t="s">
        <v>4</v>
      </c>
    </row>
    <row r="46" spans="1:6" ht="63">
      <c r="A46" s="50">
        <v>36</v>
      </c>
      <c r="B46" s="51" t="s">
        <v>2294</v>
      </c>
      <c r="C46" s="50" t="s">
        <v>4295</v>
      </c>
      <c r="D46" s="50" t="s">
        <v>2295</v>
      </c>
      <c r="E46" s="193">
        <v>500000</v>
      </c>
      <c r="F46" s="51" t="s">
        <v>118</v>
      </c>
    </row>
    <row r="47" spans="1:6" ht="63">
      <c r="A47" s="50">
        <v>37</v>
      </c>
      <c r="B47" s="51" t="s">
        <v>4276</v>
      </c>
      <c r="C47" s="50" t="s">
        <v>4296</v>
      </c>
      <c r="D47" s="50" t="s">
        <v>2295</v>
      </c>
      <c r="E47" s="193">
        <v>500000</v>
      </c>
      <c r="F47" s="51" t="s">
        <v>118</v>
      </c>
    </row>
    <row r="48" spans="1:6" ht="63">
      <c r="A48" s="50">
        <v>38</v>
      </c>
      <c r="B48" s="51" t="s">
        <v>4277</v>
      </c>
      <c r="C48" s="50" t="s">
        <v>4297</v>
      </c>
      <c r="D48" s="50" t="s">
        <v>2295</v>
      </c>
      <c r="E48" s="193">
        <v>500000</v>
      </c>
      <c r="F48" s="51" t="s">
        <v>118</v>
      </c>
    </row>
    <row r="49" spans="1:6" ht="63">
      <c r="A49" s="50">
        <v>39</v>
      </c>
      <c r="B49" s="51" t="s">
        <v>2296</v>
      </c>
      <c r="C49" s="50" t="s">
        <v>4298</v>
      </c>
      <c r="D49" s="50" t="s">
        <v>2295</v>
      </c>
      <c r="E49" s="193">
        <v>500000</v>
      </c>
      <c r="F49" s="51" t="s">
        <v>118</v>
      </c>
    </row>
    <row r="50" spans="1:6" ht="47.25">
      <c r="A50" s="50">
        <v>40</v>
      </c>
      <c r="B50" s="51" t="s">
        <v>2297</v>
      </c>
      <c r="C50" s="50" t="s">
        <v>4299</v>
      </c>
      <c r="D50" s="50" t="s">
        <v>4278</v>
      </c>
      <c r="E50" s="193">
        <v>600000</v>
      </c>
      <c r="F50" s="51" t="s">
        <v>4</v>
      </c>
    </row>
    <row r="51" spans="1:6" ht="47.25">
      <c r="A51" s="50">
        <v>41</v>
      </c>
      <c r="B51" s="51" t="s">
        <v>2298</v>
      </c>
      <c r="C51" s="50" t="s">
        <v>4300</v>
      </c>
      <c r="D51" s="50" t="s">
        <v>4278</v>
      </c>
      <c r="E51" s="193">
        <v>600000</v>
      </c>
      <c r="F51" s="51" t="s">
        <v>4</v>
      </c>
    </row>
    <row r="52" spans="1:6" ht="47.25">
      <c r="A52" s="50">
        <v>42</v>
      </c>
      <c r="B52" s="51" t="s">
        <v>2299</v>
      </c>
      <c r="C52" s="50" t="s">
        <v>4301</v>
      </c>
      <c r="D52" s="50" t="s">
        <v>4278</v>
      </c>
      <c r="E52" s="193">
        <v>600000</v>
      </c>
      <c r="F52" s="51" t="s">
        <v>4</v>
      </c>
    </row>
    <row r="53" spans="1:6" ht="47.25">
      <c r="A53" s="50">
        <v>43</v>
      </c>
      <c r="B53" s="51" t="s">
        <v>2300</v>
      </c>
      <c r="C53" s="50" t="s">
        <v>4302</v>
      </c>
      <c r="D53" s="50" t="s">
        <v>2301</v>
      </c>
      <c r="E53" s="193">
        <v>120000</v>
      </c>
      <c r="F53" s="51" t="s">
        <v>4</v>
      </c>
    </row>
    <row r="54" spans="1:6" ht="47.25">
      <c r="A54" s="50">
        <v>44</v>
      </c>
      <c r="B54" s="51" t="s">
        <v>2302</v>
      </c>
      <c r="C54" s="50" t="s">
        <v>4303</v>
      </c>
      <c r="D54" s="50" t="s">
        <v>2301</v>
      </c>
      <c r="E54" s="193">
        <v>120000</v>
      </c>
      <c r="F54" s="51" t="s">
        <v>4</v>
      </c>
    </row>
    <row r="55" spans="1:6" ht="47.25">
      <c r="A55" s="50">
        <v>45</v>
      </c>
      <c r="B55" s="51" t="s">
        <v>2303</v>
      </c>
      <c r="C55" s="50" t="s">
        <v>4304</v>
      </c>
      <c r="D55" s="50" t="s">
        <v>2301</v>
      </c>
      <c r="E55" s="193">
        <v>120000</v>
      </c>
      <c r="F55" s="51" t="s">
        <v>4</v>
      </c>
    </row>
    <row r="56" spans="1:6" ht="47.25">
      <c r="A56" s="50">
        <v>46</v>
      </c>
      <c r="B56" s="51" t="s">
        <v>2268</v>
      </c>
      <c r="C56" s="50" t="s">
        <v>4305</v>
      </c>
      <c r="D56" s="50" t="s">
        <v>2301</v>
      </c>
      <c r="E56" s="193">
        <v>120000</v>
      </c>
      <c r="F56" s="51" t="s">
        <v>4</v>
      </c>
    </row>
    <row r="57" spans="1:6" ht="47.25">
      <c r="A57" s="50">
        <v>47</v>
      </c>
      <c r="B57" s="51" t="s">
        <v>2304</v>
      </c>
      <c r="C57" s="50" t="s">
        <v>4306</v>
      </c>
      <c r="D57" s="50" t="s">
        <v>2301</v>
      </c>
      <c r="E57" s="193">
        <v>120000</v>
      </c>
      <c r="F57" s="51" t="s">
        <v>4</v>
      </c>
    </row>
    <row r="58" spans="1:6" ht="47.25">
      <c r="A58" s="50">
        <v>48</v>
      </c>
      <c r="B58" s="51" t="s">
        <v>2305</v>
      </c>
      <c r="C58" s="50" t="s">
        <v>4307</v>
      </c>
      <c r="D58" s="50" t="s">
        <v>2301</v>
      </c>
      <c r="E58" s="193">
        <v>120000</v>
      </c>
      <c r="F58" s="51" t="s">
        <v>4</v>
      </c>
    </row>
    <row r="59" spans="1:6" ht="31.5">
      <c r="A59" s="50">
        <v>49</v>
      </c>
      <c r="B59" s="51" t="s">
        <v>2306</v>
      </c>
      <c r="C59" s="50" t="s">
        <v>4308</v>
      </c>
      <c r="D59" s="50" t="s">
        <v>2301</v>
      </c>
      <c r="E59" s="193">
        <v>120000</v>
      </c>
      <c r="F59" s="51" t="s">
        <v>4</v>
      </c>
    </row>
    <row r="60" spans="1:6" ht="63">
      <c r="A60" s="50">
        <v>50</v>
      </c>
      <c r="B60" s="51" t="s">
        <v>2307</v>
      </c>
      <c r="C60" s="50" t="s">
        <v>4309</v>
      </c>
      <c r="D60" s="50" t="s">
        <v>2301</v>
      </c>
      <c r="E60" s="193">
        <v>120000</v>
      </c>
      <c r="F60" s="51" t="s">
        <v>4</v>
      </c>
    </row>
    <row r="61" spans="1:6" ht="47.25">
      <c r="A61" s="50">
        <v>51</v>
      </c>
      <c r="B61" s="51" t="s">
        <v>2308</v>
      </c>
      <c r="C61" s="50" t="s">
        <v>4310</v>
      </c>
      <c r="D61" s="50" t="s">
        <v>2301</v>
      </c>
      <c r="E61" s="193">
        <v>120000</v>
      </c>
      <c r="F61" s="51" t="s">
        <v>4</v>
      </c>
    </row>
    <row r="62" spans="1:6" ht="47.25">
      <c r="A62" s="50">
        <v>52</v>
      </c>
      <c r="B62" s="51" t="s">
        <v>2309</v>
      </c>
      <c r="C62" s="50" t="s">
        <v>4311</v>
      </c>
      <c r="D62" s="50" t="s">
        <v>2301</v>
      </c>
      <c r="E62" s="193">
        <v>120000</v>
      </c>
      <c r="F62" s="51" t="s">
        <v>4</v>
      </c>
    </row>
    <row r="63" spans="1:6" ht="47.25">
      <c r="A63" s="50">
        <v>53</v>
      </c>
      <c r="B63" s="51" t="s">
        <v>2310</v>
      </c>
      <c r="C63" s="50" t="s">
        <v>4312</v>
      </c>
      <c r="D63" s="50" t="s">
        <v>2311</v>
      </c>
      <c r="E63" s="193">
        <v>230000</v>
      </c>
      <c r="F63" s="51" t="s">
        <v>4</v>
      </c>
    </row>
    <row r="64" spans="1:6" ht="31.5">
      <c r="A64" s="50">
        <v>54</v>
      </c>
      <c r="B64" s="51" t="s">
        <v>2306</v>
      </c>
      <c r="C64" s="50" t="s">
        <v>4313</v>
      </c>
      <c r="D64" s="50" t="s">
        <v>2312</v>
      </c>
      <c r="E64" s="193">
        <v>230000</v>
      </c>
      <c r="F64" s="51" t="s">
        <v>4</v>
      </c>
    </row>
    <row r="65" spans="1:6" ht="47.25">
      <c r="A65" s="50">
        <v>55</v>
      </c>
      <c r="B65" s="51" t="s">
        <v>2313</v>
      </c>
      <c r="C65" s="50" t="s">
        <v>4314</v>
      </c>
      <c r="D65" s="50" t="s">
        <v>2312</v>
      </c>
      <c r="E65" s="193">
        <v>230000</v>
      </c>
      <c r="F65" s="51" t="s">
        <v>4</v>
      </c>
    </row>
    <row r="66" spans="1:6" ht="47.25">
      <c r="A66" s="50">
        <v>56</v>
      </c>
      <c r="B66" s="51" t="s">
        <v>2314</v>
      </c>
      <c r="C66" s="50" t="s">
        <v>4315</v>
      </c>
      <c r="D66" s="50" t="s">
        <v>2312</v>
      </c>
      <c r="E66" s="193">
        <v>230000</v>
      </c>
      <c r="F66" s="51" t="s">
        <v>4</v>
      </c>
    </row>
    <row r="67" spans="1:6" ht="31.5">
      <c r="A67" s="50">
        <v>57</v>
      </c>
      <c r="B67" s="51" t="s">
        <v>2315</v>
      </c>
      <c r="C67" s="50" t="s">
        <v>4316</v>
      </c>
      <c r="D67" s="50" t="s">
        <v>2312</v>
      </c>
      <c r="E67" s="193">
        <v>230000</v>
      </c>
      <c r="F67" s="51" t="s">
        <v>4</v>
      </c>
    </row>
    <row r="68" spans="1:6" ht="47.25">
      <c r="A68" s="50">
        <v>58</v>
      </c>
      <c r="B68" s="51" t="s">
        <v>2266</v>
      </c>
      <c r="C68" s="50" t="s">
        <v>4317</v>
      </c>
      <c r="D68" s="50" t="s">
        <v>2312</v>
      </c>
      <c r="E68" s="193">
        <v>230000</v>
      </c>
      <c r="F68" s="51" t="s">
        <v>4</v>
      </c>
    </row>
    <row r="69" spans="1:6" ht="31.5">
      <c r="A69" s="50">
        <v>59</v>
      </c>
      <c r="B69" s="51" t="s">
        <v>2316</v>
      </c>
      <c r="C69" s="50" t="s">
        <v>4318</v>
      </c>
      <c r="D69" s="50" t="s">
        <v>2312</v>
      </c>
      <c r="E69" s="193">
        <v>230000</v>
      </c>
      <c r="F69" s="51" t="s">
        <v>4</v>
      </c>
    </row>
    <row r="70" spans="1:6" ht="47.25">
      <c r="A70" s="50">
        <v>60</v>
      </c>
      <c r="B70" s="51" t="s">
        <v>2268</v>
      </c>
      <c r="C70" s="50" t="s">
        <v>4319</v>
      </c>
      <c r="D70" s="50" t="s">
        <v>2312</v>
      </c>
      <c r="E70" s="193">
        <v>230000</v>
      </c>
      <c r="F70" s="51" t="s">
        <v>4</v>
      </c>
    </row>
    <row r="71" spans="1:6" ht="47.25">
      <c r="A71" s="50">
        <v>61</v>
      </c>
      <c r="B71" s="51" t="s">
        <v>2304</v>
      </c>
      <c r="C71" s="50" t="s">
        <v>4320</v>
      </c>
      <c r="D71" s="50" t="s">
        <v>2312</v>
      </c>
      <c r="E71" s="193">
        <v>230000</v>
      </c>
      <c r="F71" s="51" t="s">
        <v>4</v>
      </c>
    </row>
    <row r="72" spans="1:6" ht="47.25">
      <c r="A72" s="50">
        <v>62</v>
      </c>
      <c r="B72" s="51" t="s">
        <v>2303</v>
      </c>
      <c r="C72" s="50" t="s">
        <v>4321</v>
      </c>
      <c r="D72" s="50" t="s">
        <v>2312</v>
      </c>
      <c r="E72" s="193">
        <v>230000</v>
      </c>
      <c r="F72" s="51" t="s">
        <v>4</v>
      </c>
    </row>
    <row r="73" spans="1:6" ht="63">
      <c r="A73" s="50">
        <v>63</v>
      </c>
      <c r="B73" s="51" t="s">
        <v>2310</v>
      </c>
      <c r="C73" s="50" t="s">
        <v>4322</v>
      </c>
      <c r="D73" s="51" t="s">
        <v>2317</v>
      </c>
      <c r="E73" s="193">
        <v>2800000</v>
      </c>
      <c r="F73" s="51" t="s">
        <v>4</v>
      </c>
    </row>
    <row r="74" spans="1:6" ht="63">
      <c r="A74" s="50">
        <v>64</v>
      </c>
      <c r="B74" s="51" t="s">
        <v>2318</v>
      </c>
      <c r="C74" s="50" t="s">
        <v>4323</v>
      </c>
      <c r="D74" s="51" t="s">
        <v>2317</v>
      </c>
      <c r="E74" s="193">
        <v>2800000</v>
      </c>
      <c r="F74" s="51" t="s">
        <v>4</v>
      </c>
    </row>
    <row r="75" spans="1:6" ht="15.75">
      <c r="A75" s="50"/>
      <c r="B75" s="2198" t="s">
        <v>1408</v>
      </c>
      <c r="C75" s="2198"/>
      <c r="D75" s="160"/>
      <c r="E75" s="193"/>
      <c r="F75" s="51"/>
    </row>
    <row r="76" spans="1:6" ht="63">
      <c r="A76" s="50">
        <v>65</v>
      </c>
      <c r="B76" s="51" t="s">
        <v>2319</v>
      </c>
      <c r="C76" s="50" t="s">
        <v>2320</v>
      </c>
      <c r="D76" s="51" t="s">
        <v>2321</v>
      </c>
      <c r="E76" s="193">
        <v>2000000</v>
      </c>
      <c r="F76" s="51" t="s">
        <v>4</v>
      </c>
    </row>
    <row r="77" spans="1:6" ht="110.25">
      <c r="A77" s="50">
        <v>66</v>
      </c>
      <c r="B77" s="51" t="s">
        <v>2322</v>
      </c>
      <c r="C77" s="50" t="s">
        <v>2323</v>
      </c>
      <c r="D77" s="51" t="s">
        <v>2324</v>
      </c>
      <c r="E77" s="193">
        <v>3500000</v>
      </c>
      <c r="F77" s="107" t="s">
        <v>4</v>
      </c>
    </row>
    <row r="78" spans="1:6" ht="63">
      <c r="A78" s="50">
        <v>67</v>
      </c>
      <c r="B78" s="51" t="s">
        <v>4279</v>
      </c>
      <c r="C78" s="50" t="s">
        <v>2325</v>
      </c>
      <c r="D78" s="51" t="s">
        <v>2326</v>
      </c>
      <c r="E78" s="193">
        <v>500000</v>
      </c>
      <c r="F78" s="51" t="s">
        <v>118</v>
      </c>
    </row>
    <row r="79" spans="1:6" ht="63">
      <c r="A79" s="50">
        <v>68</v>
      </c>
      <c r="B79" s="51" t="s">
        <v>2327</v>
      </c>
      <c r="C79" s="50" t="s">
        <v>2328</v>
      </c>
      <c r="D79" s="51" t="s">
        <v>2329</v>
      </c>
      <c r="E79" s="193">
        <v>2800000</v>
      </c>
      <c r="F79" s="51" t="s">
        <v>4</v>
      </c>
    </row>
    <row r="80" spans="1:6" ht="15.75">
      <c r="A80" s="50"/>
      <c r="B80" s="2198" t="s">
        <v>1415</v>
      </c>
      <c r="C80" s="2198"/>
      <c r="D80" s="51"/>
      <c r="E80" s="193"/>
      <c r="F80" s="51"/>
    </row>
    <row r="81" spans="1:6" ht="63">
      <c r="A81" s="50">
        <v>69</v>
      </c>
      <c r="B81" s="51" t="s">
        <v>2330</v>
      </c>
      <c r="C81" s="51" t="s">
        <v>2332</v>
      </c>
      <c r="D81" s="50" t="s">
        <v>2331</v>
      </c>
      <c r="E81" s="193">
        <v>1800000</v>
      </c>
      <c r="F81" s="50" t="s">
        <v>118</v>
      </c>
    </row>
    <row r="82" spans="1:6" ht="15.75">
      <c r="A82" s="50"/>
      <c r="B82" s="2198" t="s">
        <v>662</v>
      </c>
      <c r="C82" s="2198"/>
      <c r="D82" s="160"/>
      <c r="E82" s="193"/>
      <c r="F82" s="50"/>
    </row>
    <row r="83" spans="1:6" ht="31.5">
      <c r="A83" s="50">
        <v>70</v>
      </c>
      <c r="B83" s="51" t="s">
        <v>2333</v>
      </c>
      <c r="C83" s="50" t="s">
        <v>2334</v>
      </c>
      <c r="D83" s="51" t="s">
        <v>2335</v>
      </c>
      <c r="E83" s="193">
        <v>1200000</v>
      </c>
      <c r="F83" s="51" t="s">
        <v>4</v>
      </c>
    </row>
    <row r="84" spans="1:6" ht="47.25">
      <c r="A84" s="50">
        <v>71</v>
      </c>
      <c r="B84" s="51" t="s">
        <v>2336</v>
      </c>
      <c r="C84" s="50" t="s">
        <v>2337</v>
      </c>
      <c r="D84" s="51" t="s">
        <v>2338</v>
      </c>
      <c r="E84" s="193">
        <v>1200000</v>
      </c>
      <c r="F84" s="51" t="s">
        <v>118</v>
      </c>
    </row>
    <row r="85" spans="1:6" ht="47.25">
      <c r="A85" s="50">
        <v>72</v>
      </c>
      <c r="B85" s="51" t="s">
        <v>2339</v>
      </c>
      <c r="C85" s="50" t="s">
        <v>2340</v>
      </c>
      <c r="D85" s="50" t="s">
        <v>4280</v>
      </c>
      <c r="E85" s="193">
        <v>900000</v>
      </c>
      <c r="F85" s="51" t="s">
        <v>118</v>
      </c>
    </row>
    <row r="86" spans="1:6" ht="47.25">
      <c r="A86" s="50">
        <v>73</v>
      </c>
      <c r="B86" s="51" t="s">
        <v>2339</v>
      </c>
      <c r="C86" s="50" t="s">
        <v>2341</v>
      </c>
      <c r="D86" s="51" t="s">
        <v>2342</v>
      </c>
      <c r="E86" s="193">
        <v>1000000</v>
      </c>
      <c r="F86" s="51" t="s">
        <v>118</v>
      </c>
    </row>
    <row r="87" spans="1:6" ht="63">
      <c r="A87" s="50">
        <v>74</v>
      </c>
      <c r="B87" s="51" t="s">
        <v>2343</v>
      </c>
      <c r="C87" s="50" t="s">
        <v>2344</v>
      </c>
      <c r="D87" s="51" t="s">
        <v>2345</v>
      </c>
      <c r="E87" s="193">
        <v>1500000</v>
      </c>
      <c r="F87" s="51" t="s">
        <v>118</v>
      </c>
    </row>
    <row r="88" spans="1:6" ht="94.5">
      <c r="A88" s="50">
        <v>75</v>
      </c>
      <c r="B88" s="51" t="s">
        <v>2346</v>
      </c>
      <c r="C88" s="50" t="s">
        <v>2347</v>
      </c>
      <c r="D88" s="51" t="s">
        <v>2348</v>
      </c>
      <c r="E88" s="193">
        <v>400000</v>
      </c>
      <c r="F88" s="51" t="s">
        <v>4</v>
      </c>
    </row>
    <row r="89" spans="1:6" ht="47.25">
      <c r="A89" s="50">
        <v>76</v>
      </c>
      <c r="B89" s="51" t="s">
        <v>2349</v>
      </c>
      <c r="C89" s="50" t="s">
        <v>2350</v>
      </c>
      <c r="D89" s="51" t="s">
        <v>2351</v>
      </c>
      <c r="E89" s="193">
        <v>1000000</v>
      </c>
      <c r="F89" s="51" t="s">
        <v>4</v>
      </c>
    </row>
    <row r="90" spans="1:6" ht="63">
      <c r="A90" s="50">
        <v>77</v>
      </c>
      <c r="B90" s="51" t="s">
        <v>4281</v>
      </c>
      <c r="C90" s="50" t="s">
        <v>2352</v>
      </c>
      <c r="D90" s="51" t="s">
        <v>2353</v>
      </c>
      <c r="E90" s="193">
        <v>1000000</v>
      </c>
      <c r="F90" s="51" t="s">
        <v>4</v>
      </c>
    </row>
    <row r="91" spans="1:6" ht="63">
      <c r="A91" s="50">
        <v>78</v>
      </c>
      <c r="B91" s="51" t="s">
        <v>4282</v>
      </c>
      <c r="C91" s="50" t="s">
        <v>2354</v>
      </c>
      <c r="D91" s="51" t="s">
        <v>2355</v>
      </c>
      <c r="E91" s="193">
        <v>4500000</v>
      </c>
      <c r="F91" s="51" t="s">
        <v>4</v>
      </c>
    </row>
    <row r="92" spans="1:6" ht="15.75">
      <c r="A92" s="50"/>
      <c r="B92" s="2198" t="s">
        <v>208</v>
      </c>
      <c r="C92" s="2198"/>
      <c r="D92" s="160"/>
      <c r="E92" s="193"/>
      <c r="F92" s="51"/>
    </row>
    <row r="93" spans="1:6" ht="126">
      <c r="A93" s="50">
        <v>79</v>
      </c>
      <c r="B93" s="50" t="s">
        <v>208</v>
      </c>
      <c r="C93" s="50" t="s">
        <v>2356</v>
      </c>
      <c r="D93" s="50" t="s">
        <v>4324</v>
      </c>
      <c r="E93" s="106">
        <v>800000</v>
      </c>
      <c r="F93" s="50" t="s">
        <v>2357</v>
      </c>
    </row>
    <row r="94" spans="1:6" ht="15.75">
      <c r="A94" s="50"/>
      <c r="B94" s="2268" t="s">
        <v>15</v>
      </c>
      <c r="C94" s="2268"/>
      <c r="D94" s="2268"/>
      <c r="E94" s="298">
        <f>SUM(E6:E93)</f>
        <v>109040875.52000001</v>
      </c>
      <c r="F94" s="95"/>
    </row>
    <row r="95" spans="1:6" ht="89.25" customHeight="1">
      <c r="A95" s="2144" t="s">
        <v>1391</v>
      </c>
      <c r="B95" s="2144"/>
      <c r="C95" s="2144"/>
      <c r="D95" s="2144" t="s">
        <v>1392</v>
      </c>
      <c r="E95" s="2144"/>
      <c r="F95" s="2144"/>
    </row>
  </sheetData>
  <mergeCells count="16">
    <mergeCell ref="A95:C95"/>
    <mergeCell ref="D95:F95"/>
    <mergeCell ref="B80:C80"/>
    <mergeCell ref="B18:C18"/>
    <mergeCell ref="B20:C20"/>
    <mergeCell ref="B28:C28"/>
    <mergeCell ref="B30:C30"/>
    <mergeCell ref="B75:C75"/>
    <mergeCell ref="B82:C82"/>
    <mergeCell ref="B92:C92"/>
    <mergeCell ref="B94:D94"/>
    <mergeCell ref="A1:F1"/>
    <mergeCell ref="A2:F2"/>
    <mergeCell ref="A3:F3"/>
    <mergeCell ref="B5:D5"/>
    <mergeCell ref="B10:D10"/>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theme="5" tint="-0.499984740745262"/>
  </sheetPr>
  <dimension ref="A1:F68"/>
  <sheetViews>
    <sheetView topLeftCell="A40" workbookViewId="0">
      <selection activeCell="H41" sqref="H41"/>
    </sheetView>
  </sheetViews>
  <sheetFormatPr defaultRowHeight="15.75"/>
  <cols>
    <col min="1" max="1" width="6.28515625" style="619" customWidth="1"/>
    <col min="2" max="2" width="12.85546875" style="619" customWidth="1"/>
    <col min="3" max="3" width="42.5703125" style="619" customWidth="1"/>
    <col min="4" max="4" width="26" style="619" customWidth="1"/>
    <col min="5" max="5" width="22.85546875" style="621" customWidth="1"/>
    <col min="6" max="6" width="11.7109375" style="622" customWidth="1"/>
    <col min="7" max="16384" width="9.140625" style="619"/>
  </cols>
  <sheetData>
    <row r="1" spans="1:6">
      <c r="A1" s="2207" t="s">
        <v>133</v>
      </c>
      <c r="B1" s="2207"/>
      <c r="C1" s="2207"/>
      <c r="D1" s="2207"/>
      <c r="E1" s="2207"/>
      <c r="F1" s="2207"/>
    </row>
    <row r="2" spans="1:6">
      <c r="A2" s="2207" t="s">
        <v>7977</v>
      </c>
      <c r="B2" s="2207"/>
      <c r="C2" s="2207"/>
      <c r="D2" s="2207"/>
      <c r="E2" s="2207"/>
      <c r="F2" s="2207"/>
    </row>
    <row r="3" spans="1:6">
      <c r="A3" s="2207" t="s">
        <v>140</v>
      </c>
      <c r="B3" s="2207"/>
      <c r="C3" s="2207"/>
      <c r="D3" s="2207"/>
      <c r="E3" s="2207"/>
      <c r="F3" s="2207"/>
    </row>
    <row r="4" spans="1:6" ht="31.5">
      <c r="A4" s="626" t="s">
        <v>134</v>
      </c>
      <c r="B4" s="114" t="s">
        <v>135</v>
      </c>
      <c r="C4" s="45" t="s">
        <v>0</v>
      </c>
      <c r="D4" s="114" t="s">
        <v>136</v>
      </c>
      <c r="E4" s="39" t="s">
        <v>10716</v>
      </c>
      <c r="F4" s="112" t="s">
        <v>138</v>
      </c>
    </row>
    <row r="5" spans="1:6">
      <c r="A5" s="156"/>
      <c r="B5" s="2145" t="s">
        <v>139</v>
      </c>
      <c r="C5" s="2179"/>
      <c r="D5" s="2146"/>
      <c r="E5" s="191"/>
      <c r="F5" s="192"/>
    </row>
    <row r="6" spans="1:6" ht="31.5">
      <c r="A6" s="70">
        <v>1</v>
      </c>
      <c r="B6" s="60" t="s">
        <v>1</v>
      </c>
      <c r="C6" s="60" t="s">
        <v>7978</v>
      </c>
      <c r="D6" s="60" t="s">
        <v>239</v>
      </c>
      <c r="E6" s="191">
        <v>4330246.2</v>
      </c>
      <c r="F6" s="192" t="s">
        <v>466</v>
      </c>
    </row>
    <row r="7" spans="1:6" ht="31.5">
      <c r="A7" s="70">
        <v>2</v>
      </c>
      <c r="B7" s="60" t="s">
        <v>7</v>
      </c>
      <c r="C7" s="60" t="s">
        <v>7979</v>
      </c>
      <c r="D7" s="60" t="s">
        <v>7980</v>
      </c>
      <c r="E7" s="191">
        <v>68760</v>
      </c>
      <c r="F7" s="192" t="s">
        <v>466</v>
      </c>
    </row>
    <row r="8" spans="1:6" ht="78.75">
      <c r="A8" s="70">
        <v>3</v>
      </c>
      <c r="B8" s="60" t="s">
        <v>5</v>
      </c>
      <c r="C8" s="60" t="s">
        <v>7981</v>
      </c>
      <c r="D8" s="60" t="s">
        <v>240</v>
      </c>
      <c r="E8" s="191">
        <v>895446.33</v>
      </c>
      <c r="F8" s="192" t="s">
        <v>466</v>
      </c>
    </row>
    <row r="9" spans="1:6" ht="47.25">
      <c r="A9" s="70">
        <v>4</v>
      </c>
      <c r="B9" s="60" t="s">
        <v>12</v>
      </c>
      <c r="C9" s="60" t="s">
        <v>7982</v>
      </c>
      <c r="D9" s="60" t="s">
        <v>1738</v>
      </c>
      <c r="E9" s="191">
        <v>1248000</v>
      </c>
      <c r="F9" s="192" t="s">
        <v>466</v>
      </c>
    </row>
    <row r="10" spans="1:6" ht="15.75" customHeight="1">
      <c r="A10" s="70"/>
      <c r="B10" s="2145" t="s">
        <v>142</v>
      </c>
      <c r="C10" s="2179"/>
      <c r="D10" s="2146"/>
      <c r="E10" s="191"/>
      <c r="F10" s="192"/>
    </row>
    <row r="11" spans="1:6" ht="78.75">
      <c r="A11" s="70">
        <v>5</v>
      </c>
      <c r="B11" s="60" t="s">
        <v>5</v>
      </c>
      <c r="C11" s="60" t="s">
        <v>7983</v>
      </c>
      <c r="D11" s="60" t="s">
        <v>686</v>
      </c>
      <c r="E11" s="191">
        <v>1000000</v>
      </c>
      <c r="F11" s="192" t="s">
        <v>466</v>
      </c>
    </row>
    <row r="12" spans="1:6" ht="63">
      <c r="A12" s="70">
        <v>6</v>
      </c>
      <c r="B12" s="60" t="s">
        <v>360</v>
      </c>
      <c r="C12" s="60" t="s">
        <v>7984</v>
      </c>
      <c r="D12" s="60" t="s">
        <v>7985</v>
      </c>
      <c r="E12" s="191">
        <v>1271226.27</v>
      </c>
      <c r="F12" s="192" t="s">
        <v>466</v>
      </c>
    </row>
    <row r="13" spans="1:6" ht="47.25">
      <c r="A13" s="70">
        <v>7</v>
      </c>
      <c r="B13" s="60" t="s">
        <v>12</v>
      </c>
      <c r="C13" s="60" t="s">
        <v>10722</v>
      </c>
      <c r="D13" s="60" t="s">
        <v>1738</v>
      </c>
      <c r="E13" s="191">
        <v>1000000</v>
      </c>
      <c r="F13" s="192" t="s">
        <v>466</v>
      </c>
    </row>
    <row r="14" spans="1:6">
      <c r="A14" s="70"/>
      <c r="B14" s="448" t="s">
        <v>593</v>
      </c>
      <c r="C14" s="60"/>
      <c r="D14" s="450"/>
      <c r="E14" s="191"/>
      <c r="F14" s="192"/>
    </row>
    <row r="15" spans="1:6" ht="47.25">
      <c r="A15" s="70">
        <v>8</v>
      </c>
      <c r="B15" s="60" t="s">
        <v>39</v>
      </c>
      <c r="C15" s="60" t="s">
        <v>7986</v>
      </c>
      <c r="D15" s="60" t="s">
        <v>40</v>
      </c>
      <c r="E15" s="191">
        <v>20000000</v>
      </c>
      <c r="F15" s="192" t="s">
        <v>466</v>
      </c>
    </row>
    <row r="16" spans="1:6" ht="47.25">
      <c r="A16" s="70">
        <v>9</v>
      </c>
      <c r="B16" s="60" t="s">
        <v>596</v>
      </c>
      <c r="C16" s="60" t="s">
        <v>7987</v>
      </c>
      <c r="D16" s="60" t="s">
        <v>40</v>
      </c>
      <c r="E16" s="191">
        <v>10000000</v>
      </c>
      <c r="F16" s="192" t="s">
        <v>466</v>
      </c>
    </row>
    <row r="17" spans="1:6" ht="31.5">
      <c r="A17" s="70"/>
      <c r="B17" s="448" t="s">
        <v>143</v>
      </c>
      <c r="C17" s="60"/>
      <c r="D17" s="450"/>
      <c r="E17" s="191"/>
      <c r="F17" s="192"/>
    </row>
    <row r="18" spans="1:6" ht="63">
      <c r="A18" s="70">
        <v>10</v>
      </c>
      <c r="B18" s="60" t="s">
        <v>195</v>
      </c>
      <c r="C18" s="60" t="s">
        <v>7988</v>
      </c>
      <c r="D18" s="60" t="s">
        <v>196</v>
      </c>
      <c r="E18" s="191">
        <v>5738993.4500000002</v>
      </c>
      <c r="F18" s="192" t="s">
        <v>466</v>
      </c>
    </row>
    <row r="19" spans="1:6">
      <c r="A19" s="70"/>
      <c r="B19" s="448" t="s">
        <v>555</v>
      </c>
      <c r="C19" s="60"/>
      <c r="D19" s="450"/>
      <c r="E19" s="191"/>
      <c r="F19" s="192"/>
    </row>
    <row r="20" spans="1:6" ht="78.75">
      <c r="A20" s="70">
        <v>11</v>
      </c>
      <c r="B20" s="60" t="s">
        <v>381</v>
      </c>
      <c r="C20" s="60" t="s">
        <v>10723</v>
      </c>
      <c r="D20" s="60" t="s">
        <v>7991</v>
      </c>
      <c r="E20" s="191">
        <v>2180817.5099999998</v>
      </c>
      <c r="F20" s="192" t="s">
        <v>466</v>
      </c>
    </row>
    <row r="21" spans="1:6">
      <c r="A21" s="70"/>
      <c r="B21" s="2145" t="s">
        <v>810</v>
      </c>
      <c r="C21" s="2146"/>
      <c r="D21" s="450"/>
      <c r="E21" s="191"/>
      <c r="F21" s="192"/>
    </row>
    <row r="22" spans="1:6" ht="141.75">
      <c r="A22" s="70">
        <v>12</v>
      </c>
      <c r="B22" s="60" t="s">
        <v>7992</v>
      </c>
      <c r="C22" s="60" t="s">
        <v>7993</v>
      </c>
      <c r="D22" s="60" t="s">
        <v>7994</v>
      </c>
      <c r="E22" s="191">
        <v>2500000</v>
      </c>
      <c r="F22" s="192" t="s">
        <v>4</v>
      </c>
    </row>
    <row r="23" spans="1:6" ht="126">
      <c r="A23" s="70">
        <v>13</v>
      </c>
      <c r="B23" s="60" t="s">
        <v>7995</v>
      </c>
      <c r="C23" s="60" t="s">
        <v>7996</v>
      </c>
      <c r="D23" s="60" t="s">
        <v>7997</v>
      </c>
      <c r="E23" s="191">
        <v>1600000</v>
      </c>
      <c r="F23" s="192" t="s">
        <v>4</v>
      </c>
    </row>
    <row r="24" spans="1:6" ht="110.25">
      <c r="A24" s="70">
        <v>14</v>
      </c>
      <c r="B24" s="60" t="s">
        <v>7998</v>
      </c>
      <c r="C24" s="60" t="s">
        <v>7999</v>
      </c>
      <c r="D24" s="60" t="s">
        <v>8000</v>
      </c>
      <c r="E24" s="191">
        <v>1500000</v>
      </c>
      <c r="F24" s="192" t="s">
        <v>4</v>
      </c>
    </row>
    <row r="25" spans="1:6" ht="204.75">
      <c r="A25" s="70">
        <v>15</v>
      </c>
      <c r="B25" s="60" t="s">
        <v>8001</v>
      </c>
      <c r="C25" s="60" t="s">
        <v>8002</v>
      </c>
      <c r="D25" s="60" t="s">
        <v>10717</v>
      </c>
      <c r="E25" s="191">
        <v>495000</v>
      </c>
      <c r="F25" s="192" t="s">
        <v>4</v>
      </c>
    </row>
    <row r="26" spans="1:6" ht="126">
      <c r="A26" s="70">
        <v>16</v>
      </c>
      <c r="B26" s="60" t="s">
        <v>8003</v>
      </c>
      <c r="C26" s="60" t="s">
        <v>8004</v>
      </c>
      <c r="D26" s="60" t="s">
        <v>8005</v>
      </c>
      <c r="E26" s="191">
        <v>1000000</v>
      </c>
      <c r="F26" s="192" t="s">
        <v>4</v>
      </c>
    </row>
    <row r="27" spans="1:6">
      <c r="A27" s="70"/>
      <c r="B27" s="2145" t="s">
        <v>535</v>
      </c>
      <c r="C27" s="2146"/>
      <c r="D27" s="450"/>
      <c r="E27" s="191"/>
      <c r="F27" s="192"/>
    </row>
    <row r="28" spans="1:6" ht="78.75">
      <c r="A28" s="70">
        <v>17</v>
      </c>
      <c r="B28" s="60" t="s">
        <v>8006</v>
      </c>
      <c r="C28" s="60" t="s">
        <v>8007</v>
      </c>
      <c r="D28" s="60" t="s">
        <v>8008</v>
      </c>
      <c r="E28" s="191">
        <v>1000000</v>
      </c>
      <c r="F28" s="192" t="s">
        <v>4</v>
      </c>
    </row>
    <row r="29" spans="1:6" ht="141.75">
      <c r="A29" s="70">
        <v>18</v>
      </c>
      <c r="B29" s="60" t="s">
        <v>8006</v>
      </c>
      <c r="C29" s="60" t="s">
        <v>8009</v>
      </c>
      <c r="D29" s="60" t="s">
        <v>8010</v>
      </c>
      <c r="E29" s="191">
        <v>1500000</v>
      </c>
      <c r="F29" s="192" t="s">
        <v>4</v>
      </c>
    </row>
    <row r="30" spans="1:6" ht="78.75">
      <c r="A30" s="70">
        <v>19</v>
      </c>
      <c r="B30" s="60" t="s">
        <v>10718</v>
      </c>
      <c r="C30" s="60" t="s">
        <v>8011</v>
      </c>
      <c r="D30" s="60" t="s">
        <v>1673</v>
      </c>
      <c r="E30" s="191">
        <v>2500000</v>
      </c>
      <c r="F30" s="192" t="s">
        <v>4</v>
      </c>
    </row>
    <row r="31" spans="1:6" ht="63">
      <c r="A31" s="70">
        <v>20</v>
      </c>
      <c r="B31" s="60" t="s">
        <v>10719</v>
      </c>
      <c r="C31" s="60" t="s">
        <v>8012</v>
      </c>
      <c r="D31" s="60" t="s">
        <v>8013</v>
      </c>
      <c r="E31" s="191">
        <v>3000000</v>
      </c>
      <c r="F31" s="192" t="s">
        <v>4</v>
      </c>
    </row>
    <row r="32" spans="1:6" ht="78.75">
      <c r="A32" s="70">
        <v>21</v>
      </c>
      <c r="B32" s="60" t="s">
        <v>8014</v>
      </c>
      <c r="C32" s="60" t="s">
        <v>8015</v>
      </c>
      <c r="D32" s="60" t="s">
        <v>8016</v>
      </c>
      <c r="E32" s="191">
        <v>3000000</v>
      </c>
      <c r="F32" s="192" t="s">
        <v>466</v>
      </c>
    </row>
    <row r="33" spans="1:6" ht="110.25">
      <c r="A33" s="70">
        <v>22</v>
      </c>
      <c r="B33" s="60" t="s">
        <v>8017</v>
      </c>
      <c r="C33" s="60" t="s">
        <v>8018</v>
      </c>
      <c r="D33" s="60" t="s">
        <v>8019</v>
      </c>
      <c r="E33" s="191">
        <v>1700000</v>
      </c>
      <c r="F33" s="192" t="s">
        <v>4</v>
      </c>
    </row>
    <row r="34" spans="1:6" ht="78.75">
      <c r="A34" s="70">
        <v>23</v>
      </c>
      <c r="B34" s="60" t="s">
        <v>8020</v>
      </c>
      <c r="C34" s="60" t="s">
        <v>8021</v>
      </c>
      <c r="D34" s="60" t="s">
        <v>8022</v>
      </c>
      <c r="E34" s="191">
        <v>1400000</v>
      </c>
      <c r="F34" s="192" t="s">
        <v>4</v>
      </c>
    </row>
    <row r="35" spans="1:6" ht="110.25">
      <c r="A35" s="70">
        <v>24</v>
      </c>
      <c r="B35" s="60" t="s">
        <v>8023</v>
      </c>
      <c r="C35" s="60" t="s">
        <v>8024</v>
      </c>
      <c r="D35" s="60" t="s">
        <v>8025</v>
      </c>
      <c r="E35" s="191">
        <v>5000000</v>
      </c>
      <c r="F35" s="192" t="s">
        <v>4</v>
      </c>
    </row>
    <row r="36" spans="1:6">
      <c r="A36" s="70"/>
      <c r="B36" s="2145" t="s">
        <v>8026</v>
      </c>
      <c r="C36" s="2146"/>
      <c r="D36" s="450"/>
      <c r="E36" s="191"/>
      <c r="F36" s="192"/>
    </row>
    <row r="37" spans="1:6" ht="110.25">
      <c r="A37" s="70">
        <v>25</v>
      </c>
      <c r="B37" s="60" t="s">
        <v>8027</v>
      </c>
      <c r="C37" s="60" t="s">
        <v>8028</v>
      </c>
      <c r="D37" s="60" t="s">
        <v>8029</v>
      </c>
      <c r="E37" s="191">
        <v>1600000</v>
      </c>
      <c r="F37" s="192" t="s">
        <v>4</v>
      </c>
    </row>
    <row r="38" spans="1:6" ht="94.5">
      <c r="A38" s="70">
        <v>26</v>
      </c>
      <c r="B38" s="60" t="s">
        <v>8027</v>
      </c>
      <c r="C38" s="60" t="s">
        <v>8030</v>
      </c>
      <c r="D38" s="60" t="s">
        <v>8031</v>
      </c>
      <c r="E38" s="191">
        <v>3000000</v>
      </c>
      <c r="F38" s="192" t="s">
        <v>4</v>
      </c>
    </row>
    <row r="39" spans="1:6">
      <c r="A39" s="70"/>
      <c r="B39" s="2208" t="s">
        <v>8058</v>
      </c>
      <c r="C39" s="2209"/>
      <c r="D39" s="450"/>
      <c r="E39" s="191"/>
      <c r="F39" s="192"/>
    </row>
    <row r="40" spans="1:6" ht="45.75" customHeight="1">
      <c r="A40" s="70">
        <v>27</v>
      </c>
      <c r="B40" s="60" t="s">
        <v>1282</v>
      </c>
      <c r="C40" s="60" t="s">
        <v>10721</v>
      </c>
      <c r="D40" s="60" t="s">
        <v>8059</v>
      </c>
      <c r="E40" s="191">
        <v>3500000</v>
      </c>
      <c r="F40" s="192" t="s">
        <v>466</v>
      </c>
    </row>
    <row r="41" spans="1:6" ht="220.5">
      <c r="A41" s="70">
        <v>28</v>
      </c>
      <c r="B41" s="60" t="s">
        <v>1282</v>
      </c>
      <c r="C41" s="60" t="s">
        <v>8060</v>
      </c>
      <c r="D41" s="60" t="s">
        <v>8061</v>
      </c>
      <c r="E41" s="191">
        <v>2000000</v>
      </c>
      <c r="F41" s="192" t="s">
        <v>4</v>
      </c>
    </row>
    <row r="42" spans="1:6">
      <c r="A42" s="156"/>
      <c r="B42" s="100" t="s">
        <v>2090</v>
      </c>
      <c r="C42" s="100"/>
      <c r="D42" s="100"/>
      <c r="E42" s="620">
        <f>SUM(E6:E41)</f>
        <v>84028489.75999999</v>
      </c>
      <c r="F42" s="135"/>
    </row>
    <row r="43" spans="1:6" ht="86.25" customHeight="1">
      <c r="A43" s="2143" t="s">
        <v>10725</v>
      </c>
      <c r="B43" s="2143"/>
      <c r="C43" s="2143"/>
      <c r="D43" s="2143" t="s">
        <v>172</v>
      </c>
      <c r="E43" s="2143"/>
      <c r="F43" s="2143"/>
    </row>
    <row r="52" spans="1:6" ht="31.5">
      <c r="A52" s="70"/>
      <c r="B52" s="448" t="s">
        <v>930</v>
      </c>
      <c r="C52" s="60"/>
      <c r="D52" s="450"/>
      <c r="E52" s="191"/>
      <c r="F52" s="192"/>
    </row>
    <row r="53" spans="1:6" ht="189">
      <c r="A53" s="70">
        <v>11</v>
      </c>
      <c r="B53" s="623" t="s">
        <v>7989</v>
      </c>
      <c r="C53" s="623" t="s">
        <v>10724</v>
      </c>
      <c r="D53" s="623" t="s">
        <v>7990</v>
      </c>
      <c r="E53" s="624">
        <v>2180817.5099999998</v>
      </c>
      <c r="F53" s="625" t="s">
        <v>466</v>
      </c>
    </row>
    <row r="54" spans="1:6">
      <c r="A54" s="70"/>
      <c r="B54" s="448" t="s">
        <v>8032</v>
      </c>
      <c r="C54" s="60"/>
      <c r="D54" s="450"/>
      <c r="E54" s="191"/>
      <c r="F54" s="192"/>
    </row>
    <row r="55" spans="1:6" ht="47.25">
      <c r="A55" s="70">
        <v>28</v>
      </c>
      <c r="B55" s="623" t="s">
        <v>8033</v>
      </c>
      <c r="C55" s="623" t="s">
        <v>8034</v>
      </c>
      <c r="D55" s="623" t="s">
        <v>8035</v>
      </c>
      <c r="E55" s="624">
        <v>2800000</v>
      </c>
      <c r="F55" s="625" t="s">
        <v>4</v>
      </c>
    </row>
    <row r="56" spans="1:6" ht="63">
      <c r="A56" s="70">
        <v>29</v>
      </c>
      <c r="B56" s="623" t="s">
        <v>8036</v>
      </c>
      <c r="C56" s="623" t="s">
        <v>8037</v>
      </c>
      <c r="D56" s="623" t="s">
        <v>8038</v>
      </c>
      <c r="E56" s="624">
        <v>2600000</v>
      </c>
      <c r="F56" s="625" t="s">
        <v>4</v>
      </c>
    </row>
    <row r="57" spans="1:6" ht="63">
      <c r="A57" s="70">
        <v>30</v>
      </c>
      <c r="B57" s="623" t="s">
        <v>8039</v>
      </c>
      <c r="C57" s="623" t="s">
        <v>8040</v>
      </c>
      <c r="D57" s="623" t="s">
        <v>8041</v>
      </c>
      <c r="E57" s="624">
        <v>1813050.33</v>
      </c>
      <c r="F57" s="625" t="s">
        <v>4</v>
      </c>
    </row>
    <row r="58" spans="1:6" ht="94.5">
      <c r="A58" s="70">
        <v>31</v>
      </c>
      <c r="B58" s="623" t="s">
        <v>8042</v>
      </c>
      <c r="C58" s="623" t="s">
        <v>8040</v>
      </c>
      <c r="D58" s="623" t="s">
        <v>8043</v>
      </c>
      <c r="E58" s="624">
        <v>3200000</v>
      </c>
      <c r="F58" s="625" t="s">
        <v>4</v>
      </c>
    </row>
    <row r="59" spans="1:6" ht="47.25">
      <c r="A59" s="70">
        <v>32</v>
      </c>
      <c r="B59" s="623" t="s">
        <v>8044</v>
      </c>
      <c r="C59" s="623" t="s">
        <v>8045</v>
      </c>
      <c r="D59" s="623" t="s">
        <v>8046</v>
      </c>
      <c r="E59" s="624">
        <v>2518517.9300000002</v>
      </c>
      <c r="F59" s="625" t="s">
        <v>4</v>
      </c>
    </row>
    <row r="60" spans="1:6" ht="94.5">
      <c r="A60" s="70">
        <v>33</v>
      </c>
      <c r="B60" s="623" t="s">
        <v>8047</v>
      </c>
      <c r="C60" s="623" t="s">
        <v>8048</v>
      </c>
      <c r="D60" s="623" t="s">
        <v>10720</v>
      </c>
      <c r="E60" s="624">
        <v>2200000</v>
      </c>
      <c r="F60" s="625" t="s">
        <v>4</v>
      </c>
    </row>
    <row r="61" spans="1:6" ht="78.75">
      <c r="A61" s="70">
        <v>34</v>
      </c>
      <c r="B61" s="623" t="s">
        <v>8050</v>
      </c>
      <c r="C61" s="623" t="s">
        <v>8051</v>
      </c>
      <c r="D61" s="623" t="s">
        <v>8052</v>
      </c>
      <c r="E61" s="624">
        <v>2600000</v>
      </c>
      <c r="F61" s="625" t="s">
        <v>4</v>
      </c>
    </row>
    <row r="62" spans="1:6" ht="31.5">
      <c r="A62" s="70">
        <v>35</v>
      </c>
      <c r="B62" s="623" t="s">
        <v>8053</v>
      </c>
      <c r="C62" s="623" t="s">
        <v>8054</v>
      </c>
      <c r="D62" s="623" t="s">
        <v>8049</v>
      </c>
      <c r="E62" s="624">
        <v>2400000</v>
      </c>
      <c r="F62" s="625" t="s">
        <v>4</v>
      </c>
    </row>
    <row r="63" spans="1:6" ht="78.75">
      <c r="A63" s="70">
        <v>36</v>
      </c>
      <c r="B63" s="623" t="s">
        <v>8055</v>
      </c>
      <c r="C63" s="623" t="s">
        <v>8056</v>
      </c>
      <c r="D63" s="623" t="s">
        <v>8057</v>
      </c>
      <c r="E63" s="624">
        <v>2700000</v>
      </c>
      <c r="F63" s="625" t="s">
        <v>4</v>
      </c>
    </row>
    <row r="64" spans="1:6">
      <c r="E64" s="621">
        <f>SUM(E53:E63)</f>
        <v>25012385.77</v>
      </c>
    </row>
    <row r="68" spans="5:5">
      <c r="E68" s="621">
        <f>E64+E42</f>
        <v>109040875.52999999</v>
      </c>
    </row>
  </sheetData>
  <mergeCells count="11">
    <mergeCell ref="A43:C43"/>
    <mergeCell ref="D43:F43"/>
    <mergeCell ref="B10:D10"/>
    <mergeCell ref="B27:C27"/>
    <mergeCell ref="B36:C36"/>
    <mergeCell ref="B39:C39"/>
    <mergeCell ref="A1:F1"/>
    <mergeCell ref="A2:F2"/>
    <mergeCell ref="A3:F3"/>
    <mergeCell ref="B5:D5"/>
    <mergeCell ref="B21:C21"/>
  </mergeCells>
  <pageMargins left="0.7" right="0.7" top="0.75" bottom="0.75" header="0.3" footer="0.3"/>
  <pageSetup orientation="landscape" r:id="rId1"/>
  <headerFooter>
    <oddFooter>Page &amp;P of &amp;N</oddFooter>
  </headerFooter>
</worksheet>
</file>

<file path=xl/worksheets/sheet120.xml><?xml version="1.0" encoding="utf-8"?>
<worksheet xmlns="http://schemas.openxmlformats.org/spreadsheetml/2006/main" xmlns:r="http://schemas.openxmlformats.org/officeDocument/2006/relationships">
  <sheetPr>
    <tabColor theme="5" tint="-0.499984740745262"/>
  </sheetPr>
  <dimension ref="A1:H113"/>
  <sheetViews>
    <sheetView topLeftCell="A15" workbookViewId="0">
      <selection activeCell="B20" sqref="B20"/>
    </sheetView>
  </sheetViews>
  <sheetFormatPr defaultRowHeight="15"/>
  <cols>
    <col min="1" max="1" width="7.42578125" style="457" customWidth="1"/>
    <col min="2" max="2" width="15.140625" style="457" customWidth="1"/>
    <col min="3" max="3" width="41.7109375" style="457" customWidth="1"/>
    <col min="4" max="4" width="26.140625" style="457" customWidth="1"/>
    <col min="5" max="5" width="21.140625" style="467" customWidth="1"/>
    <col min="6" max="6" width="9.7109375" style="457" customWidth="1"/>
    <col min="7" max="16384" width="9.140625" style="457"/>
  </cols>
  <sheetData>
    <row r="1" spans="1:6" ht="17.45" customHeight="1">
      <c r="A1" s="2149" t="s">
        <v>133</v>
      </c>
      <c r="B1" s="2149"/>
      <c r="C1" s="2149"/>
      <c r="D1" s="2149"/>
      <c r="E1" s="2149"/>
      <c r="F1" s="2149"/>
    </row>
    <row r="2" spans="1:6" ht="17.45" customHeight="1">
      <c r="A2" s="2149" t="s">
        <v>4325</v>
      </c>
      <c r="B2" s="2149"/>
      <c r="C2" s="2149"/>
      <c r="D2" s="2149"/>
      <c r="E2" s="2149"/>
      <c r="F2" s="2149"/>
    </row>
    <row r="3" spans="1:6" ht="17.45" customHeight="1">
      <c r="A3" s="2149" t="s">
        <v>140</v>
      </c>
      <c r="B3" s="2149"/>
      <c r="C3" s="2149"/>
      <c r="D3" s="2149"/>
      <c r="E3" s="2149"/>
      <c r="F3" s="2149"/>
    </row>
    <row r="4" spans="1:6" ht="17.45" customHeight="1">
      <c r="A4" s="212" t="s">
        <v>134</v>
      </c>
      <c r="B4" s="114" t="s">
        <v>135</v>
      </c>
      <c r="C4" s="112" t="s">
        <v>0</v>
      </c>
      <c r="D4" s="302" t="s">
        <v>4326</v>
      </c>
      <c r="E4" s="303" t="s">
        <v>4327</v>
      </c>
      <c r="F4" s="113" t="s">
        <v>1489</v>
      </c>
    </row>
    <row r="5" spans="1:6" ht="15.6" customHeight="1">
      <c r="A5" s="113"/>
      <c r="B5" s="2195" t="s">
        <v>4328</v>
      </c>
      <c r="C5" s="2195"/>
      <c r="D5" s="56"/>
      <c r="E5" s="455"/>
      <c r="F5" s="56"/>
    </row>
    <row r="6" spans="1:6" ht="31.5">
      <c r="A6" s="5">
        <v>1</v>
      </c>
      <c r="B6" s="115" t="s">
        <v>464</v>
      </c>
      <c r="C6" s="115" t="s">
        <v>4329</v>
      </c>
      <c r="D6" s="115" t="s">
        <v>239</v>
      </c>
      <c r="E6" s="456">
        <v>2341000</v>
      </c>
      <c r="F6" s="115" t="s">
        <v>118</v>
      </c>
    </row>
    <row r="7" spans="1:6" ht="78.75">
      <c r="A7" s="5">
        <v>2</v>
      </c>
      <c r="B7" s="115" t="s">
        <v>5</v>
      </c>
      <c r="C7" s="115" t="s">
        <v>4330</v>
      </c>
      <c r="D7" s="115" t="s">
        <v>1492</v>
      </c>
      <c r="E7" s="456">
        <v>1569668.53</v>
      </c>
      <c r="F7" s="115" t="s">
        <v>118</v>
      </c>
    </row>
    <row r="8" spans="1:6" ht="63">
      <c r="A8" s="5">
        <v>3</v>
      </c>
      <c r="B8" s="115" t="s">
        <v>4331</v>
      </c>
      <c r="C8" s="115" t="s">
        <v>4332</v>
      </c>
      <c r="D8" s="115" t="s">
        <v>7570</v>
      </c>
      <c r="E8" s="456">
        <v>1000000</v>
      </c>
      <c r="F8" s="115" t="s">
        <v>118</v>
      </c>
    </row>
    <row r="9" spans="1:6" ht="31.5">
      <c r="A9" s="5">
        <v>4</v>
      </c>
      <c r="B9" s="115" t="s">
        <v>7</v>
      </c>
      <c r="C9" s="115" t="s">
        <v>7594</v>
      </c>
      <c r="D9" s="115" t="s">
        <v>9</v>
      </c>
      <c r="E9" s="456">
        <v>152784</v>
      </c>
      <c r="F9" s="115" t="s">
        <v>118</v>
      </c>
    </row>
    <row r="10" spans="1:6" ht="47.25">
      <c r="A10" s="5">
        <v>5</v>
      </c>
      <c r="B10" s="115" t="s">
        <v>12</v>
      </c>
      <c r="C10" s="115" t="s">
        <v>4333</v>
      </c>
      <c r="D10" s="115" t="s">
        <v>14</v>
      </c>
      <c r="E10" s="456">
        <v>1248000</v>
      </c>
      <c r="F10" s="115" t="s">
        <v>118</v>
      </c>
    </row>
    <row r="11" spans="1:6" ht="15.75">
      <c r="A11" s="5"/>
      <c r="B11" s="2145" t="s">
        <v>4334</v>
      </c>
      <c r="C11" s="2146"/>
      <c r="D11" s="115"/>
      <c r="E11" s="456"/>
      <c r="F11" s="115"/>
    </row>
    <row r="12" spans="1:6" ht="78.75">
      <c r="A12" s="5">
        <v>6</v>
      </c>
      <c r="B12" s="115" t="s">
        <v>5</v>
      </c>
      <c r="C12" s="115" t="s">
        <v>4335</v>
      </c>
      <c r="D12" s="115" t="s">
        <v>173</v>
      </c>
      <c r="E12" s="456">
        <v>771226.27</v>
      </c>
      <c r="F12" s="115" t="s">
        <v>118</v>
      </c>
    </row>
    <row r="13" spans="1:6" ht="47.25">
      <c r="A13" s="5">
        <v>7</v>
      </c>
      <c r="B13" s="115" t="s">
        <v>12</v>
      </c>
      <c r="C13" s="115" t="s">
        <v>4336</v>
      </c>
      <c r="D13" s="115" t="s">
        <v>14</v>
      </c>
      <c r="E13" s="456">
        <v>600000</v>
      </c>
      <c r="F13" s="115" t="s">
        <v>118</v>
      </c>
    </row>
    <row r="14" spans="1:6" ht="63">
      <c r="A14" s="5">
        <v>8</v>
      </c>
      <c r="B14" s="115" t="s">
        <v>1496</v>
      </c>
      <c r="C14" s="115" t="s">
        <v>4337</v>
      </c>
      <c r="D14" s="115" t="s">
        <v>2692</v>
      </c>
      <c r="E14" s="456">
        <v>1500000</v>
      </c>
      <c r="F14" s="115" t="s">
        <v>118</v>
      </c>
    </row>
    <row r="15" spans="1:6" ht="15.75">
      <c r="A15" s="5"/>
      <c r="B15" s="2145" t="s">
        <v>207</v>
      </c>
      <c r="C15" s="2209"/>
      <c r="D15" s="115"/>
      <c r="E15" s="456"/>
      <c r="F15" s="115"/>
    </row>
    <row r="16" spans="1:6" ht="63">
      <c r="A16" s="5">
        <v>9</v>
      </c>
      <c r="B16" s="115" t="s">
        <v>475</v>
      </c>
      <c r="C16" s="115" t="s">
        <v>4338</v>
      </c>
      <c r="D16" s="115" t="s">
        <v>196</v>
      </c>
      <c r="E16" s="456">
        <v>5738933.4500000002</v>
      </c>
      <c r="F16" s="115" t="s">
        <v>118</v>
      </c>
    </row>
    <row r="17" spans="1:6" ht="15.75">
      <c r="A17" s="5"/>
      <c r="B17" s="2145" t="s">
        <v>593</v>
      </c>
      <c r="C17" s="2146"/>
      <c r="D17" s="115"/>
      <c r="E17" s="456"/>
      <c r="F17" s="115"/>
    </row>
    <row r="18" spans="1:6" ht="47.25">
      <c r="A18" s="5">
        <v>10</v>
      </c>
      <c r="B18" s="115" t="s">
        <v>1498</v>
      </c>
      <c r="C18" s="115" t="s">
        <v>4339</v>
      </c>
      <c r="D18" s="115" t="s">
        <v>4340</v>
      </c>
      <c r="E18" s="456">
        <v>6000000</v>
      </c>
      <c r="F18" s="115" t="s">
        <v>118</v>
      </c>
    </row>
    <row r="19" spans="1:6" ht="47.25">
      <c r="A19" s="5">
        <v>11</v>
      </c>
      <c r="B19" s="115" t="s">
        <v>1501</v>
      </c>
      <c r="C19" s="115" t="s">
        <v>4341</v>
      </c>
      <c r="D19" s="115" t="s">
        <v>1503</v>
      </c>
      <c r="E19" s="456">
        <v>16260218.9</v>
      </c>
      <c r="F19" s="115" t="s">
        <v>118</v>
      </c>
    </row>
    <row r="20" spans="1:6" ht="63">
      <c r="A20" s="5">
        <v>12</v>
      </c>
      <c r="B20" s="115" t="s">
        <v>4342</v>
      </c>
      <c r="C20" s="115" t="s">
        <v>4343</v>
      </c>
      <c r="D20" s="115" t="s">
        <v>4344</v>
      </c>
      <c r="E20" s="456">
        <v>6000000</v>
      </c>
      <c r="F20" s="115" t="s">
        <v>4</v>
      </c>
    </row>
    <row r="21" spans="1:6" ht="15.75">
      <c r="A21" s="5"/>
      <c r="B21" s="2145" t="s">
        <v>4345</v>
      </c>
      <c r="C21" s="2209"/>
      <c r="D21" s="115"/>
      <c r="E21" s="456"/>
      <c r="F21" s="115"/>
    </row>
    <row r="22" spans="1:6" ht="267.75">
      <c r="A22" s="5">
        <v>13</v>
      </c>
      <c r="B22" s="115" t="s">
        <v>7592</v>
      </c>
      <c r="C22" s="60" t="s">
        <v>4346</v>
      </c>
      <c r="D22" s="115" t="s">
        <v>7593</v>
      </c>
      <c r="E22" s="456">
        <v>2000000</v>
      </c>
      <c r="F22" s="115" t="s">
        <v>118</v>
      </c>
    </row>
    <row r="23" spans="1:6" ht="15.75">
      <c r="A23" s="5"/>
      <c r="B23" s="2208" t="s">
        <v>4347</v>
      </c>
      <c r="C23" s="2209"/>
      <c r="D23" s="115"/>
      <c r="E23" s="456"/>
      <c r="F23" s="115"/>
    </row>
    <row r="24" spans="1:6" ht="47.25">
      <c r="A24" s="5"/>
      <c r="B24" s="115" t="s">
        <v>7571</v>
      </c>
      <c r="C24" s="450" t="s">
        <v>7575</v>
      </c>
      <c r="D24" s="115" t="s">
        <v>7572</v>
      </c>
      <c r="E24" s="61">
        <v>500000</v>
      </c>
      <c r="F24" s="115" t="s">
        <v>4</v>
      </c>
    </row>
    <row r="25" spans="1:6" ht="47.25">
      <c r="A25" s="5"/>
      <c r="B25" s="115" t="s">
        <v>4471</v>
      </c>
      <c r="C25" s="450" t="s">
        <v>7576</v>
      </c>
      <c r="D25" s="115" t="s">
        <v>7572</v>
      </c>
      <c r="E25" s="61">
        <v>500000</v>
      </c>
      <c r="F25" s="115" t="s">
        <v>4</v>
      </c>
    </row>
    <row r="26" spans="1:6" ht="47.25">
      <c r="A26" s="5"/>
      <c r="B26" s="115" t="s">
        <v>7573</v>
      </c>
      <c r="C26" s="450" t="s">
        <v>7577</v>
      </c>
      <c r="D26" s="115" t="s">
        <v>7572</v>
      </c>
      <c r="E26" s="61">
        <v>500000</v>
      </c>
      <c r="F26" s="115" t="s">
        <v>4</v>
      </c>
    </row>
    <row r="27" spans="1:6" ht="47.25">
      <c r="A27" s="5"/>
      <c r="B27" s="115" t="s">
        <v>7574</v>
      </c>
      <c r="C27" s="450" t="s">
        <v>7578</v>
      </c>
      <c r="D27" s="115" t="s">
        <v>7572</v>
      </c>
      <c r="E27" s="61">
        <v>500000</v>
      </c>
      <c r="F27" s="115" t="s">
        <v>4</v>
      </c>
    </row>
    <row r="28" spans="1:6" ht="15.75">
      <c r="A28" s="5"/>
      <c r="B28" s="2145" t="s">
        <v>480</v>
      </c>
      <c r="C28" s="2146"/>
      <c r="D28" s="115"/>
      <c r="E28" s="456"/>
      <c r="F28" s="115"/>
    </row>
    <row r="29" spans="1:6" ht="63">
      <c r="A29" s="5">
        <v>15</v>
      </c>
      <c r="B29" s="115" t="s">
        <v>4348</v>
      </c>
      <c r="C29" s="115" t="s">
        <v>4349</v>
      </c>
      <c r="D29" s="115" t="s">
        <v>7579</v>
      </c>
      <c r="E29" s="456">
        <v>400000</v>
      </c>
      <c r="F29" s="115" t="s">
        <v>118</v>
      </c>
    </row>
    <row r="30" spans="1:6" ht="63">
      <c r="A30" s="5">
        <v>16</v>
      </c>
      <c r="B30" s="115" t="s">
        <v>4350</v>
      </c>
      <c r="C30" s="115" t="s">
        <v>4351</v>
      </c>
      <c r="D30" s="115" t="s">
        <v>7579</v>
      </c>
      <c r="E30" s="456">
        <v>400000</v>
      </c>
      <c r="F30" s="115" t="s">
        <v>118</v>
      </c>
    </row>
    <row r="31" spans="1:6" ht="63">
      <c r="A31" s="5">
        <v>17</v>
      </c>
      <c r="B31" s="115" t="s">
        <v>4352</v>
      </c>
      <c r="C31" s="115" t="s">
        <v>4353</v>
      </c>
      <c r="D31" s="115" t="s">
        <v>7579</v>
      </c>
      <c r="E31" s="456">
        <v>400000</v>
      </c>
      <c r="F31" s="115" t="s">
        <v>118</v>
      </c>
    </row>
    <row r="32" spans="1:6" ht="63">
      <c r="A32" s="5">
        <v>18</v>
      </c>
      <c r="B32" s="115" t="s">
        <v>4354</v>
      </c>
      <c r="C32" s="115" t="s">
        <v>4355</v>
      </c>
      <c r="D32" s="115" t="s">
        <v>7579</v>
      </c>
      <c r="E32" s="456">
        <v>400000</v>
      </c>
      <c r="F32" s="115" t="s">
        <v>118</v>
      </c>
    </row>
    <row r="33" spans="1:6" ht="63">
      <c r="A33" s="5">
        <v>19</v>
      </c>
      <c r="B33" s="115" t="s">
        <v>4356</v>
      </c>
      <c r="C33" s="115" t="s">
        <v>4357</v>
      </c>
      <c r="D33" s="115" t="s">
        <v>7579</v>
      </c>
      <c r="E33" s="456">
        <v>400000</v>
      </c>
      <c r="F33" s="115" t="s">
        <v>118</v>
      </c>
    </row>
    <row r="34" spans="1:6" ht="63">
      <c r="A34" s="5">
        <v>20</v>
      </c>
      <c r="B34" s="115" t="s">
        <v>4358</v>
      </c>
      <c r="C34" s="115" t="s">
        <v>4359</v>
      </c>
      <c r="D34" s="115" t="s">
        <v>7579</v>
      </c>
      <c r="E34" s="456">
        <v>400000</v>
      </c>
      <c r="F34" s="115" t="s">
        <v>118</v>
      </c>
    </row>
    <row r="35" spans="1:6" ht="63">
      <c r="A35" s="5">
        <v>21</v>
      </c>
      <c r="B35" s="115" t="s">
        <v>4360</v>
      </c>
      <c r="C35" s="115" t="s">
        <v>4361</v>
      </c>
      <c r="D35" s="115" t="s">
        <v>7579</v>
      </c>
      <c r="E35" s="456">
        <v>400000</v>
      </c>
      <c r="F35" s="115" t="s">
        <v>118</v>
      </c>
    </row>
    <row r="36" spans="1:6" ht="63">
      <c r="A36" s="5">
        <v>22</v>
      </c>
      <c r="B36" s="115" t="s">
        <v>4362</v>
      </c>
      <c r="C36" s="115" t="s">
        <v>4363</v>
      </c>
      <c r="D36" s="115" t="s">
        <v>7579</v>
      </c>
      <c r="E36" s="456">
        <v>400000</v>
      </c>
      <c r="F36" s="115" t="s">
        <v>118</v>
      </c>
    </row>
    <row r="37" spans="1:6" ht="63">
      <c r="A37" s="5">
        <v>23</v>
      </c>
      <c r="B37" s="115" t="s">
        <v>4364</v>
      </c>
      <c r="C37" s="115" t="s">
        <v>4365</v>
      </c>
      <c r="D37" s="115" t="s">
        <v>7579</v>
      </c>
      <c r="E37" s="456">
        <v>400000</v>
      </c>
      <c r="F37" s="115" t="s">
        <v>118</v>
      </c>
    </row>
    <row r="38" spans="1:6" ht="63">
      <c r="A38" s="5">
        <v>24</v>
      </c>
      <c r="B38" s="115" t="s">
        <v>4366</v>
      </c>
      <c r="C38" s="115" t="s">
        <v>4367</v>
      </c>
      <c r="D38" s="115" t="s">
        <v>7579</v>
      </c>
      <c r="E38" s="456">
        <v>400000</v>
      </c>
      <c r="F38" s="115" t="s">
        <v>118</v>
      </c>
    </row>
    <row r="39" spans="1:6" ht="63">
      <c r="A39" s="5">
        <v>25</v>
      </c>
      <c r="B39" s="115" t="s">
        <v>4368</v>
      </c>
      <c r="C39" s="115" t="s">
        <v>4369</v>
      </c>
      <c r="D39" s="115" t="s">
        <v>7580</v>
      </c>
      <c r="E39" s="456">
        <v>200000</v>
      </c>
      <c r="F39" s="115" t="s">
        <v>118</v>
      </c>
    </row>
    <row r="40" spans="1:6" ht="63">
      <c r="A40" s="5">
        <v>26</v>
      </c>
      <c r="B40" s="115" t="s">
        <v>4370</v>
      </c>
      <c r="C40" s="115" t="s">
        <v>4371</v>
      </c>
      <c r="D40" s="115" t="s">
        <v>7580</v>
      </c>
      <c r="E40" s="456">
        <v>200000</v>
      </c>
      <c r="F40" s="115" t="s">
        <v>118</v>
      </c>
    </row>
    <row r="41" spans="1:6" ht="78.75">
      <c r="A41" s="5">
        <v>27</v>
      </c>
      <c r="B41" s="115" t="s">
        <v>4372</v>
      </c>
      <c r="C41" s="115" t="s">
        <v>4373</v>
      </c>
      <c r="D41" s="115" t="s">
        <v>7581</v>
      </c>
      <c r="E41" s="456">
        <v>1563793.1036</v>
      </c>
      <c r="F41" s="115" t="s">
        <v>118</v>
      </c>
    </row>
    <row r="42" spans="1:6" ht="63">
      <c r="A42" s="5">
        <v>28</v>
      </c>
      <c r="B42" s="115" t="s">
        <v>4358</v>
      </c>
      <c r="C42" s="115" t="s">
        <v>4374</v>
      </c>
      <c r="D42" s="115" t="s">
        <v>7580</v>
      </c>
      <c r="E42" s="456">
        <v>200000</v>
      </c>
      <c r="F42" s="115" t="s">
        <v>118</v>
      </c>
    </row>
    <row r="43" spans="1:6" ht="47.25">
      <c r="A43" s="5">
        <v>29</v>
      </c>
      <c r="B43" s="115" t="s">
        <v>4352</v>
      </c>
      <c r="C43" s="115" t="s">
        <v>4375</v>
      </c>
      <c r="D43" s="115" t="s">
        <v>4376</v>
      </c>
      <c r="E43" s="456">
        <v>1000000</v>
      </c>
      <c r="F43" s="115" t="s">
        <v>4</v>
      </c>
    </row>
    <row r="44" spans="1:6" ht="31.5">
      <c r="A44" s="5">
        <v>30</v>
      </c>
      <c r="B44" s="115" t="s">
        <v>4377</v>
      </c>
      <c r="C44" s="115" t="s">
        <v>4378</v>
      </c>
      <c r="D44" s="115" t="s">
        <v>4379</v>
      </c>
      <c r="E44" s="456">
        <v>1000000</v>
      </c>
      <c r="F44" s="115" t="s">
        <v>4</v>
      </c>
    </row>
    <row r="45" spans="1:6" ht="47.25">
      <c r="A45" s="5">
        <v>31</v>
      </c>
      <c r="B45" s="115" t="s">
        <v>4380</v>
      </c>
      <c r="C45" s="115" t="s">
        <v>4381</v>
      </c>
      <c r="D45" s="115" t="s">
        <v>4379</v>
      </c>
      <c r="E45" s="456">
        <v>1000000</v>
      </c>
      <c r="F45" s="115" t="s">
        <v>4</v>
      </c>
    </row>
    <row r="46" spans="1:6" ht="47.25">
      <c r="A46" s="5">
        <v>32</v>
      </c>
      <c r="B46" s="115" t="s">
        <v>4382</v>
      </c>
      <c r="C46" s="115" t="s">
        <v>4383</v>
      </c>
      <c r="D46" s="115" t="s">
        <v>4379</v>
      </c>
      <c r="E46" s="456">
        <v>1000000</v>
      </c>
      <c r="F46" s="115" t="s">
        <v>4</v>
      </c>
    </row>
    <row r="47" spans="1:6" ht="63">
      <c r="A47" s="5">
        <v>33</v>
      </c>
      <c r="B47" s="115" t="s">
        <v>4384</v>
      </c>
      <c r="C47" s="115" t="s">
        <v>4385</v>
      </c>
      <c r="D47" s="456" t="s">
        <v>7582</v>
      </c>
      <c r="E47" s="456">
        <v>1300000</v>
      </c>
      <c r="F47" s="115" t="s">
        <v>4</v>
      </c>
    </row>
    <row r="48" spans="1:6" ht="63">
      <c r="A48" s="5">
        <v>34</v>
      </c>
      <c r="B48" s="115" t="s">
        <v>4386</v>
      </c>
      <c r="C48" s="115" t="s">
        <v>4387</v>
      </c>
      <c r="D48" s="456" t="s">
        <v>7582</v>
      </c>
      <c r="E48" s="456">
        <v>1300000</v>
      </c>
      <c r="F48" s="115" t="s">
        <v>4</v>
      </c>
    </row>
    <row r="49" spans="1:6" ht="63">
      <c r="A49" s="5">
        <v>35</v>
      </c>
      <c r="B49" s="115" t="s">
        <v>4388</v>
      </c>
      <c r="C49" s="115" t="s">
        <v>4389</v>
      </c>
      <c r="D49" s="115" t="s">
        <v>7582</v>
      </c>
      <c r="E49" s="456">
        <v>1300000</v>
      </c>
      <c r="F49" s="115" t="s">
        <v>4</v>
      </c>
    </row>
    <row r="50" spans="1:6" ht="47.25">
      <c r="A50" s="5">
        <v>36</v>
      </c>
      <c r="B50" s="115" t="s">
        <v>4390</v>
      </c>
      <c r="C50" s="115" t="s">
        <v>4391</v>
      </c>
      <c r="D50" s="115" t="s">
        <v>4392</v>
      </c>
      <c r="E50" s="456">
        <v>1000000</v>
      </c>
      <c r="F50" s="115"/>
    </row>
    <row r="51" spans="1:6" ht="47.25">
      <c r="A51" s="5">
        <v>37</v>
      </c>
      <c r="B51" s="115" t="s">
        <v>4393</v>
      </c>
      <c r="C51" s="115" t="s">
        <v>4394</v>
      </c>
      <c r="D51" s="115" t="s">
        <v>4392</v>
      </c>
      <c r="E51" s="456">
        <v>1000000</v>
      </c>
      <c r="F51" s="115" t="s">
        <v>4</v>
      </c>
    </row>
    <row r="52" spans="1:6" ht="63">
      <c r="A52" s="5">
        <v>38</v>
      </c>
      <c r="B52" s="115" t="s">
        <v>4395</v>
      </c>
      <c r="C52" s="115" t="s">
        <v>4396</v>
      </c>
      <c r="D52" s="115" t="s">
        <v>7583</v>
      </c>
      <c r="E52" s="456">
        <v>1300000</v>
      </c>
      <c r="F52" s="115" t="s">
        <v>4</v>
      </c>
    </row>
    <row r="53" spans="1:6" ht="63">
      <c r="A53" s="5">
        <v>39</v>
      </c>
      <c r="B53" s="115" t="s">
        <v>4397</v>
      </c>
      <c r="C53" s="115" t="s">
        <v>4398</v>
      </c>
      <c r="D53" s="115" t="s">
        <v>7582</v>
      </c>
      <c r="E53" s="456">
        <v>1300000</v>
      </c>
      <c r="F53" s="115" t="s">
        <v>4</v>
      </c>
    </row>
    <row r="54" spans="1:6" ht="47.25">
      <c r="A54" s="5">
        <v>40</v>
      </c>
      <c r="B54" s="115" t="s">
        <v>4399</v>
      </c>
      <c r="C54" s="115" t="s">
        <v>4400</v>
      </c>
      <c r="D54" s="115" t="s">
        <v>4376</v>
      </c>
      <c r="E54" s="456">
        <v>1000000</v>
      </c>
      <c r="F54" s="115" t="s">
        <v>4</v>
      </c>
    </row>
    <row r="55" spans="1:6" ht="47.25">
      <c r="A55" s="5">
        <v>41</v>
      </c>
      <c r="B55" s="115" t="s">
        <v>4401</v>
      </c>
      <c r="C55" s="115" t="s">
        <v>4402</v>
      </c>
      <c r="D55" s="115" t="s">
        <v>4376</v>
      </c>
      <c r="E55" s="456">
        <v>1000000</v>
      </c>
      <c r="F55" s="115" t="s">
        <v>4</v>
      </c>
    </row>
    <row r="56" spans="1:6" ht="31.5">
      <c r="A56" s="5">
        <v>42</v>
      </c>
      <c r="B56" s="115" t="s">
        <v>4403</v>
      </c>
      <c r="C56" s="115" t="s">
        <v>4404</v>
      </c>
      <c r="D56" s="115" t="s">
        <v>4376</v>
      </c>
      <c r="E56" s="456">
        <v>1000000</v>
      </c>
      <c r="F56" s="115" t="s">
        <v>4</v>
      </c>
    </row>
    <row r="57" spans="1:6" ht="47.25">
      <c r="A57" s="5">
        <v>43</v>
      </c>
      <c r="B57" s="115" t="s">
        <v>4405</v>
      </c>
      <c r="C57" s="115" t="s">
        <v>4406</v>
      </c>
      <c r="D57" s="115" t="s">
        <v>7584</v>
      </c>
      <c r="E57" s="456">
        <v>2000000</v>
      </c>
      <c r="F57" s="115" t="s">
        <v>4</v>
      </c>
    </row>
    <row r="58" spans="1:6" ht="31.5">
      <c r="A58" s="5">
        <v>44</v>
      </c>
      <c r="B58" s="115" t="s">
        <v>4407</v>
      </c>
      <c r="C58" s="115" t="s">
        <v>4408</v>
      </c>
      <c r="D58" s="115" t="s">
        <v>4379</v>
      </c>
      <c r="E58" s="456">
        <v>1000000</v>
      </c>
      <c r="F58" s="115" t="s">
        <v>4</v>
      </c>
    </row>
    <row r="59" spans="1:6" ht="31.5">
      <c r="A59" s="5">
        <v>45</v>
      </c>
      <c r="B59" s="115" t="s">
        <v>4409</v>
      </c>
      <c r="C59" s="115" t="s">
        <v>4410</v>
      </c>
      <c r="D59" s="115" t="s">
        <v>4411</v>
      </c>
      <c r="E59" s="456">
        <v>2000000</v>
      </c>
      <c r="F59" s="115" t="s">
        <v>4</v>
      </c>
    </row>
    <row r="60" spans="1:6" ht="31.5">
      <c r="A60" s="5">
        <v>46</v>
      </c>
      <c r="B60" s="115" t="s">
        <v>4370</v>
      </c>
      <c r="C60" s="115" t="s">
        <v>4412</v>
      </c>
      <c r="D60" s="115" t="s">
        <v>7585</v>
      </c>
      <c r="E60" s="456">
        <v>2000000</v>
      </c>
      <c r="F60" s="115" t="s">
        <v>4</v>
      </c>
    </row>
    <row r="61" spans="1:6" ht="63">
      <c r="A61" s="5">
        <v>47</v>
      </c>
      <c r="B61" s="115" t="s">
        <v>4413</v>
      </c>
      <c r="C61" s="115" t="s">
        <v>4414</v>
      </c>
      <c r="D61" s="115" t="s">
        <v>7586</v>
      </c>
      <c r="E61" s="456">
        <v>3300000</v>
      </c>
      <c r="F61" s="115" t="s">
        <v>4</v>
      </c>
    </row>
    <row r="62" spans="1:6" ht="47.25">
      <c r="A62" s="5">
        <v>48</v>
      </c>
      <c r="B62" s="115" t="s">
        <v>4415</v>
      </c>
      <c r="C62" s="115" t="s">
        <v>4416</v>
      </c>
      <c r="D62" s="115" t="s">
        <v>4417</v>
      </c>
      <c r="E62" s="456">
        <v>1500000</v>
      </c>
      <c r="F62" s="115" t="s">
        <v>4</v>
      </c>
    </row>
    <row r="63" spans="1:6" ht="63">
      <c r="A63" s="5">
        <v>49</v>
      </c>
      <c r="B63" s="115" t="s">
        <v>4418</v>
      </c>
      <c r="C63" s="115" t="s">
        <v>4419</v>
      </c>
      <c r="D63" s="115" t="s">
        <v>7582</v>
      </c>
      <c r="E63" s="456">
        <v>1300000</v>
      </c>
      <c r="F63" s="115"/>
    </row>
    <row r="64" spans="1:6" ht="47.25">
      <c r="A64" s="5">
        <v>50</v>
      </c>
      <c r="B64" s="115" t="s">
        <v>4420</v>
      </c>
      <c r="C64" s="115" t="s">
        <v>4421</v>
      </c>
      <c r="D64" s="115" t="s">
        <v>4422</v>
      </c>
      <c r="E64" s="456">
        <v>1500000</v>
      </c>
      <c r="F64" s="115" t="s">
        <v>4</v>
      </c>
    </row>
    <row r="65" spans="1:8" ht="63">
      <c r="A65" s="5">
        <v>51</v>
      </c>
      <c r="B65" s="115" t="s">
        <v>4423</v>
      </c>
      <c r="C65" s="115" t="s">
        <v>4424</v>
      </c>
      <c r="D65" s="115" t="s">
        <v>7582</v>
      </c>
      <c r="E65" s="456">
        <v>1300000</v>
      </c>
      <c r="F65" s="115" t="s">
        <v>4</v>
      </c>
    </row>
    <row r="66" spans="1:8" ht="47.25">
      <c r="A66" s="5">
        <v>52</v>
      </c>
      <c r="B66" s="115" t="s">
        <v>4352</v>
      </c>
      <c r="C66" s="115" t="s">
        <v>4425</v>
      </c>
      <c r="D66" s="115" t="s">
        <v>4426</v>
      </c>
      <c r="E66" s="456">
        <v>520000</v>
      </c>
      <c r="F66" s="115" t="s">
        <v>4</v>
      </c>
    </row>
    <row r="67" spans="1:8" ht="47.25">
      <c r="A67" s="5">
        <v>53</v>
      </c>
      <c r="B67" s="115" t="s">
        <v>4372</v>
      </c>
      <c r="C67" s="115" t="s">
        <v>4427</v>
      </c>
      <c r="D67" s="115" t="s">
        <v>4428</v>
      </c>
      <c r="E67" s="456">
        <v>260000</v>
      </c>
      <c r="F67" s="115" t="s">
        <v>4</v>
      </c>
    </row>
    <row r="68" spans="1:8" ht="47.25">
      <c r="A68" s="5">
        <v>54</v>
      </c>
      <c r="B68" s="115" t="s">
        <v>4348</v>
      </c>
      <c r="C68" s="115" t="s">
        <v>4429</v>
      </c>
      <c r="D68" s="115" t="s">
        <v>4430</v>
      </c>
      <c r="E68" s="456">
        <v>130000</v>
      </c>
      <c r="F68" s="115" t="s">
        <v>4</v>
      </c>
    </row>
    <row r="69" spans="1:8" ht="47.25">
      <c r="A69" s="5">
        <v>55</v>
      </c>
      <c r="B69" s="115" t="s">
        <v>4386</v>
      </c>
      <c r="C69" s="115" t="s">
        <v>4431</v>
      </c>
      <c r="D69" s="115" t="s">
        <v>4430</v>
      </c>
      <c r="E69" s="456">
        <v>130000</v>
      </c>
      <c r="F69" s="115" t="s">
        <v>4</v>
      </c>
      <c r="H69" s="458"/>
    </row>
    <row r="70" spans="1:8" ht="47.25">
      <c r="A70" s="5">
        <v>56</v>
      </c>
      <c r="B70" s="115" t="s">
        <v>4354</v>
      </c>
      <c r="C70" s="115" t="s">
        <v>4432</v>
      </c>
      <c r="D70" s="115" t="s">
        <v>4430</v>
      </c>
      <c r="E70" s="456">
        <v>130000</v>
      </c>
      <c r="F70" s="115" t="s">
        <v>4</v>
      </c>
    </row>
    <row r="71" spans="1:8" ht="47.25">
      <c r="A71" s="5">
        <v>57</v>
      </c>
      <c r="B71" s="115" t="s">
        <v>4390</v>
      </c>
      <c r="C71" s="115" t="s">
        <v>4433</v>
      </c>
      <c r="D71" s="115" t="s">
        <v>4434</v>
      </c>
      <c r="E71" s="456">
        <v>156000</v>
      </c>
      <c r="F71" s="115" t="s">
        <v>4</v>
      </c>
    </row>
    <row r="72" spans="1:8" ht="47.25">
      <c r="A72" s="5">
        <v>58</v>
      </c>
      <c r="B72" s="115" t="s">
        <v>4435</v>
      </c>
      <c r="C72" s="115" t="s">
        <v>4436</v>
      </c>
      <c r="D72" s="115" t="s">
        <v>4434</v>
      </c>
      <c r="E72" s="456">
        <v>156000</v>
      </c>
      <c r="F72" s="115" t="s">
        <v>4</v>
      </c>
    </row>
    <row r="73" spans="1:8" ht="31.5">
      <c r="A73" s="5">
        <v>59</v>
      </c>
      <c r="B73" s="115" t="s">
        <v>4437</v>
      </c>
      <c r="C73" s="115" t="s">
        <v>4438</v>
      </c>
      <c r="D73" s="115" t="s">
        <v>4434</v>
      </c>
      <c r="E73" s="456">
        <v>260000</v>
      </c>
      <c r="F73" s="115" t="s">
        <v>4</v>
      </c>
    </row>
    <row r="74" spans="1:8" ht="47.25">
      <c r="A74" s="5">
        <v>60</v>
      </c>
      <c r="B74" s="115" t="s">
        <v>4439</v>
      </c>
      <c r="C74" s="115" t="s">
        <v>4440</v>
      </c>
      <c r="D74" s="115" t="s">
        <v>4434</v>
      </c>
      <c r="E74" s="456">
        <v>156000</v>
      </c>
      <c r="F74" s="115" t="s">
        <v>4</v>
      </c>
    </row>
    <row r="75" spans="1:8" ht="47.25">
      <c r="A75" s="5">
        <v>61</v>
      </c>
      <c r="B75" s="115" t="s">
        <v>4358</v>
      </c>
      <c r="C75" s="115" t="s">
        <v>4441</v>
      </c>
      <c r="D75" s="115" t="s">
        <v>4428</v>
      </c>
      <c r="E75" s="456">
        <v>260000</v>
      </c>
      <c r="F75" s="115" t="s">
        <v>4</v>
      </c>
    </row>
    <row r="76" spans="1:8" ht="47.25">
      <c r="A76" s="5">
        <v>62</v>
      </c>
      <c r="B76" s="115" t="s">
        <v>4399</v>
      </c>
      <c r="C76" s="115" t="s">
        <v>4442</v>
      </c>
      <c r="D76" s="115" t="s">
        <v>4443</v>
      </c>
      <c r="E76" s="456">
        <v>156000</v>
      </c>
      <c r="F76" s="115" t="s">
        <v>4</v>
      </c>
    </row>
    <row r="77" spans="1:8" ht="31.5">
      <c r="A77" s="5">
        <v>63</v>
      </c>
      <c r="B77" s="115" t="s">
        <v>4403</v>
      </c>
      <c r="C77" s="115" t="s">
        <v>4444</v>
      </c>
      <c r="D77" s="115" t="s">
        <v>4434</v>
      </c>
      <c r="E77" s="456">
        <v>156000</v>
      </c>
      <c r="F77" s="115" t="s">
        <v>4</v>
      </c>
    </row>
    <row r="78" spans="1:8" ht="47.25">
      <c r="A78" s="5">
        <v>64</v>
      </c>
      <c r="B78" s="115" t="s">
        <v>4445</v>
      </c>
      <c r="C78" s="115" t="s">
        <v>4446</v>
      </c>
      <c r="D78" s="115" t="s">
        <v>4434</v>
      </c>
      <c r="E78" s="456">
        <v>156000</v>
      </c>
      <c r="F78" s="115" t="s">
        <v>4</v>
      </c>
    </row>
    <row r="79" spans="1:8" ht="63">
      <c r="A79" s="5">
        <v>65</v>
      </c>
      <c r="B79" s="115" t="s">
        <v>4447</v>
      </c>
      <c r="C79" s="115" t="s">
        <v>4448</v>
      </c>
      <c r="D79" s="115" t="s">
        <v>4430</v>
      </c>
      <c r="E79" s="456">
        <v>130000</v>
      </c>
      <c r="F79" s="115" t="s">
        <v>4</v>
      </c>
    </row>
    <row r="80" spans="1:8" ht="31.5">
      <c r="A80" s="5">
        <v>66</v>
      </c>
      <c r="B80" s="115" t="s">
        <v>4449</v>
      </c>
      <c r="C80" s="115" t="s">
        <v>4450</v>
      </c>
      <c r="D80" s="115" t="s">
        <v>4434</v>
      </c>
      <c r="E80" s="456">
        <v>156000</v>
      </c>
      <c r="F80" s="115" t="s">
        <v>4</v>
      </c>
    </row>
    <row r="81" spans="1:6" ht="31.5">
      <c r="A81" s="5">
        <v>67</v>
      </c>
      <c r="B81" s="115" t="s">
        <v>4370</v>
      </c>
      <c r="C81" s="115" t="s">
        <v>4451</v>
      </c>
      <c r="D81" s="115" t="s">
        <v>4452</v>
      </c>
      <c r="E81" s="456">
        <v>208000</v>
      </c>
      <c r="F81" s="115" t="s">
        <v>4</v>
      </c>
    </row>
    <row r="82" spans="1:6" ht="47.25">
      <c r="A82" s="5">
        <v>68</v>
      </c>
      <c r="B82" s="115" t="s">
        <v>4453</v>
      </c>
      <c r="C82" s="115" t="s">
        <v>4454</v>
      </c>
      <c r="D82" s="115" t="s">
        <v>4455</v>
      </c>
      <c r="E82" s="456">
        <v>208000</v>
      </c>
      <c r="F82" s="115" t="s">
        <v>4</v>
      </c>
    </row>
    <row r="83" spans="1:6" ht="47.25">
      <c r="A83" s="5">
        <v>69</v>
      </c>
      <c r="B83" s="115" t="s">
        <v>4456</v>
      </c>
      <c r="C83" s="115" t="s">
        <v>4457</v>
      </c>
      <c r="D83" s="115" t="s">
        <v>4458</v>
      </c>
      <c r="E83" s="456">
        <v>104000</v>
      </c>
      <c r="F83" s="115" t="s">
        <v>4</v>
      </c>
    </row>
    <row r="84" spans="1:6" ht="47.25">
      <c r="A84" s="5">
        <v>70</v>
      </c>
      <c r="B84" s="115" t="s">
        <v>4459</v>
      </c>
      <c r="C84" s="115" t="s">
        <v>4460</v>
      </c>
      <c r="D84" s="115" t="s">
        <v>4461</v>
      </c>
      <c r="E84" s="456">
        <v>156000</v>
      </c>
      <c r="F84" s="115" t="s">
        <v>4</v>
      </c>
    </row>
    <row r="85" spans="1:6" ht="47.25">
      <c r="A85" s="5">
        <v>71</v>
      </c>
      <c r="B85" s="115" t="s">
        <v>4462</v>
      </c>
      <c r="C85" s="115" t="s">
        <v>4463</v>
      </c>
      <c r="D85" s="115" t="s">
        <v>4464</v>
      </c>
      <c r="E85" s="456">
        <v>1000000</v>
      </c>
      <c r="F85" s="115" t="s">
        <v>4</v>
      </c>
    </row>
    <row r="86" spans="1:6" ht="15.75">
      <c r="A86" s="5"/>
      <c r="B86" s="2145" t="s">
        <v>1353</v>
      </c>
      <c r="C86" s="2146"/>
      <c r="D86" s="115"/>
      <c r="E86" s="456"/>
      <c r="F86" s="115"/>
    </row>
    <row r="87" spans="1:6" ht="63">
      <c r="A87" s="5">
        <v>72</v>
      </c>
      <c r="B87" s="115" t="s">
        <v>4465</v>
      </c>
      <c r="C87" s="115" t="s">
        <v>4466</v>
      </c>
      <c r="D87" s="115" t="s">
        <v>7587</v>
      </c>
      <c r="E87" s="456">
        <v>400000</v>
      </c>
      <c r="F87" s="115" t="s">
        <v>118</v>
      </c>
    </row>
    <row r="88" spans="1:6" ht="63">
      <c r="A88" s="5">
        <v>73</v>
      </c>
      <c r="B88" s="115" t="s">
        <v>4467</v>
      </c>
      <c r="C88" s="115" t="s">
        <v>4468</v>
      </c>
      <c r="D88" s="115" t="s">
        <v>4469</v>
      </c>
      <c r="E88" s="456">
        <v>500000</v>
      </c>
      <c r="F88" s="115" t="s">
        <v>118</v>
      </c>
    </row>
    <row r="89" spans="1:6" ht="78.75">
      <c r="A89" s="5">
        <v>74</v>
      </c>
      <c r="B89" s="115" t="s">
        <v>4465</v>
      </c>
      <c r="C89" s="115" t="s">
        <v>4470</v>
      </c>
      <c r="D89" s="115" t="s">
        <v>7588</v>
      </c>
      <c r="E89" s="456">
        <v>2280000</v>
      </c>
      <c r="F89" s="115" t="s">
        <v>118</v>
      </c>
    </row>
    <row r="90" spans="1:6" ht="267.75">
      <c r="A90" s="5">
        <v>75</v>
      </c>
      <c r="B90" s="115" t="s">
        <v>4471</v>
      </c>
      <c r="C90" s="115" t="s">
        <v>4472</v>
      </c>
      <c r="D90" s="115" t="s">
        <v>7589</v>
      </c>
      <c r="E90" s="456">
        <v>300000</v>
      </c>
      <c r="F90" s="115" t="s">
        <v>4</v>
      </c>
    </row>
    <row r="91" spans="1:6" ht="110.25">
      <c r="A91" s="5">
        <v>76</v>
      </c>
      <c r="B91" s="115" t="s">
        <v>4473</v>
      </c>
      <c r="C91" s="115" t="s">
        <v>4474</v>
      </c>
      <c r="D91" s="115" t="s">
        <v>7590</v>
      </c>
      <c r="E91" s="456">
        <v>700000</v>
      </c>
      <c r="F91" s="115" t="s">
        <v>4</v>
      </c>
    </row>
    <row r="92" spans="1:6" ht="110.25">
      <c r="A92" s="5">
        <v>77</v>
      </c>
      <c r="B92" s="115" t="s">
        <v>4475</v>
      </c>
      <c r="C92" s="115" t="s">
        <v>4476</v>
      </c>
      <c r="D92" s="115" t="s">
        <v>7590</v>
      </c>
      <c r="E92" s="456">
        <v>700000</v>
      </c>
      <c r="F92" s="115" t="s">
        <v>4</v>
      </c>
    </row>
    <row r="93" spans="1:6" ht="110.25">
      <c r="A93" s="5">
        <v>78</v>
      </c>
      <c r="B93" s="115" t="s">
        <v>4477</v>
      </c>
      <c r="C93" s="115" t="s">
        <v>4478</v>
      </c>
      <c r="D93" s="115" t="s">
        <v>7590</v>
      </c>
      <c r="E93" s="456">
        <v>700000</v>
      </c>
      <c r="F93" s="115" t="s">
        <v>4</v>
      </c>
    </row>
    <row r="94" spans="1:6" ht="110.25">
      <c r="A94" s="5">
        <v>79</v>
      </c>
      <c r="B94" s="115" t="s">
        <v>4479</v>
      </c>
      <c r="C94" s="115" t="s">
        <v>4480</v>
      </c>
      <c r="D94" s="115" t="s">
        <v>7590</v>
      </c>
      <c r="E94" s="456">
        <v>700000</v>
      </c>
      <c r="F94" s="115" t="s">
        <v>4</v>
      </c>
    </row>
    <row r="95" spans="1:6" ht="110.25">
      <c r="A95" s="5">
        <v>79</v>
      </c>
      <c r="B95" s="115" t="s">
        <v>4481</v>
      </c>
      <c r="C95" s="115" t="s">
        <v>4482</v>
      </c>
      <c r="D95" s="115" t="s">
        <v>7590</v>
      </c>
      <c r="E95" s="456">
        <v>700000</v>
      </c>
      <c r="F95" s="115" t="s">
        <v>4</v>
      </c>
    </row>
    <row r="96" spans="1:6" ht="110.25">
      <c r="A96" s="5">
        <v>80</v>
      </c>
      <c r="B96" s="115" t="s">
        <v>4483</v>
      </c>
      <c r="C96" s="115" t="s">
        <v>4484</v>
      </c>
      <c r="D96" s="115" t="s">
        <v>7590</v>
      </c>
      <c r="E96" s="456">
        <v>700000</v>
      </c>
      <c r="F96" s="115" t="s">
        <v>4</v>
      </c>
    </row>
    <row r="97" spans="1:6" ht="110.25">
      <c r="A97" s="5">
        <v>81</v>
      </c>
      <c r="B97" s="115" t="s">
        <v>4485</v>
      </c>
      <c r="C97" s="115" t="s">
        <v>4486</v>
      </c>
      <c r="D97" s="115" t="s">
        <v>7590</v>
      </c>
      <c r="E97" s="456">
        <v>700000</v>
      </c>
      <c r="F97" s="115" t="s">
        <v>4</v>
      </c>
    </row>
    <row r="98" spans="1:6" ht="110.25">
      <c r="A98" s="5">
        <v>82</v>
      </c>
      <c r="B98" s="115" t="s">
        <v>4487</v>
      </c>
      <c r="C98" s="115" t="s">
        <v>4488</v>
      </c>
      <c r="D98" s="115" t="s">
        <v>7590</v>
      </c>
      <c r="E98" s="456">
        <v>700000</v>
      </c>
      <c r="F98" s="115" t="s">
        <v>4</v>
      </c>
    </row>
    <row r="99" spans="1:6" ht="110.25">
      <c r="A99" s="5">
        <v>83</v>
      </c>
      <c r="B99" s="115" t="s">
        <v>4489</v>
      </c>
      <c r="C99" s="115" t="s">
        <v>4490</v>
      </c>
      <c r="D99" s="115" t="s">
        <v>7590</v>
      </c>
      <c r="E99" s="456">
        <v>700000</v>
      </c>
      <c r="F99" s="115" t="s">
        <v>4</v>
      </c>
    </row>
    <row r="100" spans="1:6" ht="78.75">
      <c r="A100" s="5">
        <v>84</v>
      </c>
      <c r="B100" s="115" t="s">
        <v>4491</v>
      </c>
      <c r="C100" s="115" t="s">
        <v>4492</v>
      </c>
      <c r="D100" s="115" t="s">
        <v>7591</v>
      </c>
      <c r="E100" s="456">
        <v>4000000</v>
      </c>
      <c r="F100" s="115" t="s">
        <v>118</v>
      </c>
    </row>
    <row r="101" spans="1:6" ht="15.75">
      <c r="A101" s="5"/>
      <c r="B101" s="2145" t="s">
        <v>148</v>
      </c>
      <c r="C101" s="2146"/>
      <c r="D101" s="115"/>
      <c r="E101" s="456"/>
      <c r="F101" s="115"/>
    </row>
    <row r="102" spans="1:6" ht="47.25">
      <c r="A102" s="5">
        <v>85</v>
      </c>
      <c r="B102" s="115" t="s">
        <v>4493</v>
      </c>
      <c r="C102" s="115" t="s">
        <v>4494</v>
      </c>
      <c r="D102" s="115" t="s">
        <v>4495</v>
      </c>
      <c r="E102" s="456">
        <v>100000</v>
      </c>
      <c r="F102" s="115" t="s">
        <v>118</v>
      </c>
    </row>
    <row r="103" spans="1:6" ht="63">
      <c r="A103" s="5">
        <v>86</v>
      </c>
      <c r="B103" s="115" t="s">
        <v>4496</v>
      </c>
      <c r="C103" s="115" t="s">
        <v>4497</v>
      </c>
      <c r="D103" s="115" t="s">
        <v>4498</v>
      </c>
      <c r="E103" s="456">
        <v>300000</v>
      </c>
      <c r="F103" s="115" t="s">
        <v>118</v>
      </c>
    </row>
    <row r="104" spans="1:6" ht="47.25">
      <c r="A104" s="5">
        <v>87</v>
      </c>
      <c r="B104" s="115" t="s">
        <v>4499</v>
      </c>
      <c r="C104" s="115" t="s">
        <v>4500</v>
      </c>
      <c r="D104" s="115" t="s">
        <v>4501</v>
      </c>
      <c r="E104" s="456">
        <v>5000000</v>
      </c>
      <c r="F104" s="115" t="s">
        <v>4</v>
      </c>
    </row>
    <row r="105" spans="1:6" ht="15.75">
      <c r="A105" s="5"/>
      <c r="B105" s="2145" t="s">
        <v>3680</v>
      </c>
      <c r="C105" s="2146"/>
      <c r="D105" s="115"/>
      <c r="E105" s="456"/>
      <c r="F105" s="115"/>
    </row>
    <row r="106" spans="1:6" ht="47.25">
      <c r="A106" s="5">
        <v>88</v>
      </c>
      <c r="B106" s="115" t="s">
        <v>4502</v>
      </c>
      <c r="C106" s="115" t="s">
        <v>4503</v>
      </c>
      <c r="D106" s="115" t="s">
        <v>4504</v>
      </c>
      <c r="E106" s="456">
        <v>527251.27</v>
      </c>
      <c r="F106" s="115" t="s">
        <v>4</v>
      </c>
    </row>
    <row r="107" spans="1:6" ht="25.5" customHeight="1">
      <c r="A107" s="115"/>
      <c r="B107" s="448" t="s">
        <v>15</v>
      </c>
      <c r="C107" s="450"/>
      <c r="D107" s="115"/>
      <c r="E107" s="459">
        <f>SUM(E6:E106)</f>
        <v>109040875.5236</v>
      </c>
      <c r="F107" s="115"/>
    </row>
    <row r="108" spans="1:6" s="2" customFormat="1" ht="91.5" customHeight="1">
      <c r="A108" s="2144" t="s">
        <v>1391</v>
      </c>
      <c r="B108" s="2144"/>
      <c r="C108" s="2144"/>
      <c r="D108" s="2144" t="s">
        <v>1392</v>
      </c>
      <c r="E108" s="2144"/>
      <c r="F108" s="2144"/>
    </row>
    <row r="109" spans="1:6" ht="25.5" customHeight="1">
      <c r="A109" s="460"/>
      <c r="B109" s="461"/>
      <c r="C109" s="462"/>
      <c r="D109" s="461"/>
      <c r="E109" s="463"/>
      <c r="F109" s="462"/>
    </row>
    <row r="110" spans="1:6" ht="25.5" customHeight="1">
      <c r="A110" s="460"/>
      <c r="B110" s="461"/>
      <c r="C110" s="462"/>
      <c r="D110" s="461"/>
      <c r="E110" s="463"/>
      <c r="F110" s="462"/>
    </row>
    <row r="111" spans="1:6" ht="15" customHeight="1">
      <c r="A111" s="460"/>
      <c r="B111" s="464"/>
      <c r="C111" s="465"/>
      <c r="D111" s="464"/>
      <c r="E111" s="466"/>
      <c r="F111" s="465"/>
    </row>
    <row r="112" spans="1:6">
      <c r="E112" s="457"/>
    </row>
    <row r="113" spans="4:4">
      <c r="D113" s="458"/>
    </row>
  </sheetData>
  <mergeCells count="15">
    <mergeCell ref="B105:C105"/>
    <mergeCell ref="A108:C108"/>
    <mergeCell ref="D108:F108"/>
    <mergeCell ref="B17:C17"/>
    <mergeCell ref="B21:C21"/>
    <mergeCell ref="B23:C23"/>
    <mergeCell ref="B28:C28"/>
    <mergeCell ref="B86:C86"/>
    <mergeCell ref="B101:C101"/>
    <mergeCell ref="B15:C15"/>
    <mergeCell ref="A1:F1"/>
    <mergeCell ref="A2:F2"/>
    <mergeCell ref="A3:F3"/>
    <mergeCell ref="B5:C5"/>
    <mergeCell ref="B11:C11"/>
  </mergeCells>
  <pageMargins left="0.7" right="0.7" top="0.75" bottom="0.75" header="0.3" footer="0.3"/>
  <pageSetup orientation="landscape" r:id="rId1"/>
  <headerFooter>
    <oddFooter>&amp;CPage &amp;P of &amp;N</oddFooter>
  </headerFooter>
</worksheet>
</file>

<file path=xl/worksheets/sheet121.xml><?xml version="1.0" encoding="utf-8"?>
<worksheet xmlns="http://schemas.openxmlformats.org/spreadsheetml/2006/main" xmlns:r="http://schemas.openxmlformats.org/officeDocument/2006/relationships">
  <sheetPr>
    <tabColor theme="5" tint="-0.499984740745262"/>
  </sheetPr>
  <dimension ref="A1:F72"/>
  <sheetViews>
    <sheetView topLeftCell="A50" workbookViewId="0">
      <selection activeCell="D60" sqref="D60"/>
    </sheetView>
  </sheetViews>
  <sheetFormatPr defaultRowHeight="15"/>
  <cols>
    <col min="1" max="1" width="6.85546875" style="57" customWidth="1"/>
    <col min="2" max="2" width="15.85546875" style="57" customWidth="1"/>
    <col min="3" max="3" width="41.85546875" style="57" customWidth="1"/>
    <col min="4" max="4" width="26" style="57" customWidth="1"/>
    <col min="5" max="5" width="20.85546875" style="211" bestFit="1" customWidth="1"/>
    <col min="6" max="6" width="10.85546875" style="236" customWidth="1"/>
    <col min="7" max="16384" width="9.140625" style="57"/>
  </cols>
  <sheetData>
    <row r="1" spans="1:6" ht="15.75">
      <c r="A1" s="2361" t="s">
        <v>133</v>
      </c>
      <c r="B1" s="2362"/>
      <c r="C1" s="2362"/>
      <c r="D1" s="2362"/>
      <c r="E1" s="2362"/>
      <c r="F1" s="2363"/>
    </row>
    <row r="2" spans="1:6" ht="15.75">
      <c r="A2" s="2361" t="s">
        <v>2835</v>
      </c>
      <c r="B2" s="2362"/>
      <c r="C2" s="2362"/>
      <c r="D2" s="2362"/>
      <c r="E2" s="2362"/>
      <c r="F2" s="2363"/>
    </row>
    <row r="3" spans="1:6" ht="15.75">
      <c r="A3" s="2361" t="s">
        <v>140</v>
      </c>
      <c r="B3" s="2362"/>
      <c r="C3" s="2362"/>
      <c r="D3" s="2362"/>
      <c r="E3" s="2362"/>
      <c r="F3" s="2363"/>
    </row>
    <row r="4" spans="1:6" ht="21" customHeight="1">
      <c r="A4" s="285" t="s">
        <v>134</v>
      </c>
      <c r="B4" s="47" t="s">
        <v>135</v>
      </c>
      <c r="C4" s="47" t="s">
        <v>0</v>
      </c>
      <c r="D4" s="47" t="s">
        <v>136</v>
      </c>
      <c r="E4" s="4" t="s">
        <v>1300</v>
      </c>
      <c r="F4" s="172" t="s">
        <v>138</v>
      </c>
    </row>
    <row r="5" spans="1:6" ht="15.75">
      <c r="A5" s="50"/>
      <c r="B5" s="2189" t="s">
        <v>1948</v>
      </c>
      <c r="C5" s="2191"/>
      <c r="D5" s="47"/>
      <c r="E5" s="4"/>
      <c r="F5" s="172"/>
    </row>
    <row r="6" spans="1:6" ht="31.5">
      <c r="A6" s="50">
        <v>1</v>
      </c>
      <c r="B6" s="50" t="s">
        <v>464</v>
      </c>
      <c r="C6" s="50" t="s">
        <v>2836</v>
      </c>
      <c r="D6" s="50" t="s">
        <v>3</v>
      </c>
      <c r="E6" s="189">
        <v>3217800</v>
      </c>
      <c r="F6" s="160" t="s">
        <v>466</v>
      </c>
    </row>
    <row r="7" spans="1:6" ht="78.75">
      <c r="A7" s="50">
        <v>2</v>
      </c>
      <c r="B7" s="50" t="s">
        <v>5</v>
      </c>
      <c r="C7" s="50" t="s">
        <v>2837</v>
      </c>
      <c r="D7" s="50" t="s">
        <v>240</v>
      </c>
      <c r="E7" s="189">
        <v>1264437.93</v>
      </c>
      <c r="F7" s="160" t="s">
        <v>466</v>
      </c>
    </row>
    <row r="8" spans="1:6" ht="31.5">
      <c r="A8" s="50">
        <v>3</v>
      </c>
      <c r="B8" s="50" t="s">
        <v>7</v>
      </c>
      <c r="C8" s="50" t="s">
        <v>2838</v>
      </c>
      <c r="D8" s="50" t="s">
        <v>9</v>
      </c>
      <c r="E8" s="189">
        <v>81600</v>
      </c>
      <c r="F8" s="160" t="s">
        <v>466</v>
      </c>
    </row>
    <row r="9" spans="1:6" ht="31.5">
      <c r="A9" s="50">
        <v>4</v>
      </c>
      <c r="B9" s="50" t="s">
        <v>10</v>
      </c>
      <c r="C9" s="50" t="s">
        <v>2839</v>
      </c>
      <c r="D9" s="50" t="s">
        <v>175</v>
      </c>
      <c r="E9" s="189">
        <v>120600</v>
      </c>
      <c r="F9" s="160" t="s">
        <v>466</v>
      </c>
    </row>
    <row r="10" spans="1:6" ht="47.25">
      <c r="A10" s="50">
        <v>5</v>
      </c>
      <c r="B10" s="50" t="s">
        <v>12</v>
      </c>
      <c r="C10" s="50" t="s">
        <v>2840</v>
      </c>
      <c r="D10" s="50" t="s">
        <v>14</v>
      </c>
      <c r="E10" s="189">
        <v>1080000</v>
      </c>
      <c r="F10" s="160" t="s">
        <v>466</v>
      </c>
    </row>
    <row r="11" spans="1:6" ht="15.75">
      <c r="A11" s="50"/>
      <c r="B11" s="2215" t="s">
        <v>142</v>
      </c>
      <c r="C11" s="2220"/>
      <c r="D11" s="2216"/>
      <c r="E11" s="189"/>
      <c r="F11" s="160"/>
    </row>
    <row r="12" spans="1:6" ht="78.75">
      <c r="A12" s="50">
        <v>6</v>
      </c>
      <c r="B12" s="50" t="s">
        <v>5</v>
      </c>
      <c r="C12" s="50" t="s">
        <v>2841</v>
      </c>
      <c r="D12" s="50" t="s">
        <v>242</v>
      </c>
      <c r="E12" s="189">
        <v>500000</v>
      </c>
      <c r="F12" s="160" t="s">
        <v>466</v>
      </c>
    </row>
    <row r="13" spans="1:6" ht="47.25">
      <c r="A13" s="50">
        <v>7</v>
      </c>
      <c r="B13" s="50" t="s">
        <v>12</v>
      </c>
      <c r="C13" s="50" t="s">
        <v>2842</v>
      </c>
      <c r="D13" s="50" t="s">
        <v>14</v>
      </c>
      <c r="E13" s="189">
        <v>571226.14</v>
      </c>
      <c r="F13" s="160" t="s">
        <v>466</v>
      </c>
    </row>
    <row r="14" spans="1:6" ht="63">
      <c r="A14" s="50">
        <v>8</v>
      </c>
      <c r="B14" s="50" t="s">
        <v>360</v>
      </c>
      <c r="C14" s="50" t="s">
        <v>2843</v>
      </c>
      <c r="D14" s="50" t="s">
        <v>1736</v>
      </c>
      <c r="E14" s="189">
        <v>1900000</v>
      </c>
      <c r="F14" s="160" t="s">
        <v>466</v>
      </c>
    </row>
    <row r="15" spans="1:6" ht="15.75">
      <c r="A15" s="50"/>
      <c r="B15" s="2215" t="s">
        <v>207</v>
      </c>
      <c r="C15" s="2216"/>
      <c r="D15" s="50"/>
      <c r="E15" s="189"/>
      <c r="F15" s="160"/>
    </row>
    <row r="16" spans="1:6" ht="63">
      <c r="A16" s="50">
        <v>9</v>
      </c>
      <c r="B16" s="51" t="s">
        <v>475</v>
      </c>
      <c r="C16" s="50" t="s">
        <v>2844</v>
      </c>
      <c r="D16" s="51" t="s">
        <v>196</v>
      </c>
      <c r="E16" s="193">
        <v>5738993.4500000002</v>
      </c>
      <c r="F16" s="160" t="s">
        <v>466</v>
      </c>
    </row>
    <row r="17" spans="1:6" ht="15.75">
      <c r="A17" s="50"/>
      <c r="B17" s="2189" t="s">
        <v>593</v>
      </c>
      <c r="C17" s="2191"/>
      <c r="D17" s="51"/>
      <c r="E17" s="193"/>
      <c r="F17" s="160"/>
    </row>
    <row r="18" spans="1:6" ht="47.25">
      <c r="A18" s="50">
        <v>10</v>
      </c>
      <c r="B18" s="51" t="s">
        <v>39</v>
      </c>
      <c r="C18" s="50" t="s">
        <v>2845</v>
      </c>
      <c r="D18" s="51" t="s">
        <v>40</v>
      </c>
      <c r="E18" s="193">
        <v>8000000</v>
      </c>
      <c r="F18" s="160" t="s">
        <v>466</v>
      </c>
    </row>
    <row r="19" spans="1:6" ht="47.25">
      <c r="A19" s="50">
        <v>11</v>
      </c>
      <c r="B19" s="51" t="s">
        <v>2846</v>
      </c>
      <c r="C19" s="50" t="s">
        <v>2847</v>
      </c>
      <c r="D19" s="51" t="s">
        <v>3453</v>
      </c>
      <c r="E19" s="193">
        <v>19260218</v>
      </c>
      <c r="F19" s="160" t="s">
        <v>466</v>
      </c>
    </row>
    <row r="20" spans="1:6" ht="15.75">
      <c r="A20" s="50"/>
      <c r="B20" s="2189" t="s">
        <v>1404</v>
      </c>
      <c r="C20" s="2191"/>
      <c r="D20" s="51"/>
      <c r="E20" s="193"/>
      <c r="F20" s="160"/>
    </row>
    <row r="21" spans="1:6" ht="157.5">
      <c r="A21" s="50">
        <v>12</v>
      </c>
      <c r="B21" s="51" t="s">
        <v>2848</v>
      </c>
      <c r="C21" s="50" t="s">
        <v>2849</v>
      </c>
      <c r="D21" s="51" t="s">
        <v>2850</v>
      </c>
      <c r="E21" s="110">
        <v>1400000</v>
      </c>
      <c r="F21" s="160" t="s">
        <v>763</v>
      </c>
    </row>
    <row r="22" spans="1:6" ht="173.25">
      <c r="A22" s="50">
        <v>13</v>
      </c>
      <c r="B22" s="51" t="s">
        <v>2851</v>
      </c>
      <c r="C22" s="50" t="s">
        <v>2852</v>
      </c>
      <c r="D22" s="51" t="s">
        <v>2853</v>
      </c>
      <c r="E22" s="189">
        <v>1000000</v>
      </c>
      <c r="F22" s="160" t="s">
        <v>763</v>
      </c>
    </row>
    <row r="23" spans="1:6" ht="31.5">
      <c r="A23" s="50">
        <v>14</v>
      </c>
      <c r="B23" s="51" t="s">
        <v>2854</v>
      </c>
      <c r="C23" s="50" t="s">
        <v>2855</v>
      </c>
      <c r="D23" s="51" t="s">
        <v>2856</v>
      </c>
      <c r="E23" s="193">
        <v>1400000</v>
      </c>
      <c r="F23" s="160" t="s">
        <v>763</v>
      </c>
    </row>
    <row r="24" spans="1:6" ht="31.5">
      <c r="A24" s="50">
        <v>15</v>
      </c>
      <c r="B24" s="51" t="s">
        <v>2851</v>
      </c>
      <c r="C24" s="50" t="s">
        <v>2857</v>
      </c>
      <c r="D24" s="51" t="s">
        <v>2858</v>
      </c>
      <c r="E24" s="193">
        <v>1500000</v>
      </c>
      <c r="F24" s="160" t="s">
        <v>763</v>
      </c>
    </row>
    <row r="25" spans="1:6" ht="47.25">
      <c r="A25" s="50">
        <v>16</v>
      </c>
      <c r="B25" s="51" t="s">
        <v>2851</v>
      </c>
      <c r="C25" s="50" t="s">
        <v>2859</v>
      </c>
      <c r="D25" s="50" t="s">
        <v>2860</v>
      </c>
      <c r="E25" s="193">
        <v>806000</v>
      </c>
      <c r="F25" s="160" t="s">
        <v>4</v>
      </c>
    </row>
    <row r="26" spans="1:6" ht="63">
      <c r="A26" s="50">
        <v>17</v>
      </c>
      <c r="B26" s="51" t="s">
        <v>2861</v>
      </c>
      <c r="C26" s="50" t="s">
        <v>2862</v>
      </c>
      <c r="D26" s="51" t="s">
        <v>2863</v>
      </c>
      <c r="E26" s="193">
        <v>800000</v>
      </c>
      <c r="F26" s="160" t="s">
        <v>1810</v>
      </c>
    </row>
    <row r="27" spans="1:6" ht="63">
      <c r="A27" s="50">
        <v>18</v>
      </c>
      <c r="B27" s="51" t="s">
        <v>2864</v>
      </c>
      <c r="C27" s="50" t="s">
        <v>2865</v>
      </c>
      <c r="D27" s="51" t="s">
        <v>4235</v>
      </c>
      <c r="E27" s="193">
        <v>2300000</v>
      </c>
      <c r="F27" s="160" t="s">
        <v>4</v>
      </c>
    </row>
    <row r="28" spans="1:6" ht="63">
      <c r="A28" s="50">
        <v>19</v>
      </c>
      <c r="B28" s="51" t="s">
        <v>2866</v>
      </c>
      <c r="C28" s="50" t="s">
        <v>2867</v>
      </c>
      <c r="D28" s="51" t="s">
        <v>2868</v>
      </c>
      <c r="E28" s="193">
        <v>1000000</v>
      </c>
      <c r="F28" s="160" t="s">
        <v>4</v>
      </c>
    </row>
    <row r="29" spans="1:6" ht="47.25">
      <c r="A29" s="50">
        <v>20</v>
      </c>
      <c r="B29" s="51" t="s">
        <v>2869</v>
      </c>
      <c r="C29" s="50" t="s">
        <v>2870</v>
      </c>
      <c r="D29" s="51" t="s">
        <v>2871</v>
      </c>
      <c r="E29" s="193">
        <v>700000</v>
      </c>
      <c r="F29" s="160" t="s">
        <v>118</v>
      </c>
    </row>
    <row r="30" spans="1:6" ht="157.5">
      <c r="A30" s="50">
        <v>21</v>
      </c>
      <c r="B30" s="51" t="s">
        <v>2872</v>
      </c>
      <c r="C30" s="50" t="s">
        <v>2873</v>
      </c>
      <c r="D30" s="51" t="s">
        <v>2874</v>
      </c>
      <c r="E30" s="193">
        <v>700000</v>
      </c>
      <c r="F30" s="160" t="s">
        <v>4</v>
      </c>
    </row>
    <row r="31" spans="1:6" ht="31.5">
      <c r="A31" s="50">
        <v>22</v>
      </c>
      <c r="B31" s="51" t="s">
        <v>2875</v>
      </c>
      <c r="C31" s="50" t="s">
        <v>2876</v>
      </c>
      <c r="D31" s="51" t="s">
        <v>2877</v>
      </c>
      <c r="E31" s="193">
        <v>1400000</v>
      </c>
      <c r="F31" s="160" t="s">
        <v>4</v>
      </c>
    </row>
    <row r="32" spans="1:6" ht="15.75">
      <c r="A32" s="50"/>
      <c r="B32" s="2189" t="s">
        <v>1408</v>
      </c>
      <c r="C32" s="2191"/>
      <c r="D32" s="51"/>
      <c r="E32" s="193"/>
      <c r="F32" s="160"/>
    </row>
    <row r="33" spans="1:6" ht="47.25">
      <c r="A33" s="50">
        <v>23</v>
      </c>
      <c r="B33" s="51" t="s">
        <v>2878</v>
      </c>
      <c r="C33" s="50" t="s">
        <v>2879</v>
      </c>
      <c r="D33" s="51" t="s">
        <v>2880</v>
      </c>
      <c r="E33" s="193">
        <v>2500000</v>
      </c>
      <c r="F33" s="160" t="s">
        <v>4</v>
      </c>
    </row>
    <row r="34" spans="1:6" ht="63">
      <c r="A34" s="50">
        <v>24</v>
      </c>
      <c r="B34" s="51" t="s">
        <v>2878</v>
      </c>
      <c r="C34" s="50" t="s">
        <v>2881</v>
      </c>
      <c r="D34" s="51" t="s">
        <v>4236</v>
      </c>
      <c r="E34" s="193">
        <v>2000000</v>
      </c>
      <c r="F34" s="160" t="s">
        <v>4</v>
      </c>
    </row>
    <row r="35" spans="1:6" ht="94.5">
      <c r="A35" s="50">
        <v>25</v>
      </c>
      <c r="B35" s="51" t="s">
        <v>2882</v>
      </c>
      <c r="C35" s="50" t="s">
        <v>2881</v>
      </c>
      <c r="D35" s="50" t="s">
        <v>4239</v>
      </c>
      <c r="E35" s="193">
        <v>1200000</v>
      </c>
      <c r="F35" s="160" t="s">
        <v>763</v>
      </c>
    </row>
    <row r="36" spans="1:6" ht="47.25">
      <c r="A36" s="50">
        <v>26</v>
      </c>
      <c r="B36" s="51" t="s">
        <v>2883</v>
      </c>
      <c r="C36" s="50" t="s">
        <v>2884</v>
      </c>
      <c r="D36" s="51" t="s">
        <v>2885</v>
      </c>
      <c r="E36" s="193">
        <v>2000000</v>
      </c>
      <c r="F36" s="160" t="s">
        <v>4</v>
      </c>
    </row>
    <row r="37" spans="1:6" ht="47.25">
      <c r="A37" s="50">
        <v>27</v>
      </c>
      <c r="B37" s="51" t="s">
        <v>2886</v>
      </c>
      <c r="C37" s="50" t="s">
        <v>2887</v>
      </c>
      <c r="D37" s="51" t="s">
        <v>2888</v>
      </c>
      <c r="E37" s="193">
        <v>1500000</v>
      </c>
      <c r="F37" s="160" t="s">
        <v>4</v>
      </c>
    </row>
    <row r="38" spans="1:6" ht="173.25">
      <c r="A38" s="50">
        <v>28</v>
      </c>
      <c r="B38" s="51" t="s">
        <v>2883</v>
      </c>
      <c r="C38" s="50" t="s">
        <v>2889</v>
      </c>
      <c r="D38" s="51" t="s">
        <v>2890</v>
      </c>
      <c r="E38" s="193">
        <v>1400000</v>
      </c>
      <c r="F38" s="160" t="s">
        <v>4</v>
      </c>
    </row>
    <row r="39" spans="1:6" ht="15.75">
      <c r="A39" s="50"/>
      <c r="B39" s="2189" t="s">
        <v>1415</v>
      </c>
      <c r="C39" s="2191"/>
      <c r="D39" s="51"/>
      <c r="E39" s="193"/>
      <c r="F39" s="160"/>
    </row>
    <row r="40" spans="1:6" ht="157.5">
      <c r="A40" s="50">
        <v>29</v>
      </c>
      <c r="B40" s="51" t="s">
        <v>2891</v>
      </c>
      <c r="C40" s="50" t="s">
        <v>2892</v>
      </c>
      <c r="D40" s="51" t="s">
        <v>4243</v>
      </c>
      <c r="E40" s="193">
        <v>10000000</v>
      </c>
      <c r="F40" s="160" t="s">
        <v>4</v>
      </c>
    </row>
    <row r="41" spans="1:6" ht="15.75">
      <c r="A41" s="50"/>
      <c r="B41" s="2189" t="s">
        <v>662</v>
      </c>
      <c r="C41" s="2191"/>
      <c r="D41" s="51"/>
      <c r="E41" s="193"/>
      <c r="F41" s="160"/>
    </row>
    <row r="42" spans="1:6" ht="47.25">
      <c r="A42" s="50">
        <v>31</v>
      </c>
      <c r="B42" s="51" t="s">
        <v>2896</v>
      </c>
      <c r="C42" s="50" t="s">
        <v>2897</v>
      </c>
      <c r="D42" s="51" t="s">
        <v>2898</v>
      </c>
      <c r="E42" s="193">
        <v>4500000</v>
      </c>
      <c r="F42" s="160" t="s">
        <v>763</v>
      </c>
    </row>
    <row r="43" spans="1:6" ht="63">
      <c r="A43" s="50">
        <v>32</v>
      </c>
      <c r="B43" s="51" t="s">
        <v>2899</v>
      </c>
      <c r="C43" s="50" t="s">
        <v>2900</v>
      </c>
      <c r="D43" s="51" t="s">
        <v>4237</v>
      </c>
      <c r="E43" s="193">
        <v>8400000</v>
      </c>
      <c r="F43" s="160" t="s">
        <v>763</v>
      </c>
    </row>
    <row r="44" spans="1:6" ht="47.25">
      <c r="A44" s="50">
        <v>33</v>
      </c>
      <c r="B44" s="51" t="s">
        <v>2901</v>
      </c>
      <c r="C44" s="50" t="s">
        <v>2902</v>
      </c>
      <c r="D44" s="51" t="s">
        <v>2903</v>
      </c>
      <c r="E44" s="193">
        <v>2000000</v>
      </c>
      <c r="F44" s="160" t="s">
        <v>763</v>
      </c>
    </row>
    <row r="45" spans="1:6" ht="31.5">
      <c r="A45" s="50">
        <v>34</v>
      </c>
      <c r="B45" s="51" t="s">
        <v>2904</v>
      </c>
      <c r="C45" s="50" t="s">
        <v>2905</v>
      </c>
      <c r="D45" s="51" t="s">
        <v>2121</v>
      </c>
      <c r="E45" s="193">
        <v>3500000</v>
      </c>
      <c r="F45" s="160" t="s">
        <v>763</v>
      </c>
    </row>
    <row r="46" spans="1:6" ht="189">
      <c r="A46" s="50">
        <v>35</v>
      </c>
      <c r="B46" s="51" t="s">
        <v>2906</v>
      </c>
      <c r="C46" s="50" t="s">
        <v>2907</v>
      </c>
      <c r="D46" s="51" t="s">
        <v>2908</v>
      </c>
      <c r="E46" s="193">
        <v>1500000</v>
      </c>
      <c r="F46" s="160" t="s">
        <v>763</v>
      </c>
    </row>
    <row r="47" spans="1:6" ht="47.25">
      <c r="A47" s="50">
        <v>37</v>
      </c>
      <c r="B47" s="51" t="s">
        <v>2912</v>
      </c>
      <c r="C47" s="50" t="s">
        <v>2913</v>
      </c>
      <c r="D47" s="51" t="s">
        <v>4242</v>
      </c>
      <c r="E47" s="193">
        <v>300000</v>
      </c>
      <c r="F47" s="160" t="s">
        <v>2914</v>
      </c>
    </row>
    <row r="48" spans="1:6" ht="173.25">
      <c r="A48" s="50">
        <v>38</v>
      </c>
      <c r="B48" s="51" t="s">
        <v>2915</v>
      </c>
      <c r="C48" s="50" t="s">
        <v>2916</v>
      </c>
      <c r="D48" s="51" t="s">
        <v>2917</v>
      </c>
      <c r="E48" s="193">
        <v>2000000</v>
      </c>
      <c r="F48" s="160" t="s">
        <v>763</v>
      </c>
    </row>
    <row r="49" spans="1:6" ht="94.5">
      <c r="A49" s="50">
        <v>39</v>
      </c>
      <c r="B49" s="51" t="s">
        <v>2918</v>
      </c>
      <c r="C49" s="50" t="s">
        <v>2919</v>
      </c>
      <c r="D49" s="51" t="s">
        <v>4238</v>
      </c>
      <c r="E49" s="193">
        <v>3500000</v>
      </c>
      <c r="F49" s="160" t="s">
        <v>763</v>
      </c>
    </row>
    <row r="50" spans="1:6" ht="63">
      <c r="A50" s="50">
        <v>40</v>
      </c>
      <c r="B50" s="51" t="s">
        <v>2918</v>
      </c>
      <c r="C50" s="50" t="s">
        <v>2920</v>
      </c>
      <c r="D50" s="51" t="s">
        <v>4240</v>
      </c>
      <c r="E50" s="193">
        <v>1000000</v>
      </c>
      <c r="F50" s="160" t="s">
        <v>763</v>
      </c>
    </row>
    <row r="51" spans="1:6" ht="17.25" customHeight="1">
      <c r="A51" s="95"/>
      <c r="B51" s="2189" t="s">
        <v>15</v>
      </c>
      <c r="C51" s="2190"/>
      <c r="D51" s="2191"/>
      <c r="E51" s="4">
        <f>SUM(E6:E50)</f>
        <v>102040875.52</v>
      </c>
      <c r="F51" s="160"/>
    </row>
    <row r="52" spans="1:6" ht="79.5" customHeight="1">
      <c r="A52" s="2143" t="s">
        <v>1391</v>
      </c>
      <c r="B52" s="2143"/>
      <c r="C52" s="2143"/>
      <c r="D52" s="2143" t="s">
        <v>1392</v>
      </c>
      <c r="E52" s="2143"/>
      <c r="F52" s="2143"/>
    </row>
    <row r="54" spans="1:6" s="583" customFormat="1">
      <c r="E54" s="211"/>
      <c r="F54" s="236"/>
    </row>
    <row r="55" spans="1:6" s="583" customFormat="1">
      <c r="E55" s="211"/>
      <c r="F55" s="236"/>
    </row>
    <row r="56" spans="1:6" s="583" customFormat="1">
      <c r="E56" s="211"/>
      <c r="F56" s="236"/>
    </row>
    <row r="57" spans="1:6" s="583" customFormat="1">
      <c r="E57" s="211"/>
      <c r="F57" s="236"/>
    </row>
    <row r="58" spans="1:6" s="583" customFormat="1">
      <c r="E58" s="211"/>
      <c r="F58" s="236"/>
    </row>
    <row r="59" spans="1:6" s="583" customFormat="1">
      <c r="E59" s="211"/>
      <c r="F59" s="236"/>
    </row>
    <row r="67" spans="1:6" ht="31.5">
      <c r="A67" s="50">
        <v>30</v>
      </c>
      <c r="B67" s="51" t="s">
        <v>2893</v>
      </c>
      <c r="C67" s="50" t="s">
        <v>2894</v>
      </c>
      <c r="D67" s="51" t="s">
        <v>2895</v>
      </c>
      <c r="E67" s="193">
        <v>3000000</v>
      </c>
      <c r="F67" s="160" t="s">
        <v>763</v>
      </c>
    </row>
    <row r="68" spans="1:6" ht="31.5">
      <c r="A68" s="50">
        <v>36</v>
      </c>
      <c r="B68" s="51" t="s">
        <v>2909</v>
      </c>
      <c r="C68" s="50" t="s">
        <v>2910</v>
      </c>
      <c r="D68" s="51" t="s">
        <v>2911</v>
      </c>
      <c r="E68" s="193">
        <v>2000000</v>
      </c>
      <c r="F68" s="160" t="s">
        <v>763</v>
      </c>
    </row>
    <row r="69" spans="1:6" ht="47.25">
      <c r="A69" s="50">
        <v>37</v>
      </c>
      <c r="B69" s="51" t="s">
        <v>2912</v>
      </c>
      <c r="C69" s="50" t="s">
        <v>2913</v>
      </c>
      <c r="D69" s="51" t="s">
        <v>4241</v>
      </c>
      <c r="E69" s="193">
        <v>2000000</v>
      </c>
      <c r="F69" s="160" t="s">
        <v>2914</v>
      </c>
    </row>
    <row r="70" spans="1:6">
      <c r="E70" s="211">
        <f>SUM(E67:E69)</f>
        <v>7000000</v>
      </c>
    </row>
    <row r="72" spans="1:6">
      <c r="E72" s="211">
        <f>E70+E51</f>
        <v>109040875.52</v>
      </c>
    </row>
  </sheetData>
  <mergeCells count="14">
    <mergeCell ref="B51:D51"/>
    <mergeCell ref="A52:C52"/>
    <mergeCell ref="D52:F52"/>
    <mergeCell ref="B17:C17"/>
    <mergeCell ref="B20:C20"/>
    <mergeCell ref="B32:C32"/>
    <mergeCell ref="B39:C39"/>
    <mergeCell ref="B41:C41"/>
    <mergeCell ref="B15:C15"/>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122.xml><?xml version="1.0" encoding="utf-8"?>
<worksheet xmlns="http://schemas.openxmlformats.org/spreadsheetml/2006/main" xmlns:r="http://schemas.openxmlformats.org/officeDocument/2006/relationships">
  <sheetPr>
    <tabColor theme="5" tint="-0.499984740745262"/>
  </sheetPr>
  <dimension ref="A1:G69"/>
  <sheetViews>
    <sheetView topLeftCell="A61" workbookViewId="0">
      <selection activeCell="H68" sqref="H68"/>
    </sheetView>
  </sheetViews>
  <sheetFormatPr defaultColWidth="8.7109375" defaultRowHeight="15.75"/>
  <cols>
    <col min="1" max="1" width="7.42578125" style="230" customWidth="1"/>
    <col min="2" max="2" width="16.28515625" style="230" customWidth="1"/>
    <col min="3" max="3" width="41.85546875" style="230" customWidth="1"/>
    <col min="4" max="4" width="24.7109375" style="230" customWidth="1"/>
    <col min="5" max="5" width="20.85546875" style="760" customWidth="1"/>
    <col min="6" max="6" width="10.140625" style="230" customWidth="1"/>
    <col min="7" max="16384" width="8.7109375" style="230"/>
  </cols>
  <sheetData>
    <row r="1" spans="1:6">
      <c r="A1" s="2149" t="s">
        <v>133</v>
      </c>
      <c r="B1" s="2149"/>
      <c r="C1" s="2149"/>
      <c r="D1" s="2149"/>
      <c r="E1" s="2149"/>
      <c r="F1" s="2149"/>
    </row>
    <row r="2" spans="1:6">
      <c r="A2" s="2149" t="s">
        <v>8423</v>
      </c>
      <c r="B2" s="2149"/>
      <c r="C2" s="2149"/>
      <c r="D2" s="2149"/>
      <c r="E2" s="2149"/>
      <c r="F2" s="2149"/>
    </row>
    <row r="3" spans="1:6">
      <c r="A3" s="2149" t="s">
        <v>140</v>
      </c>
      <c r="B3" s="2149"/>
      <c r="C3" s="2149"/>
      <c r="D3" s="2149"/>
      <c r="E3" s="2149"/>
      <c r="F3" s="2149"/>
    </row>
    <row r="4" spans="1:6">
      <c r="A4" s="100" t="s">
        <v>134</v>
      </c>
      <c r="B4" s="114" t="s">
        <v>135</v>
      </c>
      <c r="C4" s="114" t="s">
        <v>0</v>
      </c>
      <c r="D4" s="303" t="s">
        <v>4326</v>
      </c>
      <c r="E4" s="105" t="s">
        <v>4327</v>
      </c>
      <c r="F4" s="355" t="s">
        <v>1489</v>
      </c>
    </row>
    <row r="5" spans="1:6">
      <c r="A5" s="173"/>
      <c r="B5" s="2383" t="s">
        <v>139</v>
      </c>
      <c r="C5" s="2383"/>
      <c r="D5" s="377"/>
      <c r="E5" s="384"/>
      <c r="F5" s="377"/>
    </row>
    <row r="6" spans="1:6" ht="31.5">
      <c r="A6" s="50">
        <v>1</v>
      </c>
      <c r="B6" s="50" t="s">
        <v>1</v>
      </c>
      <c r="C6" s="50" t="s">
        <v>8424</v>
      </c>
      <c r="D6" s="50" t="s">
        <v>8425</v>
      </c>
      <c r="E6" s="106">
        <v>1500000</v>
      </c>
      <c r="F6" s="50" t="s">
        <v>110</v>
      </c>
    </row>
    <row r="7" spans="1:6" ht="78.75">
      <c r="A7" s="50">
        <v>2</v>
      </c>
      <c r="B7" s="50" t="s">
        <v>5</v>
      </c>
      <c r="C7" s="50" t="s">
        <v>8426</v>
      </c>
      <c r="D7" s="50" t="s">
        <v>3030</v>
      </c>
      <c r="E7" s="106">
        <v>2525652.5299999998</v>
      </c>
      <c r="F7" s="50" t="s">
        <v>110</v>
      </c>
    </row>
    <row r="8" spans="1:6" ht="31.5">
      <c r="A8" s="50">
        <v>3</v>
      </c>
      <c r="B8" s="50" t="s">
        <v>7</v>
      </c>
      <c r="C8" s="50" t="s">
        <v>8427</v>
      </c>
      <c r="D8" s="50" t="s">
        <v>9</v>
      </c>
      <c r="E8" s="106">
        <v>67200</v>
      </c>
      <c r="F8" s="50" t="s">
        <v>118</v>
      </c>
    </row>
    <row r="9" spans="1:6" ht="31.5">
      <c r="A9" s="50">
        <v>4</v>
      </c>
      <c r="B9" s="50" t="s">
        <v>10</v>
      </c>
      <c r="C9" s="50" t="s">
        <v>8428</v>
      </c>
      <c r="D9" s="50" t="s">
        <v>9</v>
      </c>
      <c r="E9" s="106">
        <v>49600</v>
      </c>
      <c r="F9" s="50" t="s">
        <v>118</v>
      </c>
    </row>
    <row r="10" spans="1:6" ht="47.25">
      <c r="A10" s="50">
        <v>5</v>
      </c>
      <c r="B10" s="50" t="s">
        <v>12</v>
      </c>
      <c r="C10" s="50" t="s">
        <v>10829</v>
      </c>
      <c r="D10" s="50" t="s">
        <v>13795</v>
      </c>
      <c r="E10" s="106">
        <v>2400000</v>
      </c>
      <c r="F10" s="50" t="s">
        <v>118</v>
      </c>
    </row>
    <row r="11" spans="1:6">
      <c r="A11" s="50"/>
      <c r="B11" s="2215" t="s">
        <v>4132</v>
      </c>
      <c r="C11" s="2276"/>
      <c r="D11" s="50"/>
      <c r="E11" s="106"/>
      <c r="F11" s="50"/>
    </row>
    <row r="12" spans="1:6" ht="47.25">
      <c r="A12" s="50">
        <v>6</v>
      </c>
      <c r="B12" s="50" t="s">
        <v>12</v>
      </c>
      <c r="C12" s="50" t="s">
        <v>8429</v>
      </c>
      <c r="D12" s="50" t="s">
        <v>13796</v>
      </c>
      <c r="E12" s="106">
        <v>1971226.26</v>
      </c>
      <c r="F12" s="50" t="s">
        <v>118</v>
      </c>
    </row>
    <row r="13" spans="1:6" ht="63">
      <c r="A13" s="50">
        <v>7</v>
      </c>
      <c r="B13" s="50" t="s">
        <v>360</v>
      </c>
      <c r="C13" s="50" t="s">
        <v>8430</v>
      </c>
      <c r="D13" s="50" t="s">
        <v>1736</v>
      </c>
      <c r="E13" s="110">
        <v>1300000</v>
      </c>
      <c r="F13" s="50" t="s">
        <v>118</v>
      </c>
    </row>
    <row r="14" spans="1:6">
      <c r="A14" s="50"/>
      <c r="B14" s="2215" t="s">
        <v>207</v>
      </c>
      <c r="C14" s="2276"/>
      <c r="D14" s="50"/>
      <c r="E14" s="110"/>
      <c r="F14" s="50"/>
    </row>
    <row r="15" spans="1:6" ht="78.75">
      <c r="A15" s="50">
        <v>8</v>
      </c>
      <c r="B15" s="50" t="s">
        <v>475</v>
      </c>
      <c r="C15" s="50" t="s">
        <v>8431</v>
      </c>
      <c r="D15" s="50" t="s">
        <v>22</v>
      </c>
      <c r="E15" s="110">
        <v>5738993.4500000002</v>
      </c>
      <c r="F15" s="50" t="s">
        <v>110</v>
      </c>
    </row>
    <row r="16" spans="1:6">
      <c r="A16" s="50"/>
      <c r="B16" s="2215" t="s">
        <v>593</v>
      </c>
      <c r="C16" s="2276"/>
      <c r="D16" s="50"/>
      <c r="E16" s="110"/>
      <c r="F16" s="50"/>
    </row>
    <row r="17" spans="1:7" ht="47.25">
      <c r="A17" s="50">
        <v>9</v>
      </c>
      <c r="B17" s="50" t="s">
        <v>39</v>
      </c>
      <c r="C17" s="50" t="s">
        <v>8432</v>
      </c>
      <c r="D17" s="50" t="s">
        <v>10830</v>
      </c>
      <c r="E17" s="110">
        <v>23164306.25</v>
      </c>
      <c r="F17" s="50" t="s">
        <v>118</v>
      </c>
    </row>
    <row r="18" spans="1:7" ht="47.25">
      <c r="A18" s="50">
        <v>10</v>
      </c>
      <c r="B18" s="50" t="s">
        <v>41</v>
      </c>
      <c r="C18" s="50" t="s">
        <v>8433</v>
      </c>
      <c r="D18" s="50" t="s">
        <v>10831</v>
      </c>
      <c r="E18" s="110">
        <v>15000000</v>
      </c>
      <c r="F18" s="50" t="s">
        <v>118</v>
      </c>
    </row>
    <row r="19" spans="1:7">
      <c r="A19" s="50"/>
      <c r="B19" s="2215" t="s">
        <v>2408</v>
      </c>
      <c r="C19" s="2276"/>
      <c r="D19" s="50"/>
      <c r="E19" s="110"/>
      <c r="F19" s="50"/>
    </row>
    <row r="20" spans="1:7" ht="47.25">
      <c r="A20" s="50">
        <v>11</v>
      </c>
      <c r="B20" s="50" t="s">
        <v>10832</v>
      </c>
      <c r="C20" s="50" t="s">
        <v>8434</v>
      </c>
      <c r="D20" s="50" t="s">
        <v>10833</v>
      </c>
      <c r="E20" s="106">
        <v>1000000</v>
      </c>
      <c r="F20" s="50" t="s">
        <v>4</v>
      </c>
    </row>
    <row r="21" spans="1:7" ht="47.25">
      <c r="A21" s="50">
        <v>12</v>
      </c>
      <c r="B21" s="50" t="s">
        <v>10834</v>
      </c>
      <c r="C21" s="50" t="s">
        <v>8435</v>
      </c>
      <c r="D21" s="50" t="s">
        <v>10833</v>
      </c>
      <c r="E21" s="106">
        <v>1000000</v>
      </c>
      <c r="F21" s="50" t="s">
        <v>4</v>
      </c>
    </row>
    <row r="22" spans="1:7" ht="47.25">
      <c r="A22" s="50">
        <v>13</v>
      </c>
      <c r="B22" s="50" t="s">
        <v>10835</v>
      </c>
      <c r="C22" s="50" t="s">
        <v>8437</v>
      </c>
      <c r="D22" s="50" t="s">
        <v>10836</v>
      </c>
      <c r="E22" s="106">
        <v>1000000</v>
      </c>
      <c r="F22" s="50" t="s">
        <v>4</v>
      </c>
    </row>
    <row r="23" spans="1:7" ht="47.25">
      <c r="A23" s="50">
        <v>14</v>
      </c>
      <c r="B23" s="50" t="s">
        <v>1866</v>
      </c>
      <c r="C23" s="50" t="s">
        <v>8439</v>
      </c>
      <c r="D23" s="50" t="s">
        <v>10833</v>
      </c>
      <c r="E23" s="106">
        <v>1000000</v>
      </c>
      <c r="F23" s="50" t="s">
        <v>4</v>
      </c>
    </row>
    <row r="24" spans="1:7" ht="47.25">
      <c r="A24" s="50">
        <v>15</v>
      </c>
      <c r="B24" s="50" t="s">
        <v>10837</v>
      </c>
      <c r="C24" s="50" t="s">
        <v>8441</v>
      </c>
      <c r="D24" s="50" t="s">
        <v>10836</v>
      </c>
      <c r="E24" s="106">
        <v>1000000</v>
      </c>
      <c r="F24" s="50" t="s">
        <v>4</v>
      </c>
    </row>
    <row r="25" spans="1:7" ht="47.25">
      <c r="A25" s="50">
        <v>16</v>
      </c>
      <c r="B25" s="50" t="s">
        <v>10880</v>
      </c>
      <c r="C25" s="50" t="s">
        <v>8443</v>
      </c>
      <c r="D25" s="50" t="s">
        <v>10836</v>
      </c>
      <c r="E25" s="106">
        <v>1000000</v>
      </c>
      <c r="F25" s="50" t="s">
        <v>4</v>
      </c>
    </row>
    <row r="26" spans="1:7" ht="47.25">
      <c r="A26" s="50">
        <v>17</v>
      </c>
      <c r="B26" s="50" t="s">
        <v>10838</v>
      </c>
      <c r="C26" s="50" t="s">
        <v>10839</v>
      </c>
      <c r="D26" s="50" t="s">
        <v>10836</v>
      </c>
      <c r="E26" s="106">
        <v>1000000</v>
      </c>
      <c r="F26" s="50" t="s">
        <v>4</v>
      </c>
    </row>
    <row r="27" spans="1:7" ht="47.25">
      <c r="A27" s="50">
        <v>18</v>
      </c>
      <c r="B27" s="50" t="s">
        <v>10840</v>
      </c>
      <c r="C27" s="50" t="s">
        <v>10841</v>
      </c>
      <c r="D27" s="50" t="s">
        <v>10842</v>
      </c>
      <c r="E27" s="106">
        <v>400000</v>
      </c>
      <c r="F27" s="50" t="s">
        <v>4</v>
      </c>
    </row>
    <row r="28" spans="1:7" ht="47.25">
      <c r="A28" s="50">
        <v>19</v>
      </c>
      <c r="B28" s="50" t="s">
        <v>10835</v>
      </c>
      <c r="C28" s="50" t="s">
        <v>10843</v>
      </c>
      <c r="D28" s="50" t="s">
        <v>10844</v>
      </c>
      <c r="E28" s="106">
        <v>600000</v>
      </c>
      <c r="F28" s="50" t="s">
        <v>4</v>
      </c>
    </row>
    <row r="29" spans="1:7" ht="47.25">
      <c r="A29" s="50">
        <v>20</v>
      </c>
      <c r="B29" s="60" t="s">
        <v>10845</v>
      </c>
      <c r="C29" s="60" t="s">
        <v>10846</v>
      </c>
      <c r="D29" s="60" t="s">
        <v>10844</v>
      </c>
      <c r="E29" s="106">
        <v>600000</v>
      </c>
      <c r="F29" s="60" t="s">
        <v>4</v>
      </c>
      <c r="G29" s="517"/>
    </row>
    <row r="30" spans="1:7" ht="47.25">
      <c r="A30" s="50">
        <v>21</v>
      </c>
      <c r="B30" s="50" t="s">
        <v>10847</v>
      </c>
      <c r="C30" s="50" t="s">
        <v>10848</v>
      </c>
      <c r="D30" s="50" t="s">
        <v>10844</v>
      </c>
      <c r="E30" s="106">
        <v>600000</v>
      </c>
      <c r="F30" s="50" t="s">
        <v>4</v>
      </c>
    </row>
    <row r="31" spans="1:7" ht="47.25">
      <c r="A31" s="50">
        <v>22</v>
      </c>
      <c r="B31" s="50" t="s">
        <v>10849</v>
      </c>
      <c r="C31" s="50" t="s">
        <v>10850</v>
      </c>
      <c r="D31" s="50" t="s">
        <v>10842</v>
      </c>
      <c r="E31" s="106">
        <v>400000</v>
      </c>
      <c r="F31" s="50" t="s">
        <v>4</v>
      </c>
    </row>
    <row r="32" spans="1:7" ht="47.25">
      <c r="A32" s="50">
        <v>23</v>
      </c>
      <c r="B32" s="50" t="s">
        <v>1866</v>
      </c>
      <c r="C32" s="50" t="s">
        <v>10851</v>
      </c>
      <c r="D32" s="50" t="s">
        <v>10844</v>
      </c>
      <c r="E32" s="106">
        <v>600000</v>
      </c>
      <c r="F32" s="50" t="s">
        <v>4</v>
      </c>
    </row>
    <row r="33" spans="1:6" ht="47.25">
      <c r="A33" s="50">
        <v>24</v>
      </c>
      <c r="B33" s="50" t="s">
        <v>10832</v>
      </c>
      <c r="C33" s="50" t="s">
        <v>10852</v>
      </c>
      <c r="D33" s="50" t="s">
        <v>10842</v>
      </c>
      <c r="E33" s="106">
        <v>400000</v>
      </c>
      <c r="F33" s="50" t="s">
        <v>4</v>
      </c>
    </row>
    <row r="34" spans="1:6" ht="47.25">
      <c r="A34" s="50">
        <v>25</v>
      </c>
      <c r="B34" s="50" t="s">
        <v>10853</v>
      </c>
      <c r="C34" s="50" t="s">
        <v>10854</v>
      </c>
      <c r="D34" s="50" t="s">
        <v>10844</v>
      </c>
      <c r="E34" s="106">
        <v>600000</v>
      </c>
      <c r="F34" s="50" t="s">
        <v>4</v>
      </c>
    </row>
    <row r="35" spans="1:6" ht="47.25">
      <c r="A35" s="50">
        <v>26</v>
      </c>
      <c r="B35" s="50" t="s">
        <v>10855</v>
      </c>
      <c r="C35" s="50" t="s">
        <v>10856</v>
      </c>
      <c r="D35" s="50" t="s">
        <v>10844</v>
      </c>
      <c r="E35" s="106">
        <v>600000</v>
      </c>
      <c r="F35" s="50" t="s">
        <v>4</v>
      </c>
    </row>
    <row r="36" spans="1:6" ht="47.25">
      <c r="A36" s="50">
        <v>27</v>
      </c>
      <c r="B36" s="50" t="s">
        <v>10857</v>
      </c>
      <c r="C36" s="50" t="s">
        <v>10858</v>
      </c>
      <c r="D36" s="50" t="s">
        <v>10844</v>
      </c>
      <c r="E36" s="106">
        <v>600000</v>
      </c>
      <c r="F36" s="50" t="s">
        <v>4</v>
      </c>
    </row>
    <row r="37" spans="1:6" ht="47.25">
      <c r="A37" s="50">
        <v>28</v>
      </c>
      <c r="B37" s="50" t="s">
        <v>10859</v>
      </c>
      <c r="C37" s="50" t="s">
        <v>10860</v>
      </c>
      <c r="D37" s="50" t="s">
        <v>10844</v>
      </c>
      <c r="E37" s="106">
        <v>600000</v>
      </c>
      <c r="F37" s="50" t="s">
        <v>4</v>
      </c>
    </row>
    <row r="38" spans="1:6" ht="94.5">
      <c r="A38" s="50">
        <v>29</v>
      </c>
      <c r="B38" s="50" t="s">
        <v>8436</v>
      </c>
      <c r="C38" s="50" t="s">
        <v>10861</v>
      </c>
      <c r="D38" s="50" t="s">
        <v>8438</v>
      </c>
      <c r="E38" s="106">
        <v>2000000</v>
      </c>
      <c r="F38" s="50" t="s">
        <v>4</v>
      </c>
    </row>
    <row r="39" spans="1:6" ht="94.5">
      <c r="A39" s="50">
        <v>30</v>
      </c>
      <c r="B39" s="50" t="s">
        <v>10879</v>
      </c>
      <c r="C39" s="50" t="s">
        <v>10862</v>
      </c>
      <c r="D39" s="50" t="s">
        <v>8438</v>
      </c>
      <c r="E39" s="106">
        <v>2000000</v>
      </c>
      <c r="F39" s="50" t="s">
        <v>4</v>
      </c>
    </row>
    <row r="40" spans="1:6" ht="63">
      <c r="A40" s="50">
        <v>31</v>
      </c>
      <c r="B40" s="50" t="s">
        <v>8440</v>
      </c>
      <c r="C40" s="50" t="s">
        <v>10863</v>
      </c>
      <c r="D40" s="50" t="s">
        <v>10864</v>
      </c>
      <c r="E40" s="106">
        <v>1500000</v>
      </c>
      <c r="F40" s="50" t="s">
        <v>4</v>
      </c>
    </row>
    <row r="41" spans="1:6" ht="63">
      <c r="A41" s="50">
        <v>32</v>
      </c>
      <c r="B41" s="50" t="s">
        <v>10865</v>
      </c>
      <c r="C41" s="50" t="s">
        <v>10866</v>
      </c>
      <c r="D41" s="50" t="s">
        <v>10867</v>
      </c>
      <c r="E41" s="106">
        <v>3000000</v>
      </c>
      <c r="F41" s="50" t="s">
        <v>4</v>
      </c>
    </row>
    <row r="42" spans="1:6" ht="63">
      <c r="A42" s="50">
        <v>33</v>
      </c>
      <c r="B42" s="50" t="s">
        <v>8442</v>
      </c>
      <c r="C42" s="50" t="s">
        <v>10868</v>
      </c>
      <c r="D42" s="50" t="s">
        <v>10867</v>
      </c>
      <c r="E42" s="106">
        <v>3000000</v>
      </c>
      <c r="F42" s="50" t="s">
        <v>4</v>
      </c>
    </row>
    <row r="43" spans="1:6">
      <c r="A43" s="50"/>
      <c r="B43" s="2215" t="s">
        <v>2487</v>
      </c>
      <c r="C43" s="2276"/>
      <c r="D43" s="50"/>
      <c r="E43" s="106"/>
      <c r="F43" s="50"/>
    </row>
    <row r="44" spans="1:6" ht="47.25">
      <c r="A44" s="50">
        <v>34</v>
      </c>
      <c r="B44" s="50" t="s">
        <v>10869</v>
      </c>
      <c r="C44" s="50" t="s">
        <v>8444</v>
      </c>
      <c r="D44" s="50" t="s">
        <v>10870</v>
      </c>
      <c r="E44" s="106">
        <v>5000000</v>
      </c>
      <c r="F44" s="50" t="s">
        <v>4</v>
      </c>
    </row>
    <row r="45" spans="1:6" ht="47.25">
      <c r="A45" s="50">
        <v>35</v>
      </c>
      <c r="B45" s="50" t="s">
        <v>10871</v>
      </c>
      <c r="C45" s="50" t="s">
        <v>8445</v>
      </c>
      <c r="D45" s="50" t="s">
        <v>10872</v>
      </c>
      <c r="E45" s="106">
        <v>1800000</v>
      </c>
      <c r="F45" s="50" t="s">
        <v>4</v>
      </c>
    </row>
    <row r="46" spans="1:6" ht="63">
      <c r="A46" s="50">
        <v>36</v>
      </c>
      <c r="B46" s="51" t="s">
        <v>8446</v>
      </c>
      <c r="C46" s="50" t="s">
        <v>8447</v>
      </c>
      <c r="D46" s="50" t="s">
        <v>10873</v>
      </c>
      <c r="E46" s="106">
        <v>5000000</v>
      </c>
      <c r="F46" s="50" t="s">
        <v>4</v>
      </c>
    </row>
    <row r="47" spans="1:6" ht="47.25">
      <c r="A47" s="50">
        <v>37</v>
      </c>
      <c r="B47" s="51" t="s">
        <v>8448</v>
      </c>
      <c r="C47" s="50" t="s">
        <v>8449</v>
      </c>
      <c r="D47" s="50" t="s">
        <v>10872</v>
      </c>
      <c r="E47" s="106">
        <v>1800000</v>
      </c>
      <c r="F47" s="50" t="s">
        <v>4</v>
      </c>
    </row>
    <row r="48" spans="1:6" ht="78.75">
      <c r="A48" s="50">
        <v>38</v>
      </c>
      <c r="B48" s="51" t="s">
        <v>8450</v>
      </c>
      <c r="C48" s="50" t="s">
        <v>10874</v>
      </c>
      <c r="D48" s="50" t="s">
        <v>10875</v>
      </c>
      <c r="E48" s="189">
        <v>5723897.0199999996</v>
      </c>
      <c r="F48" s="50" t="s">
        <v>4</v>
      </c>
    </row>
    <row r="49" spans="1:6">
      <c r="A49" s="50"/>
      <c r="B49" s="2189" t="s">
        <v>662</v>
      </c>
      <c r="C49" s="2191"/>
      <c r="D49" s="50"/>
      <c r="E49" s="106"/>
      <c r="F49" s="50"/>
    </row>
    <row r="50" spans="1:6" ht="94.5">
      <c r="A50" s="50">
        <v>39</v>
      </c>
      <c r="B50" s="51" t="s">
        <v>8452</v>
      </c>
      <c r="C50" s="50" t="s">
        <v>8453</v>
      </c>
      <c r="D50" s="50" t="s">
        <v>10878</v>
      </c>
      <c r="E50" s="106">
        <v>2000000</v>
      </c>
      <c r="F50" s="50" t="s">
        <v>4</v>
      </c>
    </row>
    <row r="51" spans="1:6" ht="94.5">
      <c r="A51" s="50">
        <v>40</v>
      </c>
      <c r="B51" s="51" t="s">
        <v>8454</v>
      </c>
      <c r="C51" s="50" t="s">
        <v>8455</v>
      </c>
      <c r="D51" s="50" t="s">
        <v>8456</v>
      </c>
      <c r="E51" s="106">
        <v>1500000</v>
      </c>
      <c r="F51" s="50" t="s">
        <v>4</v>
      </c>
    </row>
    <row r="52" spans="1:6">
      <c r="A52" s="50"/>
      <c r="B52" s="2215" t="s">
        <v>15</v>
      </c>
      <c r="C52" s="2216"/>
      <c r="D52" s="50"/>
      <c r="E52" s="552">
        <f>SUM(E6:E51)</f>
        <v>101040875.50999999</v>
      </c>
      <c r="F52" s="50"/>
    </row>
    <row r="53" spans="1:6" ht="79.5" customHeight="1">
      <c r="A53" s="2143" t="s">
        <v>1391</v>
      </c>
      <c r="B53" s="2143"/>
      <c r="C53" s="2143"/>
      <c r="D53" s="2143" t="s">
        <v>172</v>
      </c>
      <c r="E53" s="2143"/>
      <c r="F53" s="2143"/>
    </row>
    <row r="63" spans="1:6" ht="110.25">
      <c r="A63" s="50"/>
      <c r="B63" s="51" t="s">
        <v>8451</v>
      </c>
      <c r="C63" s="50" t="s">
        <v>10876</v>
      </c>
      <c r="D63" s="50" t="s">
        <v>10877</v>
      </c>
      <c r="E63" s="106">
        <v>3500000</v>
      </c>
      <c r="F63" s="50" t="s">
        <v>4</v>
      </c>
    </row>
    <row r="64" spans="1:6" ht="31.5">
      <c r="A64" s="97"/>
      <c r="B64" s="1898" t="s">
        <v>8457</v>
      </c>
      <c r="C64" s="97" t="s">
        <v>8458</v>
      </c>
      <c r="D64" s="1898" t="s">
        <v>8459</v>
      </c>
      <c r="E64" s="106">
        <v>2000000</v>
      </c>
      <c r="F64" s="97" t="s">
        <v>4</v>
      </c>
    </row>
    <row r="65" spans="1:6" ht="47.25">
      <c r="A65" s="97"/>
      <c r="B65" s="1898" t="s">
        <v>8460</v>
      </c>
      <c r="C65" s="97" t="s">
        <v>8461</v>
      </c>
      <c r="D65" s="1898" t="s">
        <v>8462</v>
      </c>
      <c r="E65" s="106">
        <v>2500000</v>
      </c>
      <c r="F65" s="97" t="s">
        <v>4</v>
      </c>
    </row>
    <row r="66" spans="1:6">
      <c r="E66" s="760">
        <f>SUM(E63:E65)</f>
        <v>8000000</v>
      </c>
    </row>
    <row r="69" spans="1:6">
      <c r="E69" s="760">
        <f>E66+E52</f>
        <v>109040875.50999999</v>
      </c>
    </row>
  </sheetData>
  <mergeCells count="13">
    <mergeCell ref="B52:C52"/>
    <mergeCell ref="A53:C53"/>
    <mergeCell ref="D53:F53"/>
    <mergeCell ref="A1:F1"/>
    <mergeCell ref="A2:F2"/>
    <mergeCell ref="A3:F3"/>
    <mergeCell ref="B5:C5"/>
    <mergeCell ref="B11:C11"/>
    <mergeCell ref="B14:C14"/>
    <mergeCell ref="B16:C16"/>
    <mergeCell ref="B19:C19"/>
    <mergeCell ref="B43:C43"/>
    <mergeCell ref="B49:C49"/>
  </mergeCells>
  <pageMargins left="0.7" right="0.7" top="0.75" bottom="0.75" header="0.3" footer="0.3"/>
  <pageSetup orientation="landscape" r:id="rId1"/>
  <headerFooter>
    <oddFooter>Page &amp;P of &amp;N</oddFooter>
  </headerFooter>
</worksheet>
</file>

<file path=xl/worksheets/sheet123.xml><?xml version="1.0" encoding="utf-8"?>
<worksheet xmlns="http://schemas.openxmlformats.org/spreadsheetml/2006/main" xmlns:r="http://schemas.openxmlformats.org/officeDocument/2006/relationships">
  <sheetPr>
    <tabColor theme="5" tint="-0.499984740745262"/>
  </sheetPr>
  <dimension ref="A1:L96"/>
  <sheetViews>
    <sheetView view="pageLayout" topLeftCell="A82" workbookViewId="0">
      <selection activeCell="D90" sqref="D90"/>
    </sheetView>
  </sheetViews>
  <sheetFormatPr defaultRowHeight="15"/>
  <cols>
    <col min="1" max="1" width="6.85546875" style="603" customWidth="1"/>
    <col min="2" max="2" width="16.7109375" style="603" customWidth="1"/>
    <col min="3" max="3" width="42" style="603" customWidth="1"/>
    <col min="4" max="4" width="24.7109375" style="603" customWidth="1"/>
    <col min="5" max="5" width="20.85546875" style="604" customWidth="1"/>
    <col min="6" max="6" width="10.28515625" style="163" customWidth="1"/>
    <col min="7" max="9" width="9.140625" style="603"/>
    <col min="10" max="10" width="11.5703125" style="603" bestFit="1" customWidth="1"/>
    <col min="11" max="12" width="13.28515625" style="603" bestFit="1" customWidth="1"/>
    <col min="13" max="16384" width="9.140625" style="603"/>
  </cols>
  <sheetData>
    <row r="1" spans="1:6" ht="18.95" customHeight="1">
      <c r="A1" s="2164" t="s">
        <v>133</v>
      </c>
      <c r="B1" s="2164"/>
      <c r="C1" s="2164"/>
      <c r="D1" s="2164"/>
      <c r="E1" s="2164"/>
      <c r="F1" s="2164"/>
    </row>
    <row r="2" spans="1:6" ht="18.95" customHeight="1">
      <c r="A2" s="2164" t="s">
        <v>14588</v>
      </c>
      <c r="B2" s="2164"/>
      <c r="C2" s="2164"/>
      <c r="D2" s="2164"/>
      <c r="E2" s="2164"/>
      <c r="F2" s="2164"/>
    </row>
    <row r="3" spans="1:6" ht="18.600000000000001" customHeight="1">
      <c r="A3" s="2164" t="s">
        <v>140</v>
      </c>
      <c r="B3" s="2164"/>
      <c r="C3" s="2164"/>
      <c r="D3" s="2164"/>
      <c r="E3" s="2164"/>
      <c r="F3" s="2164"/>
    </row>
    <row r="4" spans="1:6" ht="39" customHeight="1">
      <c r="A4" s="784" t="s">
        <v>134</v>
      </c>
      <c r="B4" s="762" t="s">
        <v>676</v>
      </c>
      <c r="C4" s="762" t="s">
        <v>463</v>
      </c>
      <c r="D4" s="762" t="s">
        <v>788</v>
      </c>
      <c r="E4" s="610" t="s">
        <v>3371</v>
      </c>
      <c r="F4" s="280" t="s">
        <v>677</v>
      </c>
    </row>
    <row r="5" spans="1:6" ht="15.75">
      <c r="A5" s="60"/>
      <c r="B5" s="2152" t="s">
        <v>14721</v>
      </c>
      <c r="C5" s="2153"/>
      <c r="D5" s="107"/>
      <c r="E5" s="193"/>
      <c r="F5" s="115"/>
    </row>
    <row r="6" spans="1:6" ht="31.5">
      <c r="A6" s="60">
        <v>1</v>
      </c>
      <c r="B6" s="107" t="s">
        <v>464</v>
      </c>
      <c r="C6" s="60" t="s">
        <v>14589</v>
      </c>
      <c r="D6" s="107" t="s">
        <v>239</v>
      </c>
      <c r="E6" s="189">
        <v>3496000</v>
      </c>
      <c r="F6" s="120" t="s">
        <v>118</v>
      </c>
    </row>
    <row r="7" spans="1:6" ht="78.75">
      <c r="A7" s="60">
        <v>2</v>
      </c>
      <c r="B7" s="107" t="s">
        <v>5</v>
      </c>
      <c r="C7" s="60" t="s">
        <v>14590</v>
      </c>
      <c r="D7" s="107" t="s">
        <v>240</v>
      </c>
      <c r="E7" s="189">
        <v>1628452.53</v>
      </c>
      <c r="F7" s="120" t="s">
        <v>118</v>
      </c>
    </row>
    <row r="8" spans="1:6" ht="31.5">
      <c r="A8" s="60">
        <v>3</v>
      </c>
      <c r="B8" s="107" t="s">
        <v>7</v>
      </c>
      <c r="C8" s="60" t="s">
        <v>14720</v>
      </c>
      <c r="D8" s="107" t="s">
        <v>9</v>
      </c>
      <c r="E8" s="189" t="s">
        <v>14591</v>
      </c>
      <c r="F8" s="120" t="s">
        <v>118</v>
      </c>
    </row>
    <row r="9" spans="1:6" ht="47.25">
      <c r="A9" s="60">
        <v>4</v>
      </c>
      <c r="B9" s="107" t="s">
        <v>12</v>
      </c>
      <c r="C9" s="60" t="s">
        <v>14592</v>
      </c>
      <c r="D9" s="107" t="s">
        <v>14</v>
      </c>
      <c r="E9" s="189">
        <v>1168000</v>
      </c>
      <c r="F9" s="120" t="s">
        <v>118</v>
      </c>
    </row>
    <row r="10" spans="1:6" ht="15.75">
      <c r="A10" s="60"/>
      <c r="B10" s="2152" t="s">
        <v>142</v>
      </c>
      <c r="C10" s="2153"/>
      <c r="D10" s="107"/>
      <c r="E10" s="193"/>
      <c r="F10" s="115"/>
    </row>
    <row r="11" spans="1:6" ht="78.75">
      <c r="A11" s="60">
        <v>5</v>
      </c>
      <c r="B11" s="107" t="s">
        <v>5</v>
      </c>
      <c r="C11" s="60" t="s">
        <v>14593</v>
      </c>
      <c r="D11" s="107" t="s">
        <v>173</v>
      </c>
      <c r="E11" s="189">
        <v>300226.27</v>
      </c>
      <c r="F11" s="120" t="s">
        <v>118</v>
      </c>
    </row>
    <row r="12" spans="1:6" ht="47.25">
      <c r="A12" s="60">
        <v>6</v>
      </c>
      <c r="B12" s="107" t="s">
        <v>12</v>
      </c>
      <c r="C12" s="60" t="s">
        <v>14594</v>
      </c>
      <c r="D12" s="107" t="s">
        <v>14</v>
      </c>
      <c r="E12" s="189">
        <v>1213984.42</v>
      </c>
      <c r="F12" s="120" t="s">
        <v>118</v>
      </c>
    </row>
    <row r="13" spans="1:6" ht="63">
      <c r="A13" s="60">
        <v>7</v>
      </c>
      <c r="B13" s="107" t="s">
        <v>1496</v>
      </c>
      <c r="C13" s="60" t="s">
        <v>14595</v>
      </c>
      <c r="D13" s="107" t="s">
        <v>2692</v>
      </c>
      <c r="E13" s="189">
        <v>1300000</v>
      </c>
      <c r="F13" s="120" t="s">
        <v>118</v>
      </c>
    </row>
    <row r="14" spans="1:6" ht="15.75">
      <c r="A14" s="60"/>
      <c r="B14" s="2152" t="s">
        <v>207</v>
      </c>
      <c r="C14" s="2153"/>
      <c r="D14" s="107"/>
      <c r="E14" s="189"/>
      <c r="F14" s="120"/>
    </row>
    <row r="15" spans="1:6" ht="78.75">
      <c r="A15" s="60">
        <v>8</v>
      </c>
      <c r="B15" s="107" t="s">
        <v>475</v>
      </c>
      <c r="C15" s="60" t="s">
        <v>14596</v>
      </c>
      <c r="D15" s="107" t="s">
        <v>196</v>
      </c>
      <c r="E15" s="189">
        <v>5738993.4500000002</v>
      </c>
      <c r="F15" s="120" t="s">
        <v>118</v>
      </c>
    </row>
    <row r="16" spans="1:6" ht="15.75">
      <c r="A16" s="60"/>
      <c r="B16" s="2152" t="s">
        <v>593</v>
      </c>
      <c r="C16" s="2153"/>
      <c r="D16" s="107"/>
      <c r="E16" s="193"/>
      <c r="F16" s="115"/>
    </row>
    <row r="17" spans="1:6" ht="47.25">
      <c r="A17" s="60">
        <v>9</v>
      </c>
      <c r="B17" s="107" t="s">
        <v>1498</v>
      </c>
      <c r="C17" s="60" t="s">
        <v>14597</v>
      </c>
      <c r="D17" s="107" t="s">
        <v>4340</v>
      </c>
      <c r="E17" s="189">
        <v>7300218.8899999997</v>
      </c>
      <c r="F17" s="120" t="s">
        <v>118</v>
      </c>
    </row>
    <row r="18" spans="1:6" ht="63">
      <c r="A18" s="60">
        <v>10</v>
      </c>
      <c r="B18" s="107" t="s">
        <v>1501</v>
      </c>
      <c r="C18" s="60" t="s">
        <v>14598</v>
      </c>
      <c r="D18" s="107" t="s">
        <v>1503</v>
      </c>
      <c r="E18" s="189">
        <v>19960000</v>
      </c>
      <c r="F18" s="120" t="s">
        <v>118</v>
      </c>
    </row>
    <row r="19" spans="1:6" ht="15.75">
      <c r="A19" s="60"/>
      <c r="B19" s="2152" t="s">
        <v>1575</v>
      </c>
      <c r="C19" s="2153"/>
      <c r="D19" s="107"/>
      <c r="E19" s="193"/>
      <c r="F19" s="115"/>
    </row>
    <row r="20" spans="1:6" ht="141.75">
      <c r="A20" s="60">
        <v>11</v>
      </c>
      <c r="B20" s="60" t="s">
        <v>14599</v>
      </c>
      <c r="C20" s="107" t="s">
        <v>14600</v>
      </c>
      <c r="D20" s="60" t="s">
        <v>14601</v>
      </c>
      <c r="E20" s="189">
        <v>200000</v>
      </c>
      <c r="F20" s="115" t="s">
        <v>4</v>
      </c>
    </row>
    <row r="21" spans="1:6" ht="110.25">
      <c r="A21" s="60">
        <v>12</v>
      </c>
      <c r="B21" s="60" t="s">
        <v>14602</v>
      </c>
      <c r="C21" s="107" t="s">
        <v>14603</v>
      </c>
      <c r="D21" s="60" t="s">
        <v>14604</v>
      </c>
      <c r="E21" s="189">
        <v>300000</v>
      </c>
      <c r="F21" s="115" t="s">
        <v>4</v>
      </c>
    </row>
    <row r="22" spans="1:6" ht="78.75">
      <c r="A22" s="60">
        <v>13</v>
      </c>
      <c r="B22" s="60" t="s">
        <v>14605</v>
      </c>
      <c r="C22" s="107" t="s">
        <v>14606</v>
      </c>
      <c r="D22" s="60" t="s">
        <v>14722</v>
      </c>
      <c r="E22" s="189">
        <v>500000</v>
      </c>
      <c r="F22" s="115" t="s">
        <v>4</v>
      </c>
    </row>
    <row r="23" spans="1:6" ht="15.75">
      <c r="A23" s="60"/>
      <c r="B23" s="2152" t="s">
        <v>14607</v>
      </c>
      <c r="C23" s="2153"/>
      <c r="D23" s="60"/>
      <c r="E23" s="193"/>
      <c r="F23" s="115"/>
    </row>
    <row r="24" spans="1:6" ht="31.5">
      <c r="A24" s="60">
        <v>14</v>
      </c>
      <c r="B24" s="107" t="s">
        <v>14608</v>
      </c>
      <c r="C24" s="107" t="s">
        <v>14609</v>
      </c>
      <c r="D24" s="107" t="s">
        <v>14610</v>
      </c>
      <c r="E24" s="193">
        <v>400000</v>
      </c>
      <c r="F24" s="120" t="s">
        <v>4</v>
      </c>
    </row>
    <row r="25" spans="1:6" ht="47.25">
      <c r="A25" s="60">
        <v>15</v>
      </c>
      <c r="B25" s="107" t="s">
        <v>14706</v>
      </c>
      <c r="C25" s="107" t="s">
        <v>14611</v>
      </c>
      <c r="D25" s="107" t="s">
        <v>14610</v>
      </c>
      <c r="E25" s="193">
        <v>300000</v>
      </c>
      <c r="F25" s="120" t="s">
        <v>4</v>
      </c>
    </row>
    <row r="26" spans="1:6" ht="47.25">
      <c r="A26" s="60">
        <v>16</v>
      </c>
      <c r="B26" s="107" t="s">
        <v>14612</v>
      </c>
      <c r="C26" s="107" t="s">
        <v>14613</v>
      </c>
      <c r="D26" s="107" t="s">
        <v>14610</v>
      </c>
      <c r="E26" s="193">
        <v>300000</v>
      </c>
      <c r="F26" s="120" t="s">
        <v>4</v>
      </c>
    </row>
    <row r="27" spans="1:6" ht="15.75">
      <c r="A27" s="60"/>
      <c r="B27" s="2152" t="s">
        <v>480</v>
      </c>
      <c r="C27" s="2153"/>
      <c r="D27" s="107"/>
      <c r="E27" s="193"/>
      <c r="F27" s="115"/>
    </row>
    <row r="28" spans="1:6" ht="94.5">
      <c r="A28" s="60">
        <v>17</v>
      </c>
      <c r="B28" s="60" t="s">
        <v>14614</v>
      </c>
      <c r="C28" s="60" t="s">
        <v>14615</v>
      </c>
      <c r="D28" s="60" t="s">
        <v>14616</v>
      </c>
      <c r="E28" s="189">
        <v>3000000</v>
      </c>
      <c r="F28" s="115" t="s">
        <v>466</v>
      </c>
    </row>
    <row r="29" spans="1:6" ht="31.5">
      <c r="A29" s="60">
        <v>18</v>
      </c>
      <c r="B29" s="60" t="s">
        <v>14608</v>
      </c>
      <c r="C29" s="60" t="s">
        <v>14617</v>
      </c>
      <c r="D29" s="60" t="s">
        <v>14618</v>
      </c>
      <c r="E29" s="189">
        <v>2500000</v>
      </c>
      <c r="F29" s="115" t="s">
        <v>4</v>
      </c>
    </row>
    <row r="30" spans="1:6" ht="31.5">
      <c r="A30" s="60">
        <v>19</v>
      </c>
      <c r="B30" s="60" t="s">
        <v>14619</v>
      </c>
      <c r="C30" s="60" t="s">
        <v>14620</v>
      </c>
      <c r="D30" s="60" t="s">
        <v>14621</v>
      </c>
      <c r="E30" s="189">
        <v>1900000</v>
      </c>
      <c r="F30" s="115" t="s">
        <v>4</v>
      </c>
    </row>
    <row r="31" spans="1:6" ht="50.25">
      <c r="A31" s="60">
        <v>20</v>
      </c>
      <c r="B31" s="60" t="s">
        <v>14622</v>
      </c>
      <c r="C31" s="60" t="s">
        <v>14623</v>
      </c>
      <c r="D31" s="60" t="s">
        <v>14624</v>
      </c>
      <c r="E31" s="189">
        <v>1700000</v>
      </c>
      <c r="F31" s="115" t="s">
        <v>4</v>
      </c>
    </row>
    <row r="32" spans="1:6" ht="31.5">
      <c r="A32" s="60">
        <v>21</v>
      </c>
      <c r="B32" s="60" t="s">
        <v>14723</v>
      </c>
      <c r="C32" s="60" t="s">
        <v>14625</v>
      </c>
      <c r="D32" s="60" t="s">
        <v>14621</v>
      </c>
      <c r="E32" s="189">
        <v>1900000</v>
      </c>
      <c r="F32" s="115" t="s">
        <v>4</v>
      </c>
    </row>
    <row r="33" spans="1:12" ht="31.5">
      <c r="A33" s="60">
        <v>22</v>
      </c>
      <c r="B33" s="60" t="s">
        <v>14626</v>
      </c>
      <c r="C33" s="60" t="s">
        <v>14627</v>
      </c>
      <c r="D33" s="60" t="s">
        <v>14621</v>
      </c>
      <c r="E33" s="189">
        <v>1900000</v>
      </c>
      <c r="F33" s="115" t="s">
        <v>4</v>
      </c>
    </row>
    <row r="34" spans="1:12" ht="31.5">
      <c r="A34" s="60">
        <v>23</v>
      </c>
      <c r="B34" s="60" t="s">
        <v>14614</v>
      </c>
      <c r="C34" s="60" t="s">
        <v>14628</v>
      </c>
      <c r="D34" s="60" t="s">
        <v>14629</v>
      </c>
      <c r="E34" s="189">
        <v>450000</v>
      </c>
      <c r="F34" s="115" t="s">
        <v>4</v>
      </c>
    </row>
    <row r="35" spans="1:12" ht="94.5">
      <c r="A35" s="60">
        <v>24</v>
      </c>
      <c r="B35" s="60" t="s">
        <v>14630</v>
      </c>
      <c r="C35" s="60" t="s">
        <v>14631</v>
      </c>
      <c r="D35" s="60" t="s">
        <v>14632</v>
      </c>
      <c r="E35" s="189">
        <v>1500000</v>
      </c>
      <c r="F35" s="115" t="s">
        <v>466</v>
      </c>
    </row>
    <row r="36" spans="1:12" ht="78.75">
      <c r="A36" s="60">
        <v>25</v>
      </c>
      <c r="B36" s="60" t="s">
        <v>14633</v>
      </c>
      <c r="C36" s="60" t="s">
        <v>14634</v>
      </c>
      <c r="D36" s="60" t="s">
        <v>14724</v>
      </c>
      <c r="E36" s="189">
        <v>2050000</v>
      </c>
      <c r="F36" s="115" t="s">
        <v>4</v>
      </c>
      <c r="J36" s="604"/>
      <c r="L36" s="791"/>
    </row>
    <row r="37" spans="1:12" ht="126">
      <c r="A37" s="60">
        <v>26</v>
      </c>
      <c r="B37" s="60" t="s">
        <v>14635</v>
      </c>
      <c r="C37" s="60" t="s">
        <v>14636</v>
      </c>
      <c r="D37" s="60" t="s">
        <v>14637</v>
      </c>
      <c r="E37" s="189">
        <v>1200000</v>
      </c>
      <c r="F37" s="115" t="s">
        <v>4</v>
      </c>
    </row>
    <row r="38" spans="1:12" ht="47.25">
      <c r="A38" s="60">
        <v>27</v>
      </c>
      <c r="B38" s="60" t="s">
        <v>14725</v>
      </c>
      <c r="C38" s="60" t="s">
        <v>14638</v>
      </c>
      <c r="D38" s="60" t="s">
        <v>14639</v>
      </c>
      <c r="E38" s="189">
        <v>1500000</v>
      </c>
      <c r="F38" s="115" t="s">
        <v>4</v>
      </c>
    </row>
    <row r="39" spans="1:12" ht="189">
      <c r="A39" s="60">
        <v>28</v>
      </c>
      <c r="B39" s="60" t="s">
        <v>14640</v>
      </c>
      <c r="C39" s="60" t="s">
        <v>14641</v>
      </c>
      <c r="D39" s="60" t="s">
        <v>14726</v>
      </c>
      <c r="E39" s="189">
        <v>5500000</v>
      </c>
      <c r="F39" s="115" t="s">
        <v>4</v>
      </c>
    </row>
    <row r="40" spans="1:12" ht="31.5">
      <c r="A40" s="60">
        <v>29</v>
      </c>
      <c r="B40" s="60" t="s">
        <v>14644</v>
      </c>
      <c r="C40" s="60" t="s">
        <v>14645</v>
      </c>
      <c r="D40" s="60" t="s">
        <v>14646</v>
      </c>
      <c r="E40" s="189">
        <v>950000</v>
      </c>
      <c r="F40" s="115" t="s">
        <v>4</v>
      </c>
    </row>
    <row r="41" spans="1:12" ht="63">
      <c r="A41" s="60">
        <v>30</v>
      </c>
      <c r="B41" s="60" t="s">
        <v>14647</v>
      </c>
      <c r="C41" s="60" t="s">
        <v>14648</v>
      </c>
      <c r="D41" s="60" t="s">
        <v>14728</v>
      </c>
      <c r="E41" s="189">
        <v>2050000</v>
      </c>
      <c r="F41" s="115" t="s">
        <v>4</v>
      </c>
    </row>
    <row r="42" spans="1:12" ht="63">
      <c r="A42" s="60">
        <v>31</v>
      </c>
      <c r="B42" s="60" t="s">
        <v>14649</v>
      </c>
      <c r="C42" s="60" t="s">
        <v>14650</v>
      </c>
      <c r="D42" s="60" t="s">
        <v>14729</v>
      </c>
      <c r="E42" s="189">
        <v>1100000</v>
      </c>
      <c r="F42" s="115" t="s">
        <v>4</v>
      </c>
    </row>
    <row r="43" spans="1:12" ht="31.5">
      <c r="A43" s="60">
        <v>32</v>
      </c>
      <c r="B43" s="60" t="s">
        <v>14730</v>
      </c>
      <c r="C43" s="60" t="s">
        <v>14651</v>
      </c>
      <c r="D43" s="60" t="s">
        <v>14652</v>
      </c>
      <c r="E43" s="189">
        <v>2000000</v>
      </c>
      <c r="F43" s="115" t="s">
        <v>4</v>
      </c>
    </row>
    <row r="44" spans="1:12" ht="31.5">
      <c r="A44" s="60">
        <v>33</v>
      </c>
      <c r="B44" s="60" t="s">
        <v>14731</v>
      </c>
      <c r="C44" s="60" t="s">
        <v>14653</v>
      </c>
      <c r="D44" s="60" t="s">
        <v>14646</v>
      </c>
      <c r="E44" s="189">
        <v>950000</v>
      </c>
      <c r="F44" s="115" t="s">
        <v>4</v>
      </c>
    </row>
    <row r="45" spans="1:12" ht="31.5">
      <c r="A45" s="60">
        <v>34</v>
      </c>
      <c r="B45" s="60" t="s">
        <v>14732</v>
      </c>
      <c r="C45" s="60" t="s">
        <v>14654</v>
      </c>
      <c r="D45" s="60" t="s">
        <v>14646</v>
      </c>
      <c r="E45" s="189">
        <v>950000</v>
      </c>
      <c r="F45" s="115" t="s">
        <v>4</v>
      </c>
    </row>
    <row r="46" spans="1:12" ht="78.75">
      <c r="A46" s="60">
        <v>35</v>
      </c>
      <c r="B46" s="60" t="s">
        <v>14655</v>
      </c>
      <c r="C46" s="60" t="s">
        <v>14656</v>
      </c>
      <c r="D46" s="60" t="s">
        <v>14733</v>
      </c>
      <c r="E46" s="189">
        <v>1650000</v>
      </c>
      <c r="F46" s="115" t="s">
        <v>4</v>
      </c>
    </row>
    <row r="47" spans="1:12" ht="31.5">
      <c r="A47" s="60">
        <v>36</v>
      </c>
      <c r="B47" s="60" t="s">
        <v>14657</v>
      </c>
      <c r="C47" s="60" t="s">
        <v>14658</v>
      </c>
      <c r="D47" s="60" t="s">
        <v>14659</v>
      </c>
      <c r="E47" s="189">
        <v>2000000</v>
      </c>
      <c r="F47" s="115" t="s">
        <v>4</v>
      </c>
    </row>
    <row r="48" spans="1:12" ht="50.25">
      <c r="A48" s="60">
        <v>37</v>
      </c>
      <c r="B48" s="60" t="s">
        <v>14660</v>
      </c>
      <c r="C48" s="60" t="s">
        <v>14661</v>
      </c>
      <c r="D48" s="60" t="s">
        <v>14624</v>
      </c>
      <c r="E48" s="189">
        <v>1700000</v>
      </c>
      <c r="F48" s="115" t="s">
        <v>4</v>
      </c>
    </row>
    <row r="49" spans="1:11" ht="50.25">
      <c r="A49" s="60">
        <v>38</v>
      </c>
      <c r="B49" s="60" t="s">
        <v>14662</v>
      </c>
      <c r="C49" s="60" t="s">
        <v>14663</v>
      </c>
      <c r="D49" s="60" t="s">
        <v>14624</v>
      </c>
      <c r="E49" s="189">
        <v>1700000</v>
      </c>
      <c r="F49" s="115" t="s">
        <v>4</v>
      </c>
    </row>
    <row r="50" spans="1:11" ht="78.75">
      <c r="A50" s="60">
        <v>39</v>
      </c>
      <c r="B50" s="60" t="s">
        <v>14608</v>
      </c>
      <c r="C50" s="60" t="s">
        <v>14664</v>
      </c>
      <c r="D50" s="60" t="s">
        <v>14734</v>
      </c>
      <c r="E50" s="189">
        <v>1500000</v>
      </c>
      <c r="F50" s="115" t="s">
        <v>4</v>
      </c>
      <c r="I50" s="603">
        <v>7500</v>
      </c>
      <c r="J50" s="603">
        <v>160</v>
      </c>
      <c r="K50" s="604">
        <f>I50*J50</f>
        <v>1200000</v>
      </c>
    </row>
    <row r="51" spans="1:11" ht="141.75">
      <c r="A51" s="60">
        <v>40</v>
      </c>
      <c r="B51" s="60" t="s">
        <v>14665</v>
      </c>
      <c r="C51" s="60" t="s">
        <v>14666</v>
      </c>
      <c r="D51" s="60" t="s">
        <v>14667</v>
      </c>
      <c r="E51" s="189">
        <v>1200000</v>
      </c>
      <c r="F51" s="115" t="s">
        <v>4</v>
      </c>
      <c r="I51" s="603">
        <v>20000</v>
      </c>
      <c r="J51" s="603">
        <v>15</v>
      </c>
      <c r="K51" s="604">
        <f>I51*J51</f>
        <v>300000</v>
      </c>
    </row>
    <row r="52" spans="1:11" ht="31.5">
      <c r="A52" s="60">
        <v>41</v>
      </c>
      <c r="B52" s="60" t="s">
        <v>14614</v>
      </c>
      <c r="C52" s="60" t="s">
        <v>14668</v>
      </c>
      <c r="D52" s="60" t="s">
        <v>14669</v>
      </c>
      <c r="E52" s="189">
        <v>450000</v>
      </c>
      <c r="F52" s="115" t="s">
        <v>4</v>
      </c>
    </row>
    <row r="53" spans="1:11" ht="31.5">
      <c r="A53" s="60">
        <v>42</v>
      </c>
      <c r="B53" s="60" t="s">
        <v>14670</v>
      </c>
      <c r="C53" s="60" t="s">
        <v>14671</v>
      </c>
      <c r="D53" s="60" t="s">
        <v>14672</v>
      </c>
      <c r="E53" s="189">
        <v>210000</v>
      </c>
      <c r="F53" s="115" t="s">
        <v>4</v>
      </c>
      <c r="J53" s="603">
        <v>35</v>
      </c>
      <c r="K53" s="791">
        <f>E53/J53</f>
        <v>6000</v>
      </c>
    </row>
    <row r="54" spans="1:11" ht="31.5">
      <c r="A54" s="60">
        <v>43</v>
      </c>
      <c r="B54" s="60" t="s">
        <v>14647</v>
      </c>
      <c r="C54" s="60" t="s">
        <v>14673</v>
      </c>
      <c r="D54" s="60" t="s">
        <v>14672</v>
      </c>
      <c r="E54" s="189">
        <v>210000</v>
      </c>
      <c r="F54" s="115" t="s">
        <v>4</v>
      </c>
    </row>
    <row r="55" spans="1:11" ht="47.25">
      <c r="A55" s="60">
        <v>44</v>
      </c>
      <c r="B55" s="60" t="s">
        <v>14674</v>
      </c>
      <c r="C55" s="60" t="s">
        <v>14673</v>
      </c>
      <c r="D55" s="60" t="s">
        <v>14675</v>
      </c>
      <c r="E55" s="189">
        <v>300000</v>
      </c>
      <c r="F55" s="115" t="s">
        <v>4</v>
      </c>
    </row>
    <row r="56" spans="1:11" ht="31.5">
      <c r="A56" s="60">
        <v>45</v>
      </c>
      <c r="B56" s="60" t="s">
        <v>14676</v>
      </c>
      <c r="C56" s="60" t="s">
        <v>14677</v>
      </c>
      <c r="D56" s="60" t="s">
        <v>14675</v>
      </c>
      <c r="E56" s="189">
        <v>300000</v>
      </c>
      <c r="F56" s="115" t="s">
        <v>4</v>
      </c>
    </row>
    <row r="57" spans="1:11" ht="31.5">
      <c r="A57" s="60">
        <v>46</v>
      </c>
      <c r="B57" s="60" t="s">
        <v>14678</v>
      </c>
      <c r="C57" s="60" t="s">
        <v>14679</v>
      </c>
      <c r="D57" s="60" t="s">
        <v>14672</v>
      </c>
      <c r="E57" s="189">
        <v>210000</v>
      </c>
      <c r="F57" s="115" t="s">
        <v>4</v>
      </c>
    </row>
    <row r="58" spans="1:11" ht="47.25">
      <c r="A58" s="60">
        <v>47</v>
      </c>
      <c r="B58" s="60" t="s">
        <v>14633</v>
      </c>
      <c r="C58" s="60" t="s">
        <v>14680</v>
      </c>
      <c r="D58" s="60" t="s">
        <v>14672</v>
      </c>
      <c r="E58" s="189">
        <v>210000</v>
      </c>
      <c r="F58" s="115" t="s">
        <v>4</v>
      </c>
    </row>
    <row r="59" spans="1:11" ht="31.5">
      <c r="A59" s="60">
        <v>48</v>
      </c>
      <c r="B59" s="60" t="s">
        <v>14681</v>
      </c>
      <c r="C59" s="60" t="s">
        <v>14682</v>
      </c>
      <c r="D59" s="60" t="s">
        <v>14672</v>
      </c>
      <c r="E59" s="189">
        <v>210000</v>
      </c>
      <c r="F59" s="115" t="s">
        <v>4</v>
      </c>
    </row>
    <row r="60" spans="1:11" ht="47.25">
      <c r="A60" s="60">
        <v>49</v>
      </c>
      <c r="B60" s="60" t="s">
        <v>14642</v>
      </c>
      <c r="C60" s="60" t="s">
        <v>14683</v>
      </c>
      <c r="D60" s="60" t="s">
        <v>14684</v>
      </c>
      <c r="E60" s="189">
        <v>300000</v>
      </c>
      <c r="F60" s="115" t="s">
        <v>4</v>
      </c>
    </row>
    <row r="61" spans="1:11" ht="47.25">
      <c r="A61" s="60">
        <v>50</v>
      </c>
      <c r="B61" s="60" t="s">
        <v>14640</v>
      </c>
      <c r="C61" s="60" t="s">
        <v>14685</v>
      </c>
      <c r="D61" s="60" t="s">
        <v>14684</v>
      </c>
      <c r="E61" s="189">
        <v>300000</v>
      </c>
      <c r="F61" s="115" t="s">
        <v>4</v>
      </c>
    </row>
    <row r="62" spans="1:11" ht="47.25">
      <c r="A62" s="60">
        <v>51</v>
      </c>
      <c r="B62" s="60" t="s">
        <v>14614</v>
      </c>
      <c r="C62" s="60" t="s">
        <v>14686</v>
      </c>
      <c r="D62" s="60" t="s">
        <v>14687</v>
      </c>
      <c r="E62" s="189">
        <v>600000</v>
      </c>
      <c r="F62" s="115" t="s">
        <v>4</v>
      </c>
    </row>
    <row r="63" spans="1:11" ht="63">
      <c r="A63" s="60">
        <v>52</v>
      </c>
      <c r="B63" s="60" t="s">
        <v>14642</v>
      </c>
      <c r="C63" s="60" t="s">
        <v>14688</v>
      </c>
      <c r="D63" s="60" t="s">
        <v>14689</v>
      </c>
      <c r="E63" s="189">
        <v>390000</v>
      </c>
      <c r="F63" s="115" t="s">
        <v>4</v>
      </c>
      <c r="K63" s="791"/>
    </row>
    <row r="64" spans="1:11" ht="63">
      <c r="A64" s="60">
        <v>53</v>
      </c>
      <c r="B64" s="60" t="s">
        <v>14640</v>
      </c>
      <c r="C64" s="60" t="s">
        <v>14690</v>
      </c>
      <c r="D64" s="60" t="s">
        <v>14689</v>
      </c>
      <c r="E64" s="189">
        <v>390000</v>
      </c>
      <c r="F64" s="115" t="s">
        <v>4</v>
      </c>
    </row>
    <row r="65" spans="1:10" ht="63">
      <c r="A65" s="60">
        <v>54</v>
      </c>
      <c r="B65" s="60" t="s">
        <v>14614</v>
      </c>
      <c r="C65" s="60" t="s">
        <v>14691</v>
      </c>
      <c r="D65" s="60" t="s">
        <v>14692</v>
      </c>
      <c r="E65" s="189">
        <v>260000</v>
      </c>
      <c r="F65" s="115" t="s">
        <v>4</v>
      </c>
    </row>
    <row r="66" spans="1:10" ht="15.75">
      <c r="A66" s="60"/>
      <c r="B66" s="2152" t="s">
        <v>1353</v>
      </c>
      <c r="C66" s="2153"/>
      <c r="D66" s="107"/>
      <c r="E66" s="193"/>
      <c r="F66" s="115"/>
    </row>
    <row r="67" spans="1:10" ht="47.25">
      <c r="A67" s="60">
        <v>55</v>
      </c>
      <c r="B67" s="60" t="s">
        <v>14711</v>
      </c>
      <c r="C67" s="60" t="s">
        <v>14693</v>
      </c>
      <c r="D67" s="60" t="s">
        <v>14694</v>
      </c>
      <c r="E67" s="189">
        <v>2000000</v>
      </c>
      <c r="F67" s="115" t="s">
        <v>4</v>
      </c>
    </row>
    <row r="68" spans="1:10" ht="110.25">
      <c r="A68" s="60">
        <v>56</v>
      </c>
      <c r="B68" s="60" t="s">
        <v>14736</v>
      </c>
      <c r="C68" s="60" t="s">
        <v>14695</v>
      </c>
      <c r="D68" s="60" t="s">
        <v>14735</v>
      </c>
      <c r="E68" s="189">
        <v>3000000</v>
      </c>
      <c r="F68" s="115" t="s">
        <v>466</v>
      </c>
    </row>
    <row r="69" spans="1:10" ht="110.25">
      <c r="A69" s="60">
        <v>57</v>
      </c>
      <c r="B69" s="60" t="s">
        <v>14696</v>
      </c>
      <c r="C69" s="60" t="s">
        <v>14697</v>
      </c>
      <c r="D69" s="60" t="s">
        <v>14698</v>
      </c>
      <c r="E69" s="189">
        <v>2000000</v>
      </c>
      <c r="F69" s="115" t="s">
        <v>466</v>
      </c>
    </row>
    <row r="70" spans="1:10" ht="47.25">
      <c r="A70" s="60">
        <v>58</v>
      </c>
      <c r="B70" s="60" t="s">
        <v>14696</v>
      </c>
      <c r="C70" s="60" t="s">
        <v>14699</v>
      </c>
      <c r="D70" s="60" t="s">
        <v>14700</v>
      </c>
      <c r="E70" s="189">
        <v>1500000</v>
      </c>
      <c r="F70" s="115" t="s">
        <v>4</v>
      </c>
    </row>
    <row r="71" spans="1:10" ht="47.25">
      <c r="A71" s="60">
        <v>59</v>
      </c>
      <c r="B71" s="60" t="s">
        <v>14737</v>
      </c>
      <c r="C71" s="60" t="s">
        <v>14701</v>
      </c>
      <c r="D71" s="60" t="s">
        <v>14702</v>
      </c>
      <c r="E71" s="189">
        <v>2000000</v>
      </c>
      <c r="F71" s="115" t="s">
        <v>466</v>
      </c>
    </row>
    <row r="72" spans="1:10" ht="47.25">
      <c r="A72" s="60">
        <v>60</v>
      </c>
      <c r="B72" s="60" t="s">
        <v>14703</v>
      </c>
      <c r="C72" s="60" t="s">
        <v>14704</v>
      </c>
      <c r="D72" s="60" t="s">
        <v>14705</v>
      </c>
      <c r="E72" s="189">
        <v>1225000</v>
      </c>
      <c r="F72" s="115" t="s">
        <v>4</v>
      </c>
      <c r="J72" s="791"/>
    </row>
    <row r="73" spans="1:10" ht="47.25">
      <c r="A73" s="60">
        <v>61</v>
      </c>
      <c r="B73" s="60" t="s">
        <v>14706</v>
      </c>
      <c r="C73" s="60" t="s">
        <v>14707</v>
      </c>
      <c r="D73" s="60" t="s">
        <v>14708</v>
      </c>
      <c r="E73" s="189">
        <v>280000</v>
      </c>
      <c r="F73" s="115" t="s">
        <v>4</v>
      </c>
    </row>
    <row r="74" spans="1:10" ht="47.25">
      <c r="A74" s="60">
        <v>62</v>
      </c>
      <c r="B74" s="60" t="s">
        <v>14696</v>
      </c>
      <c r="C74" s="60" t="s">
        <v>14709</v>
      </c>
      <c r="D74" s="60" t="s">
        <v>14710</v>
      </c>
      <c r="E74" s="189">
        <v>245000</v>
      </c>
      <c r="F74" s="115" t="s">
        <v>4</v>
      </c>
    </row>
    <row r="75" spans="1:10" ht="47.25">
      <c r="A75" s="60">
        <v>63</v>
      </c>
      <c r="B75" s="60" t="s">
        <v>14711</v>
      </c>
      <c r="C75" s="60" t="s">
        <v>14712</v>
      </c>
      <c r="D75" s="60" t="s">
        <v>14710</v>
      </c>
      <c r="E75" s="189">
        <v>245000</v>
      </c>
      <c r="F75" s="115" t="s">
        <v>4</v>
      </c>
    </row>
    <row r="76" spans="1:10" ht="267.75">
      <c r="A76" s="60">
        <v>64</v>
      </c>
      <c r="B76" s="60" t="s">
        <v>14711</v>
      </c>
      <c r="C76" s="60" t="s">
        <v>14713</v>
      </c>
      <c r="D76" s="60" t="s">
        <v>14738</v>
      </c>
      <c r="E76" s="189">
        <v>500000</v>
      </c>
      <c r="F76" s="115" t="s">
        <v>4</v>
      </c>
    </row>
    <row r="77" spans="1:10" ht="267.75">
      <c r="A77" s="60">
        <v>65</v>
      </c>
      <c r="B77" s="60" t="s">
        <v>14696</v>
      </c>
      <c r="C77" s="60" t="s">
        <v>14739</v>
      </c>
      <c r="D77" s="60" t="s">
        <v>14738</v>
      </c>
      <c r="E77" s="189">
        <v>500000</v>
      </c>
      <c r="F77" s="115" t="s">
        <v>4</v>
      </c>
    </row>
    <row r="78" spans="1:10" ht="15.75">
      <c r="A78" s="60"/>
      <c r="B78" s="2145" t="s">
        <v>14714</v>
      </c>
      <c r="C78" s="2146"/>
      <c r="D78" s="60"/>
      <c r="E78" s="189"/>
      <c r="F78" s="115"/>
    </row>
    <row r="79" spans="1:10" ht="71.25" customHeight="1">
      <c r="A79" s="60">
        <v>66</v>
      </c>
      <c r="B79" s="60" t="s">
        <v>14715</v>
      </c>
      <c r="C79" s="60" t="s">
        <v>14716</v>
      </c>
      <c r="D79" s="60" t="s">
        <v>14629</v>
      </c>
      <c r="E79" s="189">
        <v>450000</v>
      </c>
      <c r="F79" s="115" t="s">
        <v>4</v>
      </c>
    </row>
    <row r="80" spans="1:10" ht="15.75">
      <c r="A80" s="60"/>
      <c r="B80" s="2152" t="s">
        <v>148</v>
      </c>
      <c r="C80" s="2153"/>
      <c r="D80" s="107"/>
      <c r="E80" s="193"/>
      <c r="F80" s="115"/>
    </row>
    <row r="81" spans="1:6" ht="75.75" customHeight="1">
      <c r="A81" s="60">
        <v>67</v>
      </c>
      <c r="B81" s="60" t="s">
        <v>14717</v>
      </c>
      <c r="C81" s="107" t="s">
        <v>14718</v>
      </c>
      <c r="D81" s="60" t="s">
        <v>14719</v>
      </c>
      <c r="E81" s="193">
        <v>2300000</v>
      </c>
      <c r="F81" s="120" t="s">
        <v>4</v>
      </c>
    </row>
    <row r="82" spans="1:6" ht="15.75">
      <c r="A82" s="60"/>
      <c r="B82" s="528" t="s">
        <v>6631</v>
      </c>
      <c r="C82" s="92"/>
      <c r="D82" s="93"/>
      <c r="E82" s="611">
        <f>SUM(E6:E81)</f>
        <v>107540875.56</v>
      </c>
      <c r="F82" s="115"/>
    </row>
    <row r="83" spans="1:6" ht="19.5" customHeight="1">
      <c r="A83" s="2168" t="s">
        <v>3665</v>
      </c>
      <c r="B83" s="2168"/>
      <c r="C83" s="2168"/>
      <c r="D83" s="2168"/>
      <c r="E83" s="2168"/>
      <c r="F83" s="2168"/>
    </row>
    <row r="84" spans="1:6" ht="113.25" customHeight="1">
      <c r="A84" s="2168" t="s">
        <v>13523</v>
      </c>
      <c r="B84" s="2168"/>
      <c r="C84" s="2168"/>
      <c r="D84" s="2168" t="s">
        <v>13524</v>
      </c>
      <c r="E84" s="2168"/>
      <c r="F84" s="2168"/>
    </row>
    <row r="85" spans="1:6" ht="81" customHeight="1">
      <c r="A85" s="2143" t="s">
        <v>1391</v>
      </c>
      <c r="B85" s="2143"/>
      <c r="C85" s="2143"/>
      <c r="D85" s="2143" t="s">
        <v>1392</v>
      </c>
      <c r="E85" s="2143"/>
      <c r="F85" s="2143"/>
    </row>
    <row r="92" spans="1:6" ht="157.5">
      <c r="A92" s="60">
        <v>29</v>
      </c>
      <c r="B92" s="60" t="s">
        <v>14642</v>
      </c>
      <c r="C92" s="60" t="s">
        <v>14643</v>
      </c>
      <c r="D92" s="60" t="s">
        <v>14727</v>
      </c>
      <c r="E92" s="189">
        <v>1500000</v>
      </c>
      <c r="F92" s="115" t="s">
        <v>466</v>
      </c>
    </row>
    <row r="96" spans="1:6">
      <c r="E96" s="604">
        <f>E92+E82</f>
        <v>109040875.56</v>
      </c>
    </row>
  </sheetData>
  <mergeCells count="18">
    <mergeCell ref="A85:C85"/>
    <mergeCell ref="D85:F85"/>
    <mergeCell ref="B10:C10"/>
    <mergeCell ref="A83:F83"/>
    <mergeCell ref="A84:C84"/>
    <mergeCell ref="D84:F84"/>
    <mergeCell ref="B19:C19"/>
    <mergeCell ref="B23:C23"/>
    <mergeCell ref="B27:C27"/>
    <mergeCell ref="B66:C66"/>
    <mergeCell ref="B78:C78"/>
    <mergeCell ref="B80:C80"/>
    <mergeCell ref="B16:C16"/>
    <mergeCell ref="A1:F1"/>
    <mergeCell ref="A2:F2"/>
    <mergeCell ref="A3:F3"/>
    <mergeCell ref="B5:C5"/>
    <mergeCell ref="B14:C14"/>
  </mergeCells>
  <pageMargins left="0.7" right="0.7" top="0.75" bottom="0.75" header="0.3" footer="0.3"/>
  <pageSetup orientation="landscape" r:id="rId1"/>
  <headerFooter>
    <oddFooter>Page &amp;P of &amp;N</oddFooter>
  </headerFooter>
</worksheet>
</file>

<file path=xl/worksheets/sheet124.xml><?xml version="1.0" encoding="utf-8"?>
<worksheet xmlns="http://schemas.openxmlformats.org/spreadsheetml/2006/main" xmlns:r="http://schemas.openxmlformats.org/officeDocument/2006/relationships">
  <sheetPr>
    <tabColor theme="5" tint="-0.499984740745262"/>
  </sheetPr>
  <dimension ref="A1:K79"/>
  <sheetViews>
    <sheetView topLeftCell="A75" workbookViewId="0">
      <selection activeCell="G80" sqref="G80"/>
    </sheetView>
  </sheetViews>
  <sheetFormatPr defaultRowHeight="15"/>
  <cols>
    <col min="1" max="1" width="7" style="57" customWidth="1"/>
    <col min="2" max="2" width="16.7109375" style="57" customWidth="1"/>
    <col min="3" max="3" width="43.28515625" style="57" customWidth="1"/>
    <col min="4" max="4" width="24" style="57" customWidth="1"/>
    <col min="5" max="5" width="19.42578125" style="2" bestFit="1" customWidth="1"/>
    <col min="6" max="6" width="10.85546875" style="236" customWidth="1"/>
    <col min="7" max="10" width="9.140625" style="57"/>
    <col min="11" max="11" width="11.5703125" style="225" bestFit="1" customWidth="1"/>
    <col min="12" max="16384" width="9.140625" style="57"/>
  </cols>
  <sheetData>
    <row r="1" spans="1:6" ht="15.75">
      <c r="A1" s="2361" t="s">
        <v>133</v>
      </c>
      <c r="B1" s="2362"/>
      <c r="C1" s="2362"/>
      <c r="D1" s="2362"/>
      <c r="E1" s="2362"/>
      <c r="F1" s="2363"/>
    </row>
    <row r="2" spans="1:6" ht="15.75">
      <c r="A2" s="2361" t="s">
        <v>2520</v>
      </c>
      <c r="B2" s="2362"/>
      <c r="C2" s="2362"/>
      <c r="D2" s="2362"/>
      <c r="E2" s="2362"/>
      <c r="F2" s="2363"/>
    </row>
    <row r="3" spans="1:6" ht="15.75">
      <c r="A3" s="2361" t="s">
        <v>140</v>
      </c>
      <c r="B3" s="2362"/>
      <c r="C3" s="2362"/>
      <c r="D3" s="2362"/>
      <c r="E3" s="2362"/>
      <c r="F3" s="2363"/>
    </row>
    <row r="4" spans="1:6" ht="21.75" customHeight="1">
      <c r="A4" s="173" t="s">
        <v>134</v>
      </c>
      <c r="B4" s="47" t="s">
        <v>135</v>
      </c>
      <c r="C4" s="47" t="s">
        <v>0</v>
      </c>
      <c r="D4" s="47" t="s">
        <v>136</v>
      </c>
      <c r="E4" s="82" t="s">
        <v>1300</v>
      </c>
      <c r="F4" s="172" t="s">
        <v>138</v>
      </c>
    </row>
    <row r="5" spans="1:6" ht="15.75">
      <c r="A5" s="50"/>
      <c r="B5" s="2189" t="s">
        <v>1948</v>
      </c>
      <c r="C5" s="2191"/>
      <c r="D5" s="47"/>
      <c r="E5" s="82"/>
      <c r="F5" s="172"/>
    </row>
    <row r="6" spans="1:6" ht="31.5">
      <c r="A6" s="50">
        <v>1</v>
      </c>
      <c r="B6" s="50" t="s">
        <v>464</v>
      </c>
      <c r="C6" s="50" t="s">
        <v>4142</v>
      </c>
      <c r="D6" s="50" t="s">
        <v>239</v>
      </c>
      <c r="E6" s="189">
        <v>2500000</v>
      </c>
      <c r="F6" s="160" t="s">
        <v>466</v>
      </c>
    </row>
    <row r="7" spans="1:6" ht="78.75" customHeight="1">
      <c r="A7" s="50">
        <v>2</v>
      </c>
      <c r="B7" s="50" t="s">
        <v>5</v>
      </c>
      <c r="C7" s="50" t="s">
        <v>4143</v>
      </c>
      <c r="D7" s="50" t="s">
        <v>240</v>
      </c>
      <c r="E7" s="189">
        <v>1892453</v>
      </c>
      <c r="F7" s="160" t="s">
        <v>466</v>
      </c>
    </row>
    <row r="8" spans="1:6" ht="33.75" customHeight="1">
      <c r="A8" s="50">
        <v>3</v>
      </c>
      <c r="B8" s="50" t="s">
        <v>7</v>
      </c>
      <c r="C8" s="50" t="s">
        <v>4144</v>
      </c>
      <c r="D8" s="50" t="s">
        <v>9</v>
      </c>
      <c r="E8" s="189">
        <v>150000</v>
      </c>
      <c r="F8" s="160" t="s">
        <v>466</v>
      </c>
    </row>
    <row r="9" spans="1:6" ht="52.5" customHeight="1">
      <c r="A9" s="50">
        <v>4</v>
      </c>
      <c r="B9" s="50" t="s">
        <v>12</v>
      </c>
      <c r="C9" s="50" t="s">
        <v>4145</v>
      </c>
      <c r="D9" s="50" t="s">
        <v>14</v>
      </c>
      <c r="E9" s="189">
        <v>2000000</v>
      </c>
      <c r="F9" s="160" t="s">
        <v>466</v>
      </c>
    </row>
    <row r="10" spans="1:6" ht="15.75">
      <c r="A10" s="50"/>
      <c r="B10" s="2215" t="s">
        <v>3704</v>
      </c>
      <c r="C10" s="2216"/>
      <c r="D10" s="50"/>
      <c r="E10" s="189"/>
      <c r="F10" s="160"/>
    </row>
    <row r="11" spans="1:6" ht="93.75" customHeight="1">
      <c r="A11" s="50">
        <v>5</v>
      </c>
      <c r="B11" s="50" t="s">
        <v>5</v>
      </c>
      <c r="C11" s="50" t="s">
        <v>4146</v>
      </c>
      <c r="D11" s="50" t="s">
        <v>242</v>
      </c>
      <c r="E11" s="189">
        <v>1171226.27</v>
      </c>
      <c r="F11" s="160" t="s">
        <v>466</v>
      </c>
    </row>
    <row r="12" spans="1:6" ht="58.5" customHeight="1">
      <c r="A12" s="50">
        <v>6</v>
      </c>
      <c r="B12" s="50" t="s">
        <v>12</v>
      </c>
      <c r="C12" s="50" t="s">
        <v>4147</v>
      </c>
      <c r="D12" s="50" t="s">
        <v>14</v>
      </c>
      <c r="E12" s="189">
        <v>900000</v>
      </c>
      <c r="F12" s="160" t="s">
        <v>466</v>
      </c>
    </row>
    <row r="13" spans="1:6" ht="68.25" customHeight="1">
      <c r="A13" s="50">
        <v>7</v>
      </c>
      <c r="B13" s="50" t="s">
        <v>360</v>
      </c>
      <c r="C13" s="50" t="s">
        <v>4148</v>
      </c>
      <c r="D13" s="50" t="s">
        <v>2521</v>
      </c>
      <c r="E13" s="189">
        <v>1200000</v>
      </c>
      <c r="F13" s="160" t="s">
        <v>466</v>
      </c>
    </row>
    <row r="14" spans="1:6" ht="15.75">
      <c r="A14" s="50"/>
      <c r="B14" s="2215" t="s">
        <v>143</v>
      </c>
      <c r="C14" s="2216"/>
      <c r="D14" s="50"/>
      <c r="E14" s="189"/>
      <c r="F14" s="160"/>
    </row>
    <row r="15" spans="1:6" ht="78.75">
      <c r="A15" s="50">
        <v>8</v>
      </c>
      <c r="B15" s="51" t="s">
        <v>195</v>
      </c>
      <c r="C15" s="50" t="s">
        <v>4149</v>
      </c>
      <c r="D15" s="51" t="s">
        <v>196</v>
      </c>
      <c r="E15" s="193">
        <v>5738993.4500000002</v>
      </c>
      <c r="F15" s="160" t="s">
        <v>466</v>
      </c>
    </row>
    <row r="16" spans="1:6" ht="15.75">
      <c r="A16" s="50"/>
      <c r="B16" s="2189" t="s">
        <v>593</v>
      </c>
      <c r="C16" s="2191"/>
      <c r="D16" s="51"/>
      <c r="E16" s="193"/>
      <c r="F16" s="160"/>
    </row>
    <row r="17" spans="1:6" ht="47.25">
      <c r="A17" s="50">
        <v>9</v>
      </c>
      <c r="B17" s="51" t="s">
        <v>39</v>
      </c>
      <c r="C17" s="50" t="s">
        <v>4150</v>
      </c>
      <c r="D17" s="51" t="s">
        <v>264</v>
      </c>
      <c r="E17" s="193">
        <v>10000000</v>
      </c>
      <c r="F17" s="160" t="s">
        <v>466</v>
      </c>
    </row>
    <row r="18" spans="1:6" ht="31.5">
      <c r="A18" s="50">
        <v>10</v>
      </c>
      <c r="B18" s="51" t="s">
        <v>41</v>
      </c>
      <c r="C18" s="50" t="s">
        <v>4151</v>
      </c>
      <c r="D18" s="51" t="s">
        <v>264</v>
      </c>
      <c r="E18" s="193">
        <v>13260218.880000001</v>
      </c>
      <c r="F18" s="160" t="s">
        <v>466</v>
      </c>
    </row>
    <row r="19" spans="1:6" ht="78.75">
      <c r="A19" s="50">
        <v>11</v>
      </c>
      <c r="B19" s="51" t="s">
        <v>10</v>
      </c>
      <c r="C19" s="50" t="s">
        <v>4152</v>
      </c>
      <c r="D19" s="51" t="s">
        <v>3869</v>
      </c>
      <c r="E19" s="193">
        <v>4000000</v>
      </c>
      <c r="F19" s="160" t="s">
        <v>4</v>
      </c>
    </row>
    <row r="20" spans="1:6" ht="15.75">
      <c r="A20" s="50"/>
      <c r="B20" s="2189" t="s">
        <v>1404</v>
      </c>
      <c r="C20" s="2191"/>
      <c r="D20" s="51"/>
      <c r="E20" s="193"/>
      <c r="F20" s="160"/>
    </row>
    <row r="21" spans="1:6" ht="63">
      <c r="A21" s="50">
        <v>12</v>
      </c>
      <c r="B21" s="51" t="s">
        <v>2522</v>
      </c>
      <c r="C21" s="50" t="s">
        <v>4153</v>
      </c>
      <c r="D21" s="51" t="s">
        <v>4208</v>
      </c>
      <c r="E21" s="193">
        <v>1000000</v>
      </c>
      <c r="F21" s="160" t="s">
        <v>4</v>
      </c>
    </row>
    <row r="22" spans="1:6" ht="47.25">
      <c r="A22" s="50">
        <v>13</v>
      </c>
      <c r="B22" s="51" t="s">
        <v>2523</v>
      </c>
      <c r="C22" s="50" t="s">
        <v>4154</v>
      </c>
      <c r="D22" s="51" t="s">
        <v>4209</v>
      </c>
      <c r="E22" s="193">
        <v>1100000</v>
      </c>
      <c r="F22" s="160" t="s">
        <v>4</v>
      </c>
    </row>
    <row r="23" spans="1:6" ht="47.25">
      <c r="A23" s="50">
        <v>14</v>
      </c>
      <c r="B23" s="51" t="s">
        <v>2524</v>
      </c>
      <c r="C23" s="50" t="s">
        <v>4155</v>
      </c>
      <c r="D23" s="51" t="s">
        <v>4209</v>
      </c>
      <c r="E23" s="193">
        <v>1100000</v>
      </c>
      <c r="F23" s="160" t="s">
        <v>4</v>
      </c>
    </row>
    <row r="24" spans="1:6" ht="47.25">
      <c r="A24" s="50">
        <v>15</v>
      </c>
      <c r="B24" s="51" t="s">
        <v>2525</v>
      </c>
      <c r="C24" s="50" t="s">
        <v>4156</v>
      </c>
      <c r="D24" s="51" t="s">
        <v>4210</v>
      </c>
      <c r="E24" s="193">
        <v>1300000</v>
      </c>
      <c r="F24" s="160" t="s">
        <v>4</v>
      </c>
    </row>
    <row r="25" spans="1:6" ht="47.25">
      <c r="A25" s="50">
        <v>16</v>
      </c>
      <c r="B25" s="51" t="s">
        <v>2526</v>
      </c>
      <c r="C25" s="50" t="s">
        <v>4157</v>
      </c>
      <c r="D25" s="51" t="s">
        <v>4209</v>
      </c>
      <c r="E25" s="193">
        <v>1100000</v>
      </c>
      <c r="F25" s="160" t="s">
        <v>4</v>
      </c>
    </row>
    <row r="26" spans="1:6" ht="31.5">
      <c r="A26" s="50">
        <v>17</v>
      </c>
      <c r="B26" s="51" t="s">
        <v>2527</v>
      </c>
      <c r="C26" s="50" t="s">
        <v>4158</v>
      </c>
      <c r="D26" s="51" t="s">
        <v>1115</v>
      </c>
      <c r="E26" s="193">
        <v>1300000</v>
      </c>
      <c r="F26" s="160" t="s">
        <v>4</v>
      </c>
    </row>
    <row r="27" spans="1:6" ht="31.5">
      <c r="A27" s="50">
        <v>18</v>
      </c>
      <c r="B27" s="51" t="s">
        <v>2528</v>
      </c>
      <c r="C27" s="50" t="s">
        <v>4159</v>
      </c>
      <c r="D27" s="51" t="s">
        <v>2529</v>
      </c>
      <c r="E27" s="193">
        <v>400000</v>
      </c>
      <c r="F27" s="160" t="s">
        <v>4</v>
      </c>
    </row>
    <row r="28" spans="1:6" ht="31.5">
      <c r="A28" s="50">
        <v>19</v>
      </c>
      <c r="B28" s="51" t="s">
        <v>2530</v>
      </c>
      <c r="C28" s="50" t="s">
        <v>4160</v>
      </c>
      <c r="D28" s="51" t="s">
        <v>2531</v>
      </c>
      <c r="E28" s="193">
        <v>1300000</v>
      </c>
      <c r="F28" s="160" t="s">
        <v>4</v>
      </c>
    </row>
    <row r="29" spans="1:6" ht="47.25">
      <c r="A29" s="50">
        <v>20</v>
      </c>
      <c r="B29" s="51" t="s">
        <v>2532</v>
      </c>
      <c r="C29" s="50" t="s">
        <v>4161</v>
      </c>
      <c r="D29" s="51" t="s">
        <v>4209</v>
      </c>
      <c r="E29" s="193">
        <v>1100000</v>
      </c>
      <c r="F29" s="160" t="s">
        <v>4</v>
      </c>
    </row>
    <row r="30" spans="1:6" ht="47.25">
      <c r="A30" s="50">
        <v>21</v>
      </c>
      <c r="B30" s="51" t="s">
        <v>2533</v>
      </c>
      <c r="C30" s="50" t="s">
        <v>4162</v>
      </c>
      <c r="D30" s="51" t="s">
        <v>4209</v>
      </c>
      <c r="E30" s="193">
        <v>1100000</v>
      </c>
      <c r="F30" s="160" t="s">
        <v>4</v>
      </c>
    </row>
    <row r="31" spans="1:6" ht="31.5">
      <c r="A31" s="50">
        <v>22</v>
      </c>
      <c r="B31" s="51" t="s">
        <v>2534</v>
      </c>
      <c r="C31" s="50" t="s">
        <v>4163</v>
      </c>
      <c r="D31" s="51" t="s">
        <v>827</v>
      </c>
      <c r="E31" s="193">
        <v>700000</v>
      </c>
      <c r="F31" s="160" t="s">
        <v>4</v>
      </c>
    </row>
    <row r="32" spans="1:6" ht="47.25">
      <c r="A32" s="50">
        <v>23</v>
      </c>
      <c r="B32" s="51" t="s">
        <v>2535</v>
      </c>
      <c r="C32" s="50" t="s">
        <v>4164</v>
      </c>
      <c r="D32" s="51" t="s">
        <v>4209</v>
      </c>
      <c r="E32" s="193">
        <v>1100000</v>
      </c>
      <c r="F32" s="160" t="s">
        <v>4</v>
      </c>
    </row>
    <row r="33" spans="1:6" ht="47.25">
      <c r="A33" s="50">
        <v>24</v>
      </c>
      <c r="B33" s="51" t="s">
        <v>2536</v>
      </c>
      <c r="C33" s="50" t="s">
        <v>4165</v>
      </c>
      <c r="D33" s="51" t="s">
        <v>4209</v>
      </c>
      <c r="E33" s="193">
        <v>1100000</v>
      </c>
      <c r="F33" s="160" t="s">
        <v>4</v>
      </c>
    </row>
    <row r="34" spans="1:6" ht="31.5">
      <c r="A34" s="50">
        <v>25</v>
      </c>
      <c r="B34" s="51" t="s">
        <v>2536</v>
      </c>
      <c r="C34" s="50" t="s">
        <v>4166</v>
      </c>
      <c r="D34" s="51" t="s">
        <v>2537</v>
      </c>
      <c r="E34" s="193">
        <v>400000</v>
      </c>
      <c r="F34" s="160" t="s">
        <v>4</v>
      </c>
    </row>
    <row r="35" spans="1:6" ht="31.5">
      <c r="A35" s="50">
        <v>26</v>
      </c>
      <c r="B35" s="51" t="s">
        <v>2538</v>
      </c>
      <c r="C35" s="50" t="s">
        <v>4167</v>
      </c>
      <c r="D35" s="51" t="s">
        <v>2539</v>
      </c>
      <c r="E35" s="193">
        <v>1300000</v>
      </c>
      <c r="F35" s="160" t="s">
        <v>4</v>
      </c>
    </row>
    <row r="36" spans="1:6" ht="47.25">
      <c r="A36" s="50">
        <v>27</v>
      </c>
      <c r="B36" s="51" t="s">
        <v>2540</v>
      </c>
      <c r="C36" s="50" t="s">
        <v>4168</v>
      </c>
      <c r="D36" s="51" t="s">
        <v>4209</v>
      </c>
      <c r="E36" s="193">
        <v>1100000</v>
      </c>
      <c r="F36" s="160" t="s">
        <v>4</v>
      </c>
    </row>
    <row r="37" spans="1:6" ht="47.25">
      <c r="A37" s="50">
        <v>28</v>
      </c>
      <c r="B37" s="51" t="s">
        <v>2541</v>
      </c>
      <c r="C37" s="50" t="s">
        <v>4169</v>
      </c>
      <c r="D37" s="51" t="s">
        <v>4210</v>
      </c>
      <c r="E37" s="193">
        <v>1300000</v>
      </c>
      <c r="F37" s="160" t="s">
        <v>4</v>
      </c>
    </row>
    <row r="38" spans="1:6" ht="31.5">
      <c r="A38" s="50">
        <v>29</v>
      </c>
      <c r="B38" s="51" t="s">
        <v>2542</v>
      </c>
      <c r="C38" s="50" t="s">
        <v>4170</v>
      </c>
      <c r="D38" s="51" t="s">
        <v>916</v>
      </c>
      <c r="E38" s="193">
        <v>1300000</v>
      </c>
      <c r="F38" s="160" t="s">
        <v>4</v>
      </c>
    </row>
    <row r="39" spans="1:6" ht="47.25">
      <c r="A39" s="50">
        <v>30</v>
      </c>
      <c r="B39" s="51" t="s">
        <v>2543</v>
      </c>
      <c r="C39" s="50" t="s">
        <v>4171</v>
      </c>
      <c r="D39" s="51" t="s">
        <v>4209</v>
      </c>
      <c r="E39" s="193">
        <v>1100000</v>
      </c>
      <c r="F39" s="160" t="s">
        <v>4</v>
      </c>
    </row>
    <row r="40" spans="1:6" ht="31.5">
      <c r="A40" s="50">
        <v>31</v>
      </c>
      <c r="B40" s="51" t="s">
        <v>2544</v>
      </c>
      <c r="C40" s="50" t="s">
        <v>4172</v>
      </c>
      <c r="D40" s="51" t="s">
        <v>2537</v>
      </c>
      <c r="E40" s="193">
        <v>400000</v>
      </c>
      <c r="F40" s="160" t="s">
        <v>4</v>
      </c>
    </row>
    <row r="41" spans="1:6" ht="31.5">
      <c r="A41" s="50">
        <v>32</v>
      </c>
      <c r="B41" s="51" t="s">
        <v>2545</v>
      </c>
      <c r="C41" s="50" t="s">
        <v>4173</v>
      </c>
      <c r="D41" s="51" t="s">
        <v>1115</v>
      </c>
      <c r="E41" s="193">
        <v>1300000</v>
      </c>
      <c r="F41" s="160" t="s">
        <v>4</v>
      </c>
    </row>
    <row r="42" spans="1:6" ht="31.5">
      <c r="A42" s="50">
        <v>33</v>
      </c>
      <c r="B42" s="51" t="s">
        <v>2546</v>
      </c>
      <c r="C42" s="50" t="s">
        <v>4174</v>
      </c>
      <c r="D42" s="51" t="s">
        <v>916</v>
      </c>
      <c r="E42" s="193">
        <v>1300000</v>
      </c>
      <c r="F42" s="160" t="s">
        <v>4</v>
      </c>
    </row>
    <row r="43" spans="1:6" ht="78.75">
      <c r="A43" s="50">
        <v>34</v>
      </c>
      <c r="B43" s="51" t="s">
        <v>2547</v>
      </c>
      <c r="C43" s="50" t="s">
        <v>4175</v>
      </c>
      <c r="D43" s="51" t="s">
        <v>4211</v>
      </c>
      <c r="E43" s="193">
        <v>2600000</v>
      </c>
      <c r="F43" s="160" t="s">
        <v>4</v>
      </c>
    </row>
    <row r="44" spans="1:6" ht="31.5">
      <c r="A44" s="50">
        <v>35</v>
      </c>
      <c r="B44" s="51" t="s">
        <v>2548</v>
      </c>
      <c r="C44" s="50" t="s">
        <v>4176</v>
      </c>
      <c r="D44" s="51" t="s">
        <v>916</v>
      </c>
      <c r="E44" s="193">
        <v>1300000</v>
      </c>
      <c r="F44" s="160" t="s">
        <v>4</v>
      </c>
    </row>
    <row r="45" spans="1:6" ht="47.25">
      <c r="A45" s="50">
        <v>36</v>
      </c>
      <c r="B45" s="51" t="s">
        <v>2549</v>
      </c>
      <c r="C45" s="50" t="s">
        <v>4177</v>
      </c>
      <c r="D45" s="51" t="s">
        <v>4209</v>
      </c>
      <c r="E45" s="193">
        <v>1100000</v>
      </c>
      <c r="F45" s="160" t="s">
        <v>4</v>
      </c>
    </row>
    <row r="46" spans="1:6" ht="31.5">
      <c r="A46" s="50">
        <v>37</v>
      </c>
      <c r="B46" s="51" t="s">
        <v>2550</v>
      </c>
      <c r="C46" s="50" t="s">
        <v>4178</v>
      </c>
      <c r="D46" s="51" t="s">
        <v>916</v>
      </c>
      <c r="E46" s="193">
        <v>1300000</v>
      </c>
      <c r="F46" s="160" t="s">
        <v>4</v>
      </c>
    </row>
    <row r="47" spans="1:6" ht="31.5">
      <c r="A47" s="50">
        <v>38</v>
      </c>
      <c r="B47" s="51" t="s">
        <v>2551</v>
      </c>
      <c r="C47" s="50" t="s">
        <v>4179</v>
      </c>
      <c r="D47" s="51" t="s">
        <v>1115</v>
      </c>
      <c r="E47" s="193">
        <v>1300000</v>
      </c>
      <c r="F47" s="160" t="s">
        <v>4</v>
      </c>
    </row>
    <row r="48" spans="1:6" ht="31.5">
      <c r="A48" s="50">
        <v>39</v>
      </c>
      <c r="B48" s="51" t="s">
        <v>2552</v>
      </c>
      <c r="C48" s="50" t="s">
        <v>4180</v>
      </c>
      <c r="D48" s="51" t="s">
        <v>916</v>
      </c>
      <c r="E48" s="193">
        <v>1300000</v>
      </c>
      <c r="F48" s="160" t="s">
        <v>4</v>
      </c>
    </row>
    <row r="49" spans="1:11" ht="47.25">
      <c r="A49" s="50">
        <v>40</v>
      </c>
      <c r="B49" s="51" t="s">
        <v>2553</v>
      </c>
      <c r="C49" s="50" t="s">
        <v>4181</v>
      </c>
      <c r="D49" s="51" t="s">
        <v>4209</v>
      </c>
      <c r="E49" s="193">
        <v>1100000</v>
      </c>
      <c r="F49" s="160" t="s">
        <v>4</v>
      </c>
    </row>
    <row r="50" spans="1:11" ht="47.25">
      <c r="A50" s="50">
        <v>41</v>
      </c>
      <c r="B50" s="51" t="s">
        <v>2554</v>
      </c>
      <c r="C50" s="50" t="s">
        <v>4182</v>
      </c>
      <c r="D50" s="51" t="s">
        <v>4209</v>
      </c>
      <c r="E50" s="193">
        <v>1100000</v>
      </c>
      <c r="F50" s="160" t="s">
        <v>4</v>
      </c>
    </row>
    <row r="51" spans="1:11" ht="31.5">
      <c r="A51" s="50">
        <v>42</v>
      </c>
      <c r="B51" s="51" t="s">
        <v>2555</v>
      </c>
      <c r="C51" s="50" t="s">
        <v>4183</v>
      </c>
      <c r="D51" s="51" t="s">
        <v>916</v>
      </c>
      <c r="E51" s="193">
        <v>1300000</v>
      </c>
      <c r="F51" s="160" t="s">
        <v>4</v>
      </c>
      <c r="K51" s="225">
        <v>40</v>
      </c>
    </row>
    <row r="52" spans="1:11" ht="31.5">
      <c r="A52" s="50">
        <v>43</v>
      </c>
      <c r="B52" s="51" t="s">
        <v>2556</v>
      </c>
      <c r="C52" s="50" t="s">
        <v>4184</v>
      </c>
      <c r="D52" s="51" t="s">
        <v>916</v>
      </c>
      <c r="E52" s="193">
        <v>1300000</v>
      </c>
      <c r="F52" s="160" t="s">
        <v>4</v>
      </c>
      <c r="K52" s="225">
        <v>6369.96</v>
      </c>
    </row>
    <row r="53" spans="1:11" ht="31.5">
      <c r="A53" s="50">
        <v>44</v>
      </c>
      <c r="B53" s="51" t="s">
        <v>2557</v>
      </c>
      <c r="C53" s="50" t="s">
        <v>4185</v>
      </c>
      <c r="D53" s="51" t="s">
        <v>916</v>
      </c>
      <c r="E53" s="193">
        <v>1300000</v>
      </c>
      <c r="F53" s="160" t="s">
        <v>4</v>
      </c>
      <c r="K53" s="225">
        <f>K51*K52</f>
        <v>254798.4</v>
      </c>
    </row>
    <row r="54" spans="1:11" ht="31.5">
      <c r="A54" s="50">
        <v>45</v>
      </c>
      <c r="B54" s="51" t="s">
        <v>2558</v>
      </c>
      <c r="C54" s="50" t="s">
        <v>4186</v>
      </c>
      <c r="D54" s="51" t="s">
        <v>2559</v>
      </c>
      <c r="E54" s="193">
        <v>254798.4</v>
      </c>
      <c r="F54" s="160" t="s">
        <v>4</v>
      </c>
    </row>
    <row r="55" spans="1:11" ht="31.5">
      <c r="A55" s="50">
        <v>46</v>
      </c>
      <c r="B55" s="51" t="s">
        <v>2560</v>
      </c>
      <c r="C55" s="50" t="s">
        <v>4187</v>
      </c>
      <c r="D55" s="51" t="s">
        <v>2559</v>
      </c>
      <c r="E55" s="193">
        <v>254798.4</v>
      </c>
      <c r="F55" s="160" t="s">
        <v>4</v>
      </c>
    </row>
    <row r="56" spans="1:11" ht="31.5">
      <c r="A56" s="50">
        <v>47</v>
      </c>
      <c r="B56" s="51" t="s">
        <v>2561</v>
      </c>
      <c r="C56" s="50" t="s">
        <v>4188</v>
      </c>
      <c r="D56" s="51" t="s">
        <v>2559</v>
      </c>
      <c r="E56" s="193">
        <v>254798.4</v>
      </c>
      <c r="F56" s="160" t="s">
        <v>4</v>
      </c>
    </row>
    <row r="57" spans="1:11" ht="31.5">
      <c r="A57" s="50">
        <v>48</v>
      </c>
      <c r="B57" s="51" t="s">
        <v>2562</v>
      </c>
      <c r="C57" s="50" t="s">
        <v>4189</v>
      </c>
      <c r="D57" s="51" t="s">
        <v>2559</v>
      </c>
      <c r="E57" s="193">
        <v>254798.4</v>
      </c>
      <c r="F57" s="160" t="s">
        <v>4</v>
      </c>
    </row>
    <row r="58" spans="1:11" ht="31.5">
      <c r="A58" s="50">
        <v>49</v>
      </c>
      <c r="B58" s="51" t="s">
        <v>2563</v>
      </c>
      <c r="C58" s="50" t="s">
        <v>4190</v>
      </c>
      <c r="D58" s="51" t="s">
        <v>2559</v>
      </c>
      <c r="E58" s="193">
        <v>254798.4</v>
      </c>
      <c r="F58" s="160" t="s">
        <v>4</v>
      </c>
    </row>
    <row r="59" spans="1:11" ht="31.5">
      <c r="A59" s="50">
        <v>50</v>
      </c>
      <c r="B59" s="51" t="s">
        <v>2533</v>
      </c>
      <c r="C59" s="50" t="s">
        <v>4191</v>
      </c>
      <c r="D59" s="51" t="s">
        <v>2559</v>
      </c>
      <c r="E59" s="193">
        <v>254798.4</v>
      </c>
      <c r="F59" s="160" t="s">
        <v>4</v>
      </c>
    </row>
    <row r="60" spans="1:11" ht="31.5">
      <c r="A60" s="50">
        <v>51</v>
      </c>
      <c r="B60" s="51" t="s">
        <v>2564</v>
      </c>
      <c r="C60" s="50" t="s">
        <v>4192</v>
      </c>
      <c r="D60" s="51" t="s">
        <v>2559</v>
      </c>
      <c r="E60" s="193">
        <v>254798.4</v>
      </c>
      <c r="F60" s="160" t="s">
        <v>4</v>
      </c>
    </row>
    <row r="61" spans="1:11" ht="31.5">
      <c r="A61" s="50">
        <v>52</v>
      </c>
      <c r="B61" s="51" t="s">
        <v>2565</v>
      </c>
      <c r="C61" s="50" t="s">
        <v>4193</v>
      </c>
      <c r="D61" s="51" t="s">
        <v>2559</v>
      </c>
      <c r="E61" s="193">
        <v>254798.4</v>
      </c>
      <c r="F61" s="160" t="s">
        <v>4</v>
      </c>
    </row>
    <row r="62" spans="1:11" ht="31.5">
      <c r="A62" s="50">
        <v>53</v>
      </c>
      <c r="B62" s="51" t="s">
        <v>2524</v>
      </c>
      <c r="C62" s="50" t="s">
        <v>4194</v>
      </c>
      <c r="D62" s="51" t="s">
        <v>2559</v>
      </c>
      <c r="E62" s="193">
        <v>254798.4</v>
      </c>
      <c r="F62" s="160" t="s">
        <v>4</v>
      </c>
    </row>
    <row r="63" spans="1:11" ht="31.5">
      <c r="A63" s="50">
        <v>54</v>
      </c>
      <c r="B63" s="51" t="s">
        <v>2566</v>
      </c>
      <c r="C63" s="50" t="s">
        <v>4195</v>
      </c>
      <c r="D63" s="51" t="s">
        <v>2559</v>
      </c>
      <c r="E63" s="193">
        <v>254798.4</v>
      </c>
      <c r="F63" s="160" t="s">
        <v>4</v>
      </c>
    </row>
    <row r="64" spans="1:11" ht="15.75">
      <c r="A64" s="50"/>
      <c r="B64" s="2189" t="s">
        <v>1408</v>
      </c>
      <c r="C64" s="2191"/>
      <c r="D64" s="51"/>
      <c r="E64" s="193"/>
      <c r="F64" s="160"/>
    </row>
    <row r="65" spans="1:6" ht="47.25">
      <c r="A65" s="50">
        <v>55</v>
      </c>
      <c r="B65" s="50" t="s">
        <v>2567</v>
      </c>
      <c r="C65" s="50" t="s">
        <v>4196</v>
      </c>
      <c r="D65" s="51" t="s">
        <v>4209</v>
      </c>
      <c r="E65" s="193">
        <v>1100000</v>
      </c>
      <c r="F65" s="160" t="s">
        <v>4</v>
      </c>
    </row>
    <row r="66" spans="1:6" ht="47.25">
      <c r="A66" s="50">
        <v>56</v>
      </c>
      <c r="B66" s="51" t="s">
        <v>2568</v>
      </c>
      <c r="C66" s="50" t="s">
        <v>4197</v>
      </c>
      <c r="D66" s="51" t="s">
        <v>4209</v>
      </c>
      <c r="E66" s="193">
        <v>1200000</v>
      </c>
      <c r="F66" s="160" t="s">
        <v>4</v>
      </c>
    </row>
    <row r="67" spans="1:6" ht="47.25">
      <c r="A67" s="50">
        <v>57</v>
      </c>
      <c r="B67" s="51" t="s">
        <v>2568</v>
      </c>
      <c r="C67" s="50" t="s">
        <v>4198</v>
      </c>
      <c r="D67" s="51" t="s">
        <v>2569</v>
      </c>
      <c r="E67" s="193">
        <v>1700000</v>
      </c>
      <c r="F67" s="160" t="s">
        <v>4</v>
      </c>
    </row>
    <row r="68" spans="1:6" ht="63">
      <c r="A68" s="50">
        <v>58</v>
      </c>
      <c r="B68" s="51" t="s">
        <v>2570</v>
      </c>
      <c r="C68" s="50" t="s">
        <v>4199</v>
      </c>
      <c r="D68" s="51" t="s">
        <v>4212</v>
      </c>
      <c r="E68" s="193">
        <v>4000000</v>
      </c>
      <c r="F68" s="160" t="s">
        <v>4</v>
      </c>
    </row>
    <row r="69" spans="1:6" ht="47.25">
      <c r="A69" s="50">
        <v>59</v>
      </c>
      <c r="B69" s="51" t="s">
        <v>2571</v>
      </c>
      <c r="C69" s="50" t="s">
        <v>4200</v>
      </c>
      <c r="D69" s="51" t="s">
        <v>4209</v>
      </c>
      <c r="E69" s="193">
        <v>1100000</v>
      </c>
      <c r="F69" s="160" t="s">
        <v>4</v>
      </c>
    </row>
    <row r="70" spans="1:6" ht="47.25">
      <c r="A70" s="50">
        <v>60</v>
      </c>
      <c r="B70" s="51" t="s">
        <v>2572</v>
      </c>
      <c r="C70" s="50" t="s">
        <v>4201</v>
      </c>
      <c r="D70" s="51" t="s">
        <v>1362</v>
      </c>
      <c r="E70" s="193">
        <v>4700000</v>
      </c>
      <c r="F70" s="160" t="s">
        <v>4</v>
      </c>
    </row>
    <row r="71" spans="1:6" ht="47.25">
      <c r="A71" s="50">
        <v>61</v>
      </c>
      <c r="B71" s="51" t="s">
        <v>2573</v>
      </c>
      <c r="C71" s="50" t="s">
        <v>4202</v>
      </c>
      <c r="D71" s="51" t="s">
        <v>4213</v>
      </c>
      <c r="E71" s="193">
        <v>1000000</v>
      </c>
      <c r="F71" s="160" t="s">
        <v>4</v>
      </c>
    </row>
    <row r="72" spans="1:6" ht="47.25">
      <c r="A72" s="50">
        <v>62</v>
      </c>
      <c r="B72" s="51" t="s">
        <v>2574</v>
      </c>
      <c r="C72" s="50" t="s">
        <v>4203</v>
      </c>
      <c r="D72" s="51" t="s">
        <v>4214</v>
      </c>
      <c r="E72" s="193">
        <v>480000</v>
      </c>
      <c r="F72" s="160" t="s">
        <v>4</v>
      </c>
    </row>
    <row r="73" spans="1:6" ht="15.75">
      <c r="A73" s="50"/>
      <c r="B73" s="2189" t="s">
        <v>662</v>
      </c>
      <c r="C73" s="2191"/>
      <c r="D73" s="51"/>
      <c r="E73" s="193"/>
      <c r="F73" s="160"/>
    </row>
    <row r="74" spans="1:6" ht="78.75">
      <c r="A74" s="50">
        <v>63</v>
      </c>
      <c r="B74" s="51" t="s">
        <v>4215</v>
      </c>
      <c r="C74" s="50" t="s">
        <v>4204</v>
      </c>
      <c r="D74" s="51" t="s">
        <v>4217</v>
      </c>
      <c r="E74" s="193">
        <v>4100000</v>
      </c>
      <c r="F74" s="160" t="s">
        <v>4</v>
      </c>
    </row>
    <row r="75" spans="1:6" ht="47.25">
      <c r="A75" s="50">
        <v>64</v>
      </c>
      <c r="B75" s="51" t="s">
        <v>4215</v>
      </c>
      <c r="C75" s="50" t="s">
        <v>4205</v>
      </c>
      <c r="D75" s="51" t="s">
        <v>2575</v>
      </c>
      <c r="E75" s="193">
        <v>800000</v>
      </c>
      <c r="F75" s="160" t="s">
        <v>4</v>
      </c>
    </row>
    <row r="76" spans="1:6" ht="78.75">
      <c r="A76" s="50">
        <v>65</v>
      </c>
      <c r="B76" s="51" t="s">
        <v>4216</v>
      </c>
      <c r="C76" s="50" t="s">
        <v>4206</v>
      </c>
      <c r="D76" s="51" t="s">
        <v>4217</v>
      </c>
      <c r="E76" s="193">
        <v>4000000</v>
      </c>
      <c r="F76" s="160" t="s">
        <v>4</v>
      </c>
    </row>
    <row r="77" spans="1:6" ht="47.25">
      <c r="A77" s="50">
        <v>66</v>
      </c>
      <c r="B77" s="51" t="s">
        <v>2576</v>
      </c>
      <c r="C77" s="50" t="s">
        <v>4207</v>
      </c>
      <c r="D77" s="51" t="s">
        <v>4210</v>
      </c>
      <c r="E77" s="193">
        <v>1300000</v>
      </c>
      <c r="F77" s="160" t="s">
        <v>4</v>
      </c>
    </row>
    <row r="78" spans="1:6" ht="15.75">
      <c r="A78" s="95"/>
      <c r="B78" s="2189" t="s">
        <v>15</v>
      </c>
      <c r="C78" s="2190"/>
      <c r="D78" s="2191"/>
      <c r="E78" s="277">
        <v>109040875.13</v>
      </c>
      <c r="F78" s="160"/>
    </row>
    <row r="79" spans="1:6" ht="78" customHeight="1">
      <c r="A79" s="2144" t="s">
        <v>1391</v>
      </c>
      <c r="B79" s="2144"/>
      <c r="C79" s="2144"/>
      <c r="D79" s="2144" t="s">
        <v>1392</v>
      </c>
      <c r="E79" s="2144"/>
      <c r="F79" s="2144"/>
    </row>
  </sheetData>
  <mergeCells count="13">
    <mergeCell ref="B64:C64"/>
    <mergeCell ref="B73:C73"/>
    <mergeCell ref="B78:D78"/>
    <mergeCell ref="A79:C79"/>
    <mergeCell ref="D79:F79"/>
    <mergeCell ref="B14:C14"/>
    <mergeCell ref="B16:C16"/>
    <mergeCell ref="B20:C20"/>
    <mergeCell ref="A1:F1"/>
    <mergeCell ref="A2:F2"/>
    <mergeCell ref="A3:F3"/>
    <mergeCell ref="B5:C5"/>
    <mergeCell ref="B10:C10"/>
  </mergeCells>
  <pageMargins left="0.7" right="0.7" top="0.75" bottom="0.75" header="0.3" footer="0.3"/>
  <pageSetup orientation="landscape" r:id="rId1"/>
  <headerFooter>
    <oddFooter>Page &amp;P of &amp;N</oddFooter>
  </headerFooter>
</worksheet>
</file>

<file path=xl/worksheets/sheet125.xml><?xml version="1.0" encoding="utf-8"?>
<worksheet xmlns="http://schemas.openxmlformats.org/spreadsheetml/2006/main" xmlns:r="http://schemas.openxmlformats.org/officeDocument/2006/relationships">
  <sheetPr>
    <tabColor theme="5" tint="-0.499984740745262"/>
  </sheetPr>
  <dimension ref="A1:J78"/>
  <sheetViews>
    <sheetView topLeftCell="A14" workbookViewId="0">
      <selection activeCell="B18" sqref="B18"/>
    </sheetView>
  </sheetViews>
  <sheetFormatPr defaultRowHeight="15"/>
  <cols>
    <col min="1" max="1" width="6.140625" style="449" customWidth="1"/>
    <col min="2" max="2" width="13" style="449" customWidth="1"/>
    <col min="3" max="3" width="41.7109375" style="449" customWidth="1"/>
    <col min="4" max="4" width="34.28515625" style="449" customWidth="1"/>
    <col min="5" max="5" width="18.5703125" style="2" customWidth="1"/>
    <col min="6" max="6" width="8.5703125" style="236" customWidth="1"/>
    <col min="7" max="9" width="9.140625" style="449"/>
    <col min="10" max="10" width="11.5703125" style="225" bestFit="1" customWidth="1"/>
    <col min="11" max="16384" width="9.140625" style="449"/>
  </cols>
  <sheetData>
    <row r="1" spans="1:6" ht="15.75">
      <c r="A1" s="2361" t="s">
        <v>133</v>
      </c>
      <c r="B1" s="2362"/>
      <c r="C1" s="2362"/>
      <c r="D1" s="2362"/>
      <c r="E1" s="2362"/>
      <c r="F1" s="2363"/>
    </row>
    <row r="2" spans="1:6">
      <c r="A2" s="2384" t="s">
        <v>2577</v>
      </c>
      <c r="B2" s="2385"/>
      <c r="C2" s="2385"/>
      <c r="D2" s="2385"/>
      <c r="E2" s="2385"/>
      <c r="F2" s="2386"/>
    </row>
    <row r="3" spans="1:6" ht="15.75">
      <c r="A3" s="2361" t="s">
        <v>140</v>
      </c>
      <c r="B3" s="2362"/>
      <c r="C3" s="2362"/>
      <c r="D3" s="2362"/>
      <c r="E3" s="2362"/>
      <c r="F3" s="2363"/>
    </row>
    <row r="4" spans="1:6" ht="31.5">
      <c r="A4" s="454" t="s">
        <v>134</v>
      </c>
      <c r="B4" s="47" t="s">
        <v>135</v>
      </c>
      <c r="C4" s="47" t="s">
        <v>0</v>
      </c>
      <c r="D4" s="47" t="s">
        <v>136</v>
      </c>
      <c r="E4" s="82" t="s">
        <v>1300</v>
      </c>
      <c r="F4" s="172" t="s">
        <v>138</v>
      </c>
    </row>
    <row r="5" spans="1:6" ht="15.75">
      <c r="A5" s="50"/>
      <c r="B5" s="2189" t="s">
        <v>1948</v>
      </c>
      <c r="C5" s="2191"/>
      <c r="D5" s="47"/>
      <c r="E5" s="82"/>
      <c r="F5" s="172"/>
    </row>
    <row r="6" spans="1:6" ht="31.5">
      <c r="A6" s="50">
        <v>1</v>
      </c>
      <c r="B6" s="51" t="s">
        <v>464</v>
      </c>
      <c r="C6" s="51" t="s">
        <v>2578</v>
      </c>
      <c r="D6" s="51" t="s">
        <v>239</v>
      </c>
      <c r="E6" s="117">
        <v>3000000</v>
      </c>
      <c r="F6" s="453" t="s">
        <v>118</v>
      </c>
    </row>
    <row r="7" spans="1:6" ht="63">
      <c r="A7" s="50">
        <v>2</v>
      </c>
      <c r="B7" s="51" t="s">
        <v>5</v>
      </c>
      <c r="C7" s="51" t="s">
        <v>2579</v>
      </c>
      <c r="D7" s="51" t="s">
        <v>240</v>
      </c>
      <c r="E7" s="117">
        <v>1038142.53</v>
      </c>
      <c r="F7" s="453" t="s">
        <v>118</v>
      </c>
    </row>
    <row r="8" spans="1:6" ht="31.5">
      <c r="A8" s="50">
        <v>3</v>
      </c>
      <c r="B8" s="51" t="s">
        <v>7</v>
      </c>
      <c r="C8" s="51" t="s">
        <v>2580</v>
      </c>
      <c r="D8" s="51" t="s">
        <v>2581</v>
      </c>
      <c r="E8" s="117">
        <v>200000</v>
      </c>
      <c r="F8" s="453" t="s">
        <v>118</v>
      </c>
    </row>
    <row r="9" spans="1:6" ht="31.5">
      <c r="A9" s="50">
        <v>4</v>
      </c>
      <c r="B9" s="51" t="s">
        <v>10</v>
      </c>
      <c r="C9" s="51" t="s">
        <v>2582</v>
      </c>
      <c r="D9" s="51" t="s">
        <v>580</v>
      </c>
      <c r="E9" s="117">
        <v>200000</v>
      </c>
      <c r="F9" s="453" t="s">
        <v>118</v>
      </c>
    </row>
    <row r="10" spans="1:6" ht="47.25">
      <c r="A10" s="50">
        <v>5</v>
      </c>
      <c r="B10" s="51" t="s">
        <v>12</v>
      </c>
      <c r="C10" s="51" t="s">
        <v>2583</v>
      </c>
      <c r="D10" s="51" t="s">
        <v>1738</v>
      </c>
      <c r="E10" s="117">
        <v>2104310</v>
      </c>
      <c r="F10" s="453" t="s">
        <v>118</v>
      </c>
    </row>
    <row r="11" spans="1:6" ht="15.75">
      <c r="A11" s="50"/>
      <c r="B11" s="2189" t="s">
        <v>1308</v>
      </c>
      <c r="C11" s="2191"/>
      <c r="D11" s="51"/>
      <c r="E11" s="117"/>
      <c r="F11" s="453"/>
    </row>
    <row r="12" spans="1:6" ht="63">
      <c r="A12" s="50">
        <v>6</v>
      </c>
      <c r="B12" s="51" t="s">
        <v>5</v>
      </c>
      <c r="C12" s="51" t="s">
        <v>2584</v>
      </c>
      <c r="D12" s="51" t="s">
        <v>242</v>
      </c>
      <c r="E12" s="117">
        <v>604310</v>
      </c>
      <c r="F12" s="453" t="s">
        <v>118</v>
      </c>
    </row>
    <row r="13" spans="1:6" ht="47.25">
      <c r="A13" s="50">
        <v>7</v>
      </c>
      <c r="B13" s="51" t="s">
        <v>12</v>
      </c>
      <c r="C13" s="51" t="s">
        <v>2585</v>
      </c>
      <c r="D13" s="51" t="s">
        <v>1738</v>
      </c>
      <c r="E13" s="117">
        <v>1166916.27</v>
      </c>
      <c r="F13" s="453" t="s">
        <v>2586</v>
      </c>
    </row>
    <row r="14" spans="1:6" ht="63">
      <c r="A14" s="50">
        <v>8</v>
      </c>
      <c r="B14" s="51" t="s">
        <v>4218</v>
      </c>
      <c r="C14" s="51" t="s">
        <v>2587</v>
      </c>
      <c r="D14" s="51" t="s">
        <v>246</v>
      </c>
      <c r="E14" s="117">
        <v>1500000</v>
      </c>
      <c r="F14" s="453" t="s">
        <v>2586</v>
      </c>
    </row>
    <row r="15" spans="1:6" ht="15.75">
      <c r="A15" s="50"/>
      <c r="B15" s="2189" t="s">
        <v>593</v>
      </c>
      <c r="C15" s="2191"/>
      <c r="D15" s="51"/>
      <c r="E15" s="117"/>
      <c r="F15" s="453"/>
    </row>
    <row r="16" spans="1:6" ht="47.25">
      <c r="A16" s="50">
        <v>9</v>
      </c>
      <c r="B16" s="51" t="s">
        <v>39</v>
      </c>
      <c r="C16" s="51" t="s">
        <v>2588</v>
      </c>
      <c r="D16" s="51" t="s">
        <v>264</v>
      </c>
      <c r="E16" s="117">
        <v>11000000</v>
      </c>
      <c r="F16" s="453" t="s">
        <v>118</v>
      </c>
    </row>
    <row r="17" spans="1:6" ht="47.25">
      <c r="A17" s="50">
        <v>10</v>
      </c>
      <c r="B17" s="51" t="s">
        <v>41</v>
      </c>
      <c r="C17" s="51" t="s">
        <v>2589</v>
      </c>
      <c r="D17" s="51" t="s">
        <v>264</v>
      </c>
      <c r="E17" s="117">
        <v>10260218.880000001</v>
      </c>
      <c r="F17" s="453" t="s">
        <v>118</v>
      </c>
    </row>
    <row r="18" spans="1:6" ht="47.25">
      <c r="A18" s="50">
        <v>11</v>
      </c>
      <c r="B18" s="51" t="s">
        <v>1752</v>
      </c>
      <c r="C18" s="51" t="s">
        <v>2590</v>
      </c>
      <c r="D18" s="51" t="s">
        <v>3869</v>
      </c>
      <c r="E18" s="117">
        <v>6000000</v>
      </c>
      <c r="F18" s="453" t="s">
        <v>4</v>
      </c>
    </row>
    <row r="19" spans="1:6" ht="15.75">
      <c r="A19" s="50"/>
      <c r="B19" s="2189" t="s">
        <v>143</v>
      </c>
      <c r="C19" s="2191"/>
      <c r="D19" s="51"/>
      <c r="E19" s="117"/>
      <c r="F19" s="453"/>
    </row>
    <row r="20" spans="1:6" ht="47.25">
      <c r="A20" s="50">
        <v>12</v>
      </c>
      <c r="B20" s="51" t="s">
        <v>195</v>
      </c>
      <c r="C20" s="51" t="s">
        <v>2591</v>
      </c>
      <c r="D20" s="51" t="s">
        <v>196</v>
      </c>
      <c r="E20" s="117">
        <v>5738993.4500000002</v>
      </c>
      <c r="F20" s="453" t="s">
        <v>4</v>
      </c>
    </row>
    <row r="21" spans="1:6" ht="15.75">
      <c r="A21" s="50"/>
      <c r="B21" s="2189" t="s">
        <v>1404</v>
      </c>
      <c r="C21" s="2191"/>
      <c r="D21" s="51"/>
      <c r="E21" s="117"/>
      <c r="F21" s="453"/>
    </row>
    <row r="22" spans="1:6" ht="47.25">
      <c r="A22" s="50">
        <v>13</v>
      </c>
      <c r="B22" s="51" t="s">
        <v>2595</v>
      </c>
      <c r="C22" s="51" t="s">
        <v>2596</v>
      </c>
      <c r="D22" s="51" t="s">
        <v>2597</v>
      </c>
      <c r="E22" s="117">
        <v>1300000</v>
      </c>
      <c r="F22" s="453" t="s">
        <v>763</v>
      </c>
    </row>
    <row r="23" spans="1:6" ht="47.25">
      <c r="A23" s="50">
        <v>14</v>
      </c>
      <c r="B23" s="51" t="s">
        <v>2598</v>
      </c>
      <c r="C23" s="51" t="s">
        <v>2599</v>
      </c>
      <c r="D23" s="51" t="s">
        <v>2600</v>
      </c>
      <c r="E23" s="117">
        <v>1800000</v>
      </c>
      <c r="F23" s="453" t="s">
        <v>763</v>
      </c>
    </row>
    <row r="24" spans="1:6" ht="47.25">
      <c r="A24" s="50">
        <v>15</v>
      </c>
      <c r="B24" s="51" t="s">
        <v>2601</v>
      </c>
      <c r="C24" s="51" t="s">
        <v>2602</v>
      </c>
      <c r="D24" s="51" t="s">
        <v>2603</v>
      </c>
      <c r="E24" s="117">
        <v>400000</v>
      </c>
      <c r="F24" s="453" t="s">
        <v>763</v>
      </c>
    </row>
    <row r="25" spans="1:6" ht="47.25">
      <c r="A25" s="50">
        <v>16</v>
      </c>
      <c r="B25" s="51" t="s">
        <v>2604</v>
      </c>
      <c r="C25" s="51" t="s">
        <v>2605</v>
      </c>
      <c r="D25" s="51" t="s">
        <v>2606</v>
      </c>
      <c r="E25" s="117">
        <v>2700000</v>
      </c>
      <c r="F25" s="453" t="s">
        <v>763</v>
      </c>
    </row>
    <row r="26" spans="1:6" ht="47.25">
      <c r="A26" s="50">
        <v>17</v>
      </c>
      <c r="B26" s="51" t="s">
        <v>2607</v>
      </c>
      <c r="C26" s="51" t="s">
        <v>2608</v>
      </c>
      <c r="D26" s="51" t="s">
        <v>4219</v>
      </c>
      <c r="E26" s="117">
        <v>900000</v>
      </c>
      <c r="F26" s="453" t="s">
        <v>763</v>
      </c>
    </row>
    <row r="27" spans="1:6" ht="47.25">
      <c r="A27" s="50">
        <v>18</v>
      </c>
      <c r="B27" s="51" t="s">
        <v>2609</v>
      </c>
      <c r="C27" s="51" t="s">
        <v>2610</v>
      </c>
      <c r="D27" s="51" t="s">
        <v>2611</v>
      </c>
      <c r="E27" s="117">
        <v>1300000</v>
      </c>
      <c r="F27" s="453" t="s">
        <v>763</v>
      </c>
    </row>
    <row r="28" spans="1:6" ht="47.25">
      <c r="A28" s="50">
        <v>19</v>
      </c>
      <c r="B28" s="51" t="s">
        <v>2612</v>
      </c>
      <c r="C28" s="51" t="s">
        <v>2613</v>
      </c>
      <c r="D28" s="51" t="s">
        <v>2614</v>
      </c>
      <c r="E28" s="117">
        <v>1500000</v>
      </c>
      <c r="F28" s="453" t="s">
        <v>763</v>
      </c>
    </row>
    <row r="29" spans="1:6" ht="47.25">
      <c r="A29" s="50">
        <v>20</v>
      </c>
      <c r="B29" s="51" t="s">
        <v>2615</v>
      </c>
      <c r="C29" s="51" t="s">
        <v>2616</v>
      </c>
      <c r="D29" s="51" t="s">
        <v>2597</v>
      </c>
      <c r="E29" s="117">
        <v>1300000</v>
      </c>
      <c r="F29" s="453" t="s">
        <v>763</v>
      </c>
    </row>
    <row r="30" spans="1:6" ht="47.25">
      <c r="A30" s="50">
        <v>21</v>
      </c>
      <c r="B30" s="51" t="s">
        <v>2617</v>
      </c>
      <c r="C30" s="51" t="s">
        <v>2618</v>
      </c>
      <c r="D30" s="51" t="s">
        <v>2619</v>
      </c>
      <c r="E30" s="117">
        <v>1500000</v>
      </c>
      <c r="F30" s="453" t="s">
        <v>763</v>
      </c>
    </row>
    <row r="31" spans="1:6" ht="63">
      <c r="A31" s="50">
        <v>22</v>
      </c>
      <c r="B31" s="51" t="s">
        <v>2620</v>
      </c>
      <c r="C31" s="51" t="s">
        <v>2621</v>
      </c>
      <c r="D31" s="51" t="s">
        <v>2622</v>
      </c>
      <c r="E31" s="117">
        <v>2100000</v>
      </c>
      <c r="F31" s="453" t="s">
        <v>763</v>
      </c>
    </row>
    <row r="32" spans="1:6" ht="47.25">
      <c r="A32" s="50">
        <v>23</v>
      </c>
      <c r="B32" s="51" t="s">
        <v>2623</v>
      </c>
      <c r="C32" s="51" t="s">
        <v>2624</v>
      </c>
      <c r="D32" s="51" t="s">
        <v>2625</v>
      </c>
      <c r="E32" s="117">
        <v>2100000</v>
      </c>
      <c r="F32" s="453" t="s">
        <v>763</v>
      </c>
    </row>
    <row r="33" spans="1:10" ht="47.25">
      <c r="A33" s="50">
        <v>24</v>
      </c>
      <c r="B33" s="51" t="s">
        <v>2626</v>
      </c>
      <c r="C33" s="51" t="s">
        <v>2627</v>
      </c>
      <c r="D33" s="51" t="s">
        <v>2614</v>
      </c>
      <c r="E33" s="117">
        <v>1500000</v>
      </c>
      <c r="F33" s="453" t="s">
        <v>763</v>
      </c>
    </row>
    <row r="34" spans="1:10" ht="47.25">
      <c r="A34" s="50">
        <v>25</v>
      </c>
      <c r="B34" s="51" t="s">
        <v>2628</v>
      </c>
      <c r="C34" s="51" t="s">
        <v>2629</v>
      </c>
      <c r="D34" s="51" t="s">
        <v>916</v>
      </c>
      <c r="E34" s="117">
        <v>1800000</v>
      </c>
      <c r="F34" s="453" t="s">
        <v>763</v>
      </c>
    </row>
    <row r="35" spans="1:10" ht="47.25">
      <c r="A35" s="50">
        <v>26</v>
      </c>
      <c r="B35" s="51" t="s">
        <v>2630</v>
      </c>
      <c r="C35" s="51" t="s">
        <v>2631</v>
      </c>
      <c r="D35" s="51" t="s">
        <v>4220</v>
      </c>
      <c r="E35" s="117">
        <v>1500000</v>
      </c>
      <c r="F35" s="453" t="s">
        <v>763</v>
      </c>
    </row>
    <row r="36" spans="1:10" ht="47.25">
      <c r="A36" s="50">
        <v>27</v>
      </c>
      <c r="B36" s="51" t="s">
        <v>2632</v>
      </c>
      <c r="C36" s="51" t="s">
        <v>2633</v>
      </c>
      <c r="D36" s="51" t="s">
        <v>2634</v>
      </c>
      <c r="E36" s="117">
        <v>3200000</v>
      </c>
      <c r="F36" s="453" t="s">
        <v>763</v>
      </c>
    </row>
    <row r="37" spans="1:10" ht="47.25">
      <c r="A37" s="50">
        <v>28</v>
      </c>
      <c r="B37" s="51" t="s">
        <v>2635</v>
      </c>
      <c r="C37" s="51" t="s">
        <v>2636</v>
      </c>
      <c r="D37" s="51" t="s">
        <v>2637</v>
      </c>
      <c r="E37" s="117">
        <v>2100000</v>
      </c>
      <c r="F37" s="453" t="s">
        <v>763</v>
      </c>
    </row>
    <row r="38" spans="1:10" ht="47.25">
      <c r="A38" s="50">
        <v>29</v>
      </c>
      <c r="B38" s="51" t="s">
        <v>2638</v>
      </c>
      <c r="C38" s="51" t="s">
        <v>2639</v>
      </c>
      <c r="D38" s="51" t="s">
        <v>4221</v>
      </c>
      <c r="E38" s="117">
        <v>1800000</v>
      </c>
      <c r="F38" s="453" t="s">
        <v>763</v>
      </c>
    </row>
    <row r="39" spans="1:10" ht="47.25">
      <c r="A39" s="50">
        <v>30</v>
      </c>
      <c r="B39" s="51" t="s">
        <v>2640</v>
      </c>
      <c r="C39" s="51" t="s">
        <v>2641</v>
      </c>
      <c r="D39" s="51" t="s">
        <v>2642</v>
      </c>
      <c r="E39" s="117">
        <v>3000000</v>
      </c>
      <c r="F39" s="453" t="s">
        <v>763</v>
      </c>
    </row>
    <row r="40" spans="1:10" ht="15.75">
      <c r="A40" s="50"/>
      <c r="B40" s="2189" t="s">
        <v>1408</v>
      </c>
      <c r="C40" s="2191"/>
      <c r="D40" s="51"/>
      <c r="E40" s="117"/>
      <c r="F40" s="453"/>
    </row>
    <row r="41" spans="1:10" ht="47.25">
      <c r="A41" s="50">
        <v>31</v>
      </c>
      <c r="B41" s="51" t="s">
        <v>2643</v>
      </c>
      <c r="C41" s="51" t="s">
        <v>2644</v>
      </c>
      <c r="D41" s="51" t="s">
        <v>2645</v>
      </c>
      <c r="E41" s="117">
        <v>6100000</v>
      </c>
      <c r="F41" s="453" t="s">
        <v>4</v>
      </c>
    </row>
    <row r="42" spans="1:10" ht="47.25">
      <c r="A42" s="50">
        <v>32</v>
      </c>
      <c r="B42" s="51" t="s">
        <v>2646</v>
      </c>
      <c r="C42" s="51" t="s">
        <v>2647</v>
      </c>
      <c r="D42" s="51" t="s">
        <v>2625</v>
      </c>
      <c r="E42" s="117">
        <v>1100000</v>
      </c>
      <c r="F42" s="453" t="s">
        <v>4</v>
      </c>
    </row>
    <row r="43" spans="1:10" ht="409.5">
      <c r="A43" s="50">
        <v>33</v>
      </c>
      <c r="B43" s="51" t="s">
        <v>2648</v>
      </c>
      <c r="C43" s="51" t="s">
        <v>2649</v>
      </c>
      <c r="D43" s="452" t="s">
        <v>7568</v>
      </c>
      <c r="E43" s="117">
        <v>1400000</v>
      </c>
      <c r="F43" s="453" t="s">
        <v>4</v>
      </c>
      <c r="J43" s="225">
        <v>6000</v>
      </c>
    </row>
    <row r="44" spans="1:10" ht="47.25">
      <c r="A44" s="50">
        <v>34</v>
      </c>
      <c r="B44" s="51" t="s">
        <v>2646</v>
      </c>
      <c r="C44" s="51" t="s">
        <v>2650</v>
      </c>
      <c r="D44" s="51" t="s">
        <v>2651</v>
      </c>
      <c r="E44" s="117">
        <v>900000</v>
      </c>
      <c r="F44" s="453" t="s">
        <v>4</v>
      </c>
      <c r="J44" s="225">
        <v>150</v>
      </c>
    </row>
    <row r="45" spans="1:10" ht="47.25">
      <c r="A45" s="50">
        <v>35</v>
      </c>
      <c r="B45" s="51" t="s">
        <v>2646</v>
      </c>
      <c r="C45" s="51" t="s">
        <v>2652</v>
      </c>
      <c r="D45" s="51" t="s">
        <v>2653</v>
      </c>
      <c r="E45" s="117">
        <v>700000</v>
      </c>
      <c r="F45" s="453" t="s">
        <v>4</v>
      </c>
      <c r="J45" s="225">
        <f>J43*J44</f>
        <v>900000</v>
      </c>
    </row>
    <row r="46" spans="1:10" ht="63">
      <c r="A46" s="50">
        <v>36</v>
      </c>
      <c r="B46" s="51" t="s">
        <v>2654</v>
      </c>
      <c r="C46" s="51" t="s">
        <v>2655</v>
      </c>
      <c r="D46" s="51" t="s">
        <v>2656</v>
      </c>
      <c r="E46" s="117">
        <v>1900000</v>
      </c>
      <c r="F46" s="453" t="s">
        <v>4</v>
      </c>
    </row>
    <row r="47" spans="1:10" ht="15.75">
      <c r="A47" s="50"/>
      <c r="B47" s="2189" t="s">
        <v>662</v>
      </c>
      <c r="C47" s="2191"/>
      <c r="D47" s="51"/>
      <c r="E47" s="117"/>
      <c r="F47" s="453"/>
    </row>
    <row r="48" spans="1:10" ht="47.25">
      <c r="A48" s="50">
        <v>37</v>
      </c>
      <c r="B48" s="51" t="s">
        <v>2657</v>
      </c>
      <c r="C48" s="51" t="s">
        <v>2658</v>
      </c>
      <c r="D48" s="51" t="s">
        <v>2659</v>
      </c>
      <c r="E48" s="117">
        <v>1500000</v>
      </c>
      <c r="F48" s="453" t="s">
        <v>4</v>
      </c>
    </row>
    <row r="49" spans="1:10" ht="63">
      <c r="A49" s="50">
        <v>38</v>
      </c>
      <c r="B49" s="51" t="s">
        <v>4226</v>
      </c>
      <c r="C49" s="51" t="s">
        <v>2667</v>
      </c>
      <c r="D49" s="51" t="s">
        <v>2668</v>
      </c>
      <c r="E49" s="117">
        <v>1400000</v>
      </c>
      <c r="F49" s="453" t="s">
        <v>4</v>
      </c>
    </row>
    <row r="50" spans="1:10" ht="31.5">
      <c r="A50" s="50">
        <v>39</v>
      </c>
      <c r="B50" s="51" t="s">
        <v>2672</v>
      </c>
      <c r="C50" s="51" t="s">
        <v>2673</v>
      </c>
      <c r="D50" s="51" t="s">
        <v>2674</v>
      </c>
      <c r="E50" s="117">
        <v>1500000</v>
      </c>
      <c r="F50" s="453" t="s">
        <v>4</v>
      </c>
    </row>
    <row r="51" spans="1:10" ht="63">
      <c r="A51" s="50">
        <v>40</v>
      </c>
      <c r="B51" s="51" t="s">
        <v>4229</v>
      </c>
      <c r="C51" s="51" t="s">
        <v>2676</v>
      </c>
      <c r="D51" s="51" t="s">
        <v>2537</v>
      </c>
      <c r="E51" s="117">
        <v>400000</v>
      </c>
      <c r="F51" s="453" t="s">
        <v>4</v>
      </c>
    </row>
    <row r="52" spans="1:10" ht="63">
      <c r="A52" s="50">
        <v>41</v>
      </c>
      <c r="B52" s="51" t="s">
        <v>4230</v>
      </c>
      <c r="C52" s="51" t="s">
        <v>2677</v>
      </c>
      <c r="D52" s="51" t="s">
        <v>2678</v>
      </c>
      <c r="E52" s="117">
        <v>800000</v>
      </c>
      <c r="F52" s="453" t="s">
        <v>4</v>
      </c>
    </row>
    <row r="53" spans="1:10" ht="15.75">
      <c r="A53" s="50"/>
      <c r="B53" s="2189" t="s">
        <v>1564</v>
      </c>
      <c r="C53" s="2191"/>
      <c r="D53" s="51"/>
      <c r="E53" s="117"/>
      <c r="F53" s="453"/>
    </row>
    <row r="54" spans="1:10" ht="94.5">
      <c r="A54" s="50">
        <v>42</v>
      </c>
      <c r="B54" s="51" t="s">
        <v>2679</v>
      </c>
      <c r="C54" s="51" t="s">
        <v>2680</v>
      </c>
      <c r="D54" s="51" t="s">
        <v>2681</v>
      </c>
      <c r="E54" s="117">
        <v>3077000</v>
      </c>
      <c r="F54" s="453" t="s">
        <v>4</v>
      </c>
    </row>
    <row r="55" spans="1:10" ht="47.25">
      <c r="A55" s="50">
        <v>43</v>
      </c>
      <c r="B55" s="51" t="s">
        <v>2682</v>
      </c>
      <c r="C55" s="51" t="s">
        <v>2683</v>
      </c>
      <c r="D55" s="51" t="s">
        <v>2684</v>
      </c>
      <c r="E55" s="117">
        <v>850984.39</v>
      </c>
      <c r="F55" s="453" t="s">
        <v>4</v>
      </c>
    </row>
    <row r="56" spans="1:10" ht="15.75">
      <c r="A56" s="50"/>
      <c r="B56" s="2227" t="s">
        <v>15</v>
      </c>
      <c r="C56" s="2227"/>
      <c r="D56" s="2227"/>
      <c r="E56" s="239">
        <f>SUM(E6:E55)</f>
        <v>96240875.519999996</v>
      </c>
      <c r="F56" s="172"/>
    </row>
    <row r="57" spans="1:10" ht="84.75" customHeight="1">
      <c r="A57" s="2143" t="s">
        <v>7569</v>
      </c>
      <c r="B57" s="2144"/>
      <c r="C57" s="2144"/>
      <c r="D57" s="2144" t="s">
        <v>1392</v>
      </c>
      <c r="E57" s="2144"/>
      <c r="F57" s="2144"/>
    </row>
    <row r="58" spans="1:10" s="583" customFormat="1" ht="15.75">
      <c r="A58" s="371"/>
      <c r="B58" s="140"/>
      <c r="C58" s="140"/>
      <c r="D58" s="140"/>
      <c r="E58" s="140"/>
      <c r="F58" s="140"/>
      <c r="J58" s="225"/>
    </row>
    <row r="59" spans="1:10" s="583" customFormat="1" ht="15.75">
      <c r="A59" s="371"/>
      <c r="B59" s="140"/>
      <c r="C59" s="140"/>
      <c r="D59" s="140"/>
      <c r="E59" s="140"/>
      <c r="F59" s="140"/>
      <c r="J59" s="225"/>
    </row>
    <row r="60" spans="1:10" s="583" customFormat="1" ht="15.75">
      <c r="A60" s="371"/>
      <c r="B60" s="140"/>
      <c r="C60" s="140"/>
      <c r="D60" s="140"/>
      <c r="E60" s="140"/>
      <c r="F60" s="140"/>
      <c r="J60" s="225"/>
    </row>
    <row r="61" spans="1:10" s="583" customFormat="1" ht="15.75">
      <c r="A61" s="371"/>
      <c r="B61" s="140"/>
      <c r="C61" s="140"/>
      <c r="D61" s="140"/>
      <c r="E61" s="140"/>
      <c r="F61" s="140"/>
      <c r="J61" s="225"/>
    </row>
    <row r="67" spans="1:6" ht="63">
      <c r="A67" s="97">
        <v>39</v>
      </c>
      <c r="B67" s="143" t="s">
        <v>4222</v>
      </c>
      <c r="C67" s="143" t="s">
        <v>2660</v>
      </c>
      <c r="D67" s="143" t="s">
        <v>2661</v>
      </c>
      <c r="E67" s="117">
        <v>1500000</v>
      </c>
      <c r="F67" s="214" t="s">
        <v>4</v>
      </c>
    </row>
    <row r="68" spans="1:6" ht="63">
      <c r="A68" s="97">
        <v>40</v>
      </c>
      <c r="B68" s="143" t="s">
        <v>4223</v>
      </c>
      <c r="C68" s="143" t="s">
        <v>2662</v>
      </c>
      <c r="D68" s="143" t="s">
        <v>2661</v>
      </c>
      <c r="E68" s="117">
        <v>1500000</v>
      </c>
      <c r="F68" s="214" t="s">
        <v>4</v>
      </c>
    </row>
    <row r="69" spans="1:6" ht="63">
      <c r="A69" s="97">
        <v>41</v>
      </c>
      <c r="B69" s="143" t="s">
        <v>4224</v>
      </c>
      <c r="C69" s="143" t="s">
        <v>2663</v>
      </c>
      <c r="D69" s="143" t="s">
        <v>2664</v>
      </c>
      <c r="E69" s="117">
        <v>1900000</v>
      </c>
      <c r="F69" s="214" t="s">
        <v>4</v>
      </c>
    </row>
    <row r="70" spans="1:6" ht="63">
      <c r="A70" s="97">
        <v>42</v>
      </c>
      <c r="B70" s="143" t="s">
        <v>4225</v>
      </c>
      <c r="C70" s="143" t="s">
        <v>2665</v>
      </c>
      <c r="D70" s="143" t="s">
        <v>2666</v>
      </c>
      <c r="E70" s="117">
        <v>1900000</v>
      </c>
      <c r="F70" s="214" t="s">
        <v>4</v>
      </c>
    </row>
    <row r="71" spans="1:6" ht="31.5">
      <c r="A71" s="97">
        <v>44</v>
      </c>
      <c r="B71" s="143" t="s">
        <v>2669</v>
      </c>
      <c r="C71" s="143" t="s">
        <v>2670</v>
      </c>
      <c r="D71" s="143" t="s">
        <v>2661</v>
      </c>
      <c r="E71" s="117">
        <v>1500000</v>
      </c>
      <c r="F71" s="214" t="s">
        <v>4</v>
      </c>
    </row>
    <row r="72" spans="1:6" ht="63">
      <c r="A72" s="97">
        <v>45</v>
      </c>
      <c r="B72" s="143" t="s">
        <v>4227</v>
      </c>
      <c r="C72" s="143" t="s">
        <v>2671</v>
      </c>
      <c r="D72" s="143" t="s">
        <v>2661</v>
      </c>
      <c r="E72" s="117">
        <v>1500000</v>
      </c>
      <c r="F72" s="214" t="s">
        <v>4</v>
      </c>
    </row>
    <row r="73" spans="1:6" ht="63">
      <c r="A73" s="97">
        <v>47</v>
      </c>
      <c r="B73" s="143" t="s">
        <v>4228</v>
      </c>
      <c r="C73" s="143" t="s">
        <v>2675</v>
      </c>
      <c r="D73" s="143" t="s">
        <v>2661</v>
      </c>
      <c r="E73" s="117">
        <v>1500000</v>
      </c>
      <c r="F73" s="214" t="s">
        <v>4</v>
      </c>
    </row>
    <row r="74" spans="1:6" ht="47.25">
      <c r="A74" s="97">
        <v>13</v>
      </c>
      <c r="B74" s="143" t="s">
        <v>2592</v>
      </c>
      <c r="C74" s="143" t="s">
        <v>2593</v>
      </c>
      <c r="D74" s="143" t="s">
        <v>2594</v>
      </c>
      <c r="E74" s="117">
        <v>1500000</v>
      </c>
      <c r="F74" s="214" t="s">
        <v>763</v>
      </c>
    </row>
    <row r="75" spans="1:6">
      <c r="E75" s="6">
        <f>SUM(E67:E74)</f>
        <v>12800000</v>
      </c>
    </row>
    <row r="78" spans="1:6">
      <c r="E78" s="6">
        <f>E75+E56</f>
        <v>109040875.52</v>
      </c>
    </row>
  </sheetData>
  <mergeCells count="14">
    <mergeCell ref="A57:C57"/>
    <mergeCell ref="D57:F57"/>
    <mergeCell ref="B19:C19"/>
    <mergeCell ref="B21:C21"/>
    <mergeCell ref="B40:C40"/>
    <mergeCell ref="B47:C47"/>
    <mergeCell ref="B53:C53"/>
    <mergeCell ref="B56:D56"/>
    <mergeCell ref="B15:C15"/>
    <mergeCell ref="A1:F1"/>
    <mergeCell ref="A2:F2"/>
    <mergeCell ref="A3:F3"/>
    <mergeCell ref="B5:C5"/>
    <mergeCell ref="B11:C11"/>
  </mergeCells>
  <pageMargins left="0.7" right="0.7" top="0.75" bottom="0.75" header="0.3" footer="0.3"/>
  <pageSetup orientation="landscape" r:id="rId1"/>
  <headerFooter>
    <oddFooter>Page &amp;P of &amp;N</oddFooter>
  </headerFooter>
</worksheet>
</file>

<file path=xl/worksheets/sheet126.xml><?xml version="1.0" encoding="utf-8"?>
<worksheet xmlns="http://schemas.openxmlformats.org/spreadsheetml/2006/main" xmlns:r="http://schemas.openxmlformats.org/officeDocument/2006/relationships">
  <sheetPr>
    <tabColor theme="5" tint="-0.499984740745262"/>
  </sheetPr>
  <dimension ref="A1:G86"/>
  <sheetViews>
    <sheetView workbookViewId="0">
      <selection activeCell="D7" sqref="D7"/>
    </sheetView>
  </sheetViews>
  <sheetFormatPr defaultRowHeight="15"/>
  <cols>
    <col min="1" max="1" width="6.5703125" style="55" customWidth="1"/>
    <col min="2" max="2" width="18" style="12" customWidth="1"/>
    <col min="3" max="3" width="42.28515625" style="12" customWidth="1"/>
    <col min="4" max="4" width="19.140625" style="12" customWidth="1"/>
    <col min="5" max="5" width="21" style="224" customWidth="1"/>
    <col min="6" max="6" width="10" style="12" customWidth="1"/>
    <col min="7" max="16384" width="9.140625" style="12"/>
  </cols>
  <sheetData>
    <row r="1" spans="1:6" s="317" customFormat="1" ht="15.75">
      <c r="A1" s="2234" t="s">
        <v>133</v>
      </c>
      <c r="B1" s="2234"/>
      <c r="C1" s="2234"/>
      <c r="D1" s="2234"/>
      <c r="E1" s="2234"/>
      <c r="F1" s="2234"/>
    </row>
    <row r="2" spans="1:6" s="317" customFormat="1" ht="15.75">
      <c r="A2" s="2234" t="s">
        <v>23110</v>
      </c>
      <c r="B2" s="2234"/>
      <c r="C2" s="2234"/>
      <c r="D2" s="2234"/>
      <c r="E2" s="2234"/>
      <c r="F2" s="2234"/>
    </row>
    <row r="3" spans="1:6" s="317" customFormat="1" ht="15.75">
      <c r="A3" s="2234" t="s">
        <v>6436</v>
      </c>
      <c r="B3" s="2234"/>
      <c r="C3" s="2234"/>
      <c r="D3" s="2234"/>
      <c r="E3" s="2234"/>
      <c r="F3" s="2234"/>
    </row>
    <row r="4" spans="1:6" s="317" customFormat="1" ht="35.25" customHeight="1">
      <c r="A4" s="1093" t="s">
        <v>134</v>
      </c>
      <c r="B4" s="56" t="s">
        <v>676</v>
      </c>
      <c r="C4" s="56" t="s">
        <v>463</v>
      </c>
      <c r="D4" s="56" t="s">
        <v>788</v>
      </c>
      <c r="E4" s="388" t="s">
        <v>19290</v>
      </c>
      <c r="F4" s="56" t="s">
        <v>677</v>
      </c>
    </row>
    <row r="5" spans="1:6" s="317" customFormat="1" ht="18.75" customHeight="1">
      <c r="A5" s="387"/>
      <c r="B5" s="2195" t="s">
        <v>139</v>
      </c>
      <c r="C5" s="2195"/>
      <c r="D5" s="2195"/>
      <c r="E5" s="388"/>
      <c r="F5" s="56"/>
    </row>
    <row r="6" spans="1:6" ht="47.25">
      <c r="A6" s="58">
        <v>1</v>
      </c>
      <c r="B6" s="160" t="s">
        <v>1395</v>
      </c>
      <c r="C6" s="160" t="s">
        <v>2921</v>
      </c>
      <c r="D6" s="160" t="s">
        <v>239</v>
      </c>
      <c r="E6" s="117">
        <v>3400000</v>
      </c>
      <c r="F6" s="160" t="s">
        <v>110</v>
      </c>
    </row>
    <row r="7" spans="1:6" ht="126">
      <c r="A7" s="58">
        <v>2</v>
      </c>
      <c r="B7" s="160" t="s">
        <v>5</v>
      </c>
      <c r="C7" s="160" t="s">
        <v>2922</v>
      </c>
      <c r="D7" s="160" t="s">
        <v>240</v>
      </c>
      <c r="E7" s="117">
        <v>900000</v>
      </c>
      <c r="F7" s="160" t="s">
        <v>118</v>
      </c>
    </row>
    <row r="8" spans="1:6" ht="31.5">
      <c r="A8" s="58">
        <v>3</v>
      </c>
      <c r="B8" s="160" t="s">
        <v>7</v>
      </c>
      <c r="C8" s="160" t="s">
        <v>2923</v>
      </c>
      <c r="D8" s="160" t="s">
        <v>9</v>
      </c>
      <c r="E8" s="117">
        <v>120000</v>
      </c>
      <c r="F8" s="160" t="s">
        <v>118</v>
      </c>
    </row>
    <row r="9" spans="1:6" ht="31.5">
      <c r="A9" s="58">
        <v>4</v>
      </c>
      <c r="B9" s="160" t="s">
        <v>10</v>
      </c>
      <c r="C9" s="160" t="s">
        <v>2924</v>
      </c>
      <c r="D9" s="160" t="s">
        <v>175</v>
      </c>
      <c r="E9" s="117">
        <v>80000</v>
      </c>
      <c r="F9" s="160" t="s">
        <v>118</v>
      </c>
    </row>
    <row r="10" spans="1:6" ht="78.75">
      <c r="A10" s="58">
        <v>5</v>
      </c>
      <c r="B10" s="160" t="s">
        <v>12</v>
      </c>
      <c r="C10" s="160" t="s">
        <v>2925</v>
      </c>
      <c r="D10" s="160" t="s">
        <v>1738</v>
      </c>
      <c r="E10" s="117">
        <v>802556</v>
      </c>
      <c r="F10" s="160" t="s">
        <v>118</v>
      </c>
    </row>
    <row r="11" spans="1:6" s="317" customFormat="1" ht="16.5" customHeight="1">
      <c r="A11" s="65"/>
      <c r="B11" s="2171" t="s">
        <v>3161</v>
      </c>
      <c r="C11" s="2171"/>
      <c r="D11" s="2171"/>
      <c r="E11" s="390"/>
      <c r="F11" s="65"/>
    </row>
    <row r="12" spans="1:6" ht="110.25">
      <c r="A12" s="58">
        <v>6</v>
      </c>
      <c r="B12" s="160" t="s">
        <v>5</v>
      </c>
      <c r="C12" s="160" t="s">
        <v>2926</v>
      </c>
      <c r="D12" s="160" t="s">
        <v>242</v>
      </c>
      <c r="E12" s="117">
        <v>800226.07</v>
      </c>
      <c r="F12" s="160" t="s">
        <v>118</v>
      </c>
    </row>
    <row r="13" spans="1:6" ht="78.75">
      <c r="A13" s="58">
        <v>7</v>
      </c>
      <c r="B13" s="160" t="s">
        <v>12</v>
      </c>
      <c r="C13" s="160" t="s">
        <v>2927</v>
      </c>
      <c r="D13" s="160" t="s">
        <v>1738</v>
      </c>
      <c r="E13" s="117">
        <v>971000</v>
      </c>
      <c r="F13" s="160" t="s">
        <v>118</v>
      </c>
    </row>
    <row r="14" spans="1:6" ht="78.75">
      <c r="A14" s="58">
        <v>8</v>
      </c>
      <c r="B14" s="160" t="s">
        <v>360</v>
      </c>
      <c r="C14" s="160" t="s">
        <v>2928</v>
      </c>
      <c r="D14" s="160" t="s">
        <v>6647</v>
      </c>
      <c r="E14" s="117">
        <v>800000</v>
      </c>
      <c r="F14" s="160" t="s">
        <v>118</v>
      </c>
    </row>
    <row r="15" spans="1:6" s="317" customFormat="1" ht="17.25" customHeight="1">
      <c r="A15" s="63"/>
      <c r="B15" s="2198" t="s">
        <v>143</v>
      </c>
      <c r="C15" s="2198"/>
      <c r="D15" s="160"/>
      <c r="E15" s="193"/>
      <c r="F15" s="65"/>
    </row>
    <row r="16" spans="1:6" ht="94.5">
      <c r="A16" s="58">
        <v>9</v>
      </c>
      <c r="B16" s="160" t="s">
        <v>195</v>
      </c>
      <c r="C16" s="160" t="s">
        <v>2929</v>
      </c>
      <c r="D16" s="160" t="s">
        <v>196</v>
      </c>
      <c r="E16" s="117">
        <v>5738993.4500000002</v>
      </c>
      <c r="F16" s="160" t="s">
        <v>118</v>
      </c>
    </row>
    <row r="17" spans="1:6" s="317" customFormat="1" ht="15.75">
      <c r="A17" s="65"/>
      <c r="B17" s="62" t="s">
        <v>593</v>
      </c>
      <c r="C17" s="65"/>
      <c r="D17" s="65"/>
      <c r="E17" s="390"/>
      <c r="F17" s="65"/>
    </row>
    <row r="18" spans="1:6" ht="47.25">
      <c r="A18" s="58">
        <v>10</v>
      </c>
      <c r="B18" s="160" t="s">
        <v>39</v>
      </c>
      <c r="C18" s="160" t="s">
        <v>2930</v>
      </c>
      <c r="D18" s="160" t="s">
        <v>2931</v>
      </c>
      <c r="E18" s="117">
        <v>6000000</v>
      </c>
      <c r="F18" s="160" t="s">
        <v>110</v>
      </c>
    </row>
    <row r="19" spans="1:6" ht="47.25">
      <c r="A19" s="58">
        <v>11</v>
      </c>
      <c r="B19" s="160" t="s">
        <v>41</v>
      </c>
      <c r="C19" s="160" t="s">
        <v>2932</v>
      </c>
      <c r="D19" s="160" t="s">
        <v>2931</v>
      </c>
      <c r="E19" s="117">
        <v>21164306</v>
      </c>
      <c r="F19" s="160" t="s">
        <v>118</v>
      </c>
    </row>
    <row r="20" spans="1:6" s="317" customFormat="1" ht="16.5" customHeight="1">
      <c r="A20" s="65"/>
      <c r="B20" s="2173" t="s">
        <v>480</v>
      </c>
      <c r="C20" s="2175"/>
      <c r="D20" s="65"/>
      <c r="E20" s="390"/>
      <c r="F20" s="65"/>
    </row>
    <row r="21" spans="1:6" ht="87.75" customHeight="1">
      <c r="A21" s="58">
        <v>12</v>
      </c>
      <c r="B21" s="160" t="s">
        <v>2933</v>
      </c>
      <c r="C21" s="159" t="s">
        <v>23111</v>
      </c>
      <c r="D21" s="160" t="s">
        <v>23112</v>
      </c>
      <c r="E21" s="117">
        <v>1500000</v>
      </c>
      <c r="F21" s="160" t="s">
        <v>4</v>
      </c>
    </row>
    <row r="22" spans="1:6" ht="47.25">
      <c r="A22" s="58">
        <v>13</v>
      </c>
      <c r="B22" s="160" t="s">
        <v>2933</v>
      </c>
      <c r="C22" s="159" t="s">
        <v>2934</v>
      </c>
      <c r="D22" s="160" t="s">
        <v>2935</v>
      </c>
      <c r="E22" s="117">
        <v>600000</v>
      </c>
      <c r="F22" s="160" t="s">
        <v>4</v>
      </c>
    </row>
    <row r="23" spans="1:6" ht="47.25">
      <c r="A23" s="58">
        <v>14</v>
      </c>
      <c r="B23" s="120" t="s">
        <v>2933</v>
      </c>
      <c r="C23" s="115" t="s">
        <v>2936</v>
      </c>
      <c r="D23" s="120" t="s">
        <v>2937</v>
      </c>
      <c r="E23" s="117">
        <v>800000</v>
      </c>
      <c r="F23" s="120" t="s">
        <v>4</v>
      </c>
    </row>
    <row r="24" spans="1:6" ht="47.25">
      <c r="A24" s="58">
        <v>15</v>
      </c>
      <c r="B24" s="120" t="s">
        <v>2943</v>
      </c>
      <c r="C24" s="115" t="s">
        <v>2938</v>
      </c>
      <c r="D24" s="120" t="s">
        <v>2945</v>
      </c>
      <c r="E24" s="117">
        <v>600000</v>
      </c>
      <c r="F24" s="120" t="s">
        <v>4</v>
      </c>
    </row>
    <row r="25" spans="1:6" ht="47.25">
      <c r="A25" s="58">
        <v>16</v>
      </c>
      <c r="B25" s="120" t="s">
        <v>2946</v>
      </c>
      <c r="C25" s="115" t="s">
        <v>2939</v>
      </c>
      <c r="D25" s="120" t="s">
        <v>24539</v>
      </c>
      <c r="E25" s="117">
        <v>800000</v>
      </c>
      <c r="F25" s="120" t="s">
        <v>4</v>
      </c>
    </row>
    <row r="26" spans="1:6" ht="80.25" customHeight="1">
      <c r="A26" s="58">
        <v>17</v>
      </c>
      <c r="B26" s="120" t="s">
        <v>2946</v>
      </c>
      <c r="C26" s="115" t="s">
        <v>2941</v>
      </c>
      <c r="D26" s="115" t="s">
        <v>23113</v>
      </c>
      <c r="E26" s="117">
        <v>1600000</v>
      </c>
      <c r="F26" s="120" t="s">
        <v>4</v>
      </c>
    </row>
    <row r="27" spans="1:6" ht="66" customHeight="1">
      <c r="A27" s="58">
        <v>18</v>
      </c>
      <c r="B27" s="120" t="s">
        <v>2949</v>
      </c>
      <c r="C27" s="115" t="s">
        <v>2944</v>
      </c>
      <c r="D27" s="115" t="s">
        <v>2951</v>
      </c>
      <c r="E27" s="116">
        <v>4000000</v>
      </c>
      <c r="F27" s="115" t="s">
        <v>4</v>
      </c>
    </row>
    <row r="28" spans="1:6" ht="63">
      <c r="A28" s="58">
        <v>19</v>
      </c>
      <c r="B28" s="120" t="s">
        <v>24540</v>
      </c>
      <c r="C28" s="115" t="s">
        <v>2947</v>
      </c>
      <c r="D28" s="120" t="s">
        <v>2953</v>
      </c>
      <c r="E28" s="117">
        <v>800000</v>
      </c>
      <c r="F28" s="120" t="s">
        <v>4</v>
      </c>
    </row>
    <row r="29" spans="1:6" ht="47.25">
      <c r="A29" s="58">
        <v>20</v>
      </c>
      <c r="B29" s="120" t="s">
        <v>24540</v>
      </c>
      <c r="C29" s="115" t="s">
        <v>2948</v>
      </c>
      <c r="D29" s="120" t="s">
        <v>2955</v>
      </c>
      <c r="E29" s="117">
        <v>600000</v>
      </c>
      <c r="F29" s="120" t="s">
        <v>4</v>
      </c>
    </row>
    <row r="30" spans="1:6" ht="47.25">
      <c r="A30" s="58">
        <v>21</v>
      </c>
      <c r="B30" s="120" t="s">
        <v>24540</v>
      </c>
      <c r="C30" s="115" t="s">
        <v>2950</v>
      </c>
      <c r="D30" s="120" t="s">
        <v>2957</v>
      </c>
      <c r="E30" s="117">
        <v>1200000</v>
      </c>
      <c r="F30" s="120" t="s">
        <v>4</v>
      </c>
    </row>
    <row r="31" spans="1:6" ht="48.75" customHeight="1">
      <c r="A31" s="58">
        <v>22</v>
      </c>
      <c r="B31" s="160" t="s">
        <v>2958</v>
      </c>
      <c r="C31" s="115" t="s">
        <v>2959</v>
      </c>
      <c r="D31" s="160" t="s">
        <v>24541</v>
      </c>
      <c r="E31" s="117">
        <v>1800000</v>
      </c>
      <c r="F31" s="160" t="s">
        <v>4</v>
      </c>
    </row>
    <row r="32" spans="1:6" ht="47.25">
      <c r="A32" s="58">
        <v>23</v>
      </c>
      <c r="B32" s="160" t="s">
        <v>2958</v>
      </c>
      <c r="C32" s="115" t="s">
        <v>2960</v>
      </c>
      <c r="D32" s="160" t="s">
        <v>24542</v>
      </c>
      <c r="E32" s="117">
        <v>400000</v>
      </c>
      <c r="F32" s="160" t="s">
        <v>4</v>
      </c>
    </row>
    <row r="33" spans="1:6" ht="49.5" customHeight="1">
      <c r="A33" s="58">
        <v>24</v>
      </c>
      <c r="B33" s="160" t="s">
        <v>2961</v>
      </c>
      <c r="C33" s="115" t="s">
        <v>2962</v>
      </c>
      <c r="D33" s="160" t="s">
        <v>24543</v>
      </c>
      <c r="E33" s="117">
        <v>1800000</v>
      </c>
      <c r="F33" s="160" t="s">
        <v>4</v>
      </c>
    </row>
    <row r="34" spans="1:6" ht="47.25">
      <c r="A34" s="58">
        <v>25</v>
      </c>
      <c r="B34" s="160" t="s">
        <v>2961</v>
      </c>
      <c r="C34" s="115" t="s">
        <v>2963</v>
      </c>
      <c r="D34" s="160" t="s">
        <v>2945</v>
      </c>
      <c r="E34" s="117">
        <v>600000</v>
      </c>
      <c r="F34" s="160" t="s">
        <v>4</v>
      </c>
    </row>
    <row r="35" spans="1:6" ht="78.75">
      <c r="A35" s="58">
        <v>26</v>
      </c>
      <c r="B35" s="160" t="s">
        <v>2964</v>
      </c>
      <c r="C35" s="115" t="s">
        <v>2965</v>
      </c>
      <c r="D35" s="160" t="s">
        <v>2942</v>
      </c>
      <c r="E35" s="117">
        <v>5000000</v>
      </c>
      <c r="F35" s="160" t="s">
        <v>4</v>
      </c>
    </row>
    <row r="36" spans="1:6" ht="52.5" customHeight="1">
      <c r="A36" s="58">
        <v>27</v>
      </c>
      <c r="B36" s="160" t="s">
        <v>2966</v>
      </c>
      <c r="C36" s="115" t="s">
        <v>2967</v>
      </c>
      <c r="D36" s="160" t="s">
        <v>24544</v>
      </c>
      <c r="E36" s="117">
        <v>1800000</v>
      </c>
      <c r="F36" s="160" t="s">
        <v>4</v>
      </c>
    </row>
    <row r="37" spans="1:6" ht="54.75" customHeight="1">
      <c r="A37" s="58">
        <v>28</v>
      </c>
      <c r="B37" s="160" t="s">
        <v>2966</v>
      </c>
      <c r="C37" s="115" t="s">
        <v>2968</v>
      </c>
      <c r="D37" s="160" t="s">
        <v>24542</v>
      </c>
      <c r="E37" s="117">
        <v>400000</v>
      </c>
      <c r="F37" s="160" t="s">
        <v>4</v>
      </c>
    </row>
    <row r="38" spans="1:6" ht="47.25">
      <c r="A38" s="58">
        <v>29</v>
      </c>
      <c r="B38" s="160" t="s">
        <v>2969</v>
      </c>
      <c r="C38" s="115" t="s">
        <v>2970</v>
      </c>
      <c r="D38" s="160" t="s">
        <v>2971</v>
      </c>
      <c r="E38" s="117">
        <v>1200000</v>
      </c>
      <c r="F38" s="160" t="s">
        <v>4</v>
      </c>
    </row>
    <row r="39" spans="1:6" ht="47.25">
      <c r="A39" s="58">
        <v>30</v>
      </c>
      <c r="B39" s="160" t="s">
        <v>2969</v>
      </c>
      <c r="C39" s="115" t="s">
        <v>2972</v>
      </c>
      <c r="D39" s="160" t="s">
        <v>24542</v>
      </c>
      <c r="E39" s="117">
        <v>400000</v>
      </c>
      <c r="F39" s="160" t="s">
        <v>4</v>
      </c>
    </row>
    <row r="40" spans="1:6" ht="47.25">
      <c r="A40" s="58">
        <v>31</v>
      </c>
      <c r="B40" s="160" t="s">
        <v>2969</v>
      </c>
      <c r="C40" s="115" t="s">
        <v>2973</v>
      </c>
      <c r="D40" s="160" t="s">
        <v>2974</v>
      </c>
      <c r="E40" s="117">
        <v>600000</v>
      </c>
      <c r="F40" s="160" t="s">
        <v>4</v>
      </c>
    </row>
    <row r="41" spans="1:6" ht="47.25">
      <c r="A41" s="58">
        <v>32</v>
      </c>
      <c r="B41" s="160" t="s">
        <v>2975</v>
      </c>
      <c r="C41" s="115" t="s">
        <v>2976</v>
      </c>
      <c r="D41" s="160" t="s">
        <v>2977</v>
      </c>
      <c r="E41" s="117">
        <v>2000000</v>
      </c>
      <c r="F41" s="160" t="s">
        <v>4</v>
      </c>
    </row>
    <row r="42" spans="1:6" ht="47.25">
      <c r="A42" s="58">
        <v>33</v>
      </c>
      <c r="B42" s="160" t="s">
        <v>2975</v>
      </c>
      <c r="C42" s="115" t="s">
        <v>2978</v>
      </c>
      <c r="D42" s="160" t="s">
        <v>2945</v>
      </c>
      <c r="E42" s="117">
        <v>600000</v>
      </c>
      <c r="F42" s="160" t="s">
        <v>4</v>
      </c>
    </row>
    <row r="43" spans="1:6" ht="47.25">
      <c r="A43" s="58">
        <v>34</v>
      </c>
      <c r="B43" s="160" t="s">
        <v>2979</v>
      </c>
      <c r="C43" s="115" t="s">
        <v>2980</v>
      </c>
      <c r="D43" s="160" t="s">
        <v>2977</v>
      </c>
      <c r="E43" s="117">
        <v>2000000</v>
      </c>
      <c r="F43" s="160" t="s">
        <v>4</v>
      </c>
    </row>
    <row r="44" spans="1:6" ht="47.25">
      <c r="A44" s="58">
        <v>35</v>
      </c>
      <c r="B44" s="160" t="s">
        <v>23117</v>
      </c>
      <c r="C44" s="115" t="s">
        <v>2981</v>
      </c>
      <c r="D44" s="160" t="s">
        <v>2945</v>
      </c>
      <c r="E44" s="117">
        <v>600000</v>
      </c>
      <c r="F44" s="160" t="s">
        <v>4</v>
      </c>
    </row>
    <row r="45" spans="1:6" ht="47.25">
      <c r="A45" s="58">
        <v>36</v>
      </c>
      <c r="B45" s="160" t="s">
        <v>23117</v>
      </c>
      <c r="C45" s="115" t="s">
        <v>2982</v>
      </c>
      <c r="D45" s="160" t="s">
        <v>24542</v>
      </c>
      <c r="E45" s="117">
        <v>400000</v>
      </c>
      <c r="F45" s="160" t="s">
        <v>4</v>
      </c>
    </row>
    <row r="46" spans="1:6" ht="47.25">
      <c r="A46" s="58">
        <v>37</v>
      </c>
      <c r="B46" s="160" t="s">
        <v>2983</v>
      </c>
      <c r="C46" s="115" t="s">
        <v>2984</v>
      </c>
      <c r="D46" s="160" t="s">
        <v>2985</v>
      </c>
      <c r="E46" s="117">
        <v>2000000</v>
      </c>
      <c r="F46" s="160" t="s">
        <v>4</v>
      </c>
    </row>
    <row r="47" spans="1:6" ht="47.25">
      <c r="A47" s="58">
        <v>38</v>
      </c>
      <c r="B47" s="160" t="s">
        <v>2983</v>
      </c>
      <c r="C47" s="115" t="s">
        <v>2986</v>
      </c>
      <c r="D47" s="160" t="s">
        <v>2945</v>
      </c>
      <c r="E47" s="117">
        <v>600000</v>
      </c>
      <c r="F47" s="160" t="s">
        <v>4</v>
      </c>
    </row>
    <row r="48" spans="1:6" ht="47.25">
      <c r="A48" s="58">
        <v>39</v>
      </c>
      <c r="B48" s="160" t="s">
        <v>2983</v>
      </c>
      <c r="C48" s="115" t="s">
        <v>2987</v>
      </c>
      <c r="D48" s="160" t="s">
        <v>24542</v>
      </c>
      <c r="E48" s="117">
        <v>400000</v>
      </c>
      <c r="F48" s="160" t="s">
        <v>4</v>
      </c>
    </row>
    <row r="49" spans="1:6" s="317" customFormat="1" ht="16.5" customHeight="1">
      <c r="A49" s="65"/>
      <c r="B49" s="2171" t="s">
        <v>1353</v>
      </c>
      <c r="C49" s="2171"/>
      <c r="D49" s="65"/>
      <c r="E49" s="390"/>
      <c r="F49" s="65"/>
    </row>
    <row r="50" spans="1:6" ht="47.25">
      <c r="A50" s="58">
        <v>40</v>
      </c>
      <c r="B50" s="160" t="s">
        <v>2988</v>
      </c>
      <c r="C50" s="159" t="s">
        <v>2989</v>
      </c>
      <c r="D50" s="160" t="s">
        <v>24542</v>
      </c>
      <c r="E50" s="117">
        <v>400000</v>
      </c>
      <c r="F50" s="160" t="s">
        <v>4</v>
      </c>
    </row>
    <row r="51" spans="1:6" ht="78.75">
      <c r="A51" s="58">
        <v>41</v>
      </c>
      <c r="B51" s="160" t="s">
        <v>2988</v>
      </c>
      <c r="C51" s="159" t="s">
        <v>2990</v>
      </c>
      <c r="D51" s="160" t="s">
        <v>23118</v>
      </c>
      <c r="E51" s="117">
        <v>800000</v>
      </c>
      <c r="F51" s="160" t="s">
        <v>4</v>
      </c>
    </row>
    <row r="52" spans="1:6" ht="116.25" customHeight="1">
      <c r="A52" s="58">
        <v>42</v>
      </c>
      <c r="B52" s="160" t="s">
        <v>2988</v>
      </c>
      <c r="C52" s="159" t="s">
        <v>2993</v>
      </c>
      <c r="D52" s="160" t="s">
        <v>23119</v>
      </c>
      <c r="E52" s="117">
        <v>600000</v>
      </c>
      <c r="F52" s="160" t="s">
        <v>4</v>
      </c>
    </row>
    <row r="53" spans="1:6" ht="204.75">
      <c r="A53" s="58">
        <v>43</v>
      </c>
      <c r="B53" s="160" t="s">
        <v>2988</v>
      </c>
      <c r="C53" s="159" t="s">
        <v>2994</v>
      </c>
      <c r="D53" s="160" t="s">
        <v>2995</v>
      </c>
      <c r="E53" s="117">
        <v>500000</v>
      </c>
      <c r="F53" s="160" t="s">
        <v>4</v>
      </c>
    </row>
    <row r="54" spans="1:6" ht="31.5">
      <c r="A54" s="58">
        <v>44</v>
      </c>
      <c r="B54" s="160" t="s">
        <v>2996</v>
      </c>
      <c r="C54" s="159" t="s">
        <v>2997</v>
      </c>
      <c r="D54" s="160" t="s">
        <v>1347</v>
      </c>
      <c r="E54" s="117">
        <v>2000000</v>
      </c>
      <c r="F54" s="160" t="s">
        <v>4</v>
      </c>
    </row>
    <row r="55" spans="1:6" ht="47.25">
      <c r="A55" s="58">
        <v>45</v>
      </c>
      <c r="B55" s="160" t="s">
        <v>2996</v>
      </c>
      <c r="C55" s="159" t="s">
        <v>2998</v>
      </c>
      <c r="D55" s="160" t="s">
        <v>23120</v>
      </c>
      <c r="E55" s="117">
        <v>700000</v>
      </c>
      <c r="F55" s="160" t="s">
        <v>4</v>
      </c>
    </row>
    <row r="56" spans="1:6" s="317" customFormat="1" ht="15.75">
      <c r="A56" s="65"/>
      <c r="B56" s="2171" t="s">
        <v>148</v>
      </c>
      <c r="C56" s="2171"/>
      <c r="D56" s="65"/>
      <c r="E56" s="390"/>
      <c r="F56" s="65"/>
    </row>
    <row r="57" spans="1:6" ht="47.25">
      <c r="A57" s="58">
        <v>46</v>
      </c>
      <c r="B57" s="159" t="s">
        <v>2999</v>
      </c>
      <c r="C57" s="159" t="s">
        <v>3000</v>
      </c>
      <c r="D57" s="159" t="s">
        <v>3001</v>
      </c>
      <c r="E57" s="116">
        <v>1500000</v>
      </c>
      <c r="F57" s="160" t="s">
        <v>4</v>
      </c>
    </row>
    <row r="58" spans="1:6" ht="60" customHeight="1">
      <c r="A58" s="58">
        <v>47</v>
      </c>
      <c r="B58" s="159" t="s">
        <v>2999</v>
      </c>
      <c r="C58" s="159" t="s">
        <v>3002</v>
      </c>
      <c r="D58" s="159" t="s">
        <v>24545</v>
      </c>
      <c r="E58" s="116">
        <v>500000</v>
      </c>
      <c r="F58" s="160" t="s">
        <v>4</v>
      </c>
    </row>
    <row r="59" spans="1:6" ht="47.25">
      <c r="A59" s="58">
        <v>48</v>
      </c>
      <c r="B59" s="159" t="s">
        <v>3003</v>
      </c>
      <c r="C59" s="50" t="s">
        <v>3004</v>
      </c>
      <c r="D59" s="159" t="s">
        <v>3005</v>
      </c>
      <c r="E59" s="117">
        <v>2000000</v>
      </c>
      <c r="F59" s="160" t="s">
        <v>4</v>
      </c>
    </row>
    <row r="60" spans="1:6" ht="47.25">
      <c r="A60" s="58">
        <v>49</v>
      </c>
      <c r="B60" s="159" t="s">
        <v>3008</v>
      </c>
      <c r="C60" s="159" t="s">
        <v>3009</v>
      </c>
      <c r="D60" s="159" t="s">
        <v>24546</v>
      </c>
      <c r="E60" s="117">
        <v>300000</v>
      </c>
      <c r="F60" s="160" t="s">
        <v>4</v>
      </c>
    </row>
    <row r="61" spans="1:6" ht="47.25">
      <c r="A61" s="58">
        <v>50</v>
      </c>
      <c r="B61" s="160" t="s">
        <v>3008</v>
      </c>
      <c r="C61" s="159" t="s">
        <v>3010</v>
      </c>
      <c r="D61" s="160" t="s">
        <v>24542</v>
      </c>
      <c r="E61" s="117">
        <v>400000</v>
      </c>
      <c r="F61" s="160" t="s">
        <v>4</v>
      </c>
    </row>
    <row r="62" spans="1:6" ht="47.25">
      <c r="A62" s="58">
        <v>51</v>
      </c>
      <c r="B62" s="160" t="s">
        <v>3011</v>
      </c>
      <c r="C62" s="159" t="s">
        <v>3012</v>
      </c>
      <c r="D62" s="160" t="s">
        <v>3005</v>
      </c>
      <c r="E62" s="117">
        <v>2000000</v>
      </c>
      <c r="F62" s="160" t="s">
        <v>4</v>
      </c>
    </row>
    <row r="63" spans="1:6" ht="89.25" customHeight="1">
      <c r="A63" s="58">
        <v>52</v>
      </c>
      <c r="B63" s="160" t="s">
        <v>3013</v>
      </c>
      <c r="C63" s="159" t="s">
        <v>3014</v>
      </c>
      <c r="D63" s="160" t="s">
        <v>23121</v>
      </c>
      <c r="E63" s="117">
        <v>3000000</v>
      </c>
      <c r="F63" s="160" t="s">
        <v>4</v>
      </c>
    </row>
    <row r="64" spans="1:6" ht="126">
      <c r="A64" s="58">
        <v>53</v>
      </c>
      <c r="B64" s="160" t="s">
        <v>3015</v>
      </c>
      <c r="C64" s="159" t="s">
        <v>3016</v>
      </c>
      <c r="D64" s="160" t="s">
        <v>3017</v>
      </c>
      <c r="E64" s="117">
        <v>1000000</v>
      </c>
      <c r="F64" s="160" t="s">
        <v>4</v>
      </c>
    </row>
    <row r="65" spans="1:7" ht="110.25">
      <c r="A65" s="58">
        <v>54</v>
      </c>
      <c r="B65" s="160" t="s">
        <v>3018</v>
      </c>
      <c r="C65" s="159" t="s">
        <v>3019</v>
      </c>
      <c r="D65" s="160" t="s">
        <v>3020</v>
      </c>
      <c r="E65" s="117">
        <v>300000</v>
      </c>
      <c r="F65" s="160" t="s">
        <v>4</v>
      </c>
    </row>
    <row r="66" spans="1:7" ht="47.25">
      <c r="A66" s="58">
        <v>55</v>
      </c>
      <c r="B66" s="160" t="s">
        <v>3018</v>
      </c>
      <c r="C66" s="159" t="s">
        <v>3021</v>
      </c>
      <c r="D66" s="160" t="s">
        <v>24547</v>
      </c>
      <c r="E66" s="117">
        <v>2700000</v>
      </c>
      <c r="F66" s="160" t="s">
        <v>4</v>
      </c>
    </row>
    <row r="67" spans="1:7" ht="15.75">
      <c r="A67" s="58"/>
      <c r="B67" s="2189" t="s">
        <v>3680</v>
      </c>
      <c r="C67" s="2191"/>
      <c r="D67" s="160"/>
      <c r="E67" s="117"/>
      <c r="F67" s="160"/>
    </row>
    <row r="68" spans="1:7" ht="125.25" customHeight="1">
      <c r="A68" s="58">
        <v>56</v>
      </c>
      <c r="B68" s="159" t="s">
        <v>3022</v>
      </c>
      <c r="C68" s="159" t="s">
        <v>3023</v>
      </c>
      <c r="D68" s="159" t="s">
        <v>23122</v>
      </c>
      <c r="E68" s="117">
        <v>3263794</v>
      </c>
      <c r="F68" s="160" t="s">
        <v>110</v>
      </c>
    </row>
    <row r="69" spans="1:7" ht="214.5" customHeight="1">
      <c r="A69" s="58">
        <v>57</v>
      </c>
      <c r="B69" s="677" t="s">
        <v>3022</v>
      </c>
      <c r="C69" s="159" t="s">
        <v>3024</v>
      </c>
      <c r="D69" s="81" t="s">
        <v>3025</v>
      </c>
      <c r="E69" s="1114">
        <v>1500000</v>
      </c>
      <c r="F69" s="81" t="s">
        <v>4</v>
      </c>
    </row>
    <row r="70" spans="1:7" s="2" customFormat="1" ht="15.75" customHeight="1">
      <c r="A70" s="325"/>
      <c r="B70" s="280" t="s">
        <v>6930</v>
      </c>
      <c r="C70" s="326"/>
      <c r="D70" s="326"/>
      <c r="E70" s="361">
        <f>SUM(E6:E69)</f>
        <v>99340875.519999996</v>
      </c>
      <c r="F70" s="326"/>
    </row>
    <row r="71" spans="1:7" s="2" customFormat="1" ht="114" customHeight="1">
      <c r="A71" s="2143" t="s">
        <v>1391</v>
      </c>
      <c r="B71" s="2143"/>
      <c r="C71" s="2143"/>
      <c r="D71" s="2143" t="s">
        <v>1392</v>
      </c>
      <c r="E71" s="2143"/>
      <c r="F71" s="2143"/>
    </row>
    <row r="78" spans="1:7" ht="141.75">
      <c r="A78" s="58"/>
      <c r="B78" s="214" t="s">
        <v>23114</v>
      </c>
      <c r="C78" s="162" t="s">
        <v>2952</v>
      </c>
      <c r="D78" s="214" t="s">
        <v>2942</v>
      </c>
      <c r="E78" s="117">
        <v>5000000</v>
      </c>
      <c r="F78" s="214" t="s">
        <v>4</v>
      </c>
      <c r="G78" s="1094" t="s">
        <v>23115</v>
      </c>
    </row>
    <row r="79" spans="1:7" ht="141.75">
      <c r="A79" s="58"/>
      <c r="B79" s="214" t="s">
        <v>23114</v>
      </c>
      <c r="C79" s="162" t="s">
        <v>2954</v>
      </c>
      <c r="D79" s="214" t="s">
        <v>23116</v>
      </c>
      <c r="E79" s="117">
        <v>800000</v>
      </c>
      <c r="F79" s="214" t="s">
        <v>4</v>
      </c>
      <c r="G79" s="1094" t="s">
        <v>23115</v>
      </c>
    </row>
    <row r="80" spans="1:7" ht="141.75">
      <c r="A80" s="58"/>
      <c r="B80" s="214" t="s">
        <v>23114</v>
      </c>
      <c r="C80" s="162" t="s">
        <v>2956</v>
      </c>
      <c r="D80" s="214" t="s">
        <v>2940</v>
      </c>
      <c r="E80" s="117">
        <v>600000</v>
      </c>
      <c r="F80" s="214" t="s">
        <v>4</v>
      </c>
      <c r="G80" s="1094" t="s">
        <v>23115</v>
      </c>
    </row>
    <row r="81" spans="1:6" ht="78.75">
      <c r="A81" s="58"/>
      <c r="B81" s="160" t="s">
        <v>2988</v>
      </c>
      <c r="C81" s="159" t="s">
        <v>2991</v>
      </c>
      <c r="D81" s="160" t="s">
        <v>2992</v>
      </c>
      <c r="E81" s="117">
        <v>1500000</v>
      </c>
      <c r="F81" s="160" t="s">
        <v>4</v>
      </c>
    </row>
    <row r="82" spans="1:6" ht="47.25">
      <c r="A82" s="58"/>
      <c r="B82" s="159" t="s">
        <v>3003</v>
      </c>
      <c r="C82" s="159" t="s">
        <v>3006</v>
      </c>
      <c r="D82" s="159" t="s">
        <v>3007</v>
      </c>
      <c r="E82" s="117">
        <v>1800000</v>
      </c>
      <c r="F82" s="160" t="s">
        <v>4</v>
      </c>
    </row>
    <row r="83" spans="1:6">
      <c r="E83" s="1036">
        <f>SUM(E78:E82)</f>
        <v>9700000</v>
      </c>
    </row>
    <row r="86" spans="1:6">
      <c r="E86" s="1106">
        <f>E83+E70</f>
        <v>109040875.52</v>
      </c>
    </row>
  </sheetData>
  <mergeCells count="12">
    <mergeCell ref="A1:F1"/>
    <mergeCell ref="A2:F2"/>
    <mergeCell ref="A3:F3"/>
    <mergeCell ref="B5:D5"/>
    <mergeCell ref="B11:D11"/>
    <mergeCell ref="D71:F71"/>
    <mergeCell ref="B15:C15"/>
    <mergeCell ref="B20:C20"/>
    <mergeCell ref="B49:C49"/>
    <mergeCell ref="B56:C56"/>
    <mergeCell ref="B67:C67"/>
    <mergeCell ref="A71:C71"/>
  </mergeCells>
  <pageMargins left="0.7" right="0.7" top="0.75" bottom="0.75" header="0.3" footer="0.3"/>
  <pageSetup orientation="landscape" r:id="rId1"/>
  <headerFooter>
    <oddFooter>Page &amp;P of &amp;N</oddFooter>
  </headerFooter>
</worksheet>
</file>

<file path=xl/worksheets/sheet127.xml><?xml version="1.0" encoding="utf-8"?>
<worksheet xmlns="http://schemas.openxmlformats.org/spreadsheetml/2006/main" xmlns:r="http://schemas.openxmlformats.org/officeDocument/2006/relationships">
  <sheetPr>
    <tabColor theme="5" tint="-0.499984740745262"/>
  </sheetPr>
  <dimension ref="A1:F75"/>
  <sheetViews>
    <sheetView topLeftCell="A45" workbookViewId="0">
      <selection activeCell="E55" sqref="E55"/>
    </sheetView>
  </sheetViews>
  <sheetFormatPr defaultRowHeight="15"/>
  <cols>
    <col min="1" max="1" width="5.140625" style="12" customWidth="1"/>
    <col min="2" max="2" width="13.28515625" style="12" customWidth="1"/>
    <col min="3" max="3" width="42" style="12" customWidth="1"/>
    <col min="4" max="4" width="28.28515625" style="527" customWidth="1"/>
    <col min="5" max="5" width="20.85546875" style="195" bestFit="1" customWidth="1"/>
    <col min="6" max="6" width="10.28515625" style="12" customWidth="1"/>
    <col min="7" max="16384" width="9.140625" style="12"/>
  </cols>
  <sheetData>
    <row r="1" spans="1:6" s="317" customFormat="1" ht="15.75">
      <c r="A1" s="2234" t="s">
        <v>133</v>
      </c>
      <c r="B1" s="2234"/>
      <c r="C1" s="2234"/>
      <c r="D1" s="2234"/>
      <c r="E1" s="2234"/>
      <c r="F1" s="2234"/>
    </row>
    <row r="2" spans="1:6" s="317" customFormat="1" ht="15.75">
      <c r="A2" s="2234" t="s">
        <v>23159</v>
      </c>
      <c r="B2" s="2234"/>
      <c r="C2" s="2234"/>
      <c r="D2" s="2234"/>
      <c r="E2" s="2234"/>
      <c r="F2" s="2234"/>
    </row>
    <row r="3" spans="1:6" s="317" customFormat="1" ht="15.75">
      <c r="A3" s="2234" t="s">
        <v>6436</v>
      </c>
      <c r="B3" s="2234"/>
      <c r="C3" s="2234"/>
      <c r="D3" s="2234"/>
      <c r="E3" s="2234"/>
      <c r="F3" s="2234"/>
    </row>
    <row r="4" spans="1:6" s="317" customFormat="1" ht="30" customHeight="1">
      <c r="A4" s="56" t="s">
        <v>26298</v>
      </c>
      <c r="B4" s="56" t="s">
        <v>676</v>
      </c>
      <c r="C4" s="56" t="s">
        <v>463</v>
      </c>
      <c r="D4" s="377" t="s">
        <v>788</v>
      </c>
      <c r="E4" s="388" t="s">
        <v>19290</v>
      </c>
      <c r="F4" s="56" t="s">
        <v>677</v>
      </c>
    </row>
    <row r="5" spans="1:6" s="317" customFormat="1" ht="18.75" customHeight="1">
      <c r="A5" s="56"/>
      <c r="B5" s="2195" t="s">
        <v>139</v>
      </c>
      <c r="C5" s="2195"/>
      <c r="D5" s="2195"/>
      <c r="E5" s="388"/>
      <c r="F5" s="56"/>
    </row>
    <row r="6" spans="1:6" ht="31.5">
      <c r="A6" s="50">
        <v>1</v>
      </c>
      <c r="B6" s="50" t="s">
        <v>10184</v>
      </c>
      <c r="C6" s="50" t="s">
        <v>26330</v>
      </c>
      <c r="D6" s="50" t="s">
        <v>23124</v>
      </c>
      <c r="E6" s="189">
        <v>1000739.52</v>
      </c>
      <c r="F6" s="51" t="s">
        <v>118</v>
      </c>
    </row>
    <row r="7" spans="1:6" ht="78.75">
      <c r="A7" s="50">
        <v>2</v>
      </c>
      <c r="B7" s="50" t="s">
        <v>22973</v>
      </c>
      <c r="C7" s="51" t="s">
        <v>26331</v>
      </c>
      <c r="D7" s="50" t="s">
        <v>24538</v>
      </c>
      <c r="E7" s="193">
        <v>3166931.01</v>
      </c>
      <c r="F7" s="51" t="s">
        <v>118</v>
      </c>
    </row>
    <row r="8" spans="1:6" ht="31.5">
      <c r="A8" s="50">
        <v>3</v>
      </c>
      <c r="B8" s="50" t="s">
        <v>23125</v>
      </c>
      <c r="C8" s="51" t="s">
        <v>26332</v>
      </c>
      <c r="D8" s="50" t="s">
        <v>23126</v>
      </c>
      <c r="E8" s="189">
        <v>2301382</v>
      </c>
      <c r="F8" s="51" t="s">
        <v>118</v>
      </c>
    </row>
    <row r="9" spans="1:6" ht="31.5">
      <c r="A9" s="50">
        <v>4</v>
      </c>
      <c r="B9" s="50" t="s">
        <v>26323</v>
      </c>
      <c r="C9" s="51" t="s">
        <v>26333</v>
      </c>
      <c r="D9" s="50" t="s">
        <v>23127</v>
      </c>
      <c r="E9" s="193">
        <v>16800</v>
      </c>
      <c r="F9" s="51" t="s">
        <v>118</v>
      </c>
    </row>
    <row r="10" spans="1:6" ht="31.5">
      <c r="A10" s="50">
        <v>5</v>
      </c>
      <c r="B10" s="50" t="s">
        <v>10</v>
      </c>
      <c r="C10" s="51" t="s">
        <v>26334</v>
      </c>
      <c r="D10" s="50" t="s">
        <v>23128</v>
      </c>
      <c r="E10" s="193">
        <v>56600</v>
      </c>
      <c r="F10" s="51" t="s">
        <v>118</v>
      </c>
    </row>
    <row r="11" spans="1:6" s="317" customFormat="1" ht="15.75">
      <c r="A11" s="65"/>
      <c r="B11" s="2171" t="s">
        <v>3161</v>
      </c>
      <c r="C11" s="2171"/>
      <c r="D11" s="2171"/>
      <c r="E11" s="390"/>
      <c r="F11" s="65"/>
    </row>
    <row r="12" spans="1:6" ht="63">
      <c r="A12" s="50">
        <v>6</v>
      </c>
      <c r="B12" s="51" t="s">
        <v>5</v>
      </c>
      <c r="C12" s="51" t="s">
        <v>26335</v>
      </c>
      <c r="D12" s="51" t="s">
        <v>686</v>
      </c>
      <c r="E12" s="193">
        <v>700000.27</v>
      </c>
      <c r="F12" s="51" t="s">
        <v>110</v>
      </c>
    </row>
    <row r="13" spans="1:6" ht="47.25">
      <c r="A13" s="50">
        <v>7</v>
      </c>
      <c r="B13" s="51" t="s">
        <v>12</v>
      </c>
      <c r="C13" s="51" t="s">
        <v>26336</v>
      </c>
      <c r="D13" s="51" t="s">
        <v>14</v>
      </c>
      <c r="E13" s="193">
        <v>500000</v>
      </c>
      <c r="F13" s="51" t="s">
        <v>110</v>
      </c>
    </row>
    <row r="14" spans="1:6" ht="63">
      <c r="A14" s="50">
        <v>8</v>
      </c>
      <c r="B14" s="51" t="s">
        <v>360</v>
      </c>
      <c r="C14" s="51" t="s">
        <v>26337</v>
      </c>
      <c r="D14" s="51" t="s">
        <v>23129</v>
      </c>
      <c r="E14" s="193">
        <v>2071226</v>
      </c>
      <c r="F14" s="51" t="s">
        <v>110</v>
      </c>
    </row>
    <row r="15" spans="1:6" s="317" customFormat="1" ht="15.75">
      <c r="A15" s="65"/>
      <c r="B15" s="62" t="s">
        <v>593</v>
      </c>
      <c r="C15" s="65"/>
      <c r="D15" s="84"/>
      <c r="E15" s="390"/>
      <c r="F15" s="65"/>
    </row>
    <row r="16" spans="1:6" ht="47.25">
      <c r="A16" s="50">
        <v>9</v>
      </c>
      <c r="B16" s="51" t="s">
        <v>22979</v>
      </c>
      <c r="C16" s="51" t="s">
        <v>26338</v>
      </c>
      <c r="D16" s="50" t="s">
        <v>22981</v>
      </c>
      <c r="E16" s="193">
        <v>19000000</v>
      </c>
      <c r="F16" s="51" t="s">
        <v>110</v>
      </c>
    </row>
    <row r="17" spans="1:6" ht="47.25">
      <c r="A17" s="50">
        <v>10</v>
      </c>
      <c r="B17" s="51" t="s">
        <v>596</v>
      </c>
      <c r="C17" s="51" t="s">
        <v>26339</v>
      </c>
      <c r="D17" s="50" t="s">
        <v>22981</v>
      </c>
      <c r="E17" s="193">
        <v>15000000</v>
      </c>
      <c r="F17" s="51" t="s">
        <v>110</v>
      </c>
    </row>
    <row r="18" spans="1:6" s="317" customFormat="1" ht="15.75">
      <c r="A18" s="63"/>
      <c r="B18" s="2198" t="s">
        <v>143</v>
      </c>
      <c r="C18" s="2198"/>
      <c r="D18" s="51"/>
      <c r="E18" s="193"/>
      <c r="F18" s="65"/>
    </row>
    <row r="19" spans="1:6" ht="63">
      <c r="A19" s="50">
        <v>11</v>
      </c>
      <c r="B19" s="51" t="s">
        <v>475</v>
      </c>
      <c r="C19" s="51" t="s">
        <v>26340</v>
      </c>
      <c r="D19" s="51" t="s">
        <v>196</v>
      </c>
      <c r="E19" s="193">
        <v>5738993.4500000002</v>
      </c>
      <c r="F19" s="51" t="s">
        <v>583</v>
      </c>
    </row>
    <row r="20" spans="1:6" ht="15.75">
      <c r="A20" s="847"/>
      <c r="B20" s="2198" t="s">
        <v>555</v>
      </c>
      <c r="C20" s="2198"/>
      <c r="D20" s="51"/>
      <c r="E20" s="193"/>
      <c r="F20" s="160"/>
    </row>
    <row r="21" spans="1:6" ht="78.75">
      <c r="A21" s="50">
        <v>12</v>
      </c>
      <c r="B21" s="51" t="s">
        <v>23130</v>
      </c>
      <c r="C21" s="51" t="s">
        <v>26374</v>
      </c>
      <c r="D21" s="51" t="s">
        <v>24</v>
      </c>
      <c r="E21" s="193">
        <v>2180817.5099999998</v>
      </c>
      <c r="F21" s="51" t="s">
        <v>583</v>
      </c>
    </row>
    <row r="22" spans="1:6" s="317" customFormat="1" ht="15.75">
      <c r="A22" s="65"/>
      <c r="B22" s="2173" t="s">
        <v>480</v>
      </c>
      <c r="C22" s="2175"/>
      <c r="D22" s="84"/>
      <c r="E22" s="390"/>
      <c r="F22" s="65"/>
    </row>
    <row r="23" spans="1:6" ht="47.25">
      <c r="A23" s="50">
        <v>13</v>
      </c>
      <c r="B23" s="51" t="s">
        <v>23131</v>
      </c>
      <c r="C23" s="51" t="s">
        <v>26341</v>
      </c>
      <c r="D23" s="51" t="s">
        <v>23132</v>
      </c>
      <c r="E23" s="193">
        <v>2000000</v>
      </c>
      <c r="F23" s="51" t="s">
        <v>4</v>
      </c>
    </row>
    <row r="24" spans="1:6" ht="47.25">
      <c r="A24" s="50">
        <v>14</v>
      </c>
      <c r="B24" s="51" t="s">
        <v>23133</v>
      </c>
      <c r="C24" s="51" t="s">
        <v>26342</v>
      </c>
      <c r="D24" s="51" t="s">
        <v>26324</v>
      </c>
      <c r="E24" s="193">
        <v>2500000</v>
      </c>
      <c r="F24" s="51" t="s">
        <v>4</v>
      </c>
    </row>
    <row r="25" spans="1:6" ht="47.25">
      <c r="A25" s="50">
        <v>15</v>
      </c>
      <c r="B25" s="51" t="s">
        <v>16561</v>
      </c>
      <c r="C25" s="51" t="s">
        <v>26343</v>
      </c>
      <c r="D25" s="51" t="s">
        <v>23134</v>
      </c>
      <c r="E25" s="193">
        <v>2000000</v>
      </c>
      <c r="F25" s="51" t="s">
        <v>4</v>
      </c>
    </row>
    <row r="26" spans="1:6" ht="78.75">
      <c r="A26" s="50">
        <v>16</v>
      </c>
      <c r="B26" s="51" t="s">
        <v>23135</v>
      </c>
      <c r="C26" s="51" t="s">
        <v>26344</v>
      </c>
      <c r="D26" s="51" t="s">
        <v>23136</v>
      </c>
      <c r="E26" s="193">
        <v>2000000</v>
      </c>
      <c r="F26" s="51" t="s">
        <v>4</v>
      </c>
    </row>
    <row r="27" spans="1:6" ht="47.25">
      <c r="A27" s="50">
        <v>17</v>
      </c>
      <c r="B27" s="51" t="s">
        <v>23137</v>
      </c>
      <c r="C27" s="51" t="s">
        <v>26345</v>
      </c>
      <c r="D27" s="51" t="s">
        <v>23132</v>
      </c>
      <c r="E27" s="193">
        <v>2000000</v>
      </c>
      <c r="F27" s="51" t="s">
        <v>4</v>
      </c>
    </row>
    <row r="28" spans="1:6" ht="47.25">
      <c r="A28" s="50">
        <v>18</v>
      </c>
      <c r="B28" s="51" t="s">
        <v>23138</v>
      </c>
      <c r="C28" s="51" t="s">
        <v>26346</v>
      </c>
      <c r="D28" s="51" t="s">
        <v>23132</v>
      </c>
      <c r="E28" s="193">
        <v>2000000</v>
      </c>
      <c r="F28" s="51" t="s">
        <v>4</v>
      </c>
    </row>
    <row r="29" spans="1:6" ht="47.25">
      <c r="A29" s="50">
        <v>19</v>
      </c>
      <c r="B29" s="51" t="s">
        <v>23139</v>
      </c>
      <c r="C29" s="51" t="s">
        <v>26347</v>
      </c>
      <c r="D29" s="51" t="s">
        <v>23132</v>
      </c>
      <c r="E29" s="193">
        <v>1900000</v>
      </c>
      <c r="F29" s="51" t="s">
        <v>4</v>
      </c>
    </row>
    <row r="30" spans="1:6" ht="47.25">
      <c r="A30" s="50">
        <v>20</v>
      </c>
      <c r="B30" s="51" t="s">
        <v>23140</v>
      </c>
      <c r="C30" s="51" t="s">
        <v>26348</v>
      </c>
      <c r="D30" s="51" t="s">
        <v>23132</v>
      </c>
      <c r="E30" s="193">
        <v>1900000</v>
      </c>
      <c r="F30" s="51" t="s">
        <v>4</v>
      </c>
    </row>
    <row r="31" spans="1:6" ht="47.25">
      <c r="A31" s="50">
        <v>21</v>
      </c>
      <c r="B31" s="51" t="s">
        <v>23141</v>
      </c>
      <c r="C31" s="51" t="s">
        <v>26349</v>
      </c>
      <c r="D31" s="51" t="s">
        <v>23132</v>
      </c>
      <c r="E31" s="193">
        <v>1900000</v>
      </c>
      <c r="F31" s="51" t="s">
        <v>4</v>
      </c>
    </row>
    <row r="32" spans="1:6" ht="47.25">
      <c r="A32" s="50">
        <v>22</v>
      </c>
      <c r="B32" s="51" t="s">
        <v>23142</v>
      </c>
      <c r="C32" s="51" t="s">
        <v>26350</v>
      </c>
      <c r="D32" s="51" t="s">
        <v>23132</v>
      </c>
      <c r="E32" s="193">
        <v>1900000</v>
      </c>
      <c r="F32" s="51"/>
    </row>
    <row r="33" spans="1:6" ht="47.25">
      <c r="A33" s="50">
        <v>23</v>
      </c>
      <c r="B33" s="51" t="s">
        <v>26325</v>
      </c>
      <c r="C33" s="51" t="s">
        <v>26351</v>
      </c>
      <c r="D33" s="51" t="s">
        <v>23132</v>
      </c>
      <c r="E33" s="193">
        <v>1900000</v>
      </c>
      <c r="F33" s="51"/>
    </row>
    <row r="34" spans="1:6" ht="47.25">
      <c r="A34" s="50">
        <v>24</v>
      </c>
      <c r="B34" s="51" t="s">
        <v>23143</v>
      </c>
      <c r="C34" s="51" t="s">
        <v>26352</v>
      </c>
      <c r="D34" s="51" t="s">
        <v>23132</v>
      </c>
      <c r="E34" s="193">
        <v>1900000</v>
      </c>
      <c r="F34" s="51"/>
    </row>
    <row r="35" spans="1:6" ht="47.25">
      <c r="A35" s="50">
        <v>25</v>
      </c>
      <c r="B35" s="51" t="s">
        <v>23145</v>
      </c>
      <c r="C35" s="51" t="s">
        <v>26353</v>
      </c>
      <c r="D35" s="51" t="s">
        <v>26326</v>
      </c>
      <c r="E35" s="193">
        <v>2000000</v>
      </c>
      <c r="F35" s="51"/>
    </row>
    <row r="36" spans="1:6" ht="47.25">
      <c r="A36" s="50">
        <v>26</v>
      </c>
      <c r="B36" s="51" t="s">
        <v>23146</v>
      </c>
      <c r="C36" s="51" t="s">
        <v>26354</v>
      </c>
      <c r="D36" s="51" t="s">
        <v>26327</v>
      </c>
      <c r="E36" s="193">
        <v>1900000</v>
      </c>
      <c r="F36" s="51" t="s">
        <v>4</v>
      </c>
    </row>
    <row r="37" spans="1:6" ht="47.25">
      <c r="A37" s="50">
        <v>27</v>
      </c>
      <c r="B37" s="51" t="s">
        <v>23147</v>
      </c>
      <c r="C37" s="51" t="s">
        <v>26355</v>
      </c>
      <c r="D37" s="51" t="s">
        <v>26326</v>
      </c>
      <c r="E37" s="193">
        <v>2000000</v>
      </c>
      <c r="F37" s="51" t="s">
        <v>4</v>
      </c>
    </row>
    <row r="38" spans="1:6" ht="47.25">
      <c r="A38" s="50">
        <v>28</v>
      </c>
      <c r="B38" s="180" t="s">
        <v>26306</v>
      </c>
      <c r="C38" s="180" t="s">
        <v>26356</v>
      </c>
      <c r="D38" s="51" t="s">
        <v>26307</v>
      </c>
      <c r="E38" s="1170">
        <v>280000</v>
      </c>
      <c r="F38" s="51" t="s">
        <v>4</v>
      </c>
    </row>
    <row r="39" spans="1:6" ht="47.25">
      <c r="A39" s="50">
        <v>29</v>
      </c>
      <c r="B39" s="180" t="s">
        <v>23137</v>
      </c>
      <c r="C39" s="180" t="s">
        <v>26357</v>
      </c>
      <c r="D39" s="51" t="s">
        <v>26308</v>
      </c>
      <c r="E39" s="1170">
        <v>180000</v>
      </c>
      <c r="F39" s="51" t="s">
        <v>4</v>
      </c>
    </row>
    <row r="40" spans="1:6" ht="47.25">
      <c r="A40" s="50">
        <v>30</v>
      </c>
      <c r="B40" s="180" t="s">
        <v>23143</v>
      </c>
      <c r="C40" s="180" t="s">
        <v>26358</v>
      </c>
      <c r="D40" s="51" t="s">
        <v>26308</v>
      </c>
      <c r="E40" s="1170">
        <v>180000</v>
      </c>
      <c r="F40" s="51" t="s">
        <v>4</v>
      </c>
    </row>
    <row r="41" spans="1:6" ht="47.25">
      <c r="A41" s="50">
        <v>31</v>
      </c>
      <c r="B41" s="180" t="s">
        <v>26309</v>
      </c>
      <c r="C41" s="180" t="s">
        <v>26359</v>
      </c>
      <c r="D41" s="51" t="s">
        <v>26308</v>
      </c>
      <c r="E41" s="1170">
        <v>180000</v>
      </c>
      <c r="F41" s="51" t="s">
        <v>4</v>
      </c>
    </row>
    <row r="42" spans="1:6" ht="47.25">
      <c r="A42" s="50">
        <v>32</v>
      </c>
      <c r="B42" s="180" t="s">
        <v>26310</v>
      </c>
      <c r="C42" s="180" t="s">
        <v>26360</v>
      </c>
      <c r="D42" s="51" t="s">
        <v>26313</v>
      </c>
      <c r="E42" s="1170">
        <v>180000</v>
      </c>
      <c r="F42" s="180" t="s">
        <v>4</v>
      </c>
    </row>
    <row r="43" spans="1:6" s="317" customFormat="1" ht="15.75">
      <c r="A43" s="65"/>
      <c r="B43" s="2171" t="s">
        <v>1353</v>
      </c>
      <c r="C43" s="2171"/>
      <c r="D43" s="84"/>
      <c r="E43" s="390"/>
      <c r="F43" s="65"/>
    </row>
    <row r="44" spans="1:6" ht="47.25">
      <c r="A44" s="50">
        <v>33</v>
      </c>
      <c r="B44" s="51" t="s">
        <v>26306</v>
      </c>
      <c r="C44" s="51" t="s">
        <v>26361</v>
      </c>
      <c r="D44" s="51" t="s">
        <v>23149</v>
      </c>
      <c r="E44" s="193">
        <v>2000000</v>
      </c>
      <c r="F44" s="51" t="s">
        <v>4</v>
      </c>
    </row>
    <row r="45" spans="1:6" ht="47.25">
      <c r="A45" s="50">
        <v>34</v>
      </c>
      <c r="B45" s="51" t="s">
        <v>26328</v>
      </c>
      <c r="C45" s="51" t="s">
        <v>26362</v>
      </c>
      <c r="D45" s="51" t="s">
        <v>23150</v>
      </c>
      <c r="E45" s="193">
        <v>1900000</v>
      </c>
      <c r="F45" s="51" t="s">
        <v>4</v>
      </c>
    </row>
    <row r="46" spans="1:6" s="317" customFormat="1" ht="15.75">
      <c r="A46" s="65"/>
      <c r="B46" s="2171" t="s">
        <v>148</v>
      </c>
      <c r="C46" s="2171"/>
      <c r="D46" s="84"/>
      <c r="E46" s="390"/>
      <c r="F46" s="65"/>
    </row>
    <row r="47" spans="1:6" ht="31.5">
      <c r="A47" s="50">
        <v>35</v>
      </c>
      <c r="B47" s="51" t="s">
        <v>23152</v>
      </c>
      <c r="C47" s="51" t="s">
        <v>26372</v>
      </c>
      <c r="D47" s="51" t="s">
        <v>23153</v>
      </c>
      <c r="E47" s="193">
        <v>700000</v>
      </c>
      <c r="F47" s="51" t="s">
        <v>4</v>
      </c>
    </row>
    <row r="48" spans="1:6" ht="31.5">
      <c r="A48" s="50">
        <v>36</v>
      </c>
      <c r="B48" s="51" t="s">
        <v>23155</v>
      </c>
      <c r="C48" s="51" t="s">
        <v>26373</v>
      </c>
      <c r="D48" s="51" t="s">
        <v>23156</v>
      </c>
      <c r="E48" s="193">
        <v>3100000</v>
      </c>
      <c r="F48" s="51" t="s">
        <v>4</v>
      </c>
    </row>
    <row r="49" spans="1:6" s="2" customFormat="1" ht="15.75" customHeight="1">
      <c r="A49" s="325"/>
      <c r="B49" s="2294" t="s">
        <v>784</v>
      </c>
      <c r="C49" s="2295"/>
      <c r="D49" s="2296"/>
      <c r="E49" s="361">
        <f>SUM(E6:E48)</f>
        <v>90233489.75999999</v>
      </c>
      <c r="F49" s="326"/>
    </row>
    <row r="50" spans="1:6" s="2" customFormat="1" ht="95.25" customHeight="1">
      <c r="A50" s="2236" t="s">
        <v>26375</v>
      </c>
      <c r="B50" s="2236"/>
      <c r="C50" s="2236"/>
      <c r="D50" s="2236" t="s">
        <v>5819</v>
      </c>
      <c r="E50" s="2236"/>
      <c r="F50" s="2236"/>
    </row>
    <row r="51" spans="1:6" s="2" customFormat="1" ht="15.75">
      <c r="A51" s="371"/>
      <c r="B51" s="371"/>
      <c r="C51" s="371"/>
      <c r="D51" s="371"/>
      <c r="E51" s="371"/>
      <c r="F51" s="371"/>
    </row>
    <row r="52" spans="1:6" s="2" customFormat="1" ht="15.75">
      <c r="A52" s="371"/>
      <c r="B52" s="371"/>
      <c r="C52" s="371"/>
      <c r="D52" s="371"/>
      <c r="E52" s="371"/>
      <c r="F52" s="371"/>
    </row>
    <row r="53" spans="1:6" s="2" customFormat="1" ht="15.75">
      <c r="A53" s="371"/>
      <c r="B53" s="371"/>
      <c r="C53" s="371"/>
      <c r="D53" s="371"/>
      <c r="E53" s="371"/>
      <c r="F53" s="371"/>
    </row>
    <row r="54" spans="1:6" s="2" customFormat="1" ht="15.75">
      <c r="A54" s="371"/>
      <c r="B54" s="371"/>
      <c r="C54" s="371"/>
      <c r="D54" s="371"/>
      <c r="E54" s="371"/>
      <c r="F54" s="371"/>
    </row>
    <row r="55" spans="1:6" s="2" customFormat="1" ht="15.75">
      <c r="A55" s="371"/>
      <c r="B55" s="371"/>
      <c r="C55" s="371"/>
      <c r="D55" s="371"/>
      <c r="E55" s="371"/>
      <c r="F55" s="371"/>
    </row>
    <row r="56" spans="1:6" s="2" customFormat="1" ht="15.75">
      <c r="A56" s="371"/>
      <c r="B56" s="371"/>
      <c r="C56" s="371"/>
      <c r="D56" s="371"/>
      <c r="E56" s="371"/>
      <c r="F56" s="371"/>
    </row>
    <row r="57" spans="1:6" s="2" customFormat="1" ht="15.75">
      <c r="A57" s="371"/>
      <c r="B57" s="371"/>
      <c r="C57" s="371"/>
      <c r="D57" s="371"/>
      <c r="E57" s="371"/>
      <c r="F57" s="371"/>
    </row>
    <row r="61" spans="1:6" ht="47.25">
      <c r="A61" s="97"/>
      <c r="B61" s="143" t="s">
        <v>23157</v>
      </c>
      <c r="C61" s="143" t="s">
        <v>26363</v>
      </c>
      <c r="D61" s="97" t="s">
        <v>23158</v>
      </c>
      <c r="E61" s="193">
        <v>7126568.25</v>
      </c>
      <c r="F61" s="143" t="s">
        <v>4</v>
      </c>
    </row>
    <row r="62" spans="1:6" ht="15.75">
      <c r="A62" s="847"/>
      <c r="B62" s="2198" t="s">
        <v>1573</v>
      </c>
      <c r="C62" s="2198"/>
      <c r="D62" s="50"/>
      <c r="E62" s="193"/>
      <c r="F62" s="160"/>
    </row>
    <row r="63" spans="1:6" ht="47.25">
      <c r="A63" s="847"/>
      <c r="B63" s="160" t="s">
        <v>26299</v>
      </c>
      <c r="C63" s="160" t="s">
        <v>26364</v>
      </c>
      <c r="D63" s="50" t="s">
        <v>26300</v>
      </c>
      <c r="E63" s="193">
        <v>436163.4</v>
      </c>
      <c r="F63" s="160" t="s">
        <v>118</v>
      </c>
    </row>
    <row r="64" spans="1:6" ht="47.25">
      <c r="A64" s="847"/>
      <c r="B64" s="160" t="s">
        <v>26301</v>
      </c>
      <c r="C64" s="160" t="s">
        <v>26365</v>
      </c>
      <c r="D64" s="50" t="s">
        <v>26300</v>
      </c>
      <c r="E64" s="193">
        <v>436163.4</v>
      </c>
      <c r="F64" s="160" t="s">
        <v>118</v>
      </c>
    </row>
    <row r="65" spans="1:6" ht="47.25">
      <c r="A65" s="847"/>
      <c r="B65" s="160" t="s">
        <v>26302</v>
      </c>
      <c r="C65" s="160" t="s">
        <v>26366</v>
      </c>
      <c r="D65" s="50" t="s">
        <v>26300</v>
      </c>
      <c r="E65" s="193">
        <v>436163.4</v>
      </c>
      <c r="F65" s="160" t="s">
        <v>118</v>
      </c>
    </row>
    <row r="66" spans="1:6" ht="47.25">
      <c r="A66" s="847"/>
      <c r="B66" s="160" t="s">
        <v>26303</v>
      </c>
      <c r="C66" s="160" t="s">
        <v>26367</v>
      </c>
      <c r="D66" s="50" t="s">
        <v>26300</v>
      </c>
      <c r="E66" s="193">
        <v>436163.4</v>
      </c>
      <c r="F66" s="160" t="s">
        <v>118</v>
      </c>
    </row>
    <row r="67" spans="1:6" ht="47.25">
      <c r="A67" s="50"/>
      <c r="B67" s="51" t="s">
        <v>26304</v>
      </c>
      <c r="C67" s="160" t="s">
        <v>26368</v>
      </c>
      <c r="D67" s="50" t="s">
        <v>26300</v>
      </c>
      <c r="E67" s="193">
        <v>436163.4</v>
      </c>
      <c r="F67" s="160" t="s">
        <v>118</v>
      </c>
    </row>
    <row r="68" spans="1:6" ht="47.25">
      <c r="B68" s="51" t="s">
        <v>23151</v>
      </c>
      <c r="C68" s="51" t="s">
        <v>26369</v>
      </c>
      <c r="D68" s="51" t="s">
        <v>26311</v>
      </c>
      <c r="E68" s="193">
        <v>2000000</v>
      </c>
      <c r="F68" s="51" t="s">
        <v>4</v>
      </c>
    </row>
    <row r="69" spans="1:6" ht="47.25">
      <c r="B69" s="143" t="s">
        <v>23154</v>
      </c>
      <c r="C69" s="143" t="s">
        <v>26370</v>
      </c>
      <c r="D69" s="143" t="s">
        <v>26312</v>
      </c>
      <c r="E69" s="193">
        <v>1500000</v>
      </c>
      <c r="F69" s="143" t="s">
        <v>4</v>
      </c>
    </row>
    <row r="70" spans="1:6" ht="81.75">
      <c r="A70" s="50"/>
      <c r="B70" s="51" t="s">
        <v>23144</v>
      </c>
      <c r="C70" s="51" t="s">
        <v>26371</v>
      </c>
      <c r="D70" s="51" t="s">
        <v>26305</v>
      </c>
      <c r="E70" s="193">
        <v>4200000</v>
      </c>
      <c r="F70" s="51" t="s">
        <v>4</v>
      </c>
    </row>
    <row r="71" spans="1:6" ht="47.25">
      <c r="A71" s="50"/>
      <c r="B71" s="51" t="s">
        <v>23148</v>
      </c>
      <c r="C71" s="51" t="s">
        <v>26341</v>
      </c>
      <c r="D71" s="51" t="s">
        <v>26329</v>
      </c>
      <c r="E71" s="193">
        <v>1800000</v>
      </c>
      <c r="F71" s="51" t="s">
        <v>4</v>
      </c>
    </row>
    <row r="72" spans="1:6">
      <c r="E72" s="195">
        <f>SUM(E61:E71)</f>
        <v>18807385.25</v>
      </c>
    </row>
    <row r="75" spans="1:6">
      <c r="E75" s="195">
        <f>E72+E49</f>
        <v>109040875.00999999</v>
      </c>
    </row>
  </sheetData>
  <mergeCells count="14">
    <mergeCell ref="B20:C20"/>
    <mergeCell ref="B62:C62"/>
    <mergeCell ref="B22:C22"/>
    <mergeCell ref="B43:C43"/>
    <mergeCell ref="B46:C46"/>
    <mergeCell ref="B49:D49"/>
    <mergeCell ref="A50:C50"/>
    <mergeCell ref="D50:F50"/>
    <mergeCell ref="B18:C18"/>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128.xml><?xml version="1.0" encoding="utf-8"?>
<worksheet xmlns="http://schemas.openxmlformats.org/spreadsheetml/2006/main" xmlns:r="http://schemas.openxmlformats.org/officeDocument/2006/relationships">
  <sheetPr>
    <tabColor theme="5" tint="-0.499984740745262"/>
  </sheetPr>
  <dimension ref="A1:I77"/>
  <sheetViews>
    <sheetView topLeftCell="A67" workbookViewId="0">
      <selection activeCell="E70" sqref="E70"/>
    </sheetView>
  </sheetViews>
  <sheetFormatPr defaultRowHeight="15.75"/>
  <cols>
    <col min="1" max="1" width="7.85546875" style="89" customWidth="1"/>
    <col min="2" max="2" width="14" style="89" customWidth="1"/>
    <col min="3" max="3" width="42.28515625" style="89" customWidth="1"/>
    <col min="4" max="4" width="26.5703125" style="262" customWidth="1"/>
    <col min="5" max="5" width="21.42578125" style="821" customWidth="1"/>
    <col min="6" max="6" width="10" style="262" customWidth="1"/>
    <col min="7" max="8" width="9.140625" style="89"/>
    <col min="9" max="9" width="24.85546875" style="260" customWidth="1"/>
    <col min="10" max="16384" width="9.140625" style="89"/>
  </cols>
  <sheetData>
    <row r="1" spans="1:9" s="286" customFormat="1">
      <c r="A1" s="2197" t="s">
        <v>133</v>
      </c>
      <c r="B1" s="2197"/>
      <c r="C1" s="2197"/>
      <c r="D1" s="2197"/>
      <c r="E1" s="2197"/>
      <c r="F1" s="2197"/>
      <c r="I1" s="288"/>
    </row>
    <row r="2" spans="1:9" s="286" customFormat="1">
      <c r="A2" s="2197" t="s">
        <v>3026</v>
      </c>
      <c r="B2" s="2197"/>
      <c r="C2" s="2197"/>
      <c r="D2" s="2197"/>
      <c r="E2" s="2197"/>
      <c r="F2" s="2197"/>
      <c r="I2" s="288"/>
    </row>
    <row r="3" spans="1:9" s="286" customFormat="1">
      <c r="A3" s="2197" t="s">
        <v>140</v>
      </c>
      <c r="B3" s="2197"/>
      <c r="C3" s="2197"/>
      <c r="D3" s="2197"/>
      <c r="E3" s="2197"/>
      <c r="F3" s="2197"/>
      <c r="I3" s="288"/>
    </row>
    <row r="4" spans="1:9" s="286" customFormat="1" ht="15" customHeight="1">
      <c r="A4" s="285" t="s">
        <v>134</v>
      </c>
      <c r="B4" s="47" t="s">
        <v>135</v>
      </c>
      <c r="C4" s="47" t="s">
        <v>0</v>
      </c>
      <c r="D4" s="172" t="s">
        <v>136</v>
      </c>
      <c r="E4" s="675" t="s">
        <v>1300</v>
      </c>
      <c r="F4" s="172" t="s">
        <v>138</v>
      </c>
      <c r="I4" s="288"/>
    </row>
    <row r="5" spans="1:9">
      <c r="A5" s="50"/>
      <c r="B5" s="2172" t="s">
        <v>3027</v>
      </c>
      <c r="C5" s="2231"/>
      <c r="D5" s="159"/>
      <c r="E5" s="789"/>
      <c r="F5" s="159"/>
    </row>
    <row r="6" spans="1:9" ht="31.5">
      <c r="A6" s="50">
        <v>1</v>
      </c>
      <c r="B6" s="50" t="s">
        <v>1</v>
      </c>
      <c r="C6" s="50" t="s">
        <v>3028</v>
      </c>
      <c r="D6" s="159" t="s">
        <v>3</v>
      </c>
      <c r="E6" s="789">
        <v>2100000</v>
      </c>
      <c r="F6" s="159" t="s">
        <v>118</v>
      </c>
    </row>
    <row r="7" spans="1:9" ht="78.75">
      <c r="A7" s="50">
        <v>2</v>
      </c>
      <c r="B7" s="50" t="s">
        <v>5</v>
      </c>
      <c r="C7" s="50" t="s">
        <v>3029</v>
      </c>
      <c r="D7" s="159" t="s">
        <v>3030</v>
      </c>
      <c r="E7" s="789">
        <v>2625652.5299999998</v>
      </c>
      <c r="F7" s="159" t="s">
        <v>118</v>
      </c>
    </row>
    <row r="8" spans="1:9" ht="31.5">
      <c r="A8" s="50">
        <v>3</v>
      </c>
      <c r="B8" s="50" t="s">
        <v>7</v>
      </c>
      <c r="C8" s="50" t="s">
        <v>3031</v>
      </c>
      <c r="D8" s="159" t="s">
        <v>9</v>
      </c>
      <c r="E8" s="789">
        <v>67200</v>
      </c>
      <c r="F8" s="159" t="s">
        <v>118</v>
      </c>
    </row>
    <row r="9" spans="1:9" ht="31.5">
      <c r="A9" s="50">
        <v>4</v>
      </c>
      <c r="B9" s="50" t="s">
        <v>10</v>
      </c>
      <c r="C9" s="50" t="s">
        <v>3032</v>
      </c>
      <c r="D9" s="159" t="s">
        <v>9</v>
      </c>
      <c r="E9" s="789">
        <v>49600</v>
      </c>
      <c r="F9" s="159" t="s">
        <v>118</v>
      </c>
    </row>
    <row r="10" spans="1:9" ht="47.25">
      <c r="A10" s="50">
        <v>5</v>
      </c>
      <c r="B10" s="50" t="s">
        <v>12</v>
      </c>
      <c r="C10" s="50" t="s">
        <v>3033</v>
      </c>
      <c r="D10" s="159" t="s">
        <v>14</v>
      </c>
      <c r="E10" s="748">
        <v>1700000</v>
      </c>
      <c r="F10" s="159" t="s">
        <v>118</v>
      </c>
    </row>
    <row r="11" spans="1:9">
      <c r="A11" s="50"/>
      <c r="B11" s="2215" t="s">
        <v>142</v>
      </c>
      <c r="C11" s="2220"/>
      <c r="D11" s="2216"/>
      <c r="E11" s="748"/>
      <c r="F11" s="159"/>
    </row>
    <row r="12" spans="1:9" ht="47.25">
      <c r="A12" s="50">
        <v>6</v>
      </c>
      <c r="B12" s="50" t="s">
        <v>12</v>
      </c>
      <c r="C12" s="50" t="s">
        <v>3034</v>
      </c>
      <c r="D12" s="159" t="s">
        <v>1235</v>
      </c>
      <c r="E12" s="789">
        <v>1971226.27</v>
      </c>
      <c r="F12" s="159" t="s">
        <v>118</v>
      </c>
    </row>
    <row r="13" spans="1:9" ht="63">
      <c r="A13" s="50">
        <v>7</v>
      </c>
      <c r="B13" s="50" t="s">
        <v>3655</v>
      </c>
      <c r="C13" s="50" t="s">
        <v>3035</v>
      </c>
      <c r="D13" s="159" t="s">
        <v>1736</v>
      </c>
      <c r="E13" s="748">
        <v>1300000</v>
      </c>
      <c r="F13" s="159" t="s">
        <v>118</v>
      </c>
    </row>
    <row r="14" spans="1:9">
      <c r="A14" s="50"/>
      <c r="B14" s="2172" t="s">
        <v>593</v>
      </c>
      <c r="C14" s="2231"/>
      <c r="D14" s="159"/>
      <c r="E14" s="748"/>
      <c r="F14" s="159"/>
    </row>
    <row r="15" spans="1:9" ht="47.25">
      <c r="A15" s="50">
        <v>8</v>
      </c>
      <c r="B15" s="50" t="s">
        <v>39</v>
      </c>
      <c r="C15" s="50" t="s">
        <v>3036</v>
      </c>
      <c r="D15" s="159" t="s">
        <v>264</v>
      </c>
      <c r="E15" s="748">
        <v>16500000</v>
      </c>
      <c r="F15" s="159" t="s">
        <v>118</v>
      </c>
    </row>
    <row r="16" spans="1:9" ht="47.25">
      <c r="A16" s="50">
        <v>9</v>
      </c>
      <c r="B16" s="50" t="s">
        <v>41</v>
      </c>
      <c r="C16" s="50" t="s">
        <v>3037</v>
      </c>
      <c r="D16" s="159" t="s">
        <v>264</v>
      </c>
      <c r="E16" s="748">
        <f>[2]Sheet1!$E$5-E15</f>
        <v>14031445.145600002</v>
      </c>
      <c r="F16" s="159" t="s">
        <v>118</v>
      </c>
    </row>
    <row r="17" spans="1:6">
      <c r="A17" s="50"/>
      <c r="B17" s="2172" t="s">
        <v>207</v>
      </c>
      <c r="C17" s="2231"/>
      <c r="D17" s="159"/>
      <c r="E17" s="748"/>
      <c r="F17" s="159"/>
    </row>
    <row r="18" spans="1:6" ht="63">
      <c r="A18" s="50">
        <v>10</v>
      </c>
      <c r="B18" s="50" t="s">
        <v>475</v>
      </c>
      <c r="C18" s="50" t="s">
        <v>3038</v>
      </c>
      <c r="D18" s="159" t="s">
        <v>196</v>
      </c>
      <c r="E18" s="748">
        <v>5738993.4500000002</v>
      </c>
      <c r="F18" s="159" t="s">
        <v>118</v>
      </c>
    </row>
    <row r="19" spans="1:6">
      <c r="A19" s="50"/>
      <c r="B19" s="2172" t="s">
        <v>555</v>
      </c>
      <c r="C19" s="2231"/>
      <c r="D19" s="159"/>
      <c r="E19" s="748"/>
      <c r="F19" s="159"/>
    </row>
    <row r="20" spans="1:6" ht="78.75">
      <c r="A20" s="50">
        <v>11</v>
      </c>
      <c r="B20" s="84" t="s">
        <v>247</v>
      </c>
      <c r="C20" s="50" t="s">
        <v>3039</v>
      </c>
      <c r="D20" s="159" t="s">
        <v>4244</v>
      </c>
      <c r="E20" s="748">
        <v>2180817.5104</v>
      </c>
      <c r="F20" s="159" t="s">
        <v>4</v>
      </c>
    </row>
    <row r="21" spans="1:6">
      <c r="A21" s="50"/>
      <c r="B21" s="2171" t="s">
        <v>1404</v>
      </c>
      <c r="C21" s="2257"/>
      <c r="D21" s="159"/>
      <c r="E21" s="748"/>
      <c r="F21" s="159"/>
    </row>
    <row r="22" spans="1:6" ht="78.75">
      <c r="A22" s="50">
        <v>12</v>
      </c>
      <c r="B22" s="50" t="s">
        <v>4245</v>
      </c>
      <c r="C22" s="50" t="s">
        <v>3040</v>
      </c>
      <c r="D22" s="159" t="s">
        <v>4246</v>
      </c>
      <c r="E22" s="789">
        <v>800000</v>
      </c>
      <c r="F22" s="159" t="s">
        <v>4</v>
      </c>
    </row>
    <row r="23" spans="1:6" ht="31.5">
      <c r="A23" s="50">
        <v>13</v>
      </c>
      <c r="B23" s="50" t="s">
        <v>4247</v>
      </c>
      <c r="C23" s="50" t="s">
        <v>3041</v>
      </c>
      <c r="D23" s="159" t="s">
        <v>3042</v>
      </c>
      <c r="E23" s="789">
        <v>1800000</v>
      </c>
      <c r="F23" s="159" t="s">
        <v>4</v>
      </c>
    </row>
    <row r="24" spans="1:6" ht="78.75">
      <c r="A24" s="50">
        <v>14</v>
      </c>
      <c r="B24" s="50" t="s">
        <v>14911</v>
      </c>
      <c r="C24" s="50" t="s">
        <v>3043</v>
      </c>
      <c r="D24" s="159" t="s">
        <v>4248</v>
      </c>
      <c r="E24" s="789">
        <v>1000000</v>
      </c>
      <c r="F24" s="159" t="s">
        <v>4</v>
      </c>
    </row>
    <row r="25" spans="1:6" ht="63">
      <c r="A25" s="50">
        <v>15</v>
      </c>
      <c r="B25" s="50" t="s">
        <v>3044</v>
      </c>
      <c r="C25" s="50" t="s">
        <v>3045</v>
      </c>
      <c r="D25" s="159" t="s">
        <v>4249</v>
      </c>
      <c r="E25" s="789">
        <v>1500000</v>
      </c>
      <c r="F25" s="159" t="s">
        <v>4</v>
      </c>
    </row>
    <row r="26" spans="1:6" ht="47.25">
      <c r="A26" s="50">
        <v>16</v>
      </c>
      <c r="B26" s="50" t="s">
        <v>4250</v>
      </c>
      <c r="C26" s="50" t="s">
        <v>3046</v>
      </c>
      <c r="D26" s="159" t="s">
        <v>3047</v>
      </c>
      <c r="E26" s="789">
        <v>1200000</v>
      </c>
      <c r="F26" s="159" t="s">
        <v>4</v>
      </c>
    </row>
    <row r="27" spans="1:6" ht="47.25">
      <c r="A27" s="50">
        <v>17</v>
      </c>
      <c r="B27" s="50" t="s">
        <v>4250</v>
      </c>
      <c r="C27" s="50" t="s">
        <v>3048</v>
      </c>
      <c r="D27" s="159" t="s">
        <v>3049</v>
      </c>
      <c r="E27" s="789">
        <v>660000</v>
      </c>
      <c r="F27" s="159" t="s">
        <v>4</v>
      </c>
    </row>
    <row r="28" spans="1:6" ht="31.5">
      <c r="A28" s="50">
        <v>18</v>
      </c>
      <c r="B28" s="50" t="s">
        <v>4251</v>
      </c>
      <c r="C28" s="50" t="s">
        <v>3050</v>
      </c>
      <c r="D28" s="159" t="s">
        <v>4252</v>
      </c>
      <c r="E28" s="789">
        <v>1800000</v>
      </c>
      <c r="F28" s="159" t="s">
        <v>4</v>
      </c>
    </row>
    <row r="29" spans="1:6" ht="78.75">
      <c r="A29" s="50">
        <v>19</v>
      </c>
      <c r="B29" s="50" t="s">
        <v>3051</v>
      </c>
      <c r="C29" s="50" t="s">
        <v>3052</v>
      </c>
      <c r="D29" s="159" t="s">
        <v>4253</v>
      </c>
      <c r="E29" s="789">
        <v>800000</v>
      </c>
      <c r="F29" s="159" t="s">
        <v>4</v>
      </c>
    </row>
    <row r="30" spans="1:6" ht="63">
      <c r="A30" s="50">
        <v>20</v>
      </c>
      <c r="B30" s="50" t="s">
        <v>3053</v>
      </c>
      <c r="C30" s="50" t="s">
        <v>3054</v>
      </c>
      <c r="D30" s="159" t="s">
        <v>3055</v>
      </c>
      <c r="E30" s="789">
        <v>1800000</v>
      </c>
      <c r="F30" s="159" t="s">
        <v>4</v>
      </c>
    </row>
    <row r="31" spans="1:6" ht="63">
      <c r="A31" s="50">
        <v>21</v>
      </c>
      <c r="B31" s="50" t="s">
        <v>3056</v>
      </c>
      <c r="C31" s="50" t="s">
        <v>3057</v>
      </c>
      <c r="D31" s="159" t="s">
        <v>3055</v>
      </c>
      <c r="E31" s="789">
        <v>1800000</v>
      </c>
      <c r="F31" s="159" t="s">
        <v>4</v>
      </c>
    </row>
    <row r="32" spans="1:6" ht="94.5">
      <c r="A32" s="50">
        <v>22</v>
      </c>
      <c r="B32" s="50" t="s">
        <v>3058</v>
      </c>
      <c r="C32" s="50" t="s">
        <v>3059</v>
      </c>
      <c r="D32" s="159" t="s">
        <v>4254</v>
      </c>
      <c r="E32" s="789">
        <v>1600000</v>
      </c>
      <c r="F32" s="159" t="s">
        <v>4</v>
      </c>
    </row>
    <row r="33" spans="1:9" ht="31.5">
      <c r="A33" s="50">
        <v>23</v>
      </c>
      <c r="B33" s="50" t="s">
        <v>4255</v>
      </c>
      <c r="C33" s="50" t="s">
        <v>3060</v>
      </c>
      <c r="D33" s="159" t="s">
        <v>3061</v>
      </c>
      <c r="E33" s="789">
        <v>1800000</v>
      </c>
      <c r="F33" s="159" t="s">
        <v>4</v>
      </c>
    </row>
    <row r="34" spans="1:9" ht="47.25">
      <c r="A34" s="50">
        <v>24</v>
      </c>
      <c r="B34" s="50" t="s">
        <v>3064</v>
      </c>
      <c r="C34" s="50" t="s">
        <v>3065</v>
      </c>
      <c r="D34" s="159" t="s">
        <v>1115</v>
      </c>
      <c r="E34" s="789">
        <v>2500000</v>
      </c>
      <c r="F34" s="159" t="s">
        <v>4</v>
      </c>
    </row>
    <row r="35" spans="1:9" ht="78.75">
      <c r="A35" s="50">
        <v>25</v>
      </c>
      <c r="B35" s="50" t="s">
        <v>3066</v>
      </c>
      <c r="C35" s="50" t="s">
        <v>3067</v>
      </c>
      <c r="D35" s="159" t="s">
        <v>4256</v>
      </c>
      <c r="E35" s="789">
        <v>800000</v>
      </c>
      <c r="F35" s="159" t="s">
        <v>4</v>
      </c>
    </row>
    <row r="36" spans="1:9" ht="94.5">
      <c r="A36" s="50">
        <v>26</v>
      </c>
      <c r="B36" s="50" t="s">
        <v>4257</v>
      </c>
      <c r="C36" s="50" t="s">
        <v>3068</v>
      </c>
      <c r="D36" s="159" t="s">
        <v>4258</v>
      </c>
      <c r="E36" s="789">
        <v>1000000</v>
      </c>
      <c r="F36" s="159" t="s">
        <v>4</v>
      </c>
    </row>
    <row r="37" spans="1:9">
      <c r="A37" s="50"/>
      <c r="B37" s="2172" t="s">
        <v>1408</v>
      </c>
      <c r="C37" s="2231"/>
      <c r="D37" s="159"/>
      <c r="E37" s="789"/>
      <c r="F37" s="159"/>
    </row>
    <row r="38" spans="1:9" ht="47.25">
      <c r="A38" s="50">
        <v>27</v>
      </c>
      <c r="B38" s="51" t="s">
        <v>4259</v>
      </c>
      <c r="C38" s="50" t="s">
        <v>3072</v>
      </c>
      <c r="D38" s="159" t="s">
        <v>916</v>
      </c>
      <c r="E38" s="789">
        <v>2000000</v>
      </c>
      <c r="F38" s="159" t="s">
        <v>4</v>
      </c>
      <c r="I38" s="260">
        <v>60</v>
      </c>
    </row>
    <row r="39" spans="1:9" ht="47.25">
      <c r="A39" s="50">
        <v>28</v>
      </c>
      <c r="B39" s="51" t="s">
        <v>4260</v>
      </c>
      <c r="C39" s="50" t="s">
        <v>3073</v>
      </c>
      <c r="D39" s="159" t="s">
        <v>3074</v>
      </c>
      <c r="E39" s="789">
        <v>1000000</v>
      </c>
      <c r="F39" s="159" t="s">
        <v>4</v>
      </c>
      <c r="I39" s="260" t="e">
        <f>#REF!/I38</f>
        <v>#REF!</v>
      </c>
    </row>
    <row r="40" spans="1:9" ht="94.5">
      <c r="A40" s="50">
        <v>29</v>
      </c>
      <c r="B40" s="51" t="s">
        <v>3075</v>
      </c>
      <c r="C40" s="50" t="s">
        <v>3076</v>
      </c>
      <c r="D40" s="159" t="s">
        <v>4261</v>
      </c>
      <c r="E40" s="789">
        <v>1000000</v>
      </c>
      <c r="F40" s="159" t="s">
        <v>118</v>
      </c>
    </row>
    <row r="41" spans="1:9" ht="47.25">
      <c r="A41" s="50">
        <v>30</v>
      </c>
      <c r="B41" s="50" t="s">
        <v>4262</v>
      </c>
      <c r="C41" s="50" t="s">
        <v>3077</v>
      </c>
      <c r="D41" s="160" t="s">
        <v>1115</v>
      </c>
      <c r="E41" s="748">
        <v>2500000</v>
      </c>
      <c r="F41" s="159" t="s">
        <v>4</v>
      </c>
      <c r="I41" s="260">
        <v>570000</v>
      </c>
    </row>
    <row r="42" spans="1:9" ht="47.25">
      <c r="A42" s="50">
        <v>31</v>
      </c>
      <c r="B42" s="50" t="s">
        <v>4262</v>
      </c>
      <c r="C42" s="50" t="s">
        <v>3078</v>
      </c>
      <c r="D42" s="160" t="s">
        <v>916</v>
      </c>
      <c r="E42" s="748">
        <v>1800000</v>
      </c>
      <c r="F42" s="159" t="s">
        <v>4</v>
      </c>
      <c r="I42" s="260">
        <v>60</v>
      </c>
    </row>
    <row r="43" spans="1:9" ht="47.25">
      <c r="A43" s="50">
        <v>32</v>
      </c>
      <c r="B43" s="50" t="s">
        <v>4262</v>
      </c>
      <c r="C43" s="50" t="s">
        <v>3079</v>
      </c>
      <c r="D43" s="160" t="s">
        <v>2537</v>
      </c>
      <c r="E43" s="748">
        <v>500000</v>
      </c>
      <c r="F43" s="159" t="s">
        <v>4</v>
      </c>
      <c r="I43" s="260">
        <f>I41/I42</f>
        <v>9500</v>
      </c>
    </row>
    <row r="44" spans="1:9" ht="47.25">
      <c r="A44" s="50">
        <v>33</v>
      </c>
      <c r="B44" s="50" t="s">
        <v>4263</v>
      </c>
      <c r="C44" s="50" t="s">
        <v>3079</v>
      </c>
      <c r="D44" s="159" t="s">
        <v>4252</v>
      </c>
      <c r="E44" s="789">
        <v>1800000</v>
      </c>
      <c r="F44" s="159" t="s">
        <v>4</v>
      </c>
      <c r="I44" s="260" t="e">
        <f>I43+I39</f>
        <v>#REF!</v>
      </c>
    </row>
    <row r="45" spans="1:9" ht="47.25">
      <c r="A45" s="50">
        <v>34</v>
      </c>
      <c r="B45" s="50" t="s">
        <v>4265</v>
      </c>
      <c r="C45" s="50" t="s">
        <v>3080</v>
      </c>
      <c r="D45" s="159" t="s">
        <v>4264</v>
      </c>
      <c r="E45" s="748">
        <v>3500000</v>
      </c>
      <c r="F45" s="159" t="s">
        <v>4</v>
      </c>
    </row>
    <row r="46" spans="1:9" ht="63">
      <c r="A46" s="50">
        <v>35</v>
      </c>
      <c r="B46" s="50" t="s">
        <v>4265</v>
      </c>
      <c r="C46" s="50" t="s">
        <v>3081</v>
      </c>
      <c r="D46" s="159" t="s">
        <v>4266</v>
      </c>
      <c r="E46" s="748">
        <v>600000</v>
      </c>
      <c r="F46" s="159" t="s">
        <v>4</v>
      </c>
    </row>
    <row r="47" spans="1:9">
      <c r="A47" s="50"/>
      <c r="B47" s="2172" t="s">
        <v>662</v>
      </c>
      <c r="C47" s="2231"/>
      <c r="D47" s="159"/>
      <c r="E47" s="748"/>
      <c r="F47" s="159"/>
    </row>
    <row r="48" spans="1:9" ht="94.5">
      <c r="A48" s="50">
        <v>36</v>
      </c>
      <c r="B48" s="50" t="s">
        <v>4268</v>
      </c>
      <c r="C48" s="50" t="s">
        <v>3084</v>
      </c>
      <c r="D48" s="159" t="s">
        <v>4269</v>
      </c>
      <c r="E48" s="789">
        <v>500000</v>
      </c>
      <c r="F48" s="159" t="s">
        <v>118</v>
      </c>
    </row>
    <row r="49" spans="1:6" ht="31.5">
      <c r="A49" s="50">
        <v>37</v>
      </c>
      <c r="B49" s="50" t="s">
        <v>4270</v>
      </c>
      <c r="C49" s="50" t="s">
        <v>3085</v>
      </c>
      <c r="D49" s="159" t="s">
        <v>3086</v>
      </c>
      <c r="E49" s="789">
        <v>2500000</v>
      </c>
      <c r="F49" s="159" t="s">
        <v>4</v>
      </c>
    </row>
    <row r="50" spans="1:6">
      <c r="A50" s="50"/>
      <c r="B50" s="2172" t="s">
        <v>208</v>
      </c>
      <c r="C50" s="2231"/>
      <c r="D50" s="159"/>
      <c r="E50" s="789"/>
      <c r="F50" s="159"/>
    </row>
    <row r="51" spans="1:6" ht="63">
      <c r="A51" s="50">
        <v>38</v>
      </c>
      <c r="B51" s="50" t="s">
        <v>1282</v>
      </c>
      <c r="C51" s="50" t="s">
        <v>3100</v>
      </c>
      <c r="D51" s="159" t="s">
        <v>3101</v>
      </c>
      <c r="E51" s="789">
        <v>1427940.6171999872</v>
      </c>
      <c r="F51" s="159" t="s">
        <v>4</v>
      </c>
    </row>
    <row r="52" spans="1:6" ht="31.5">
      <c r="A52" s="50">
        <v>39</v>
      </c>
      <c r="B52" s="50" t="s">
        <v>1282</v>
      </c>
      <c r="C52" s="159" t="s">
        <v>3102</v>
      </c>
      <c r="D52" s="159" t="s">
        <v>3103</v>
      </c>
      <c r="E52" s="789">
        <v>700000</v>
      </c>
      <c r="F52" s="159" t="s">
        <v>4</v>
      </c>
    </row>
    <row r="53" spans="1:6">
      <c r="A53" s="50"/>
      <c r="B53" s="173" t="s">
        <v>15</v>
      </c>
      <c r="C53" s="173"/>
      <c r="D53" s="253"/>
      <c r="E53" s="820">
        <f>SUM(E6:E52)</f>
        <v>88952875.52319999</v>
      </c>
      <c r="F53" s="159"/>
    </row>
    <row r="54" spans="1:6" ht="96.75" customHeight="1">
      <c r="A54" s="2143" t="s">
        <v>1391</v>
      </c>
      <c r="B54" s="2143"/>
      <c r="C54" s="2143"/>
      <c r="D54" s="2143" t="s">
        <v>1392</v>
      </c>
      <c r="E54" s="2143"/>
      <c r="F54" s="2143"/>
    </row>
    <row r="63" spans="1:6" ht="47.25">
      <c r="A63" s="97">
        <v>46</v>
      </c>
      <c r="B63" s="97" t="s">
        <v>3092</v>
      </c>
      <c r="C63" s="97" t="s">
        <v>3093</v>
      </c>
      <c r="D63" s="162" t="s">
        <v>3094</v>
      </c>
      <c r="E63" s="748">
        <v>5000000</v>
      </c>
      <c r="F63" s="162" t="s">
        <v>4</v>
      </c>
    </row>
    <row r="64" spans="1:6" ht="47.25">
      <c r="A64" s="97">
        <v>47</v>
      </c>
      <c r="B64" s="97" t="s">
        <v>3092</v>
      </c>
      <c r="C64" s="97" t="s">
        <v>3095</v>
      </c>
      <c r="D64" s="162" t="s">
        <v>3096</v>
      </c>
      <c r="E64" s="748">
        <v>3000000</v>
      </c>
      <c r="F64" s="162" t="s">
        <v>4</v>
      </c>
    </row>
    <row r="65" spans="1:6" ht="78.75">
      <c r="A65" s="97">
        <v>48</v>
      </c>
      <c r="B65" s="97" t="s">
        <v>3097</v>
      </c>
      <c r="C65" s="98" t="s">
        <v>3098</v>
      </c>
      <c r="D65" s="162" t="s">
        <v>3099</v>
      </c>
      <c r="E65" s="789">
        <v>2500000</v>
      </c>
      <c r="F65" s="162" t="s">
        <v>4</v>
      </c>
    </row>
    <row r="66" spans="1:6" ht="94.5">
      <c r="A66" s="97">
        <v>41</v>
      </c>
      <c r="B66" s="97" t="s">
        <v>3082</v>
      </c>
      <c r="C66" s="97" t="s">
        <v>3083</v>
      </c>
      <c r="D66" s="162" t="s">
        <v>4267</v>
      </c>
      <c r="E66" s="789">
        <v>1500000</v>
      </c>
      <c r="F66" s="162" t="s">
        <v>4</v>
      </c>
    </row>
    <row r="67" spans="1:6" ht="63">
      <c r="A67" s="97">
        <v>44</v>
      </c>
      <c r="B67" s="97" t="s">
        <v>3087</v>
      </c>
      <c r="C67" s="97" t="s">
        <v>3088</v>
      </c>
      <c r="D67" s="162" t="s">
        <v>3089</v>
      </c>
      <c r="E67" s="789">
        <v>1500000</v>
      </c>
      <c r="F67" s="162" t="s">
        <v>4</v>
      </c>
    </row>
    <row r="68" spans="1:6" ht="63">
      <c r="A68" s="97">
        <v>45</v>
      </c>
      <c r="B68" s="97" t="s">
        <v>3090</v>
      </c>
      <c r="C68" s="97" t="s">
        <v>3091</v>
      </c>
      <c r="D68" s="162" t="s">
        <v>3089</v>
      </c>
      <c r="E68" s="789">
        <v>1500000</v>
      </c>
      <c r="F68" s="162" t="s">
        <v>4</v>
      </c>
    </row>
    <row r="69" spans="1:6" ht="63">
      <c r="A69" s="75">
        <v>25</v>
      </c>
      <c r="B69" s="75" t="s">
        <v>3062</v>
      </c>
      <c r="C69" s="75" t="s">
        <v>3063</v>
      </c>
      <c r="D69" s="255" t="s">
        <v>14908</v>
      </c>
      <c r="E69" s="789">
        <v>2500000</v>
      </c>
      <c r="F69" s="255" t="s">
        <v>4</v>
      </c>
    </row>
    <row r="70" spans="1:6" ht="141.75">
      <c r="A70" s="289">
        <v>29</v>
      </c>
      <c r="B70" s="289" t="s">
        <v>3069</v>
      </c>
      <c r="C70" s="289" t="s">
        <v>3070</v>
      </c>
      <c r="D70" s="162" t="s">
        <v>14909</v>
      </c>
      <c r="E70" s="789">
        <v>1500000</v>
      </c>
      <c r="F70" s="159" t="s">
        <v>4</v>
      </c>
    </row>
    <row r="71" spans="1:6" ht="126">
      <c r="A71" s="289">
        <v>30</v>
      </c>
      <c r="B71" s="291" t="s">
        <v>4259</v>
      </c>
      <c r="C71" s="289" t="s">
        <v>3071</v>
      </c>
      <c r="D71" s="162" t="s">
        <v>14910</v>
      </c>
      <c r="E71" s="789">
        <v>1088000</v>
      </c>
      <c r="F71" s="159" t="s">
        <v>4</v>
      </c>
    </row>
    <row r="72" spans="1:6">
      <c r="E72" s="821">
        <f>SUM(E63:E71)</f>
        <v>20088000</v>
      </c>
    </row>
    <row r="77" spans="1:6">
      <c r="E77" s="821">
        <f>E72+E53</f>
        <v>109040875.52319999</v>
      </c>
    </row>
  </sheetData>
  <mergeCells count="14">
    <mergeCell ref="B50:C50"/>
    <mergeCell ref="A54:C54"/>
    <mergeCell ref="D54:F54"/>
    <mergeCell ref="B17:C17"/>
    <mergeCell ref="B19:C19"/>
    <mergeCell ref="B21:C21"/>
    <mergeCell ref="B37:C37"/>
    <mergeCell ref="B47:C47"/>
    <mergeCell ref="B14:C14"/>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129.xml><?xml version="1.0" encoding="utf-8"?>
<worksheet xmlns="http://schemas.openxmlformats.org/spreadsheetml/2006/main" xmlns:r="http://schemas.openxmlformats.org/officeDocument/2006/relationships">
  <sheetPr>
    <tabColor theme="5" tint="-0.499984740745262"/>
  </sheetPr>
  <dimension ref="A1:F81"/>
  <sheetViews>
    <sheetView workbookViewId="0">
      <selection activeCell="E8" sqref="E8"/>
    </sheetView>
  </sheetViews>
  <sheetFormatPr defaultRowHeight="15.75"/>
  <cols>
    <col min="1" max="1" width="7" style="233" customWidth="1"/>
    <col min="2" max="2" width="14.7109375" style="233" customWidth="1"/>
    <col min="3" max="3" width="41.85546875" style="233" customWidth="1"/>
    <col min="4" max="4" width="26.28515625" style="233" customWidth="1"/>
    <col min="5" max="5" width="22.42578125" style="819" customWidth="1"/>
    <col min="6" max="6" width="9.28515625" style="233" customWidth="1"/>
    <col min="7" max="16384" width="9.140625" style="233"/>
  </cols>
  <sheetData>
    <row r="1" spans="1:6" s="662" customFormat="1">
      <c r="A1" s="2328" t="s">
        <v>133</v>
      </c>
      <c r="B1" s="2328"/>
      <c r="C1" s="2328"/>
      <c r="D1" s="2328"/>
      <c r="E1" s="2328"/>
      <c r="F1" s="2328"/>
    </row>
    <row r="2" spans="1:6" s="662" customFormat="1">
      <c r="A2" s="2328" t="s">
        <v>9855</v>
      </c>
      <c r="B2" s="2328"/>
      <c r="C2" s="2328"/>
      <c r="D2" s="2328"/>
      <c r="E2" s="2328"/>
      <c r="F2" s="2328"/>
    </row>
    <row r="3" spans="1:6" s="662" customFormat="1">
      <c r="A3" s="2328" t="s">
        <v>6436</v>
      </c>
      <c r="B3" s="2328"/>
      <c r="C3" s="2328"/>
      <c r="D3" s="2328"/>
      <c r="E3" s="2328"/>
      <c r="F3" s="2328"/>
    </row>
    <row r="4" spans="1:6" ht="31.5" customHeight="1">
      <c r="A4" s="113" t="s">
        <v>134</v>
      </c>
      <c r="B4" s="112" t="s">
        <v>135</v>
      </c>
      <c r="C4" s="112" t="s">
        <v>0</v>
      </c>
      <c r="D4" s="39" t="s">
        <v>4326</v>
      </c>
      <c r="E4" s="39" t="s">
        <v>4327</v>
      </c>
      <c r="F4" s="503" t="s">
        <v>1489</v>
      </c>
    </row>
    <row r="5" spans="1:6" ht="21.75" customHeight="1">
      <c r="A5" s="113"/>
      <c r="B5" s="2387" t="s">
        <v>139</v>
      </c>
      <c r="C5" s="2388"/>
      <c r="D5" s="2389"/>
      <c r="E5" s="39"/>
      <c r="F5" s="503"/>
    </row>
    <row r="6" spans="1:6" ht="31.5">
      <c r="A6" s="175">
        <v>1</v>
      </c>
      <c r="B6" s="159" t="s">
        <v>1</v>
      </c>
      <c r="C6" s="159" t="s">
        <v>9856</v>
      </c>
      <c r="D6" s="159" t="s">
        <v>239</v>
      </c>
      <c r="E6" s="121">
        <v>3720410</v>
      </c>
      <c r="F6" s="160" t="s">
        <v>118</v>
      </c>
    </row>
    <row r="7" spans="1:6" ht="78.75">
      <c r="A7" s="175">
        <v>2</v>
      </c>
      <c r="B7" s="159" t="s">
        <v>5</v>
      </c>
      <c r="C7" s="159" t="s">
        <v>9857</v>
      </c>
      <c r="D7" s="159" t="s">
        <v>240</v>
      </c>
      <c r="E7" s="121">
        <v>1500000</v>
      </c>
      <c r="F7" s="160" t="s">
        <v>118</v>
      </c>
    </row>
    <row r="8" spans="1:6" ht="31.5">
      <c r="A8" s="175">
        <v>3</v>
      </c>
      <c r="B8" s="159" t="s">
        <v>7</v>
      </c>
      <c r="C8" s="159" t="s">
        <v>9858</v>
      </c>
      <c r="D8" s="159" t="s">
        <v>9</v>
      </c>
      <c r="E8" s="121">
        <v>30000</v>
      </c>
      <c r="F8" s="160" t="s">
        <v>118</v>
      </c>
    </row>
    <row r="9" spans="1:6" ht="31.5">
      <c r="A9" s="175">
        <v>4</v>
      </c>
      <c r="B9" s="159" t="s">
        <v>10</v>
      </c>
      <c r="C9" s="159" t="s">
        <v>9859</v>
      </c>
      <c r="D9" s="159" t="s">
        <v>175</v>
      </c>
      <c r="E9" s="121">
        <v>88800</v>
      </c>
      <c r="F9" s="160" t="s">
        <v>118</v>
      </c>
    </row>
    <row r="10" spans="1:6" ht="47.25">
      <c r="A10" s="175">
        <v>5</v>
      </c>
      <c r="B10" s="159" t="s">
        <v>12</v>
      </c>
      <c r="C10" s="159" t="s">
        <v>9860</v>
      </c>
      <c r="D10" s="159" t="s">
        <v>14</v>
      </c>
      <c r="E10" s="121">
        <v>1203229</v>
      </c>
      <c r="F10" s="160" t="s">
        <v>118</v>
      </c>
    </row>
    <row r="11" spans="1:6">
      <c r="A11" s="175"/>
      <c r="B11" s="2172" t="s">
        <v>4508</v>
      </c>
      <c r="C11" s="2172"/>
      <c r="D11" s="2172"/>
      <c r="E11" s="121"/>
      <c r="F11" s="160"/>
    </row>
    <row r="12" spans="1:6" ht="78.75">
      <c r="A12" s="175">
        <v>6</v>
      </c>
      <c r="B12" s="159" t="s">
        <v>5</v>
      </c>
      <c r="C12" s="159" t="s">
        <v>9861</v>
      </c>
      <c r="D12" s="159" t="s">
        <v>242</v>
      </c>
      <c r="E12" s="121">
        <v>1190406</v>
      </c>
      <c r="F12" s="160" t="s">
        <v>118</v>
      </c>
    </row>
    <row r="13" spans="1:6" ht="47.25">
      <c r="A13" s="175">
        <v>7</v>
      </c>
      <c r="B13" s="159" t="s">
        <v>12</v>
      </c>
      <c r="C13" s="159" t="s">
        <v>9862</v>
      </c>
      <c r="D13" s="159" t="s">
        <v>14</v>
      </c>
      <c r="E13" s="121">
        <v>1090406</v>
      </c>
      <c r="F13" s="160" t="s">
        <v>118</v>
      </c>
    </row>
    <row r="14" spans="1:6" ht="63">
      <c r="A14" s="175">
        <v>8</v>
      </c>
      <c r="B14" s="159" t="s">
        <v>360</v>
      </c>
      <c r="C14" s="159" t="s">
        <v>9863</v>
      </c>
      <c r="D14" s="159" t="s">
        <v>1736</v>
      </c>
      <c r="E14" s="121">
        <v>890406</v>
      </c>
      <c r="F14" s="160" t="s">
        <v>118</v>
      </c>
    </row>
    <row r="15" spans="1:6">
      <c r="A15" s="175"/>
      <c r="B15" s="2215" t="s">
        <v>593</v>
      </c>
      <c r="C15" s="2216"/>
      <c r="D15" s="160"/>
      <c r="E15" s="119"/>
      <c r="F15" s="159"/>
    </row>
    <row r="16" spans="1:6" ht="47.25">
      <c r="A16" s="175">
        <v>9</v>
      </c>
      <c r="B16" s="160" t="s">
        <v>39</v>
      </c>
      <c r="C16" s="159" t="s">
        <v>9864</v>
      </c>
      <c r="D16" s="160" t="s">
        <v>264</v>
      </c>
      <c r="E16" s="121">
        <v>13630081</v>
      </c>
      <c r="F16" s="160" t="s">
        <v>118</v>
      </c>
    </row>
    <row r="17" spans="1:6" ht="47.25">
      <c r="A17" s="175">
        <v>10</v>
      </c>
      <c r="B17" s="160" t="s">
        <v>41</v>
      </c>
      <c r="C17" s="159" t="s">
        <v>9865</v>
      </c>
      <c r="D17" s="160" t="s">
        <v>264</v>
      </c>
      <c r="E17" s="121">
        <v>13630081</v>
      </c>
      <c r="F17" s="160" t="s">
        <v>118</v>
      </c>
    </row>
    <row r="18" spans="1:6" ht="63">
      <c r="A18" s="175">
        <v>11</v>
      </c>
      <c r="B18" s="160" t="s">
        <v>195</v>
      </c>
      <c r="C18" s="159" t="s">
        <v>9866</v>
      </c>
      <c r="D18" s="160" t="s">
        <v>196</v>
      </c>
      <c r="E18" s="121">
        <v>5738993</v>
      </c>
      <c r="F18" s="160" t="s">
        <v>118</v>
      </c>
    </row>
    <row r="19" spans="1:6" ht="94.5">
      <c r="A19" s="175">
        <v>12</v>
      </c>
      <c r="B19" s="160" t="s">
        <v>381</v>
      </c>
      <c r="C19" s="159" t="s">
        <v>9867</v>
      </c>
      <c r="D19" s="160" t="s">
        <v>24</v>
      </c>
      <c r="E19" s="121">
        <v>2180813</v>
      </c>
      <c r="F19" s="160" t="s">
        <v>118</v>
      </c>
    </row>
    <row r="20" spans="1:6">
      <c r="A20" s="175"/>
      <c r="B20" s="2189" t="s">
        <v>930</v>
      </c>
      <c r="C20" s="2191"/>
      <c r="D20" s="160"/>
      <c r="E20" s="121"/>
      <c r="F20" s="159"/>
    </row>
    <row r="21" spans="1:6" ht="78.75">
      <c r="A21" s="5">
        <v>13</v>
      </c>
      <c r="B21" s="120" t="s">
        <v>9868</v>
      </c>
      <c r="C21" s="115" t="s">
        <v>9869</v>
      </c>
      <c r="D21" s="120" t="s">
        <v>14897</v>
      </c>
      <c r="E21" s="121">
        <v>350000</v>
      </c>
      <c r="F21" s="120" t="s">
        <v>118</v>
      </c>
    </row>
    <row r="22" spans="1:6" ht="78.75">
      <c r="A22" s="5">
        <v>14</v>
      </c>
      <c r="B22" s="120" t="s">
        <v>10811</v>
      </c>
      <c r="C22" s="115" t="s">
        <v>9870</v>
      </c>
      <c r="D22" s="120" t="s">
        <v>14893</v>
      </c>
      <c r="E22" s="121">
        <v>400000</v>
      </c>
      <c r="F22" s="120" t="s">
        <v>118</v>
      </c>
    </row>
    <row r="23" spans="1:6" ht="78.75">
      <c r="A23" s="5">
        <v>15</v>
      </c>
      <c r="B23" s="120" t="s">
        <v>9873</v>
      </c>
      <c r="C23" s="115" t="s">
        <v>9874</v>
      </c>
      <c r="D23" s="120" t="s">
        <v>14895</v>
      </c>
      <c r="E23" s="121">
        <v>400000</v>
      </c>
      <c r="F23" s="120" t="s">
        <v>118</v>
      </c>
    </row>
    <row r="24" spans="1:6">
      <c r="A24" s="175"/>
      <c r="B24" s="2173" t="s">
        <v>2408</v>
      </c>
      <c r="C24" s="2175"/>
      <c r="D24" s="160"/>
      <c r="E24" s="39"/>
      <c r="F24" s="172"/>
    </row>
    <row r="25" spans="1:6" ht="126">
      <c r="A25" s="175">
        <v>16</v>
      </c>
      <c r="B25" s="160" t="s">
        <v>9875</v>
      </c>
      <c r="C25" s="159" t="s">
        <v>9876</v>
      </c>
      <c r="D25" s="160" t="s">
        <v>10812</v>
      </c>
      <c r="E25" s="121">
        <v>279950</v>
      </c>
      <c r="F25" s="160" t="s">
        <v>118</v>
      </c>
    </row>
    <row r="26" spans="1:6" ht="110.25">
      <c r="A26" s="175">
        <v>17</v>
      </c>
      <c r="B26" s="160" t="s">
        <v>9877</v>
      </c>
      <c r="C26" s="159" t="s">
        <v>9878</v>
      </c>
      <c r="D26" s="160" t="s">
        <v>10814</v>
      </c>
      <c r="E26" s="121">
        <v>200000</v>
      </c>
      <c r="F26" s="160" t="s">
        <v>118</v>
      </c>
    </row>
    <row r="27" spans="1:6" ht="110.25">
      <c r="A27" s="175">
        <v>18</v>
      </c>
      <c r="B27" s="160" t="s">
        <v>9879</v>
      </c>
      <c r="C27" s="159" t="s">
        <v>9880</v>
      </c>
      <c r="D27" s="160" t="s">
        <v>10815</v>
      </c>
      <c r="E27" s="121">
        <v>200000</v>
      </c>
      <c r="F27" s="160" t="s">
        <v>118</v>
      </c>
    </row>
    <row r="28" spans="1:6" ht="189">
      <c r="A28" s="175">
        <v>19</v>
      </c>
      <c r="B28" s="160" t="s">
        <v>9879</v>
      </c>
      <c r="C28" s="159" t="s">
        <v>9881</v>
      </c>
      <c r="D28" s="160" t="s">
        <v>10816</v>
      </c>
      <c r="E28" s="121">
        <v>1752200</v>
      </c>
      <c r="F28" s="160" t="s">
        <v>118</v>
      </c>
    </row>
    <row r="29" spans="1:6" ht="94.5">
      <c r="A29" s="175">
        <v>20</v>
      </c>
      <c r="B29" s="160" t="s">
        <v>9882</v>
      </c>
      <c r="C29" s="159" t="s">
        <v>9883</v>
      </c>
      <c r="D29" s="160" t="s">
        <v>10817</v>
      </c>
      <c r="E29" s="121">
        <v>179999</v>
      </c>
      <c r="F29" s="160" t="s">
        <v>118</v>
      </c>
    </row>
    <row r="30" spans="1:6" ht="94.5">
      <c r="A30" s="175">
        <v>21</v>
      </c>
      <c r="B30" s="160" t="s">
        <v>9884</v>
      </c>
      <c r="C30" s="159" t="s">
        <v>9885</v>
      </c>
      <c r="D30" s="160" t="s">
        <v>10818</v>
      </c>
      <c r="E30" s="121">
        <v>200000</v>
      </c>
      <c r="F30" s="160" t="s">
        <v>118</v>
      </c>
    </row>
    <row r="31" spans="1:6" ht="94.5">
      <c r="A31" s="175">
        <v>22</v>
      </c>
      <c r="B31" s="160" t="s">
        <v>9886</v>
      </c>
      <c r="C31" s="159" t="s">
        <v>9887</v>
      </c>
      <c r="D31" s="160" t="s">
        <v>10819</v>
      </c>
      <c r="E31" s="121">
        <v>200000</v>
      </c>
      <c r="F31" s="160" t="s">
        <v>118</v>
      </c>
    </row>
    <row r="32" spans="1:6" ht="78.75">
      <c r="A32" s="175">
        <v>23</v>
      </c>
      <c r="B32" s="160" t="s">
        <v>9886</v>
      </c>
      <c r="C32" s="159" t="s">
        <v>9888</v>
      </c>
      <c r="D32" s="160" t="s">
        <v>10820</v>
      </c>
      <c r="E32" s="121">
        <v>100000</v>
      </c>
      <c r="F32" s="160" t="s">
        <v>118</v>
      </c>
    </row>
    <row r="33" spans="1:6" ht="78.75">
      <c r="A33" s="175">
        <v>24</v>
      </c>
      <c r="B33" s="160" t="s">
        <v>9886</v>
      </c>
      <c r="C33" s="159" t="s">
        <v>9889</v>
      </c>
      <c r="D33" s="160" t="s">
        <v>10821</v>
      </c>
      <c r="E33" s="121">
        <v>100000</v>
      </c>
      <c r="F33" s="160" t="s">
        <v>118</v>
      </c>
    </row>
    <row r="34" spans="1:6" ht="94.5">
      <c r="A34" s="175">
        <v>25</v>
      </c>
      <c r="B34" s="160" t="s">
        <v>9890</v>
      </c>
      <c r="C34" s="159" t="s">
        <v>9891</v>
      </c>
      <c r="D34" s="160" t="s">
        <v>10819</v>
      </c>
      <c r="E34" s="121">
        <v>200000</v>
      </c>
      <c r="F34" s="160" t="s">
        <v>118</v>
      </c>
    </row>
    <row r="35" spans="1:6" ht="110.25">
      <c r="A35" s="175">
        <v>26</v>
      </c>
      <c r="B35" s="160" t="s">
        <v>9892</v>
      </c>
      <c r="C35" s="159" t="s">
        <v>9893</v>
      </c>
      <c r="D35" s="160" t="s">
        <v>10822</v>
      </c>
      <c r="E35" s="121">
        <v>300000</v>
      </c>
      <c r="F35" s="160" t="s">
        <v>118</v>
      </c>
    </row>
    <row r="36" spans="1:6" ht="110.25">
      <c r="A36" s="175">
        <v>27</v>
      </c>
      <c r="B36" s="160" t="s">
        <v>9894</v>
      </c>
      <c r="C36" s="159" t="s">
        <v>9895</v>
      </c>
      <c r="D36" s="160" t="s">
        <v>10823</v>
      </c>
      <c r="E36" s="121">
        <v>300000</v>
      </c>
      <c r="F36" s="160" t="s">
        <v>118</v>
      </c>
    </row>
    <row r="37" spans="1:6" ht="47.25">
      <c r="A37" s="175">
        <v>28</v>
      </c>
      <c r="B37" s="160" t="s">
        <v>9875</v>
      </c>
      <c r="C37" s="159" t="s">
        <v>9896</v>
      </c>
      <c r="D37" s="160" t="s">
        <v>9897</v>
      </c>
      <c r="E37" s="121">
        <v>2100000</v>
      </c>
      <c r="F37" s="160" t="s">
        <v>4</v>
      </c>
    </row>
    <row r="38" spans="1:6" ht="47.25">
      <c r="A38" s="175">
        <v>29</v>
      </c>
      <c r="B38" s="160" t="s">
        <v>14898</v>
      </c>
      <c r="C38" s="159" t="s">
        <v>9898</v>
      </c>
      <c r="D38" s="160" t="s">
        <v>10813</v>
      </c>
      <c r="E38" s="121">
        <v>400000</v>
      </c>
      <c r="F38" s="160" t="s">
        <v>4</v>
      </c>
    </row>
    <row r="39" spans="1:6" ht="126">
      <c r="A39" s="175">
        <v>30</v>
      </c>
      <c r="B39" s="160" t="s">
        <v>14899</v>
      </c>
      <c r="C39" s="159" t="s">
        <v>9903</v>
      </c>
      <c r="D39" s="160" t="s">
        <v>9904</v>
      </c>
      <c r="E39" s="121">
        <v>500000</v>
      </c>
      <c r="F39" s="160" t="s">
        <v>4</v>
      </c>
    </row>
    <row r="40" spans="1:6">
      <c r="A40" s="175"/>
      <c r="B40" s="2189" t="s">
        <v>2487</v>
      </c>
      <c r="C40" s="2191"/>
      <c r="D40" s="160"/>
      <c r="E40" s="121"/>
      <c r="F40" s="160"/>
    </row>
    <row r="41" spans="1:6" ht="110.25">
      <c r="A41" s="175">
        <v>31</v>
      </c>
      <c r="B41" s="160" t="s">
        <v>9905</v>
      </c>
      <c r="C41" s="159" t="s">
        <v>9906</v>
      </c>
      <c r="D41" s="160" t="s">
        <v>10823</v>
      </c>
      <c r="E41" s="121">
        <v>347908</v>
      </c>
      <c r="F41" s="160" t="s">
        <v>118</v>
      </c>
    </row>
    <row r="42" spans="1:6" ht="78.75">
      <c r="A42" s="175">
        <v>32</v>
      </c>
      <c r="B42" s="160" t="s">
        <v>9907</v>
      </c>
      <c r="C42" s="159" t="s">
        <v>9908</v>
      </c>
      <c r="D42" s="159" t="s">
        <v>10824</v>
      </c>
      <c r="E42" s="121">
        <v>3900000</v>
      </c>
      <c r="F42" s="160" t="s">
        <v>4</v>
      </c>
    </row>
    <row r="43" spans="1:6" ht="78.75">
      <c r="A43" s="175">
        <v>33</v>
      </c>
      <c r="B43" s="160" t="s">
        <v>9907</v>
      </c>
      <c r="C43" s="159" t="s">
        <v>9909</v>
      </c>
      <c r="D43" s="159" t="s">
        <v>9910</v>
      </c>
      <c r="E43" s="121">
        <v>2305000</v>
      </c>
      <c r="F43" s="160" t="s">
        <v>4</v>
      </c>
    </row>
    <row r="44" spans="1:6" ht="63">
      <c r="A44" s="175">
        <v>34</v>
      </c>
      <c r="B44" s="160" t="s">
        <v>9911</v>
      </c>
      <c r="C44" s="159" t="s">
        <v>9912</v>
      </c>
      <c r="D44" s="159" t="s">
        <v>9913</v>
      </c>
      <c r="E44" s="121">
        <v>5500000</v>
      </c>
      <c r="F44" s="160" t="s">
        <v>4</v>
      </c>
    </row>
    <row r="45" spans="1:6">
      <c r="A45" s="175"/>
      <c r="B45" s="2189" t="s">
        <v>662</v>
      </c>
      <c r="C45" s="2191"/>
      <c r="D45" s="160"/>
      <c r="E45" s="121"/>
      <c r="F45" s="160"/>
    </row>
    <row r="46" spans="1:6" ht="47.25">
      <c r="A46" s="175">
        <v>35</v>
      </c>
      <c r="B46" s="160" t="s">
        <v>9914</v>
      </c>
      <c r="C46" s="159" t="s">
        <v>14900</v>
      </c>
      <c r="D46" s="160" t="s">
        <v>9915</v>
      </c>
      <c r="E46" s="121">
        <v>752103</v>
      </c>
      <c r="F46" s="160" t="s">
        <v>4</v>
      </c>
    </row>
    <row r="47" spans="1:6" ht="315">
      <c r="A47" s="175">
        <v>36</v>
      </c>
      <c r="B47" s="160" t="s">
        <v>9916</v>
      </c>
      <c r="C47" s="159" t="s">
        <v>14901</v>
      </c>
      <c r="D47" s="160" t="s">
        <v>10825</v>
      </c>
      <c r="E47" s="121">
        <v>2700000</v>
      </c>
      <c r="F47" s="160" t="s">
        <v>118</v>
      </c>
    </row>
    <row r="48" spans="1:6" ht="126">
      <c r="A48" s="175">
        <v>37</v>
      </c>
      <c r="B48" s="159" t="s">
        <v>10826</v>
      </c>
      <c r="C48" s="159" t="s">
        <v>14902</v>
      </c>
      <c r="D48" s="160" t="s">
        <v>10827</v>
      </c>
      <c r="E48" s="121">
        <v>704050</v>
      </c>
      <c r="F48" s="160" t="s">
        <v>2143</v>
      </c>
    </row>
    <row r="49" spans="1:6" ht="47.25">
      <c r="A49" s="175">
        <v>38</v>
      </c>
      <c r="B49" s="159" t="s">
        <v>9919</v>
      </c>
      <c r="C49" s="159" t="s">
        <v>14903</v>
      </c>
      <c r="D49" s="160" t="s">
        <v>9920</v>
      </c>
      <c r="E49" s="121">
        <v>3200000</v>
      </c>
      <c r="F49" s="160" t="s">
        <v>4</v>
      </c>
    </row>
    <row r="50" spans="1:6" ht="78.75">
      <c r="A50" s="175">
        <v>39</v>
      </c>
      <c r="B50" s="159" t="s">
        <v>9921</v>
      </c>
      <c r="C50" s="159" t="s">
        <v>14904</v>
      </c>
      <c r="D50" s="159" t="s">
        <v>9922</v>
      </c>
      <c r="E50" s="121">
        <v>4600000</v>
      </c>
      <c r="F50" s="160" t="s">
        <v>4</v>
      </c>
    </row>
    <row r="51" spans="1:6" ht="315">
      <c r="A51" s="175">
        <v>40</v>
      </c>
      <c r="B51" s="159" t="s">
        <v>9925</v>
      </c>
      <c r="C51" s="159" t="s">
        <v>14906</v>
      </c>
      <c r="D51" s="160" t="s">
        <v>10828</v>
      </c>
      <c r="E51" s="121">
        <v>2500000</v>
      </c>
      <c r="F51" s="160" t="s">
        <v>118</v>
      </c>
    </row>
    <row r="52" spans="1:6" ht="63">
      <c r="A52" s="175">
        <v>41</v>
      </c>
      <c r="B52" s="159" t="s">
        <v>9923</v>
      </c>
      <c r="C52" s="159" t="s">
        <v>14905</v>
      </c>
      <c r="D52" s="159" t="s">
        <v>9924</v>
      </c>
      <c r="E52" s="121">
        <v>4600000</v>
      </c>
      <c r="F52" s="160" t="s">
        <v>4</v>
      </c>
    </row>
    <row r="53" spans="1:6" ht="78.75">
      <c r="A53" s="175">
        <v>42</v>
      </c>
      <c r="B53" s="159" t="s">
        <v>9926</v>
      </c>
      <c r="C53" s="159" t="s">
        <v>14907</v>
      </c>
      <c r="D53" s="160" t="s">
        <v>9927</v>
      </c>
      <c r="E53" s="119">
        <v>144999</v>
      </c>
      <c r="F53" s="160" t="s">
        <v>4</v>
      </c>
    </row>
    <row r="54" spans="1:6">
      <c r="A54" s="175"/>
      <c r="B54" s="2189" t="s">
        <v>9928</v>
      </c>
      <c r="C54" s="2191"/>
      <c r="D54" s="160"/>
      <c r="E54" s="121"/>
      <c r="F54" s="160"/>
    </row>
    <row r="55" spans="1:6" ht="31.5">
      <c r="A55" s="175">
        <v>43</v>
      </c>
      <c r="B55" s="160" t="s">
        <v>9932</v>
      </c>
      <c r="C55" s="159" t="s">
        <v>9933</v>
      </c>
      <c r="D55" s="159" t="s">
        <v>2121</v>
      </c>
      <c r="E55" s="121">
        <v>4000000</v>
      </c>
      <c r="F55" s="160" t="s">
        <v>4</v>
      </c>
    </row>
    <row r="56" spans="1:6">
      <c r="A56" s="663"/>
      <c r="B56" s="172" t="s">
        <v>2090</v>
      </c>
      <c r="C56" s="159"/>
      <c r="D56" s="159"/>
      <c r="E56" s="39">
        <f>SUM(E6:E55)</f>
        <v>88309834</v>
      </c>
      <c r="F56" s="160"/>
    </row>
    <row r="57" spans="1:6" ht="90" customHeight="1">
      <c r="A57" s="2143" t="s">
        <v>3460</v>
      </c>
      <c r="B57" s="2143"/>
      <c r="C57" s="2143"/>
      <c r="D57" s="2143" t="s">
        <v>172</v>
      </c>
      <c r="E57" s="2143"/>
      <c r="F57" s="2143"/>
    </row>
    <row r="68" spans="1:6" ht="173.25">
      <c r="A68" s="175">
        <v>31</v>
      </c>
      <c r="B68" s="160" t="s">
        <v>9899</v>
      </c>
      <c r="C68" s="159" t="s">
        <v>9900</v>
      </c>
      <c r="D68" s="290" t="s">
        <v>14890</v>
      </c>
      <c r="E68" s="121">
        <v>3600000</v>
      </c>
      <c r="F68" s="160" t="s">
        <v>4</v>
      </c>
    </row>
    <row r="69" spans="1:6" ht="63">
      <c r="A69" s="175">
        <v>32</v>
      </c>
      <c r="B69" s="160" t="s">
        <v>9901</v>
      </c>
      <c r="C69" s="159" t="s">
        <v>9902</v>
      </c>
      <c r="D69" s="290" t="s">
        <v>14891</v>
      </c>
      <c r="E69" s="121">
        <v>3600000</v>
      </c>
      <c r="F69" s="160" t="s">
        <v>4</v>
      </c>
    </row>
    <row r="70" spans="1:6" ht="63">
      <c r="A70" s="169"/>
      <c r="B70" s="214" t="s">
        <v>9929</v>
      </c>
      <c r="C70" s="162" t="s">
        <v>9930</v>
      </c>
      <c r="D70" s="162" t="s">
        <v>9931</v>
      </c>
      <c r="E70" s="121">
        <v>10000000</v>
      </c>
      <c r="F70" s="214" t="s">
        <v>4</v>
      </c>
    </row>
    <row r="71" spans="1:6" ht="47.25">
      <c r="A71" s="664">
        <v>14</v>
      </c>
      <c r="B71" s="665" t="s">
        <v>10811</v>
      </c>
      <c r="C71" s="290" t="s">
        <v>9870</v>
      </c>
      <c r="D71" s="665" t="s">
        <v>14892</v>
      </c>
      <c r="E71" s="121">
        <v>145203</v>
      </c>
      <c r="F71" s="665" t="s">
        <v>118</v>
      </c>
    </row>
    <row r="72" spans="1:6" ht="94.5">
      <c r="A72" s="175">
        <v>15</v>
      </c>
      <c r="B72" s="160" t="s">
        <v>9871</v>
      </c>
      <c r="C72" s="159" t="s">
        <v>9872</v>
      </c>
      <c r="D72" s="160" t="s">
        <v>14894</v>
      </c>
      <c r="E72" s="121">
        <v>545203</v>
      </c>
      <c r="F72" s="160" t="s">
        <v>118</v>
      </c>
    </row>
    <row r="73" spans="1:6" ht="63">
      <c r="A73" s="664">
        <v>16</v>
      </c>
      <c r="B73" s="665" t="s">
        <v>9873</v>
      </c>
      <c r="C73" s="290" t="s">
        <v>9874</v>
      </c>
      <c r="D73" s="818" t="s">
        <v>14892</v>
      </c>
      <c r="E73" s="121">
        <v>145203</v>
      </c>
      <c r="F73" s="665" t="s">
        <v>118</v>
      </c>
    </row>
    <row r="74" spans="1:6" ht="47.25">
      <c r="A74" s="664">
        <v>13</v>
      </c>
      <c r="B74" s="665" t="s">
        <v>9868</v>
      </c>
      <c r="C74" s="290" t="s">
        <v>9869</v>
      </c>
      <c r="D74" s="665" t="s">
        <v>14896</v>
      </c>
      <c r="E74" s="121">
        <v>195204</v>
      </c>
      <c r="F74" s="665" t="s">
        <v>118</v>
      </c>
    </row>
    <row r="75" spans="1:6" ht="110.25">
      <c r="A75" s="169"/>
      <c r="B75" s="214" t="s">
        <v>9914</v>
      </c>
      <c r="C75" s="162" t="s">
        <v>9917</v>
      </c>
      <c r="D75" s="214" t="s">
        <v>9918</v>
      </c>
      <c r="E75" s="121">
        <v>2500000</v>
      </c>
      <c r="F75" s="214" t="s">
        <v>4</v>
      </c>
    </row>
    <row r="76" spans="1:6">
      <c r="E76" s="819">
        <f>SUM(E68:E75)</f>
        <v>20730813</v>
      </c>
    </row>
    <row r="81" spans="5:5">
      <c r="E81" s="819">
        <f>E76+E56</f>
        <v>109040647</v>
      </c>
    </row>
  </sheetData>
  <mergeCells count="13">
    <mergeCell ref="B40:C40"/>
    <mergeCell ref="B45:C45"/>
    <mergeCell ref="B54:C54"/>
    <mergeCell ref="A57:C57"/>
    <mergeCell ref="D57:F57"/>
    <mergeCell ref="B15:C15"/>
    <mergeCell ref="B20:C20"/>
    <mergeCell ref="B24:C24"/>
    <mergeCell ref="A1:F1"/>
    <mergeCell ref="A2:F2"/>
    <mergeCell ref="A3:F3"/>
    <mergeCell ref="B11:D11"/>
    <mergeCell ref="B5:D5"/>
  </mergeCells>
  <pageMargins left="0.7" right="0.7" top="0.75" bottom="0.75" header="0.3" footer="0.3"/>
  <pageSetup orientation="landscape" r:id="rId1"/>
  <headerFooter>
    <oddFooter>Page &amp;P of &amp;N</oddFooter>
  </headerFooter>
</worksheet>
</file>

<file path=xl/worksheets/sheet13.xml><?xml version="1.0" encoding="utf-8"?>
<worksheet xmlns="http://schemas.openxmlformats.org/spreadsheetml/2006/main" xmlns:r="http://schemas.openxmlformats.org/officeDocument/2006/relationships">
  <sheetPr>
    <tabColor theme="5" tint="-0.499984740745262"/>
  </sheetPr>
  <dimension ref="A1:F54"/>
  <sheetViews>
    <sheetView topLeftCell="A34" workbookViewId="0">
      <selection activeCell="G42" sqref="G42"/>
    </sheetView>
  </sheetViews>
  <sheetFormatPr defaultRowHeight="15"/>
  <cols>
    <col min="1" max="1" width="7.7109375" style="603" customWidth="1"/>
    <col min="2" max="2" width="14.7109375" style="603" customWidth="1"/>
    <col min="3" max="3" width="42.28515625" style="603" customWidth="1"/>
    <col min="4" max="4" width="23.42578125" style="603" customWidth="1"/>
    <col min="5" max="5" width="20.7109375" style="604" customWidth="1"/>
    <col min="6" max="6" width="12" style="603" customWidth="1"/>
    <col min="7" max="7" width="13.7109375" style="603" customWidth="1"/>
    <col min="8" max="16384" width="9.140625" style="603"/>
  </cols>
  <sheetData>
    <row r="1" spans="1:6" s="689" customFormat="1" ht="15.75">
      <c r="A1" s="2149" t="s">
        <v>133</v>
      </c>
      <c r="B1" s="2149"/>
      <c r="C1" s="2149"/>
      <c r="D1" s="2149"/>
      <c r="E1" s="2149"/>
      <c r="F1" s="2149"/>
    </row>
    <row r="2" spans="1:6" s="689" customFormat="1" ht="15.75">
      <c r="A2" s="2149" t="s">
        <v>10939</v>
      </c>
      <c r="B2" s="2149"/>
      <c r="C2" s="2149"/>
      <c r="D2" s="2149"/>
      <c r="E2" s="2149"/>
      <c r="F2" s="2149"/>
    </row>
    <row r="3" spans="1:6" s="689" customFormat="1" ht="15.75">
      <c r="A3" s="2149" t="s">
        <v>6436</v>
      </c>
      <c r="B3" s="2149"/>
      <c r="C3" s="2149"/>
      <c r="D3" s="2149"/>
      <c r="E3" s="2149"/>
      <c r="F3" s="2149"/>
    </row>
    <row r="4" spans="1:6" ht="37.5" customHeight="1">
      <c r="A4" s="113" t="s">
        <v>134</v>
      </c>
      <c r="B4" s="112" t="s">
        <v>135</v>
      </c>
      <c r="C4" s="112" t="s">
        <v>0</v>
      </c>
      <c r="D4" s="112" t="s">
        <v>136</v>
      </c>
      <c r="E4" s="39" t="s">
        <v>137</v>
      </c>
      <c r="F4" s="112" t="s">
        <v>138</v>
      </c>
    </row>
    <row r="5" spans="1:6" ht="15.75">
      <c r="A5" s="186"/>
      <c r="B5" s="2210" t="s">
        <v>205</v>
      </c>
      <c r="C5" s="2210"/>
      <c r="D5" s="45"/>
      <c r="E5" s="611"/>
      <c r="F5" s="45"/>
    </row>
    <row r="6" spans="1:6" ht="31.5">
      <c r="A6" s="60">
        <v>1</v>
      </c>
      <c r="B6" s="107" t="s">
        <v>1</v>
      </c>
      <c r="C6" s="107" t="s">
        <v>10940</v>
      </c>
      <c r="D6" s="107" t="s">
        <v>239</v>
      </c>
      <c r="E6" s="193">
        <v>4843103.2</v>
      </c>
      <c r="F6" s="5" t="s">
        <v>466</v>
      </c>
    </row>
    <row r="7" spans="1:6" ht="31.5">
      <c r="A7" s="60">
        <v>2</v>
      </c>
      <c r="B7" s="107" t="s">
        <v>7</v>
      </c>
      <c r="C7" s="107" t="s">
        <v>10941</v>
      </c>
      <c r="D7" s="107" t="s">
        <v>7980</v>
      </c>
      <c r="E7" s="189">
        <v>68760</v>
      </c>
      <c r="F7" s="5" t="s">
        <v>466</v>
      </c>
    </row>
    <row r="8" spans="1:6" ht="94.5">
      <c r="A8" s="60">
        <v>3</v>
      </c>
      <c r="B8" s="107" t="s">
        <v>5</v>
      </c>
      <c r="C8" s="107" t="s">
        <v>13033</v>
      </c>
      <c r="D8" s="107" t="s">
        <v>792</v>
      </c>
      <c r="E8" s="189">
        <v>382589.33</v>
      </c>
      <c r="F8" s="5" t="s">
        <v>466</v>
      </c>
    </row>
    <row r="9" spans="1:6" ht="47.25">
      <c r="A9" s="60">
        <v>4</v>
      </c>
      <c r="B9" s="107" t="s">
        <v>12</v>
      </c>
      <c r="C9" s="107" t="s">
        <v>10942</v>
      </c>
      <c r="D9" s="107" t="s">
        <v>14</v>
      </c>
      <c r="E9" s="189">
        <v>1248000</v>
      </c>
      <c r="F9" s="5" t="s">
        <v>466</v>
      </c>
    </row>
    <row r="10" spans="1:6" ht="15.75" customHeight="1">
      <c r="A10" s="60"/>
      <c r="B10" s="2212" t="s">
        <v>4132</v>
      </c>
      <c r="C10" s="2213"/>
      <c r="D10" s="2214"/>
      <c r="E10" s="189"/>
      <c r="F10" s="5"/>
    </row>
    <row r="11" spans="1:6" ht="78.75">
      <c r="A11" s="60">
        <v>5</v>
      </c>
      <c r="B11" s="107" t="s">
        <v>5</v>
      </c>
      <c r="C11" s="107" t="s">
        <v>13034</v>
      </c>
      <c r="D11" s="107" t="s">
        <v>686</v>
      </c>
      <c r="E11" s="189">
        <v>1000000</v>
      </c>
      <c r="F11" s="5" t="s">
        <v>466</v>
      </c>
    </row>
    <row r="12" spans="1:6" ht="63">
      <c r="A12" s="60">
        <v>6</v>
      </c>
      <c r="B12" s="107" t="s">
        <v>3655</v>
      </c>
      <c r="C12" s="107" t="s">
        <v>10943</v>
      </c>
      <c r="D12" s="107" t="s">
        <v>7985</v>
      </c>
      <c r="E12" s="189">
        <v>1271226.27</v>
      </c>
      <c r="F12" s="5" t="s">
        <v>466</v>
      </c>
    </row>
    <row r="13" spans="1:6" ht="47.25">
      <c r="A13" s="60">
        <v>7</v>
      </c>
      <c r="B13" s="107" t="s">
        <v>12</v>
      </c>
      <c r="C13" s="107" t="s">
        <v>10944</v>
      </c>
      <c r="D13" s="107" t="s">
        <v>14</v>
      </c>
      <c r="E13" s="189">
        <v>1000000</v>
      </c>
      <c r="F13" s="5" t="s">
        <v>466</v>
      </c>
    </row>
    <row r="14" spans="1:6" ht="15.75">
      <c r="A14" s="60"/>
      <c r="B14" s="2152" t="s">
        <v>593</v>
      </c>
      <c r="C14" s="2211"/>
      <c r="D14" s="107"/>
      <c r="E14" s="189"/>
      <c r="F14" s="5"/>
    </row>
    <row r="15" spans="1:6" ht="47.25">
      <c r="A15" s="60">
        <v>8</v>
      </c>
      <c r="B15" s="107" t="s">
        <v>39</v>
      </c>
      <c r="C15" s="107" t="s">
        <v>10945</v>
      </c>
      <c r="D15" s="107" t="s">
        <v>264</v>
      </c>
      <c r="E15" s="189">
        <v>20000000</v>
      </c>
      <c r="F15" s="107" t="s">
        <v>466</v>
      </c>
    </row>
    <row r="16" spans="1:6" ht="47.25">
      <c r="A16" s="60">
        <v>9</v>
      </c>
      <c r="B16" s="107" t="s">
        <v>41</v>
      </c>
      <c r="C16" s="107" t="s">
        <v>10946</v>
      </c>
      <c r="D16" s="107" t="s">
        <v>264</v>
      </c>
      <c r="E16" s="189">
        <v>12000000</v>
      </c>
      <c r="F16" s="107" t="s">
        <v>466</v>
      </c>
    </row>
    <row r="17" spans="1:6" ht="15.75">
      <c r="A17" s="60"/>
      <c r="B17" s="2152" t="s">
        <v>207</v>
      </c>
      <c r="C17" s="2153"/>
      <c r="D17" s="107"/>
      <c r="E17" s="189"/>
      <c r="F17" s="107"/>
    </row>
    <row r="18" spans="1:6" ht="78.75">
      <c r="A18" s="60">
        <v>10</v>
      </c>
      <c r="B18" s="107" t="s">
        <v>195</v>
      </c>
      <c r="C18" s="107" t="s">
        <v>10947</v>
      </c>
      <c r="D18" s="107" t="s">
        <v>196</v>
      </c>
      <c r="E18" s="193">
        <v>5738993.4500000002</v>
      </c>
      <c r="F18" s="107" t="s">
        <v>466</v>
      </c>
    </row>
    <row r="19" spans="1:6" ht="15.75">
      <c r="A19" s="60"/>
      <c r="B19" s="2145" t="s">
        <v>3304</v>
      </c>
      <c r="C19" s="2146"/>
      <c r="D19" s="107"/>
      <c r="E19" s="193"/>
      <c r="F19" s="107"/>
    </row>
    <row r="20" spans="1:6" ht="47.25">
      <c r="A20" s="60">
        <v>11</v>
      </c>
      <c r="B20" s="60" t="s">
        <v>10948</v>
      </c>
      <c r="C20" s="60" t="s">
        <v>10949</v>
      </c>
      <c r="D20" s="60" t="s">
        <v>1449</v>
      </c>
      <c r="E20" s="189">
        <v>1650000</v>
      </c>
      <c r="F20" s="107" t="s">
        <v>4</v>
      </c>
    </row>
    <row r="21" spans="1:6" ht="47.25">
      <c r="A21" s="60">
        <v>12</v>
      </c>
      <c r="B21" s="60" t="s">
        <v>10950</v>
      </c>
      <c r="C21" s="60" t="s">
        <v>10951</v>
      </c>
      <c r="D21" s="60" t="s">
        <v>1449</v>
      </c>
      <c r="E21" s="189">
        <v>1650000</v>
      </c>
      <c r="F21" s="107" t="s">
        <v>4</v>
      </c>
    </row>
    <row r="22" spans="1:6" ht="47.25">
      <c r="A22" s="60">
        <v>13</v>
      </c>
      <c r="B22" s="60" t="s">
        <v>10952</v>
      </c>
      <c r="C22" s="60" t="s">
        <v>10953</v>
      </c>
      <c r="D22" s="60" t="s">
        <v>1449</v>
      </c>
      <c r="E22" s="189">
        <v>1650000</v>
      </c>
      <c r="F22" s="107" t="s">
        <v>4</v>
      </c>
    </row>
    <row r="23" spans="1:6" ht="47.25">
      <c r="A23" s="60">
        <v>14</v>
      </c>
      <c r="B23" s="60" t="s">
        <v>10954</v>
      </c>
      <c r="C23" s="60" t="s">
        <v>10955</v>
      </c>
      <c r="D23" s="60" t="s">
        <v>1449</v>
      </c>
      <c r="E23" s="189">
        <v>1650000</v>
      </c>
      <c r="F23" s="107" t="s">
        <v>4</v>
      </c>
    </row>
    <row r="24" spans="1:6" ht="47.25">
      <c r="A24" s="60">
        <v>15</v>
      </c>
      <c r="B24" s="60" t="s">
        <v>10956</v>
      </c>
      <c r="C24" s="60" t="s">
        <v>10957</v>
      </c>
      <c r="D24" s="60" t="s">
        <v>1449</v>
      </c>
      <c r="E24" s="189">
        <v>1650000</v>
      </c>
      <c r="F24" s="107" t="s">
        <v>4</v>
      </c>
    </row>
    <row r="25" spans="1:6" ht="47.25">
      <c r="A25" s="60">
        <v>16</v>
      </c>
      <c r="B25" s="60" t="s">
        <v>10958</v>
      </c>
      <c r="C25" s="60" t="s">
        <v>10959</v>
      </c>
      <c r="D25" s="60" t="s">
        <v>1449</v>
      </c>
      <c r="E25" s="189">
        <v>1650000</v>
      </c>
      <c r="F25" s="107" t="s">
        <v>4</v>
      </c>
    </row>
    <row r="26" spans="1:6" ht="47.25">
      <c r="A26" s="60">
        <v>17</v>
      </c>
      <c r="B26" s="60" t="s">
        <v>10960</v>
      </c>
      <c r="C26" s="60" t="s">
        <v>10961</v>
      </c>
      <c r="D26" s="60" t="s">
        <v>1449</v>
      </c>
      <c r="E26" s="189">
        <v>1650000</v>
      </c>
      <c r="F26" s="107" t="s">
        <v>4</v>
      </c>
    </row>
    <row r="27" spans="1:6" ht="47.25">
      <c r="A27" s="60">
        <v>18</v>
      </c>
      <c r="B27" s="60" t="s">
        <v>10962</v>
      </c>
      <c r="C27" s="60" t="s">
        <v>10963</v>
      </c>
      <c r="D27" s="60" t="s">
        <v>1449</v>
      </c>
      <c r="E27" s="189">
        <v>1650000</v>
      </c>
      <c r="F27" s="107" t="s">
        <v>4</v>
      </c>
    </row>
    <row r="28" spans="1:6" ht="47.25">
      <c r="A28" s="60">
        <v>19</v>
      </c>
      <c r="B28" s="60" t="s">
        <v>10964</v>
      </c>
      <c r="C28" s="60" t="s">
        <v>10965</v>
      </c>
      <c r="D28" s="60" t="s">
        <v>1449</v>
      </c>
      <c r="E28" s="189">
        <v>1650000</v>
      </c>
      <c r="F28" s="107" t="s">
        <v>4</v>
      </c>
    </row>
    <row r="29" spans="1:6" ht="47.25">
      <c r="A29" s="60">
        <v>20</v>
      </c>
      <c r="B29" s="60" t="s">
        <v>10966</v>
      </c>
      <c r="C29" s="60" t="s">
        <v>10967</v>
      </c>
      <c r="D29" s="60" t="s">
        <v>1449</v>
      </c>
      <c r="E29" s="189">
        <v>1650000</v>
      </c>
      <c r="F29" s="107" t="s">
        <v>4</v>
      </c>
    </row>
    <row r="30" spans="1:6" ht="31.5">
      <c r="A30" s="60">
        <v>21</v>
      </c>
      <c r="B30" s="60" t="s">
        <v>10968</v>
      </c>
      <c r="C30" s="60" t="s">
        <v>10969</v>
      </c>
      <c r="D30" s="60" t="s">
        <v>1449</v>
      </c>
      <c r="E30" s="189">
        <v>1650000</v>
      </c>
      <c r="F30" s="107" t="s">
        <v>4</v>
      </c>
    </row>
    <row r="31" spans="1:6" ht="47.25">
      <c r="A31" s="60">
        <v>22</v>
      </c>
      <c r="B31" s="60" t="s">
        <v>13031</v>
      </c>
      <c r="C31" s="60" t="s">
        <v>10970</v>
      </c>
      <c r="D31" s="60" t="s">
        <v>1449</v>
      </c>
      <c r="E31" s="189">
        <v>1650000</v>
      </c>
      <c r="F31" s="107" t="s">
        <v>4</v>
      </c>
    </row>
    <row r="32" spans="1:6" ht="47.25">
      <c r="A32" s="60">
        <v>23</v>
      </c>
      <c r="B32" s="60" t="s">
        <v>10971</v>
      </c>
      <c r="C32" s="60" t="s">
        <v>10972</v>
      </c>
      <c r="D32" s="107" t="s">
        <v>1449</v>
      </c>
      <c r="E32" s="193">
        <v>1650000</v>
      </c>
      <c r="F32" s="107" t="s">
        <v>4</v>
      </c>
    </row>
    <row r="33" spans="1:6" ht="47.25">
      <c r="A33" s="60">
        <v>24</v>
      </c>
      <c r="B33" s="60" t="s">
        <v>10973</v>
      </c>
      <c r="C33" s="60" t="s">
        <v>10974</v>
      </c>
      <c r="D33" s="107" t="s">
        <v>1673</v>
      </c>
      <c r="E33" s="189">
        <v>2450000</v>
      </c>
      <c r="F33" s="107" t="s">
        <v>4</v>
      </c>
    </row>
    <row r="34" spans="1:6" ht="63">
      <c r="A34" s="60">
        <v>25</v>
      </c>
      <c r="B34" s="60" t="s">
        <v>10975</v>
      </c>
      <c r="C34" s="60" t="s">
        <v>10976</v>
      </c>
      <c r="D34" s="107" t="s">
        <v>1449</v>
      </c>
      <c r="E34" s="193">
        <v>1650000</v>
      </c>
      <c r="F34" s="107" t="s">
        <v>4</v>
      </c>
    </row>
    <row r="35" spans="1:6" ht="47.25">
      <c r="A35" s="60">
        <v>26</v>
      </c>
      <c r="B35" s="60" t="s">
        <v>10977</v>
      </c>
      <c r="C35" s="60" t="s">
        <v>10978</v>
      </c>
      <c r="D35" s="107" t="s">
        <v>1449</v>
      </c>
      <c r="E35" s="193">
        <v>1650000</v>
      </c>
      <c r="F35" s="107" t="s">
        <v>4</v>
      </c>
    </row>
    <row r="36" spans="1:6" ht="47.25">
      <c r="A36" s="60">
        <v>27</v>
      </c>
      <c r="B36" s="60" t="s">
        <v>10979</v>
      </c>
      <c r="C36" s="60" t="s">
        <v>10980</v>
      </c>
      <c r="D36" s="107" t="s">
        <v>1449</v>
      </c>
      <c r="E36" s="193">
        <v>1650000</v>
      </c>
      <c r="F36" s="107" t="s">
        <v>4</v>
      </c>
    </row>
    <row r="37" spans="1:6" ht="31.5">
      <c r="A37" s="60">
        <v>28</v>
      </c>
      <c r="B37" s="60" t="s">
        <v>10981</v>
      </c>
      <c r="C37" s="60" t="s">
        <v>10982</v>
      </c>
      <c r="D37" s="107" t="s">
        <v>1449</v>
      </c>
      <c r="E37" s="193">
        <v>1650000</v>
      </c>
      <c r="F37" s="107" t="s">
        <v>4</v>
      </c>
    </row>
    <row r="38" spans="1:6" ht="31.5">
      <c r="A38" s="60">
        <v>29</v>
      </c>
      <c r="B38" s="60" t="s">
        <v>10983</v>
      </c>
      <c r="C38" s="60" t="s">
        <v>10984</v>
      </c>
      <c r="D38" s="107" t="s">
        <v>1449</v>
      </c>
      <c r="E38" s="193">
        <v>1650000</v>
      </c>
      <c r="F38" s="107" t="s">
        <v>4</v>
      </c>
    </row>
    <row r="39" spans="1:6" ht="47.25">
      <c r="A39" s="60">
        <v>30</v>
      </c>
      <c r="B39" s="60" t="s">
        <v>10985</v>
      </c>
      <c r="C39" s="60" t="s">
        <v>10986</v>
      </c>
      <c r="D39" s="60" t="s">
        <v>1449</v>
      </c>
      <c r="E39" s="193">
        <v>1650000</v>
      </c>
      <c r="F39" s="107" t="s">
        <v>4</v>
      </c>
    </row>
    <row r="40" spans="1:6" ht="15.75">
      <c r="A40" s="60"/>
      <c r="B40" s="2145" t="s">
        <v>13035</v>
      </c>
      <c r="C40" s="2146"/>
      <c r="D40" s="60"/>
      <c r="E40" s="193"/>
      <c r="F40" s="107"/>
    </row>
    <row r="41" spans="1:6" ht="63">
      <c r="A41" s="60">
        <v>31</v>
      </c>
      <c r="B41" s="60" t="s">
        <v>10987</v>
      </c>
      <c r="C41" s="60" t="s">
        <v>10988</v>
      </c>
      <c r="D41" s="60" t="s">
        <v>10989</v>
      </c>
      <c r="E41" s="189">
        <v>2450000</v>
      </c>
      <c r="F41" s="5" t="s">
        <v>4</v>
      </c>
    </row>
    <row r="42" spans="1:6" ht="47.25">
      <c r="A42" s="60">
        <v>32</v>
      </c>
      <c r="B42" s="60" t="s">
        <v>13032</v>
      </c>
      <c r="C42" s="60" t="s">
        <v>10990</v>
      </c>
      <c r="D42" s="60" t="s">
        <v>10989</v>
      </c>
      <c r="E42" s="189">
        <v>2450000</v>
      </c>
      <c r="F42" s="5" t="s">
        <v>4</v>
      </c>
    </row>
    <row r="43" spans="1:6" ht="47.25">
      <c r="A43" s="60">
        <v>33</v>
      </c>
      <c r="B43" s="60" t="s">
        <v>10991</v>
      </c>
      <c r="C43" s="60" t="s">
        <v>10992</v>
      </c>
      <c r="D43" s="60" t="s">
        <v>10993</v>
      </c>
      <c r="E43" s="189">
        <v>5000000</v>
      </c>
      <c r="F43" s="5" t="s">
        <v>4</v>
      </c>
    </row>
    <row r="44" spans="1:6" ht="47.25">
      <c r="A44" s="60">
        <v>34</v>
      </c>
      <c r="B44" s="60" t="s">
        <v>10994</v>
      </c>
      <c r="C44" s="60" t="s">
        <v>10995</v>
      </c>
      <c r="D44" s="60" t="s">
        <v>10989</v>
      </c>
      <c r="E44" s="189">
        <v>2450000</v>
      </c>
      <c r="F44" s="5" t="s">
        <v>4</v>
      </c>
    </row>
    <row r="45" spans="1:6" ht="47.25">
      <c r="A45" s="60">
        <v>35</v>
      </c>
      <c r="B45" s="60" t="s">
        <v>10996</v>
      </c>
      <c r="C45" s="60" t="s">
        <v>10997</v>
      </c>
      <c r="D45" s="60" t="s">
        <v>10998</v>
      </c>
      <c r="E45" s="189">
        <v>1650000</v>
      </c>
      <c r="F45" s="5" t="s">
        <v>4</v>
      </c>
    </row>
    <row r="46" spans="1:6" ht="63">
      <c r="A46" s="60">
        <v>36</v>
      </c>
      <c r="B46" s="60" t="s">
        <v>10999</v>
      </c>
      <c r="C46" s="60" t="s">
        <v>11000</v>
      </c>
      <c r="D46" s="60" t="s">
        <v>11001</v>
      </c>
      <c r="E46" s="189">
        <v>700000</v>
      </c>
      <c r="F46" s="107" t="s">
        <v>4</v>
      </c>
    </row>
    <row r="47" spans="1:6" ht="63">
      <c r="A47" s="60">
        <v>37</v>
      </c>
      <c r="B47" s="60" t="s">
        <v>11002</v>
      </c>
      <c r="C47" s="60" t="s">
        <v>11003</v>
      </c>
      <c r="D47" s="60" t="s">
        <v>11004</v>
      </c>
      <c r="E47" s="189">
        <v>2500000</v>
      </c>
      <c r="F47" s="107" t="s">
        <v>466</v>
      </c>
    </row>
    <row r="48" spans="1:6" ht="47.25">
      <c r="A48" s="60">
        <v>38</v>
      </c>
      <c r="B48" s="60" t="s">
        <v>11005</v>
      </c>
      <c r="C48" s="60" t="s">
        <v>11006</v>
      </c>
      <c r="D48" s="60" t="s">
        <v>11007</v>
      </c>
      <c r="E48" s="189">
        <v>5000000</v>
      </c>
      <c r="F48" s="107" t="s">
        <v>4</v>
      </c>
    </row>
    <row r="49" spans="1:6" ht="15.75">
      <c r="A49" s="60"/>
      <c r="B49" s="2145" t="s">
        <v>208</v>
      </c>
      <c r="C49" s="2146"/>
      <c r="D49" s="60"/>
      <c r="E49" s="189"/>
      <c r="F49" s="107"/>
    </row>
    <row r="50" spans="1:6" ht="78.75">
      <c r="A50" s="60">
        <v>39</v>
      </c>
      <c r="B50" s="107" t="s">
        <v>1282</v>
      </c>
      <c r="C50" s="107" t="s">
        <v>11008</v>
      </c>
      <c r="D50" s="60" t="s">
        <v>11009</v>
      </c>
      <c r="E50" s="193">
        <v>3988203.25</v>
      </c>
      <c r="F50" s="107" t="s">
        <v>4</v>
      </c>
    </row>
    <row r="51" spans="1:6" ht="15.75">
      <c r="A51" s="60"/>
      <c r="B51" s="2152" t="s">
        <v>555</v>
      </c>
      <c r="C51" s="2153"/>
      <c r="D51" s="60"/>
      <c r="E51" s="193"/>
      <c r="F51" s="107"/>
    </row>
    <row r="52" spans="1:6" ht="110.25">
      <c r="A52" s="60">
        <v>40</v>
      </c>
      <c r="B52" s="107" t="s">
        <v>381</v>
      </c>
      <c r="C52" s="107" t="s">
        <v>13036</v>
      </c>
      <c r="D52" s="60" t="s">
        <v>7991</v>
      </c>
      <c r="E52" s="193">
        <v>1500000</v>
      </c>
      <c r="F52" s="107" t="s">
        <v>466</v>
      </c>
    </row>
    <row r="53" spans="1:6" ht="15.75">
      <c r="A53" s="428"/>
      <c r="B53" s="2149" t="s">
        <v>2090</v>
      </c>
      <c r="C53" s="2149"/>
      <c r="D53" s="2149"/>
      <c r="E53" s="295">
        <f>SUM(E6:E52)</f>
        <v>109040875.5</v>
      </c>
      <c r="F53" s="107"/>
    </row>
    <row r="54" spans="1:6" ht="96" customHeight="1">
      <c r="A54" s="2143" t="s">
        <v>3460</v>
      </c>
      <c r="B54" s="2143"/>
      <c r="C54" s="2143"/>
      <c r="D54" s="2143" t="s">
        <v>172</v>
      </c>
      <c r="E54" s="2143"/>
      <c r="F54" s="2143"/>
    </row>
  </sheetData>
  <mergeCells count="14">
    <mergeCell ref="A1:F1"/>
    <mergeCell ref="A2:F2"/>
    <mergeCell ref="A3:F3"/>
    <mergeCell ref="B5:C5"/>
    <mergeCell ref="B14:C14"/>
    <mergeCell ref="B10:D10"/>
    <mergeCell ref="A54:C54"/>
    <mergeCell ref="D54:F54"/>
    <mergeCell ref="B17:C17"/>
    <mergeCell ref="B19:C19"/>
    <mergeCell ref="B40:C40"/>
    <mergeCell ref="B49:C49"/>
    <mergeCell ref="B51:C51"/>
    <mergeCell ref="B53:D53"/>
  </mergeCells>
  <pageMargins left="0.7" right="0.7" top="0.75" bottom="0.75" header="0.3" footer="0.3"/>
  <pageSetup orientation="landscape" r:id="rId1"/>
  <headerFooter>
    <oddFooter>Page &amp;P of &amp;N</oddFooter>
  </headerFooter>
</worksheet>
</file>

<file path=xl/worksheets/sheet130.xml><?xml version="1.0" encoding="utf-8"?>
<worksheet xmlns="http://schemas.openxmlformats.org/spreadsheetml/2006/main" xmlns:r="http://schemas.openxmlformats.org/officeDocument/2006/relationships">
  <sheetPr>
    <tabColor theme="5" tint="-0.499984740745262"/>
  </sheetPr>
  <dimension ref="A1:F78"/>
  <sheetViews>
    <sheetView topLeftCell="A58" workbookViewId="0">
      <selection activeCell="E8" sqref="E8"/>
    </sheetView>
  </sheetViews>
  <sheetFormatPr defaultRowHeight="15"/>
  <cols>
    <col min="1" max="1" width="7" style="126" customWidth="1"/>
    <col min="2" max="2" width="14.28515625" style="126" customWidth="1"/>
    <col min="3" max="3" width="43.42578125" style="126" customWidth="1"/>
    <col min="4" max="4" width="25.42578125" style="126" customWidth="1"/>
    <col min="5" max="5" width="21.42578125" style="603" customWidth="1"/>
    <col min="6" max="6" width="9.85546875" style="226" customWidth="1"/>
    <col min="7" max="16384" width="9.140625" style="126"/>
  </cols>
  <sheetData>
    <row r="1" spans="1:6" ht="15" customHeight="1">
      <c r="A1" s="2328" t="s">
        <v>133</v>
      </c>
      <c r="B1" s="2328"/>
      <c r="C1" s="2328"/>
      <c r="D1" s="2328"/>
      <c r="E1" s="2328"/>
      <c r="F1" s="2328"/>
    </row>
    <row r="2" spans="1:6" ht="15" customHeight="1">
      <c r="A2" s="2390" t="s">
        <v>13733</v>
      </c>
      <c r="B2" s="2390"/>
      <c r="C2" s="2390"/>
      <c r="D2" s="2390"/>
      <c r="E2" s="2390"/>
      <c r="F2" s="2390"/>
    </row>
    <row r="3" spans="1:6" ht="15" customHeight="1">
      <c r="A3" s="2328" t="s">
        <v>6436</v>
      </c>
      <c r="B3" s="2328"/>
      <c r="C3" s="2328"/>
      <c r="D3" s="2328"/>
      <c r="E3" s="2328"/>
      <c r="F3" s="2328"/>
    </row>
    <row r="4" spans="1:6" ht="31.5">
      <c r="A4" s="173" t="s">
        <v>134</v>
      </c>
      <c r="B4" s="590" t="s">
        <v>1743</v>
      </c>
      <c r="C4" s="590" t="s">
        <v>463</v>
      </c>
      <c r="D4" s="590" t="s">
        <v>13626</v>
      </c>
      <c r="E4" s="82" t="s">
        <v>1741</v>
      </c>
      <c r="F4" s="716" t="s">
        <v>677</v>
      </c>
    </row>
    <row r="5" spans="1:6" ht="18" customHeight="1">
      <c r="A5" s="50"/>
      <c r="B5" s="2391" t="s">
        <v>10711</v>
      </c>
      <c r="C5" s="2392"/>
      <c r="D5" s="468"/>
      <c r="E5" s="552"/>
      <c r="F5" s="413"/>
    </row>
    <row r="6" spans="1:6" ht="31.5">
      <c r="A6" s="50">
        <v>1</v>
      </c>
      <c r="B6" s="293" t="s">
        <v>464</v>
      </c>
      <c r="C6" s="293" t="s">
        <v>13627</v>
      </c>
      <c r="D6" s="293" t="s">
        <v>239</v>
      </c>
      <c r="E6" s="193">
        <v>2500000</v>
      </c>
      <c r="F6" s="412" t="s">
        <v>118</v>
      </c>
    </row>
    <row r="7" spans="1:6" ht="78.75">
      <c r="A7" s="50">
        <v>2</v>
      </c>
      <c r="B7" s="293" t="s">
        <v>5</v>
      </c>
      <c r="C7" s="293" t="s">
        <v>2579</v>
      </c>
      <c r="D7" s="293" t="s">
        <v>1492</v>
      </c>
      <c r="E7" s="193">
        <v>1538142.53</v>
      </c>
      <c r="F7" s="412" t="s">
        <v>118</v>
      </c>
    </row>
    <row r="8" spans="1:6" ht="31.5">
      <c r="A8" s="50">
        <v>3</v>
      </c>
      <c r="B8" s="293" t="s">
        <v>7</v>
      </c>
      <c r="C8" s="293" t="s">
        <v>13775</v>
      </c>
      <c r="D8" s="293" t="s">
        <v>2581</v>
      </c>
      <c r="E8" s="193">
        <v>200000</v>
      </c>
      <c r="F8" s="412" t="s">
        <v>118</v>
      </c>
    </row>
    <row r="9" spans="1:6" ht="31.5">
      <c r="A9" s="50">
        <v>4</v>
      </c>
      <c r="B9" s="293" t="s">
        <v>10</v>
      </c>
      <c r="C9" s="293" t="s">
        <v>13628</v>
      </c>
      <c r="D9" s="293" t="s">
        <v>580</v>
      </c>
      <c r="E9" s="193">
        <v>200000</v>
      </c>
      <c r="F9" s="412" t="s">
        <v>118</v>
      </c>
    </row>
    <row r="10" spans="1:6" ht="47.25">
      <c r="A10" s="50">
        <v>5</v>
      </c>
      <c r="B10" s="293" t="s">
        <v>12</v>
      </c>
      <c r="C10" s="293" t="s">
        <v>13629</v>
      </c>
      <c r="D10" s="293" t="s">
        <v>1738</v>
      </c>
      <c r="E10" s="193">
        <v>2104310</v>
      </c>
      <c r="F10" s="412" t="s">
        <v>118</v>
      </c>
    </row>
    <row r="11" spans="1:6" ht="18" customHeight="1">
      <c r="A11" s="50"/>
      <c r="B11" s="2393" t="s">
        <v>142</v>
      </c>
      <c r="C11" s="2394"/>
      <c r="D11" s="2395"/>
      <c r="E11" s="193"/>
      <c r="F11" s="412"/>
    </row>
    <row r="12" spans="1:6" ht="78.75">
      <c r="A12" s="50">
        <v>6</v>
      </c>
      <c r="B12" s="293" t="s">
        <v>5</v>
      </c>
      <c r="C12" s="293" t="s">
        <v>13630</v>
      </c>
      <c r="D12" s="293" t="s">
        <v>242</v>
      </c>
      <c r="E12" s="193">
        <v>604310</v>
      </c>
      <c r="F12" s="412" t="s">
        <v>118</v>
      </c>
    </row>
    <row r="13" spans="1:6" ht="47.25">
      <c r="A13" s="50">
        <v>7</v>
      </c>
      <c r="B13" s="293" t="s">
        <v>12</v>
      </c>
      <c r="C13" s="293" t="s">
        <v>13631</v>
      </c>
      <c r="D13" s="293" t="s">
        <v>1738</v>
      </c>
      <c r="E13" s="193">
        <v>995119.27</v>
      </c>
      <c r="F13" s="412" t="s">
        <v>2586</v>
      </c>
    </row>
    <row r="14" spans="1:6" ht="78.75">
      <c r="A14" s="50">
        <v>8</v>
      </c>
      <c r="B14" s="293" t="s">
        <v>13685</v>
      </c>
      <c r="C14" s="293" t="s">
        <v>13632</v>
      </c>
      <c r="D14" s="293" t="s">
        <v>1736</v>
      </c>
      <c r="E14" s="193">
        <v>1500000</v>
      </c>
      <c r="F14" s="412" t="s">
        <v>2586</v>
      </c>
    </row>
    <row r="15" spans="1:6" ht="15.75">
      <c r="A15" s="50"/>
      <c r="B15" s="350" t="s">
        <v>593</v>
      </c>
      <c r="C15" s="293"/>
      <c r="D15" s="293"/>
      <c r="E15" s="193"/>
      <c r="F15" s="412"/>
    </row>
    <row r="16" spans="1:6" ht="47.25">
      <c r="A16" s="50">
        <v>9</v>
      </c>
      <c r="B16" s="293" t="s">
        <v>39</v>
      </c>
      <c r="C16" s="293" t="s">
        <v>13633</v>
      </c>
      <c r="D16" s="293" t="s">
        <v>40</v>
      </c>
      <c r="E16" s="193">
        <v>10000000</v>
      </c>
      <c r="F16" s="412" t="s">
        <v>118</v>
      </c>
    </row>
    <row r="17" spans="1:6" ht="47.25">
      <c r="A17" s="50">
        <v>10</v>
      </c>
      <c r="B17" s="293" t="s">
        <v>41</v>
      </c>
      <c r="C17" s="293" t="s">
        <v>13634</v>
      </c>
      <c r="D17" s="293" t="s">
        <v>40</v>
      </c>
      <c r="E17" s="193">
        <v>10000000</v>
      </c>
      <c r="F17" s="412" t="s">
        <v>118</v>
      </c>
    </row>
    <row r="18" spans="1:6" ht="17.25" customHeight="1">
      <c r="A18" s="50"/>
      <c r="B18" s="2393" t="s">
        <v>143</v>
      </c>
      <c r="C18" s="2395"/>
      <c r="D18" s="293"/>
      <c r="E18" s="193"/>
      <c r="F18" s="412"/>
    </row>
    <row r="19" spans="1:6" ht="63">
      <c r="A19" s="50">
        <v>11</v>
      </c>
      <c r="B19" s="293" t="s">
        <v>195</v>
      </c>
      <c r="C19" s="294" t="s">
        <v>13635</v>
      </c>
      <c r="D19" s="293" t="s">
        <v>196</v>
      </c>
      <c r="E19" s="193">
        <v>5738993.4500000002</v>
      </c>
      <c r="F19" s="412" t="s">
        <v>4</v>
      </c>
    </row>
    <row r="20" spans="1:6" ht="16.5" customHeight="1">
      <c r="A20" s="50"/>
      <c r="B20" s="2393" t="s">
        <v>810</v>
      </c>
      <c r="C20" s="2395"/>
      <c r="D20" s="293"/>
      <c r="E20" s="193"/>
      <c r="F20" s="412"/>
    </row>
    <row r="21" spans="1:6" ht="47.25">
      <c r="A21" s="50">
        <v>12</v>
      </c>
      <c r="B21" s="293" t="s">
        <v>13636</v>
      </c>
      <c r="C21" s="293" t="s">
        <v>13735</v>
      </c>
      <c r="D21" s="293" t="s">
        <v>13637</v>
      </c>
      <c r="E21" s="193">
        <v>1000000</v>
      </c>
      <c r="F21" s="412" t="s">
        <v>4</v>
      </c>
    </row>
    <row r="22" spans="1:6" ht="47.25">
      <c r="A22" s="50">
        <v>13</v>
      </c>
      <c r="B22" s="293" t="s">
        <v>13638</v>
      </c>
      <c r="C22" s="293" t="s">
        <v>13736</v>
      </c>
      <c r="D22" s="293" t="s">
        <v>13639</v>
      </c>
      <c r="E22" s="193">
        <v>2000000</v>
      </c>
      <c r="F22" s="412" t="s">
        <v>4</v>
      </c>
    </row>
    <row r="23" spans="1:6" ht="47.25">
      <c r="A23" s="50">
        <v>14</v>
      </c>
      <c r="B23" s="293" t="s">
        <v>13640</v>
      </c>
      <c r="C23" s="293" t="s">
        <v>13737</v>
      </c>
      <c r="D23" s="293" t="s">
        <v>13641</v>
      </c>
      <c r="E23" s="193">
        <v>2000000</v>
      </c>
      <c r="F23" s="412" t="s">
        <v>4</v>
      </c>
    </row>
    <row r="24" spans="1:6" ht="78.75">
      <c r="A24" s="50">
        <v>15</v>
      </c>
      <c r="B24" s="294" t="s">
        <v>13642</v>
      </c>
      <c r="C24" s="293" t="s">
        <v>13738</v>
      </c>
      <c r="D24" s="294" t="s">
        <v>13686</v>
      </c>
      <c r="E24" s="106">
        <v>800000</v>
      </c>
      <c r="F24" s="311" t="s">
        <v>4</v>
      </c>
    </row>
    <row r="25" spans="1:6" ht="47.25">
      <c r="A25" s="50">
        <v>16</v>
      </c>
      <c r="B25" s="293" t="s">
        <v>13642</v>
      </c>
      <c r="C25" s="293" t="s">
        <v>13739</v>
      </c>
      <c r="D25" s="293" t="s">
        <v>2121</v>
      </c>
      <c r="E25" s="193">
        <v>2000000</v>
      </c>
      <c r="F25" s="412" t="s">
        <v>4</v>
      </c>
    </row>
    <row r="26" spans="1:6" ht="47.25">
      <c r="A26" s="50">
        <v>17</v>
      </c>
      <c r="B26" s="293" t="s">
        <v>13643</v>
      </c>
      <c r="C26" s="293" t="s">
        <v>13740</v>
      </c>
      <c r="D26" s="293" t="s">
        <v>13644</v>
      </c>
      <c r="E26" s="193">
        <v>1500000</v>
      </c>
      <c r="F26" s="412" t="s">
        <v>4</v>
      </c>
    </row>
    <row r="27" spans="1:6" ht="63">
      <c r="A27" s="50">
        <v>18</v>
      </c>
      <c r="B27" s="293" t="s">
        <v>13645</v>
      </c>
      <c r="C27" s="293" t="s">
        <v>13741</v>
      </c>
      <c r="D27" s="293" t="s">
        <v>13646</v>
      </c>
      <c r="E27" s="193">
        <v>1000000</v>
      </c>
      <c r="F27" s="412" t="s">
        <v>4</v>
      </c>
    </row>
    <row r="28" spans="1:6" ht="63">
      <c r="A28" s="50">
        <v>19</v>
      </c>
      <c r="B28" s="293" t="s">
        <v>13645</v>
      </c>
      <c r="C28" s="293" t="s">
        <v>13742</v>
      </c>
      <c r="D28" s="293" t="s">
        <v>13647</v>
      </c>
      <c r="E28" s="193">
        <v>1000000</v>
      </c>
      <c r="F28" s="412" t="s">
        <v>4</v>
      </c>
    </row>
    <row r="29" spans="1:6" ht="47.25">
      <c r="A29" s="50">
        <v>20</v>
      </c>
      <c r="B29" s="293" t="s">
        <v>13648</v>
      </c>
      <c r="C29" s="293" t="s">
        <v>13743</v>
      </c>
      <c r="D29" s="293" t="s">
        <v>2121</v>
      </c>
      <c r="E29" s="193">
        <v>4500000</v>
      </c>
      <c r="F29" s="412" t="s">
        <v>4</v>
      </c>
    </row>
    <row r="30" spans="1:6" ht="47.25">
      <c r="A30" s="50">
        <v>21</v>
      </c>
      <c r="B30" s="293" t="s">
        <v>13649</v>
      </c>
      <c r="C30" s="293" t="s">
        <v>13744</v>
      </c>
      <c r="D30" s="293" t="s">
        <v>13646</v>
      </c>
      <c r="E30" s="193">
        <v>1000000</v>
      </c>
      <c r="F30" s="412" t="s">
        <v>4</v>
      </c>
    </row>
    <row r="31" spans="1:6" ht="63">
      <c r="A31" s="50">
        <v>22</v>
      </c>
      <c r="B31" s="293" t="s">
        <v>13650</v>
      </c>
      <c r="C31" s="293" t="s">
        <v>13745</v>
      </c>
      <c r="D31" s="293" t="s">
        <v>13651</v>
      </c>
      <c r="E31" s="193">
        <v>500000</v>
      </c>
      <c r="F31" s="412" t="s">
        <v>4</v>
      </c>
    </row>
    <row r="32" spans="1:6" ht="47.25">
      <c r="A32" s="50">
        <v>23</v>
      </c>
      <c r="B32" s="293" t="s">
        <v>13652</v>
      </c>
      <c r="C32" s="293" t="s">
        <v>13746</v>
      </c>
      <c r="D32" s="293" t="s">
        <v>13653</v>
      </c>
      <c r="E32" s="193">
        <v>1000000</v>
      </c>
      <c r="F32" s="412" t="s">
        <v>4</v>
      </c>
    </row>
    <row r="34" spans="1:6" ht="47.25">
      <c r="A34" s="50">
        <v>25</v>
      </c>
      <c r="B34" s="293" t="s">
        <v>13655</v>
      </c>
      <c r="C34" s="293" t="s">
        <v>13748</v>
      </c>
      <c r="D34" s="293" t="s">
        <v>2121</v>
      </c>
      <c r="E34" s="193">
        <v>2000000</v>
      </c>
      <c r="F34" s="412" t="s">
        <v>4</v>
      </c>
    </row>
    <row r="35" spans="1:6" ht="31.5">
      <c r="A35" s="50">
        <v>26</v>
      </c>
      <c r="B35" s="293" t="s">
        <v>13656</v>
      </c>
      <c r="C35" s="293" t="s">
        <v>13749</v>
      </c>
      <c r="D35" s="293" t="s">
        <v>13657</v>
      </c>
      <c r="E35" s="193">
        <v>2000000</v>
      </c>
      <c r="F35" s="412" t="s">
        <v>4</v>
      </c>
    </row>
    <row r="36" spans="1:6" ht="31.5">
      <c r="A36" s="50">
        <v>27</v>
      </c>
      <c r="B36" s="293" t="s">
        <v>13656</v>
      </c>
      <c r="C36" s="293" t="s">
        <v>13750</v>
      </c>
      <c r="D36" s="293" t="s">
        <v>13658</v>
      </c>
      <c r="E36" s="193">
        <v>250000</v>
      </c>
      <c r="F36" s="412" t="s">
        <v>4</v>
      </c>
    </row>
    <row r="37" spans="1:6" ht="47.25">
      <c r="A37" s="50">
        <v>28</v>
      </c>
      <c r="B37" s="293" t="s">
        <v>13659</v>
      </c>
      <c r="C37" s="293" t="s">
        <v>13751</v>
      </c>
      <c r="D37" s="293" t="s">
        <v>13660</v>
      </c>
      <c r="E37" s="193">
        <v>1600000</v>
      </c>
      <c r="F37" s="412" t="s">
        <v>4</v>
      </c>
    </row>
    <row r="38" spans="1:6" ht="47.25">
      <c r="A38" s="50">
        <v>29</v>
      </c>
      <c r="B38" s="293" t="s">
        <v>13659</v>
      </c>
      <c r="C38" s="293" t="s">
        <v>13752</v>
      </c>
      <c r="D38" s="293" t="s">
        <v>13661</v>
      </c>
      <c r="E38" s="193">
        <v>500000</v>
      </c>
      <c r="F38" s="412" t="s">
        <v>4</v>
      </c>
    </row>
    <row r="39" spans="1:6" ht="18" customHeight="1">
      <c r="A39" s="50"/>
      <c r="B39" s="2393" t="s">
        <v>535</v>
      </c>
      <c r="C39" s="2395"/>
      <c r="D39" s="293"/>
      <c r="E39" s="193"/>
      <c r="F39" s="412"/>
    </row>
    <row r="40" spans="1:6" ht="31.5">
      <c r="A40" s="60">
        <v>30</v>
      </c>
      <c r="B40" s="293" t="s">
        <v>13662</v>
      </c>
      <c r="C40" s="110" t="s">
        <v>13761</v>
      </c>
      <c r="D40" s="293" t="s">
        <v>13663</v>
      </c>
      <c r="E40" s="193">
        <v>2500000</v>
      </c>
      <c r="F40" s="412" t="s">
        <v>4</v>
      </c>
    </row>
    <row r="41" spans="1:6" ht="47.25">
      <c r="A41" s="60">
        <v>31</v>
      </c>
      <c r="B41" s="293" t="s">
        <v>13664</v>
      </c>
      <c r="C41" s="110" t="s">
        <v>13754</v>
      </c>
      <c r="D41" s="293" t="s">
        <v>13665</v>
      </c>
      <c r="E41" s="193">
        <v>2000000</v>
      </c>
      <c r="F41" s="412" t="s">
        <v>4</v>
      </c>
    </row>
    <row r="42" spans="1:6" ht="63">
      <c r="A42" s="60">
        <v>32</v>
      </c>
      <c r="B42" s="293" t="s">
        <v>13664</v>
      </c>
      <c r="C42" s="110" t="s">
        <v>13755</v>
      </c>
      <c r="D42" s="293" t="s">
        <v>13666</v>
      </c>
      <c r="E42" s="193">
        <v>1200000</v>
      </c>
      <c r="F42" s="412" t="s">
        <v>4</v>
      </c>
    </row>
    <row r="43" spans="1:6" ht="47.25">
      <c r="A43" s="60">
        <v>33</v>
      </c>
      <c r="B43" s="293" t="s">
        <v>13667</v>
      </c>
      <c r="C43" s="110" t="s">
        <v>13756</v>
      </c>
      <c r="D43" s="293" t="s">
        <v>13668</v>
      </c>
      <c r="E43" s="193">
        <v>1500000</v>
      </c>
      <c r="F43" s="412" t="s">
        <v>4</v>
      </c>
    </row>
    <row r="44" spans="1:6" ht="47.25">
      <c r="A44" s="60">
        <v>34</v>
      </c>
      <c r="B44" s="293" t="s">
        <v>13731</v>
      </c>
      <c r="C44" s="110" t="s">
        <v>13757</v>
      </c>
      <c r="D44" s="293" t="s">
        <v>13669</v>
      </c>
      <c r="E44" s="193">
        <v>2000000</v>
      </c>
      <c r="F44" s="412" t="s">
        <v>4</v>
      </c>
    </row>
    <row r="45" spans="1:6" ht="47.25">
      <c r="A45" s="60">
        <v>35</v>
      </c>
      <c r="B45" s="293" t="s">
        <v>13731</v>
      </c>
      <c r="C45" s="110" t="s">
        <v>13758</v>
      </c>
      <c r="D45" s="293" t="s">
        <v>13670</v>
      </c>
      <c r="E45" s="193">
        <v>250000</v>
      </c>
      <c r="F45" s="412" t="s">
        <v>4</v>
      </c>
    </row>
    <row r="46" spans="1:6" ht="47.25">
      <c r="A46" s="60">
        <v>36</v>
      </c>
      <c r="B46" s="293" t="s">
        <v>13764</v>
      </c>
      <c r="C46" s="110" t="s">
        <v>13762</v>
      </c>
      <c r="D46" s="293" t="s">
        <v>13671</v>
      </c>
      <c r="E46" s="193">
        <v>5000000</v>
      </c>
      <c r="F46" s="412" t="s">
        <v>4</v>
      </c>
    </row>
    <row r="47" spans="1:6" ht="31.5">
      <c r="A47" s="60">
        <v>37</v>
      </c>
      <c r="B47" s="293" t="s">
        <v>13765</v>
      </c>
      <c r="C47" s="110" t="s">
        <v>13759</v>
      </c>
      <c r="D47" s="293" t="s">
        <v>13672</v>
      </c>
      <c r="E47" s="193">
        <v>4000000</v>
      </c>
      <c r="F47" s="412" t="s">
        <v>4</v>
      </c>
    </row>
    <row r="48" spans="1:6" ht="47.25">
      <c r="A48" s="60">
        <v>38</v>
      </c>
      <c r="B48" s="293" t="s">
        <v>13765</v>
      </c>
      <c r="C48" s="110" t="s">
        <v>13763</v>
      </c>
      <c r="D48" s="293" t="s">
        <v>13673</v>
      </c>
      <c r="E48" s="193">
        <v>4000000</v>
      </c>
      <c r="F48" s="412" t="s">
        <v>4</v>
      </c>
    </row>
    <row r="49" spans="1:6" ht="47.25">
      <c r="A49" s="60">
        <v>39</v>
      </c>
      <c r="B49" s="293" t="s">
        <v>13765</v>
      </c>
      <c r="C49" s="110" t="s">
        <v>13760</v>
      </c>
      <c r="D49" s="293" t="s">
        <v>13674</v>
      </c>
      <c r="E49" s="193">
        <v>2000000</v>
      </c>
      <c r="F49" s="412" t="s">
        <v>4</v>
      </c>
    </row>
    <row r="50" spans="1:6" ht="15.75">
      <c r="A50" s="60"/>
      <c r="B50" s="350" t="s">
        <v>662</v>
      </c>
      <c r="C50" s="293"/>
      <c r="D50" s="293"/>
      <c r="E50" s="193"/>
      <c r="F50" s="412"/>
    </row>
    <row r="51" spans="1:6" ht="47.25">
      <c r="A51" s="50">
        <v>40</v>
      </c>
      <c r="B51" s="293" t="s">
        <v>13675</v>
      </c>
      <c r="C51" s="293" t="s">
        <v>13766</v>
      </c>
      <c r="D51" s="293" t="s">
        <v>5025</v>
      </c>
      <c r="E51" s="193">
        <v>2000000</v>
      </c>
      <c r="F51" s="412" t="s">
        <v>4</v>
      </c>
    </row>
    <row r="52" spans="1:6" ht="47.25">
      <c r="A52" s="50">
        <v>41</v>
      </c>
      <c r="B52" s="293" t="s">
        <v>13676</v>
      </c>
      <c r="C52" s="293" t="s">
        <v>13767</v>
      </c>
      <c r="D52" s="293" t="s">
        <v>5025</v>
      </c>
      <c r="E52" s="193">
        <v>2000000</v>
      </c>
      <c r="F52" s="412" t="s">
        <v>4</v>
      </c>
    </row>
    <row r="53" spans="1:6" ht="63">
      <c r="A53" s="50">
        <v>42</v>
      </c>
      <c r="B53" s="293" t="s">
        <v>13677</v>
      </c>
      <c r="C53" s="293" t="s">
        <v>13768</v>
      </c>
      <c r="D53" s="293" t="s">
        <v>13734</v>
      </c>
      <c r="E53" s="193">
        <v>2500000</v>
      </c>
      <c r="F53" s="412" t="s">
        <v>4</v>
      </c>
    </row>
    <row r="54" spans="1:6" ht="94.5">
      <c r="A54" s="50">
        <v>43</v>
      </c>
      <c r="B54" s="293" t="s">
        <v>13678</v>
      </c>
      <c r="C54" s="293" t="s">
        <v>13769</v>
      </c>
      <c r="D54" s="293" t="s">
        <v>13679</v>
      </c>
      <c r="E54" s="193">
        <v>2000000</v>
      </c>
      <c r="F54" s="412" t="s">
        <v>118</v>
      </c>
    </row>
    <row r="55" spans="1:6" ht="47.25">
      <c r="A55" s="50">
        <v>44</v>
      </c>
      <c r="B55" s="293" t="s">
        <v>13680</v>
      </c>
      <c r="C55" s="293" t="s">
        <v>13770</v>
      </c>
      <c r="D55" s="293" t="s">
        <v>5025</v>
      </c>
      <c r="E55" s="193">
        <v>2000000</v>
      </c>
      <c r="F55" s="412" t="s">
        <v>118</v>
      </c>
    </row>
    <row r="56" spans="1:6" ht="82.5" customHeight="1">
      <c r="A56" s="50">
        <v>45</v>
      </c>
      <c r="B56" s="293" t="s">
        <v>6652</v>
      </c>
      <c r="C56" s="293" t="s">
        <v>13771</v>
      </c>
      <c r="D56" s="293" t="s">
        <v>13732</v>
      </c>
      <c r="E56" s="193">
        <v>2280000</v>
      </c>
      <c r="F56" s="311" t="s">
        <v>4</v>
      </c>
    </row>
    <row r="57" spans="1:6" ht="18.75" customHeight="1">
      <c r="A57" s="50"/>
      <c r="B57" s="2393" t="s">
        <v>4345</v>
      </c>
      <c r="C57" s="2395"/>
      <c r="D57" s="293"/>
      <c r="E57" s="193"/>
      <c r="F57" s="311"/>
    </row>
    <row r="58" spans="1:6" ht="157.5">
      <c r="A58" s="50">
        <v>46</v>
      </c>
      <c r="B58" s="293" t="s">
        <v>13681</v>
      </c>
      <c r="C58" s="293" t="s">
        <v>13772</v>
      </c>
      <c r="D58" s="293" t="s">
        <v>13682</v>
      </c>
      <c r="E58" s="193">
        <v>280000</v>
      </c>
      <c r="F58" s="311" t="s">
        <v>4</v>
      </c>
    </row>
    <row r="59" spans="1:6" ht="47.25">
      <c r="A59" s="50">
        <v>47</v>
      </c>
      <c r="B59" s="293" t="s">
        <v>13683</v>
      </c>
      <c r="C59" s="293" t="s">
        <v>13773</v>
      </c>
      <c r="D59" s="293" t="s">
        <v>13684</v>
      </c>
      <c r="E59" s="193">
        <v>5000000</v>
      </c>
      <c r="F59" s="311" t="s">
        <v>4</v>
      </c>
    </row>
    <row r="60" spans="1:6" ht="15.75">
      <c r="A60" s="396"/>
      <c r="B60" s="350" t="s">
        <v>15</v>
      </c>
      <c r="C60" s="816"/>
      <c r="D60" s="816"/>
      <c r="E60" s="4">
        <f>SUM(E6:E59)</f>
        <v>102540875.25</v>
      </c>
      <c r="F60" s="817"/>
    </row>
    <row r="61" spans="1:6" ht="15.75">
      <c r="A61" s="2168" t="s">
        <v>3665</v>
      </c>
      <c r="B61" s="2168"/>
      <c r="C61" s="2168"/>
      <c r="D61" s="2168"/>
      <c r="E61" s="2168"/>
      <c r="F61" s="2168"/>
    </row>
    <row r="62" spans="1:6" ht="111.75" customHeight="1">
      <c r="A62" s="2168" t="s">
        <v>13774</v>
      </c>
      <c r="B62" s="2168"/>
      <c r="C62" s="2168"/>
      <c r="D62" s="2168" t="s">
        <v>13524</v>
      </c>
      <c r="E62" s="2168"/>
      <c r="F62" s="2168"/>
    </row>
    <row r="63" spans="1:6" ht="84.75" customHeight="1">
      <c r="A63" s="2143" t="s">
        <v>1391</v>
      </c>
      <c r="B63" s="2143"/>
      <c r="C63" s="2143"/>
      <c r="D63" s="2143" t="s">
        <v>1392</v>
      </c>
      <c r="E63" s="2143"/>
      <c r="F63" s="2143"/>
    </row>
    <row r="73" spans="1:6" ht="47.25">
      <c r="A73" s="50">
        <v>24</v>
      </c>
      <c r="B73" s="749" t="s">
        <v>13654</v>
      </c>
      <c r="C73" s="293" t="s">
        <v>13747</v>
      </c>
      <c r="D73" s="749" t="s">
        <v>14888</v>
      </c>
      <c r="E73" s="193">
        <v>3000000</v>
      </c>
      <c r="F73" s="815" t="s">
        <v>4</v>
      </c>
    </row>
    <row r="74" spans="1:6" ht="63">
      <c r="A74" s="60">
        <v>30</v>
      </c>
      <c r="B74" s="749" t="s">
        <v>13687</v>
      </c>
      <c r="C74" s="110" t="s">
        <v>13753</v>
      </c>
      <c r="D74" s="749" t="s">
        <v>14889</v>
      </c>
      <c r="E74" s="193">
        <v>3500000</v>
      </c>
      <c r="F74" s="815" t="s">
        <v>118</v>
      </c>
    </row>
    <row r="75" spans="1:6">
      <c r="E75" s="791">
        <f>SUM(E73:E74)</f>
        <v>6500000</v>
      </c>
    </row>
    <row r="78" spans="1:6">
      <c r="E78" s="791">
        <f>E75+E60</f>
        <v>109040875.25</v>
      </c>
    </row>
  </sheetData>
  <mergeCells count="14">
    <mergeCell ref="D63:F63"/>
    <mergeCell ref="A1:F1"/>
    <mergeCell ref="A2:F2"/>
    <mergeCell ref="A3:F3"/>
    <mergeCell ref="A61:F61"/>
    <mergeCell ref="A62:C62"/>
    <mergeCell ref="D62:F62"/>
    <mergeCell ref="B5:C5"/>
    <mergeCell ref="B11:D11"/>
    <mergeCell ref="B18:C18"/>
    <mergeCell ref="B20:C20"/>
    <mergeCell ref="B39:C39"/>
    <mergeCell ref="B57:C57"/>
    <mergeCell ref="A63:C63"/>
  </mergeCells>
  <pageMargins left="0.7" right="0.7" top="0.75" bottom="0.75" header="0.3" footer="0.3"/>
  <pageSetup orientation="landscape" r:id="rId1"/>
  <headerFooter>
    <oddFooter>Page &amp;P of &amp;N</oddFooter>
  </headerFooter>
</worksheet>
</file>

<file path=xl/worksheets/sheet131.xml><?xml version="1.0" encoding="utf-8"?>
<worksheet xmlns="http://schemas.openxmlformats.org/spreadsheetml/2006/main" xmlns:r="http://schemas.openxmlformats.org/officeDocument/2006/relationships">
  <sheetPr>
    <tabColor theme="5" tint="-0.499984740745262"/>
  </sheetPr>
  <dimension ref="A1:J128"/>
  <sheetViews>
    <sheetView topLeftCell="A15" workbookViewId="0">
      <selection activeCell="B19" sqref="B19"/>
    </sheetView>
  </sheetViews>
  <sheetFormatPr defaultRowHeight="15"/>
  <cols>
    <col min="1" max="1" width="6.7109375" style="12" customWidth="1"/>
    <col min="2" max="2" width="13.28515625" style="1111" customWidth="1"/>
    <col min="3" max="3" width="42.140625" style="1111" customWidth="1"/>
    <col min="4" max="4" width="28.85546875" style="1111" customWidth="1"/>
    <col min="5" max="5" width="21.140625" style="1124" customWidth="1"/>
    <col min="6" max="6" width="9.42578125" style="91" customWidth="1"/>
    <col min="7" max="7" width="9.140625" style="12"/>
    <col min="8" max="8" width="13.5703125" style="12" bestFit="1" customWidth="1"/>
    <col min="9" max="9" width="9.5703125" style="12" bestFit="1" customWidth="1"/>
    <col min="10" max="10" width="12.42578125" style="12" bestFit="1" customWidth="1"/>
    <col min="11" max="16384" width="9.140625" style="12"/>
  </cols>
  <sheetData>
    <row r="1" spans="1:10" ht="15.75">
      <c r="A1" s="2396" t="s">
        <v>133</v>
      </c>
      <c r="B1" s="2397"/>
      <c r="C1" s="2397"/>
      <c r="D1" s="2397"/>
      <c r="E1" s="2397"/>
      <c r="F1" s="2398"/>
    </row>
    <row r="2" spans="1:10">
      <c r="A2" s="2399" t="s">
        <v>24602</v>
      </c>
      <c r="B2" s="2400"/>
      <c r="C2" s="2400"/>
      <c r="D2" s="2400"/>
      <c r="E2" s="2400"/>
      <c r="F2" s="2401"/>
    </row>
    <row r="3" spans="1:10" ht="15.75">
      <c r="A3" s="2396" t="s">
        <v>140</v>
      </c>
      <c r="B3" s="2397"/>
      <c r="C3" s="2397"/>
      <c r="D3" s="2397"/>
      <c r="E3" s="2397"/>
      <c r="F3" s="2398"/>
    </row>
    <row r="4" spans="1:10" ht="15" customHeight="1">
      <c r="A4" s="46" t="s">
        <v>134</v>
      </c>
      <c r="B4" s="47" t="s">
        <v>135</v>
      </c>
      <c r="C4" s="47" t="s">
        <v>0</v>
      </c>
      <c r="D4" s="47" t="s">
        <v>136</v>
      </c>
      <c r="E4" s="82" t="s">
        <v>1300</v>
      </c>
      <c r="F4" s="172" t="s">
        <v>138</v>
      </c>
    </row>
    <row r="5" spans="1:10" ht="15.75">
      <c r="A5" s="49"/>
      <c r="B5" s="2189" t="s">
        <v>1948</v>
      </c>
      <c r="C5" s="2191"/>
      <c r="D5" s="47"/>
      <c r="E5" s="82"/>
      <c r="F5" s="172"/>
    </row>
    <row r="6" spans="1:10" ht="31.5">
      <c r="A6" s="50">
        <v>1</v>
      </c>
      <c r="B6" s="102" t="s">
        <v>464</v>
      </c>
      <c r="C6" s="108" t="s">
        <v>24603</v>
      </c>
      <c r="D6" s="102" t="s">
        <v>239</v>
      </c>
      <c r="E6" s="1119">
        <v>3452000</v>
      </c>
      <c r="F6" s="254" t="s">
        <v>118</v>
      </c>
      <c r="H6" s="1120"/>
      <c r="J6" s="1121"/>
    </row>
    <row r="7" spans="1:10" ht="63.75" customHeight="1">
      <c r="A7" s="50">
        <v>2</v>
      </c>
      <c r="B7" s="102" t="s">
        <v>5</v>
      </c>
      <c r="C7" s="108" t="s">
        <v>24604</v>
      </c>
      <c r="D7" s="102" t="s">
        <v>240</v>
      </c>
      <c r="E7" s="1119">
        <v>1501262.5</v>
      </c>
      <c r="F7" s="254" t="s">
        <v>118</v>
      </c>
      <c r="H7" s="1121"/>
      <c r="J7" s="1121"/>
    </row>
    <row r="8" spans="1:10" ht="19.5" customHeight="1">
      <c r="A8" s="50">
        <v>3</v>
      </c>
      <c r="B8" s="102" t="s">
        <v>7</v>
      </c>
      <c r="C8" s="108" t="s">
        <v>24605</v>
      </c>
      <c r="D8" s="102" t="s">
        <v>9</v>
      </c>
      <c r="E8" s="1119">
        <v>21600</v>
      </c>
      <c r="F8" s="254" t="s">
        <v>118</v>
      </c>
      <c r="J8" s="1121"/>
    </row>
    <row r="9" spans="1:10" ht="47.25">
      <c r="A9" s="50">
        <v>4</v>
      </c>
      <c r="B9" s="102" t="s">
        <v>12</v>
      </c>
      <c r="C9" s="108" t="s">
        <v>24606</v>
      </c>
      <c r="D9" s="102" t="s">
        <v>14</v>
      </c>
      <c r="E9" s="1119">
        <v>1567589.3</v>
      </c>
      <c r="F9" s="254" t="s">
        <v>118</v>
      </c>
      <c r="J9" s="1121"/>
    </row>
    <row r="10" spans="1:10" ht="15.75" customHeight="1">
      <c r="A10" s="50"/>
      <c r="B10" s="2299" t="s">
        <v>142</v>
      </c>
      <c r="C10" s="2402"/>
      <c r="D10" s="2300"/>
      <c r="E10" s="1119"/>
      <c r="F10" s="254"/>
    </row>
    <row r="11" spans="1:10" ht="73.5" customHeight="1">
      <c r="A11" s="50">
        <v>5</v>
      </c>
      <c r="B11" s="102" t="s">
        <v>5</v>
      </c>
      <c r="C11" s="108" t="s">
        <v>24607</v>
      </c>
      <c r="D11" s="102" t="s">
        <v>173</v>
      </c>
      <c r="E11" s="1119">
        <v>998226.27</v>
      </c>
      <c r="F11" s="254" t="s">
        <v>118</v>
      </c>
      <c r="H11" s="1120"/>
      <c r="J11" s="1121"/>
    </row>
    <row r="12" spans="1:10" ht="48.75" customHeight="1">
      <c r="A12" s="50">
        <v>6</v>
      </c>
      <c r="B12" s="102" t="s">
        <v>12</v>
      </c>
      <c r="C12" s="108" t="s">
        <v>24608</v>
      </c>
      <c r="D12" s="102" t="s">
        <v>14</v>
      </c>
      <c r="E12" s="1119">
        <v>923000</v>
      </c>
      <c r="F12" s="254" t="s">
        <v>118</v>
      </c>
      <c r="H12" s="1121"/>
      <c r="J12" s="1121"/>
    </row>
    <row r="13" spans="1:10" ht="47.25" customHeight="1">
      <c r="A13" s="50">
        <v>7</v>
      </c>
      <c r="B13" s="102" t="s">
        <v>1496</v>
      </c>
      <c r="C13" s="108" t="s">
        <v>24609</v>
      </c>
      <c r="D13" s="102" t="s">
        <v>24610</v>
      </c>
      <c r="E13" s="1119">
        <v>1350000</v>
      </c>
      <c r="F13" s="254" t="s">
        <v>118</v>
      </c>
      <c r="J13" s="1121"/>
    </row>
    <row r="14" spans="1:10" ht="15.75">
      <c r="A14" s="50"/>
      <c r="B14" s="2299" t="s">
        <v>143</v>
      </c>
      <c r="C14" s="2300"/>
      <c r="D14" s="102"/>
      <c r="E14" s="1119"/>
      <c r="F14" s="254"/>
      <c r="J14" s="1121"/>
    </row>
    <row r="15" spans="1:10" ht="75.75" customHeight="1">
      <c r="A15" s="50">
        <v>8</v>
      </c>
      <c r="B15" s="102" t="s">
        <v>475</v>
      </c>
      <c r="C15" s="50" t="s">
        <v>14596</v>
      </c>
      <c r="D15" s="102" t="s">
        <v>196</v>
      </c>
      <c r="E15" s="1119">
        <v>5738993.4500000002</v>
      </c>
      <c r="F15" s="254" t="s">
        <v>118</v>
      </c>
      <c r="J15" s="1121"/>
    </row>
    <row r="16" spans="1:10" ht="15.75">
      <c r="A16" s="50"/>
      <c r="B16" s="2299" t="s">
        <v>593</v>
      </c>
      <c r="C16" s="2300"/>
      <c r="D16" s="102"/>
      <c r="E16" s="1119"/>
      <c r="F16" s="254"/>
    </row>
    <row r="17" spans="1:6" ht="47.25">
      <c r="A17" s="50">
        <v>9</v>
      </c>
      <c r="B17" s="84" t="s">
        <v>1498</v>
      </c>
      <c r="C17" s="51" t="s">
        <v>24611</v>
      </c>
      <c r="D17" s="102" t="s">
        <v>2695</v>
      </c>
      <c r="E17" s="1119">
        <v>6500000</v>
      </c>
      <c r="F17" s="254" t="s">
        <v>118</v>
      </c>
    </row>
    <row r="18" spans="1:6" ht="47.25">
      <c r="A18" s="50">
        <v>10</v>
      </c>
      <c r="B18" s="84" t="s">
        <v>1501</v>
      </c>
      <c r="C18" s="51" t="s">
        <v>24612</v>
      </c>
      <c r="D18" s="102" t="s">
        <v>1503</v>
      </c>
      <c r="E18" s="1119">
        <v>13500000</v>
      </c>
      <c r="F18" s="254" t="s">
        <v>118</v>
      </c>
    </row>
    <row r="19" spans="1:6" ht="94.5">
      <c r="A19" s="50">
        <v>11</v>
      </c>
      <c r="B19" s="84" t="s">
        <v>24613</v>
      </c>
      <c r="C19" s="51" t="s">
        <v>24614</v>
      </c>
      <c r="D19" s="147" t="s">
        <v>24615</v>
      </c>
      <c r="E19" s="1119">
        <v>4500000</v>
      </c>
      <c r="F19" s="254" t="s">
        <v>4</v>
      </c>
    </row>
    <row r="20" spans="1:6" ht="15.75">
      <c r="A20" s="50"/>
      <c r="B20" s="2173" t="s">
        <v>555</v>
      </c>
      <c r="C20" s="2175"/>
      <c r="D20" s="102"/>
      <c r="E20" s="1119"/>
      <c r="F20" s="254"/>
    </row>
    <row r="21" spans="1:6" ht="78.75">
      <c r="A21" s="50">
        <v>12</v>
      </c>
      <c r="B21" s="102" t="s">
        <v>24616</v>
      </c>
      <c r="C21" s="51" t="s">
        <v>24617</v>
      </c>
      <c r="D21" s="147" t="s">
        <v>24618</v>
      </c>
      <c r="E21" s="1119">
        <v>368204</v>
      </c>
      <c r="F21" s="254" t="s">
        <v>4</v>
      </c>
    </row>
    <row r="22" spans="1:6" ht="15.75">
      <c r="A22" s="50"/>
      <c r="B22" s="2299" t="s">
        <v>1404</v>
      </c>
      <c r="C22" s="2300"/>
      <c r="D22" s="102"/>
      <c r="E22" s="1119"/>
      <c r="F22" s="254"/>
    </row>
    <row r="23" spans="1:6" ht="63">
      <c r="A23" s="50">
        <v>13</v>
      </c>
      <c r="B23" s="147" t="s">
        <v>24619</v>
      </c>
      <c r="C23" s="51" t="s">
        <v>24620</v>
      </c>
      <c r="D23" s="147" t="s">
        <v>24621</v>
      </c>
      <c r="E23" s="1119">
        <v>220000</v>
      </c>
      <c r="F23" s="1122" t="s">
        <v>118</v>
      </c>
    </row>
    <row r="24" spans="1:6" ht="63">
      <c r="A24" s="50">
        <v>14</v>
      </c>
      <c r="B24" s="147" t="s">
        <v>24622</v>
      </c>
      <c r="C24" s="51" t="s">
        <v>24623</v>
      </c>
      <c r="D24" s="147" t="s">
        <v>24624</v>
      </c>
      <c r="E24" s="1119">
        <v>110000</v>
      </c>
      <c r="F24" s="1122" t="s">
        <v>118</v>
      </c>
    </row>
    <row r="25" spans="1:6" ht="63">
      <c r="A25" s="50">
        <v>15</v>
      </c>
      <c r="B25" s="147" t="s">
        <v>24625</v>
      </c>
      <c r="C25" s="51" t="s">
        <v>24626</v>
      </c>
      <c r="D25" s="147" t="s">
        <v>24624</v>
      </c>
      <c r="E25" s="1119">
        <v>110000</v>
      </c>
      <c r="F25" s="1122" t="s">
        <v>118</v>
      </c>
    </row>
    <row r="26" spans="1:6" ht="63">
      <c r="A26" s="50">
        <v>16</v>
      </c>
      <c r="B26" s="147" t="s">
        <v>24627</v>
      </c>
      <c r="C26" s="51" t="s">
        <v>24628</v>
      </c>
      <c r="D26" s="147" t="s">
        <v>24629</v>
      </c>
      <c r="E26" s="1119">
        <v>320000</v>
      </c>
      <c r="F26" s="1122" t="s">
        <v>118</v>
      </c>
    </row>
    <row r="27" spans="1:6" ht="63">
      <c r="A27" s="50">
        <v>17</v>
      </c>
      <c r="B27" s="147" t="s">
        <v>24630</v>
      </c>
      <c r="C27" s="51" t="s">
        <v>24631</v>
      </c>
      <c r="D27" s="147" t="s">
        <v>24624</v>
      </c>
      <c r="E27" s="1119">
        <v>160000</v>
      </c>
      <c r="F27" s="1122" t="s">
        <v>118</v>
      </c>
    </row>
    <row r="28" spans="1:6" ht="63">
      <c r="A28" s="50">
        <v>18</v>
      </c>
      <c r="B28" s="147" t="s">
        <v>24632</v>
      </c>
      <c r="C28" s="51" t="s">
        <v>24633</v>
      </c>
      <c r="D28" s="147" t="s">
        <v>24624</v>
      </c>
      <c r="E28" s="1119">
        <v>160000</v>
      </c>
      <c r="F28" s="1122" t="s">
        <v>118</v>
      </c>
    </row>
    <row r="29" spans="1:6" ht="63">
      <c r="A29" s="50">
        <v>19</v>
      </c>
      <c r="B29" s="147" t="s">
        <v>24634</v>
      </c>
      <c r="C29" s="51" t="s">
        <v>24635</v>
      </c>
      <c r="D29" s="147" t="s">
        <v>24624</v>
      </c>
      <c r="E29" s="1119">
        <v>160000</v>
      </c>
      <c r="F29" s="1122" t="s">
        <v>118</v>
      </c>
    </row>
    <row r="30" spans="1:6" ht="63">
      <c r="A30" s="50">
        <v>20</v>
      </c>
      <c r="B30" s="147" t="s">
        <v>24636</v>
      </c>
      <c r="C30" s="51" t="s">
        <v>24637</v>
      </c>
      <c r="D30" s="147" t="s">
        <v>24624</v>
      </c>
      <c r="E30" s="1119">
        <v>160000</v>
      </c>
      <c r="F30" s="1122" t="s">
        <v>118</v>
      </c>
    </row>
    <row r="31" spans="1:6" ht="63">
      <c r="A31" s="50">
        <v>21</v>
      </c>
      <c r="B31" s="147" t="s">
        <v>2379</v>
      </c>
      <c r="C31" s="51" t="s">
        <v>24638</v>
      </c>
      <c r="D31" s="147" t="s">
        <v>24624</v>
      </c>
      <c r="E31" s="1119">
        <v>160000</v>
      </c>
      <c r="F31" s="1122" t="s">
        <v>118</v>
      </c>
    </row>
    <row r="32" spans="1:6" ht="63">
      <c r="A32" s="50">
        <v>22</v>
      </c>
      <c r="B32" s="147" t="s">
        <v>24639</v>
      </c>
      <c r="C32" s="51" t="s">
        <v>24640</v>
      </c>
      <c r="D32" s="147" t="s">
        <v>24624</v>
      </c>
      <c r="E32" s="1119">
        <v>160000</v>
      </c>
      <c r="F32" s="1122" t="s">
        <v>118</v>
      </c>
    </row>
    <row r="33" spans="1:6" ht="63">
      <c r="A33" s="50">
        <v>23</v>
      </c>
      <c r="B33" s="147" t="s">
        <v>24641</v>
      </c>
      <c r="C33" s="51" t="s">
        <v>24642</v>
      </c>
      <c r="D33" s="147" t="s">
        <v>24624</v>
      </c>
      <c r="E33" s="1119">
        <v>160000</v>
      </c>
      <c r="F33" s="1122" t="s">
        <v>118</v>
      </c>
    </row>
    <row r="34" spans="1:6" ht="63">
      <c r="A34" s="50">
        <v>24</v>
      </c>
      <c r="B34" s="147" t="s">
        <v>24643</v>
      </c>
      <c r="C34" s="51" t="s">
        <v>24644</v>
      </c>
      <c r="D34" s="147" t="s">
        <v>24624</v>
      </c>
      <c r="E34" s="1119">
        <v>160000</v>
      </c>
      <c r="F34" s="1122" t="s">
        <v>118</v>
      </c>
    </row>
    <row r="35" spans="1:6" ht="63">
      <c r="A35" s="50">
        <v>25</v>
      </c>
      <c r="B35" s="147" t="s">
        <v>2728</v>
      </c>
      <c r="C35" s="51" t="s">
        <v>24645</v>
      </c>
      <c r="D35" s="147" t="s">
        <v>24624</v>
      </c>
      <c r="E35" s="1119">
        <v>160000</v>
      </c>
      <c r="F35" s="1122" t="s">
        <v>118</v>
      </c>
    </row>
    <row r="36" spans="1:6" ht="63">
      <c r="A36" s="50">
        <v>26</v>
      </c>
      <c r="B36" s="147" t="s">
        <v>24646</v>
      </c>
      <c r="C36" s="51" t="s">
        <v>24647</v>
      </c>
      <c r="D36" s="147" t="s">
        <v>24624</v>
      </c>
      <c r="E36" s="1119">
        <v>100000</v>
      </c>
      <c r="F36" s="1122" t="s">
        <v>118</v>
      </c>
    </row>
    <row r="37" spans="1:6" ht="63">
      <c r="A37" s="50">
        <v>27</v>
      </c>
      <c r="B37" s="147" t="s">
        <v>24648</v>
      </c>
      <c r="C37" s="51" t="s">
        <v>24649</v>
      </c>
      <c r="D37" s="147" t="s">
        <v>24624</v>
      </c>
      <c r="E37" s="1119">
        <v>100000</v>
      </c>
      <c r="F37" s="1122" t="s">
        <v>118</v>
      </c>
    </row>
    <row r="38" spans="1:6" ht="63">
      <c r="A38" s="50">
        <v>28</v>
      </c>
      <c r="B38" s="147" t="s">
        <v>24650</v>
      </c>
      <c r="C38" s="51" t="s">
        <v>24651</v>
      </c>
      <c r="D38" s="147" t="s">
        <v>24624</v>
      </c>
      <c r="E38" s="1119">
        <v>160000</v>
      </c>
      <c r="F38" s="1122" t="s">
        <v>118</v>
      </c>
    </row>
    <row r="39" spans="1:6" ht="63">
      <c r="A39" s="50">
        <v>29</v>
      </c>
      <c r="B39" s="147" t="s">
        <v>24652</v>
      </c>
      <c r="C39" s="51" t="s">
        <v>24653</v>
      </c>
      <c r="D39" s="147" t="s">
        <v>24629</v>
      </c>
      <c r="E39" s="1119">
        <v>320000</v>
      </c>
      <c r="F39" s="1122" t="s">
        <v>118</v>
      </c>
    </row>
    <row r="40" spans="1:6" ht="63">
      <c r="A40" s="50">
        <v>30</v>
      </c>
      <c r="B40" s="147" t="s">
        <v>24654</v>
      </c>
      <c r="C40" s="51" t="s">
        <v>24655</v>
      </c>
      <c r="D40" s="147" t="s">
        <v>24629</v>
      </c>
      <c r="E40" s="1119">
        <v>320000</v>
      </c>
      <c r="F40" s="1122" t="s">
        <v>118</v>
      </c>
    </row>
    <row r="41" spans="1:6" ht="63">
      <c r="A41" s="50">
        <v>31</v>
      </c>
      <c r="B41" s="147" t="s">
        <v>24656</v>
      </c>
      <c r="C41" s="51" t="s">
        <v>24657</v>
      </c>
      <c r="D41" s="147" t="s">
        <v>24624</v>
      </c>
      <c r="E41" s="1119">
        <v>160000</v>
      </c>
      <c r="F41" s="1122" t="s">
        <v>118</v>
      </c>
    </row>
    <row r="42" spans="1:6" ht="63">
      <c r="A42" s="50">
        <v>32</v>
      </c>
      <c r="B42" s="147" t="s">
        <v>24658</v>
      </c>
      <c r="C42" s="51" t="s">
        <v>24659</v>
      </c>
      <c r="D42" s="147" t="s">
        <v>24624</v>
      </c>
      <c r="E42" s="1119">
        <v>160000</v>
      </c>
      <c r="F42" s="1122" t="s">
        <v>118</v>
      </c>
    </row>
    <row r="43" spans="1:6" ht="63">
      <c r="A43" s="50">
        <v>33</v>
      </c>
      <c r="B43" s="147" t="s">
        <v>24660</v>
      </c>
      <c r="C43" s="51" t="s">
        <v>24661</v>
      </c>
      <c r="D43" s="147" t="s">
        <v>24629</v>
      </c>
      <c r="E43" s="1119">
        <v>320000</v>
      </c>
      <c r="F43" s="1122" t="s">
        <v>118</v>
      </c>
    </row>
    <row r="44" spans="1:6" ht="63">
      <c r="A44" s="50">
        <v>34</v>
      </c>
      <c r="B44" s="147" t="s">
        <v>24662</v>
      </c>
      <c r="C44" s="51" t="s">
        <v>24663</v>
      </c>
      <c r="D44" s="147" t="s">
        <v>24624</v>
      </c>
      <c r="E44" s="1119">
        <v>160000</v>
      </c>
      <c r="F44" s="1122" t="s">
        <v>118</v>
      </c>
    </row>
    <row r="45" spans="1:6" ht="63">
      <c r="A45" s="50">
        <v>35</v>
      </c>
      <c r="B45" s="147" t="s">
        <v>24664</v>
      </c>
      <c r="C45" s="51" t="s">
        <v>24665</v>
      </c>
      <c r="D45" s="147" t="s">
        <v>24624</v>
      </c>
      <c r="E45" s="1119">
        <v>160000</v>
      </c>
      <c r="F45" s="1122" t="s">
        <v>118</v>
      </c>
    </row>
    <row r="46" spans="1:6" ht="63">
      <c r="A46" s="50">
        <v>36</v>
      </c>
      <c r="B46" s="147" t="s">
        <v>24666</v>
      </c>
      <c r="C46" s="51" t="s">
        <v>24667</v>
      </c>
      <c r="D46" s="147" t="s">
        <v>24624</v>
      </c>
      <c r="E46" s="1119">
        <v>160000</v>
      </c>
      <c r="F46" s="1122" t="s">
        <v>118</v>
      </c>
    </row>
    <row r="47" spans="1:6" ht="63">
      <c r="A47" s="50">
        <v>37</v>
      </c>
      <c r="B47" s="147" t="s">
        <v>24668</v>
      </c>
      <c r="C47" s="51" t="s">
        <v>24669</v>
      </c>
      <c r="D47" s="147" t="s">
        <v>24624</v>
      </c>
      <c r="E47" s="1119">
        <v>160000</v>
      </c>
      <c r="F47" s="1122" t="s">
        <v>118</v>
      </c>
    </row>
    <row r="48" spans="1:6" ht="63">
      <c r="A48" s="50">
        <v>38</v>
      </c>
      <c r="B48" s="147" t="s">
        <v>24670</v>
      </c>
      <c r="C48" s="51" t="s">
        <v>24671</v>
      </c>
      <c r="D48" s="147" t="s">
        <v>24624</v>
      </c>
      <c r="E48" s="1119">
        <v>160000</v>
      </c>
      <c r="F48" s="1122" t="s">
        <v>118</v>
      </c>
    </row>
    <row r="49" spans="1:6" ht="63">
      <c r="A49" s="50">
        <v>39</v>
      </c>
      <c r="B49" s="147" t="s">
        <v>24672</v>
      </c>
      <c r="C49" s="51" t="s">
        <v>24673</v>
      </c>
      <c r="D49" s="147" t="s">
        <v>24624</v>
      </c>
      <c r="E49" s="1119">
        <v>210000</v>
      </c>
      <c r="F49" s="1122" t="s">
        <v>118</v>
      </c>
    </row>
    <row r="50" spans="1:6" ht="63">
      <c r="A50" s="50">
        <v>40</v>
      </c>
      <c r="B50" s="147" t="s">
        <v>24674</v>
      </c>
      <c r="C50" s="51" t="s">
        <v>24675</v>
      </c>
      <c r="D50" s="147" t="s">
        <v>24624</v>
      </c>
      <c r="E50" s="1119">
        <v>160000</v>
      </c>
      <c r="F50" s="1122" t="s">
        <v>118</v>
      </c>
    </row>
    <row r="51" spans="1:6" ht="47.25">
      <c r="A51" s="50">
        <v>41</v>
      </c>
      <c r="B51" s="147" t="s">
        <v>2601</v>
      </c>
      <c r="C51" s="51" t="s">
        <v>24676</v>
      </c>
      <c r="D51" s="60" t="s">
        <v>24677</v>
      </c>
      <c r="E51" s="1119">
        <v>168000</v>
      </c>
      <c r="F51" s="1122" t="s">
        <v>4</v>
      </c>
    </row>
    <row r="52" spans="1:6" ht="47.25">
      <c r="A52" s="50">
        <v>42</v>
      </c>
      <c r="B52" s="107" t="s">
        <v>24678</v>
      </c>
      <c r="C52" s="51" t="s">
        <v>24679</v>
      </c>
      <c r="D52" s="60" t="s">
        <v>24677</v>
      </c>
      <c r="E52" s="1119">
        <v>168000</v>
      </c>
      <c r="F52" s="1122" t="s">
        <v>4</v>
      </c>
    </row>
    <row r="53" spans="1:6" ht="47.25">
      <c r="A53" s="50">
        <v>43</v>
      </c>
      <c r="B53" s="107" t="s">
        <v>24652</v>
      </c>
      <c r="C53" s="51" t="s">
        <v>24680</v>
      </c>
      <c r="D53" s="60" t="s">
        <v>24677</v>
      </c>
      <c r="E53" s="1119">
        <v>168000</v>
      </c>
      <c r="F53" s="1122" t="s">
        <v>4</v>
      </c>
    </row>
    <row r="54" spans="1:6" ht="47.25">
      <c r="A54" s="50">
        <v>44</v>
      </c>
      <c r="B54" s="147" t="s">
        <v>24630</v>
      </c>
      <c r="C54" s="51" t="s">
        <v>24681</v>
      </c>
      <c r="D54" s="60" t="s">
        <v>24677</v>
      </c>
      <c r="E54" s="1119">
        <v>168000</v>
      </c>
      <c r="F54" s="1122" t="s">
        <v>4</v>
      </c>
    </row>
    <row r="55" spans="1:6" s="185" customFormat="1" ht="47.25">
      <c r="A55" s="60">
        <v>45</v>
      </c>
      <c r="B55" s="147" t="s">
        <v>24636</v>
      </c>
      <c r="C55" s="51" t="s">
        <v>24682</v>
      </c>
      <c r="D55" s="60" t="s">
        <v>24677</v>
      </c>
      <c r="E55" s="1119">
        <v>168000</v>
      </c>
      <c r="F55" s="1122" t="s">
        <v>4</v>
      </c>
    </row>
    <row r="56" spans="1:6" s="185" customFormat="1" ht="47.25">
      <c r="A56" s="60">
        <v>46</v>
      </c>
      <c r="B56" s="60" t="s">
        <v>24683</v>
      </c>
      <c r="C56" s="51" t="s">
        <v>24684</v>
      </c>
      <c r="D56" s="60" t="s">
        <v>24677</v>
      </c>
      <c r="E56" s="1119">
        <v>168000</v>
      </c>
      <c r="F56" s="1122" t="s">
        <v>4</v>
      </c>
    </row>
    <row r="57" spans="1:6" s="185" customFormat="1" ht="47.25">
      <c r="A57" s="60">
        <v>47</v>
      </c>
      <c r="B57" s="60" t="s">
        <v>24685</v>
      </c>
      <c r="C57" s="51" t="s">
        <v>24686</v>
      </c>
      <c r="D57" s="60" t="s">
        <v>24677</v>
      </c>
      <c r="E57" s="1119">
        <v>168000</v>
      </c>
      <c r="F57" s="1122" t="s">
        <v>4</v>
      </c>
    </row>
    <row r="58" spans="1:6" s="185" customFormat="1" ht="31.5">
      <c r="A58" s="60">
        <v>48</v>
      </c>
      <c r="B58" s="60" t="s">
        <v>24687</v>
      </c>
      <c r="C58" s="51" t="s">
        <v>24688</v>
      </c>
      <c r="D58" s="60" t="s">
        <v>24677</v>
      </c>
      <c r="E58" s="1119">
        <v>168000</v>
      </c>
      <c r="F58" s="1122" t="s">
        <v>4</v>
      </c>
    </row>
    <row r="59" spans="1:6" s="185" customFormat="1" ht="31.5">
      <c r="A59" s="60">
        <v>49</v>
      </c>
      <c r="B59" s="60" t="s">
        <v>24689</v>
      </c>
      <c r="C59" s="51" t="s">
        <v>24690</v>
      </c>
      <c r="D59" s="60" t="s">
        <v>24677</v>
      </c>
      <c r="E59" s="1119">
        <v>168000</v>
      </c>
      <c r="F59" s="1122" t="s">
        <v>4</v>
      </c>
    </row>
    <row r="60" spans="1:6" s="185" customFormat="1" ht="47.25">
      <c r="A60" s="60">
        <v>50</v>
      </c>
      <c r="B60" s="60" t="s">
        <v>24664</v>
      </c>
      <c r="C60" s="51" t="s">
        <v>24691</v>
      </c>
      <c r="D60" s="60" t="s">
        <v>24677</v>
      </c>
      <c r="E60" s="1119">
        <v>168000</v>
      </c>
      <c r="F60" s="1122" t="s">
        <v>4</v>
      </c>
    </row>
    <row r="61" spans="1:6" s="185" customFormat="1" ht="47.25">
      <c r="A61" s="60">
        <v>51</v>
      </c>
      <c r="B61" s="147" t="s">
        <v>24692</v>
      </c>
      <c r="C61" s="51" t="s">
        <v>24693</v>
      </c>
      <c r="D61" s="60" t="s">
        <v>24677</v>
      </c>
      <c r="E61" s="1119">
        <v>168000</v>
      </c>
      <c r="F61" s="1122" t="s">
        <v>4</v>
      </c>
    </row>
    <row r="62" spans="1:6" s="185" customFormat="1" ht="47.25">
      <c r="A62" s="60">
        <v>52</v>
      </c>
      <c r="B62" s="147" t="s">
        <v>24694</v>
      </c>
      <c r="C62" s="51" t="s">
        <v>24695</v>
      </c>
      <c r="D62" s="60" t="s">
        <v>24677</v>
      </c>
      <c r="E62" s="1119">
        <v>168000</v>
      </c>
      <c r="F62" s="1122" t="s">
        <v>4</v>
      </c>
    </row>
    <row r="63" spans="1:6" s="185" customFormat="1" ht="47.25">
      <c r="A63" s="60">
        <v>53</v>
      </c>
      <c r="B63" s="147" t="s">
        <v>24696</v>
      </c>
      <c r="C63" s="51" t="s">
        <v>24697</v>
      </c>
      <c r="D63" s="60" t="s">
        <v>24677</v>
      </c>
      <c r="E63" s="1119">
        <v>168000</v>
      </c>
      <c r="F63" s="1122" t="s">
        <v>4</v>
      </c>
    </row>
    <row r="64" spans="1:6" s="185" customFormat="1" ht="47.25">
      <c r="A64" s="60">
        <v>54</v>
      </c>
      <c r="B64" s="147" t="s">
        <v>24639</v>
      </c>
      <c r="C64" s="51" t="s">
        <v>24698</v>
      </c>
      <c r="D64" s="60" t="s">
        <v>24677</v>
      </c>
      <c r="E64" s="1119">
        <v>168000</v>
      </c>
      <c r="F64" s="1122" t="s">
        <v>4</v>
      </c>
    </row>
    <row r="65" spans="1:6" s="185" customFormat="1" ht="47.25">
      <c r="A65" s="60">
        <v>55</v>
      </c>
      <c r="B65" s="147" t="s">
        <v>24670</v>
      </c>
      <c r="C65" s="51" t="s">
        <v>24699</v>
      </c>
      <c r="D65" s="60" t="s">
        <v>24677</v>
      </c>
      <c r="E65" s="1119">
        <v>168000</v>
      </c>
      <c r="F65" s="1122" t="s">
        <v>4</v>
      </c>
    </row>
    <row r="66" spans="1:6" ht="47.25">
      <c r="A66" s="50">
        <v>56</v>
      </c>
      <c r="B66" s="147" t="s">
        <v>24700</v>
      </c>
      <c r="C66" s="51" t="s">
        <v>24701</v>
      </c>
      <c r="D66" s="84" t="s">
        <v>11676</v>
      </c>
      <c r="E66" s="1119">
        <v>1900000</v>
      </c>
      <c r="F66" s="1122" t="s">
        <v>4</v>
      </c>
    </row>
    <row r="67" spans="1:6" ht="47.25">
      <c r="A67" s="50">
        <v>57</v>
      </c>
      <c r="B67" s="147" t="s">
        <v>24702</v>
      </c>
      <c r="C67" s="51" t="s">
        <v>24703</v>
      </c>
      <c r="D67" s="84" t="s">
        <v>2735</v>
      </c>
      <c r="E67" s="1119">
        <v>950000</v>
      </c>
      <c r="F67" s="1122" t="s">
        <v>4</v>
      </c>
    </row>
    <row r="68" spans="1:6" ht="47.25">
      <c r="A68" s="50">
        <v>58</v>
      </c>
      <c r="B68" s="147" t="s">
        <v>24622</v>
      </c>
      <c r="C68" s="51" t="s">
        <v>24704</v>
      </c>
      <c r="D68" s="84" t="s">
        <v>11676</v>
      </c>
      <c r="E68" s="1119">
        <v>1900000</v>
      </c>
      <c r="F68" s="1122" t="s">
        <v>4</v>
      </c>
    </row>
    <row r="69" spans="1:6" ht="47.25">
      <c r="A69" s="50">
        <v>59</v>
      </c>
      <c r="B69" s="147" t="s">
        <v>24705</v>
      </c>
      <c r="C69" s="51" t="s">
        <v>24706</v>
      </c>
      <c r="D69" s="84" t="s">
        <v>2735</v>
      </c>
      <c r="E69" s="1119">
        <v>950000</v>
      </c>
      <c r="F69" s="1122" t="s">
        <v>4</v>
      </c>
    </row>
    <row r="70" spans="1:6" ht="47.25">
      <c r="A70" s="50">
        <v>60</v>
      </c>
      <c r="B70" s="147" t="s">
        <v>24619</v>
      </c>
      <c r="C70" s="51" t="s">
        <v>24707</v>
      </c>
      <c r="D70" s="84" t="s">
        <v>11676</v>
      </c>
      <c r="E70" s="1119">
        <v>1900000</v>
      </c>
      <c r="F70" s="1122" t="s">
        <v>4</v>
      </c>
    </row>
    <row r="71" spans="1:6" ht="47.25">
      <c r="A71" s="50">
        <v>61</v>
      </c>
      <c r="B71" s="147" t="s">
        <v>24708</v>
      </c>
      <c r="C71" s="51" t="s">
        <v>24709</v>
      </c>
      <c r="D71" s="84" t="s">
        <v>2735</v>
      </c>
      <c r="E71" s="1119">
        <v>950000</v>
      </c>
      <c r="F71" s="1122" t="s">
        <v>4</v>
      </c>
    </row>
    <row r="72" spans="1:6" ht="47.25">
      <c r="A72" s="50">
        <v>62</v>
      </c>
      <c r="B72" s="147" t="s">
        <v>24710</v>
      </c>
      <c r="C72" s="51" t="s">
        <v>24711</v>
      </c>
      <c r="D72" s="84" t="s">
        <v>11676</v>
      </c>
      <c r="E72" s="1119">
        <v>1900000</v>
      </c>
      <c r="F72" s="1122" t="s">
        <v>4</v>
      </c>
    </row>
    <row r="73" spans="1:6" ht="47.25">
      <c r="A73" s="50">
        <v>63</v>
      </c>
      <c r="B73" s="147" t="s">
        <v>24712</v>
      </c>
      <c r="C73" s="51" t="s">
        <v>24713</v>
      </c>
      <c r="D73" s="84" t="s">
        <v>2735</v>
      </c>
      <c r="E73" s="1119">
        <v>950000</v>
      </c>
      <c r="F73" s="1122" t="s">
        <v>4</v>
      </c>
    </row>
    <row r="74" spans="1:6" ht="47.25">
      <c r="A74" s="50">
        <v>64</v>
      </c>
      <c r="B74" s="147" t="s">
        <v>24714</v>
      </c>
      <c r="C74" s="51" t="s">
        <v>24715</v>
      </c>
      <c r="D74" s="84" t="s">
        <v>24716</v>
      </c>
      <c r="E74" s="1119">
        <v>1075000</v>
      </c>
      <c r="F74" s="1122" t="s">
        <v>4</v>
      </c>
    </row>
    <row r="75" spans="1:6" ht="47.25">
      <c r="A75" s="50">
        <v>65</v>
      </c>
      <c r="B75" s="147" t="s">
        <v>24717</v>
      </c>
      <c r="C75" s="51" t="s">
        <v>24718</v>
      </c>
      <c r="D75" s="84" t="s">
        <v>2735</v>
      </c>
      <c r="E75" s="1119">
        <v>950000</v>
      </c>
      <c r="F75" s="1122" t="s">
        <v>4</v>
      </c>
    </row>
    <row r="76" spans="1:6" ht="31.5">
      <c r="A76" s="50">
        <v>66</v>
      </c>
      <c r="B76" s="147" t="s">
        <v>24719</v>
      </c>
      <c r="C76" s="51" t="s">
        <v>24720</v>
      </c>
      <c r="D76" s="147" t="s">
        <v>24721</v>
      </c>
      <c r="E76" s="1119">
        <v>1500000</v>
      </c>
      <c r="F76" s="1122" t="s">
        <v>4</v>
      </c>
    </row>
    <row r="77" spans="1:6" ht="47.25">
      <c r="A77" s="50">
        <v>67</v>
      </c>
      <c r="B77" s="147" t="s">
        <v>24722</v>
      </c>
      <c r="C77" s="51" t="s">
        <v>24723</v>
      </c>
      <c r="D77" s="84" t="s">
        <v>2735</v>
      </c>
      <c r="E77" s="1119">
        <v>950000</v>
      </c>
      <c r="F77" s="1122" t="s">
        <v>4</v>
      </c>
    </row>
    <row r="78" spans="1:6" ht="47.25">
      <c r="A78" s="50">
        <v>68</v>
      </c>
      <c r="B78" s="147" t="s">
        <v>24724</v>
      </c>
      <c r="C78" s="51" t="s">
        <v>24725</v>
      </c>
      <c r="D78" s="84" t="s">
        <v>2735</v>
      </c>
      <c r="E78" s="1119">
        <v>950000</v>
      </c>
      <c r="F78" s="1122" t="s">
        <v>4</v>
      </c>
    </row>
    <row r="79" spans="1:6" ht="47.25">
      <c r="A79" s="50">
        <v>69</v>
      </c>
      <c r="B79" s="147" t="s">
        <v>24726</v>
      </c>
      <c r="C79" s="51" t="s">
        <v>24727</v>
      </c>
      <c r="D79" s="147" t="s">
        <v>24728</v>
      </c>
      <c r="E79" s="1119">
        <v>4000000</v>
      </c>
      <c r="F79" s="1122" t="s">
        <v>4</v>
      </c>
    </row>
    <row r="80" spans="1:6" ht="141.75">
      <c r="A80" s="50">
        <v>70</v>
      </c>
      <c r="B80" s="147" t="s">
        <v>24729</v>
      </c>
      <c r="C80" s="51" t="s">
        <v>24730</v>
      </c>
      <c r="D80" s="66" t="s">
        <v>24731</v>
      </c>
      <c r="E80" s="1119">
        <v>1000000</v>
      </c>
      <c r="F80" s="1122" t="s">
        <v>4</v>
      </c>
    </row>
    <row r="81" spans="1:9" ht="47.25">
      <c r="A81" s="50">
        <v>71</v>
      </c>
      <c r="B81" s="147" t="s">
        <v>24732</v>
      </c>
      <c r="C81" s="51" t="s">
        <v>24733</v>
      </c>
      <c r="D81" s="147" t="s">
        <v>24721</v>
      </c>
      <c r="E81" s="1119">
        <v>1500000</v>
      </c>
      <c r="F81" s="1122" t="s">
        <v>4</v>
      </c>
    </row>
    <row r="82" spans="1:9" ht="47.25">
      <c r="A82" s="50">
        <v>72</v>
      </c>
      <c r="B82" s="147" t="s">
        <v>24694</v>
      </c>
      <c r="C82" s="51" t="s">
        <v>24734</v>
      </c>
      <c r="D82" s="84" t="s">
        <v>2735</v>
      </c>
      <c r="E82" s="1119">
        <v>950000</v>
      </c>
      <c r="F82" s="1122" t="s">
        <v>4</v>
      </c>
    </row>
    <row r="83" spans="1:9" ht="47.25">
      <c r="A83" s="50">
        <v>73</v>
      </c>
      <c r="B83" s="147" t="s">
        <v>24696</v>
      </c>
      <c r="C83" s="51" t="s">
        <v>24735</v>
      </c>
      <c r="D83" s="84" t="s">
        <v>2735</v>
      </c>
      <c r="E83" s="1119">
        <v>950000</v>
      </c>
      <c r="F83" s="1122" t="s">
        <v>4</v>
      </c>
    </row>
    <row r="84" spans="1:9" ht="47.25">
      <c r="A84" s="50">
        <v>74</v>
      </c>
      <c r="B84" s="147" t="s">
        <v>2601</v>
      </c>
      <c r="C84" s="51" t="s">
        <v>24736</v>
      </c>
      <c r="D84" s="84" t="s">
        <v>2735</v>
      </c>
      <c r="E84" s="1119">
        <v>950000</v>
      </c>
      <c r="F84" s="1122" t="s">
        <v>4</v>
      </c>
    </row>
    <row r="85" spans="1:9" ht="47.25">
      <c r="A85" s="50">
        <v>75</v>
      </c>
      <c r="B85" s="147" t="s">
        <v>24737</v>
      </c>
      <c r="C85" s="51" t="s">
        <v>24738</v>
      </c>
      <c r="D85" s="84" t="s">
        <v>2735</v>
      </c>
      <c r="E85" s="1119">
        <v>950000</v>
      </c>
      <c r="F85" s="1122" t="s">
        <v>4</v>
      </c>
    </row>
    <row r="86" spans="1:9" ht="47.25">
      <c r="A86" s="50">
        <v>76</v>
      </c>
      <c r="B86" s="147" t="s">
        <v>24643</v>
      </c>
      <c r="C86" s="51" t="s">
        <v>24739</v>
      </c>
      <c r="D86" s="84" t="s">
        <v>2735</v>
      </c>
      <c r="E86" s="1119">
        <v>950000</v>
      </c>
      <c r="F86" s="1122" t="s">
        <v>4</v>
      </c>
    </row>
    <row r="87" spans="1:9" ht="31.5">
      <c r="A87" s="50">
        <v>77</v>
      </c>
      <c r="B87" s="147" t="s">
        <v>24740</v>
      </c>
      <c r="C87" s="51" t="s">
        <v>24741</v>
      </c>
      <c r="D87" s="84" t="s">
        <v>2735</v>
      </c>
      <c r="E87" s="1119">
        <v>950000</v>
      </c>
      <c r="F87" s="1122" t="s">
        <v>4</v>
      </c>
    </row>
    <row r="88" spans="1:9" ht="31.5">
      <c r="A88" s="50">
        <v>78</v>
      </c>
      <c r="B88" s="147" t="s">
        <v>24742</v>
      </c>
      <c r="C88" s="51" t="s">
        <v>24743</v>
      </c>
      <c r="D88" s="84" t="s">
        <v>2735</v>
      </c>
      <c r="E88" s="1119">
        <v>950000</v>
      </c>
      <c r="F88" s="1122" t="s">
        <v>4</v>
      </c>
    </row>
    <row r="89" spans="1:9" ht="31.5">
      <c r="A89" s="50">
        <v>79</v>
      </c>
      <c r="B89" s="147" t="s">
        <v>24689</v>
      </c>
      <c r="C89" s="51" t="s">
        <v>24744</v>
      </c>
      <c r="D89" s="84" t="s">
        <v>11676</v>
      </c>
      <c r="E89" s="1119">
        <v>1900000</v>
      </c>
      <c r="F89" s="1122" t="s">
        <v>4</v>
      </c>
    </row>
    <row r="90" spans="1:9" ht="47.25">
      <c r="A90" s="50"/>
      <c r="B90" s="1007" t="s">
        <v>24745</v>
      </c>
      <c r="C90" s="51" t="s">
        <v>24746</v>
      </c>
      <c r="D90" s="84" t="s">
        <v>24747</v>
      </c>
      <c r="E90" s="1119">
        <v>1075000</v>
      </c>
      <c r="F90" s="1122" t="s">
        <v>118</v>
      </c>
    </row>
    <row r="91" spans="1:9" ht="15.75">
      <c r="A91" s="50"/>
      <c r="B91" s="2173" t="s">
        <v>1408</v>
      </c>
      <c r="C91" s="2175"/>
      <c r="D91" s="84"/>
      <c r="E91" s="1119"/>
      <c r="F91" s="65"/>
    </row>
    <row r="92" spans="1:9" ht="63">
      <c r="A92" s="50">
        <v>80</v>
      </c>
      <c r="B92" s="147" t="s">
        <v>24748</v>
      </c>
      <c r="C92" s="51" t="s">
        <v>24749</v>
      </c>
      <c r="D92" s="147" t="s">
        <v>24750</v>
      </c>
      <c r="E92" s="1119">
        <v>110000</v>
      </c>
      <c r="F92" s="1122" t="s">
        <v>118</v>
      </c>
    </row>
    <row r="93" spans="1:9" ht="63">
      <c r="A93" s="50">
        <v>81</v>
      </c>
      <c r="B93" s="147" t="s">
        <v>24751</v>
      </c>
      <c r="C93" s="51" t="s">
        <v>24752</v>
      </c>
      <c r="D93" s="147" t="s">
        <v>24753</v>
      </c>
      <c r="E93" s="1119">
        <v>320000</v>
      </c>
      <c r="F93" s="1122" t="s">
        <v>118</v>
      </c>
    </row>
    <row r="94" spans="1:9" ht="31.5">
      <c r="A94" s="50">
        <v>82</v>
      </c>
      <c r="B94" s="60" t="s">
        <v>24754</v>
      </c>
      <c r="C94" s="51" t="s">
        <v>24755</v>
      </c>
      <c r="D94" s="60" t="s">
        <v>24756</v>
      </c>
      <c r="E94" s="1119">
        <v>462000</v>
      </c>
      <c r="F94" s="66" t="s">
        <v>4</v>
      </c>
    </row>
    <row r="95" spans="1:9" ht="47.25">
      <c r="A95" s="50">
        <v>83</v>
      </c>
      <c r="B95" s="60" t="s">
        <v>24757</v>
      </c>
      <c r="C95" s="51" t="s">
        <v>24758</v>
      </c>
      <c r="D95" s="60" t="s">
        <v>24756</v>
      </c>
      <c r="E95" s="1119">
        <v>462000</v>
      </c>
      <c r="F95" s="66" t="s">
        <v>4</v>
      </c>
      <c r="I95" s="7"/>
    </row>
    <row r="96" spans="1:9" ht="31.5">
      <c r="A96" s="50">
        <v>84</v>
      </c>
      <c r="B96" s="60" t="s">
        <v>24759</v>
      </c>
      <c r="C96" s="51" t="s">
        <v>24760</v>
      </c>
      <c r="D96" s="60" t="s">
        <v>24756</v>
      </c>
      <c r="E96" s="1119">
        <v>462000</v>
      </c>
      <c r="F96" s="66" t="s">
        <v>4</v>
      </c>
    </row>
    <row r="97" spans="1:10" ht="47.25">
      <c r="A97" s="50">
        <v>85</v>
      </c>
      <c r="B97" s="60" t="s">
        <v>24761</v>
      </c>
      <c r="C97" s="51" t="s">
        <v>24762</v>
      </c>
      <c r="D97" s="60" t="s">
        <v>24756</v>
      </c>
      <c r="E97" s="1119">
        <v>462000</v>
      </c>
      <c r="F97" s="66" t="s">
        <v>4</v>
      </c>
    </row>
    <row r="98" spans="1:10" ht="47.25">
      <c r="A98" s="50">
        <v>86</v>
      </c>
      <c r="B98" s="147" t="s">
        <v>24763</v>
      </c>
      <c r="C98" s="51" t="s">
        <v>24764</v>
      </c>
      <c r="D98" s="60" t="s">
        <v>24756</v>
      </c>
      <c r="E98" s="1119">
        <v>462000</v>
      </c>
      <c r="F98" s="66" t="s">
        <v>4</v>
      </c>
    </row>
    <row r="99" spans="1:10" ht="94.5">
      <c r="A99" s="50">
        <v>87</v>
      </c>
      <c r="B99" s="147" t="s">
        <v>24765</v>
      </c>
      <c r="C99" s="51" t="s">
        <v>24766</v>
      </c>
      <c r="D99" s="147" t="s">
        <v>24767</v>
      </c>
      <c r="E99" s="1119">
        <v>2505000</v>
      </c>
      <c r="F99" s="65" t="s">
        <v>118</v>
      </c>
    </row>
    <row r="100" spans="1:10" ht="47.25">
      <c r="A100" s="50">
        <v>88</v>
      </c>
      <c r="B100" s="147" t="s">
        <v>24765</v>
      </c>
      <c r="C100" s="51" t="s">
        <v>24768</v>
      </c>
      <c r="D100" s="147" t="s">
        <v>24769</v>
      </c>
      <c r="E100" s="1119">
        <v>1495000</v>
      </c>
      <c r="F100" s="65" t="s">
        <v>4</v>
      </c>
      <c r="J100" s="7"/>
    </row>
    <row r="101" spans="1:10" ht="141.75">
      <c r="A101" s="50">
        <v>89</v>
      </c>
      <c r="B101" s="147" t="s">
        <v>24754</v>
      </c>
      <c r="C101" s="51" t="s">
        <v>24770</v>
      </c>
      <c r="D101" s="147" t="s">
        <v>24771</v>
      </c>
      <c r="E101" s="1119">
        <v>1998000</v>
      </c>
      <c r="F101" s="65" t="s">
        <v>4</v>
      </c>
    </row>
    <row r="102" spans="1:10" ht="31.5">
      <c r="A102" s="50">
        <v>90</v>
      </c>
      <c r="B102" s="147" t="s">
        <v>24754</v>
      </c>
      <c r="C102" s="51" t="s">
        <v>24772</v>
      </c>
      <c r="D102" s="147" t="s">
        <v>24773</v>
      </c>
      <c r="E102" s="1119">
        <v>1552000</v>
      </c>
      <c r="F102" s="65" t="s">
        <v>4</v>
      </c>
    </row>
    <row r="103" spans="1:10" ht="31.5">
      <c r="A103" s="50">
        <v>91</v>
      </c>
      <c r="B103" s="147" t="s">
        <v>24754</v>
      </c>
      <c r="C103" s="51" t="s">
        <v>24774</v>
      </c>
      <c r="D103" s="147" t="s">
        <v>24775</v>
      </c>
      <c r="E103" s="1119">
        <v>450000</v>
      </c>
      <c r="F103" s="65" t="s">
        <v>4</v>
      </c>
    </row>
    <row r="104" spans="1:10" ht="31.5">
      <c r="A104" s="50">
        <v>92</v>
      </c>
      <c r="B104" s="147" t="s">
        <v>24776</v>
      </c>
      <c r="C104" s="51" t="s">
        <v>24777</v>
      </c>
      <c r="D104" s="147" t="s">
        <v>9833</v>
      </c>
      <c r="E104" s="1119">
        <v>1900000</v>
      </c>
      <c r="F104" s="65" t="s">
        <v>4</v>
      </c>
    </row>
    <row r="105" spans="1:10" ht="31.5">
      <c r="A105" s="50">
        <v>93</v>
      </c>
      <c r="B105" s="147" t="s">
        <v>24778</v>
      </c>
      <c r="C105" s="51" t="s">
        <v>24779</v>
      </c>
      <c r="D105" s="147" t="s">
        <v>24780</v>
      </c>
      <c r="E105" s="1119">
        <v>1500000</v>
      </c>
      <c r="F105" s="65" t="s">
        <v>4</v>
      </c>
    </row>
    <row r="106" spans="1:10" ht="31.5">
      <c r="A106" s="50">
        <v>94</v>
      </c>
      <c r="B106" s="147" t="s">
        <v>24759</v>
      </c>
      <c r="C106" s="51" t="s">
        <v>24781</v>
      </c>
      <c r="D106" s="84" t="s">
        <v>2858</v>
      </c>
      <c r="E106" s="1119">
        <v>1200000</v>
      </c>
      <c r="F106" s="65" t="s">
        <v>4</v>
      </c>
    </row>
    <row r="107" spans="1:10" ht="15.75">
      <c r="A107" s="50"/>
      <c r="B107" s="2173" t="s">
        <v>3278</v>
      </c>
      <c r="C107" s="2175"/>
      <c r="D107" s="84"/>
      <c r="E107" s="1119"/>
      <c r="F107" s="65"/>
    </row>
    <row r="108" spans="1:10" ht="47.25">
      <c r="A108" s="50">
        <v>95</v>
      </c>
      <c r="B108" s="147" t="s">
        <v>24782</v>
      </c>
      <c r="C108" s="51" t="s">
        <v>24783</v>
      </c>
      <c r="D108" s="147" t="s">
        <v>24784</v>
      </c>
      <c r="E108" s="1119">
        <v>900000</v>
      </c>
      <c r="F108" s="1122" t="s">
        <v>4</v>
      </c>
    </row>
    <row r="109" spans="1:10" ht="141.75">
      <c r="A109" s="50">
        <v>96</v>
      </c>
      <c r="B109" s="147" t="s">
        <v>24785</v>
      </c>
      <c r="C109" s="51" t="s">
        <v>24786</v>
      </c>
      <c r="D109" s="147" t="s">
        <v>24787</v>
      </c>
      <c r="E109" s="1119">
        <v>2500000</v>
      </c>
      <c r="F109" s="65" t="s">
        <v>4</v>
      </c>
    </row>
    <row r="110" spans="1:10" ht="110.25">
      <c r="A110" s="50">
        <v>97</v>
      </c>
      <c r="B110" s="147" t="s">
        <v>24788</v>
      </c>
      <c r="C110" s="51" t="s">
        <v>24789</v>
      </c>
      <c r="D110" s="147" t="s">
        <v>24790</v>
      </c>
      <c r="E110" s="1119">
        <v>2400000</v>
      </c>
      <c r="F110" s="65" t="s">
        <v>118</v>
      </c>
    </row>
    <row r="111" spans="1:10" ht="63">
      <c r="A111" s="50">
        <v>98</v>
      </c>
      <c r="B111" s="147" t="s">
        <v>24788</v>
      </c>
      <c r="C111" s="51" t="s">
        <v>24791</v>
      </c>
      <c r="D111" s="147" t="s">
        <v>24792</v>
      </c>
      <c r="E111" s="1119">
        <v>1600000</v>
      </c>
      <c r="F111" s="65" t="s">
        <v>4</v>
      </c>
    </row>
    <row r="112" spans="1:10" ht="47.25">
      <c r="A112" s="50">
        <v>99</v>
      </c>
      <c r="B112" s="147" t="s">
        <v>24793</v>
      </c>
      <c r="C112" s="51" t="s">
        <v>24794</v>
      </c>
      <c r="D112" s="147" t="s">
        <v>24795</v>
      </c>
      <c r="E112" s="1119">
        <v>1200000</v>
      </c>
      <c r="F112" s="65" t="s">
        <v>4</v>
      </c>
    </row>
    <row r="113" spans="1:6" ht="63">
      <c r="A113" s="50">
        <v>101</v>
      </c>
      <c r="B113" s="147" t="s">
        <v>24796</v>
      </c>
      <c r="C113" s="51" t="s">
        <v>24797</v>
      </c>
      <c r="D113" s="147" t="s">
        <v>24795</v>
      </c>
      <c r="E113" s="1119">
        <v>1200000</v>
      </c>
      <c r="F113" s="65" t="s">
        <v>4</v>
      </c>
    </row>
    <row r="114" spans="1:6" ht="15.75">
      <c r="A114" s="50"/>
      <c r="B114" s="2173" t="s">
        <v>1418</v>
      </c>
      <c r="C114" s="2175"/>
      <c r="D114" s="84"/>
      <c r="E114" s="1119"/>
      <c r="F114" s="65"/>
    </row>
    <row r="115" spans="1:6" ht="157.5">
      <c r="A115" s="50">
        <v>102</v>
      </c>
      <c r="B115" s="147" t="s">
        <v>24798</v>
      </c>
      <c r="C115" s="50" t="s">
        <v>24799</v>
      </c>
      <c r="D115" s="147" t="s">
        <v>24800</v>
      </c>
      <c r="E115" s="1119">
        <v>1500000</v>
      </c>
      <c r="F115" s="65" t="s">
        <v>4</v>
      </c>
    </row>
    <row r="116" spans="1:6" ht="47.25">
      <c r="A116" s="50">
        <v>103</v>
      </c>
      <c r="B116" s="147" t="s">
        <v>24801</v>
      </c>
      <c r="C116" s="50" t="s">
        <v>24802</v>
      </c>
      <c r="D116" s="147" t="s">
        <v>24803</v>
      </c>
      <c r="E116" s="1119">
        <v>900000</v>
      </c>
      <c r="F116" s="65" t="s">
        <v>4</v>
      </c>
    </row>
    <row r="117" spans="1:6" ht="15.75">
      <c r="A117" s="50"/>
      <c r="B117" s="173" t="s">
        <v>15</v>
      </c>
      <c r="C117" s="50"/>
      <c r="D117" s="50"/>
      <c r="E117" s="1123">
        <f>SUM(E6:E116)</f>
        <v>108440875.52</v>
      </c>
      <c r="F117" s="159"/>
    </row>
    <row r="118" spans="1:6" ht="102" customHeight="1">
      <c r="A118" s="2143" t="s">
        <v>7567</v>
      </c>
      <c r="B118" s="2143"/>
      <c r="C118" s="2143"/>
      <c r="D118" s="2143" t="s">
        <v>1392</v>
      </c>
      <c r="E118" s="2143"/>
      <c r="F118" s="2143"/>
    </row>
    <row r="126" spans="1:6" ht="141.75">
      <c r="A126" s="50">
        <v>104</v>
      </c>
      <c r="B126" s="147" t="s">
        <v>24804</v>
      </c>
      <c r="C126" s="50" t="s">
        <v>24805</v>
      </c>
      <c r="D126" s="147" t="s">
        <v>24806</v>
      </c>
      <c r="E126" s="1119">
        <v>600000</v>
      </c>
      <c r="F126" s="65" t="s">
        <v>4</v>
      </c>
    </row>
    <row r="128" spans="1:6">
      <c r="E128" s="1124">
        <f>E126+E117</f>
        <v>109040875.52</v>
      </c>
    </row>
  </sheetData>
  <mergeCells count="14">
    <mergeCell ref="A1:F1"/>
    <mergeCell ref="A2:F2"/>
    <mergeCell ref="A3:F3"/>
    <mergeCell ref="B5:C5"/>
    <mergeCell ref="B10:D10"/>
    <mergeCell ref="B14:C14"/>
    <mergeCell ref="A118:C118"/>
    <mergeCell ref="D118:F118"/>
    <mergeCell ref="B16:C16"/>
    <mergeCell ref="B20:C20"/>
    <mergeCell ref="B22:C22"/>
    <mergeCell ref="B91:C91"/>
    <mergeCell ref="B107:C107"/>
    <mergeCell ref="B114:C114"/>
  </mergeCell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theme="5" tint="-0.499984740745262"/>
  </sheetPr>
  <dimension ref="A1:F118"/>
  <sheetViews>
    <sheetView topLeftCell="A107" workbookViewId="0">
      <selection activeCell="G117" sqref="G117"/>
    </sheetView>
  </sheetViews>
  <sheetFormatPr defaultColWidth="22" defaultRowHeight="15.75"/>
  <cols>
    <col min="1" max="1" width="7" style="594" customWidth="1"/>
    <col min="2" max="2" width="15.85546875" style="594" customWidth="1"/>
    <col min="3" max="3" width="41.5703125" style="594" customWidth="1"/>
    <col min="4" max="4" width="28.28515625" style="594" customWidth="1"/>
    <col min="5" max="5" width="20.85546875" style="1165" customWidth="1"/>
    <col min="6" max="6" width="9.7109375" style="596" customWidth="1"/>
    <col min="7" max="16384" width="22" style="594"/>
  </cols>
  <sheetData>
    <row r="1" spans="1:6">
      <c r="A1" s="2403" t="s">
        <v>133</v>
      </c>
      <c r="B1" s="2403"/>
      <c r="C1" s="2403"/>
      <c r="D1" s="2403"/>
      <c r="E1" s="2403"/>
      <c r="F1" s="2403"/>
    </row>
    <row r="2" spans="1:6">
      <c r="A2" s="2403" t="s">
        <v>26149</v>
      </c>
      <c r="B2" s="2403"/>
      <c r="C2" s="2403"/>
      <c r="D2" s="2403"/>
      <c r="E2" s="2403"/>
      <c r="F2" s="2403"/>
    </row>
    <row r="3" spans="1:6">
      <c r="A3" s="2403" t="s">
        <v>140</v>
      </c>
      <c r="B3" s="2403"/>
      <c r="C3" s="2403"/>
      <c r="D3" s="2403"/>
      <c r="E3" s="2403"/>
      <c r="F3" s="2403"/>
    </row>
    <row r="4" spans="1:6" ht="31.5">
      <c r="A4" s="173" t="s">
        <v>134</v>
      </c>
      <c r="B4" s="47" t="s">
        <v>1486</v>
      </c>
      <c r="C4" s="47" t="s">
        <v>26150</v>
      </c>
      <c r="D4" s="47" t="s">
        <v>21224</v>
      </c>
      <c r="E4" s="4" t="s">
        <v>137</v>
      </c>
      <c r="F4" s="172" t="s">
        <v>1489</v>
      </c>
    </row>
    <row r="5" spans="1:6">
      <c r="A5" s="242"/>
      <c r="B5" s="2198" t="s">
        <v>10711</v>
      </c>
      <c r="C5" s="2198"/>
      <c r="D5" s="47"/>
      <c r="E5" s="105"/>
      <c r="F5" s="172"/>
    </row>
    <row r="6" spans="1:6" ht="31.5">
      <c r="A6" s="50">
        <v>1</v>
      </c>
      <c r="B6" s="50" t="s">
        <v>1911</v>
      </c>
      <c r="C6" s="50" t="s">
        <v>26151</v>
      </c>
      <c r="D6" s="51" t="s">
        <v>3</v>
      </c>
      <c r="E6" s="119">
        <v>4500000</v>
      </c>
      <c r="F6" s="159" t="s">
        <v>583</v>
      </c>
    </row>
    <row r="7" spans="1:6" ht="63">
      <c r="A7" s="50">
        <v>2</v>
      </c>
      <c r="B7" s="50" t="s">
        <v>5</v>
      </c>
      <c r="C7" s="50" t="s">
        <v>26152</v>
      </c>
      <c r="D7" s="50" t="s">
        <v>240</v>
      </c>
      <c r="E7" s="119">
        <v>700000</v>
      </c>
      <c r="F7" s="160" t="s">
        <v>583</v>
      </c>
    </row>
    <row r="8" spans="1:6" ht="31.5">
      <c r="A8" s="50">
        <v>3</v>
      </c>
      <c r="B8" s="50" t="s">
        <v>8120</v>
      </c>
      <c r="C8" s="50" t="s">
        <v>26199</v>
      </c>
      <c r="D8" s="50" t="s">
        <v>26236</v>
      </c>
      <c r="E8" s="119">
        <v>150000</v>
      </c>
      <c r="F8" s="160" t="s">
        <v>583</v>
      </c>
    </row>
    <row r="9" spans="1:6" ht="31.5">
      <c r="A9" s="50">
        <v>4</v>
      </c>
      <c r="B9" s="50" t="s">
        <v>468</v>
      </c>
      <c r="C9" s="50" t="s">
        <v>26200</v>
      </c>
      <c r="D9" s="50" t="s">
        <v>26153</v>
      </c>
      <c r="E9" s="119">
        <v>150000</v>
      </c>
      <c r="F9" s="160" t="s">
        <v>583</v>
      </c>
    </row>
    <row r="10" spans="1:6" ht="31.5">
      <c r="A10" s="50">
        <v>5</v>
      </c>
      <c r="B10" s="50" t="s">
        <v>219</v>
      </c>
      <c r="C10" s="50" t="s">
        <v>26201</v>
      </c>
      <c r="D10" s="51" t="s">
        <v>585</v>
      </c>
      <c r="E10" s="119">
        <v>700000</v>
      </c>
      <c r="F10" s="160" t="s">
        <v>583</v>
      </c>
    </row>
    <row r="11" spans="1:6">
      <c r="A11" s="50"/>
      <c r="B11" s="2215" t="s">
        <v>26208</v>
      </c>
      <c r="C11" s="2276"/>
      <c r="D11" s="51"/>
      <c r="E11" s="119"/>
      <c r="F11" s="160"/>
    </row>
    <row r="12" spans="1:6" ht="47.25">
      <c r="A12" s="50">
        <v>6</v>
      </c>
      <c r="B12" s="50" t="s">
        <v>12</v>
      </c>
      <c r="C12" s="50" t="s">
        <v>26154</v>
      </c>
      <c r="D12" s="50" t="s">
        <v>14</v>
      </c>
      <c r="E12" s="119">
        <v>1000000</v>
      </c>
      <c r="F12" s="160" t="s">
        <v>118</v>
      </c>
    </row>
    <row r="13" spans="1:6" ht="78.75">
      <c r="A13" s="50">
        <v>7</v>
      </c>
      <c r="B13" s="50" t="s">
        <v>26291</v>
      </c>
      <c r="C13" s="51" t="s">
        <v>26296</v>
      </c>
      <c r="D13" s="51" t="s">
        <v>474</v>
      </c>
      <c r="E13" s="119">
        <v>450000</v>
      </c>
      <c r="F13" s="160" t="s">
        <v>118</v>
      </c>
    </row>
    <row r="14" spans="1:6">
      <c r="A14" s="50"/>
      <c r="B14" s="2215" t="s">
        <v>593</v>
      </c>
      <c r="C14" s="2276"/>
      <c r="D14" s="51"/>
      <c r="E14" s="119"/>
      <c r="F14" s="160"/>
    </row>
    <row r="15" spans="1:6" ht="47.25">
      <c r="A15" s="50">
        <v>8</v>
      </c>
      <c r="B15" s="50" t="s">
        <v>594</v>
      </c>
      <c r="C15" s="50" t="s">
        <v>26202</v>
      </c>
      <c r="D15" s="50" t="s">
        <v>26155</v>
      </c>
      <c r="E15" s="119">
        <v>10000000</v>
      </c>
      <c r="F15" s="160" t="s">
        <v>118</v>
      </c>
    </row>
    <row r="16" spans="1:6" ht="47.25">
      <c r="A16" s="50">
        <v>9</v>
      </c>
      <c r="B16" s="50" t="s">
        <v>3454</v>
      </c>
      <c r="C16" s="50" t="s">
        <v>26297</v>
      </c>
      <c r="D16" s="50" t="s">
        <v>26156</v>
      </c>
      <c r="E16" s="119">
        <v>10000000</v>
      </c>
      <c r="F16" s="160" t="s">
        <v>118</v>
      </c>
    </row>
    <row r="17" spans="1:6">
      <c r="A17" s="50"/>
      <c r="B17" s="2215" t="s">
        <v>207</v>
      </c>
      <c r="C17" s="2276"/>
      <c r="D17" s="50"/>
      <c r="E17" s="119"/>
      <c r="F17" s="160"/>
    </row>
    <row r="18" spans="1:6" ht="63">
      <c r="A18" s="50">
        <v>10</v>
      </c>
      <c r="B18" s="51" t="s">
        <v>475</v>
      </c>
      <c r="C18" s="50" t="s">
        <v>26157</v>
      </c>
      <c r="D18" s="51" t="s">
        <v>22</v>
      </c>
      <c r="E18" s="121">
        <v>5738993.4500000002</v>
      </c>
      <c r="F18" s="51" t="s">
        <v>583</v>
      </c>
    </row>
    <row r="19" spans="1:6" ht="31.5">
      <c r="A19" s="50">
        <v>11</v>
      </c>
      <c r="B19" s="51" t="s">
        <v>26161</v>
      </c>
      <c r="C19" s="50" t="s">
        <v>26205</v>
      </c>
      <c r="D19" s="51" t="s">
        <v>26240</v>
      </c>
      <c r="E19" s="121">
        <v>1200000</v>
      </c>
      <c r="F19" s="160" t="s">
        <v>763</v>
      </c>
    </row>
    <row r="20" spans="1:6" ht="31.5">
      <c r="A20" s="50">
        <v>12</v>
      </c>
      <c r="B20" s="51" t="s">
        <v>26292</v>
      </c>
      <c r="C20" s="50" t="s">
        <v>26209</v>
      </c>
      <c r="D20" s="51" t="s">
        <v>26241</v>
      </c>
      <c r="E20" s="121">
        <v>1300000</v>
      </c>
      <c r="F20" s="160" t="s">
        <v>763</v>
      </c>
    </row>
    <row r="21" spans="1:6" ht="31.5">
      <c r="A21" s="50">
        <v>13</v>
      </c>
      <c r="B21" s="51" t="s">
        <v>26242</v>
      </c>
      <c r="C21" s="50" t="s">
        <v>26210</v>
      </c>
      <c r="D21" s="51" t="s">
        <v>880</v>
      </c>
      <c r="E21" s="121">
        <v>1600000</v>
      </c>
      <c r="F21" s="160" t="s">
        <v>763</v>
      </c>
    </row>
    <row r="22" spans="1:6" ht="31.5">
      <c r="A22" s="50">
        <v>14</v>
      </c>
      <c r="B22" s="51" t="s">
        <v>26251</v>
      </c>
      <c r="C22" s="50" t="s">
        <v>26211</v>
      </c>
      <c r="D22" s="51" t="s">
        <v>880</v>
      </c>
      <c r="E22" s="121">
        <v>1600000</v>
      </c>
      <c r="F22" s="160" t="s">
        <v>763</v>
      </c>
    </row>
    <row r="23" spans="1:6" ht="31.5">
      <c r="A23" s="50">
        <v>15</v>
      </c>
      <c r="B23" s="51" t="s">
        <v>26177</v>
      </c>
      <c r="C23" s="50" t="s">
        <v>26212</v>
      </c>
      <c r="D23" s="51" t="s">
        <v>26243</v>
      </c>
      <c r="E23" s="121">
        <v>1400000</v>
      </c>
      <c r="F23" s="160" t="s">
        <v>763</v>
      </c>
    </row>
    <row r="24" spans="1:6" ht="31.5">
      <c r="A24" s="50">
        <v>16</v>
      </c>
      <c r="B24" s="51" t="s">
        <v>26164</v>
      </c>
      <c r="C24" s="50" t="s">
        <v>26213</v>
      </c>
      <c r="D24" s="51" t="s">
        <v>880</v>
      </c>
      <c r="E24" s="121">
        <v>1600000</v>
      </c>
      <c r="F24" s="160" t="s">
        <v>763</v>
      </c>
    </row>
    <row r="25" spans="1:6" ht="63">
      <c r="A25" s="50">
        <v>17</v>
      </c>
      <c r="B25" s="51" t="s">
        <v>26244</v>
      </c>
      <c r="C25" s="50" t="s">
        <v>26214</v>
      </c>
      <c r="D25" s="51" t="s">
        <v>26245</v>
      </c>
      <c r="E25" s="121">
        <v>2000000</v>
      </c>
      <c r="F25" s="160" t="s">
        <v>763</v>
      </c>
    </row>
    <row r="26" spans="1:6" ht="63">
      <c r="A26" s="50">
        <v>18</v>
      </c>
      <c r="B26" s="51" t="s">
        <v>26165</v>
      </c>
      <c r="C26" s="50" t="s">
        <v>26215</v>
      </c>
      <c r="D26" s="51" t="s">
        <v>26246</v>
      </c>
      <c r="E26" s="121">
        <v>1400000</v>
      </c>
      <c r="F26" s="160" t="s">
        <v>763</v>
      </c>
    </row>
    <row r="27" spans="1:6" ht="31.5">
      <c r="A27" s="50">
        <v>19</v>
      </c>
      <c r="B27" s="51" t="s">
        <v>26166</v>
      </c>
      <c r="C27" s="50" t="s">
        <v>26216</v>
      </c>
      <c r="D27" s="51" t="s">
        <v>26247</v>
      </c>
      <c r="E27" s="121">
        <v>1400000</v>
      </c>
      <c r="F27" s="160" t="s">
        <v>763</v>
      </c>
    </row>
    <row r="28" spans="1:6" ht="47.25">
      <c r="A28" s="50">
        <v>20</v>
      </c>
      <c r="B28" s="51" t="s">
        <v>26167</v>
      </c>
      <c r="C28" s="50" t="s">
        <v>26217</v>
      </c>
      <c r="D28" s="51" t="s">
        <v>26248</v>
      </c>
      <c r="E28" s="121">
        <v>1000000</v>
      </c>
      <c r="F28" s="160" t="s">
        <v>763</v>
      </c>
    </row>
    <row r="29" spans="1:6" ht="31.5">
      <c r="A29" s="50">
        <v>21</v>
      </c>
      <c r="B29" s="51" t="s">
        <v>26162</v>
      </c>
      <c r="C29" s="50" t="s">
        <v>26218</v>
      </c>
      <c r="D29" s="51" t="s">
        <v>880</v>
      </c>
      <c r="E29" s="121">
        <v>1400000</v>
      </c>
      <c r="F29" s="160" t="s">
        <v>763</v>
      </c>
    </row>
    <row r="30" spans="1:6" ht="47.25">
      <c r="A30" s="50">
        <v>22</v>
      </c>
      <c r="B30" s="51" t="s">
        <v>26168</v>
      </c>
      <c r="C30" s="50" t="s">
        <v>26219</v>
      </c>
      <c r="D30" s="51" t="s">
        <v>26249</v>
      </c>
      <c r="E30" s="121">
        <v>4000000</v>
      </c>
      <c r="F30" s="160" t="s">
        <v>763</v>
      </c>
    </row>
    <row r="31" spans="1:6" ht="31.5">
      <c r="A31" s="50">
        <v>23</v>
      </c>
      <c r="B31" s="51" t="s">
        <v>26169</v>
      </c>
      <c r="C31" s="50" t="s">
        <v>26220</v>
      </c>
      <c r="D31" s="51" t="s">
        <v>26170</v>
      </c>
      <c r="E31" s="121">
        <v>1000000</v>
      </c>
      <c r="F31" s="160" t="s">
        <v>763</v>
      </c>
    </row>
    <row r="32" spans="1:6" ht="31.5">
      <c r="A32" s="50">
        <v>24</v>
      </c>
      <c r="B32" s="51" t="s">
        <v>26171</v>
      </c>
      <c r="C32" s="50" t="s">
        <v>26221</v>
      </c>
      <c r="D32" s="51" t="s">
        <v>26319</v>
      </c>
      <c r="E32" s="121">
        <v>350000</v>
      </c>
      <c r="F32" s="160" t="s">
        <v>763</v>
      </c>
    </row>
    <row r="33" spans="1:6" ht="31.5">
      <c r="A33" s="50">
        <v>25</v>
      </c>
      <c r="B33" s="51" t="s">
        <v>26167</v>
      </c>
      <c r="C33" s="50" t="s">
        <v>26222</v>
      </c>
      <c r="D33" s="51" t="s">
        <v>26319</v>
      </c>
      <c r="E33" s="121">
        <v>350000</v>
      </c>
      <c r="F33" s="160" t="s">
        <v>763</v>
      </c>
    </row>
    <row r="34" spans="1:6" ht="31.5">
      <c r="A34" s="50">
        <v>26</v>
      </c>
      <c r="B34" s="51" t="s">
        <v>26172</v>
      </c>
      <c r="C34" s="50" t="s">
        <v>26223</v>
      </c>
      <c r="D34" s="51" t="s">
        <v>26319</v>
      </c>
      <c r="E34" s="121">
        <v>350000</v>
      </c>
      <c r="F34" s="160" t="s">
        <v>763</v>
      </c>
    </row>
    <row r="35" spans="1:6" ht="31.5">
      <c r="A35" s="50">
        <v>27</v>
      </c>
      <c r="B35" s="51" t="s">
        <v>26173</v>
      </c>
      <c r="C35" s="50" t="s">
        <v>26224</v>
      </c>
      <c r="D35" s="51" t="s">
        <v>26319</v>
      </c>
      <c r="E35" s="121">
        <v>350000</v>
      </c>
      <c r="F35" s="160" t="s">
        <v>763</v>
      </c>
    </row>
    <row r="36" spans="1:6" ht="31.5">
      <c r="A36" s="50">
        <v>28</v>
      </c>
      <c r="B36" s="51" t="s">
        <v>26250</v>
      </c>
      <c r="C36" s="50" t="s">
        <v>26225</v>
      </c>
      <c r="D36" s="51" t="s">
        <v>26319</v>
      </c>
      <c r="E36" s="121">
        <v>350000</v>
      </c>
      <c r="F36" s="160" t="s">
        <v>763</v>
      </c>
    </row>
    <row r="37" spans="1:6" ht="31.5">
      <c r="A37" s="50">
        <v>29</v>
      </c>
      <c r="B37" s="51" t="s">
        <v>26174</v>
      </c>
      <c r="C37" s="50" t="s">
        <v>26226</v>
      </c>
      <c r="D37" s="51" t="s">
        <v>26319</v>
      </c>
      <c r="E37" s="121">
        <v>350000</v>
      </c>
      <c r="F37" s="160" t="s">
        <v>763</v>
      </c>
    </row>
    <row r="38" spans="1:6" ht="31.5">
      <c r="A38" s="50">
        <v>30</v>
      </c>
      <c r="B38" s="51" t="s">
        <v>26175</v>
      </c>
      <c r="C38" s="50" t="s">
        <v>26227</v>
      </c>
      <c r="D38" s="51" t="s">
        <v>26319</v>
      </c>
      <c r="E38" s="121">
        <v>350000</v>
      </c>
      <c r="F38" s="160" t="s">
        <v>763</v>
      </c>
    </row>
    <row r="39" spans="1:6" ht="31.5">
      <c r="A39" s="50">
        <v>31</v>
      </c>
      <c r="B39" s="51" t="s">
        <v>26176</v>
      </c>
      <c r="C39" s="50" t="s">
        <v>26206</v>
      </c>
      <c r="D39" s="51" t="s">
        <v>26319</v>
      </c>
      <c r="E39" s="121">
        <v>350000</v>
      </c>
      <c r="F39" s="160" t="s">
        <v>763</v>
      </c>
    </row>
    <row r="40" spans="1:6" ht="31.5">
      <c r="A40" s="50">
        <v>32</v>
      </c>
      <c r="B40" s="51" t="s">
        <v>26251</v>
      </c>
      <c r="C40" s="50" t="s">
        <v>26228</v>
      </c>
      <c r="D40" s="51" t="s">
        <v>26319</v>
      </c>
      <c r="E40" s="121">
        <v>350000</v>
      </c>
      <c r="F40" s="160" t="s">
        <v>763</v>
      </c>
    </row>
    <row r="41" spans="1:6" ht="31.5">
      <c r="A41" s="50">
        <v>33</v>
      </c>
      <c r="B41" s="51" t="s">
        <v>26177</v>
      </c>
      <c r="C41" s="50" t="s">
        <v>26229</v>
      </c>
      <c r="D41" s="51" t="s">
        <v>26319</v>
      </c>
      <c r="E41" s="121">
        <v>350000</v>
      </c>
      <c r="F41" s="160" t="s">
        <v>763</v>
      </c>
    </row>
    <row r="42" spans="1:6" ht="31.5">
      <c r="A42" s="50">
        <v>34</v>
      </c>
      <c r="B42" s="51" t="s">
        <v>26163</v>
      </c>
      <c r="C42" s="50" t="s">
        <v>26230</v>
      </c>
      <c r="D42" s="51" t="s">
        <v>26319</v>
      </c>
      <c r="E42" s="121">
        <v>350000</v>
      </c>
      <c r="F42" s="160" t="s">
        <v>763</v>
      </c>
    </row>
    <row r="43" spans="1:6" ht="31.5">
      <c r="A43" s="50">
        <v>35</v>
      </c>
      <c r="B43" s="51" t="s">
        <v>26178</v>
      </c>
      <c r="C43" s="50" t="s">
        <v>26231</v>
      </c>
      <c r="D43" s="51" t="s">
        <v>26319</v>
      </c>
      <c r="E43" s="121">
        <v>350000</v>
      </c>
      <c r="F43" s="160" t="s">
        <v>763</v>
      </c>
    </row>
    <row r="44" spans="1:6" ht="31.5">
      <c r="A44" s="50">
        <v>36</v>
      </c>
      <c r="B44" s="51" t="s">
        <v>26164</v>
      </c>
      <c r="C44" s="50" t="s">
        <v>26232</v>
      </c>
      <c r="D44" s="51" t="s">
        <v>26319</v>
      </c>
      <c r="E44" s="121">
        <v>350000</v>
      </c>
      <c r="F44" s="160" t="s">
        <v>763</v>
      </c>
    </row>
    <row r="45" spans="1:6" ht="31.5">
      <c r="A45" s="50">
        <v>37</v>
      </c>
      <c r="B45" s="51" t="s">
        <v>26242</v>
      </c>
      <c r="C45" s="50" t="s">
        <v>26233</v>
      </c>
      <c r="D45" s="51" t="s">
        <v>26319</v>
      </c>
      <c r="E45" s="121">
        <v>350000</v>
      </c>
      <c r="F45" s="160" t="s">
        <v>763</v>
      </c>
    </row>
    <row r="46" spans="1:6" ht="31.5">
      <c r="A46" s="50">
        <v>38</v>
      </c>
      <c r="B46" s="51" t="s">
        <v>26252</v>
      </c>
      <c r="C46" s="50" t="s">
        <v>26234</v>
      </c>
      <c r="D46" s="51" t="s">
        <v>26319</v>
      </c>
      <c r="E46" s="121">
        <v>350000</v>
      </c>
      <c r="F46" s="160" t="s">
        <v>763</v>
      </c>
    </row>
    <row r="47" spans="1:6" ht="31.5">
      <c r="A47" s="50">
        <v>39</v>
      </c>
      <c r="B47" s="51" t="s">
        <v>26179</v>
      </c>
      <c r="C47" s="50" t="s">
        <v>26235</v>
      </c>
      <c r="D47" s="51" t="s">
        <v>26180</v>
      </c>
      <c r="E47" s="121">
        <v>961881.87</v>
      </c>
      <c r="F47" s="160" t="s">
        <v>763</v>
      </c>
    </row>
    <row r="48" spans="1:6">
      <c r="A48" s="50"/>
      <c r="B48" s="2189" t="s">
        <v>535</v>
      </c>
      <c r="C48" s="2249"/>
      <c r="D48" s="51"/>
      <c r="E48" s="121"/>
      <c r="F48" s="160"/>
    </row>
    <row r="49" spans="1:6" ht="47.25">
      <c r="A49" s="50">
        <v>40</v>
      </c>
      <c r="B49" s="51" t="s">
        <v>26181</v>
      </c>
      <c r="C49" s="51" t="s">
        <v>26266</v>
      </c>
      <c r="D49" s="51" t="s">
        <v>26320</v>
      </c>
      <c r="E49" s="121">
        <v>700000</v>
      </c>
      <c r="F49" s="160" t="s">
        <v>763</v>
      </c>
    </row>
    <row r="50" spans="1:6" ht="47.25">
      <c r="A50" s="50">
        <v>41</v>
      </c>
      <c r="B50" s="51" t="s">
        <v>26182</v>
      </c>
      <c r="C50" s="51" t="s">
        <v>26267</v>
      </c>
      <c r="D50" s="51" t="s">
        <v>26320</v>
      </c>
      <c r="E50" s="121">
        <v>700000</v>
      </c>
      <c r="F50" s="160" t="s">
        <v>763</v>
      </c>
    </row>
    <row r="51" spans="1:6" ht="47.25">
      <c r="A51" s="50">
        <v>42</v>
      </c>
      <c r="B51" s="51" t="s">
        <v>26253</v>
      </c>
      <c r="C51" s="51" t="s">
        <v>26268</v>
      </c>
      <c r="D51" s="51" t="s">
        <v>26320</v>
      </c>
      <c r="E51" s="121">
        <v>700000</v>
      </c>
      <c r="F51" s="160" t="s">
        <v>763</v>
      </c>
    </row>
    <row r="52" spans="1:6" ht="31.5">
      <c r="A52" s="50">
        <v>43</v>
      </c>
      <c r="B52" s="51" t="s">
        <v>26183</v>
      </c>
      <c r="C52" s="51" t="s">
        <v>26269</v>
      </c>
      <c r="D52" s="51" t="s">
        <v>26321</v>
      </c>
      <c r="E52" s="121">
        <v>860000</v>
      </c>
      <c r="F52" s="160" t="s">
        <v>763</v>
      </c>
    </row>
    <row r="53" spans="1:6" ht="47.25">
      <c r="A53" s="50">
        <v>44</v>
      </c>
      <c r="B53" s="51" t="s">
        <v>26184</v>
      </c>
      <c r="C53" s="51" t="s">
        <v>26270</v>
      </c>
      <c r="D53" s="51" t="s">
        <v>26320</v>
      </c>
      <c r="E53" s="121">
        <v>700000</v>
      </c>
      <c r="F53" s="160" t="s">
        <v>763</v>
      </c>
    </row>
    <row r="54" spans="1:6" ht="47.25">
      <c r="A54" s="50">
        <v>45</v>
      </c>
      <c r="B54" s="51" t="s">
        <v>26286</v>
      </c>
      <c r="C54" s="51" t="s">
        <v>26271</v>
      </c>
      <c r="D54" s="51" t="s">
        <v>26320</v>
      </c>
      <c r="E54" s="121">
        <v>700000</v>
      </c>
      <c r="F54" s="160" t="s">
        <v>763</v>
      </c>
    </row>
    <row r="55" spans="1:6" ht="47.25">
      <c r="A55" s="50">
        <v>46</v>
      </c>
      <c r="B55" s="51" t="s">
        <v>26185</v>
      </c>
      <c r="C55" s="51" t="s">
        <v>26272</v>
      </c>
      <c r="D55" s="51" t="s">
        <v>26320</v>
      </c>
      <c r="E55" s="121">
        <v>700000</v>
      </c>
      <c r="F55" s="160" t="s">
        <v>763</v>
      </c>
    </row>
    <row r="56" spans="1:6" ht="31.5">
      <c r="A56" s="50">
        <v>47</v>
      </c>
      <c r="B56" s="51" t="s">
        <v>26186</v>
      </c>
      <c r="C56" s="51" t="s">
        <v>26273</v>
      </c>
      <c r="D56" s="51" t="s">
        <v>26320</v>
      </c>
      <c r="E56" s="121">
        <v>700000</v>
      </c>
      <c r="F56" s="160" t="s">
        <v>763</v>
      </c>
    </row>
    <row r="57" spans="1:6" ht="47.25">
      <c r="A57" s="50">
        <v>48</v>
      </c>
      <c r="B57" s="51" t="s">
        <v>26187</v>
      </c>
      <c r="C57" s="51" t="s">
        <v>26274</v>
      </c>
      <c r="D57" s="51" t="s">
        <v>26320</v>
      </c>
      <c r="E57" s="121">
        <v>700000</v>
      </c>
      <c r="F57" s="160" t="s">
        <v>763</v>
      </c>
    </row>
    <row r="58" spans="1:6" ht="47.25">
      <c r="A58" s="50">
        <v>49</v>
      </c>
      <c r="B58" s="51" t="s">
        <v>26254</v>
      </c>
      <c r="C58" s="51" t="s">
        <v>26275</v>
      </c>
      <c r="D58" s="51" t="s">
        <v>26255</v>
      </c>
      <c r="E58" s="121">
        <v>2900000</v>
      </c>
      <c r="F58" s="160" t="s">
        <v>763</v>
      </c>
    </row>
    <row r="59" spans="1:6" ht="47.25">
      <c r="A59" s="50">
        <v>50</v>
      </c>
      <c r="B59" s="51" t="s">
        <v>26181</v>
      </c>
      <c r="C59" s="51" t="s">
        <v>26276</v>
      </c>
      <c r="D59" s="51" t="s">
        <v>26188</v>
      </c>
      <c r="E59" s="121">
        <v>2800000</v>
      </c>
      <c r="F59" s="160" t="s">
        <v>763</v>
      </c>
    </row>
    <row r="60" spans="1:6" ht="47.25">
      <c r="A60" s="50">
        <v>51</v>
      </c>
      <c r="B60" s="51" t="s">
        <v>26181</v>
      </c>
      <c r="C60" s="51" t="s">
        <v>26277</v>
      </c>
      <c r="D60" s="51" t="s">
        <v>26256</v>
      </c>
      <c r="E60" s="121">
        <v>900000</v>
      </c>
      <c r="F60" s="160" t="s">
        <v>763</v>
      </c>
    </row>
    <row r="61" spans="1:6" ht="47.25">
      <c r="A61" s="50">
        <v>52</v>
      </c>
      <c r="B61" s="51" t="s">
        <v>26257</v>
      </c>
      <c r="C61" s="51" t="s">
        <v>26278</v>
      </c>
      <c r="D61" s="51" t="s">
        <v>26322</v>
      </c>
      <c r="E61" s="121">
        <v>1000000</v>
      </c>
      <c r="F61" s="160" t="s">
        <v>763</v>
      </c>
    </row>
    <row r="62" spans="1:6" ht="409.5">
      <c r="A62" s="50">
        <v>53</v>
      </c>
      <c r="B62" s="51" t="s">
        <v>26287</v>
      </c>
      <c r="C62" s="51" t="s">
        <v>26279</v>
      </c>
      <c r="D62" s="1169" t="s">
        <v>26314</v>
      </c>
      <c r="E62" s="121">
        <v>1200000</v>
      </c>
      <c r="F62" s="160" t="s">
        <v>763</v>
      </c>
    </row>
    <row r="63" spans="1:6" ht="409.5">
      <c r="A63" s="50">
        <v>54</v>
      </c>
      <c r="B63" s="51" t="s">
        <v>26181</v>
      </c>
      <c r="C63" s="51" t="s">
        <v>26280</v>
      </c>
      <c r="D63" s="1168" t="s">
        <v>26315</v>
      </c>
      <c r="E63" s="121">
        <v>1200000</v>
      </c>
      <c r="F63" s="160" t="s">
        <v>763</v>
      </c>
    </row>
    <row r="64" spans="1:6" ht="409.5">
      <c r="A64" s="50">
        <v>55</v>
      </c>
      <c r="B64" s="51" t="s">
        <v>26237</v>
      </c>
      <c r="C64" s="51" t="s">
        <v>26281</v>
      </c>
      <c r="D64" s="1168" t="s">
        <v>26316</v>
      </c>
      <c r="E64" s="121">
        <v>1200000</v>
      </c>
      <c r="F64" s="160" t="s">
        <v>763</v>
      </c>
    </row>
    <row r="65" spans="1:6" ht="63">
      <c r="A65" s="50">
        <v>56</v>
      </c>
      <c r="B65" s="51" t="s">
        <v>26254</v>
      </c>
      <c r="C65" s="51" t="s">
        <v>26282</v>
      </c>
      <c r="D65" s="51" t="s">
        <v>26258</v>
      </c>
      <c r="E65" s="121">
        <v>1400000</v>
      </c>
      <c r="F65" s="160" t="s">
        <v>763</v>
      </c>
    </row>
    <row r="66" spans="1:6" ht="47.25">
      <c r="A66" s="50">
        <v>57</v>
      </c>
      <c r="B66" s="51" t="s">
        <v>26184</v>
      </c>
      <c r="C66" s="51" t="s">
        <v>26283</v>
      </c>
      <c r="D66" s="107" t="s">
        <v>26259</v>
      </c>
      <c r="E66" s="121">
        <v>500000</v>
      </c>
      <c r="F66" s="160" t="s">
        <v>763</v>
      </c>
    </row>
    <row r="67" spans="1:6" ht="47.25">
      <c r="A67" s="50">
        <v>58</v>
      </c>
      <c r="B67" s="51" t="s">
        <v>26288</v>
      </c>
      <c r="C67" s="51" t="s">
        <v>26284</v>
      </c>
      <c r="D67" s="51" t="s">
        <v>26193</v>
      </c>
      <c r="E67" s="121">
        <v>900000</v>
      </c>
      <c r="F67" s="160" t="s">
        <v>763</v>
      </c>
    </row>
    <row r="68" spans="1:6">
      <c r="A68" s="50"/>
      <c r="B68" s="2189" t="s">
        <v>662</v>
      </c>
      <c r="C68" s="2249"/>
      <c r="D68" s="51"/>
      <c r="E68" s="121"/>
      <c r="F68" s="160"/>
    </row>
    <row r="69" spans="1:6" ht="47.25">
      <c r="A69" s="50">
        <v>59</v>
      </c>
      <c r="B69" s="51" t="s">
        <v>26295</v>
      </c>
      <c r="C69" s="50" t="s">
        <v>5019</v>
      </c>
      <c r="D69" s="51" t="s">
        <v>26261</v>
      </c>
      <c r="E69" s="121">
        <v>3000000</v>
      </c>
      <c r="F69" s="160" t="s">
        <v>763</v>
      </c>
    </row>
    <row r="70" spans="1:6" ht="47.25">
      <c r="A70" s="50">
        <v>60</v>
      </c>
      <c r="B70" s="51" t="s">
        <v>26293</v>
      </c>
      <c r="C70" s="50" t="s">
        <v>5021</v>
      </c>
      <c r="D70" s="51" t="s">
        <v>26243</v>
      </c>
      <c r="E70" s="121">
        <v>1800000</v>
      </c>
      <c r="F70" s="160" t="s">
        <v>763</v>
      </c>
    </row>
    <row r="71" spans="1:6" ht="47.25">
      <c r="A71" s="50">
        <v>61</v>
      </c>
      <c r="B71" s="51" t="s">
        <v>26294</v>
      </c>
      <c r="C71" s="50" t="s">
        <v>5024</v>
      </c>
      <c r="D71" s="51" t="s">
        <v>26243</v>
      </c>
      <c r="E71" s="121">
        <v>1800000</v>
      </c>
      <c r="F71" s="160" t="s">
        <v>763</v>
      </c>
    </row>
    <row r="72" spans="1:6" ht="47.25">
      <c r="A72" s="50">
        <v>62</v>
      </c>
      <c r="B72" s="51" t="s">
        <v>26294</v>
      </c>
      <c r="C72" s="50" t="s">
        <v>5026</v>
      </c>
      <c r="D72" s="51" t="s">
        <v>26180</v>
      </c>
      <c r="E72" s="121">
        <v>900000</v>
      </c>
      <c r="F72" s="160" t="s">
        <v>763</v>
      </c>
    </row>
    <row r="73" spans="1:6" ht="78.75">
      <c r="A73" s="50">
        <v>63</v>
      </c>
      <c r="B73" s="51" t="s">
        <v>26262</v>
      </c>
      <c r="C73" s="50" t="s">
        <v>5028</v>
      </c>
      <c r="D73" s="51" t="s">
        <v>26263</v>
      </c>
      <c r="E73" s="121">
        <v>2000000</v>
      </c>
      <c r="F73" s="160" t="s">
        <v>763</v>
      </c>
    </row>
    <row r="74" spans="1:6">
      <c r="A74" s="50"/>
      <c r="B74" s="2189" t="s">
        <v>29765</v>
      </c>
      <c r="C74" s="2249"/>
      <c r="D74" s="51"/>
      <c r="E74" s="121"/>
      <c r="F74" s="160"/>
    </row>
    <row r="75" spans="1:6" ht="63">
      <c r="A75" s="50">
        <v>64</v>
      </c>
      <c r="B75" s="51" t="s">
        <v>26194</v>
      </c>
      <c r="C75" s="50" t="s">
        <v>26285</v>
      </c>
      <c r="D75" s="50" t="s">
        <v>26195</v>
      </c>
      <c r="E75" s="121">
        <v>1500000</v>
      </c>
      <c r="F75" s="160" t="s">
        <v>763</v>
      </c>
    </row>
    <row r="76" spans="1:6">
      <c r="A76" s="242"/>
      <c r="B76" s="178" t="s">
        <v>26265</v>
      </c>
      <c r="C76" s="1145"/>
      <c r="D76" s="179"/>
      <c r="E76" s="39">
        <f>SUM(E6:E75)</f>
        <v>91960875.319999993</v>
      </c>
      <c r="F76" s="160"/>
    </row>
    <row r="77" spans="1:6" ht="90" customHeight="1">
      <c r="A77" s="2143" t="s">
        <v>32028</v>
      </c>
      <c r="B77" s="2143"/>
      <c r="C77" s="2143"/>
      <c r="D77" s="2143" t="s">
        <v>1392</v>
      </c>
      <c r="E77" s="2143"/>
      <c r="F77" s="2143"/>
    </row>
    <row r="78" spans="1:6">
      <c r="A78" s="371"/>
      <c r="B78" s="371"/>
      <c r="C78" s="371"/>
      <c r="D78" s="371"/>
      <c r="E78" s="371"/>
      <c r="F78" s="371"/>
    </row>
    <row r="79" spans="1:6">
      <c r="A79" s="371"/>
      <c r="B79" s="371"/>
      <c r="C79" s="371"/>
      <c r="D79" s="371"/>
      <c r="E79" s="371"/>
      <c r="F79" s="371"/>
    </row>
    <row r="80" spans="1:6">
      <c r="A80" s="371"/>
      <c r="B80" s="371"/>
      <c r="C80" s="371"/>
      <c r="D80" s="371"/>
      <c r="E80" s="371"/>
      <c r="F80" s="371"/>
    </row>
    <row r="81" spans="1:6">
      <c r="A81" s="371"/>
      <c r="B81" s="371"/>
      <c r="C81" s="371"/>
      <c r="D81" s="371"/>
      <c r="E81" s="371"/>
      <c r="F81" s="371"/>
    </row>
    <row r="82" spans="1:6">
      <c r="A82" s="371"/>
      <c r="B82" s="371"/>
      <c r="C82" s="371"/>
      <c r="D82" s="371"/>
      <c r="E82" s="371"/>
      <c r="F82" s="371"/>
    </row>
    <row r="83" spans="1:6">
      <c r="A83" s="371"/>
      <c r="B83" s="371"/>
      <c r="C83" s="371"/>
      <c r="D83" s="371"/>
      <c r="E83" s="371"/>
      <c r="F83" s="371"/>
    </row>
    <row r="84" spans="1:6">
      <c r="A84" s="371"/>
      <c r="B84" s="371"/>
      <c r="C84" s="371"/>
      <c r="D84" s="371"/>
      <c r="E84" s="371"/>
      <c r="F84" s="371"/>
    </row>
    <row r="85" spans="1:6">
      <c r="A85" s="371"/>
      <c r="B85" s="371"/>
      <c r="C85" s="371"/>
      <c r="D85" s="371"/>
      <c r="E85" s="371"/>
      <c r="F85" s="371"/>
    </row>
    <row r="86" spans="1:6">
      <c r="A86" s="371"/>
      <c r="B86" s="371"/>
      <c r="C86" s="371"/>
      <c r="D86" s="371"/>
      <c r="E86" s="371"/>
      <c r="F86" s="371"/>
    </row>
    <row r="87" spans="1:6">
      <c r="A87" s="371"/>
      <c r="B87" s="371"/>
      <c r="C87" s="371"/>
      <c r="D87" s="371"/>
      <c r="E87" s="371"/>
      <c r="F87" s="371"/>
    </row>
    <row r="88" spans="1:6">
      <c r="A88" s="371"/>
      <c r="B88" s="371"/>
      <c r="C88" s="371"/>
      <c r="D88" s="371"/>
      <c r="E88" s="371"/>
      <c r="F88" s="371"/>
    </row>
    <row r="89" spans="1:6">
      <c r="A89" s="371"/>
      <c r="B89" s="371"/>
      <c r="C89" s="371"/>
      <c r="D89" s="371"/>
      <c r="E89" s="371"/>
      <c r="F89" s="371"/>
    </row>
    <row r="90" spans="1:6">
      <c r="A90" s="371"/>
      <c r="B90" s="371"/>
      <c r="C90" s="371"/>
      <c r="D90" s="371"/>
      <c r="E90" s="371"/>
      <c r="F90" s="371"/>
    </row>
    <row r="91" spans="1:6">
      <c r="A91" s="371"/>
      <c r="B91" s="371"/>
      <c r="C91" s="371"/>
      <c r="D91" s="371"/>
      <c r="E91" s="371"/>
      <c r="F91" s="371"/>
    </row>
    <row r="92" spans="1:6">
      <c r="A92" s="371"/>
      <c r="B92" s="371"/>
      <c r="C92" s="371"/>
      <c r="D92" s="371"/>
      <c r="E92" s="371"/>
      <c r="F92" s="371"/>
    </row>
    <row r="93" spans="1:6">
      <c r="A93" s="371"/>
      <c r="B93" s="371"/>
      <c r="C93" s="371"/>
      <c r="D93" s="371"/>
      <c r="E93" s="371"/>
      <c r="F93" s="371"/>
    </row>
    <row r="94" spans="1:6">
      <c r="A94" s="371"/>
      <c r="B94" s="371"/>
      <c r="C94" s="371"/>
      <c r="D94" s="371"/>
      <c r="E94" s="371"/>
      <c r="F94" s="371"/>
    </row>
    <row r="95" spans="1:6">
      <c r="A95" s="371"/>
      <c r="B95" s="371"/>
      <c r="C95" s="371"/>
      <c r="D95" s="371"/>
      <c r="E95" s="371"/>
      <c r="F95" s="371"/>
    </row>
    <row r="99" spans="1:6">
      <c r="A99" s="242"/>
      <c r="B99" s="2189" t="s">
        <v>555</v>
      </c>
      <c r="C99" s="2249"/>
      <c r="D99" s="51"/>
      <c r="E99" s="121"/>
      <c r="F99" s="51"/>
    </row>
    <row r="100" spans="1:6" ht="63">
      <c r="A100" s="242"/>
      <c r="B100" s="51" t="s">
        <v>26238</v>
      </c>
      <c r="C100" s="50" t="s">
        <v>4901</v>
      </c>
      <c r="D100" s="51" t="s">
        <v>26158</v>
      </c>
      <c r="E100" s="119">
        <v>1000000</v>
      </c>
      <c r="F100" s="160" t="s">
        <v>763</v>
      </c>
    </row>
    <row r="101" spans="1:6" ht="63">
      <c r="A101" s="242"/>
      <c r="B101" s="51" t="s">
        <v>26239</v>
      </c>
      <c r="C101" s="50" t="s">
        <v>4901</v>
      </c>
      <c r="D101" s="51" t="s">
        <v>26159</v>
      </c>
      <c r="E101" s="119">
        <v>1000000</v>
      </c>
      <c r="F101" s="160" t="s">
        <v>763</v>
      </c>
    </row>
    <row r="102" spans="1:6">
      <c r="A102" s="242"/>
      <c r="B102" s="2189" t="s">
        <v>4345</v>
      </c>
      <c r="C102" s="2249"/>
      <c r="D102" s="51"/>
      <c r="E102" s="119"/>
      <c r="F102" s="160"/>
    </row>
    <row r="103" spans="1:6" ht="78.75">
      <c r="A103" s="242"/>
      <c r="B103" s="51" t="s">
        <v>26160</v>
      </c>
      <c r="C103" s="50" t="s">
        <v>26203</v>
      </c>
      <c r="D103" s="51" t="s">
        <v>26317</v>
      </c>
      <c r="E103" s="119">
        <v>1000000</v>
      </c>
      <c r="F103" s="160" t="s">
        <v>763</v>
      </c>
    </row>
    <row r="104" spans="1:6" ht="78.75">
      <c r="A104" s="242"/>
      <c r="B104" s="51" t="s">
        <v>26239</v>
      </c>
      <c r="C104" s="50" t="s">
        <v>26204</v>
      </c>
      <c r="D104" s="51" t="s">
        <v>26318</v>
      </c>
      <c r="E104" s="119">
        <v>1000000</v>
      </c>
      <c r="F104" s="160" t="s">
        <v>763</v>
      </c>
    </row>
    <row r="105" spans="1:6" ht="47.25">
      <c r="A105" s="242"/>
      <c r="B105" s="51" t="s">
        <v>26194</v>
      </c>
      <c r="C105" s="50" t="s">
        <v>26196</v>
      </c>
      <c r="D105" s="51" t="s">
        <v>26264</v>
      </c>
      <c r="E105" s="119">
        <v>2160000</v>
      </c>
      <c r="F105" s="160" t="s">
        <v>763</v>
      </c>
    </row>
    <row r="106" spans="1:6" ht="47.25">
      <c r="A106" s="242"/>
      <c r="B106" s="51" t="s">
        <v>26197</v>
      </c>
      <c r="C106" s="50" t="s">
        <v>26207</v>
      </c>
      <c r="D106" s="51" t="s">
        <v>26198</v>
      </c>
      <c r="E106" s="121">
        <v>1311881.71</v>
      </c>
      <c r="F106" s="160" t="s">
        <v>763</v>
      </c>
    </row>
    <row r="107" spans="1:6" ht="47.25">
      <c r="B107" s="51" t="s">
        <v>26289</v>
      </c>
      <c r="C107" s="51" t="s">
        <v>26189</v>
      </c>
      <c r="D107" s="51" t="s">
        <v>916</v>
      </c>
      <c r="E107" s="121">
        <v>1600000</v>
      </c>
      <c r="F107" s="160" t="s">
        <v>763</v>
      </c>
    </row>
    <row r="108" spans="1:6" ht="47.25">
      <c r="B108" s="51" t="s">
        <v>26289</v>
      </c>
      <c r="C108" s="51" t="s">
        <v>26190</v>
      </c>
      <c r="D108" s="51" t="s">
        <v>871</v>
      </c>
      <c r="E108" s="121">
        <v>4000000</v>
      </c>
      <c r="F108" s="160" t="s">
        <v>763</v>
      </c>
    </row>
    <row r="109" spans="1:6" ht="47.25">
      <c r="B109" s="51" t="s">
        <v>26289</v>
      </c>
      <c r="C109" s="51" t="s">
        <v>26191</v>
      </c>
      <c r="D109" s="51" t="s">
        <v>26260</v>
      </c>
      <c r="E109" s="121">
        <v>3000000</v>
      </c>
      <c r="F109" s="160" t="s">
        <v>763</v>
      </c>
    </row>
    <row r="110" spans="1:6" ht="47.25">
      <c r="B110" s="51" t="s">
        <v>26289</v>
      </c>
      <c r="C110" s="51" t="s">
        <v>26192</v>
      </c>
      <c r="D110" s="51" t="s">
        <v>2537</v>
      </c>
      <c r="E110" s="121">
        <v>1000000</v>
      </c>
      <c r="F110" s="160" t="s">
        <v>763</v>
      </c>
    </row>
    <row r="111" spans="1:6">
      <c r="E111" s="1165">
        <f>SUM(E100:E110)</f>
        <v>17071881.710000001</v>
      </c>
    </row>
    <row r="112" spans="1:6">
      <c r="D112" s="594" t="s">
        <v>26290</v>
      </c>
      <c r="E112" s="1165">
        <v>8118.49</v>
      </c>
    </row>
    <row r="113" spans="5:5">
      <c r="E113" s="274"/>
    </row>
    <row r="118" spans="5:5">
      <c r="E118" s="1165">
        <f>E112+E111+E76</f>
        <v>109040875.52</v>
      </c>
    </row>
  </sheetData>
  <mergeCells count="14">
    <mergeCell ref="B102:C102"/>
    <mergeCell ref="A1:F1"/>
    <mergeCell ref="A2:F2"/>
    <mergeCell ref="A3:F3"/>
    <mergeCell ref="B48:C48"/>
    <mergeCell ref="D77:F77"/>
    <mergeCell ref="B68:C68"/>
    <mergeCell ref="B74:C74"/>
    <mergeCell ref="B5:C5"/>
    <mergeCell ref="B11:C11"/>
    <mergeCell ref="B14:C14"/>
    <mergeCell ref="B17:C17"/>
    <mergeCell ref="B99:C99"/>
    <mergeCell ref="A77:C77"/>
  </mergeCells>
  <pageMargins left="0.7" right="0.7" top="0.75" bottom="0.75" header="0.3" footer="0.3"/>
  <pageSetup orientation="landscape" r:id="rId1"/>
  <headerFooter>
    <oddFooter>Page &amp;P of &amp;N</oddFooter>
  </headerFooter>
</worksheet>
</file>

<file path=xl/worksheets/sheet133.xml><?xml version="1.0" encoding="utf-8"?>
<worksheet xmlns="http://schemas.openxmlformats.org/spreadsheetml/2006/main" xmlns:r="http://schemas.openxmlformats.org/officeDocument/2006/relationships">
  <sheetPr>
    <tabColor theme="5" tint="-0.499984740745262"/>
  </sheetPr>
  <dimension ref="A1:F127"/>
  <sheetViews>
    <sheetView workbookViewId="0">
      <selection activeCell="H9" sqref="H9"/>
    </sheetView>
  </sheetViews>
  <sheetFormatPr defaultRowHeight="15"/>
  <cols>
    <col min="1" max="1" width="7" style="12" customWidth="1"/>
    <col min="2" max="2" width="17.28515625" style="12" customWidth="1"/>
    <col min="3" max="3" width="42.7109375" style="12" customWidth="1"/>
    <col min="4" max="4" width="25.85546875" style="12" customWidth="1"/>
    <col min="5" max="5" width="19.42578125" style="185" bestFit="1" customWidth="1"/>
    <col min="6" max="6" width="9.7109375" style="64" customWidth="1"/>
    <col min="7" max="16384" width="9.140625" style="12"/>
  </cols>
  <sheetData>
    <row r="1" spans="1:6" ht="15.75">
      <c r="A1" s="2396" t="s">
        <v>133</v>
      </c>
      <c r="B1" s="2397"/>
      <c r="C1" s="2397"/>
      <c r="D1" s="2397"/>
      <c r="E1" s="2397"/>
      <c r="F1" s="2398"/>
    </row>
    <row r="2" spans="1:6" ht="15.75">
      <c r="A2" s="2396" t="s">
        <v>2685</v>
      </c>
      <c r="B2" s="2397"/>
      <c r="C2" s="2397"/>
      <c r="D2" s="2397"/>
      <c r="E2" s="2397"/>
      <c r="F2" s="2398"/>
    </row>
    <row r="3" spans="1:6" ht="15.75">
      <c r="A3" s="2396" t="s">
        <v>140</v>
      </c>
      <c r="B3" s="2397"/>
      <c r="C3" s="2397"/>
      <c r="D3" s="2397"/>
      <c r="E3" s="2397"/>
      <c r="F3" s="2398"/>
    </row>
    <row r="4" spans="1:6" ht="15.75">
      <c r="A4" s="46" t="s">
        <v>134</v>
      </c>
      <c r="B4" s="47" t="s">
        <v>135</v>
      </c>
      <c r="C4" s="47" t="s">
        <v>0</v>
      </c>
      <c r="D4" s="47" t="s">
        <v>136</v>
      </c>
      <c r="E4" s="82" t="s">
        <v>1300</v>
      </c>
      <c r="F4" s="172" t="s">
        <v>138</v>
      </c>
    </row>
    <row r="5" spans="1:6" ht="15.75">
      <c r="A5" s="49"/>
      <c r="B5" s="2189" t="s">
        <v>1948</v>
      </c>
      <c r="C5" s="2191"/>
      <c r="D5" s="47"/>
      <c r="E5" s="82"/>
      <c r="F5" s="172"/>
    </row>
    <row r="6" spans="1:6" ht="31.5">
      <c r="A6" s="49">
        <v>1</v>
      </c>
      <c r="B6" s="50" t="s">
        <v>464</v>
      </c>
      <c r="C6" s="51" t="s">
        <v>2686</v>
      </c>
      <c r="D6" s="50" t="s">
        <v>239</v>
      </c>
      <c r="E6" s="116">
        <v>3452000</v>
      </c>
      <c r="F6" s="159" t="s">
        <v>118</v>
      </c>
    </row>
    <row r="7" spans="1:6" ht="78.75">
      <c r="A7" s="49">
        <v>2</v>
      </c>
      <c r="B7" s="50" t="s">
        <v>5</v>
      </c>
      <c r="C7" s="51" t="s">
        <v>2687</v>
      </c>
      <c r="D7" s="50" t="s">
        <v>240</v>
      </c>
      <c r="E7" s="116">
        <v>1501263.23</v>
      </c>
      <c r="F7" s="159" t="s">
        <v>118</v>
      </c>
    </row>
    <row r="8" spans="1:6" ht="31.5">
      <c r="A8" s="49">
        <v>3</v>
      </c>
      <c r="B8" s="50" t="s">
        <v>7</v>
      </c>
      <c r="C8" s="51" t="s">
        <v>4234</v>
      </c>
      <c r="D8" s="50" t="s">
        <v>9</v>
      </c>
      <c r="E8" s="116">
        <v>21600</v>
      </c>
      <c r="F8" s="159" t="s">
        <v>118</v>
      </c>
    </row>
    <row r="9" spans="1:6" ht="47.25">
      <c r="A9" s="49">
        <v>4</v>
      </c>
      <c r="B9" s="50" t="s">
        <v>12</v>
      </c>
      <c r="C9" s="51" t="s">
        <v>2688</v>
      </c>
      <c r="D9" s="50" t="s">
        <v>14</v>
      </c>
      <c r="E9" s="116">
        <v>1567589.3</v>
      </c>
      <c r="F9" s="159" t="s">
        <v>118</v>
      </c>
    </row>
    <row r="10" spans="1:6" ht="15.75" customHeight="1">
      <c r="A10" s="49"/>
      <c r="B10" s="2215" t="s">
        <v>142</v>
      </c>
      <c r="C10" s="2220"/>
      <c r="D10" s="2216"/>
      <c r="E10" s="116"/>
      <c r="F10" s="159"/>
    </row>
    <row r="11" spans="1:6" ht="78.75">
      <c r="A11" s="49">
        <v>5</v>
      </c>
      <c r="B11" s="50" t="s">
        <v>5</v>
      </c>
      <c r="C11" s="51" t="s">
        <v>2689</v>
      </c>
      <c r="D11" s="50" t="s">
        <v>1492</v>
      </c>
      <c r="E11" s="116">
        <v>998226.27</v>
      </c>
      <c r="F11" s="159" t="s">
        <v>118</v>
      </c>
    </row>
    <row r="12" spans="1:6" ht="47.25">
      <c r="A12" s="49">
        <v>6</v>
      </c>
      <c r="B12" s="50" t="s">
        <v>12</v>
      </c>
      <c r="C12" s="51" t="s">
        <v>2690</v>
      </c>
      <c r="D12" s="50" t="s">
        <v>14</v>
      </c>
      <c r="E12" s="116">
        <v>923000</v>
      </c>
      <c r="F12" s="159" t="s">
        <v>118</v>
      </c>
    </row>
    <row r="13" spans="1:6" ht="63">
      <c r="A13" s="49">
        <v>7</v>
      </c>
      <c r="B13" s="50" t="s">
        <v>1496</v>
      </c>
      <c r="C13" s="51" t="s">
        <v>2691</v>
      </c>
      <c r="D13" s="50" t="s">
        <v>2692</v>
      </c>
      <c r="E13" s="116">
        <v>1350000</v>
      </c>
      <c r="F13" s="159" t="s">
        <v>118</v>
      </c>
    </row>
    <row r="14" spans="1:6" ht="15.75">
      <c r="A14" s="49"/>
      <c r="B14" s="2215" t="s">
        <v>207</v>
      </c>
      <c r="C14" s="2216"/>
      <c r="D14" s="50"/>
      <c r="E14" s="116"/>
      <c r="F14" s="159"/>
    </row>
    <row r="15" spans="1:6" ht="63">
      <c r="A15" s="49">
        <v>8</v>
      </c>
      <c r="B15" s="50" t="s">
        <v>475</v>
      </c>
      <c r="C15" s="51" t="s">
        <v>2693</v>
      </c>
      <c r="D15" s="50" t="s">
        <v>196</v>
      </c>
      <c r="E15" s="116">
        <v>5738993.4500000002</v>
      </c>
      <c r="F15" s="159" t="s">
        <v>118</v>
      </c>
    </row>
    <row r="16" spans="1:6" ht="15.75">
      <c r="A16" s="49"/>
      <c r="B16" s="2215" t="s">
        <v>593</v>
      </c>
      <c r="C16" s="2216"/>
      <c r="D16" s="50"/>
      <c r="E16" s="116"/>
      <c r="F16" s="159"/>
    </row>
    <row r="17" spans="1:6" ht="47.25">
      <c r="A17" s="49">
        <v>9</v>
      </c>
      <c r="B17" s="50" t="s">
        <v>39</v>
      </c>
      <c r="C17" s="51" t="s">
        <v>2694</v>
      </c>
      <c r="D17" s="50" t="s">
        <v>2695</v>
      </c>
      <c r="E17" s="116">
        <v>7000000.2699999996</v>
      </c>
      <c r="F17" s="159" t="s">
        <v>118</v>
      </c>
    </row>
    <row r="18" spans="1:6" ht="47.25">
      <c r="A18" s="49">
        <v>10</v>
      </c>
      <c r="B18" s="50" t="s">
        <v>41</v>
      </c>
      <c r="C18" s="51" t="s">
        <v>2696</v>
      </c>
      <c r="D18" s="50" t="s">
        <v>1503</v>
      </c>
      <c r="E18" s="116">
        <v>14000000</v>
      </c>
      <c r="F18" s="159" t="s">
        <v>118</v>
      </c>
    </row>
    <row r="19" spans="1:6" ht="15.75">
      <c r="A19" s="46"/>
      <c r="B19" s="582" t="s">
        <v>15</v>
      </c>
      <c r="C19" s="179"/>
      <c r="D19" s="173"/>
      <c r="E19" s="277">
        <f>SUM(E6:E18)</f>
        <v>36552672.519999996</v>
      </c>
      <c r="F19" s="159"/>
    </row>
    <row r="20" spans="1:6" ht="92.25" customHeight="1">
      <c r="A20" s="2144" t="s">
        <v>1391</v>
      </c>
      <c r="B20" s="2144"/>
      <c r="C20" s="2144"/>
      <c r="D20" s="2144" t="s">
        <v>1392</v>
      </c>
      <c r="E20" s="2144"/>
      <c r="F20" s="2144"/>
    </row>
    <row r="21" spans="1:6" ht="15.75">
      <c r="A21" s="49"/>
      <c r="B21" s="504"/>
      <c r="C21" s="307"/>
      <c r="D21" s="50"/>
      <c r="E21" s="116"/>
      <c r="F21" s="159"/>
    </row>
    <row r="22" spans="1:6" ht="15.75">
      <c r="A22" s="49"/>
      <c r="B22" s="504"/>
      <c r="C22" s="307"/>
      <c r="D22" s="50"/>
      <c r="E22" s="116"/>
      <c r="F22" s="159"/>
    </row>
    <row r="23" spans="1:6" ht="15.75">
      <c r="A23" s="49"/>
      <c r="B23" s="504"/>
      <c r="C23" s="307"/>
      <c r="D23" s="50"/>
      <c r="E23" s="116"/>
      <c r="F23" s="159"/>
    </row>
    <row r="24" spans="1:6" ht="15.75">
      <c r="A24" s="49"/>
      <c r="B24" s="504"/>
      <c r="C24" s="307"/>
      <c r="D24" s="50"/>
      <c r="E24" s="116"/>
      <c r="F24" s="159"/>
    </row>
    <row r="25" spans="1:6" ht="15.75">
      <c r="A25" s="49"/>
      <c r="B25" s="504"/>
      <c r="C25" s="307"/>
      <c r="D25" s="50"/>
      <c r="E25" s="116"/>
      <c r="F25" s="159"/>
    </row>
    <row r="26" spans="1:6" ht="15.75">
      <c r="A26" s="49"/>
      <c r="B26" s="504"/>
      <c r="C26" s="307"/>
      <c r="D26" s="50"/>
      <c r="E26" s="116"/>
      <c r="F26" s="159"/>
    </row>
    <row r="27" spans="1:6" ht="15.75">
      <c r="A27" s="49"/>
      <c r="B27" s="504"/>
      <c r="C27" s="307"/>
      <c r="D27" s="50"/>
      <c r="E27" s="116"/>
      <c r="F27" s="159"/>
    </row>
    <row r="28" spans="1:6" ht="15.75">
      <c r="A28" s="2396" t="s">
        <v>133</v>
      </c>
      <c r="B28" s="2397"/>
      <c r="C28" s="2397"/>
      <c r="D28" s="2397"/>
      <c r="E28" s="2397"/>
      <c r="F28" s="2398"/>
    </row>
    <row r="29" spans="1:6" ht="15.75">
      <c r="A29" s="2396" t="s">
        <v>2685</v>
      </c>
      <c r="B29" s="2397"/>
      <c r="C29" s="2397"/>
      <c r="D29" s="2397"/>
      <c r="E29" s="2397"/>
      <c r="F29" s="2398"/>
    </row>
    <row r="30" spans="1:6" ht="15.75">
      <c r="A30" s="2396" t="s">
        <v>140</v>
      </c>
      <c r="B30" s="2397"/>
      <c r="C30" s="2397"/>
      <c r="D30" s="2397"/>
      <c r="E30" s="2397"/>
      <c r="F30" s="2398"/>
    </row>
    <row r="31" spans="1:6" ht="15.75">
      <c r="A31" s="46" t="s">
        <v>134</v>
      </c>
      <c r="B31" s="47" t="s">
        <v>135</v>
      </c>
      <c r="C31" s="47" t="s">
        <v>0</v>
      </c>
      <c r="D31" s="47" t="s">
        <v>136</v>
      </c>
      <c r="E31" s="82" t="s">
        <v>1300</v>
      </c>
      <c r="F31" s="172" t="s">
        <v>138</v>
      </c>
    </row>
    <row r="32" spans="1:6" ht="15.75">
      <c r="A32" s="49"/>
      <c r="B32" s="2215" t="s">
        <v>144</v>
      </c>
      <c r="C32" s="2216"/>
      <c r="D32" s="50"/>
      <c r="E32" s="116"/>
      <c r="F32" s="159"/>
    </row>
    <row r="33" spans="1:6" ht="78.75">
      <c r="A33" s="49">
        <v>1</v>
      </c>
      <c r="B33" s="50" t="s">
        <v>2697</v>
      </c>
      <c r="C33" s="51" t="s">
        <v>2698</v>
      </c>
      <c r="D33" s="50" t="s">
        <v>4231</v>
      </c>
      <c r="E33" s="116">
        <v>373335</v>
      </c>
      <c r="F33" s="159" t="s">
        <v>4</v>
      </c>
    </row>
    <row r="34" spans="1:6" ht="15.75">
      <c r="A34" s="49"/>
      <c r="B34" s="2215" t="s">
        <v>1404</v>
      </c>
      <c r="C34" s="2216"/>
      <c r="D34" s="50"/>
      <c r="E34" s="116"/>
      <c r="F34" s="159"/>
    </row>
    <row r="35" spans="1:6" ht="47.25">
      <c r="A35" s="49">
        <v>2</v>
      </c>
      <c r="B35" s="51" t="s">
        <v>2699</v>
      </c>
      <c r="C35" s="51" t="s">
        <v>2700</v>
      </c>
      <c r="D35" s="51" t="s">
        <v>2701</v>
      </c>
      <c r="E35" s="263">
        <v>158600</v>
      </c>
      <c r="F35" s="159" t="s">
        <v>278</v>
      </c>
    </row>
    <row r="36" spans="1:6" ht="47.25">
      <c r="A36" s="49">
        <v>3</v>
      </c>
      <c r="B36" s="51" t="s">
        <v>2702</v>
      </c>
      <c r="C36" s="51" t="s">
        <v>2703</v>
      </c>
      <c r="D36" s="51" t="s">
        <v>2701</v>
      </c>
      <c r="E36" s="263">
        <v>158600</v>
      </c>
      <c r="F36" s="159" t="s">
        <v>278</v>
      </c>
    </row>
    <row r="37" spans="1:6" ht="47.25">
      <c r="A37" s="49">
        <v>4</v>
      </c>
      <c r="B37" s="51" t="s">
        <v>2704</v>
      </c>
      <c r="C37" s="51" t="s">
        <v>2705</v>
      </c>
      <c r="D37" s="51" t="s">
        <v>2701</v>
      </c>
      <c r="E37" s="263">
        <v>158600</v>
      </c>
      <c r="F37" s="159" t="s">
        <v>278</v>
      </c>
    </row>
    <row r="38" spans="1:6" ht="47.25">
      <c r="A38" s="49">
        <v>5</v>
      </c>
      <c r="B38" s="51" t="s">
        <v>2706</v>
      </c>
      <c r="C38" s="51" t="s">
        <v>2707</v>
      </c>
      <c r="D38" s="51" t="s">
        <v>2701</v>
      </c>
      <c r="E38" s="263">
        <v>158600</v>
      </c>
      <c r="F38" s="159" t="s">
        <v>278</v>
      </c>
    </row>
    <row r="39" spans="1:6" ht="47.25">
      <c r="A39" s="49">
        <v>6</v>
      </c>
      <c r="B39" s="51" t="s">
        <v>2708</v>
      </c>
      <c r="C39" s="51" t="s">
        <v>2709</v>
      </c>
      <c r="D39" s="51" t="s">
        <v>2701</v>
      </c>
      <c r="E39" s="263">
        <v>158600</v>
      </c>
      <c r="F39" s="159" t="s">
        <v>278</v>
      </c>
    </row>
    <row r="40" spans="1:6" ht="47.25">
      <c r="A40" s="49">
        <v>7</v>
      </c>
      <c r="B40" s="51" t="s">
        <v>2710</v>
      </c>
      <c r="C40" s="51" t="s">
        <v>2711</v>
      </c>
      <c r="D40" s="51" t="s">
        <v>2701</v>
      </c>
      <c r="E40" s="263">
        <v>158600</v>
      </c>
      <c r="F40" s="159" t="s">
        <v>278</v>
      </c>
    </row>
    <row r="41" spans="1:6" ht="47.25">
      <c r="A41" s="49">
        <v>8</v>
      </c>
      <c r="B41" s="51" t="s">
        <v>2712</v>
      </c>
      <c r="C41" s="51" t="s">
        <v>2713</v>
      </c>
      <c r="D41" s="51" t="s">
        <v>2701</v>
      </c>
      <c r="E41" s="263">
        <v>158600</v>
      </c>
      <c r="F41" s="159" t="s">
        <v>278</v>
      </c>
    </row>
    <row r="42" spans="1:6" ht="47.25">
      <c r="A42" s="49">
        <v>9</v>
      </c>
      <c r="B42" s="51" t="s">
        <v>2714</v>
      </c>
      <c r="C42" s="51" t="s">
        <v>2715</v>
      </c>
      <c r="D42" s="51" t="s">
        <v>2701</v>
      </c>
      <c r="E42" s="263">
        <v>158600</v>
      </c>
      <c r="F42" s="159" t="s">
        <v>278</v>
      </c>
    </row>
    <row r="43" spans="1:6" ht="47.25">
      <c r="A43" s="49">
        <v>10</v>
      </c>
      <c r="B43" s="51" t="s">
        <v>2716</v>
      </c>
      <c r="C43" s="51" t="s">
        <v>2717</v>
      </c>
      <c r="D43" s="51" t="s">
        <v>2701</v>
      </c>
      <c r="E43" s="263">
        <v>158600</v>
      </c>
      <c r="F43" s="159" t="s">
        <v>278</v>
      </c>
    </row>
    <row r="44" spans="1:6" ht="47.25">
      <c r="A44" s="49">
        <v>11</v>
      </c>
      <c r="B44" s="51" t="s">
        <v>2718</v>
      </c>
      <c r="C44" s="51" t="s">
        <v>2719</v>
      </c>
      <c r="D44" s="51" t="s">
        <v>2701</v>
      </c>
      <c r="E44" s="263">
        <v>158600</v>
      </c>
      <c r="F44" s="159" t="s">
        <v>278</v>
      </c>
    </row>
    <row r="45" spans="1:6" ht="47.25">
      <c r="A45" s="49">
        <v>12</v>
      </c>
      <c r="B45" s="51" t="s">
        <v>2720</v>
      </c>
      <c r="C45" s="51" t="s">
        <v>2721</v>
      </c>
      <c r="D45" s="51" t="s">
        <v>2701</v>
      </c>
      <c r="E45" s="263">
        <v>158600</v>
      </c>
      <c r="F45" s="159" t="s">
        <v>278</v>
      </c>
    </row>
    <row r="46" spans="1:6" ht="47.25">
      <c r="A46" s="49">
        <v>13</v>
      </c>
      <c r="B46" s="51" t="s">
        <v>2722</v>
      </c>
      <c r="C46" s="51" t="s">
        <v>2723</v>
      </c>
      <c r="D46" s="51" t="s">
        <v>2701</v>
      </c>
      <c r="E46" s="263">
        <v>158600</v>
      </c>
      <c r="F46" s="159" t="s">
        <v>278</v>
      </c>
    </row>
    <row r="47" spans="1:6" ht="47.25">
      <c r="A47" s="49">
        <v>14</v>
      </c>
      <c r="B47" s="51" t="s">
        <v>2724</v>
      </c>
      <c r="C47" s="51" t="s">
        <v>2725</v>
      </c>
      <c r="D47" s="51" t="s">
        <v>2701</v>
      </c>
      <c r="E47" s="263">
        <v>158600</v>
      </c>
      <c r="F47" s="159" t="s">
        <v>278</v>
      </c>
    </row>
    <row r="48" spans="1:6" ht="47.25">
      <c r="A48" s="49">
        <v>15</v>
      </c>
      <c r="B48" s="51" t="s">
        <v>2726</v>
      </c>
      <c r="C48" s="51" t="s">
        <v>2727</v>
      </c>
      <c r="D48" s="51" t="s">
        <v>2701</v>
      </c>
      <c r="E48" s="263">
        <v>158600</v>
      </c>
      <c r="F48" s="159" t="s">
        <v>278</v>
      </c>
    </row>
    <row r="49" spans="1:6" ht="47.25">
      <c r="A49" s="49">
        <v>16</v>
      </c>
      <c r="B49" s="51" t="s">
        <v>2728</v>
      </c>
      <c r="C49" s="51" t="s">
        <v>2729</v>
      </c>
      <c r="D49" s="51" t="s">
        <v>2701</v>
      </c>
      <c r="E49" s="263">
        <v>158600</v>
      </c>
      <c r="F49" s="159" t="s">
        <v>278</v>
      </c>
    </row>
    <row r="50" spans="1:6" ht="47.25">
      <c r="A50" s="49">
        <v>17</v>
      </c>
      <c r="B50" s="50" t="s">
        <v>2730</v>
      </c>
      <c r="C50" s="51" t="s">
        <v>2731</v>
      </c>
      <c r="D50" s="50" t="s">
        <v>2732</v>
      </c>
      <c r="E50" s="263">
        <v>498300</v>
      </c>
      <c r="F50" s="160" t="s">
        <v>4</v>
      </c>
    </row>
    <row r="51" spans="1:6" ht="31.5">
      <c r="A51" s="49">
        <v>18</v>
      </c>
      <c r="B51" s="50" t="s">
        <v>2733</v>
      </c>
      <c r="C51" s="51" t="s">
        <v>2734</v>
      </c>
      <c r="D51" s="50" t="s">
        <v>2735</v>
      </c>
      <c r="E51" s="263">
        <v>950000</v>
      </c>
      <c r="F51" s="160" t="s">
        <v>4</v>
      </c>
    </row>
    <row r="52" spans="1:6" ht="34.5">
      <c r="A52" s="49">
        <v>19</v>
      </c>
      <c r="B52" s="50" t="s">
        <v>2736</v>
      </c>
      <c r="C52" s="51" t="s">
        <v>2737</v>
      </c>
      <c r="D52" s="50" t="s">
        <v>2738</v>
      </c>
      <c r="E52" s="263">
        <v>1500000</v>
      </c>
      <c r="F52" s="160" t="s">
        <v>4</v>
      </c>
    </row>
    <row r="53" spans="1:6" ht="31.5">
      <c r="A53" s="49">
        <v>20</v>
      </c>
      <c r="B53" s="50" t="s">
        <v>2739</v>
      </c>
      <c r="C53" s="51" t="s">
        <v>2740</v>
      </c>
      <c r="D53" s="50" t="s">
        <v>2735</v>
      </c>
      <c r="E53" s="263">
        <v>950000</v>
      </c>
      <c r="F53" s="160" t="s">
        <v>4</v>
      </c>
    </row>
    <row r="54" spans="1:6" ht="31.5">
      <c r="A54" s="49">
        <v>21</v>
      </c>
      <c r="B54" s="50" t="s">
        <v>2726</v>
      </c>
      <c r="C54" s="51" t="s">
        <v>2741</v>
      </c>
      <c r="D54" s="50" t="s">
        <v>2742</v>
      </c>
      <c r="E54" s="263">
        <v>2850000</v>
      </c>
      <c r="F54" s="160" t="s">
        <v>4</v>
      </c>
    </row>
    <row r="55" spans="1:6" ht="31.5">
      <c r="A55" s="49">
        <v>22</v>
      </c>
      <c r="B55" s="50" t="s">
        <v>2718</v>
      </c>
      <c r="C55" s="51" t="s">
        <v>2743</v>
      </c>
      <c r="D55" s="50" t="s">
        <v>2735</v>
      </c>
      <c r="E55" s="263">
        <v>950000</v>
      </c>
      <c r="F55" s="160" t="s">
        <v>4</v>
      </c>
    </row>
    <row r="56" spans="1:6" ht="31.5">
      <c r="A56" s="49">
        <v>23</v>
      </c>
      <c r="B56" s="50" t="s">
        <v>2744</v>
      </c>
      <c r="C56" s="51" t="s">
        <v>2745</v>
      </c>
      <c r="D56" s="50" t="s">
        <v>2746</v>
      </c>
      <c r="E56" s="263">
        <v>1200000</v>
      </c>
      <c r="F56" s="160" t="s">
        <v>4</v>
      </c>
    </row>
    <row r="57" spans="1:6" ht="31.5">
      <c r="A57" s="49">
        <v>24</v>
      </c>
      <c r="B57" s="50" t="s">
        <v>2747</v>
      </c>
      <c r="C57" s="51" t="s">
        <v>2748</v>
      </c>
      <c r="D57" s="50" t="s">
        <v>2749</v>
      </c>
      <c r="E57" s="263">
        <v>300000</v>
      </c>
      <c r="F57" s="160" t="s">
        <v>4</v>
      </c>
    </row>
    <row r="58" spans="1:6" ht="31.5">
      <c r="A58" s="49">
        <v>25</v>
      </c>
      <c r="B58" s="50" t="s">
        <v>2750</v>
      </c>
      <c r="C58" s="51" t="s">
        <v>2751</v>
      </c>
      <c r="D58" s="50" t="s">
        <v>2735</v>
      </c>
      <c r="E58" s="263">
        <v>950000</v>
      </c>
      <c r="F58" s="160" t="s">
        <v>4</v>
      </c>
    </row>
    <row r="59" spans="1:6" ht="47.25">
      <c r="A59" s="49">
        <v>26</v>
      </c>
      <c r="B59" s="50" t="s">
        <v>2750</v>
      </c>
      <c r="C59" s="51" t="s">
        <v>2752</v>
      </c>
      <c r="D59" s="50" t="s">
        <v>2753</v>
      </c>
      <c r="E59" s="263">
        <v>3950000</v>
      </c>
      <c r="F59" s="160" t="s">
        <v>4</v>
      </c>
    </row>
    <row r="60" spans="1:6" ht="126">
      <c r="A60" s="49">
        <v>27</v>
      </c>
      <c r="B60" s="50" t="s">
        <v>2754</v>
      </c>
      <c r="C60" s="51" t="s">
        <v>2755</v>
      </c>
      <c r="D60" s="50" t="s">
        <v>39540</v>
      </c>
      <c r="E60" s="263">
        <v>800000</v>
      </c>
      <c r="F60" s="160" t="s">
        <v>4</v>
      </c>
    </row>
    <row r="61" spans="1:6" ht="31.5">
      <c r="A61" s="49">
        <v>28</v>
      </c>
      <c r="B61" s="50" t="s">
        <v>2754</v>
      </c>
      <c r="C61" s="51" t="s">
        <v>2756</v>
      </c>
      <c r="D61" s="50" t="s">
        <v>2735</v>
      </c>
      <c r="E61" s="263">
        <v>950000</v>
      </c>
      <c r="F61" s="160" t="s">
        <v>4</v>
      </c>
    </row>
    <row r="62" spans="1:6" ht="31.5">
      <c r="A62" s="49">
        <v>29</v>
      </c>
      <c r="B62" s="50" t="s">
        <v>2757</v>
      </c>
      <c r="C62" s="51" t="s">
        <v>2758</v>
      </c>
      <c r="D62" s="50" t="s">
        <v>2735</v>
      </c>
      <c r="E62" s="263">
        <v>950000</v>
      </c>
      <c r="F62" s="160" t="s">
        <v>4</v>
      </c>
    </row>
    <row r="63" spans="1:6" ht="31.5">
      <c r="A63" s="49">
        <v>30</v>
      </c>
      <c r="B63" s="50" t="s">
        <v>2759</v>
      </c>
      <c r="C63" s="51" t="s">
        <v>2760</v>
      </c>
      <c r="D63" s="50" t="s">
        <v>2735</v>
      </c>
      <c r="E63" s="263">
        <v>950000</v>
      </c>
      <c r="F63" s="160" t="s">
        <v>4</v>
      </c>
    </row>
    <row r="64" spans="1:6" ht="31.5">
      <c r="A64" s="49">
        <v>31</v>
      </c>
      <c r="B64" s="50" t="s">
        <v>2720</v>
      </c>
      <c r="C64" s="51" t="s">
        <v>2761</v>
      </c>
      <c r="D64" s="50" t="s">
        <v>2735</v>
      </c>
      <c r="E64" s="263">
        <v>950000</v>
      </c>
      <c r="F64" s="160" t="s">
        <v>4</v>
      </c>
    </row>
    <row r="65" spans="1:6" ht="31.5">
      <c r="A65" s="49">
        <v>32</v>
      </c>
      <c r="B65" s="50" t="s">
        <v>2762</v>
      </c>
      <c r="C65" s="51" t="s">
        <v>2763</v>
      </c>
      <c r="D65" s="50" t="s">
        <v>2735</v>
      </c>
      <c r="E65" s="263">
        <v>950000</v>
      </c>
      <c r="F65" s="160" t="s">
        <v>4</v>
      </c>
    </row>
    <row r="66" spans="1:6" ht="31.5">
      <c r="A66" s="49">
        <v>33</v>
      </c>
      <c r="B66" s="50" t="s">
        <v>2764</v>
      </c>
      <c r="C66" s="51" t="s">
        <v>2765</v>
      </c>
      <c r="D66" s="50" t="s">
        <v>2735</v>
      </c>
      <c r="E66" s="263">
        <v>950000</v>
      </c>
      <c r="F66" s="160" t="s">
        <v>4</v>
      </c>
    </row>
    <row r="67" spans="1:6" ht="31.5">
      <c r="A67" s="49">
        <v>34</v>
      </c>
      <c r="B67" s="50" t="s">
        <v>2766</v>
      </c>
      <c r="C67" s="51" t="s">
        <v>2767</v>
      </c>
      <c r="D67" s="50" t="s">
        <v>2735</v>
      </c>
      <c r="E67" s="263">
        <v>950000</v>
      </c>
      <c r="F67" s="160" t="s">
        <v>4</v>
      </c>
    </row>
    <row r="68" spans="1:6" ht="31.5">
      <c r="A68" s="49">
        <v>35</v>
      </c>
      <c r="B68" s="50" t="s">
        <v>2768</v>
      </c>
      <c r="C68" s="51" t="s">
        <v>2769</v>
      </c>
      <c r="D68" s="50" t="s">
        <v>2735</v>
      </c>
      <c r="E68" s="263">
        <v>950000</v>
      </c>
      <c r="F68" s="160" t="s">
        <v>4</v>
      </c>
    </row>
    <row r="69" spans="1:6" ht="31.5">
      <c r="A69" s="49">
        <v>36</v>
      </c>
      <c r="B69" s="50" t="s">
        <v>2770</v>
      </c>
      <c r="C69" s="51" t="s">
        <v>2771</v>
      </c>
      <c r="D69" s="50" t="s">
        <v>2735</v>
      </c>
      <c r="E69" s="263">
        <v>950000</v>
      </c>
      <c r="F69" s="160" t="s">
        <v>4</v>
      </c>
    </row>
    <row r="70" spans="1:6" ht="31.5">
      <c r="A70" s="49">
        <v>37</v>
      </c>
      <c r="B70" s="50" t="s">
        <v>2772</v>
      </c>
      <c r="C70" s="51" t="s">
        <v>2773</v>
      </c>
      <c r="D70" s="50" t="s">
        <v>2735</v>
      </c>
      <c r="E70" s="263">
        <v>300000</v>
      </c>
      <c r="F70" s="160" t="s">
        <v>4</v>
      </c>
    </row>
    <row r="71" spans="1:6" ht="126">
      <c r="A71" s="49">
        <v>38</v>
      </c>
      <c r="B71" s="50" t="s">
        <v>2774</v>
      </c>
      <c r="C71" s="51" t="s">
        <v>2775</v>
      </c>
      <c r="D71" s="50" t="s">
        <v>39541</v>
      </c>
      <c r="E71" s="263">
        <v>1000000</v>
      </c>
      <c r="F71" s="160" t="s">
        <v>4</v>
      </c>
    </row>
    <row r="72" spans="1:6" ht="31.5">
      <c r="A72" s="49">
        <v>39</v>
      </c>
      <c r="B72" s="50" t="s">
        <v>2730</v>
      </c>
      <c r="C72" s="51" t="s">
        <v>2776</v>
      </c>
      <c r="D72" s="50" t="s">
        <v>2777</v>
      </c>
      <c r="E72" s="263">
        <v>3000000</v>
      </c>
      <c r="F72" s="160" t="s">
        <v>4</v>
      </c>
    </row>
    <row r="73" spans="1:6" ht="31.5">
      <c r="A73" s="49">
        <v>40</v>
      </c>
      <c r="B73" s="50" t="s">
        <v>2778</v>
      </c>
      <c r="C73" s="51" t="s">
        <v>2779</v>
      </c>
      <c r="D73" s="50" t="s">
        <v>2780</v>
      </c>
      <c r="E73" s="263">
        <v>1300000</v>
      </c>
      <c r="F73" s="160" t="s">
        <v>4</v>
      </c>
    </row>
    <row r="74" spans="1:6" ht="126">
      <c r="A74" s="49">
        <v>41</v>
      </c>
      <c r="B74" s="50" t="s">
        <v>2778</v>
      </c>
      <c r="C74" s="51" t="s">
        <v>2781</v>
      </c>
      <c r="D74" s="50" t="s">
        <v>39542</v>
      </c>
      <c r="E74" s="263">
        <v>750000</v>
      </c>
      <c r="F74" s="160" t="s">
        <v>4</v>
      </c>
    </row>
    <row r="75" spans="1:6" ht="31.5">
      <c r="A75" s="49">
        <v>42</v>
      </c>
      <c r="B75" s="50" t="s">
        <v>2782</v>
      </c>
      <c r="C75" s="51" t="s">
        <v>2783</v>
      </c>
      <c r="D75" s="50" t="s">
        <v>2735</v>
      </c>
      <c r="E75" s="263">
        <v>950000</v>
      </c>
      <c r="F75" s="160" t="s">
        <v>4</v>
      </c>
    </row>
    <row r="76" spans="1:6" ht="31.5">
      <c r="A76" s="49">
        <v>43</v>
      </c>
      <c r="B76" s="50" t="s">
        <v>2784</v>
      </c>
      <c r="C76" s="51" t="s">
        <v>2785</v>
      </c>
      <c r="D76" s="50" t="s">
        <v>2735</v>
      </c>
      <c r="E76" s="263">
        <v>950000</v>
      </c>
      <c r="F76" s="160" t="s">
        <v>4</v>
      </c>
    </row>
    <row r="77" spans="1:6" ht="31.5">
      <c r="A77" s="49">
        <v>44</v>
      </c>
      <c r="B77" s="50" t="s">
        <v>2786</v>
      </c>
      <c r="C77" s="51" t="s">
        <v>2787</v>
      </c>
      <c r="D77" s="50" t="s">
        <v>2780</v>
      </c>
      <c r="E77" s="263">
        <v>1300000</v>
      </c>
      <c r="F77" s="160" t="s">
        <v>4</v>
      </c>
    </row>
    <row r="78" spans="1:6" ht="31.5">
      <c r="A78" s="49">
        <v>45</v>
      </c>
      <c r="B78" s="50" t="s">
        <v>2788</v>
      </c>
      <c r="C78" s="51" t="s">
        <v>2789</v>
      </c>
      <c r="D78" s="50" t="s">
        <v>2735</v>
      </c>
      <c r="E78" s="263">
        <v>950000</v>
      </c>
      <c r="F78" s="160" t="s">
        <v>4</v>
      </c>
    </row>
    <row r="79" spans="1:6" ht="34.5">
      <c r="A79" s="49">
        <v>46</v>
      </c>
      <c r="B79" s="50" t="s">
        <v>2790</v>
      </c>
      <c r="C79" s="51" t="s">
        <v>2791</v>
      </c>
      <c r="D79" s="50" t="s">
        <v>2738</v>
      </c>
      <c r="E79" s="263">
        <v>1500000</v>
      </c>
      <c r="F79" s="160" t="s">
        <v>4</v>
      </c>
    </row>
    <row r="80" spans="1:6" ht="31.5">
      <c r="A80" s="49">
        <v>47</v>
      </c>
      <c r="B80" s="50" t="s">
        <v>2792</v>
      </c>
      <c r="C80" s="51" t="s">
        <v>2793</v>
      </c>
      <c r="D80" s="50" t="s">
        <v>2735</v>
      </c>
      <c r="E80" s="263">
        <v>950000</v>
      </c>
      <c r="F80" s="160" t="s">
        <v>4</v>
      </c>
    </row>
    <row r="81" spans="1:6" ht="31.5">
      <c r="A81" s="49">
        <v>48</v>
      </c>
      <c r="B81" s="50" t="s">
        <v>2794</v>
      </c>
      <c r="C81" s="51" t="s">
        <v>2795</v>
      </c>
      <c r="D81" s="50" t="s">
        <v>2749</v>
      </c>
      <c r="E81" s="263">
        <v>300000</v>
      </c>
      <c r="F81" s="160" t="s">
        <v>4</v>
      </c>
    </row>
    <row r="82" spans="1:6" ht="34.5">
      <c r="A82" s="49">
        <v>49</v>
      </c>
      <c r="B82" s="50" t="s">
        <v>2796</v>
      </c>
      <c r="C82" s="51" t="s">
        <v>2797</v>
      </c>
      <c r="D82" s="50" t="s">
        <v>2738</v>
      </c>
      <c r="E82" s="263">
        <v>1500000</v>
      </c>
      <c r="F82" s="160" t="s">
        <v>4</v>
      </c>
    </row>
    <row r="83" spans="1:6" ht="31.5">
      <c r="A83" s="49">
        <v>50</v>
      </c>
      <c r="B83" s="50" t="s">
        <v>2714</v>
      </c>
      <c r="C83" s="51" t="s">
        <v>2798</v>
      </c>
      <c r="D83" s="50" t="s">
        <v>2735</v>
      </c>
      <c r="E83" s="263">
        <v>950000</v>
      </c>
      <c r="F83" s="160" t="s">
        <v>4</v>
      </c>
    </row>
    <row r="84" spans="1:6" ht="15.75">
      <c r="A84" s="49"/>
      <c r="B84" s="2215" t="s">
        <v>1408</v>
      </c>
      <c r="C84" s="2216"/>
      <c r="D84" s="50"/>
      <c r="E84" s="263"/>
      <c r="F84" s="160"/>
    </row>
    <row r="85" spans="1:6" ht="47.25">
      <c r="A85" s="49">
        <v>51</v>
      </c>
      <c r="B85" s="50" t="s">
        <v>2799</v>
      </c>
      <c r="C85" s="51" t="s">
        <v>2800</v>
      </c>
      <c r="D85" s="50" t="s">
        <v>2801</v>
      </c>
      <c r="E85" s="263">
        <v>453000</v>
      </c>
      <c r="F85" s="160" t="s">
        <v>4</v>
      </c>
    </row>
    <row r="86" spans="1:6" ht="47.25">
      <c r="A86" s="49">
        <v>52</v>
      </c>
      <c r="B86" s="50" t="s">
        <v>2802</v>
      </c>
      <c r="C86" s="51" t="s">
        <v>2803</v>
      </c>
      <c r="D86" s="50" t="s">
        <v>2801</v>
      </c>
      <c r="E86" s="263">
        <v>453000</v>
      </c>
      <c r="F86" s="160" t="s">
        <v>4</v>
      </c>
    </row>
    <row r="87" spans="1:6" ht="47.25">
      <c r="A87" s="49">
        <v>53</v>
      </c>
      <c r="B87" s="50" t="s">
        <v>2804</v>
      </c>
      <c r="C87" s="51" t="s">
        <v>2805</v>
      </c>
      <c r="D87" s="51" t="s">
        <v>2806</v>
      </c>
      <c r="E87" s="263">
        <v>301000</v>
      </c>
      <c r="F87" s="160" t="s">
        <v>4</v>
      </c>
    </row>
    <row r="88" spans="1:6" ht="47.25">
      <c r="A88" s="49">
        <v>54</v>
      </c>
      <c r="B88" s="50" t="s">
        <v>2802</v>
      </c>
      <c r="C88" s="51" t="s">
        <v>2807</v>
      </c>
      <c r="D88" s="51" t="s">
        <v>2806</v>
      </c>
      <c r="E88" s="263">
        <v>301000</v>
      </c>
      <c r="F88" s="160" t="s">
        <v>4</v>
      </c>
    </row>
    <row r="89" spans="1:6" ht="47.25">
      <c r="A89" s="49">
        <v>55</v>
      </c>
      <c r="B89" s="50" t="s">
        <v>2799</v>
      </c>
      <c r="C89" s="51" t="s">
        <v>2808</v>
      </c>
      <c r="D89" s="51" t="s">
        <v>2806</v>
      </c>
      <c r="E89" s="263">
        <v>301000</v>
      </c>
      <c r="F89" s="160" t="s">
        <v>4</v>
      </c>
    </row>
    <row r="90" spans="1:6" ht="47.25">
      <c r="A90" s="49">
        <v>56</v>
      </c>
      <c r="B90" s="50" t="s">
        <v>2809</v>
      </c>
      <c r="C90" s="51" t="s">
        <v>2810</v>
      </c>
      <c r="D90" s="51" t="s">
        <v>2806</v>
      </c>
      <c r="E90" s="263">
        <v>301000</v>
      </c>
      <c r="F90" s="160" t="s">
        <v>4</v>
      </c>
    </row>
    <row r="91" spans="1:6" ht="47.25">
      <c r="A91" s="49">
        <v>57</v>
      </c>
      <c r="B91" s="50" t="s">
        <v>2811</v>
      </c>
      <c r="C91" s="51" t="s">
        <v>2812</v>
      </c>
      <c r="D91" s="51" t="s">
        <v>2806</v>
      </c>
      <c r="E91" s="263">
        <v>301000</v>
      </c>
      <c r="F91" s="160" t="s">
        <v>4</v>
      </c>
    </row>
    <row r="92" spans="1:6" ht="47.25">
      <c r="A92" s="49">
        <v>58</v>
      </c>
      <c r="B92" s="50" t="s">
        <v>2811</v>
      </c>
      <c r="C92" s="51" t="s">
        <v>2813</v>
      </c>
      <c r="D92" s="50" t="s">
        <v>2814</v>
      </c>
      <c r="E92" s="263">
        <v>4000000</v>
      </c>
      <c r="F92" s="160" t="s">
        <v>4</v>
      </c>
    </row>
    <row r="93" spans="1:6" ht="47.25">
      <c r="A93" s="49">
        <v>59</v>
      </c>
      <c r="B93" s="50" t="s">
        <v>2809</v>
      </c>
      <c r="C93" s="51" t="s">
        <v>2815</v>
      </c>
      <c r="D93" s="50" t="s">
        <v>2814</v>
      </c>
      <c r="E93" s="263">
        <v>4000000</v>
      </c>
      <c r="F93" s="160" t="s">
        <v>4</v>
      </c>
    </row>
    <row r="94" spans="1:6" ht="47.25">
      <c r="A94" s="49">
        <v>60</v>
      </c>
      <c r="B94" s="50" t="s">
        <v>2799</v>
      </c>
      <c r="C94" s="51" t="s">
        <v>2816</v>
      </c>
      <c r="D94" s="50" t="s">
        <v>2753</v>
      </c>
      <c r="E94" s="263">
        <v>3950000</v>
      </c>
      <c r="F94" s="160" t="s">
        <v>4</v>
      </c>
    </row>
    <row r="95" spans="1:6" ht="47.25">
      <c r="A95" s="49">
        <v>61</v>
      </c>
      <c r="B95" s="50" t="s">
        <v>2809</v>
      </c>
      <c r="C95" s="51" t="s">
        <v>2817</v>
      </c>
      <c r="D95" s="50" t="s">
        <v>2818</v>
      </c>
      <c r="E95" s="263">
        <v>1526568</v>
      </c>
      <c r="F95" s="160" t="s">
        <v>4</v>
      </c>
    </row>
    <row r="96" spans="1:6" ht="47.25">
      <c r="A96" s="49">
        <v>62</v>
      </c>
      <c r="B96" s="50" t="s">
        <v>2802</v>
      </c>
      <c r="C96" s="51" t="s">
        <v>2819</v>
      </c>
      <c r="D96" s="50" t="s">
        <v>2820</v>
      </c>
      <c r="E96" s="263">
        <v>3500000</v>
      </c>
      <c r="F96" s="160" t="s">
        <v>4</v>
      </c>
    </row>
    <row r="97" spans="1:6" ht="47.25">
      <c r="A97" s="49">
        <v>63</v>
      </c>
      <c r="B97" s="50" t="s">
        <v>2799</v>
      </c>
      <c r="C97" s="51" t="s">
        <v>2821</v>
      </c>
      <c r="D97" s="50" t="s">
        <v>2820</v>
      </c>
      <c r="E97" s="263">
        <v>3500000</v>
      </c>
      <c r="F97" s="160" t="s">
        <v>4</v>
      </c>
    </row>
    <row r="98" spans="1:6" ht="47.25">
      <c r="A98" s="49">
        <v>64</v>
      </c>
      <c r="B98" s="50" t="s">
        <v>2822</v>
      </c>
      <c r="C98" s="51" t="s">
        <v>2823</v>
      </c>
      <c r="D98" s="50" t="s">
        <v>2738</v>
      </c>
      <c r="E98" s="263">
        <v>1500000</v>
      </c>
      <c r="F98" s="160" t="s">
        <v>4</v>
      </c>
    </row>
    <row r="99" spans="1:6" ht="63">
      <c r="A99" s="49">
        <v>65</v>
      </c>
      <c r="B99" s="50" t="s">
        <v>2804</v>
      </c>
      <c r="C99" s="51" t="s">
        <v>2824</v>
      </c>
      <c r="D99" s="50" t="s">
        <v>2825</v>
      </c>
      <c r="E99" s="263">
        <v>2200000</v>
      </c>
      <c r="F99" s="160" t="s">
        <v>4</v>
      </c>
    </row>
    <row r="100" spans="1:6" ht="15.75">
      <c r="A100" s="49"/>
      <c r="B100" s="2215" t="s">
        <v>662</v>
      </c>
      <c r="C100" s="2216"/>
      <c r="D100" s="50"/>
      <c r="E100" s="263"/>
      <c r="F100" s="160"/>
    </row>
    <row r="101" spans="1:6" ht="31.5">
      <c r="A101" s="49">
        <v>66</v>
      </c>
      <c r="B101" s="50" t="s">
        <v>2828</v>
      </c>
      <c r="C101" s="51" t="s">
        <v>2829</v>
      </c>
      <c r="D101" s="50" t="s">
        <v>2077</v>
      </c>
      <c r="E101" s="263">
        <v>1300000</v>
      </c>
      <c r="F101" s="160" t="s">
        <v>4</v>
      </c>
    </row>
    <row r="102" spans="1:6" ht="97.5">
      <c r="A102" s="49">
        <v>67</v>
      </c>
      <c r="B102" s="50" t="s">
        <v>4232</v>
      </c>
      <c r="C102" s="51" t="s">
        <v>2830</v>
      </c>
      <c r="D102" s="50" t="s">
        <v>39543</v>
      </c>
      <c r="E102" s="263">
        <v>600000</v>
      </c>
      <c r="F102" s="160" t="s">
        <v>4</v>
      </c>
    </row>
    <row r="103" spans="1:6" ht="47.25">
      <c r="A103" s="49">
        <v>68</v>
      </c>
      <c r="B103" s="50" t="s">
        <v>4233</v>
      </c>
      <c r="C103" s="51" t="s">
        <v>2831</v>
      </c>
      <c r="D103" s="50" t="s">
        <v>2749</v>
      </c>
      <c r="E103" s="263">
        <v>300000</v>
      </c>
      <c r="F103" s="160" t="s">
        <v>4</v>
      </c>
    </row>
    <row r="104" spans="1:6" ht="47.25">
      <c r="A104" s="49">
        <v>69</v>
      </c>
      <c r="B104" s="50" t="s">
        <v>2832</v>
      </c>
      <c r="C104" s="51" t="s">
        <v>2833</v>
      </c>
      <c r="D104" s="50" t="s">
        <v>2834</v>
      </c>
      <c r="E104" s="263">
        <v>1500000</v>
      </c>
      <c r="F104" s="160" t="s">
        <v>4</v>
      </c>
    </row>
    <row r="105" spans="1:6" ht="15.75">
      <c r="A105" s="44"/>
      <c r="B105" s="2189" t="s">
        <v>15</v>
      </c>
      <c r="C105" s="2190"/>
      <c r="D105" s="2191"/>
      <c r="E105" s="239">
        <f>SUM(E33:E104)</f>
        <v>72188203</v>
      </c>
      <c r="F105" s="160"/>
    </row>
    <row r="106" spans="1:6" ht="15" hidden="1" customHeight="1">
      <c r="A106" s="44"/>
      <c r="B106" s="47"/>
      <c r="C106" s="47"/>
      <c r="D106" s="47"/>
      <c r="E106" s="265"/>
      <c r="F106" s="160"/>
    </row>
    <row r="107" spans="1:6" ht="86.25" customHeight="1">
      <c r="A107" s="2143" t="s">
        <v>32028</v>
      </c>
      <c r="B107" s="2144"/>
      <c r="C107" s="2144"/>
      <c r="D107" s="2144" t="s">
        <v>1392</v>
      </c>
      <c r="E107" s="2144"/>
      <c r="F107" s="2144"/>
    </row>
    <row r="125" spans="1:6" ht="31.5">
      <c r="A125" s="49">
        <v>76</v>
      </c>
      <c r="B125" s="50" t="s">
        <v>2826</v>
      </c>
      <c r="C125" s="51" t="s">
        <v>2827</v>
      </c>
      <c r="D125" s="50" t="s">
        <v>2749</v>
      </c>
      <c r="E125" s="263">
        <v>300000</v>
      </c>
      <c r="F125" s="160" t="s">
        <v>118</v>
      </c>
    </row>
    <row r="127" spans="1:6">
      <c r="E127" s="190">
        <f>E125+E105+E19</f>
        <v>109040875.52</v>
      </c>
    </row>
  </sheetData>
  <mergeCells count="19">
    <mergeCell ref="A107:C107"/>
    <mergeCell ref="D107:F107"/>
    <mergeCell ref="B16:C16"/>
    <mergeCell ref="B32:C32"/>
    <mergeCell ref="B34:C34"/>
    <mergeCell ref="B84:C84"/>
    <mergeCell ref="B100:C100"/>
    <mergeCell ref="B105:D105"/>
    <mergeCell ref="A20:C20"/>
    <mergeCell ref="D20:F20"/>
    <mergeCell ref="A28:F28"/>
    <mergeCell ref="A29:F29"/>
    <mergeCell ref="A30:F30"/>
    <mergeCell ref="B14:C14"/>
    <mergeCell ref="A1:F1"/>
    <mergeCell ref="A2:F2"/>
    <mergeCell ref="A3:F3"/>
    <mergeCell ref="B5:C5"/>
    <mergeCell ref="B10:D10"/>
  </mergeCells>
  <pageMargins left="0.7" right="0.7" top="0.75" bottom="0.75" header="0.3" footer="0.3"/>
  <pageSetup orientation="landscape" r:id="rId1"/>
  <headerFooter>
    <oddFooter>Page &amp;P of &amp;N</oddFooter>
  </headerFooter>
</worksheet>
</file>

<file path=xl/worksheets/sheet134.xml><?xml version="1.0" encoding="utf-8"?>
<worksheet xmlns="http://schemas.openxmlformats.org/spreadsheetml/2006/main" xmlns:r="http://schemas.openxmlformats.org/officeDocument/2006/relationships">
  <sheetPr>
    <tabColor theme="5" tint="-0.499984740745262"/>
  </sheetPr>
  <dimension ref="A1:K112"/>
  <sheetViews>
    <sheetView workbookViewId="0">
      <selection activeCell="H9" sqref="H9"/>
    </sheetView>
  </sheetViews>
  <sheetFormatPr defaultRowHeight="15.75"/>
  <cols>
    <col min="1" max="1" width="6.7109375" style="128" customWidth="1"/>
    <col min="2" max="2" width="19.42578125" style="126" customWidth="1"/>
    <col min="3" max="3" width="41.7109375" style="12" customWidth="1"/>
    <col min="4" max="4" width="27.28515625" style="12" customWidth="1"/>
    <col min="5" max="5" width="21.85546875" style="1235" customWidth="1"/>
    <col min="6" max="6" width="9.7109375" style="12" customWidth="1"/>
    <col min="7" max="10" width="9.140625" style="12"/>
    <col min="11" max="11" width="6.28515625" style="12" bestFit="1" customWidth="1"/>
    <col min="12" max="16384" width="9.140625" style="12"/>
  </cols>
  <sheetData>
    <row r="1" spans="1:6">
      <c r="A1" s="2396" t="s">
        <v>133</v>
      </c>
      <c r="B1" s="2397"/>
      <c r="C1" s="2397"/>
      <c r="D1" s="2397"/>
      <c r="E1" s="2397"/>
      <c r="F1" s="2398"/>
    </row>
    <row r="2" spans="1:6">
      <c r="A2" s="2396" t="s">
        <v>27616</v>
      </c>
      <c r="B2" s="2397"/>
      <c r="C2" s="2397"/>
      <c r="D2" s="2397"/>
      <c r="E2" s="2397"/>
      <c r="F2" s="2398"/>
    </row>
    <row r="3" spans="1:6">
      <c r="A3" s="2396" t="s">
        <v>140</v>
      </c>
      <c r="B3" s="2397"/>
      <c r="C3" s="2397"/>
      <c r="D3" s="2397"/>
      <c r="E3" s="2397"/>
      <c r="F3" s="2398"/>
    </row>
    <row r="4" spans="1:6">
      <c r="A4" s="46" t="s">
        <v>134</v>
      </c>
      <c r="B4" s="47" t="s">
        <v>135</v>
      </c>
      <c r="C4" s="47" t="s">
        <v>0</v>
      </c>
      <c r="D4" s="47" t="s">
        <v>136</v>
      </c>
      <c r="E4" s="141" t="s">
        <v>1300</v>
      </c>
      <c r="F4" s="47" t="s">
        <v>138</v>
      </c>
    </row>
    <row r="5" spans="1:6" ht="15.75" customHeight="1">
      <c r="A5" s="49"/>
      <c r="B5" s="2189" t="s">
        <v>1948</v>
      </c>
      <c r="C5" s="2191"/>
      <c r="D5" s="47"/>
      <c r="E5" s="141"/>
      <c r="F5" s="47"/>
    </row>
    <row r="6" spans="1:6" s="937" customFormat="1" ht="31.5">
      <c r="A6" s="49">
        <v>1</v>
      </c>
      <c r="B6" s="84" t="s">
        <v>1285</v>
      </c>
      <c r="C6" s="84" t="s">
        <v>27700</v>
      </c>
      <c r="D6" s="84" t="s">
        <v>3</v>
      </c>
      <c r="E6" s="687">
        <v>2422310.52</v>
      </c>
      <c r="F6" s="63" t="s">
        <v>118</v>
      </c>
    </row>
    <row r="7" spans="1:6" s="937" customFormat="1" ht="96" customHeight="1">
      <c r="A7" s="49">
        <v>2</v>
      </c>
      <c r="B7" s="84" t="s">
        <v>1423</v>
      </c>
      <c r="C7" s="84" t="s">
        <v>27701</v>
      </c>
      <c r="D7" s="84" t="s">
        <v>41715</v>
      </c>
      <c r="E7" s="72">
        <v>1200000</v>
      </c>
      <c r="F7" s="63" t="s">
        <v>118</v>
      </c>
    </row>
    <row r="8" spans="1:6" s="937" customFormat="1" ht="47.25">
      <c r="A8" s="49">
        <v>3</v>
      </c>
      <c r="B8" s="51" t="s">
        <v>1496</v>
      </c>
      <c r="C8" s="84" t="s">
        <v>27702</v>
      </c>
      <c r="D8" s="51" t="s">
        <v>27617</v>
      </c>
      <c r="E8" s="72">
        <v>600000</v>
      </c>
      <c r="F8" s="63" t="s">
        <v>118</v>
      </c>
    </row>
    <row r="9" spans="1:6" s="937" customFormat="1" ht="31.5">
      <c r="A9" s="49">
        <v>4</v>
      </c>
      <c r="B9" s="84" t="s">
        <v>10</v>
      </c>
      <c r="C9" s="84" t="s">
        <v>27703</v>
      </c>
      <c r="D9" s="84" t="s">
        <v>580</v>
      </c>
      <c r="E9" s="72">
        <v>42000</v>
      </c>
      <c r="F9" s="63" t="s">
        <v>118</v>
      </c>
    </row>
    <row r="10" spans="1:6" s="937" customFormat="1" ht="31.5">
      <c r="A10" s="49">
        <v>5</v>
      </c>
      <c r="B10" s="84" t="s">
        <v>7</v>
      </c>
      <c r="C10" s="84" t="s">
        <v>27704</v>
      </c>
      <c r="D10" s="84" t="s">
        <v>794</v>
      </c>
      <c r="E10" s="72">
        <v>24000</v>
      </c>
      <c r="F10" s="63" t="s">
        <v>118</v>
      </c>
    </row>
    <row r="11" spans="1:6" s="937" customFormat="1" ht="31.5" customHeight="1">
      <c r="A11" s="49">
        <v>6</v>
      </c>
      <c r="B11" s="84" t="s">
        <v>1426</v>
      </c>
      <c r="C11" s="84" t="s">
        <v>27705</v>
      </c>
      <c r="D11" s="84" t="s">
        <v>13807</v>
      </c>
      <c r="E11" s="72">
        <v>2254142.5299999998</v>
      </c>
      <c r="F11" s="63" t="s">
        <v>118</v>
      </c>
    </row>
    <row r="12" spans="1:6" s="937" customFormat="1">
      <c r="A12" s="49"/>
      <c r="B12" s="2173" t="s">
        <v>16510</v>
      </c>
      <c r="C12" s="2175"/>
      <c r="D12" s="84"/>
      <c r="E12" s="72"/>
      <c r="F12" s="63"/>
    </row>
    <row r="13" spans="1:6" s="937" customFormat="1" ht="74.25" customHeight="1">
      <c r="A13" s="49">
        <v>7</v>
      </c>
      <c r="B13" s="84" t="s">
        <v>1423</v>
      </c>
      <c r="C13" s="84" t="s">
        <v>27706</v>
      </c>
      <c r="D13" s="51" t="s">
        <v>242</v>
      </c>
      <c r="E13" s="72">
        <v>400000</v>
      </c>
      <c r="F13" s="63" t="s">
        <v>118</v>
      </c>
    </row>
    <row r="14" spans="1:6" s="937" customFormat="1" ht="47.25">
      <c r="A14" s="49">
        <v>8</v>
      </c>
      <c r="B14" s="84" t="s">
        <v>1426</v>
      </c>
      <c r="C14" s="84" t="s">
        <v>27707</v>
      </c>
      <c r="D14" s="50" t="s">
        <v>14</v>
      </c>
      <c r="E14" s="72">
        <v>2000000</v>
      </c>
      <c r="F14" s="63" t="s">
        <v>118</v>
      </c>
    </row>
    <row r="15" spans="1:6" s="937" customFormat="1" ht="54.75" customHeight="1">
      <c r="A15" s="49">
        <v>9</v>
      </c>
      <c r="B15" s="84" t="s">
        <v>1916</v>
      </c>
      <c r="C15" s="84" t="s">
        <v>27708</v>
      </c>
      <c r="D15" s="51" t="s">
        <v>27618</v>
      </c>
      <c r="E15" s="72">
        <v>871226.27</v>
      </c>
      <c r="F15" s="63" t="s">
        <v>118</v>
      </c>
    </row>
    <row r="16" spans="1:6" s="937" customFormat="1">
      <c r="A16" s="49"/>
      <c r="B16" s="2404" t="s">
        <v>145</v>
      </c>
      <c r="C16" s="2404"/>
      <c r="D16" s="9"/>
      <c r="E16" s="1230"/>
      <c r="F16" s="9"/>
    </row>
    <row r="17" spans="1:6" s="937" customFormat="1" ht="31.5">
      <c r="A17" s="49">
        <v>10</v>
      </c>
      <c r="B17" s="84" t="s">
        <v>1921</v>
      </c>
      <c r="C17" s="84" t="s">
        <v>27709</v>
      </c>
      <c r="D17" s="84" t="s">
        <v>40</v>
      </c>
      <c r="E17" s="72">
        <v>11000000</v>
      </c>
      <c r="F17" s="63" t="s">
        <v>2914</v>
      </c>
    </row>
    <row r="18" spans="1:6" s="937" customFormat="1" ht="31.5">
      <c r="A18" s="49">
        <v>11</v>
      </c>
      <c r="B18" s="84" t="s">
        <v>21958</v>
      </c>
      <c r="C18" s="84" t="s">
        <v>27710</v>
      </c>
      <c r="D18" s="84" t="s">
        <v>40</v>
      </c>
      <c r="E18" s="72">
        <v>16260218.880000001</v>
      </c>
      <c r="F18" s="63" t="s">
        <v>2914</v>
      </c>
    </row>
    <row r="19" spans="1:6" s="937" customFormat="1">
      <c r="A19" s="46"/>
      <c r="B19" s="2189" t="s">
        <v>207</v>
      </c>
      <c r="C19" s="2191"/>
      <c r="D19" s="47"/>
      <c r="E19" s="141"/>
      <c r="F19" s="47"/>
    </row>
    <row r="20" spans="1:6" s="937" customFormat="1" ht="63">
      <c r="A20" s="49"/>
      <c r="B20" s="51" t="s">
        <v>195</v>
      </c>
      <c r="C20" s="51" t="s">
        <v>14596</v>
      </c>
      <c r="D20" s="51" t="s">
        <v>196</v>
      </c>
      <c r="E20" s="142">
        <v>5738993.4500000002</v>
      </c>
      <c r="F20" s="51" t="s">
        <v>118</v>
      </c>
    </row>
    <row r="21" spans="1:6" s="937" customFormat="1">
      <c r="A21" s="49"/>
      <c r="B21" s="2171" t="s">
        <v>15</v>
      </c>
      <c r="C21" s="2171"/>
      <c r="D21" s="2171"/>
      <c r="E21" s="976">
        <f>SUM(E6:E20)</f>
        <v>42812891.650000006</v>
      </c>
      <c r="F21" s="63"/>
    </row>
    <row r="22" spans="1:6" s="937" customFormat="1" ht="81" customHeight="1">
      <c r="A22" s="2143" t="s">
        <v>1391</v>
      </c>
      <c r="B22" s="2143"/>
      <c r="C22" s="2143"/>
      <c r="D22" s="2143" t="s">
        <v>1392</v>
      </c>
      <c r="E22" s="2143"/>
      <c r="F22" s="2143"/>
    </row>
    <row r="23" spans="1:6" s="937" customFormat="1">
      <c r="A23" s="741"/>
      <c r="B23" s="1231"/>
      <c r="C23" s="1231"/>
      <c r="D23" s="1231"/>
      <c r="E23" s="1232"/>
      <c r="F23" s="1233"/>
    </row>
    <row r="24" spans="1:6" s="937" customFormat="1">
      <c r="A24" s="741"/>
      <c r="B24" s="1231"/>
      <c r="C24" s="1231"/>
      <c r="D24" s="1231"/>
      <c r="E24" s="1232"/>
      <c r="F24" s="1233"/>
    </row>
    <row r="25" spans="1:6" s="937" customFormat="1">
      <c r="A25" s="741"/>
      <c r="B25" s="1231"/>
      <c r="C25" s="1231"/>
      <c r="D25" s="1231"/>
      <c r="E25" s="1232"/>
      <c r="F25" s="1233"/>
    </row>
    <row r="26" spans="1:6" s="937" customFormat="1">
      <c r="A26" s="741"/>
      <c r="B26" s="1231"/>
      <c r="C26" s="1231"/>
      <c r="D26" s="1231"/>
      <c r="E26" s="1232"/>
      <c r="F26" s="1233"/>
    </row>
    <row r="27" spans="1:6" s="937" customFormat="1">
      <c r="A27" s="741"/>
      <c r="B27" s="1231"/>
      <c r="C27" s="1231"/>
      <c r="D27" s="1231"/>
      <c r="E27" s="1232"/>
      <c r="F27" s="1233"/>
    </row>
    <row r="28" spans="1:6" s="937" customFormat="1">
      <c r="A28" s="741"/>
      <c r="B28" s="1231"/>
      <c r="C28" s="1231"/>
      <c r="D28" s="1231"/>
      <c r="E28" s="1232"/>
      <c r="F28" s="1233"/>
    </row>
    <row r="29" spans="1:6" s="937" customFormat="1">
      <c r="A29" s="741"/>
      <c r="B29" s="1231"/>
      <c r="C29" s="1231"/>
      <c r="D29" s="1231"/>
      <c r="E29" s="1232"/>
      <c r="F29" s="1233"/>
    </row>
    <row r="30" spans="1:6" s="937" customFormat="1">
      <c r="A30" s="741"/>
      <c r="B30" s="1231"/>
      <c r="C30" s="1231"/>
      <c r="D30" s="1231"/>
      <c r="E30" s="1232"/>
      <c r="F30" s="1233"/>
    </row>
    <row r="31" spans="1:6" s="937" customFormat="1">
      <c r="A31" s="741"/>
      <c r="B31" s="1231"/>
      <c r="C31" s="1231"/>
      <c r="D31" s="1231"/>
      <c r="E31" s="1232"/>
      <c r="F31" s="1233"/>
    </row>
    <row r="32" spans="1:6" s="937" customFormat="1">
      <c r="A32" s="741"/>
      <c r="B32" s="1231"/>
      <c r="C32" s="1231"/>
      <c r="D32" s="1231"/>
      <c r="E32" s="1232"/>
      <c r="F32" s="1233"/>
    </row>
    <row r="33" spans="1:6" s="937" customFormat="1">
      <c r="A33" s="741"/>
      <c r="B33" s="1231"/>
      <c r="C33" s="1231"/>
      <c r="D33" s="1231"/>
      <c r="E33" s="1232"/>
      <c r="F33" s="1233"/>
    </row>
    <row r="34" spans="1:6" s="937" customFormat="1">
      <c r="A34" s="741"/>
      <c r="B34" s="1231"/>
      <c r="C34" s="1231"/>
      <c r="D34" s="1231"/>
      <c r="E34" s="1232"/>
      <c r="F34" s="1233"/>
    </row>
    <row r="35" spans="1:6" s="937" customFormat="1">
      <c r="A35" s="741"/>
      <c r="B35" s="1231"/>
      <c r="C35" s="1231"/>
      <c r="D35" s="1231"/>
      <c r="E35" s="1232"/>
      <c r="F35" s="1233"/>
    </row>
    <row r="36" spans="1:6" s="937" customFormat="1">
      <c r="A36" s="741"/>
      <c r="B36" s="1231"/>
      <c r="C36" s="1231"/>
      <c r="D36" s="1231"/>
      <c r="E36" s="1232"/>
      <c r="F36" s="1233"/>
    </row>
    <row r="37" spans="1:6" s="937" customFormat="1">
      <c r="A37" s="2396" t="s">
        <v>133</v>
      </c>
      <c r="B37" s="2397"/>
      <c r="C37" s="2397"/>
      <c r="D37" s="2397"/>
      <c r="E37" s="2397"/>
      <c r="F37" s="2398"/>
    </row>
    <row r="38" spans="1:6" s="937" customFormat="1">
      <c r="A38" s="2396" t="s">
        <v>27616</v>
      </c>
      <c r="B38" s="2397"/>
      <c r="C38" s="2397"/>
      <c r="D38" s="2397"/>
      <c r="E38" s="2397"/>
      <c r="F38" s="2398"/>
    </row>
    <row r="39" spans="1:6" s="937" customFormat="1">
      <c r="A39" s="2396" t="s">
        <v>140</v>
      </c>
      <c r="B39" s="2397"/>
      <c r="C39" s="2397"/>
      <c r="D39" s="2397"/>
      <c r="E39" s="2397"/>
      <c r="F39" s="2398"/>
    </row>
    <row r="40" spans="1:6" s="937" customFormat="1">
      <c r="A40" s="46" t="s">
        <v>134</v>
      </c>
      <c r="B40" s="47" t="s">
        <v>135</v>
      </c>
      <c r="C40" s="47" t="s">
        <v>0</v>
      </c>
      <c r="D40" s="47" t="s">
        <v>136</v>
      </c>
      <c r="E40" s="141" t="s">
        <v>1300</v>
      </c>
      <c r="F40" s="47" t="s">
        <v>138</v>
      </c>
    </row>
    <row r="41" spans="1:6" s="937" customFormat="1">
      <c r="A41" s="49"/>
      <c r="B41" s="2189" t="s">
        <v>1404</v>
      </c>
      <c r="C41" s="2191"/>
      <c r="D41" s="47"/>
      <c r="E41" s="141"/>
      <c r="F41" s="47"/>
    </row>
    <row r="42" spans="1:6" s="1234" customFormat="1" ht="31.5">
      <c r="A42" s="49">
        <v>1</v>
      </c>
      <c r="B42" s="50" t="s">
        <v>27619</v>
      </c>
      <c r="C42" s="84" t="s">
        <v>27661</v>
      </c>
      <c r="D42" s="84" t="s">
        <v>916</v>
      </c>
      <c r="E42" s="142">
        <v>2000000</v>
      </c>
      <c r="F42" s="63" t="s">
        <v>2914</v>
      </c>
    </row>
    <row r="43" spans="1:6" s="937" customFormat="1" ht="78.75">
      <c r="A43" s="49">
        <v>2</v>
      </c>
      <c r="B43" s="50" t="s">
        <v>27620</v>
      </c>
      <c r="C43" s="84" t="s">
        <v>27662</v>
      </c>
      <c r="D43" s="84" t="s">
        <v>27711</v>
      </c>
      <c r="E43" s="142">
        <v>2000000</v>
      </c>
      <c r="F43" s="63" t="s">
        <v>2914</v>
      </c>
    </row>
    <row r="44" spans="1:6" s="937" customFormat="1" ht="31.5">
      <c r="A44" s="49">
        <v>3</v>
      </c>
      <c r="B44" s="50" t="s">
        <v>27621</v>
      </c>
      <c r="C44" s="84" t="s">
        <v>27663</v>
      </c>
      <c r="D44" s="84" t="s">
        <v>27622</v>
      </c>
      <c r="E44" s="142">
        <v>2000000</v>
      </c>
      <c r="F44" s="63" t="s">
        <v>2914</v>
      </c>
    </row>
    <row r="45" spans="1:6" s="937" customFormat="1" ht="63">
      <c r="A45" s="49">
        <v>4</v>
      </c>
      <c r="B45" s="50" t="s">
        <v>27623</v>
      </c>
      <c r="C45" s="84" t="s">
        <v>27664</v>
      </c>
      <c r="D45" s="84" t="s">
        <v>27624</v>
      </c>
      <c r="E45" s="142">
        <v>2000000</v>
      </c>
      <c r="F45" s="63" t="s">
        <v>2914</v>
      </c>
    </row>
    <row r="46" spans="1:6" s="937" customFormat="1" ht="31.5">
      <c r="A46" s="49">
        <v>5</v>
      </c>
      <c r="B46" s="50" t="s">
        <v>27625</v>
      </c>
      <c r="C46" s="84" t="s">
        <v>27665</v>
      </c>
      <c r="D46" s="84" t="s">
        <v>916</v>
      </c>
      <c r="E46" s="188">
        <v>2000000</v>
      </c>
      <c r="F46" s="63" t="s">
        <v>2914</v>
      </c>
    </row>
    <row r="47" spans="1:6" s="937" customFormat="1" ht="31.5">
      <c r="A47" s="49">
        <v>6</v>
      </c>
      <c r="B47" s="50" t="s">
        <v>27626</v>
      </c>
      <c r="C47" s="84" t="s">
        <v>27666</v>
      </c>
      <c r="D47" s="84" t="s">
        <v>27712</v>
      </c>
      <c r="E47" s="188">
        <v>500000</v>
      </c>
      <c r="F47" s="63" t="s">
        <v>2914</v>
      </c>
    </row>
    <row r="48" spans="1:6" s="937" customFormat="1" ht="63">
      <c r="A48" s="49">
        <v>7</v>
      </c>
      <c r="B48" s="50" t="s">
        <v>27628</v>
      </c>
      <c r="C48" s="84" t="s">
        <v>27667</v>
      </c>
      <c r="D48" s="84" t="s">
        <v>27713</v>
      </c>
      <c r="E48" s="142">
        <v>1000000</v>
      </c>
      <c r="F48" s="63" t="s">
        <v>2914</v>
      </c>
    </row>
    <row r="49" spans="1:6" s="937" customFormat="1" ht="31.5">
      <c r="A49" s="49">
        <v>8</v>
      </c>
      <c r="B49" s="50" t="s">
        <v>27629</v>
      </c>
      <c r="C49" s="84" t="s">
        <v>27668</v>
      </c>
      <c r="D49" s="84" t="s">
        <v>27622</v>
      </c>
      <c r="E49" s="142">
        <v>2000000</v>
      </c>
      <c r="F49" s="63" t="s">
        <v>2914</v>
      </c>
    </row>
    <row r="50" spans="1:6" s="937" customFormat="1" ht="31.5">
      <c r="A50" s="49">
        <v>9</v>
      </c>
      <c r="B50" s="50" t="s">
        <v>27630</v>
      </c>
      <c r="C50" s="84" t="s">
        <v>27669</v>
      </c>
      <c r="D50" s="84" t="s">
        <v>827</v>
      </c>
      <c r="E50" s="142">
        <v>1000000</v>
      </c>
      <c r="F50" s="63" t="s">
        <v>2914</v>
      </c>
    </row>
    <row r="51" spans="1:6" s="937" customFormat="1" ht="63">
      <c r="A51" s="49">
        <v>10</v>
      </c>
      <c r="B51" s="50" t="s">
        <v>27630</v>
      </c>
      <c r="C51" s="84" t="s">
        <v>27670</v>
      </c>
      <c r="D51" s="84" t="s">
        <v>27713</v>
      </c>
      <c r="E51" s="142">
        <v>1000000</v>
      </c>
      <c r="F51" s="63" t="s">
        <v>2914</v>
      </c>
    </row>
    <row r="52" spans="1:6" s="937" customFormat="1" ht="31.5">
      <c r="A52" s="49">
        <v>11</v>
      </c>
      <c r="B52" s="50" t="s">
        <v>27631</v>
      </c>
      <c r="C52" s="84" t="s">
        <v>27671</v>
      </c>
      <c r="D52" s="84" t="s">
        <v>27622</v>
      </c>
      <c r="E52" s="142">
        <v>2000000</v>
      </c>
      <c r="F52" s="63" t="s">
        <v>2914</v>
      </c>
    </row>
    <row r="53" spans="1:6" s="937" customFormat="1" ht="63">
      <c r="A53" s="49">
        <v>12</v>
      </c>
      <c r="B53" s="50" t="s">
        <v>27632</v>
      </c>
      <c r="C53" s="84" t="s">
        <v>27672</v>
      </c>
      <c r="D53" s="84" t="s">
        <v>27713</v>
      </c>
      <c r="E53" s="142">
        <v>1000000</v>
      </c>
      <c r="F53" s="63" t="s">
        <v>2914</v>
      </c>
    </row>
    <row r="54" spans="1:6" s="937" customFormat="1" ht="31.5">
      <c r="A54" s="49">
        <v>13</v>
      </c>
      <c r="B54" s="50" t="s">
        <v>27633</v>
      </c>
      <c r="C54" s="84" t="s">
        <v>27673</v>
      </c>
      <c r="D54" s="84" t="s">
        <v>27622</v>
      </c>
      <c r="E54" s="142">
        <v>2000000</v>
      </c>
      <c r="F54" s="63" t="s">
        <v>2914</v>
      </c>
    </row>
    <row r="55" spans="1:6" s="937" customFormat="1" ht="31.5">
      <c r="A55" s="49">
        <v>14</v>
      </c>
      <c r="B55" s="50" t="s">
        <v>27634</v>
      </c>
      <c r="C55" s="84" t="s">
        <v>27674</v>
      </c>
      <c r="D55" s="84" t="s">
        <v>27635</v>
      </c>
      <c r="E55" s="142">
        <v>750000</v>
      </c>
      <c r="F55" s="63" t="s">
        <v>2914</v>
      </c>
    </row>
    <row r="56" spans="1:6" s="937" customFormat="1" ht="31.5">
      <c r="A56" s="49">
        <v>15</v>
      </c>
      <c r="B56" s="50" t="s">
        <v>27636</v>
      </c>
      <c r="C56" s="84" t="s">
        <v>27675</v>
      </c>
      <c r="D56" s="84" t="s">
        <v>916</v>
      </c>
      <c r="E56" s="142">
        <v>2000000</v>
      </c>
      <c r="F56" s="63" t="s">
        <v>2914</v>
      </c>
    </row>
    <row r="57" spans="1:6" s="937" customFormat="1" ht="63">
      <c r="A57" s="49">
        <v>16</v>
      </c>
      <c r="B57" s="50" t="s">
        <v>27637</v>
      </c>
      <c r="C57" s="84" t="s">
        <v>27676</v>
      </c>
      <c r="D57" s="84" t="s">
        <v>27713</v>
      </c>
      <c r="E57" s="142">
        <v>1000000</v>
      </c>
      <c r="F57" s="63" t="s">
        <v>2914</v>
      </c>
    </row>
    <row r="58" spans="1:6" s="937" customFormat="1" ht="63">
      <c r="A58" s="49">
        <v>17</v>
      </c>
      <c r="B58" s="50" t="s">
        <v>27638</v>
      </c>
      <c r="C58" s="84" t="s">
        <v>27677</v>
      </c>
      <c r="D58" s="84" t="s">
        <v>27714</v>
      </c>
      <c r="E58" s="142">
        <v>750000</v>
      </c>
      <c r="F58" s="63" t="s">
        <v>2914</v>
      </c>
    </row>
    <row r="59" spans="1:6" s="937" customFormat="1" ht="63">
      <c r="A59" s="49">
        <v>18</v>
      </c>
      <c r="B59" s="50" t="s">
        <v>27626</v>
      </c>
      <c r="C59" s="84" t="s">
        <v>27678</v>
      </c>
      <c r="D59" s="84" t="s">
        <v>27715</v>
      </c>
      <c r="E59" s="142">
        <v>500000</v>
      </c>
      <c r="F59" s="63" t="s">
        <v>2914</v>
      </c>
    </row>
    <row r="60" spans="1:6" s="937" customFormat="1" ht="31.5">
      <c r="A60" s="49">
        <v>19</v>
      </c>
      <c r="B60" s="50" t="s">
        <v>27639</v>
      </c>
      <c r="C60" s="84" t="s">
        <v>27679</v>
      </c>
      <c r="D60" s="84" t="s">
        <v>27622</v>
      </c>
      <c r="E60" s="142">
        <v>1800000</v>
      </c>
      <c r="F60" s="63" t="s">
        <v>2914</v>
      </c>
    </row>
    <row r="61" spans="1:6" s="937" customFormat="1" ht="31.5">
      <c r="A61" s="49">
        <v>20</v>
      </c>
      <c r="B61" s="75" t="s">
        <v>27639</v>
      </c>
      <c r="C61" s="102" t="s">
        <v>40550</v>
      </c>
      <c r="D61" s="75" t="s">
        <v>40551</v>
      </c>
      <c r="E61" s="217">
        <v>173316</v>
      </c>
      <c r="F61" s="890" t="s">
        <v>2914</v>
      </c>
    </row>
    <row r="62" spans="1:6" s="937" customFormat="1" ht="31.5">
      <c r="A62" s="49">
        <v>21</v>
      </c>
      <c r="B62" s="75" t="s">
        <v>40552</v>
      </c>
      <c r="C62" s="75" t="s">
        <v>40553</v>
      </c>
      <c r="D62" s="102" t="s">
        <v>40551</v>
      </c>
      <c r="E62" s="217">
        <v>173416</v>
      </c>
      <c r="F62" s="890" t="s">
        <v>2914</v>
      </c>
    </row>
    <row r="63" spans="1:6" s="937" customFormat="1" ht="31.5">
      <c r="A63" s="49">
        <v>22</v>
      </c>
      <c r="B63" s="1717" t="s">
        <v>40554</v>
      </c>
      <c r="C63" s="1717" t="s">
        <v>40555</v>
      </c>
      <c r="D63" s="1717" t="s">
        <v>40556</v>
      </c>
      <c r="E63" s="1418">
        <v>186470.85</v>
      </c>
      <c r="F63" s="1718" t="s">
        <v>2914</v>
      </c>
    </row>
    <row r="64" spans="1:6" s="937" customFormat="1" ht="31.5">
      <c r="A64" s="49">
        <v>23</v>
      </c>
      <c r="B64" s="75" t="s">
        <v>40557</v>
      </c>
      <c r="C64" s="102" t="s">
        <v>40558</v>
      </c>
      <c r="D64" s="75" t="s">
        <v>40551</v>
      </c>
      <c r="E64" s="217">
        <v>173316</v>
      </c>
      <c r="F64" s="890" t="s">
        <v>2914</v>
      </c>
    </row>
    <row r="65" spans="1:6" s="937" customFormat="1" ht="31.5">
      <c r="A65" s="49">
        <v>24</v>
      </c>
      <c r="B65" s="75" t="s">
        <v>27630</v>
      </c>
      <c r="C65" s="75" t="s">
        <v>40559</v>
      </c>
      <c r="D65" s="75" t="s">
        <v>40551</v>
      </c>
      <c r="E65" s="217">
        <v>173316</v>
      </c>
      <c r="F65" s="890" t="s">
        <v>2914</v>
      </c>
    </row>
    <row r="66" spans="1:6" s="937" customFormat="1" ht="31.5">
      <c r="A66" s="49">
        <v>25</v>
      </c>
      <c r="B66" s="75" t="s">
        <v>40560</v>
      </c>
      <c r="C66" s="102" t="s">
        <v>40561</v>
      </c>
      <c r="D66" s="75" t="s">
        <v>40551</v>
      </c>
      <c r="E66" s="217">
        <v>173316</v>
      </c>
      <c r="F66" s="890" t="s">
        <v>2914</v>
      </c>
    </row>
    <row r="67" spans="1:6" s="937" customFormat="1" ht="31.5">
      <c r="A67" s="49">
        <v>26</v>
      </c>
      <c r="B67" s="75" t="s">
        <v>40562</v>
      </c>
      <c r="C67" s="102" t="s">
        <v>40563</v>
      </c>
      <c r="D67" s="75" t="s">
        <v>40551</v>
      </c>
      <c r="E67" s="217">
        <v>173316</v>
      </c>
      <c r="F67" s="890" t="s">
        <v>2914</v>
      </c>
    </row>
    <row r="68" spans="1:6" s="937" customFormat="1" ht="31.5">
      <c r="A68" s="49">
        <v>27</v>
      </c>
      <c r="B68" s="75" t="s">
        <v>27637</v>
      </c>
      <c r="C68" s="102" t="s">
        <v>40564</v>
      </c>
      <c r="D68" s="75" t="s">
        <v>40551</v>
      </c>
      <c r="E68" s="217">
        <v>173316</v>
      </c>
      <c r="F68" s="890" t="s">
        <v>2914</v>
      </c>
    </row>
    <row r="69" spans="1:6" s="937" customFormat="1" ht="31.5">
      <c r="A69" s="49">
        <v>28</v>
      </c>
      <c r="B69" s="75" t="s">
        <v>40565</v>
      </c>
      <c r="C69" s="102" t="s">
        <v>40566</v>
      </c>
      <c r="D69" s="75" t="s">
        <v>40551</v>
      </c>
      <c r="E69" s="217">
        <v>173316</v>
      </c>
      <c r="F69" s="890" t="s">
        <v>2914</v>
      </c>
    </row>
    <row r="70" spans="1:6" s="937" customFormat="1" ht="31.5">
      <c r="A70" s="49">
        <v>29</v>
      </c>
      <c r="B70" s="75" t="s">
        <v>27628</v>
      </c>
      <c r="C70" s="102" t="s">
        <v>40567</v>
      </c>
      <c r="D70" s="75" t="s">
        <v>40551</v>
      </c>
      <c r="E70" s="217">
        <v>173316</v>
      </c>
      <c r="F70" s="890" t="s">
        <v>2914</v>
      </c>
    </row>
    <row r="71" spans="1:6" s="937" customFormat="1" ht="31.5">
      <c r="A71" s="49">
        <v>30</v>
      </c>
      <c r="B71" s="75" t="s">
        <v>40568</v>
      </c>
      <c r="C71" s="102" t="s">
        <v>40569</v>
      </c>
      <c r="D71" s="75" t="s">
        <v>40551</v>
      </c>
      <c r="E71" s="217">
        <v>173316</v>
      </c>
      <c r="F71" s="890" t="s">
        <v>2914</v>
      </c>
    </row>
    <row r="72" spans="1:6" s="937" customFormat="1" ht="31.5">
      <c r="A72" s="49">
        <v>31</v>
      </c>
      <c r="B72" s="75" t="s">
        <v>27638</v>
      </c>
      <c r="C72" s="102" t="s">
        <v>40570</v>
      </c>
      <c r="D72" s="75" t="s">
        <v>40556</v>
      </c>
      <c r="E72" s="217">
        <v>186470.85</v>
      </c>
      <c r="F72" s="890" t="s">
        <v>2914</v>
      </c>
    </row>
    <row r="73" spans="1:6" s="937" customFormat="1" ht="31.5">
      <c r="A73" s="49">
        <v>32</v>
      </c>
      <c r="B73" s="75" t="s">
        <v>27621</v>
      </c>
      <c r="C73" s="102" t="s">
        <v>40571</v>
      </c>
      <c r="D73" s="102" t="s">
        <v>40551</v>
      </c>
      <c r="E73" s="142">
        <v>173316</v>
      </c>
      <c r="F73" s="890" t="s">
        <v>2914</v>
      </c>
    </row>
    <row r="74" spans="1:6" s="937" customFormat="1" ht="31.5">
      <c r="A74" s="49">
        <v>33</v>
      </c>
      <c r="B74" s="75" t="s">
        <v>27626</v>
      </c>
      <c r="C74" s="102" t="s">
        <v>40572</v>
      </c>
      <c r="D74" s="102" t="s">
        <v>40551</v>
      </c>
      <c r="E74" s="142">
        <v>173516</v>
      </c>
      <c r="F74" s="890" t="s">
        <v>2914</v>
      </c>
    </row>
    <row r="75" spans="1:6" s="937" customFormat="1" ht="31.5">
      <c r="A75" s="49">
        <v>34</v>
      </c>
      <c r="B75" s="75" t="s">
        <v>27625</v>
      </c>
      <c r="C75" s="102" t="s">
        <v>40573</v>
      </c>
      <c r="D75" s="102" t="s">
        <v>40551</v>
      </c>
      <c r="E75" s="142">
        <v>173316</v>
      </c>
      <c r="F75" s="890" t="s">
        <v>2914</v>
      </c>
    </row>
    <row r="76" spans="1:6" s="937" customFormat="1">
      <c r="A76" s="49"/>
      <c r="B76" s="2215" t="s">
        <v>1408</v>
      </c>
      <c r="C76" s="2216"/>
      <c r="D76" s="84"/>
      <c r="E76" s="181"/>
      <c r="F76" s="63"/>
    </row>
    <row r="77" spans="1:6" s="937" customFormat="1" ht="63">
      <c r="A77" s="49">
        <v>35</v>
      </c>
      <c r="B77" s="50" t="s">
        <v>27640</v>
      </c>
      <c r="C77" s="84" t="s">
        <v>27680</v>
      </c>
      <c r="D77" s="84" t="s">
        <v>27641</v>
      </c>
      <c r="E77" s="142">
        <v>5000000</v>
      </c>
      <c r="F77" s="63" t="s">
        <v>2914</v>
      </c>
    </row>
    <row r="78" spans="1:6" s="937" customFormat="1" ht="31.5">
      <c r="A78" s="49">
        <v>36</v>
      </c>
      <c r="B78" s="50" t="s">
        <v>27642</v>
      </c>
      <c r="C78" s="84" t="s">
        <v>27681</v>
      </c>
      <c r="D78" s="84" t="s">
        <v>27643</v>
      </c>
      <c r="E78" s="142">
        <v>5000000</v>
      </c>
      <c r="F78" s="63" t="s">
        <v>2914</v>
      </c>
    </row>
    <row r="79" spans="1:6" s="937" customFormat="1" ht="31.5">
      <c r="A79" s="49">
        <v>37</v>
      </c>
      <c r="B79" s="50" t="s">
        <v>27644</v>
      </c>
      <c r="C79" s="84" t="s">
        <v>27682</v>
      </c>
      <c r="D79" s="84" t="s">
        <v>27622</v>
      </c>
      <c r="E79" s="836">
        <v>2000000</v>
      </c>
      <c r="F79" s="63" t="s">
        <v>2914</v>
      </c>
    </row>
    <row r="80" spans="1:6" s="937" customFormat="1" ht="31.5">
      <c r="A80" s="49">
        <v>38</v>
      </c>
      <c r="B80" s="50" t="s">
        <v>27640</v>
      </c>
      <c r="C80" s="84" t="s">
        <v>27683</v>
      </c>
      <c r="D80" s="84" t="s">
        <v>27716</v>
      </c>
      <c r="E80" s="142">
        <v>480000</v>
      </c>
      <c r="F80" s="63" t="s">
        <v>2914</v>
      </c>
    </row>
    <row r="81" spans="1:6" s="937" customFormat="1" ht="31.5">
      <c r="A81" s="49">
        <v>39</v>
      </c>
      <c r="B81" s="50" t="s">
        <v>27645</v>
      </c>
      <c r="C81" s="84" t="s">
        <v>27684</v>
      </c>
      <c r="D81" s="84" t="s">
        <v>27716</v>
      </c>
      <c r="E81" s="142">
        <v>480000</v>
      </c>
      <c r="F81" s="63" t="s">
        <v>2914</v>
      </c>
    </row>
    <row r="82" spans="1:6" s="1234" customFormat="1" ht="31.5">
      <c r="A82" s="49">
        <v>40</v>
      </c>
      <c r="B82" s="50" t="s">
        <v>27644</v>
      </c>
      <c r="C82" s="84" t="s">
        <v>27685</v>
      </c>
      <c r="D82" s="84" t="s">
        <v>27716</v>
      </c>
      <c r="E82" s="142">
        <v>480000</v>
      </c>
      <c r="F82" s="63" t="s">
        <v>2914</v>
      </c>
    </row>
    <row r="83" spans="1:6" ht="31.5">
      <c r="A83" s="49">
        <v>41</v>
      </c>
      <c r="B83" s="50" t="s">
        <v>27646</v>
      </c>
      <c r="C83" s="84" t="s">
        <v>27686</v>
      </c>
      <c r="D83" s="84" t="s">
        <v>27647</v>
      </c>
      <c r="E83" s="142">
        <v>4000000</v>
      </c>
      <c r="F83" s="63" t="s">
        <v>2914</v>
      </c>
    </row>
    <row r="84" spans="1:6">
      <c r="A84" s="49"/>
      <c r="B84" s="2215" t="s">
        <v>27648</v>
      </c>
      <c r="C84" s="2216"/>
      <c r="D84" s="84"/>
      <c r="E84" s="181"/>
      <c r="F84" s="63"/>
    </row>
    <row r="85" spans="1:6" ht="204.75">
      <c r="A85" s="49">
        <v>42</v>
      </c>
      <c r="B85" s="50" t="s">
        <v>10</v>
      </c>
      <c r="C85" s="84" t="s">
        <v>27687</v>
      </c>
      <c r="D85" s="147" t="s">
        <v>42111</v>
      </c>
      <c r="E85" s="142">
        <v>1200000</v>
      </c>
      <c r="F85" s="63" t="s">
        <v>2914</v>
      </c>
    </row>
    <row r="86" spans="1:6">
      <c r="A86" s="49"/>
      <c r="B86" s="2215" t="s">
        <v>662</v>
      </c>
      <c r="C86" s="2216"/>
      <c r="D86" s="84"/>
      <c r="E86" s="181"/>
      <c r="F86" s="63"/>
    </row>
    <row r="87" spans="1:6" ht="31.5">
      <c r="A87" s="49">
        <v>43</v>
      </c>
      <c r="B87" s="50" t="s">
        <v>27649</v>
      </c>
      <c r="C87" s="84" t="s">
        <v>27688</v>
      </c>
      <c r="D87" s="84" t="s">
        <v>27650</v>
      </c>
      <c r="E87" s="188">
        <v>2000000</v>
      </c>
      <c r="F87" s="63" t="s">
        <v>2914</v>
      </c>
    </row>
    <row r="88" spans="1:6" ht="31.5">
      <c r="A88" s="49">
        <v>44</v>
      </c>
      <c r="B88" s="50" t="s">
        <v>27651</v>
      </c>
      <c r="C88" s="84" t="s">
        <v>27689</v>
      </c>
      <c r="D88" s="84" t="s">
        <v>5025</v>
      </c>
      <c r="E88" s="188">
        <v>1800000</v>
      </c>
      <c r="F88" s="63" t="s">
        <v>2914</v>
      </c>
    </row>
    <row r="89" spans="1:6" ht="31.5">
      <c r="A89" s="49">
        <v>45</v>
      </c>
      <c r="B89" s="50" t="s">
        <v>27652</v>
      </c>
      <c r="C89" s="84" t="s">
        <v>27690</v>
      </c>
      <c r="D89" s="84" t="s">
        <v>5025</v>
      </c>
      <c r="E89" s="142">
        <v>2000000</v>
      </c>
      <c r="F89" s="63" t="s">
        <v>2914</v>
      </c>
    </row>
    <row r="90" spans="1:6" ht="47.25">
      <c r="A90" s="49">
        <v>46</v>
      </c>
      <c r="B90" s="51" t="s">
        <v>27653</v>
      </c>
      <c r="C90" s="84" t="s">
        <v>27691</v>
      </c>
      <c r="D90" s="51" t="s">
        <v>27627</v>
      </c>
      <c r="E90" s="142">
        <v>500000</v>
      </c>
      <c r="F90" s="63" t="s">
        <v>2914</v>
      </c>
    </row>
    <row r="91" spans="1:6">
      <c r="A91" s="49"/>
      <c r="B91" s="2189" t="s">
        <v>144</v>
      </c>
      <c r="C91" s="2191"/>
      <c r="D91" s="51"/>
      <c r="E91" s="181"/>
      <c r="F91" s="63"/>
    </row>
    <row r="92" spans="1:6" ht="252">
      <c r="A92" s="49">
        <v>47</v>
      </c>
      <c r="B92" s="51" t="s">
        <v>27654</v>
      </c>
      <c r="C92" s="84" t="s">
        <v>27692</v>
      </c>
      <c r="D92" s="51" t="s">
        <v>27717</v>
      </c>
      <c r="E92" s="142">
        <v>2180817.5099999998</v>
      </c>
      <c r="F92" s="63" t="s">
        <v>2914</v>
      </c>
    </row>
    <row r="93" spans="1:6">
      <c r="A93" s="49"/>
      <c r="B93" s="2189" t="s">
        <v>930</v>
      </c>
      <c r="C93" s="2191"/>
      <c r="D93" s="51"/>
      <c r="E93" s="181"/>
      <c r="F93" s="63"/>
    </row>
    <row r="94" spans="1:6" ht="31.5">
      <c r="A94" s="49">
        <v>48</v>
      </c>
      <c r="B94" s="51" t="s">
        <v>27638</v>
      </c>
      <c r="C94" s="84" t="s">
        <v>27694</v>
      </c>
      <c r="D94" s="51" t="s">
        <v>27656</v>
      </c>
      <c r="E94" s="142">
        <v>300000</v>
      </c>
      <c r="F94" s="63" t="s">
        <v>2914</v>
      </c>
    </row>
    <row r="95" spans="1:6" ht="31.5">
      <c r="A95" s="49">
        <v>49</v>
      </c>
      <c r="B95" s="51" t="s">
        <v>27657</v>
      </c>
      <c r="C95" s="84" t="s">
        <v>27695</v>
      </c>
      <c r="D95" s="51" t="s">
        <v>27656</v>
      </c>
      <c r="E95" s="142">
        <v>300000</v>
      </c>
      <c r="F95" s="63" t="s">
        <v>2914</v>
      </c>
    </row>
    <row r="96" spans="1:6" ht="31.5">
      <c r="A96" s="49">
        <v>50</v>
      </c>
      <c r="B96" s="50" t="s">
        <v>27658</v>
      </c>
      <c r="C96" s="84" t="s">
        <v>27696</v>
      </c>
      <c r="D96" s="51" t="s">
        <v>27656</v>
      </c>
      <c r="E96" s="142">
        <v>300000</v>
      </c>
      <c r="F96" s="63" t="s">
        <v>2914</v>
      </c>
    </row>
    <row r="97" spans="1:11" ht="47.25">
      <c r="A97" s="70">
        <v>51</v>
      </c>
      <c r="B97" s="107" t="s">
        <v>27649</v>
      </c>
      <c r="C97" s="147" t="s">
        <v>27698</v>
      </c>
      <c r="D97" s="107" t="s">
        <v>40574</v>
      </c>
      <c r="E97" s="142">
        <v>680817</v>
      </c>
      <c r="F97" s="404" t="s">
        <v>2914</v>
      </c>
    </row>
    <row r="98" spans="1:11">
      <c r="A98" s="49"/>
      <c r="B98" s="2152" t="s">
        <v>3680</v>
      </c>
      <c r="C98" s="2153"/>
      <c r="D98" s="51"/>
      <c r="E98" s="181"/>
      <c r="F98" s="63"/>
      <c r="K98" s="570"/>
    </row>
    <row r="99" spans="1:11" ht="31.5">
      <c r="A99" s="49">
        <v>52</v>
      </c>
      <c r="B99" s="107" t="s">
        <v>1282</v>
      </c>
      <c r="C99" s="84" t="s">
        <v>27699</v>
      </c>
      <c r="D99" s="107" t="s">
        <v>27660</v>
      </c>
      <c r="E99" s="142">
        <v>7000000</v>
      </c>
      <c r="F99" s="63" t="s">
        <v>2914</v>
      </c>
    </row>
    <row r="100" spans="1:11">
      <c r="A100" s="49"/>
      <c r="B100" s="2250" t="s">
        <v>15</v>
      </c>
      <c r="C100" s="2405"/>
      <c r="D100" s="2251"/>
      <c r="E100" s="366">
        <f>SUM(E42:E99)</f>
        <v>65627984.210000001</v>
      </c>
      <c r="F100" s="49"/>
    </row>
    <row r="101" spans="1:11" ht="88.5" customHeight="1">
      <c r="A101" s="2143" t="s">
        <v>1391</v>
      </c>
      <c r="B101" s="2143"/>
      <c r="C101" s="2143"/>
      <c r="D101" s="2143" t="s">
        <v>1392</v>
      </c>
      <c r="E101" s="2143"/>
      <c r="F101" s="2143"/>
    </row>
    <row r="106" spans="1:11" ht="15">
      <c r="A106" s="12"/>
      <c r="B106" s="1772"/>
      <c r="E106" s="12"/>
    </row>
    <row r="107" spans="1:11" ht="63">
      <c r="A107" s="49"/>
      <c r="B107" s="143" t="s">
        <v>27659</v>
      </c>
      <c r="C107" s="98" t="s">
        <v>27697</v>
      </c>
      <c r="D107" s="143" t="s">
        <v>27718</v>
      </c>
      <c r="E107" s="142">
        <v>300000</v>
      </c>
      <c r="F107" s="1213" t="s">
        <v>2914</v>
      </c>
    </row>
    <row r="108" spans="1:11" ht="31.5">
      <c r="A108" s="96"/>
      <c r="B108" s="143" t="s">
        <v>27655</v>
      </c>
      <c r="C108" s="98" t="s">
        <v>27693</v>
      </c>
      <c r="D108" s="143" t="s">
        <v>29576</v>
      </c>
      <c r="E108" s="142">
        <v>300000</v>
      </c>
      <c r="F108" s="1213" t="s">
        <v>2914</v>
      </c>
    </row>
    <row r="109" spans="1:11">
      <c r="E109" s="1235">
        <f>SUM(E107:E108)</f>
        <v>600000</v>
      </c>
    </row>
    <row r="112" spans="1:11">
      <c r="E112" s="1235">
        <f>E109+E100+E21</f>
        <v>109040875.86000001</v>
      </c>
    </row>
  </sheetData>
  <mergeCells count="23">
    <mergeCell ref="B93:C93"/>
    <mergeCell ref="B98:C98"/>
    <mergeCell ref="B100:D100"/>
    <mergeCell ref="A101:C101"/>
    <mergeCell ref="D101:F101"/>
    <mergeCell ref="B19:C19"/>
    <mergeCell ref="B41:C41"/>
    <mergeCell ref="B76:C76"/>
    <mergeCell ref="B84:C84"/>
    <mergeCell ref="B86:C86"/>
    <mergeCell ref="B91:C91"/>
    <mergeCell ref="B21:D21"/>
    <mergeCell ref="A22:C22"/>
    <mergeCell ref="D22:F22"/>
    <mergeCell ref="A37:F37"/>
    <mergeCell ref="A38:F38"/>
    <mergeCell ref="A39:F39"/>
    <mergeCell ref="B16:C16"/>
    <mergeCell ref="A1:F1"/>
    <mergeCell ref="A2:F2"/>
    <mergeCell ref="A3:F3"/>
    <mergeCell ref="B5:C5"/>
    <mergeCell ref="B12:C12"/>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sheetPr>
    <tabColor rgb="FF00B050"/>
  </sheetPr>
  <dimension ref="A1"/>
  <sheetViews>
    <sheetView workbookViewId="0">
      <selection activeCell="H19" sqref="H19"/>
    </sheetView>
  </sheetViews>
  <sheetFormatPr defaultRowHeight="15"/>
  <sheetData/>
  <pageMargins left="0.7" right="0.7" top="0.75" bottom="0.75" header="0.3" footer="0.3"/>
</worksheet>
</file>

<file path=xl/worksheets/sheet136.xml><?xml version="1.0" encoding="utf-8"?>
<worksheet xmlns="http://schemas.openxmlformats.org/spreadsheetml/2006/main" xmlns:r="http://schemas.openxmlformats.org/officeDocument/2006/relationships">
  <sheetPr>
    <tabColor theme="5" tint="-0.499984740745262"/>
  </sheetPr>
  <dimension ref="A1:F93"/>
  <sheetViews>
    <sheetView topLeftCell="A87" workbookViewId="0">
      <selection activeCell="E93" sqref="E93"/>
    </sheetView>
  </sheetViews>
  <sheetFormatPr defaultRowHeight="15"/>
  <cols>
    <col min="1" max="1" width="7.140625" style="83" customWidth="1"/>
    <col min="2" max="2" width="17.140625" style="83" customWidth="1"/>
    <col min="3" max="3" width="41.85546875" style="83" customWidth="1"/>
    <col min="4" max="4" width="24.7109375" style="126" customWidth="1"/>
    <col min="5" max="5" width="21" style="375" customWidth="1"/>
    <col min="6" max="6" width="10.42578125" style="68" customWidth="1"/>
    <col min="7" max="16384" width="9.140625" style="83"/>
  </cols>
  <sheetData>
    <row r="1" spans="1:6" s="368" customFormat="1" ht="20.25" customHeight="1">
      <c r="A1" s="2149" t="s">
        <v>133</v>
      </c>
      <c r="B1" s="2149"/>
      <c r="C1" s="2149"/>
      <c r="D1" s="2149"/>
      <c r="E1" s="2149"/>
      <c r="F1" s="2149"/>
    </row>
    <row r="2" spans="1:6" ht="15.75">
      <c r="A2" s="2149" t="s">
        <v>6368</v>
      </c>
      <c r="B2" s="2149"/>
      <c r="C2" s="2149"/>
      <c r="D2" s="2149"/>
      <c r="E2" s="2149"/>
      <c r="F2" s="2149"/>
    </row>
    <row r="3" spans="1:6" s="369" customFormat="1" ht="18" customHeight="1">
      <c r="A3" s="2149" t="s">
        <v>140</v>
      </c>
      <c r="B3" s="2149"/>
      <c r="C3" s="2149"/>
      <c r="D3" s="2149"/>
      <c r="E3" s="2149"/>
      <c r="F3" s="2149"/>
    </row>
    <row r="4" spans="1:6" ht="37.5" customHeight="1">
      <c r="A4" s="46" t="s">
        <v>134</v>
      </c>
      <c r="B4" s="47" t="s">
        <v>676</v>
      </c>
      <c r="C4" s="47" t="s">
        <v>463</v>
      </c>
      <c r="D4" s="47" t="s">
        <v>3370</v>
      </c>
      <c r="E4" s="4" t="s">
        <v>3371</v>
      </c>
      <c r="F4" s="82" t="s">
        <v>677</v>
      </c>
    </row>
    <row r="5" spans="1:6" ht="19.5" customHeight="1">
      <c r="A5" s="489"/>
      <c r="B5" s="2228" t="s">
        <v>10711</v>
      </c>
      <c r="C5" s="2229"/>
      <c r="D5" s="2230"/>
      <c r="E5" s="193"/>
      <c r="F5" s="49"/>
    </row>
    <row r="6" spans="1:6" ht="45.75" customHeight="1">
      <c r="A6" s="49">
        <v>1</v>
      </c>
      <c r="B6" s="51" t="s">
        <v>3372</v>
      </c>
      <c r="C6" s="51" t="s">
        <v>6369</v>
      </c>
      <c r="D6" s="51" t="s">
        <v>239</v>
      </c>
      <c r="E6" s="193">
        <v>2602288.27</v>
      </c>
      <c r="F6" s="49" t="s">
        <v>118</v>
      </c>
    </row>
    <row r="7" spans="1:6" ht="54.75" customHeight="1">
      <c r="A7" s="49">
        <v>2</v>
      </c>
      <c r="B7" s="51" t="s">
        <v>7</v>
      </c>
      <c r="C7" s="51" t="s">
        <v>6370</v>
      </c>
      <c r="D7" s="51" t="s">
        <v>3373</v>
      </c>
      <c r="E7" s="193">
        <v>85680</v>
      </c>
      <c r="F7" s="49" t="s">
        <v>118</v>
      </c>
    </row>
    <row r="8" spans="1:6" ht="126.75" customHeight="1">
      <c r="A8" s="49">
        <v>3</v>
      </c>
      <c r="B8" s="51" t="s">
        <v>1423</v>
      </c>
      <c r="C8" s="51" t="s">
        <v>6371</v>
      </c>
      <c r="D8" s="51" t="s">
        <v>7071</v>
      </c>
      <c r="E8" s="193">
        <v>2619146</v>
      </c>
      <c r="F8" s="49" t="s">
        <v>118</v>
      </c>
    </row>
    <row r="9" spans="1:6" ht="51" customHeight="1">
      <c r="A9" s="49">
        <v>4</v>
      </c>
      <c r="B9" s="51" t="s">
        <v>1426</v>
      </c>
      <c r="C9" s="51" t="s">
        <v>6372</v>
      </c>
      <c r="D9" s="51" t="s">
        <v>3374</v>
      </c>
      <c r="E9" s="193">
        <v>1200000</v>
      </c>
      <c r="F9" s="49" t="s">
        <v>118</v>
      </c>
    </row>
    <row r="10" spans="1:6" ht="18" customHeight="1">
      <c r="A10" s="49"/>
      <c r="B10" s="2215" t="s">
        <v>142</v>
      </c>
      <c r="C10" s="2220"/>
      <c r="D10" s="2216"/>
      <c r="E10" s="193"/>
      <c r="F10" s="49"/>
    </row>
    <row r="11" spans="1:6" ht="82.5" customHeight="1">
      <c r="A11" s="49">
        <v>5</v>
      </c>
      <c r="B11" s="51" t="s">
        <v>1423</v>
      </c>
      <c r="C11" s="51" t="s">
        <v>6373</v>
      </c>
      <c r="D11" s="51" t="s">
        <v>3375</v>
      </c>
      <c r="E11" s="193">
        <v>1300000</v>
      </c>
      <c r="F11" s="49" t="s">
        <v>118</v>
      </c>
    </row>
    <row r="12" spans="1:6" ht="66" customHeight="1">
      <c r="A12" s="49">
        <v>6</v>
      </c>
      <c r="B12" s="51" t="s">
        <v>1426</v>
      </c>
      <c r="C12" s="51" t="s">
        <v>6374</v>
      </c>
      <c r="D12" s="51" t="s">
        <v>1914</v>
      </c>
      <c r="E12" s="193">
        <v>1271226</v>
      </c>
      <c r="F12" s="49" t="s">
        <v>118</v>
      </c>
    </row>
    <row r="13" spans="1:6" ht="47.25">
      <c r="A13" s="49">
        <v>7</v>
      </c>
      <c r="B13" s="51" t="s">
        <v>3376</v>
      </c>
      <c r="C13" s="51" t="s">
        <v>6375</v>
      </c>
      <c r="D13" s="51" t="s">
        <v>7070</v>
      </c>
      <c r="E13" s="193">
        <v>700000</v>
      </c>
      <c r="F13" s="49" t="s">
        <v>118</v>
      </c>
    </row>
    <row r="14" spans="1:6" ht="18" customHeight="1">
      <c r="A14" s="49"/>
      <c r="B14" s="2215" t="s">
        <v>143</v>
      </c>
      <c r="C14" s="2220"/>
      <c r="D14" s="2216"/>
      <c r="E14" s="193"/>
      <c r="F14" s="49"/>
    </row>
    <row r="15" spans="1:6" ht="78.75">
      <c r="A15" s="49">
        <v>8</v>
      </c>
      <c r="B15" s="51" t="s">
        <v>475</v>
      </c>
      <c r="C15" s="51" t="s">
        <v>6378</v>
      </c>
      <c r="D15" s="51" t="s">
        <v>196</v>
      </c>
      <c r="E15" s="193">
        <v>5738993.4500000002</v>
      </c>
      <c r="F15" s="49" t="s">
        <v>4</v>
      </c>
    </row>
    <row r="16" spans="1:6" ht="14.25" customHeight="1">
      <c r="A16" s="49"/>
      <c r="B16" s="2189" t="s">
        <v>2271</v>
      </c>
      <c r="C16" s="2190"/>
      <c r="D16" s="2191"/>
      <c r="E16" s="193"/>
      <c r="F16" s="49"/>
    </row>
    <row r="17" spans="1:6" ht="177" customHeight="1">
      <c r="A17" s="49">
        <v>9</v>
      </c>
      <c r="B17" s="51" t="s">
        <v>591</v>
      </c>
      <c r="C17" s="51" t="s">
        <v>6379</v>
      </c>
      <c r="D17" s="51" t="s">
        <v>3379</v>
      </c>
      <c r="E17" s="193">
        <v>1000000</v>
      </c>
      <c r="F17" s="49" t="s">
        <v>4</v>
      </c>
    </row>
    <row r="18" spans="1:6" ht="15.75">
      <c r="A18" s="49"/>
      <c r="B18" s="2215" t="s">
        <v>593</v>
      </c>
      <c r="C18" s="2216"/>
      <c r="D18" s="51"/>
      <c r="E18" s="110"/>
      <c r="F18" s="49"/>
    </row>
    <row r="19" spans="1:6" ht="47.25">
      <c r="A19" s="49">
        <v>10</v>
      </c>
      <c r="B19" s="51" t="s">
        <v>39</v>
      </c>
      <c r="C19" s="51" t="s">
        <v>6380</v>
      </c>
      <c r="D19" s="51" t="s">
        <v>3381</v>
      </c>
      <c r="E19" s="193">
        <v>11000000</v>
      </c>
      <c r="F19" s="49" t="s">
        <v>118</v>
      </c>
    </row>
    <row r="20" spans="1:6" ht="63" customHeight="1">
      <c r="A20" s="49">
        <v>11</v>
      </c>
      <c r="B20" s="51" t="s">
        <v>3382</v>
      </c>
      <c r="C20" s="51" t="s">
        <v>6381</v>
      </c>
      <c r="D20" s="51" t="s">
        <v>3381</v>
      </c>
      <c r="E20" s="193">
        <v>16000000</v>
      </c>
      <c r="F20" s="49" t="s">
        <v>118</v>
      </c>
    </row>
    <row r="21" spans="1:6" ht="58.5" customHeight="1">
      <c r="A21" s="49">
        <v>12</v>
      </c>
      <c r="B21" s="51" t="s">
        <v>3170</v>
      </c>
      <c r="C21" s="51" t="s">
        <v>6382</v>
      </c>
      <c r="D21" s="51" t="s">
        <v>3381</v>
      </c>
      <c r="E21" s="193">
        <v>1000000</v>
      </c>
      <c r="F21" s="49" t="s">
        <v>118</v>
      </c>
    </row>
    <row r="22" spans="1:6" ht="17.25" customHeight="1">
      <c r="A22" s="49"/>
      <c r="B22" s="2215" t="s">
        <v>3341</v>
      </c>
      <c r="C22" s="2220"/>
      <c r="D22" s="2216"/>
      <c r="E22" s="372"/>
      <c r="F22" s="49"/>
    </row>
    <row r="23" spans="1:6" ht="55.5" customHeight="1">
      <c r="A23" s="49">
        <v>13</v>
      </c>
      <c r="B23" s="51" t="s">
        <v>3383</v>
      </c>
      <c r="C23" s="51" t="s">
        <v>6383</v>
      </c>
      <c r="D23" s="51" t="s">
        <v>7077</v>
      </c>
      <c r="E23" s="193">
        <v>1000000</v>
      </c>
      <c r="F23" s="49" t="s">
        <v>118</v>
      </c>
    </row>
    <row r="24" spans="1:6" ht="50.25" customHeight="1">
      <c r="A24" s="49">
        <v>14</v>
      </c>
      <c r="B24" s="51" t="s">
        <v>3384</v>
      </c>
      <c r="C24" s="51" t="s">
        <v>6384</v>
      </c>
      <c r="D24" s="51" t="s">
        <v>3385</v>
      </c>
      <c r="E24" s="193">
        <v>2600000</v>
      </c>
      <c r="F24" s="49" t="s">
        <v>118</v>
      </c>
    </row>
    <row r="25" spans="1:6" ht="66" customHeight="1">
      <c r="A25" s="49">
        <v>15</v>
      </c>
      <c r="B25" s="51" t="s">
        <v>7079</v>
      </c>
      <c r="C25" s="51" t="s">
        <v>6385</v>
      </c>
      <c r="D25" s="51" t="s">
        <v>7078</v>
      </c>
      <c r="E25" s="193">
        <v>2054285</v>
      </c>
      <c r="F25" s="49" t="s">
        <v>118</v>
      </c>
    </row>
    <row r="26" spans="1:6" ht="61.5" customHeight="1">
      <c r="A26" s="49">
        <v>16</v>
      </c>
      <c r="B26" s="51" t="s">
        <v>3386</v>
      </c>
      <c r="C26" s="51" t="s">
        <v>6386</v>
      </c>
      <c r="D26" s="51" t="s">
        <v>3387</v>
      </c>
      <c r="E26" s="193">
        <v>200000</v>
      </c>
      <c r="F26" s="49" t="s">
        <v>118</v>
      </c>
    </row>
    <row r="27" spans="1:6" ht="48.75" customHeight="1">
      <c r="A27" s="49">
        <v>17</v>
      </c>
      <c r="B27" s="51" t="s">
        <v>3388</v>
      </c>
      <c r="C27" s="51" t="s">
        <v>6387</v>
      </c>
      <c r="D27" s="51" t="s">
        <v>3385</v>
      </c>
      <c r="E27" s="193">
        <v>1500000</v>
      </c>
      <c r="F27" s="49" t="s">
        <v>118</v>
      </c>
    </row>
    <row r="28" spans="1:6" ht="64.5" customHeight="1">
      <c r="A28" s="49">
        <v>18</v>
      </c>
      <c r="B28" s="51" t="s">
        <v>3389</v>
      </c>
      <c r="C28" s="51" t="s">
        <v>6388</v>
      </c>
      <c r="D28" s="51" t="s">
        <v>7078</v>
      </c>
      <c r="E28" s="193">
        <v>1500000</v>
      </c>
      <c r="F28" s="49" t="s">
        <v>118</v>
      </c>
    </row>
    <row r="29" spans="1:6" ht="67.5" customHeight="1">
      <c r="A29" s="49">
        <v>19</v>
      </c>
      <c r="B29" s="51" t="s">
        <v>3390</v>
      </c>
      <c r="C29" s="51" t="s">
        <v>6389</v>
      </c>
      <c r="D29" s="51" t="s">
        <v>3391</v>
      </c>
      <c r="E29" s="193">
        <v>1500000</v>
      </c>
      <c r="F29" s="49" t="s">
        <v>118</v>
      </c>
    </row>
    <row r="30" spans="1:6" ht="69" customHeight="1">
      <c r="A30" s="49">
        <v>20</v>
      </c>
      <c r="B30" s="51" t="s">
        <v>3392</v>
      </c>
      <c r="C30" s="51" t="s">
        <v>6390</v>
      </c>
      <c r="D30" s="51" t="s">
        <v>3393</v>
      </c>
      <c r="E30" s="193">
        <v>1800000</v>
      </c>
      <c r="F30" s="49" t="s">
        <v>118</v>
      </c>
    </row>
    <row r="31" spans="1:6" ht="63">
      <c r="A31" s="49">
        <v>21</v>
      </c>
      <c r="B31" s="50" t="s">
        <v>3394</v>
      </c>
      <c r="C31" s="51" t="s">
        <v>6391</v>
      </c>
      <c r="D31" s="50" t="s">
        <v>3395</v>
      </c>
      <c r="E31" s="189">
        <v>1000000</v>
      </c>
      <c r="F31" s="49" t="s">
        <v>4</v>
      </c>
    </row>
    <row r="32" spans="1:6" ht="60" customHeight="1">
      <c r="A32" s="49">
        <v>22</v>
      </c>
      <c r="B32" s="50" t="s">
        <v>3396</v>
      </c>
      <c r="C32" s="51" t="s">
        <v>6392</v>
      </c>
      <c r="D32" s="50" t="s">
        <v>3397</v>
      </c>
      <c r="E32" s="373">
        <v>1000000</v>
      </c>
      <c r="F32" s="49" t="s">
        <v>4</v>
      </c>
    </row>
    <row r="33" spans="1:6" ht="59.25" customHeight="1">
      <c r="A33" s="49">
        <v>23</v>
      </c>
      <c r="B33" s="50" t="s">
        <v>3398</v>
      </c>
      <c r="C33" s="51" t="s">
        <v>6393</v>
      </c>
      <c r="D33" s="50" t="s">
        <v>3399</v>
      </c>
      <c r="E33" s="373">
        <v>1200000</v>
      </c>
      <c r="F33" s="49" t="s">
        <v>4</v>
      </c>
    </row>
    <row r="34" spans="1:6" ht="47.25">
      <c r="A34" s="49">
        <v>24</v>
      </c>
      <c r="B34" s="50" t="s">
        <v>3400</v>
      </c>
      <c r="C34" s="51" t="s">
        <v>6394</v>
      </c>
      <c r="D34" s="50" t="s">
        <v>3399</v>
      </c>
      <c r="E34" s="373">
        <v>1200000</v>
      </c>
      <c r="F34" s="49" t="s">
        <v>4</v>
      </c>
    </row>
    <row r="35" spans="1:6" ht="66" customHeight="1">
      <c r="A35" s="49">
        <v>25</v>
      </c>
      <c r="B35" s="50" t="s">
        <v>3401</v>
      </c>
      <c r="C35" s="51" t="s">
        <v>6395</v>
      </c>
      <c r="D35" s="50" t="s">
        <v>7080</v>
      </c>
      <c r="E35" s="373">
        <v>1200000</v>
      </c>
      <c r="F35" s="49" t="s">
        <v>4</v>
      </c>
    </row>
    <row r="36" spans="1:6" ht="65.25" customHeight="1">
      <c r="A36" s="49">
        <v>26</v>
      </c>
      <c r="B36" s="50" t="s">
        <v>3402</v>
      </c>
      <c r="C36" s="51" t="s">
        <v>6396</v>
      </c>
      <c r="D36" s="50" t="s">
        <v>7080</v>
      </c>
      <c r="E36" s="373">
        <v>1200000</v>
      </c>
      <c r="F36" s="49" t="s">
        <v>4</v>
      </c>
    </row>
    <row r="37" spans="1:6" ht="54" customHeight="1">
      <c r="A37" s="49">
        <v>27</v>
      </c>
      <c r="B37" s="50" t="s">
        <v>3403</v>
      </c>
      <c r="C37" s="51" t="s">
        <v>6397</v>
      </c>
      <c r="D37" s="50" t="s">
        <v>7080</v>
      </c>
      <c r="E37" s="373">
        <v>1500000</v>
      </c>
      <c r="F37" s="49" t="s">
        <v>4</v>
      </c>
    </row>
    <row r="38" spans="1:6" ht="65.25" customHeight="1">
      <c r="A38" s="49">
        <v>28</v>
      </c>
      <c r="B38" s="50" t="s">
        <v>3404</v>
      </c>
      <c r="C38" s="51" t="s">
        <v>6398</v>
      </c>
      <c r="D38" s="50" t="s">
        <v>3405</v>
      </c>
      <c r="E38" s="373">
        <v>1500000</v>
      </c>
      <c r="F38" s="49" t="s">
        <v>4</v>
      </c>
    </row>
    <row r="39" spans="1:6" ht="72" customHeight="1">
      <c r="A39" s="49">
        <v>29</v>
      </c>
      <c r="B39" s="50" t="s">
        <v>3406</v>
      </c>
      <c r="C39" s="51" t="s">
        <v>6399</v>
      </c>
      <c r="D39" s="50" t="s">
        <v>7080</v>
      </c>
      <c r="E39" s="373">
        <v>1500000</v>
      </c>
      <c r="F39" s="49" t="s">
        <v>4</v>
      </c>
    </row>
    <row r="40" spans="1:6" ht="71.25" customHeight="1">
      <c r="A40" s="49">
        <v>30</v>
      </c>
      <c r="B40" s="50" t="s">
        <v>3407</v>
      </c>
      <c r="C40" s="51" t="s">
        <v>6400</v>
      </c>
      <c r="D40" s="50" t="s">
        <v>3408</v>
      </c>
      <c r="E40" s="373">
        <v>7000000</v>
      </c>
      <c r="F40" s="49" t="s">
        <v>4</v>
      </c>
    </row>
    <row r="41" spans="1:6" ht="66" customHeight="1">
      <c r="A41" s="49">
        <v>31</v>
      </c>
      <c r="B41" s="51" t="s">
        <v>3409</v>
      </c>
      <c r="C41" s="51" t="s">
        <v>6401</v>
      </c>
      <c r="D41" s="51" t="s">
        <v>3410</v>
      </c>
      <c r="E41" s="374">
        <v>200000</v>
      </c>
      <c r="F41" s="49" t="s">
        <v>118</v>
      </c>
    </row>
    <row r="42" spans="1:6" ht="90" customHeight="1">
      <c r="A42" s="49">
        <v>32</v>
      </c>
      <c r="B42" s="51" t="s">
        <v>3411</v>
      </c>
      <c r="C42" s="51" t="s">
        <v>6402</v>
      </c>
      <c r="D42" s="51" t="s">
        <v>3412</v>
      </c>
      <c r="E42" s="374">
        <v>700000</v>
      </c>
      <c r="F42" s="49" t="s">
        <v>118</v>
      </c>
    </row>
    <row r="43" spans="1:6" ht="21" customHeight="1">
      <c r="A43" s="49"/>
      <c r="B43" s="2189" t="s">
        <v>3304</v>
      </c>
      <c r="C43" s="2190"/>
      <c r="D43" s="2191"/>
      <c r="E43" s="110"/>
      <c r="F43" s="49"/>
    </row>
    <row r="44" spans="1:6" ht="62.25" customHeight="1">
      <c r="A44" s="49">
        <v>33</v>
      </c>
      <c r="B44" s="51" t="s">
        <v>3413</v>
      </c>
      <c r="C44" s="51" t="s">
        <v>6403</v>
      </c>
      <c r="D44" s="51" t="s">
        <v>3414</v>
      </c>
      <c r="E44" s="193">
        <v>300000</v>
      </c>
      <c r="F44" s="49" t="s">
        <v>118</v>
      </c>
    </row>
    <row r="45" spans="1:6" ht="47.25">
      <c r="A45" s="49">
        <v>34</v>
      </c>
      <c r="B45" s="51" t="s">
        <v>3415</v>
      </c>
      <c r="C45" s="51" t="s">
        <v>6404</v>
      </c>
      <c r="D45" s="51" t="s">
        <v>3414</v>
      </c>
      <c r="E45" s="193">
        <v>300000</v>
      </c>
      <c r="F45" s="49" t="s">
        <v>118</v>
      </c>
    </row>
    <row r="46" spans="1:6" ht="94.5">
      <c r="A46" s="49">
        <v>35</v>
      </c>
      <c r="B46" s="51" t="s">
        <v>3416</v>
      </c>
      <c r="C46" s="51" t="s">
        <v>6405</v>
      </c>
      <c r="D46" s="51" t="s">
        <v>3417</v>
      </c>
      <c r="E46" s="193">
        <v>900000</v>
      </c>
      <c r="F46" s="49" t="s">
        <v>118</v>
      </c>
    </row>
    <row r="47" spans="1:6" ht="94.5">
      <c r="A47" s="49">
        <v>36</v>
      </c>
      <c r="B47" s="51" t="s">
        <v>3418</v>
      </c>
      <c r="C47" s="51" t="s">
        <v>6406</v>
      </c>
      <c r="D47" s="51" t="s">
        <v>3417</v>
      </c>
      <c r="E47" s="193">
        <v>900000</v>
      </c>
      <c r="F47" s="49" t="s">
        <v>118</v>
      </c>
    </row>
    <row r="48" spans="1:6" ht="73.5" customHeight="1">
      <c r="A48" s="49">
        <v>37</v>
      </c>
      <c r="B48" s="50" t="s">
        <v>3419</v>
      </c>
      <c r="C48" s="51" t="s">
        <v>6407</v>
      </c>
      <c r="D48" s="50" t="s">
        <v>3399</v>
      </c>
      <c r="E48" s="373">
        <v>1200000</v>
      </c>
      <c r="F48" s="49" t="s">
        <v>4</v>
      </c>
    </row>
    <row r="49" spans="1:6" ht="54.75" customHeight="1">
      <c r="A49" s="49">
        <v>38</v>
      </c>
      <c r="B49" s="50" t="s">
        <v>3420</v>
      </c>
      <c r="C49" s="51" t="s">
        <v>6408</v>
      </c>
      <c r="D49" s="50" t="s">
        <v>3399</v>
      </c>
      <c r="E49" s="373">
        <v>1200000</v>
      </c>
      <c r="F49" s="49" t="s">
        <v>4</v>
      </c>
    </row>
    <row r="50" spans="1:6" ht="55.5" customHeight="1">
      <c r="A50" s="49">
        <v>39</v>
      </c>
      <c r="B50" s="50" t="s">
        <v>3421</v>
      </c>
      <c r="C50" s="51" t="s">
        <v>6409</v>
      </c>
      <c r="D50" s="50" t="s">
        <v>3399</v>
      </c>
      <c r="E50" s="373">
        <v>1200000</v>
      </c>
      <c r="F50" s="49" t="s">
        <v>4</v>
      </c>
    </row>
    <row r="51" spans="1:6" ht="50.25" customHeight="1">
      <c r="A51" s="49">
        <v>40</v>
      </c>
      <c r="B51" s="50" t="s">
        <v>3422</v>
      </c>
      <c r="C51" s="51" t="s">
        <v>6410</v>
      </c>
      <c r="D51" s="50" t="s">
        <v>3399</v>
      </c>
      <c r="E51" s="373">
        <v>1200000</v>
      </c>
      <c r="F51" s="49" t="s">
        <v>4</v>
      </c>
    </row>
    <row r="52" spans="1:6" ht="52.5" customHeight="1">
      <c r="A52" s="49">
        <v>41</v>
      </c>
      <c r="B52" s="50" t="s">
        <v>3423</v>
      </c>
      <c r="C52" s="51" t="s">
        <v>6411</v>
      </c>
      <c r="D52" s="50" t="s">
        <v>3399</v>
      </c>
      <c r="E52" s="373">
        <v>1200000</v>
      </c>
      <c r="F52" s="49" t="s">
        <v>4</v>
      </c>
    </row>
    <row r="53" spans="1:6" ht="57" customHeight="1">
      <c r="A53" s="49">
        <v>42</v>
      </c>
      <c r="B53" s="50" t="s">
        <v>3424</v>
      </c>
      <c r="C53" s="51" t="s">
        <v>6412</v>
      </c>
      <c r="D53" s="50" t="s">
        <v>3399</v>
      </c>
      <c r="E53" s="373">
        <v>1200000</v>
      </c>
      <c r="F53" s="49" t="s">
        <v>4</v>
      </c>
    </row>
    <row r="54" spans="1:6" ht="52.5" customHeight="1">
      <c r="A54" s="49">
        <v>43</v>
      </c>
      <c r="B54" s="50" t="s">
        <v>3425</v>
      </c>
      <c r="C54" s="51" t="s">
        <v>6413</v>
      </c>
      <c r="D54" s="50" t="s">
        <v>3399</v>
      </c>
      <c r="E54" s="373">
        <v>1200000</v>
      </c>
      <c r="F54" s="49" t="s">
        <v>4</v>
      </c>
    </row>
    <row r="55" spans="1:6" ht="51.75" customHeight="1">
      <c r="A55" s="49">
        <v>44</v>
      </c>
      <c r="B55" s="50" t="s">
        <v>3426</v>
      </c>
      <c r="C55" s="51" t="s">
        <v>6414</v>
      </c>
      <c r="D55" s="50" t="s">
        <v>3399</v>
      </c>
      <c r="E55" s="373">
        <v>1200000</v>
      </c>
      <c r="F55" s="49" t="s">
        <v>4</v>
      </c>
    </row>
    <row r="56" spans="1:6" ht="51.75" customHeight="1">
      <c r="A56" s="49">
        <v>45</v>
      </c>
      <c r="B56" s="50" t="s">
        <v>3427</v>
      </c>
      <c r="C56" s="51" t="s">
        <v>6415</v>
      </c>
      <c r="D56" s="50" t="s">
        <v>3428</v>
      </c>
      <c r="E56" s="373">
        <v>1600000</v>
      </c>
      <c r="F56" s="49" t="s">
        <v>4</v>
      </c>
    </row>
    <row r="57" spans="1:6" ht="56.25" customHeight="1">
      <c r="A57" s="49">
        <v>46</v>
      </c>
      <c r="B57" s="50" t="s">
        <v>3429</v>
      </c>
      <c r="C57" s="51" t="s">
        <v>6416</v>
      </c>
      <c r="D57" s="50" t="s">
        <v>3430</v>
      </c>
      <c r="E57" s="373">
        <v>1000000</v>
      </c>
      <c r="F57" s="49" t="s">
        <v>4</v>
      </c>
    </row>
    <row r="58" spans="1:6" ht="51" customHeight="1">
      <c r="A58" s="49">
        <v>47</v>
      </c>
      <c r="B58" s="50" t="s">
        <v>3431</v>
      </c>
      <c r="C58" s="51" t="s">
        <v>6417</v>
      </c>
      <c r="D58" s="50" t="s">
        <v>3399</v>
      </c>
      <c r="E58" s="373">
        <v>1200000</v>
      </c>
      <c r="F58" s="49" t="s">
        <v>4</v>
      </c>
    </row>
    <row r="59" spans="1:6" ht="54" customHeight="1">
      <c r="A59" s="49">
        <v>48</v>
      </c>
      <c r="B59" s="50" t="s">
        <v>3432</v>
      </c>
      <c r="C59" s="51" t="s">
        <v>6418</v>
      </c>
      <c r="D59" s="50" t="s">
        <v>3430</v>
      </c>
      <c r="E59" s="373">
        <v>1000000</v>
      </c>
      <c r="F59" s="49" t="s">
        <v>4</v>
      </c>
    </row>
    <row r="60" spans="1:6" ht="58.5" customHeight="1">
      <c r="A60" s="49">
        <v>49</v>
      </c>
      <c r="B60" s="50" t="s">
        <v>3433</v>
      </c>
      <c r="C60" s="51" t="s">
        <v>6419</v>
      </c>
      <c r="D60" s="50" t="s">
        <v>3399</v>
      </c>
      <c r="E60" s="373">
        <v>1200000</v>
      </c>
      <c r="F60" s="49" t="s">
        <v>4</v>
      </c>
    </row>
    <row r="61" spans="1:6" ht="51.75" customHeight="1">
      <c r="A61" s="49">
        <v>50</v>
      </c>
      <c r="B61" s="50" t="s">
        <v>3434</v>
      </c>
      <c r="C61" s="51" t="s">
        <v>6420</v>
      </c>
      <c r="D61" s="50" t="s">
        <v>3399</v>
      </c>
      <c r="E61" s="373">
        <v>1200000</v>
      </c>
      <c r="F61" s="49" t="s">
        <v>4</v>
      </c>
    </row>
    <row r="62" spans="1:6" ht="51.75" customHeight="1">
      <c r="A62" s="49">
        <v>51</v>
      </c>
      <c r="B62" s="50" t="s">
        <v>3435</v>
      </c>
      <c r="C62" s="51" t="s">
        <v>6402</v>
      </c>
      <c r="D62" s="50" t="s">
        <v>3399</v>
      </c>
      <c r="E62" s="373">
        <v>1200000</v>
      </c>
      <c r="F62" s="49" t="s">
        <v>4</v>
      </c>
    </row>
    <row r="63" spans="1:6" ht="50.25" customHeight="1">
      <c r="A63" s="49">
        <v>52</v>
      </c>
      <c r="B63" s="50" t="s">
        <v>3436</v>
      </c>
      <c r="C63" s="51" t="s">
        <v>6421</v>
      </c>
      <c r="D63" s="50" t="s">
        <v>3399</v>
      </c>
      <c r="E63" s="373">
        <v>1200000</v>
      </c>
      <c r="F63" s="49" t="s">
        <v>4</v>
      </c>
    </row>
    <row r="64" spans="1:6" ht="39.75" customHeight="1">
      <c r="A64" s="49">
        <v>53</v>
      </c>
      <c r="B64" s="50" t="s">
        <v>3437</v>
      </c>
      <c r="C64" s="51" t="s">
        <v>6422</v>
      </c>
      <c r="D64" s="50" t="s">
        <v>3399</v>
      </c>
      <c r="E64" s="373">
        <v>1200000</v>
      </c>
      <c r="F64" s="49" t="s">
        <v>4</v>
      </c>
    </row>
    <row r="65" spans="1:6" ht="50.25" customHeight="1">
      <c r="A65" s="49">
        <v>54</v>
      </c>
      <c r="B65" s="50" t="s">
        <v>3438</v>
      </c>
      <c r="C65" s="51" t="s">
        <v>6423</v>
      </c>
      <c r="D65" s="50" t="s">
        <v>3399</v>
      </c>
      <c r="E65" s="373">
        <v>1200000</v>
      </c>
      <c r="F65" s="49" t="s">
        <v>4</v>
      </c>
    </row>
    <row r="66" spans="1:6" ht="54.75" customHeight="1">
      <c r="A66" s="49">
        <v>55</v>
      </c>
      <c r="B66" s="50" t="s">
        <v>3439</v>
      </c>
      <c r="C66" s="51" t="s">
        <v>6424</v>
      </c>
      <c r="D66" s="50" t="s">
        <v>3399</v>
      </c>
      <c r="E66" s="373">
        <v>1200000</v>
      </c>
      <c r="F66" s="49" t="s">
        <v>4</v>
      </c>
    </row>
    <row r="67" spans="1:6" ht="66.75" customHeight="1">
      <c r="A67" s="49">
        <v>56</v>
      </c>
      <c r="B67" s="50" t="s">
        <v>3440</v>
      </c>
      <c r="C67" s="51" t="s">
        <v>6425</v>
      </c>
      <c r="D67" s="50" t="s">
        <v>3399</v>
      </c>
      <c r="E67" s="373">
        <v>1200000</v>
      </c>
      <c r="F67" s="49" t="s">
        <v>4</v>
      </c>
    </row>
    <row r="68" spans="1:6" ht="56.25" customHeight="1">
      <c r="A68" s="49">
        <v>57</v>
      </c>
      <c r="B68" s="50" t="s">
        <v>3441</v>
      </c>
      <c r="C68" s="51" t="s">
        <v>6426</v>
      </c>
      <c r="D68" s="50" t="s">
        <v>3399</v>
      </c>
      <c r="E68" s="373">
        <v>1200000</v>
      </c>
      <c r="F68" s="49" t="s">
        <v>4</v>
      </c>
    </row>
    <row r="69" spans="1:6" ht="88.5" customHeight="1">
      <c r="A69" s="49">
        <v>58</v>
      </c>
      <c r="B69" s="51" t="s">
        <v>3442</v>
      </c>
      <c r="C69" s="51" t="s">
        <v>6427</v>
      </c>
      <c r="D69" s="51" t="s">
        <v>3443</v>
      </c>
      <c r="E69" s="374">
        <v>500000</v>
      </c>
      <c r="F69" s="49" t="s">
        <v>118</v>
      </c>
    </row>
    <row r="70" spans="1:6" ht="78.75">
      <c r="A70" s="49">
        <v>59</v>
      </c>
      <c r="B70" s="51" t="s">
        <v>3444</v>
      </c>
      <c r="C70" s="51" t="s">
        <v>6428</v>
      </c>
      <c r="D70" s="51" t="s">
        <v>3445</v>
      </c>
      <c r="E70" s="374">
        <v>500000</v>
      </c>
      <c r="F70" s="49" t="s">
        <v>118</v>
      </c>
    </row>
    <row r="71" spans="1:6" ht="60" customHeight="1">
      <c r="A71" s="49">
        <v>60</v>
      </c>
      <c r="B71" s="51" t="s">
        <v>3446</v>
      </c>
      <c r="C71" s="51" t="s">
        <v>6429</v>
      </c>
      <c r="D71" s="51" t="s">
        <v>3447</v>
      </c>
      <c r="E71" s="374">
        <v>200000</v>
      </c>
      <c r="F71" s="49" t="s">
        <v>118</v>
      </c>
    </row>
    <row r="72" spans="1:6" ht="52.5" customHeight="1">
      <c r="A72" s="49">
        <v>61</v>
      </c>
      <c r="B72" s="51" t="s">
        <v>3448</v>
      </c>
      <c r="C72" s="51" t="s">
        <v>6430</v>
      </c>
      <c r="D72" s="51" t="s">
        <v>3447</v>
      </c>
      <c r="E72" s="374">
        <v>200000</v>
      </c>
      <c r="F72" s="49" t="s">
        <v>118</v>
      </c>
    </row>
    <row r="73" spans="1:6" ht="18" customHeight="1">
      <c r="A73" s="49"/>
      <c r="B73" s="2215" t="s">
        <v>3278</v>
      </c>
      <c r="C73" s="2216"/>
      <c r="D73" s="51"/>
      <c r="E73" s="110"/>
      <c r="F73" s="49"/>
    </row>
    <row r="74" spans="1:6" ht="63">
      <c r="A74" s="49">
        <v>62</v>
      </c>
      <c r="B74" s="51" t="s">
        <v>7072</v>
      </c>
      <c r="C74" s="51" t="s">
        <v>6431</v>
      </c>
      <c r="D74" s="51" t="s">
        <v>7075</v>
      </c>
      <c r="E74" s="374">
        <v>300000</v>
      </c>
      <c r="F74" s="49" t="s">
        <v>118</v>
      </c>
    </row>
    <row r="75" spans="1:6" ht="94.5">
      <c r="A75" s="49">
        <v>63</v>
      </c>
      <c r="B75" s="51" t="s">
        <v>7074</v>
      </c>
      <c r="C75" s="51" t="s">
        <v>6433</v>
      </c>
      <c r="D75" s="51" t="s">
        <v>7076</v>
      </c>
      <c r="E75" s="374">
        <v>400000</v>
      </c>
      <c r="F75" s="49" t="s">
        <v>118</v>
      </c>
    </row>
    <row r="76" spans="1:6" ht="78.75">
      <c r="A76" s="49">
        <v>64</v>
      </c>
      <c r="B76" s="51" t="s">
        <v>3450</v>
      </c>
      <c r="C76" s="51" t="s">
        <v>6434</v>
      </c>
      <c r="D76" s="51" t="s">
        <v>3451</v>
      </c>
      <c r="E76" s="374">
        <v>300000</v>
      </c>
      <c r="F76" s="49" t="s">
        <v>118</v>
      </c>
    </row>
    <row r="77" spans="1:6" ht="15.75">
      <c r="A77" s="49"/>
      <c r="B77" s="47"/>
      <c r="C77" s="51"/>
      <c r="D77" s="51"/>
      <c r="E77" s="4">
        <f>SUM(E6:E76)</f>
        <v>105871618.72</v>
      </c>
      <c r="F77" s="49"/>
    </row>
    <row r="78" spans="1:6" s="185" customFormat="1" ht="15.75">
      <c r="A78" s="2168" t="s">
        <v>3665</v>
      </c>
      <c r="B78" s="2168"/>
      <c r="C78" s="2168"/>
      <c r="D78" s="2168"/>
      <c r="E78" s="2168"/>
      <c r="F78" s="2168"/>
    </row>
    <row r="79" spans="1:6" s="185" customFormat="1" ht="66.75" customHeight="1">
      <c r="A79" s="2168" t="s">
        <v>3666</v>
      </c>
      <c r="B79" s="2168"/>
      <c r="C79" s="2168"/>
      <c r="D79" s="2168" t="s">
        <v>3667</v>
      </c>
      <c r="E79" s="2168"/>
      <c r="F79" s="2168"/>
    </row>
    <row r="80" spans="1:6" s="185" customFormat="1" ht="96" customHeight="1">
      <c r="A80" s="2143" t="s">
        <v>3460</v>
      </c>
      <c r="B80" s="2143"/>
      <c r="C80" s="2143"/>
      <c r="D80" s="2143" t="s">
        <v>172</v>
      </c>
      <c r="E80" s="2143"/>
      <c r="F80" s="2143"/>
    </row>
    <row r="81" spans="1:6" s="185" customFormat="1" ht="15.75">
      <c r="A81" s="371"/>
      <c r="B81" s="371"/>
      <c r="C81" s="371"/>
      <c r="D81" s="371"/>
      <c r="E81" s="371"/>
      <c r="F81" s="371"/>
    </row>
    <row r="82" spans="1:6" s="185" customFormat="1" ht="15.75">
      <c r="A82" s="371"/>
      <c r="B82" s="371"/>
      <c r="C82" s="371"/>
      <c r="D82" s="371"/>
      <c r="E82" s="371"/>
      <c r="F82" s="371"/>
    </row>
    <row r="85" spans="1:6" ht="15.75">
      <c r="A85" s="96"/>
      <c r="B85" s="2406" t="s">
        <v>1435</v>
      </c>
      <c r="C85" s="2408"/>
      <c r="D85" s="2407"/>
      <c r="E85" s="193"/>
      <c r="F85" s="96"/>
    </row>
    <row r="86" spans="1:6" ht="141.75">
      <c r="A86" s="96">
        <v>11</v>
      </c>
      <c r="B86" s="143" t="s">
        <v>2209</v>
      </c>
      <c r="C86" s="143" t="s">
        <v>6379</v>
      </c>
      <c r="D86" s="143" t="s">
        <v>3380</v>
      </c>
      <c r="E86" s="193">
        <v>1000000</v>
      </c>
      <c r="F86" s="96" t="s">
        <v>118</v>
      </c>
    </row>
    <row r="87" spans="1:6" ht="15.75">
      <c r="A87" s="96"/>
      <c r="B87" s="2406" t="s">
        <v>6376</v>
      </c>
      <c r="C87" s="2407"/>
      <c r="D87" s="370"/>
      <c r="E87" s="4"/>
      <c r="F87" s="96"/>
    </row>
    <row r="88" spans="1:6" ht="141.75">
      <c r="A88" s="96">
        <v>8</v>
      </c>
      <c r="B88" s="143" t="s">
        <v>3377</v>
      </c>
      <c r="C88" s="143" t="s">
        <v>6377</v>
      </c>
      <c r="D88" s="97" t="s">
        <v>3378</v>
      </c>
      <c r="E88" s="193">
        <v>1169256.8</v>
      </c>
      <c r="F88" s="96" t="s">
        <v>4</v>
      </c>
    </row>
    <row r="89" spans="1:6" ht="47.25">
      <c r="A89" s="96">
        <v>64</v>
      </c>
      <c r="B89" s="1898" t="s">
        <v>7073</v>
      </c>
      <c r="C89" s="143" t="s">
        <v>6432</v>
      </c>
      <c r="D89" s="97" t="s">
        <v>3449</v>
      </c>
      <c r="E89" s="373">
        <v>1000000</v>
      </c>
      <c r="F89" s="96" t="s">
        <v>4</v>
      </c>
    </row>
    <row r="90" spans="1:6">
      <c r="E90" s="375">
        <f>SUM(E86:E89)</f>
        <v>3169256.8</v>
      </c>
    </row>
    <row r="93" spans="1:6">
      <c r="E93" s="375">
        <f>E90+E77</f>
        <v>109040875.52</v>
      </c>
    </row>
  </sheetData>
  <mergeCells count="18">
    <mergeCell ref="A1:F1"/>
    <mergeCell ref="A2:F2"/>
    <mergeCell ref="A3:F3"/>
    <mergeCell ref="B5:D5"/>
    <mergeCell ref="B85:D85"/>
    <mergeCell ref="B18:C18"/>
    <mergeCell ref="B22:D22"/>
    <mergeCell ref="B43:D43"/>
    <mergeCell ref="B73:C73"/>
    <mergeCell ref="A78:F78"/>
    <mergeCell ref="B10:D10"/>
    <mergeCell ref="B87:C87"/>
    <mergeCell ref="A80:C80"/>
    <mergeCell ref="D80:F80"/>
    <mergeCell ref="B14:D14"/>
    <mergeCell ref="B16:D16"/>
    <mergeCell ref="A79:C79"/>
    <mergeCell ref="D79:F79"/>
  </mergeCells>
  <pageMargins left="0.7" right="0.7" top="0.75" bottom="0.75" header="0.3" footer="0.3"/>
  <pageSetup orientation="landscape" horizontalDpi="4294967295" verticalDpi="4294967295" r:id="rId1"/>
  <headerFooter>
    <oddFooter>Page &amp;P of &amp;N</oddFooter>
  </headerFooter>
</worksheet>
</file>

<file path=xl/worksheets/sheet137.xml><?xml version="1.0" encoding="utf-8"?>
<worksheet xmlns="http://schemas.openxmlformats.org/spreadsheetml/2006/main" xmlns:r="http://schemas.openxmlformats.org/officeDocument/2006/relationships">
  <sheetPr>
    <tabColor theme="5" tint="-0.499984740745262"/>
  </sheetPr>
  <dimension ref="A1:K67"/>
  <sheetViews>
    <sheetView topLeftCell="A4" workbookViewId="0">
      <selection activeCell="F9" sqref="F9"/>
    </sheetView>
  </sheetViews>
  <sheetFormatPr defaultRowHeight="15.75"/>
  <cols>
    <col min="1" max="1" width="7.140625" style="128" customWidth="1"/>
    <col min="2" max="2" width="14.140625" style="89" customWidth="1"/>
    <col min="3" max="3" width="43.42578125" style="11" customWidth="1"/>
    <col min="4" max="4" width="25.28515625" style="11" customWidth="1"/>
    <col min="5" max="5" width="21" style="139" customWidth="1"/>
    <col min="6" max="6" width="10.42578125" style="11" customWidth="1"/>
    <col min="7" max="8" width="9.140625" style="11"/>
    <col min="9" max="9" width="39.85546875" style="11" customWidth="1"/>
    <col min="10" max="10" width="13.140625" style="354" bestFit="1" customWidth="1"/>
    <col min="11" max="11" width="14.5703125" style="354" bestFit="1" customWidth="1"/>
    <col min="12" max="16384" width="9.140625" style="11"/>
  </cols>
  <sheetData>
    <row r="1" spans="1:6" ht="15.75" customHeight="1">
      <c r="A1" s="2317" t="s">
        <v>133</v>
      </c>
      <c r="B1" s="2317"/>
      <c r="C1" s="2317"/>
      <c r="D1" s="2317"/>
      <c r="E1" s="2317"/>
      <c r="F1" s="2317"/>
    </row>
    <row r="2" spans="1:6" ht="15.75" customHeight="1">
      <c r="A2" s="2317" t="s">
        <v>3152</v>
      </c>
      <c r="B2" s="2317"/>
      <c r="C2" s="2317"/>
      <c r="D2" s="2317"/>
      <c r="E2" s="2317"/>
      <c r="F2" s="2317"/>
    </row>
    <row r="3" spans="1:6" ht="15.75" customHeight="1">
      <c r="A3" s="2317" t="s">
        <v>140</v>
      </c>
      <c r="B3" s="2317"/>
      <c r="C3" s="2317"/>
      <c r="D3" s="2317"/>
      <c r="E3" s="2317"/>
      <c r="F3" s="2317"/>
    </row>
    <row r="4" spans="1:6" ht="31.5" customHeight="1">
      <c r="A4" s="124" t="s">
        <v>134</v>
      </c>
      <c r="B4" s="112" t="s">
        <v>135</v>
      </c>
      <c r="C4" s="112" t="s">
        <v>0</v>
      </c>
      <c r="D4" s="114" t="s">
        <v>1487</v>
      </c>
      <c r="E4" s="4" t="s">
        <v>137</v>
      </c>
      <c r="F4" s="45" t="s">
        <v>138</v>
      </c>
    </row>
    <row r="5" spans="1:6" ht="21" customHeight="1">
      <c r="A5" s="124"/>
      <c r="B5" s="2409" t="s">
        <v>139</v>
      </c>
      <c r="C5" s="2410"/>
      <c r="D5" s="2411"/>
      <c r="E5" s="125"/>
      <c r="F5" s="129"/>
    </row>
    <row r="6" spans="1:6" ht="31.5">
      <c r="A6" s="49">
        <v>1</v>
      </c>
      <c r="B6" s="50" t="s">
        <v>1</v>
      </c>
      <c r="C6" s="50" t="s">
        <v>3287</v>
      </c>
      <c r="D6" s="50" t="s">
        <v>2388</v>
      </c>
      <c r="E6" s="106">
        <v>3120000</v>
      </c>
      <c r="F6" s="50" t="s">
        <v>466</v>
      </c>
    </row>
    <row r="7" spans="1:6" ht="31.5">
      <c r="A7" s="49">
        <v>2</v>
      </c>
      <c r="B7" s="50" t="s">
        <v>7</v>
      </c>
      <c r="C7" s="50" t="s">
        <v>6931</v>
      </c>
      <c r="D7" s="50" t="s">
        <v>794</v>
      </c>
      <c r="E7" s="106">
        <v>285120</v>
      </c>
      <c r="F7" s="50" t="s">
        <v>466</v>
      </c>
    </row>
    <row r="8" spans="1:6" ht="47.25">
      <c r="A8" s="49">
        <v>3</v>
      </c>
      <c r="B8" s="50" t="s">
        <v>3288</v>
      </c>
      <c r="C8" s="50" t="s">
        <v>3289</v>
      </c>
      <c r="D8" s="50" t="s">
        <v>3290</v>
      </c>
      <c r="E8" s="106">
        <v>581520</v>
      </c>
      <c r="F8" s="50" t="s">
        <v>466</v>
      </c>
    </row>
    <row r="9" spans="1:6" ht="78.75">
      <c r="A9" s="49">
        <v>4</v>
      </c>
      <c r="B9" s="50" t="s">
        <v>5</v>
      </c>
      <c r="C9" s="50" t="s">
        <v>3291</v>
      </c>
      <c r="D9" s="50" t="s">
        <v>3292</v>
      </c>
      <c r="E9" s="110">
        <v>1255812.05</v>
      </c>
      <c r="F9" s="50" t="s">
        <v>466</v>
      </c>
    </row>
    <row r="10" spans="1:6" ht="47.25">
      <c r="A10" s="49">
        <v>5</v>
      </c>
      <c r="B10" s="50" t="s">
        <v>12</v>
      </c>
      <c r="C10" s="50" t="s">
        <v>3293</v>
      </c>
      <c r="D10" s="50" t="s">
        <v>14</v>
      </c>
      <c r="E10" s="106">
        <v>1300000</v>
      </c>
      <c r="F10" s="50" t="s">
        <v>466</v>
      </c>
    </row>
    <row r="11" spans="1:6" ht="20.25" customHeight="1">
      <c r="A11" s="49"/>
      <c r="B11" s="2215" t="s">
        <v>3161</v>
      </c>
      <c r="C11" s="2220"/>
      <c r="D11" s="2216"/>
      <c r="E11" s="106"/>
      <c r="F11" s="50"/>
    </row>
    <row r="12" spans="1:6" ht="78.75">
      <c r="A12" s="49">
        <v>6</v>
      </c>
      <c r="B12" s="50" t="s">
        <v>5</v>
      </c>
      <c r="C12" s="50" t="s">
        <v>3294</v>
      </c>
      <c r="D12" s="50" t="s">
        <v>242</v>
      </c>
      <c r="E12" s="106">
        <v>700000</v>
      </c>
      <c r="F12" s="50" t="s">
        <v>466</v>
      </c>
    </row>
    <row r="13" spans="1:6" ht="47.25">
      <c r="A13" s="49">
        <v>7</v>
      </c>
      <c r="B13" s="50" t="s">
        <v>12</v>
      </c>
      <c r="C13" s="50" t="s">
        <v>3295</v>
      </c>
      <c r="D13" s="50" t="s">
        <v>14</v>
      </c>
      <c r="E13" s="110">
        <v>1571226</v>
      </c>
      <c r="F13" s="50" t="s">
        <v>466</v>
      </c>
    </row>
    <row r="14" spans="1:6" ht="63">
      <c r="A14" s="49">
        <v>8</v>
      </c>
      <c r="B14" s="50" t="s">
        <v>3655</v>
      </c>
      <c r="C14" s="50" t="s">
        <v>3296</v>
      </c>
      <c r="D14" s="50" t="s">
        <v>1736</v>
      </c>
      <c r="E14" s="106">
        <v>800000</v>
      </c>
      <c r="F14" s="50" t="s">
        <v>466</v>
      </c>
    </row>
    <row r="15" spans="1:6">
      <c r="A15" s="49"/>
      <c r="B15" s="2217" t="s">
        <v>143</v>
      </c>
      <c r="C15" s="2272"/>
      <c r="D15" s="2218"/>
      <c r="E15" s="106"/>
      <c r="F15" s="50"/>
    </row>
    <row r="16" spans="1:6" ht="63">
      <c r="A16" s="49">
        <v>9</v>
      </c>
      <c r="B16" s="51" t="s">
        <v>195</v>
      </c>
      <c r="C16" s="50" t="s">
        <v>3297</v>
      </c>
      <c r="D16" s="51" t="s">
        <v>196</v>
      </c>
      <c r="E16" s="106">
        <v>5738993.4500000002</v>
      </c>
      <c r="F16" s="50" t="s">
        <v>466</v>
      </c>
    </row>
    <row r="17" spans="1:9">
      <c r="A17" s="49"/>
      <c r="B17" s="2228" t="s">
        <v>2271</v>
      </c>
      <c r="C17" s="2229"/>
      <c r="D17" s="2230"/>
      <c r="E17" s="106"/>
      <c r="F17" s="50"/>
    </row>
    <row r="18" spans="1:9" ht="315">
      <c r="A18" s="49">
        <v>10</v>
      </c>
      <c r="B18" s="51" t="s">
        <v>3298</v>
      </c>
      <c r="C18" s="50" t="s">
        <v>3299</v>
      </c>
      <c r="D18" s="51" t="s">
        <v>7011</v>
      </c>
      <c r="E18" s="106">
        <v>2180817</v>
      </c>
      <c r="F18" s="50" t="s">
        <v>4</v>
      </c>
    </row>
    <row r="19" spans="1:9">
      <c r="A19" s="49"/>
      <c r="B19" s="2189" t="s">
        <v>1435</v>
      </c>
      <c r="C19" s="2190"/>
      <c r="D19" s="2191"/>
      <c r="E19" s="106"/>
      <c r="F19" s="50"/>
    </row>
    <row r="20" spans="1:9" ht="409.5">
      <c r="A20" s="49">
        <v>11</v>
      </c>
      <c r="B20" s="51" t="s">
        <v>7012</v>
      </c>
      <c r="C20" s="50" t="s">
        <v>7013</v>
      </c>
      <c r="D20" s="51" t="s">
        <v>3300</v>
      </c>
      <c r="E20" s="106">
        <v>2180000</v>
      </c>
      <c r="F20" s="50" t="s">
        <v>4</v>
      </c>
      <c r="I20" s="89"/>
    </row>
    <row r="21" spans="1:9">
      <c r="A21" s="49"/>
      <c r="B21" s="2228" t="s">
        <v>145</v>
      </c>
      <c r="C21" s="2229"/>
      <c r="D21" s="2230"/>
      <c r="E21" s="106"/>
      <c r="F21" s="50"/>
    </row>
    <row r="22" spans="1:9" ht="47.25">
      <c r="A22" s="49">
        <v>12</v>
      </c>
      <c r="B22" s="51" t="s">
        <v>39</v>
      </c>
      <c r="C22" s="50" t="s">
        <v>3301</v>
      </c>
      <c r="D22" s="51" t="s">
        <v>264</v>
      </c>
      <c r="E22" s="110">
        <v>15177387</v>
      </c>
      <c r="F22" s="51" t="s">
        <v>4</v>
      </c>
    </row>
    <row r="23" spans="1:9" ht="47.25">
      <c r="A23" s="49">
        <v>13</v>
      </c>
      <c r="B23" s="51" t="s">
        <v>41</v>
      </c>
      <c r="C23" s="50" t="s">
        <v>6932</v>
      </c>
      <c r="D23" s="51" t="s">
        <v>264</v>
      </c>
      <c r="E23" s="110">
        <v>11400000</v>
      </c>
      <c r="F23" s="51" t="s">
        <v>4</v>
      </c>
      <c r="I23" s="89"/>
    </row>
    <row r="24" spans="1:9" ht="47.25">
      <c r="A24" s="49">
        <v>14</v>
      </c>
      <c r="B24" s="51" t="s">
        <v>3302</v>
      </c>
      <c r="C24" s="50" t="s">
        <v>6933</v>
      </c>
      <c r="D24" s="51" t="s">
        <v>3303</v>
      </c>
      <c r="E24" s="110">
        <v>700000</v>
      </c>
      <c r="F24" s="51" t="s">
        <v>4</v>
      </c>
      <c r="I24" s="286"/>
    </row>
    <row r="25" spans="1:9">
      <c r="A25" s="49"/>
      <c r="B25" s="2228" t="s">
        <v>3304</v>
      </c>
      <c r="C25" s="2229"/>
      <c r="D25" s="2230"/>
      <c r="E25" s="110"/>
      <c r="F25" s="51"/>
    </row>
    <row r="26" spans="1:9" ht="47.25">
      <c r="A26" s="49">
        <v>15</v>
      </c>
      <c r="B26" s="50" t="s">
        <v>3305</v>
      </c>
      <c r="C26" s="50" t="s">
        <v>3306</v>
      </c>
      <c r="D26" s="50" t="s">
        <v>3307</v>
      </c>
      <c r="E26" s="106">
        <v>500000</v>
      </c>
      <c r="F26" s="50" t="s">
        <v>466</v>
      </c>
    </row>
    <row r="27" spans="1:9" ht="63">
      <c r="A27" s="49">
        <v>16</v>
      </c>
      <c r="B27" s="50" t="s">
        <v>3308</v>
      </c>
      <c r="C27" s="50" t="s">
        <v>3309</v>
      </c>
      <c r="D27" s="50" t="s">
        <v>3310</v>
      </c>
      <c r="E27" s="106">
        <v>1000000</v>
      </c>
      <c r="F27" s="50" t="s">
        <v>466</v>
      </c>
    </row>
    <row r="28" spans="1:9" ht="63">
      <c r="A28" s="49">
        <v>17</v>
      </c>
      <c r="B28" s="50" t="s">
        <v>7014</v>
      </c>
      <c r="C28" s="50" t="s">
        <v>3311</v>
      </c>
      <c r="D28" s="50" t="s">
        <v>7017</v>
      </c>
      <c r="E28" s="106">
        <v>500000</v>
      </c>
      <c r="F28" s="50" t="s">
        <v>466</v>
      </c>
    </row>
    <row r="29" spans="1:9" ht="47.25">
      <c r="A29" s="49">
        <v>18</v>
      </c>
      <c r="B29" s="50" t="s">
        <v>7015</v>
      </c>
      <c r="C29" s="50" t="s">
        <v>3312</v>
      </c>
      <c r="D29" s="50" t="s">
        <v>7016</v>
      </c>
      <c r="E29" s="106">
        <v>2000000</v>
      </c>
      <c r="F29" s="50" t="s">
        <v>4</v>
      </c>
    </row>
    <row r="30" spans="1:9" ht="47.25">
      <c r="A30" s="49">
        <v>19</v>
      </c>
      <c r="B30" s="50" t="s">
        <v>3313</v>
      </c>
      <c r="C30" s="50" t="s">
        <v>3314</v>
      </c>
      <c r="D30" s="50" t="s">
        <v>7018</v>
      </c>
      <c r="E30" s="106">
        <v>1500000</v>
      </c>
      <c r="F30" s="50" t="s">
        <v>4</v>
      </c>
    </row>
    <row r="31" spans="1:9" ht="47.25">
      <c r="A31" s="49">
        <v>20</v>
      </c>
      <c r="B31" s="50" t="s">
        <v>7019</v>
      </c>
      <c r="C31" s="50" t="s">
        <v>3315</v>
      </c>
      <c r="D31" s="50" t="s">
        <v>3316</v>
      </c>
      <c r="E31" s="106">
        <v>500000</v>
      </c>
      <c r="F31" s="50" t="s">
        <v>466</v>
      </c>
    </row>
    <row r="32" spans="1:9" ht="47.25">
      <c r="A32" s="49">
        <v>21</v>
      </c>
      <c r="B32" s="50" t="s">
        <v>7020</v>
      </c>
      <c r="C32" s="50" t="s">
        <v>3317</v>
      </c>
      <c r="D32" s="50" t="s">
        <v>1246</v>
      </c>
      <c r="E32" s="106">
        <v>2000000</v>
      </c>
      <c r="F32" s="50" t="s">
        <v>4</v>
      </c>
    </row>
    <row r="33" spans="1:9" ht="63">
      <c r="A33" s="49">
        <v>22</v>
      </c>
      <c r="B33" s="50" t="s">
        <v>7021</v>
      </c>
      <c r="C33" s="50" t="s">
        <v>3318</v>
      </c>
      <c r="D33" s="50" t="s">
        <v>3319</v>
      </c>
      <c r="E33" s="106">
        <v>1000000</v>
      </c>
      <c r="F33" s="50" t="s">
        <v>466</v>
      </c>
    </row>
    <row r="34" spans="1:9" ht="47.25">
      <c r="A34" s="49">
        <v>23</v>
      </c>
      <c r="B34" s="50" t="s">
        <v>3320</v>
      </c>
      <c r="C34" s="50" t="s">
        <v>3321</v>
      </c>
      <c r="D34" s="50" t="s">
        <v>1246</v>
      </c>
      <c r="E34" s="106">
        <v>2000000</v>
      </c>
      <c r="F34" s="50" t="s">
        <v>4</v>
      </c>
    </row>
    <row r="35" spans="1:9" ht="47.25">
      <c r="A35" s="49">
        <v>24</v>
      </c>
      <c r="B35" s="50" t="s">
        <v>7022</v>
      </c>
      <c r="C35" s="50" t="s">
        <v>3322</v>
      </c>
      <c r="D35" s="50" t="s">
        <v>3307</v>
      </c>
      <c r="E35" s="106">
        <v>1000000</v>
      </c>
      <c r="F35" s="50" t="s">
        <v>466</v>
      </c>
    </row>
    <row r="36" spans="1:9" ht="47.25">
      <c r="A36" s="49">
        <v>25</v>
      </c>
      <c r="B36" s="50" t="s">
        <v>3323</v>
      </c>
      <c r="C36" s="50" t="s">
        <v>3324</v>
      </c>
      <c r="D36" s="50" t="s">
        <v>1246</v>
      </c>
      <c r="E36" s="106">
        <v>1500000</v>
      </c>
      <c r="F36" s="50" t="s">
        <v>4</v>
      </c>
    </row>
    <row r="37" spans="1:9" ht="47.25">
      <c r="A37" s="49">
        <v>26</v>
      </c>
      <c r="B37" s="50" t="s">
        <v>3325</v>
      </c>
      <c r="C37" s="50" t="s">
        <v>3326</v>
      </c>
      <c r="D37" s="50" t="s">
        <v>290</v>
      </c>
      <c r="E37" s="106">
        <v>1500000</v>
      </c>
      <c r="F37" s="50" t="s">
        <v>4</v>
      </c>
    </row>
    <row r="38" spans="1:9" ht="63">
      <c r="A38" s="49">
        <v>27</v>
      </c>
      <c r="B38" s="50" t="s">
        <v>3327</v>
      </c>
      <c r="C38" s="50" t="s">
        <v>3328</v>
      </c>
      <c r="D38" s="50" t="s">
        <v>3329</v>
      </c>
      <c r="E38" s="106">
        <v>1500000</v>
      </c>
      <c r="F38" s="50" t="s">
        <v>466</v>
      </c>
    </row>
    <row r="39" spans="1:9" ht="47.25">
      <c r="A39" s="49">
        <v>28</v>
      </c>
      <c r="B39" s="50" t="s">
        <v>3330</v>
      </c>
      <c r="C39" s="50" t="s">
        <v>3331</v>
      </c>
      <c r="D39" s="50" t="s">
        <v>1246</v>
      </c>
      <c r="E39" s="106">
        <v>1500000</v>
      </c>
      <c r="F39" s="50" t="s">
        <v>4</v>
      </c>
    </row>
    <row r="40" spans="1:9" ht="47.25">
      <c r="A40" s="49">
        <v>29</v>
      </c>
      <c r="B40" s="50" t="s">
        <v>3332</v>
      </c>
      <c r="C40" s="50" t="s">
        <v>3333</v>
      </c>
      <c r="D40" s="50" t="s">
        <v>3334</v>
      </c>
      <c r="E40" s="106">
        <v>1100000</v>
      </c>
      <c r="F40" s="50" t="s">
        <v>4</v>
      </c>
    </row>
    <row r="41" spans="1:9" ht="47.25">
      <c r="A41" s="49">
        <v>30</v>
      </c>
      <c r="B41" s="50" t="s">
        <v>3335</v>
      </c>
      <c r="C41" s="50" t="s">
        <v>3336</v>
      </c>
      <c r="D41" s="50" t="s">
        <v>1246</v>
      </c>
      <c r="E41" s="106">
        <v>1600000</v>
      </c>
      <c r="F41" s="50" t="s">
        <v>4</v>
      </c>
    </row>
    <row r="42" spans="1:9" ht="47.25">
      <c r="A42" s="49">
        <v>31</v>
      </c>
      <c r="B42" s="50" t="s">
        <v>3337</v>
      </c>
      <c r="C42" s="50" t="s">
        <v>3338</v>
      </c>
      <c r="D42" s="50" t="s">
        <v>1246</v>
      </c>
      <c r="E42" s="106">
        <v>1600000</v>
      </c>
      <c r="F42" s="50" t="s">
        <v>4</v>
      </c>
    </row>
    <row r="43" spans="1:9" ht="47.25">
      <c r="A43" s="49">
        <v>32</v>
      </c>
      <c r="B43" s="283" t="s">
        <v>3339</v>
      </c>
      <c r="C43" s="283" t="s">
        <v>3340</v>
      </c>
      <c r="D43" s="283" t="s">
        <v>1246</v>
      </c>
      <c r="E43" s="357">
        <v>1600000</v>
      </c>
      <c r="F43" s="283" t="s">
        <v>4</v>
      </c>
    </row>
    <row r="44" spans="1:9">
      <c r="A44" s="49"/>
      <c r="B44" s="2217" t="s">
        <v>3341</v>
      </c>
      <c r="C44" s="2272"/>
      <c r="D44" s="2218"/>
      <c r="E44" s="106"/>
      <c r="F44" s="50"/>
    </row>
    <row r="45" spans="1:9" ht="110.25">
      <c r="A45" s="99">
        <v>33</v>
      </c>
      <c r="B45" s="284" t="s">
        <v>7023</v>
      </c>
      <c r="C45" s="284" t="s">
        <v>3342</v>
      </c>
      <c r="D45" s="284" t="s">
        <v>3343</v>
      </c>
      <c r="E45" s="358">
        <v>2000000</v>
      </c>
      <c r="F45" s="284" t="s">
        <v>466</v>
      </c>
    </row>
    <row r="46" spans="1:9" ht="47.25">
      <c r="A46" s="99">
        <v>34</v>
      </c>
      <c r="B46" s="50" t="s">
        <v>7024</v>
      </c>
      <c r="C46" s="50" t="s">
        <v>3344</v>
      </c>
      <c r="D46" s="50" t="s">
        <v>1246</v>
      </c>
      <c r="E46" s="106">
        <v>2000000</v>
      </c>
      <c r="F46" s="50" t="s">
        <v>466</v>
      </c>
    </row>
    <row r="47" spans="1:9" ht="78.75">
      <c r="A47" s="99">
        <v>35</v>
      </c>
      <c r="B47" s="50" t="s">
        <v>7040</v>
      </c>
      <c r="C47" s="50" t="s">
        <v>3345</v>
      </c>
      <c r="D47" s="60" t="s">
        <v>7041</v>
      </c>
      <c r="E47" s="106">
        <v>7500000</v>
      </c>
      <c r="F47" s="50" t="s">
        <v>4</v>
      </c>
    </row>
    <row r="48" spans="1:9" ht="94.5">
      <c r="A48" s="99">
        <v>36</v>
      </c>
      <c r="B48" s="50" t="s">
        <v>3346</v>
      </c>
      <c r="C48" s="50" t="s">
        <v>3347</v>
      </c>
      <c r="D48" s="127" t="s">
        <v>7025</v>
      </c>
      <c r="E48" s="106">
        <v>3000000</v>
      </c>
      <c r="F48" s="50" t="s">
        <v>466</v>
      </c>
      <c r="I48" s="89"/>
    </row>
    <row r="49" spans="1:6" ht="63">
      <c r="A49" s="99">
        <v>37</v>
      </c>
      <c r="B49" s="50" t="s">
        <v>3348</v>
      </c>
      <c r="C49" s="50" t="s">
        <v>3349</v>
      </c>
      <c r="D49" s="50" t="s">
        <v>3350</v>
      </c>
      <c r="E49" s="106">
        <v>450000</v>
      </c>
      <c r="F49" s="50" t="s">
        <v>466</v>
      </c>
    </row>
    <row r="50" spans="1:6" ht="47.25">
      <c r="A50" s="99">
        <v>38</v>
      </c>
      <c r="B50" s="50" t="s">
        <v>7026</v>
      </c>
      <c r="C50" s="50" t="s">
        <v>3351</v>
      </c>
      <c r="D50" s="60" t="s">
        <v>7041</v>
      </c>
      <c r="E50" s="106">
        <v>7500000</v>
      </c>
      <c r="F50" s="50" t="s">
        <v>4</v>
      </c>
    </row>
    <row r="51" spans="1:6" ht="47.25">
      <c r="A51" s="99">
        <v>39</v>
      </c>
      <c r="B51" s="50" t="s">
        <v>7027</v>
      </c>
      <c r="C51" s="50" t="s">
        <v>3352</v>
      </c>
      <c r="D51" s="50" t="s">
        <v>3353</v>
      </c>
      <c r="E51" s="106">
        <v>3000000</v>
      </c>
      <c r="F51" s="50" t="s">
        <v>4</v>
      </c>
    </row>
    <row r="52" spans="1:6" ht="78.75">
      <c r="A52" s="99">
        <v>40</v>
      </c>
      <c r="B52" s="50" t="s">
        <v>7028</v>
      </c>
      <c r="C52" s="50" t="s">
        <v>3354</v>
      </c>
      <c r="D52" s="50" t="s">
        <v>3355</v>
      </c>
      <c r="E52" s="106">
        <v>1800000</v>
      </c>
      <c r="F52" s="50" t="s">
        <v>4</v>
      </c>
    </row>
    <row r="53" spans="1:6" ht="47.25">
      <c r="A53" s="99">
        <v>41</v>
      </c>
      <c r="B53" s="50" t="s">
        <v>3356</v>
      </c>
      <c r="C53" s="50" t="s">
        <v>7039</v>
      </c>
      <c r="D53" s="50" t="s">
        <v>3357</v>
      </c>
      <c r="E53" s="106">
        <v>1700000</v>
      </c>
      <c r="F53" s="50" t="s">
        <v>4</v>
      </c>
    </row>
    <row r="54" spans="1:6" ht="63">
      <c r="A54" s="99">
        <v>42</v>
      </c>
      <c r="B54" s="50" t="s">
        <v>7029</v>
      </c>
      <c r="C54" s="50" t="s">
        <v>3358</v>
      </c>
      <c r="D54" s="50" t="s">
        <v>3359</v>
      </c>
      <c r="E54" s="106">
        <v>500000</v>
      </c>
      <c r="F54" s="50" t="s">
        <v>466</v>
      </c>
    </row>
    <row r="55" spans="1:6" ht="47.25">
      <c r="A55" s="99">
        <v>43</v>
      </c>
      <c r="B55" s="50" t="s">
        <v>7030</v>
      </c>
      <c r="C55" s="50" t="s">
        <v>3360</v>
      </c>
      <c r="D55" s="50" t="s">
        <v>7031</v>
      </c>
      <c r="E55" s="106">
        <v>500000</v>
      </c>
      <c r="F55" s="50" t="s">
        <v>466</v>
      </c>
    </row>
    <row r="56" spans="1:6" ht="47.25">
      <c r="A56" s="99">
        <v>44</v>
      </c>
      <c r="B56" s="50" t="s">
        <v>7032</v>
      </c>
      <c r="C56" s="50" t="s">
        <v>3361</v>
      </c>
      <c r="D56" s="50" t="s">
        <v>3362</v>
      </c>
      <c r="E56" s="106">
        <v>1000000</v>
      </c>
      <c r="F56" s="50" t="s">
        <v>4</v>
      </c>
    </row>
    <row r="57" spans="1:6" ht="47.25">
      <c r="A57" s="99">
        <v>45</v>
      </c>
      <c r="B57" s="50" t="s">
        <v>7033</v>
      </c>
      <c r="C57" s="50" t="s">
        <v>3363</v>
      </c>
      <c r="D57" s="50" t="s">
        <v>1246</v>
      </c>
      <c r="E57" s="106">
        <v>2000000</v>
      </c>
      <c r="F57" s="50" t="s">
        <v>4</v>
      </c>
    </row>
    <row r="58" spans="1:6" ht="97.5">
      <c r="A58" s="99">
        <v>46</v>
      </c>
      <c r="B58" s="50" t="s">
        <v>7034</v>
      </c>
      <c r="C58" s="50" t="s">
        <v>3364</v>
      </c>
      <c r="D58" s="50" t="s">
        <v>7035</v>
      </c>
      <c r="E58" s="106">
        <v>1000000</v>
      </c>
      <c r="F58" s="50" t="s">
        <v>4</v>
      </c>
    </row>
    <row r="59" spans="1:6" ht="47.25">
      <c r="A59" s="99">
        <v>47</v>
      </c>
      <c r="B59" s="50" t="s">
        <v>7036</v>
      </c>
      <c r="C59" s="50" t="s">
        <v>3365</v>
      </c>
      <c r="D59" s="50" t="s">
        <v>3362</v>
      </c>
      <c r="E59" s="106">
        <v>600000</v>
      </c>
      <c r="F59" s="50" t="s">
        <v>4</v>
      </c>
    </row>
    <row r="60" spans="1:6">
      <c r="A60" s="99"/>
      <c r="B60" s="2240" t="s">
        <v>3278</v>
      </c>
      <c r="C60" s="2241"/>
      <c r="D60" s="279"/>
      <c r="E60" s="106"/>
      <c r="F60" s="50"/>
    </row>
    <row r="61" spans="1:6" ht="78.75">
      <c r="A61" s="49">
        <v>48</v>
      </c>
      <c r="B61" s="50" t="s">
        <v>7037</v>
      </c>
      <c r="C61" s="50" t="s">
        <v>6934</v>
      </c>
      <c r="D61" s="50" t="s">
        <v>7038</v>
      </c>
      <c r="E61" s="106">
        <v>1000000</v>
      </c>
      <c r="F61" s="50" t="s">
        <v>466</v>
      </c>
    </row>
    <row r="62" spans="1:6" ht="63">
      <c r="A62" s="49">
        <v>49</v>
      </c>
      <c r="B62" s="50" t="s">
        <v>3366</v>
      </c>
      <c r="C62" s="50" t="s">
        <v>6935</v>
      </c>
      <c r="D62" s="50" t="s">
        <v>3367</v>
      </c>
      <c r="E62" s="106">
        <v>1300000</v>
      </c>
      <c r="F62" s="50" t="s">
        <v>4</v>
      </c>
    </row>
    <row r="63" spans="1:6" ht="31.5">
      <c r="A63" s="49">
        <v>50</v>
      </c>
      <c r="B63" s="50" t="s">
        <v>3368</v>
      </c>
      <c r="C63" s="50" t="s">
        <v>6936</v>
      </c>
      <c r="D63" s="50" t="s">
        <v>3369</v>
      </c>
      <c r="E63" s="106">
        <v>1300000</v>
      </c>
      <c r="F63" s="50" t="s">
        <v>558</v>
      </c>
    </row>
    <row r="64" spans="1:6">
      <c r="A64" s="49"/>
      <c r="B64" s="50"/>
      <c r="C64" s="50"/>
      <c r="D64" s="50"/>
      <c r="E64" s="105">
        <v>109040875.5</v>
      </c>
      <c r="F64" s="50"/>
    </row>
    <row r="65" spans="1:6" s="185" customFormat="1">
      <c r="A65" s="2168" t="s">
        <v>3665</v>
      </c>
      <c r="B65" s="2168"/>
      <c r="C65" s="2168"/>
      <c r="D65" s="2168"/>
      <c r="E65" s="2168"/>
      <c r="F65" s="2168"/>
    </row>
    <row r="66" spans="1:6" s="185" customFormat="1" ht="66.75" customHeight="1">
      <c r="A66" s="2168" t="s">
        <v>3666</v>
      </c>
      <c r="B66" s="2168"/>
      <c r="C66" s="2168"/>
      <c r="D66" s="2168" t="s">
        <v>3667</v>
      </c>
      <c r="E66" s="2168"/>
      <c r="F66" s="2168"/>
    </row>
    <row r="67" spans="1:6" s="185" customFormat="1" ht="96" customHeight="1">
      <c r="A67" s="2143" t="s">
        <v>3460</v>
      </c>
      <c r="B67" s="2143"/>
      <c r="C67" s="2143"/>
      <c r="D67" s="2143" t="s">
        <v>172</v>
      </c>
      <c r="E67" s="2143"/>
      <c r="F67" s="2143"/>
    </row>
  </sheetData>
  <mergeCells count="17">
    <mergeCell ref="A66:C66"/>
    <mergeCell ref="D66:F66"/>
    <mergeCell ref="A67:C67"/>
    <mergeCell ref="D67:F67"/>
    <mergeCell ref="B19:D19"/>
    <mergeCell ref="B21:D21"/>
    <mergeCell ref="B25:D25"/>
    <mergeCell ref="B44:D44"/>
    <mergeCell ref="B60:C60"/>
    <mergeCell ref="A65:F65"/>
    <mergeCell ref="B17:D17"/>
    <mergeCell ref="B11:D11"/>
    <mergeCell ref="A1:F1"/>
    <mergeCell ref="A2:F2"/>
    <mergeCell ref="A3:F3"/>
    <mergeCell ref="B5:D5"/>
    <mergeCell ref="B15:D15"/>
  </mergeCells>
  <pageMargins left="0.7" right="0.7" top="0.75" bottom="0.75" header="0.3" footer="0.3"/>
  <pageSetup orientation="landscape" r:id="rId1"/>
  <headerFooter>
    <oddFooter>Page &amp;P of &amp;N</oddFooter>
  </headerFooter>
</worksheet>
</file>

<file path=xl/worksheets/sheet138.xml><?xml version="1.0" encoding="utf-8"?>
<worksheet xmlns="http://schemas.openxmlformats.org/spreadsheetml/2006/main" xmlns:r="http://schemas.openxmlformats.org/officeDocument/2006/relationships">
  <sheetPr>
    <tabColor theme="5" tint="-0.499984740745262"/>
  </sheetPr>
  <dimension ref="A1:F88"/>
  <sheetViews>
    <sheetView topLeftCell="A15" workbookViewId="0">
      <selection activeCell="G19" sqref="G19"/>
    </sheetView>
  </sheetViews>
  <sheetFormatPr defaultColWidth="21.140625" defaultRowHeight="15.75"/>
  <cols>
    <col min="1" max="1" width="8.42578125" style="668" customWidth="1"/>
    <col min="2" max="2" width="16" style="668" customWidth="1"/>
    <col min="3" max="3" width="42.28515625" style="668" customWidth="1"/>
    <col min="4" max="4" width="23.42578125" style="668" customWidth="1"/>
    <col min="5" max="5" width="21.5703125" style="671" customWidth="1"/>
    <col min="6" max="6" width="10.42578125" style="668" customWidth="1"/>
    <col min="7" max="7" width="14.28515625" style="668" bestFit="1" customWidth="1"/>
    <col min="8" max="8" width="12.7109375" style="668" bestFit="1" customWidth="1"/>
    <col min="9" max="9" width="15.42578125" style="668" customWidth="1"/>
    <col min="10" max="10" width="12.42578125" style="668" bestFit="1" customWidth="1"/>
    <col min="11" max="251" width="9.140625" style="668" customWidth="1"/>
    <col min="252" max="252" width="5.5703125" style="668" customWidth="1"/>
    <col min="253" max="253" width="16.140625" style="668" customWidth="1"/>
    <col min="254" max="254" width="16.42578125" style="668" customWidth="1"/>
    <col min="255" max="255" width="6" style="668" customWidth="1"/>
    <col min="256" max="16384" width="21.140625" style="668"/>
  </cols>
  <sheetData>
    <row r="1" spans="1:6">
      <c r="A1" s="2164" t="s">
        <v>133</v>
      </c>
      <c r="B1" s="2164"/>
      <c r="C1" s="2164"/>
      <c r="D1" s="2164"/>
      <c r="E1" s="2164"/>
      <c r="F1" s="2164"/>
    </row>
    <row r="2" spans="1:6">
      <c r="A2" s="2164" t="s">
        <v>7773</v>
      </c>
      <c r="B2" s="2164"/>
      <c r="C2" s="2164"/>
      <c r="D2" s="2164"/>
      <c r="E2" s="2164"/>
      <c r="F2" s="2164"/>
    </row>
    <row r="3" spans="1:6">
      <c r="A3" s="2164" t="s">
        <v>140</v>
      </c>
      <c r="B3" s="2164"/>
      <c r="C3" s="2164"/>
      <c r="D3" s="2164"/>
      <c r="E3" s="2164"/>
      <c r="F3" s="2164"/>
    </row>
    <row r="4" spans="1:6" ht="31.5">
      <c r="A4" s="324" t="s">
        <v>134</v>
      </c>
      <c r="B4" s="280" t="s">
        <v>676</v>
      </c>
      <c r="C4" s="280" t="s">
        <v>463</v>
      </c>
      <c r="D4" s="280" t="s">
        <v>788</v>
      </c>
      <c r="E4" s="610" t="s">
        <v>7774</v>
      </c>
      <c r="F4" s="278" t="s">
        <v>677</v>
      </c>
    </row>
    <row r="5" spans="1:6">
      <c r="A5" s="404"/>
      <c r="B5" s="2195" t="s">
        <v>139</v>
      </c>
      <c r="C5" s="2195"/>
      <c r="D5" s="2195"/>
      <c r="E5" s="390"/>
      <c r="F5" s="147"/>
    </row>
    <row r="6" spans="1:6" ht="47.25">
      <c r="A6" s="666">
        <v>1</v>
      </c>
      <c r="B6" s="667" t="s">
        <v>464</v>
      </c>
      <c r="C6" s="667" t="s">
        <v>7775</v>
      </c>
      <c r="D6" s="667" t="s">
        <v>7776</v>
      </c>
      <c r="E6" s="193">
        <v>3542453</v>
      </c>
      <c r="F6" s="667" t="s">
        <v>118</v>
      </c>
    </row>
    <row r="7" spans="1:6" ht="94.5">
      <c r="A7" s="666">
        <v>2</v>
      </c>
      <c r="B7" s="667" t="s">
        <v>5</v>
      </c>
      <c r="C7" s="667" t="s">
        <v>7777</v>
      </c>
      <c r="D7" s="667" t="s">
        <v>970</v>
      </c>
      <c r="E7" s="193">
        <v>1780000</v>
      </c>
      <c r="F7" s="667" t="s">
        <v>118</v>
      </c>
    </row>
    <row r="8" spans="1:6" ht="31.5">
      <c r="A8" s="666">
        <v>3</v>
      </c>
      <c r="B8" s="667" t="s">
        <v>4572</v>
      </c>
      <c r="C8" s="667" t="s">
        <v>7778</v>
      </c>
      <c r="D8" s="667" t="s">
        <v>7779</v>
      </c>
      <c r="E8" s="193">
        <v>150000</v>
      </c>
      <c r="F8" s="667" t="s">
        <v>118</v>
      </c>
    </row>
    <row r="9" spans="1:6" ht="31.5">
      <c r="A9" s="666">
        <v>4</v>
      </c>
      <c r="B9" s="667" t="s">
        <v>4574</v>
      </c>
      <c r="C9" s="667" t="s">
        <v>7780</v>
      </c>
      <c r="D9" s="667" t="s">
        <v>7781</v>
      </c>
      <c r="E9" s="193">
        <v>70000</v>
      </c>
      <c r="F9" s="667" t="s">
        <v>118</v>
      </c>
    </row>
    <row r="10" spans="1:6" ht="47.25">
      <c r="A10" s="666">
        <v>5</v>
      </c>
      <c r="B10" s="667" t="s">
        <v>12</v>
      </c>
      <c r="C10" s="667" t="s">
        <v>7782</v>
      </c>
      <c r="D10" s="667" t="s">
        <v>1914</v>
      </c>
      <c r="E10" s="193">
        <v>1000000</v>
      </c>
      <c r="F10" s="667" t="s">
        <v>118</v>
      </c>
    </row>
    <row r="11" spans="1:6">
      <c r="A11" s="666"/>
      <c r="B11" s="2212" t="s">
        <v>4132</v>
      </c>
      <c r="C11" s="2412"/>
      <c r="D11" s="667"/>
      <c r="E11" s="193"/>
      <c r="F11" s="667"/>
    </row>
    <row r="12" spans="1:6" ht="78.75">
      <c r="A12" s="666">
        <v>6</v>
      </c>
      <c r="B12" s="667" t="s">
        <v>5</v>
      </c>
      <c r="C12" s="667" t="s">
        <v>7783</v>
      </c>
      <c r="D12" s="667" t="s">
        <v>6776</v>
      </c>
      <c r="E12" s="390">
        <v>1271227</v>
      </c>
      <c r="F12" s="667" t="s">
        <v>118</v>
      </c>
    </row>
    <row r="13" spans="1:6" ht="47.25">
      <c r="A13" s="666">
        <v>7</v>
      </c>
      <c r="B13" s="667" t="s">
        <v>12</v>
      </c>
      <c r="C13" s="667" t="s">
        <v>7784</v>
      </c>
      <c r="D13" s="667" t="s">
        <v>5825</v>
      </c>
      <c r="E13" s="390">
        <v>1000000</v>
      </c>
      <c r="F13" s="667" t="s">
        <v>118</v>
      </c>
    </row>
    <row r="14" spans="1:6" ht="63">
      <c r="A14" s="666">
        <v>8</v>
      </c>
      <c r="B14" s="667" t="s">
        <v>1311</v>
      </c>
      <c r="C14" s="667" t="s">
        <v>7785</v>
      </c>
      <c r="D14" s="667" t="s">
        <v>7786</v>
      </c>
      <c r="E14" s="390">
        <v>1000000</v>
      </c>
      <c r="F14" s="667" t="s">
        <v>118</v>
      </c>
    </row>
    <row r="15" spans="1:6">
      <c r="A15" s="666"/>
      <c r="B15" s="2212" t="s">
        <v>593</v>
      </c>
      <c r="C15" s="2412"/>
      <c r="D15" s="667"/>
      <c r="E15" s="390"/>
      <c r="F15" s="667"/>
    </row>
    <row r="16" spans="1:6" ht="63">
      <c r="A16" s="666">
        <v>9</v>
      </c>
      <c r="B16" s="667" t="s">
        <v>7787</v>
      </c>
      <c r="C16" s="667" t="s">
        <v>7788</v>
      </c>
      <c r="D16" s="667" t="s">
        <v>7789</v>
      </c>
      <c r="E16" s="390">
        <v>10226568.07</v>
      </c>
      <c r="F16" s="667" t="s">
        <v>118</v>
      </c>
    </row>
    <row r="17" spans="1:6" ht="63">
      <c r="A17" s="666">
        <v>10</v>
      </c>
      <c r="B17" s="667" t="s">
        <v>596</v>
      </c>
      <c r="C17" s="667" t="s">
        <v>7790</v>
      </c>
      <c r="D17" s="667" t="s">
        <v>7791</v>
      </c>
      <c r="E17" s="390">
        <v>10000000</v>
      </c>
      <c r="F17" s="667" t="s">
        <v>118</v>
      </c>
    </row>
    <row r="18" spans="1:6">
      <c r="A18" s="666"/>
      <c r="B18" s="2212" t="s">
        <v>2408</v>
      </c>
      <c r="C18" s="2412"/>
      <c r="D18" s="667"/>
      <c r="E18" s="390"/>
      <c r="F18" s="667"/>
    </row>
    <row r="19" spans="1:6" ht="94.5">
      <c r="A19" s="666">
        <v>11</v>
      </c>
      <c r="B19" s="60" t="s">
        <v>7792</v>
      </c>
      <c r="C19" s="667" t="s">
        <v>7793</v>
      </c>
      <c r="D19" s="667" t="s">
        <v>7794</v>
      </c>
      <c r="E19" s="110">
        <v>1000000</v>
      </c>
      <c r="F19" s="667" t="s">
        <v>4</v>
      </c>
    </row>
    <row r="20" spans="1:6" ht="94.5">
      <c r="A20" s="666">
        <v>12</v>
      </c>
      <c r="B20" s="60" t="s">
        <v>7795</v>
      </c>
      <c r="C20" s="667" t="s">
        <v>7796</v>
      </c>
      <c r="D20" s="667" t="s">
        <v>7794</v>
      </c>
      <c r="E20" s="110">
        <v>1000000</v>
      </c>
      <c r="F20" s="667" t="s">
        <v>4</v>
      </c>
    </row>
    <row r="21" spans="1:6" ht="94.5">
      <c r="A21" s="666">
        <v>13</v>
      </c>
      <c r="B21" s="60" t="s">
        <v>7797</v>
      </c>
      <c r="C21" s="667" t="s">
        <v>7798</v>
      </c>
      <c r="D21" s="667" t="s">
        <v>7799</v>
      </c>
      <c r="E21" s="110">
        <v>1200000</v>
      </c>
      <c r="F21" s="667" t="s">
        <v>4</v>
      </c>
    </row>
    <row r="22" spans="1:6" ht="94.5">
      <c r="A22" s="666">
        <v>14</v>
      </c>
      <c r="B22" s="667" t="s">
        <v>7800</v>
      </c>
      <c r="C22" s="667" t="s">
        <v>7801</v>
      </c>
      <c r="D22" s="667" t="s">
        <v>7802</v>
      </c>
      <c r="E22" s="110">
        <v>1500000</v>
      </c>
      <c r="F22" s="667" t="s">
        <v>4</v>
      </c>
    </row>
    <row r="23" spans="1:6" ht="94.5">
      <c r="A23" s="666">
        <v>15</v>
      </c>
      <c r="B23" s="60" t="s">
        <v>10881</v>
      </c>
      <c r="C23" s="667" t="s">
        <v>7803</v>
      </c>
      <c r="D23" s="667" t="s">
        <v>7802</v>
      </c>
      <c r="E23" s="110">
        <v>2000000</v>
      </c>
      <c r="F23" s="667" t="s">
        <v>4</v>
      </c>
    </row>
    <row r="24" spans="1:6" ht="110.25">
      <c r="A24" s="666">
        <v>16</v>
      </c>
      <c r="B24" s="60" t="s">
        <v>7804</v>
      </c>
      <c r="C24" s="667" t="s">
        <v>7805</v>
      </c>
      <c r="D24" s="107" t="s">
        <v>7806</v>
      </c>
      <c r="E24" s="110">
        <v>1000000</v>
      </c>
      <c r="F24" s="667" t="s">
        <v>118</v>
      </c>
    </row>
    <row r="25" spans="1:6" ht="94.5">
      <c r="A25" s="666">
        <v>17</v>
      </c>
      <c r="B25" s="60" t="s">
        <v>7807</v>
      </c>
      <c r="C25" s="667" t="s">
        <v>7808</v>
      </c>
      <c r="D25" s="667" t="s">
        <v>7802</v>
      </c>
      <c r="E25" s="110">
        <v>2000000</v>
      </c>
      <c r="F25" s="667" t="s">
        <v>4</v>
      </c>
    </row>
    <row r="26" spans="1:6" ht="94.5">
      <c r="A26" s="666">
        <v>18</v>
      </c>
      <c r="B26" s="60" t="s">
        <v>7809</v>
      </c>
      <c r="C26" s="667" t="s">
        <v>7810</v>
      </c>
      <c r="D26" s="667" t="s">
        <v>7811</v>
      </c>
      <c r="E26" s="110">
        <v>3000000</v>
      </c>
      <c r="F26" s="667" t="s">
        <v>4</v>
      </c>
    </row>
    <row r="27" spans="1:6" ht="78.75">
      <c r="A27" s="666">
        <v>19</v>
      </c>
      <c r="B27" s="60" t="s">
        <v>7812</v>
      </c>
      <c r="C27" s="667" t="s">
        <v>7813</v>
      </c>
      <c r="D27" s="60" t="s">
        <v>10883</v>
      </c>
      <c r="E27" s="110">
        <v>1000000</v>
      </c>
      <c r="F27" s="667" t="s">
        <v>118</v>
      </c>
    </row>
    <row r="28" spans="1:6" ht="94.5">
      <c r="A28" s="666">
        <v>20</v>
      </c>
      <c r="B28" s="60" t="s">
        <v>7814</v>
      </c>
      <c r="C28" s="667" t="s">
        <v>7815</v>
      </c>
      <c r="D28" s="667" t="s">
        <v>7816</v>
      </c>
      <c r="E28" s="110">
        <v>1500000</v>
      </c>
      <c r="F28" s="667" t="s">
        <v>4</v>
      </c>
    </row>
    <row r="29" spans="1:6" ht="94.5">
      <c r="A29" s="666">
        <v>21</v>
      </c>
      <c r="B29" s="60" t="s">
        <v>7817</v>
      </c>
      <c r="C29" s="667" t="s">
        <v>7818</v>
      </c>
      <c r="D29" s="667" t="s">
        <v>7819</v>
      </c>
      <c r="E29" s="106">
        <v>1200000</v>
      </c>
      <c r="F29" s="667" t="s">
        <v>4</v>
      </c>
    </row>
    <row r="30" spans="1:6" ht="94.5">
      <c r="A30" s="666">
        <v>22</v>
      </c>
      <c r="B30" s="60" t="s">
        <v>7820</v>
      </c>
      <c r="C30" s="667" t="s">
        <v>7821</v>
      </c>
      <c r="D30" s="60" t="s">
        <v>7822</v>
      </c>
      <c r="E30" s="110">
        <v>1000000</v>
      </c>
      <c r="F30" s="667" t="s">
        <v>4</v>
      </c>
    </row>
    <row r="31" spans="1:6" ht="47.25">
      <c r="A31" s="666">
        <v>23</v>
      </c>
      <c r="B31" s="60" t="s">
        <v>7823</v>
      </c>
      <c r="C31" s="667" t="s">
        <v>7824</v>
      </c>
      <c r="D31" s="60" t="s">
        <v>7825</v>
      </c>
      <c r="E31" s="106">
        <v>500000</v>
      </c>
      <c r="F31" s="667" t="s">
        <v>4</v>
      </c>
    </row>
    <row r="32" spans="1:6" ht="94.5">
      <c r="A32" s="666">
        <v>24</v>
      </c>
      <c r="B32" s="60" t="s">
        <v>7826</v>
      </c>
      <c r="C32" s="667" t="s">
        <v>7827</v>
      </c>
      <c r="D32" s="107" t="s">
        <v>7828</v>
      </c>
      <c r="E32" s="110">
        <v>2400000</v>
      </c>
      <c r="F32" s="667" t="s">
        <v>4</v>
      </c>
    </row>
    <row r="33" spans="1:6" ht="173.25">
      <c r="A33" s="666">
        <v>25</v>
      </c>
      <c r="B33" s="60" t="s">
        <v>7829</v>
      </c>
      <c r="C33" s="667" t="s">
        <v>7830</v>
      </c>
      <c r="D33" s="60" t="s">
        <v>7831</v>
      </c>
      <c r="E33" s="110">
        <v>2200000</v>
      </c>
      <c r="F33" s="667" t="s">
        <v>4</v>
      </c>
    </row>
    <row r="34" spans="1:6" ht="78.75">
      <c r="A34" s="666">
        <v>26</v>
      </c>
      <c r="B34" s="60" t="s">
        <v>7832</v>
      </c>
      <c r="C34" s="667" t="s">
        <v>7833</v>
      </c>
      <c r="D34" s="107" t="s">
        <v>7834</v>
      </c>
      <c r="E34" s="110">
        <v>1000000</v>
      </c>
      <c r="F34" s="667" t="s">
        <v>4</v>
      </c>
    </row>
    <row r="35" spans="1:6" ht="141.75">
      <c r="A35" s="666">
        <v>27</v>
      </c>
      <c r="B35" s="60" t="s">
        <v>7835</v>
      </c>
      <c r="C35" s="667" t="s">
        <v>7836</v>
      </c>
      <c r="D35" s="107" t="s">
        <v>7837</v>
      </c>
      <c r="E35" s="110">
        <v>2000000</v>
      </c>
      <c r="F35" s="667" t="s">
        <v>4</v>
      </c>
    </row>
    <row r="36" spans="1:6" ht="94.5">
      <c r="A36" s="666">
        <v>28</v>
      </c>
      <c r="B36" s="60" t="s">
        <v>7838</v>
      </c>
      <c r="C36" s="667" t="s">
        <v>7839</v>
      </c>
      <c r="D36" s="667" t="s">
        <v>7802</v>
      </c>
      <c r="E36" s="110">
        <v>2000000</v>
      </c>
      <c r="F36" s="667" t="s">
        <v>4</v>
      </c>
    </row>
    <row r="37" spans="1:6" ht="94.5">
      <c r="A37" s="666">
        <v>29</v>
      </c>
      <c r="B37" s="60" t="s">
        <v>7840</v>
      </c>
      <c r="C37" s="667" t="s">
        <v>7841</v>
      </c>
      <c r="D37" s="667" t="s">
        <v>7802</v>
      </c>
      <c r="E37" s="110">
        <v>2000000</v>
      </c>
      <c r="F37" s="667" t="s">
        <v>4</v>
      </c>
    </row>
    <row r="38" spans="1:6" ht="94.5">
      <c r="A38" s="666">
        <v>30</v>
      </c>
      <c r="B38" s="60" t="s">
        <v>7842</v>
      </c>
      <c r="C38" s="667" t="s">
        <v>7843</v>
      </c>
      <c r="D38" s="667" t="s">
        <v>7794</v>
      </c>
      <c r="E38" s="110">
        <v>1000000</v>
      </c>
      <c r="F38" s="667" t="s">
        <v>4</v>
      </c>
    </row>
    <row r="39" spans="1:6" ht="157.5">
      <c r="A39" s="666">
        <v>31</v>
      </c>
      <c r="B39" s="147" t="s">
        <v>7844</v>
      </c>
      <c r="C39" s="667" t="s">
        <v>7845</v>
      </c>
      <c r="D39" s="667" t="s">
        <v>7846</v>
      </c>
      <c r="E39" s="110">
        <v>2000000</v>
      </c>
      <c r="F39" s="667" t="s">
        <v>4</v>
      </c>
    </row>
    <row r="40" spans="1:6" ht="94.5">
      <c r="A40" s="666">
        <v>32</v>
      </c>
      <c r="B40" s="147" t="s">
        <v>7847</v>
      </c>
      <c r="C40" s="667" t="s">
        <v>7848</v>
      </c>
      <c r="D40" s="667" t="s">
        <v>7794</v>
      </c>
      <c r="E40" s="110">
        <v>1000000</v>
      </c>
      <c r="F40" s="667" t="s">
        <v>4</v>
      </c>
    </row>
    <row r="41" spans="1:6" ht="94.5">
      <c r="A41" s="666">
        <v>33</v>
      </c>
      <c r="B41" s="147" t="s">
        <v>7849</v>
      </c>
      <c r="C41" s="667" t="s">
        <v>7850</v>
      </c>
      <c r="D41" s="667" t="s">
        <v>7816</v>
      </c>
      <c r="E41" s="110">
        <v>1500000</v>
      </c>
      <c r="F41" s="667" t="s">
        <v>4</v>
      </c>
    </row>
    <row r="42" spans="1:6" ht="94.5">
      <c r="A42" s="666">
        <v>34</v>
      </c>
      <c r="B42" s="147" t="s">
        <v>7851</v>
      </c>
      <c r="C42" s="667" t="s">
        <v>7852</v>
      </c>
      <c r="D42" s="667" t="s">
        <v>7816</v>
      </c>
      <c r="E42" s="110">
        <v>1500000</v>
      </c>
      <c r="F42" s="667" t="s">
        <v>4</v>
      </c>
    </row>
    <row r="43" spans="1:6" ht="252">
      <c r="A43" s="666">
        <v>35</v>
      </c>
      <c r="B43" s="147" t="s">
        <v>7853</v>
      </c>
      <c r="C43" s="667" t="s">
        <v>7854</v>
      </c>
      <c r="D43" s="667" t="s">
        <v>7855</v>
      </c>
      <c r="E43" s="110">
        <v>2800000</v>
      </c>
      <c r="F43" s="667" t="s">
        <v>4</v>
      </c>
    </row>
    <row r="44" spans="1:6" ht="31.5">
      <c r="A44" s="666">
        <v>36</v>
      </c>
      <c r="B44" s="147" t="s">
        <v>7856</v>
      </c>
      <c r="C44" s="667" t="s">
        <v>7857</v>
      </c>
      <c r="D44" s="107" t="s">
        <v>10884</v>
      </c>
      <c r="E44" s="110">
        <v>300000</v>
      </c>
      <c r="F44" s="667" t="s">
        <v>118</v>
      </c>
    </row>
    <row r="45" spans="1:6" ht="79.5" customHeight="1">
      <c r="A45" s="666">
        <v>37</v>
      </c>
      <c r="B45" s="147" t="s">
        <v>7858</v>
      </c>
      <c r="C45" s="667" t="s">
        <v>7859</v>
      </c>
      <c r="D45" s="667" t="s">
        <v>7802</v>
      </c>
      <c r="E45" s="110">
        <v>2000000</v>
      </c>
      <c r="F45" s="667" t="s">
        <v>4</v>
      </c>
    </row>
    <row r="46" spans="1:6" ht="79.5" customHeight="1">
      <c r="A46" s="666">
        <v>38</v>
      </c>
      <c r="B46" s="147" t="s">
        <v>7860</v>
      </c>
      <c r="C46" s="667" t="s">
        <v>7861</v>
      </c>
      <c r="D46" s="667" t="s">
        <v>7802</v>
      </c>
      <c r="E46" s="110">
        <v>2000000</v>
      </c>
      <c r="F46" s="667" t="s">
        <v>4</v>
      </c>
    </row>
    <row r="47" spans="1:6" ht="87.75" customHeight="1">
      <c r="A47" s="666">
        <v>39</v>
      </c>
      <c r="B47" s="147" t="s">
        <v>7862</v>
      </c>
      <c r="C47" s="667" t="s">
        <v>7863</v>
      </c>
      <c r="D47" s="667" t="s">
        <v>7794</v>
      </c>
      <c r="E47" s="110">
        <v>1000000</v>
      </c>
      <c r="F47" s="667" t="s">
        <v>4</v>
      </c>
    </row>
    <row r="48" spans="1:6" ht="81" customHeight="1">
      <c r="A48" s="666">
        <v>40</v>
      </c>
      <c r="B48" s="147" t="s">
        <v>7864</v>
      </c>
      <c r="C48" s="667" t="s">
        <v>7865</v>
      </c>
      <c r="D48" s="667" t="s">
        <v>7816</v>
      </c>
      <c r="E48" s="110">
        <v>1500000</v>
      </c>
      <c r="F48" s="667" t="s">
        <v>4</v>
      </c>
    </row>
    <row r="49" spans="1:6" ht="94.5">
      <c r="A49" s="666">
        <v>41</v>
      </c>
      <c r="B49" s="147" t="s">
        <v>652</v>
      </c>
      <c r="C49" s="667" t="s">
        <v>7866</v>
      </c>
      <c r="D49" s="667" t="s">
        <v>7816</v>
      </c>
      <c r="E49" s="110">
        <v>1500000</v>
      </c>
      <c r="F49" s="667" t="s">
        <v>4</v>
      </c>
    </row>
    <row r="50" spans="1:6" ht="31.5">
      <c r="A50" s="666">
        <v>42</v>
      </c>
      <c r="B50" s="147" t="s">
        <v>7867</v>
      </c>
      <c r="C50" s="667" t="s">
        <v>7868</v>
      </c>
      <c r="D50" s="667" t="s">
        <v>7869</v>
      </c>
      <c r="E50" s="110">
        <v>200000</v>
      </c>
      <c r="F50" s="667" t="s">
        <v>118</v>
      </c>
    </row>
    <row r="51" spans="1:6" ht="66">
      <c r="A51" s="666">
        <v>43</v>
      </c>
      <c r="B51" s="147" t="s">
        <v>7870</v>
      </c>
      <c r="C51" s="667" t="s">
        <v>7871</v>
      </c>
      <c r="D51" s="667" t="s">
        <v>7872</v>
      </c>
      <c r="E51" s="110">
        <v>3000000</v>
      </c>
      <c r="F51" s="667" t="s">
        <v>118</v>
      </c>
    </row>
    <row r="52" spans="1:6">
      <c r="A52" s="666"/>
      <c r="B52" s="2192" t="s">
        <v>2487</v>
      </c>
      <c r="C52" s="2415"/>
      <c r="D52" s="667"/>
      <c r="E52" s="110"/>
      <c r="F52" s="667"/>
    </row>
    <row r="53" spans="1:6" ht="63">
      <c r="A53" s="666">
        <v>44</v>
      </c>
      <c r="B53" s="667" t="s">
        <v>7873</v>
      </c>
      <c r="C53" s="667" t="s">
        <v>7874</v>
      </c>
      <c r="D53" s="667" t="s">
        <v>7875</v>
      </c>
      <c r="E53" s="390">
        <v>500000</v>
      </c>
      <c r="F53" s="667" t="s">
        <v>118</v>
      </c>
    </row>
    <row r="54" spans="1:6" ht="78.75">
      <c r="A54" s="666">
        <v>45</v>
      </c>
      <c r="B54" s="147" t="s">
        <v>7876</v>
      </c>
      <c r="C54" s="667" t="s">
        <v>7877</v>
      </c>
      <c r="D54" s="107" t="s">
        <v>7878</v>
      </c>
      <c r="E54" s="110">
        <v>500000</v>
      </c>
      <c r="F54" s="667" t="s">
        <v>118</v>
      </c>
    </row>
    <row r="55" spans="1:6" ht="63">
      <c r="A55" s="666">
        <v>46</v>
      </c>
      <c r="B55" s="147" t="s">
        <v>7879</v>
      </c>
      <c r="C55" s="667" t="s">
        <v>7880</v>
      </c>
      <c r="D55" s="107" t="s">
        <v>7881</v>
      </c>
      <c r="E55" s="110">
        <v>1000000</v>
      </c>
      <c r="F55" s="667" t="s">
        <v>118</v>
      </c>
    </row>
    <row r="56" spans="1:6" ht="94.5">
      <c r="A56" s="666">
        <v>47</v>
      </c>
      <c r="B56" s="147" t="s">
        <v>7882</v>
      </c>
      <c r="C56" s="667" t="s">
        <v>7883</v>
      </c>
      <c r="D56" s="107" t="s">
        <v>7884</v>
      </c>
      <c r="E56" s="110">
        <v>2500000</v>
      </c>
      <c r="F56" s="667" t="s">
        <v>4</v>
      </c>
    </row>
    <row r="57" spans="1:6" ht="94.5">
      <c r="A57" s="666">
        <v>48</v>
      </c>
      <c r="B57" s="147" t="s">
        <v>7885</v>
      </c>
      <c r="C57" s="667" t="s">
        <v>7886</v>
      </c>
      <c r="D57" s="667" t="s">
        <v>7887</v>
      </c>
      <c r="E57" s="110">
        <v>1200000</v>
      </c>
      <c r="F57" s="667" t="s">
        <v>4</v>
      </c>
    </row>
    <row r="58" spans="1:6" ht="94.5">
      <c r="A58" s="666">
        <v>49</v>
      </c>
      <c r="B58" s="147" t="s">
        <v>7888</v>
      </c>
      <c r="C58" s="667" t="s">
        <v>7889</v>
      </c>
      <c r="D58" s="667" t="s">
        <v>7890</v>
      </c>
      <c r="E58" s="110">
        <v>4500000</v>
      </c>
      <c r="F58" s="667" t="s">
        <v>4</v>
      </c>
    </row>
    <row r="59" spans="1:6" ht="31.5">
      <c r="A59" s="666">
        <v>50</v>
      </c>
      <c r="B59" s="147" t="s">
        <v>13624</v>
      </c>
      <c r="C59" s="667" t="s">
        <v>7891</v>
      </c>
      <c r="D59" s="60" t="s">
        <v>7892</v>
      </c>
      <c r="E59" s="110">
        <v>500000</v>
      </c>
      <c r="F59" s="667" t="s">
        <v>4</v>
      </c>
    </row>
    <row r="60" spans="1:6" ht="94.5">
      <c r="A60" s="666">
        <v>51</v>
      </c>
      <c r="B60" s="147" t="s">
        <v>7893</v>
      </c>
      <c r="C60" s="667" t="s">
        <v>7894</v>
      </c>
      <c r="D60" s="667" t="s">
        <v>13625</v>
      </c>
      <c r="E60" s="110">
        <v>1200000</v>
      </c>
      <c r="F60" s="667" t="s">
        <v>4</v>
      </c>
    </row>
    <row r="61" spans="1:6" ht="63">
      <c r="A61" s="666">
        <v>52</v>
      </c>
      <c r="B61" s="147" t="s">
        <v>7895</v>
      </c>
      <c r="C61" s="667" t="s">
        <v>7896</v>
      </c>
      <c r="D61" s="667" t="s">
        <v>7897</v>
      </c>
      <c r="E61" s="110">
        <v>4000000</v>
      </c>
      <c r="F61" s="667" t="s">
        <v>4</v>
      </c>
    </row>
    <row r="62" spans="1:6">
      <c r="A62" s="666"/>
      <c r="B62" s="2192" t="s">
        <v>662</v>
      </c>
      <c r="C62" s="2415"/>
      <c r="D62" s="667"/>
      <c r="E62" s="110"/>
      <c r="F62" s="667"/>
    </row>
    <row r="63" spans="1:6" ht="94.5">
      <c r="A63" s="666">
        <v>53</v>
      </c>
      <c r="B63" s="107" t="s">
        <v>10885</v>
      </c>
      <c r="C63" s="667" t="s">
        <v>7898</v>
      </c>
      <c r="D63" s="60" t="s">
        <v>7899</v>
      </c>
      <c r="E63" s="110">
        <v>1700000</v>
      </c>
      <c r="F63" s="667" t="s">
        <v>118</v>
      </c>
    </row>
    <row r="64" spans="1:6" ht="35.25" customHeight="1">
      <c r="A64" s="666">
        <v>54</v>
      </c>
      <c r="B64" s="107" t="s">
        <v>7900</v>
      </c>
      <c r="C64" s="667" t="s">
        <v>7901</v>
      </c>
      <c r="D64" s="60" t="s">
        <v>7892</v>
      </c>
      <c r="E64" s="110">
        <v>500000</v>
      </c>
      <c r="F64" s="667" t="s">
        <v>4</v>
      </c>
    </row>
    <row r="65" spans="1:6" ht="18.75" customHeight="1">
      <c r="A65" s="666"/>
      <c r="B65" s="2212" t="s">
        <v>1435</v>
      </c>
      <c r="C65" s="2412"/>
      <c r="D65" s="667"/>
      <c r="E65" s="390"/>
      <c r="F65" s="667"/>
    </row>
    <row r="66" spans="1:6" ht="285.75" customHeight="1">
      <c r="A66" s="666">
        <v>56</v>
      </c>
      <c r="B66" s="667" t="s">
        <v>7629</v>
      </c>
      <c r="C66" s="667" t="s">
        <v>7904</v>
      </c>
      <c r="D66" s="60" t="s">
        <v>7905</v>
      </c>
      <c r="E66" s="390">
        <v>2180817</v>
      </c>
      <c r="F66" s="667" t="s">
        <v>118</v>
      </c>
    </row>
    <row r="67" spans="1:6">
      <c r="A67" s="666"/>
      <c r="B67" s="2152" t="s">
        <v>2271</v>
      </c>
      <c r="C67" s="2211"/>
      <c r="D67" s="60"/>
      <c r="E67" s="110"/>
      <c r="F67" s="667"/>
    </row>
    <row r="68" spans="1:6" ht="159" customHeight="1">
      <c r="A68" s="666">
        <v>55</v>
      </c>
      <c r="B68" s="667" t="s">
        <v>591</v>
      </c>
      <c r="C68" s="667" t="s">
        <v>7902</v>
      </c>
      <c r="D68" s="667" t="s">
        <v>7903</v>
      </c>
      <c r="E68" s="390">
        <v>2180817</v>
      </c>
      <c r="F68" s="667" t="s">
        <v>118</v>
      </c>
    </row>
    <row r="69" spans="1:6">
      <c r="A69" s="666"/>
      <c r="B69" s="2212" t="s">
        <v>207</v>
      </c>
      <c r="C69" s="2412"/>
      <c r="D69" s="60"/>
      <c r="E69" s="390"/>
      <c r="F69" s="667"/>
    </row>
    <row r="70" spans="1:6" ht="81.75" customHeight="1">
      <c r="A70" s="666">
        <v>56</v>
      </c>
      <c r="B70" s="667" t="s">
        <v>475</v>
      </c>
      <c r="C70" s="667" t="s">
        <v>7906</v>
      </c>
      <c r="D70" s="667" t="s">
        <v>196</v>
      </c>
      <c r="E70" s="110">
        <v>5738993.4500000002</v>
      </c>
      <c r="F70" s="667" t="s">
        <v>118</v>
      </c>
    </row>
    <row r="71" spans="1:6">
      <c r="A71" s="669"/>
      <c r="B71" s="2413" t="s">
        <v>15</v>
      </c>
      <c r="C71" s="2414"/>
      <c r="D71" s="669"/>
      <c r="E71" s="346">
        <f>SUM(E6:E70)</f>
        <v>109040875.52</v>
      </c>
      <c r="F71" s="670"/>
    </row>
    <row r="72" spans="1:6">
      <c r="A72" s="2168" t="s">
        <v>3665</v>
      </c>
      <c r="B72" s="2168"/>
      <c r="C72" s="2168"/>
      <c r="D72" s="2168"/>
      <c r="E72" s="2168"/>
      <c r="F72" s="2168"/>
    </row>
    <row r="73" spans="1:6" ht="68.25" customHeight="1">
      <c r="A73" s="2168" t="s">
        <v>3666</v>
      </c>
      <c r="B73" s="2168"/>
      <c r="C73" s="2168"/>
      <c r="D73" s="2168" t="s">
        <v>3667</v>
      </c>
      <c r="E73" s="2168"/>
      <c r="F73" s="2168"/>
    </row>
    <row r="74" spans="1:6" ht="75" customHeight="1">
      <c r="A74" s="2143" t="s">
        <v>3460</v>
      </c>
      <c r="B74" s="2143"/>
      <c r="C74" s="2143"/>
      <c r="D74" s="2143" t="s">
        <v>172</v>
      </c>
      <c r="E74" s="2143"/>
      <c r="F74" s="2143"/>
    </row>
    <row r="85" spans="5:5">
      <c r="E85" s="668"/>
    </row>
    <row r="86" spans="5:5">
      <c r="E86" s="668"/>
    </row>
    <row r="88" spans="5:5">
      <c r="E88" s="671">
        <f>E66+E71</f>
        <v>111221692.52</v>
      </c>
    </row>
  </sheetData>
  <mergeCells count="18">
    <mergeCell ref="A74:C74"/>
    <mergeCell ref="D74:F74"/>
    <mergeCell ref="B65:C65"/>
    <mergeCell ref="B69:C69"/>
    <mergeCell ref="A72:F72"/>
    <mergeCell ref="D73:F73"/>
    <mergeCell ref="A73:C73"/>
    <mergeCell ref="B15:C15"/>
    <mergeCell ref="B71:C71"/>
    <mergeCell ref="B18:C18"/>
    <mergeCell ref="A1:F1"/>
    <mergeCell ref="A2:F2"/>
    <mergeCell ref="A3:F3"/>
    <mergeCell ref="B5:D5"/>
    <mergeCell ref="B11:C11"/>
    <mergeCell ref="B52:C52"/>
    <mergeCell ref="B62:C62"/>
    <mergeCell ref="B67:C67"/>
  </mergeCells>
  <pageMargins left="0.7" right="0.7" top="0.75" bottom="0.75" header="0.3" footer="0.3"/>
  <pageSetup orientation="landscape" r:id="rId1"/>
  <headerFooter>
    <oddFooter>Page &amp;P of &amp;N</oddFooter>
  </headerFooter>
</worksheet>
</file>

<file path=xl/worksheets/sheet139.xml><?xml version="1.0" encoding="utf-8"?>
<worksheet xmlns="http://schemas.openxmlformats.org/spreadsheetml/2006/main" xmlns:r="http://schemas.openxmlformats.org/officeDocument/2006/relationships">
  <sheetPr>
    <tabColor theme="5" tint="-0.499984740745262"/>
  </sheetPr>
  <dimension ref="A1:IV79"/>
  <sheetViews>
    <sheetView topLeftCell="A55" workbookViewId="0">
      <selection activeCell="B56" sqref="B56"/>
    </sheetView>
  </sheetViews>
  <sheetFormatPr defaultColWidth="17.140625" defaultRowHeight="15"/>
  <cols>
    <col min="1" max="1" width="7" style="83" customWidth="1"/>
    <col min="2" max="2" width="15.28515625" style="83" customWidth="1"/>
    <col min="3" max="3" width="42" style="83" customWidth="1"/>
    <col min="4" max="4" width="23.28515625" style="83" customWidth="1"/>
    <col min="5" max="5" width="22" style="375" customWidth="1"/>
    <col min="6" max="6" width="11.140625" style="91" customWidth="1"/>
    <col min="7" max="7" width="18" style="83" bestFit="1" customWidth="1"/>
    <col min="8" max="8" width="12.42578125" style="83" bestFit="1" customWidth="1"/>
    <col min="9" max="255" width="9.140625" style="83" customWidth="1"/>
    <col min="256" max="16384" width="17.140625" style="83"/>
  </cols>
  <sheetData>
    <row r="1" spans="1:256" ht="15.75">
      <c r="A1" s="2149" t="s">
        <v>133</v>
      </c>
      <c r="B1" s="2149"/>
      <c r="C1" s="2149"/>
      <c r="D1" s="2149"/>
      <c r="E1" s="2149"/>
      <c r="F1" s="2149"/>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row>
    <row r="2" spans="1:256" ht="15.75">
      <c r="A2" s="2149" t="s">
        <v>6167</v>
      </c>
      <c r="B2" s="2149"/>
      <c r="C2" s="2149"/>
      <c r="D2" s="2149"/>
      <c r="E2" s="2149"/>
      <c r="F2" s="2149"/>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row>
    <row r="3" spans="1:256" ht="15.75">
      <c r="A3" s="2149" t="s">
        <v>6436</v>
      </c>
      <c r="B3" s="2149"/>
      <c r="C3" s="2149"/>
      <c r="D3" s="2149"/>
      <c r="E3" s="2149"/>
      <c r="F3" s="2149"/>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row>
    <row r="4" spans="1:256" ht="18.75" customHeight="1">
      <c r="A4" s="124" t="s">
        <v>134</v>
      </c>
      <c r="B4" s="112" t="s">
        <v>135</v>
      </c>
      <c r="C4" s="112" t="s">
        <v>0</v>
      </c>
      <c r="D4" s="114" t="s">
        <v>1487</v>
      </c>
      <c r="E4" s="4" t="s">
        <v>137</v>
      </c>
      <c r="F4" s="112" t="s">
        <v>138</v>
      </c>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c r="IU4" s="128"/>
      <c r="IV4" s="128"/>
    </row>
    <row r="5" spans="1:256" ht="15.75">
      <c r="A5" s="156"/>
      <c r="B5" s="2186" t="s">
        <v>139</v>
      </c>
      <c r="C5" s="2188"/>
      <c r="D5" s="46"/>
      <c r="E5" s="4"/>
      <c r="F5" s="112"/>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row>
    <row r="6" spans="1:256" ht="31.5">
      <c r="A6" s="49">
        <v>1</v>
      </c>
      <c r="B6" s="115" t="s">
        <v>464</v>
      </c>
      <c r="C6" s="115" t="s">
        <v>3154</v>
      </c>
      <c r="D6" s="115" t="s">
        <v>239</v>
      </c>
      <c r="E6" s="189">
        <v>2200000</v>
      </c>
      <c r="F6" s="192" t="s">
        <v>118</v>
      </c>
    </row>
    <row r="7" spans="1:256" ht="110.25">
      <c r="A7" s="49">
        <v>2</v>
      </c>
      <c r="B7" s="115" t="s">
        <v>5</v>
      </c>
      <c r="C7" s="115" t="s">
        <v>3155</v>
      </c>
      <c r="D7" s="115" t="s">
        <v>3156</v>
      </c>
      <c r="E7" s="193">
        <v>2815584.53</v>
      </c>
      <c r="F7" s="192" t="s">
        <v>118</v>
      </c>
      <c r="I7" s="83" t="s">
        <v>1148</v>
      </c>
    </row>
    <row r="8" spans="1:256" ht="31.5">
      <c r="A8" s="49">
        <v>3</v>
      </c>
      <c r="B8" s="192" t="s">
        <v>7</v>
      </c>
      <c r="C8" s="115" t="s">
        <v>3157</v>
      </c>
      <c r="D8" s="115" t="s">
        <v>9</v>
      </c>
      <c r="E8" s="189">
        <v>93868</v>
      </c>
      <c r="F8" s="192" t="s">
        <v>118</v>
      </c>
    </row>
    <row r="9" spans="1:256" ht="31.5">
      <c r="A9" s="49">
        <v>4</v>
      </c>
      <c r="B9" s="192" t="s">
        <v>10</v>
      </c>
      <c r="C9" s="115" t="s">
        <v>3158</v>
      </c>
      <c r="D9" s="115" t="s">
        <v>175</v>
      </c>
      <c r="E9" s="189">
        <v>65000</v>
      </c>
      <c r="F9" s="192" t="s">
        <v>118</v>
      </c>
    </row>
    <row r="10" spans="1:256" ht="63">
      <c r="A10" s="49">
        <v>5</v>
      </c>
      <c r="B10" s="115" t="s">
        <v>12</v>
      </c>
      <c r="C10" s="115" t="s">
        <v>3159</v>
      </c>
      <c r="D10" s="115" t="s">
        <v>3160</v>
      </c>
      <c r="E10" s="189">
        <v>1368000</v>
      </c>
      <c r="F10" s="192" t="s">
        <v>118</v>
      </c>
    </row>
    <row r="11" spans="1:256" ht="15.75">
      <c r="A11" s="70"/>
      <c r="B11" s="2215" t="s">
        <v>142</v>
      </c>
      <c r="C11" s="2220"/>
      <c r="D11" s="2216"/>
      <c r="E11" s="121"/>
      <c r="F11" s="556"/>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557"/>
      <c r="HD11" s="557"/>
      <c r="HE11" s="557"/>
      <c r="HF11" s="557"/>
      <c r="HG11" s="557"/>
      <c r="HH11" s="557"/>
      <c r="HI11" s="557"/>
      <c r="HJ11" s="557"/>
      <c r="HK11" s="557"/>
      <c r="HL11" s="557"/>
      <c r="HM11" s="557"/>
      <c r="HN11" s="557"/>
      <c r="HO11" s="557"/>
      <c r="HP11" s="557"/>
      <c r="HQ11" s="557"/>
      <c r="HR11" s="557"/>
      <c r="HS11" s="557"/>
      <c r="HT11" s="557"/>
      <c r="HU11" s="557"/>
      <c r="HV11" s="557"/>
      <c r="HW11" s="557"/>
      <c r="HX11" s="557"/>
      <c r="HY11" s="557"/>
      <c r="HZ11" s="557"/>
      <c r="IA11" s="557"/>
      <c r="IB11" s="557"/>
      <c r="IC11" s="557"/>
      <c r="ID11" s="557"/>
      <c r="IE11" s="557"/>
      <c r="IF11" s="557"/>
      <c r="IG11" s="557"/>
      <c r="IH11" s="557"/>
      <c r="II11" s="557"/>
      <c r="IJ11" s="557"/>
      <c r="IK11" s="557"/>
      <c r="IL11" s="557"/>
      <c r="IM11" s="557"/>
      <c r="IN11" s="557"/>
      <c r="IO11" s="557"/>
      <c r="IP11" s="557"/>
      <c r="IQ11" s="557"/>
      <c r="IR11" s="557"/>
      <c r="IS11" s="557"/>
      <c r="IT11" s="557"/>
      <c r="IU11" s="557"/>
      <c r="IV11" s="557"/>
    </row>
    <row r="12" spans="1:256" ht="94.5">
      <c r="A12" s="70">
        <v>6</v>
      </c>
      <c r="B12" s="115" t="s">
        <v>5</v>
      </c>
      <c r="C12" s="115" t="s">
        <v>3162</v>
      </c>
      <c r="D12" s="115" t="s">
        <v>3163</v>
      </c>
      <c r="E12" s="119">
        <v>601226</v>
      </c>
      <c r="F12" s="192" t="s">
        <v>118</v>
      </c>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T12" s="557"/>
      <c r="CU12" s="557"/>
      <c r="CV12" s="557"/>
      <c r="CW12" s="557"/>
      <c r="CX12" s="557"/>
      <c r="CY12" s="557"/>
      <c r="CZ12" s="557"/>
      <c r="DA12" s="557"/>
      <c r="DB12" s="557"/>
      <c r="DC12" s="557"/>
      <c r="DD12" s="557"/>
      <c r="DE12" s="557"/>
      <c r="DF12" s="557"/>
      <c r="DG12" s="557"/>
      <c r="DH12" s="557"/>
      <c r="DI12" s="557"/>
      <c r="DJ12" s="557"/>
      <c r="DK12" s="557"/>
      <c r="DL12" s="557"/>
      <c r="DM12" s="557"/>
      <c r="DN12" s="557"/>
      <c r="DO12" s="557"/>
      <c r="DP12" s="557"/>
      <c r="DQ12" s="557"/>
      <c r="DR12" s="557"/>
      <c r="DS12" s="557"/>
      <c r="DT12" s="557"/>
      <c r="DU12" s="557"/>
      <c r="DV12" s="557"/>
      <c r="DW12" s="557"/>
      <c r="DX12" s="557"/>
      <c r="DY12" s="557"/>
      <c r="DZ12" s="557"/>
      <c r="EA12" s="557"/>
      <c r="EB12" s="557"/>
      <c r="EC12" s="557"/>
      <c r="ED12" s="557"/>
      <c r="EE12" s="557"/>
      <c r="EF12" s="557"/>
      <c r="EG12" s="557"/>
      <c r="EH12" s="557"/>
      <c r="EI12" s="557"/>
      <c r="EJ12" s="557"/>
      <c r="EK12" s="557"/>
      <c r="EL12" s="557"/>
      <c r="EM12" s="557"/>
      <c r="EN12" s="557"/>
      <c r="EO12" s="557"/>
      <c r="EP12" s="557"/>
      <c r="EQ12" s="557"/>
      <c r="ER12" s="557"/>
      <c r="ES12" s="557"/>
      <c r="ET12" s="557"/>
      <c r="EU12" s="557"/>
      <c r="EV12" s="557"/>
      <c r="EW12" s="557"/>
      <c r="EX12" s="557"/>
      <c r="EY12" s="557"/>
      <c r="EZ12" s="557"/>
      <c r="FA12" s="557"/>
      <c r="FB12" s="557"/>
      <c r="FC12" s="557"/>
      <c r="FD12" s="557"/>
      <c r="FE12" s="557"/>
      <c r="FF12" s="557"/>
      <c r="FG12" s="557"/>
      <c r="FH12" s="557"/>
      <c r="FI12" s="557"/>
      <c r="FJ12" s="557"/>
      <c r="FK12" s="557"/>
      <c r="FL12" s="557"/>
      <c r="FM12" s="557"/>
      <c r="FN12" s="557"/>
      <c r="FO12" s="557"/>
      <c r="FP12" s="557"/>
      <c r="FQ12" s="557"/>
      <c r="FR12" s="557"/>
      <c r="FS12" s="557"/>
      <c r="FT12" s="557"/>
      <c r="FU12" s="557"/>
      <c r="FV12" s="557"/>
      <c r="FW12" s="557"/>
      <c r="FX12" s="557"/>
      <c r="FY12" s="557"/>
      <c r="FZ12" s="557"/>
      <c r="GA12" s="557"/>
      <c r="GB12" s="557"/>
      <c r="GC12" s="557"/>
      <c r="GD12" s="557"/>
      <c r="GE12" s="557"/>
      <c r="GF12" s="557"/>
      <c r="GG12" s="557"/>
      <c r="GH12" s="557"/>
      <c r="GI12" s="557"/>
      <c r="GJ12" s="557"/>
      <c r="GK12" s="557"/>
      <c r="GL12" s="557"/>
      <c r="GM12" s="557"/>
      <c r="GN12" s="557"/>
      <c r="GO12" s="557"/>
      <c r="GP12" s="557"/>
      <c r="GQ12" s="557"/>
      <c r="GR12" s="557"/>
      <c r="GS12" s="557"/>
      <c r="GT12" s="557"/>
      <c r="GU12" s="557"/>
      <c r="GV12" s="557"/>
      <c r="GW12" s="557"/>
      <c r="GX12" s="557"/>
      <c r="GY12" s="557"/>
      <c r="GZ12" s="557"/>
      <c r="HA12" s="557"/>
      <c r="HB12" s="557"/>
      <c r="HC12" s="557"/>
      <c r="HD12" s="557"/>
      <c r="HE12" s="557"/>
      <c r="HF12" s="557"/>
      <c r="HG12" s="557"/>
      <c r="HH12" s="557"/>
      <c r="HI12" s="557"/>
      <c r="HJ12" s="557"/>
      <c r="HK12" s="557"/>
      <c r="HL12" s="557"/>
      <c r="HM12" s="557"/>
      <c r="HN12" s="557"/>
      <c r="HO12" s="557"/>
      <c r="HP12" s="557"/>
      <c r="HQ12" s="557"/>
      <c r="HR12" s="557"/>
      <c r="HS12" s="557"/>
      <c r="HT12" s="557"/>
      <c r="HU12" s="557"/>
      <c r="HV12" s="557"/>
      <c r="HW12" s="557"/>
      <c r="HX12" s="557"/>
      <c r="HY12" s="557"/>
      <c r="HZ12" s="557"/>
      <c r="IA12" s="557"/>
      <c r="IB12" s="557"/>
      <c r="IC12" s="557"/>
      <c r="ID12" s="557"/>
      <c r="IE12" s="557"/>
      <c r="IF12" s="557"/>
      <c r="IG12" s="557"/>
      <c r="IH12" s="557"/>
      <c r="II12" s="557"/>
      <c r="IJ12" s="557"/>
      <c r="IK12" s="557"/>
      <c r="IL12" s="557"/>
      <c r="IM12" s="557"/>
      <c r="IN12" s="557"/>
      <c r="IO12" s="557"/>
      <c r="IP12" s="557"/>
      <c r="IQ12" s="557"/>
      <c r="IR12" s="557"/>
      <c r="IS12" s="557"/>
      <c r="IT12" s="557"/>
      <c r="IU12" s="557"/>
      <c r="IV12" s="557"/>
    </row>
    <row r="13" spans="1:256" ht="63">
      <c r="A13" s="70">
        <v>7</v>
      </c>
      <c r="B13" s="115" t="s">
        <v>12</v>
      </c>
      <c r="C13" s="115" t="s">
        <v>3164</v>
      </c>
      <c r="D13" s="115" t="s">
        <v>1738</v>
      </c>
      <c r="E13" s="119">
        <v>1170000</v>
      </c>
      <c r="F13" s="192" t="s">
        <v>118</v>
      </c>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c r="CQ13" s="557"/>
      <c r="CR13" s="557"/>
      <c r="CS13" s="557"/>
      <c r="CT13" s="557"/>
      <c r="CU13" s="557"/>
      <c r="CV13" s="557"/>
      <c r="CW13" s="557"/>
      <c r="CX13" s="557"/>
      <c r="CY13" s="557"/>
      <c r="CZ13" s="557"/>
      <c r="DA13" s="557"/>
      <c r="DB13" s="557"/>
      <c r="DC13" s="557"/>
      <c r="DD13" s="557"/>
      <c r="DE13" s="557"/>
      <c r="DF13" s="557"/>
      <c r="DG13" s="557"/>
      <c r="DH13" s="557"/>
      <c r="DI13" s="557"/>
      <c r="DJ13" s="557"/>
      <c r="DK13" s="557"/>
      <c r="DL13" s="557"/>
      <c r="DM13" s="557"/>
      <c r="DN13" s="557"/>
      <c r="DO13" s="557"/>
      <c r="DP13" s="557"/>
      <c r="DQ13" s="557"/>
      <c r="DR13" s="557"/>
      <c r="DS13" s="557"/>
      <c r="DT13" s="557"/>
      <c r="DU13" s="557"/>
      <c r="DV13" s="557"/>
      <c r="DW13" s="557"/>
      <c r="DX13" s="557"/>
      <c r="DY13" s="557"/>
      <c r="DZ13" s="557"/>
      <c r="EA13" s="557"/>
      <c r="EB13" s="557"/>
      <c r="EC13" s="557"/>
      <c r="ED13" s="557"/>
      <c r="EE13" s="557"/>
      <c r="EF13" s="557"/>
      <c r="EG13" s="557"/>
      <c r="EH13" s="557"/>
      <c r="EI13" s="557"/>
      <c r="EJ13" s="557"/>
      <c r="EK13" s="557"/>
      <c r="EL13" s="557"/>
      <c r="EM13" s="557"/>
      <c r="EN13" s="557"/>
      <c r="EO13" s="557"/>
      <c r="EP13" s="557"/>
      <c r="EQ13" s="557"/>
      <c r="ER13" s="557"/>
      <c r="ES13" s="557"/>
      <c r="ET13" s="557"/>
      <c r="EU13" s="557"/>
      <c r="EV13" s="557"/>
      <c r="EW13" s="557"/>
      <c r="EX13" s="557"/>
      <c r="EY13" s="557"/>
      <c r="EZ13" s="557"/>
      <c r="FA13" s="557"/>
      <c r="FB13" s="557"/>
      <c r="FC13" s="557"/>
      <c r="FD13" s="557"/>
      <c r="FE13" s="557"/>
      <c r="FF13" s="557"/>
      <c r="FG13" s="557"/>
      <c r="FH13" s="557"/>
      <c r="FI13" s="557"/>
      <c r="FJ13" s="557"/>
      <c r="FK13" s="557"/>
      <c r="FL13" s="557"/>
      <c r="FM13" s="557"/>
      <c r="FN13" s="557"/>
      <c r="FO13" s="557"/>
      <c r="FP13" s="557"/>
      <c r="FQ13" s="557"/>
      <c r="FR13" s="557"/>
      <c r="FS13" s="557"/>
      <c r="FT13" s="557"/>
      <c r="FU13" s="557"/>
      <c r="FV13" s="557"/>
      <c r="FW13" s="557"/>
      <c r="FX13" s="557"/>
      <c r="FY13" s="557"/>
      <c r="FZ13" s="557"/>
      <c r="GA13" s="557"/>
      <c r="GB13" s="557"/>
      <c r="GC13" s="557"/>
      <c r="GD13" s="557"/>
      <c r="GE13" s="557"/>
      <c r="GF13" s="557"/>
      <c r="GG13" s="557"/>
      <c r="GH13" s="557"/>
      <c r="GI13" s="557"/>
      <c r="GJ13" s="557"/>
      <c r="GK13" s="557"/>
      <c r="GL13" s="557"/>
      <c r="GM13" s="557"/>
      <c r="GN13" s="557"/>
      <c r="GO13" s="557"/>
      <c r="GP13" s="557"/>
      <c r="GQ13" s="557"/>
      <c r="GR13" s="557"/>
      <c r="GS13" s="557"/>
      <c r="GT13" s="557"/>
      <c r="GU13" s="557"/>
      <c r="GV13" s="557"/>
      <c r="GW13" s="557"/>
      <c r="GX13" s="557"/>
      <c r="GY13" s="557"/>
      <c r="GZ13" s="557"/>
      <c r="HA13" s="557"/>
      <c r="HB13" s="557"/>
      <c r="HC13" s="557"/>
      <c r="HD13" s="557"/>
      <c r="HE13" s="557"/>
      <c r="HF13" s="557"/>
      <c r="HG13" s="557"/>
      <c r="HH13" s="557"/>
      <c r="HI13" s="557"/>
      <c r="HJ13" s="557"/>
      <c r="HK13" s="557"/>
      <c r="HL13" s="557"/>
      <c r="HM13" s="557"/>
      <c r="HN13" s="557"/>
      <c r="HO13" s="557"/>
      <c r="HP13" s="557"/>
      <c r="HQ13" s="557"/>
      <c r="HR13" s="557"/>
      <c r="HS13" s="557"/>
      <c r="HT13" s="557"/>
      <c r="HU13" s="557"/>
      <c r="HV13" s="557"/>
      <c r="HW13" s="557"/>
      <c r="HX13" s="557"/>
      <c r="HY13" s="557"/>
      <c r="HZ13" s="557"/>
      <c r="IA13" s="557"/>
      <c r="IB13" s="557"/>
      <c r="IC13" s="557"/>
      <c r="ID13" s="557"/>
      <c r="IE13" s="557"/>
      <c r="IF13" s="557"/>
      <c r="IG13" s="557"/>
      <c r="IH13" s="557"/>
      <c r="II13" s="557"/>
      <c r="IJ13" s="557"/>
      <c r="IK13" s="557"/>
      <c r="IL13" s="557"/>
      <c r="IM13" s="557"/>
      <c r="IN13" s="557"/>
      <c r="IO13" s="557"/>
      <c r="IP13" s="557"/>
      <c r="IQ13" s="557"/>
      <c r="IR13" s="557"/>
      <c r="IS13" s="557"/>
      <c r="IT13" s="557"/>
      <c r="IU13" s="557"/>
      <c r="IV13" s="557"/>
    </row>
    <row r="14" spans="1:256" ht="63">
      <c r="A14" s="70">
        <v>8</v>
      </c>
      <c r="B14" s="115" t="s">
        <v>10165</v>
      </c>
      <c r="C14" s="115" t="s">
        <v>3165</v>
      </c>
      <c r="D14" s="115" t="s">
        <v>3166</v>
      </c>
      <c r="E14" s="119">
        <v>1500000</v>
      </c>
      <c r="F14" s="192" t="s">
        <v>118</v>
      </c>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c r="BA14" s="557"/>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c r="CF14" s="557"/>
      <c r="CG14" s="557"/>
      <c r="CH14" s="557"/>
      <c r="CI14" s="557"/>
      <c r="CJ14" s="557"/>
      <c r="CK14" s="557"/>
      <c r="CL14" s="557"/>
      <c r="CM14" s="557"/>
      <c r="CN14" s="557"/>
      <c r="CO14" s="557"/>
      <c r="CP14" s="557"/>
      <c r="CQ14" s="557"/>
      <c r="CR14" s="557"/>
      <c r="CS14" s="557"/>
      <c r="CT14" s="557"/>
      <c r="CU14" s="557"/>
      <c r="CV14" s="557"/>
      <c r="CW14" s="557"/>
      <c r="CX14" s="557"/>
      <c r="CY14" s="557"/>
      <c r="CZ14" s="557"/>
      <c r="DA14" s="557"/>
      <c r="DB14" s="557"/>
      <c r="DC14" s="557"/>
      <c r="DD14" s="557"/>
      <c r="DE14" s="557"/>
      <c r="DF14" s="557"/>
      <c r="DG14" s="557"/>
      <c r="DH14" s="557"/>
      <c r="DI14" s="557"/>
      <c r="DJ14" s="557"/>
      <c r="DK14" s="557"/>
      <c r="DL14" s="557"/>
      <c r="DM14" s="557"/>
      <c r="DN14" s="557"/>
      <c r="DO14" s="557"/>
      <c r="DP14" s="557"/>
      <c r="DQ14" s="557"/>
      <c r="DR14" s="557"/>
      <c r="DS14" s="557"/>
      <c r="DT14" s="557"/>
      <c r="DU14" s="557"/>
      <c r="DV14" s="557"/>
      <c r="DW14" s="557"/>
      <c r="DX14" s="557"/>
      <c r="DY14" s="557"/>
      <c r="DZ14" s="557"/>
      <c r="EA14" s="557"/>
      <c r="EB14" s="557"/>
      <c r="EC14" s="557"/>
      <c r="ED14" s="557"/>
      <c r="EE14" s="557"/>
      <c r="EF14" s="557"/>
      <c r="EG14" s="557"/>
      <c r="EH14" s="557"/>
      <c r="EI14" s="557"/>
      <c r="EJ14" s="557"/>
      <c r="EK14" s="557"/>
      <c r="EL14" s="557"/>
      <c r="EM14" s="557"/>
      <c r="EN14" s="557"/>
      <c r="EO14" s="557"/>
      <c r="EP14" s="557"/>
      <c r="EQ14" s="557"/>
      <c r="ER14" s="557"/>
      <c r="ES14" s="557"/>
      <c r="ET14" s="557"/>
      <c r="EU14" s="557"/>
      <c r="EV14" s="557"/>
      <c r="EW14" s="557"/>
      <c r="EX14" s="557"/>
      <c r="EY14" s="557"/>
      <c r="EZ14" s="557"/>
      <c r="FA14" s="557"/>
      <c r="FB14" s="557"/>
      <c r="FC14" s="557"/>
      <c r="FD14" s="557"/>
      <c r="FE14" s="557"/>
      <c r="FF14" s="557"/>
      <c r="FG14" s="557"/>
      <c r="FH14" s="557"/>
      <c r="FI14" s="557"/>
      <c r="FJ14" s="557"/>
      <c r="FK14" s="557"/>
      <c r="FL14" s="557"/>
      <c r="FM14" s="557"/>
      <c r="FN14" s="557"/>
      <c r="FO14" s="557"/>
      <c r="FP14" s="557"/>
      <c r="FQ14" s="557"/>
      <c r="FR14" s="557"/>
      <c r="FS14" s="557"/>
      <c r="FT14" s="557"/>
      <c r="FU14" s="557"/>
      <c r="FV14" s="557"/>
      <c r="FW14" s="557"/>
      <c r="FX14" s="557"/>
      <c r="FY14" s="557"/>
      <c r="FZ14" s="557"/>
      <c r="GA14" s="557"/>
      <c r="GB14" s="557"/>
      <c r="GC14" s="557"/>
      <c r="GD14" s="557"/>
      <c r="GE14" s="557"/>
      <c r="GF14" s="557"/>
      <c r="GG14" s="557"/>
      <c r="GH14" s="557"/>
      <c r="GI14" s="557"/>
      <c r="GJ14" s="557"/>
      <c r="GK14" s="557"/>
      <c r="GL14" s="557"/>
      <c r="GM14" s="557"/>
      <c r="GN14" s="557"/>
      <c r="GO14" s="557"/>
      <c r="GP14" s="557"/>
      <c r="GQ14" s="557"/>
      <c r="GR14" s="557"/>
      <c r="GS14" s="557"/>
      <c r="GT14" s="557"/>
      <c r="GU14" s="557"/>
      <c r="GV14" s="557"/>
      <c r="GW14" s="557"/>
      <c r="GX14" s="557"/>
      <c r="GY14" s="557"/>
      <c r="GZ14" s="557"/>
      <c r="HA14" s="557"/>
      <c r="HB14" s="557"/>
      <c r="HC14" s="557"/>
      <c r="HD14" s="557"/>
      <c r="HE14" s="557"/>
      <c r="HF14" s="557"/>
      <c r="HG14" s="557"/>
      <c r="HH14" s="557"/>
      <c r="HI14" s="557"/>
      <c r="HJ14" s="557"/>
      <c r="HK14" s="557"/>
      <c r="HL14" s="557"/>
      <c r="HM14" s="557"/>
      <c r="HN14" s="557"/>
      <c r="HO14" s="557"/>
      <c r="HP14" s="557"/>
      <c r="HQ14" s="557"/>
      <c r="HR14" s="557"/>
      <c r="HS14" s="557"/>
      <c r="HT14" s="557"/>
      <c r="HU14" s="557"/>
      <c r="HV14" s="557"/>
      <c r="HW14" s="557"/>
      <c r="HX14" s="557"/>
      <c r="HY14" s="557"/>
      <c r="HZ14" s="557"/>
      <c r="IA14" s="557"/>
      <c r="IB14" s="557"/>
      <c r="IC14" s="557"/>
      <c r="ID14" s="557"/>
      <c r="IE14" s="557"/>
      <c r="IF14" s="557"/>
      <c r="IG14" s="557"/>
      <c r="IH14" s="557"/>
      <c r="II14" s="557"/>
      <c r="IJ14" s="557"/>
      <c r="IK14" s="557"/>
      <c r="IL14" s="557"/>
      <c r="IM14" s="557"/>
      <c r="IN14" s="557"/>
      <c r="IO14" s="557"/>
      <c r="IP14" s="557"/>
      <c r="IQ14" s="557"/>
      <c r="IR14" s="557"/>
      <c r="IS14" s="557"/>
      <c r="IT14" s="557"/>
      <c r="IU14" s="557"/>
      <c r="IV14" s="557"/>
    </row>
    <row r="15" spans="1:256" ht="15.75">
      <c r="A15" s="70"/>
      <c r="B15" s="2215" t="s">
        <v>593</v>
      </c>
      <c r="C15" s="2216"/>
      <c r="D15" s="113"/>
      <c r="E15" s="552"/>
      <c r="F15" s="556"/>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57"/>
      <c r="CM15" s="557"/>
      <c r="CN15" s="557"/>
      <c r="CO15" s="557"/>
      <c r="CP15" s="557"/>
      <c r="CQ15" s="557"/>
      <c r="CR15" s="557"/>
      <c r="CS15" s="557"/>
      <c r="CT15" s="557"/>
      <c r="CU15" s="557"/>
      <c r="CV15" s="557"/>
      <c r="CW15" s="557"/>
      <c r="CX15" s="557"/>
      <c r="CY15" s="557"/>
      <c r="CZ15" s="557"/>
      <c r="DA15" s="557"/>
      <c r="DB15" s="557"/>
      <c r="DC15" s="557"/>
      <c r="DD15" s="557"/>
      <c r="DE15" s="557"/>
      <c r="DF15" s="557"/>
      <c r="DG15" s="557"/>
      <c r="DH15" s="557"/>
      <c r="DI15" s="557"/>
      <c r="DJ15" s="557"/>
      <c r="DK15" s="557"/>
      <c r="DL15" s="557"/>
      <c r="DM15" s="557"/>
      <c r="DN15" s="557"/>
      <c r="DO15" s="557"/>
      <c r="DP15" s="557"/>
      <c r="DQ15" s="557"/>
      <c r="DR15" s="557"/>
      <c r="DS15" s="557"/>
      <c r="DT15" s="557"/>
      <c r="DU15" s="557"/>
      <c r="DV15" s="557"/>
      <c r="DW15" s="557"/>
      <c r="DX15" s="557"/>
      <c r="DY15" s="557"/>
      <c r="DZ15" s="557"/>
      <c r="EA15" s="557"/>
      <c r="EB15" s="557"/>
      <c r="EC15" s="557"/>
      <c r="ED15" s="557"/>
      <c r="EE15" s="557"/>
      <c r="EF15" s="557"/>
      <c r="EG15" s="557"/>
      <c r="EH15" s="557"/>
      <c r="EI15" s="557"/>
      <c r="EJ15" s="557"/>
      <c r="EK15" s="557"/>
      <c r="EL15" s="557"/>
      <c r="EM15" s="557"/>
      <c r="EN15" s="557"/>
      <c r="EO15" s="557"/>
      <c r="EP15" s="557"/>
      <c r="EQ15" s="557"/>
      <c r="ER15" s="557"/>
      <c r="ES15" s="557"/>
      <c r="ET15" s="557"/>
      <c r="EU15" s="557"/>
      <c r="EV15" s="557"/>
      <c r="EW15" s="557"/>
      <c r="EX15" s="557"/>
      <c r="EY15" s="557"/>
      <c r="EZ15" s="557"/>
      <c r="FA15" s="557"/>
      <c r="FB15" s="557"/>
      <c r="FC15" s="557"/>
      <c r="FD15" s="557"/>
      <c r="FE15" s="557"/>
      <c r="FF15" s="557"/>
      <c r="FG15" s="557"/>
      <c r="FH15" s="557"/>
      <c r="FI15" s="557"/>
      <c r="FJ15" s="557"/>
      <c r="FK15" s="557"/>
      <c r="FL15" s="557"/>
      <c r="FM15" s="557"/>
      <c r="FN15" s="557"/>
      <c r="FO15" s="557"/>
      <c r="FP15" s="557"/>
      <c r="FQ15" s="557"/>
      <c r="FR15" s="557"/>
      <c r="FS15" s="557"/>
      <c r="FT15" s="557"/>
      <c r="FU15" s="557"/>
      <c r="FV15" s="557"/>
      <c r="FW15" s="557"/>
      <c r="FX15" s="557"/>
      <c r="FY15" s="557"/>
      <c r="FZ15" s="557"/>
      <c r="GA15" s="557"/>
      <c r="GB15" s="557"/>
      <c r="GC15" s="557"/>
      <c r="GD15" s="557"/>
      <c r="GE15" s="557"/>
      <c r="GF15" s="557"/>
      <c r="GG15" s="557"/>
      <c r="GH15" s="557"/>
      <c r="GI15" s="557"/>
      <c r="GJ15" s="557"/>
      <c r="GK15" s="557"/>
      <c r="GL15" s="557"/>
      <c r="GM15" s="557"/>
      <c r="GN15" s="557"/>
      <c r="GO15" s="557"/>
      <c r="GP15" s="557"/>
      <c r="GQ15" s="557"/>
      <c r="GR15" s="557"/>
      <c r="GS15" s="557"/>
      <c r="GT15" s="557"/>
      <c r="GU15" s="557"/>
      <c r="GV15" s="557"/>
      <c r="GW15" s="557"/>
      <c r="GX15" s="557"/>
      <c r="GY15" s="557"/>
      <c r="GZ15" s="557"/>
      <c r="HA15" s="557"/>
      <c r="HB15" s="557"/>
      <c r="HC15" s="557"/>
      <c r="HD15" s="557"/>
      <c r="HE15" s="557"/>
      <c r="HF15" s="557"/>
      <c r="HG15" s="557"/>
      <c r="HH15" s="557"/>
      <c r="HI15" s="557"/>
      <c r="HJ15" s="557"/>
      <c r="HK15" s="557"/>
      <c r="HL15" s="557"/>
      <c r="HM15" s="557"/>
      <c r="HN15" s="557"/>
      <c r="HO15" s="557"/>
      <c r="HP15" s="557"/>
      <c r="HQ15" s="557"/>
      <c r="HR15" s="557"/>
      <c r="HS15" s="557"/>
      <c r="HT15" s="557"/>
      <c r="HU15" s="557"/>
      <c r="HV15" s="557"/>
      <c r="HW15" s="557"/>
      <c r="HX15" s="557"/>
      <c r="HY15" s="557"/>
      <c r="HZ15" s="557"/>
      <c r="IA15" s="557"/>
      <c r="IB15" s="557"/>
      <c r="IC15" s="557"/>
      <c r="ID15" s="557"/>
      <c r="IE15" s="557"/>
      <c r="IF15" s="557"/>
      <c r="IG15" s="557"/>
      <c r="IH15" s="557"/>
      <c r="II15" s="557"/>
      <c r="IJ15" s="557"/>
      <c r="IK15" s="557"/>
      <c r="IL15" s="557"/>
      <c r="IM15" s="557"/>
      <c r="IN15" s="557"/>
      <c r="IO15" s="557"/>
      <c r="IP15" s="557"/>
      <c r="IQ15" s="557"/>
      <c r="IR15" s="557"/>
      <c r="IS15" s="557"/>
      <c r="IT15" s="557"/>
      <c r="IU15" s="557"/>
      <c r="IV15" s="557"/>
    </row>
    <row r="16" spans="1:256" ht="47.25">
      <c r="A16" s="70">
        <v>9</v>
      </c>
      <c r="B16" s="120" t="s">
        <v>39</v>
      </c>
      <c r="C16" s="115" t="s">
        <v>3167</v>
      </c>
      <c r="D16" s="120" t="s">
        <v>3168</v>
      </c>
      <c r="E16" s="121">
        <v>25534190</v>
      </c>
      <c r="F16" s="192" t="s">
        <v>118</v>
      </c>
      <c r="G16" s="375"/>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c r="CF16" s="557"/>
      <c r="CG16" s="557"/>
      <c r="CH16" s="557"/>
      <c r="CI16" s="557"/>
      <c r="CJ16" s="557"/>
      <c r="CK16" s="557"/>
      <c r="CL16" s="557"/>
      <c r="CM16" s="557"/>
      <c r="CN16" s="557"/>
      <c r="CO16" s="557"/>
      <c r="CP16" s="557"/>
      <c r="CQ16" s="557"/>
      <c r="CR16" s="557"/>
      <c r="CS16" s="557"/>
      <c r="CT16" s="557"/>
      <c r="CU16" s="557"/>
      <c r="CV16" s="557"/>
      <c r="CW16" s="557"/>
      <c r="CX16" s="557"/>
      <c r="CY16" s="557"/>
      <c r="CZ16" s="557"/>
      <c r="DA16" s="557"/>
      <c r="DB16" s="557"/>
      <c r="DC16" s="557"/>
      <c r="DD16" s="557"/>
      <c r="DE16" s="557"/>
      <c r="DF16" s="557"/>
      <c r="DG16" s="557"/>
      <c r="DH16" s="557"/>
      <c r="DI16" s="557"/>
      <c r="DJ16" s="557"/>
      <c r="DK16" s="557"/>
      <c r="DL16" s="557"/>
      <c r="DM16" s="557"/>
      <c r="DN16" s="557"/>
      <c r="DO16" s="557"/>
      <c r="DP16" s="557"/>
      <c r="DQ16" s="557"/>
      <c r="DR16" s="557"/>
      <c r="DS16" s="557"/>
      <c r="DT16" s="557"/>
      <c r="DU16" s="557"/>
      <c r="DV16" s="557"/>
      <c r="DW16" s="557"/>
      <c r="DX16" s="557"/>
      <c r="DY16" s="557"/>
      <c r="DZ16" s="557"/>
      <c r="EA16" s="557"/>
      <c r="EB16" s="557"/>
      <c r="EC16" s="557"/>
      <c r="ED16" s="557"/>
      <c r="EE16" s="557"/>
      <c r="EF16" s="557"/>
      <c r="EG16" s="557"/>
      <c r="EH16" s="557"/>
      <c r="EI16" s="557"/>
      <c r="EJ16" s="557"/>
      <c r="EK16" s="557"/>
      <c r="EL16" s="557"/>
      <c r="EM16" s="557"/>
      <c r="EN16" s="557"/>
      <c r="EO16" s="557"/>
      <c r="EP16" s="557"/>
      <c r="EQ16" s="557"/>
      <c r="ER16" s="557"/>
      <c r="ES16" s="557"/>
      <c r="ET16" s="557"/>
      <c r="EU16" s="557"/>
      <c r="EV16" s="557"/>
      <c r="EW16" s="557"/>
      <c r="EX16" s="557"/>
      <c r="EY16" s="557"/>
      <c r="EZ16" s="557"/>
      <c r="FA16" s="557"/>
      <c r="FB16" s="557"/>
      <c r="FC16" s="557"/>
      <c r="FD16" s="557"/>
      <c r="FE16" s="557"/>
      <c r="FF16" s="557"/>
      <c r="FG16" s="557"/>
      <c r="FH16" s="557"/>
      <c r="FI16" s="557"/>
      <c r="FJ16" s="557"/>
      <c r="FK16" s="557"/>
      <c r="FL16" s="557"/>
      <c r="FM16" s="557"/>
      <c r="FN16" s="557"/>
      <c r="FO16" s="557"/>
      <c r="FP16" s="557"/>
      <c r="FQ16" s="557"/>
      <c r="FR16" s="557"/>
      <c r="FS16" s="557"/>
      <c r="FT16" s="557"/>
      <c r="FU16" s="557"/>
      <c r="FV16" s="557"/>
      <c r="FW16" s="557"/>
      <c r="FX16" s="557"/>
      <c r="FY16" s="557"/>
      <c r="FZ16" s="557"/>
      <c r="GA16" s="557"/>
      <c r="GB16" s="557"/>
      <c r="GC16" s="557"/>
      <c r="GD16" s="557"/>
      <c r="GE16" s="557"/>
      <c r="GF16" s="557"/>
      <c r="GG16" s="557"/>
      <c r="GH16" s="557"/>
      <c r="GI16" s="557"/>
      <c r="GJ16" s="557"/>
      <c r="GK16" s="557"/>
      <c r="GL16" s="557"/>
      <c r="GM16" s="557"/>
      <c r="GN16" s="557"/>
      <c r="GO16" s="557"/>
      <c r="GP16" s="557"/>
      <c r="GQ16" s="557"/>
      <c r="GR16" s="557"/>
      <c r="GS16" s="557"/>
      <c r="GT16" s="557"/>
      <c r="GU16" s="557"/>
      <c r="GV16" s="557"/>
      <c r="GW16" s="557"/>
      <c r="GX16" s="557"/>
      <c r="GY16" s="557"/>
      <c r="GZ16" s="557"/>
      <c r="HA16" s="557"/>
      <c r="HB16" s="557"/>
      <c r="HC16" s="557"/>
      <c r="HD16" s="557"/>
      <c r="HE16" s="557"/>
      <c r="HF16" s="557"/>
      <c r="HG16" s="557"/>
      <c r="HH16" s="557"/>
      <c r="HI16" s="557"/>
      <c r="HJ16" s="557"/>
      <c r="HK16" s="557"/>
      <c r="HL16" s="557"/>
      <c r="HM16" s="557"/>
      <c r="HN16" s="557"/>
      <c r="HO16" s="557"/>
      <c r="HP16" s="557"/>
      <c r="HQ16" s="557"/>
      <c r="HR16" s="557"/>
      <c r="HS16" s="557"/>
      <c r="HT16" s="557"/>
      <c r="HU16" s="557"/>
      <c r="HV16" s="557"/>
      <c r="HW16" s="557"/>
      <c r="HX16" s="557"/>
      <c r="HY16" s="557"/>
      <c r="HZ16" s="557"/>
      <c r="IA16" s="557"/>
      <c r="IB16" s="557"/>
      <c r="IC16" s="557"/>
      <c r="ID16" s="557"/>
      <c r="IE16" s="557"/>
      <c r="IF16" s="557"/>
      <c r="IG16" s="557"/>
      <c r="IH16" s="557"/>
      <c r="II16" s="557"/>
      <c r="IJ16" s="557"/>
      <c r="IK16" s="557"/>
      <c r="IL16" s="557"/>
      <c r="IM16" s="557"/>
      <c r="IN16" s="557"/>
      <c r="IO16" s="557"/>
      <c r="IP16" s="557"/>
      <c r="IQ16" s="557"/>
      <c r="IR16" s="557"/>
      <c r="IS16" s="557"/>
      <c r="IT16" s="557"/>
      <c r="IU16" s="557"/>
      <c r="IV16" s="557"/>
    </row>
    <row r="17" spans="1:256" ht="47.25">
      <c r="A17" s="70">
        <v>10</v>
      </c>
      <c r="B17" s="120" t="s">
        <v>596</v>
      </c>
      <c r="C17" s="115" t="s">
        <v>3169</v>
      </c>
      <c r="D17" s="120" t="s">
        <v>1446</v>
      </c>
      <c r="E17" s="121">
        <v>6000000</v>
      </c>
      <c r="F17" s="192" t="s">
        <v>118</v>
      </c>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c r="BW17" s="557"/>
      <c r="BX17" s="557"/>
      <c r="BY17" s="557"/>
      <c r="BZ17" s="557"/>
      <c r="CA17" s="557"/>
      <c r="CB17" s="557"/>
      <c r="CC17" s="557"/>
      <c r="CD17" s="557"/>
      <c r="CE17" s="557"/>
      <c r="CF17" s="557"/>
      <c r="CG17" s="557"/>
      <c r="CH17" s="557"/>
      <c r="CI17" s="557"/>
      <c r="CJ17" s="557"/>
      <c r="CK17" s="557"/>
      <c r="CL17" s="557"/>
      <c r="CM17" s="557"/>
      <c r="CN17" s="557"/>
      <c r="CO17" s="557"/>
      <c r="CP17" s="557"/>
      <c r="CQ17" s="557"/>
      <c r="CR17" s="557"/>
      <c r="CS17" s="557"/>
      <c r="CT17" s="557"/>
      <c r="CU17" s="557"/>
      <c r="CV17" s="557"/>
      <c r="CW17" s="557"/>
      <c r="CX17" s="557"/>
      <c r="CY17" s="557"/>
      <c r="CZ17" s="557"/>
      <c r="DA17" s="557"/>
      <c r="DB17" s="557"/>
      <c r="DC17" s="557"/>
      <c r="DD17" s="557"/>
      <c r="DE17" s="557"/>
      <c r="DF17" s="557"/>
      <c r="DG17" s="557"/>
      <c r="DH17" s="557"/>
      <c r="DI17" s="557"/>
      <c r="DJ17" s="557"/>
      <c r="DK17" s="557"/>
      <c r="DL17" s="557"/>
      <c r="DM17" s="557"/>
      <c r="DN17" s="557"/>
      <c r="DO17" s="557"/>
      <c r="DP17" s="557"/>
      <c r="DQ17" s="557"/>
      <c r="DR17" s="557"/>
      <c r="DS17" s="557"/>
      <c r="DT17" s="557"/>
      <c r="DU17" s="557"/>
      <c r="DV17" s="557"/>
      <c r="DW17" s="557"/>
      <c r="DX17" s="557"/>
      <c r="DY17" s="557"/>
      <c r="DZ17" s="557"/>
      <c r="EA17" s="557"/>
      <c r="EB17" s="557"/>
      <c r="EC17" s="557"/>
      <c r="ED17" s="557"/>
      <c r="EE17" s="557"/>
      <c r="EF17" s="557"/>
      <c r="EG17" s="557"/>
      <c r="EH17" s="557"/>
      <c r="EI17" s="557"/>
      <c r="EJ17" s="557"/>
      <c r="EK17" s="557"/>
      <c r="EL17" s="557"/>
      <c r="EM17" s="557"/>
      <c r="EN17" s="557"/>
      <c r="EO17" s="557"/>
      <c r="EP17" s="557"/>
      <c r="EQ17" s="557"/>
      <c r="ER17" s="557"/>
      <c r="ES17" s="557"/>
      <c r="ET17" s="557"/>
      <c r="EU17" s="557"/>
      <c r="EV17" s="557"/>
      <c r="EW17" s="557"/>
      <c r="EX17" s="557"/>
      <c r="EY17" s="557"/>
      <c r="EZ17" s="557"/>
      <c r="FA17" s="557"/>
      <c r="FB17" s="557"/>
      <c r="FC17" s="557"/>
      <c r="FD17" s="557"/>
      <c r="FE17" s="557"/>
      <c r="FF17" s="557"/>
      <c r="FG17" s="557"/>
      <c r="FH17" s="557"/>
      <c r="FI17" s="557"/>
      <c r="FJ17" s="557"/>
      <c r="FK17" s="557"/>
      <c r="FL17" s="557"/>
      <c r="FM17" s="557"/>
      <c r="FN17" s="557"/>
      <c r="FO17" s="557"/>
      <c r="FP17" s="557"/>
      <c r="FQ17" s="557"/>
      <c r="FR17" s="557"/>
      <c r="FS17" s="557"/>
      <c r="FT17" s="557"/>
      <c r="FU17" s="557"/>
      <c r="FV17" s="557"/>
      <c r="FW17" s="557"/>
      <c r="FX17" s="557"/>
      <c r="FY17" s="557"/>
      <c r="FZ17" s="557"/>
      <c r="GA17" s="557"/>
      <c r="GB17" s="557"/>
      <c r="GC17" s="557"/>
      <c r="GD17" s="557"/>
      <c r="GE17" s="557"/>
      <c r="GF17" s="557"/>
      <c r="GG17" s="557"/>
      <c r="GH17" s="557"/>
      <c r="GI17" s="557"/>
      <c r="GJ17" s="557"/>
      <c r="GK17" s="557"/>
      <c r="GL17" s="557"/>
      <c r="GM17" s="557"/>
      <c r="GN17" s="557"/>
      <c r="GO17" s="557"/>
      <c r="GP17" s="557"/>
      <c r="GQ17" s="557"/>
      <c r="GR17" s="557"/>
      <c r="GS17" s="557"/>
      <c r="GT17" s="557"/>
      <c r="GU17" s="557"/>
      <c r="GV17" s="557"/>
      <c r="GW17" s="557"/>
      <c r="GX17" s="557"/>
      <c r="GY17" s="557"/>
      <c r="GZ17" s="557"/>
      <c r="HA17" s="557"/>
      <c r="HB17" s="557"/>
      <c r="HC17" s="557"/>
      <c r="HD17" s="557"/>
      <c r="HE17" s="557"/>
      <c r="HF17" s="557"/>
      <c r="HG17" s="557"/>
      <c r="HH17" s="557"/>
      <c r="HI17" s="557"/>
      <c r="HJ17" s="557"/>
      <c r="HK17" s="557"/>
      <c r="HL17" s="557"/>
      <c r="HM17" s="557"/>
      <c r="HN17" s="557"/>
      <c r="HO17" s="557"/>
      <c r="HP17" s="557"/>
      <c r="HQ17" s="557"/>
      <c r="HR17" s="557"/>
      <c r="HS17" s="557"/>
      <c r="HT17" s="557"/>
      <c r="HU17" s="557"/>
      <c r="HV17" s="557"/>
      <c r="HW17" s="557"/>
      <c r="HX17" s="557"/>
      <c r="HY17" s="557"/>
      <c r="HZ17" s="557"/>
      <c r="IA17" s="557"/>
      <c r="IB17" s="557"/>
      <c r="IC17" s="557"/>
      <c r="ID17" s="557"/>
      <c r="IE17" s="557"/>
      <c r="IF17" s="557"/>
      <c r="IG17" s="557"/>
      <c r="IH17" s="557"/>
      <c r="II17" s="557"/>
      <c r="IJ17" s="557"/>
      <c r="IK17" s="557"/>
      <c r="IL17" s="557"/>
      <c r="IM17" s="557"/>
      <c r="IN17" s="557"/>
      <c r="IO17" s="557"/>
      <c r="IP17" s="557"/>
      <c r="IQ17" s="557"/>
      <c r="IR17" s="557"/>
      <c r="IS17" s="557"/>
      <c r="IT17" s="557"/>
      <c r="IU17" s="557"/>
      <c r="IV17" s="557"/>
    </row>
    <row r="18" spans="1:256" ht="63">
      <c r="A18" s="49">
        <v>11</v>
      </c>
      <c r="B18" s="159" t="s">
        <v>3170</v>
      </c>
      <c r="C18" s="115" t="s">
        <v>3171</v>
      </c>
      <c r="D18" s="120" t="s">
        <v>3172</v>
      </c>
      <c r="E18" s="685">
        <v>500000</v>
      </c>
      <c r="F18" s="118" t="s">
        <v>118</v>
      </c>
    </row>
    <row r="19" spans="1:256" ht="15.75">
      <c r="A19" s="70"/>
      <c r="B19" s="2215" t="s">
        <v>207</v>
      </c>
      <c r="C19" s="2216"/>
      <c r="D19" s="135"/>
      <c r="E19" s="39"/>
      <c r="F19" s="556"/>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c r="DQ19" s="557"/>
      <c r="DR19" s="557"/>
      <c r="DS19" s="557"/>
      <c r="DT19" s="557"/>
      <c r="DU19" s="557"/>
      <c r="DV19" s="557"/>
      <c r="DW19" s="557"/>
      <c r="DX19" s="557"/>
      <c r="DY19" s="557"/>
      <c r="DZ19" s="557"/>
      <c r="EA19" s="557"/>
      <c r="EB19" s="557"/>
      <c r="EC19" s="557"/>
      <c r="ED19" s="557"/>
      <c r="EE19" s="557"/>
      <c r="EF19" s="557"/>
      <c r="EG19" s="557"/>
      <c r="EH19" s="557"/>
      <c r="EI19" s="557"/>
      <c r="EJ19" s="557"/>
      <c r="EK19" s="557"/>
      <c r="EL19" s="557"/>
      <c r="EM19" s="557"/>
      <c r="EN19" s="557"/>
      <c r="EO19" s="557"/>
      <c r="EP19" s="557"/>
      <c r="EQ19" s="557"/>
      <c r="ER19" s="557"/>
      <c r="ES19" s="557"/>
      <c r="ET19" s="557"/>
      <c r="EU19" s="557"/>
      <c r="EV19" s="557"/>
      <c r="EW19" s="557"/>
      <c r="EX19" s="557"/>
      <c r="EY19" s="557"/>
      <c r="EZ19" s="557"/>
      <c r="FA19" s="557"/>
      <c r="FB19" s="557"/>
      <c r="FC19" s="557"/>
      <c r="FD19" s="557"/>
      <c r="FE19" s="557"/>
      <c r="FF19" s="557"/>
      <c r="FG19" s="557"/>
      <c r="FH19" s="557"/>
      <c r="FI19" s="557"/>
      <c r="FJ19" s="557"/>
      <c r="FK19" s="557"/>
      <c r="FL19" s="557"/>
      <c r="FM19" s="557"/>
      <c r="FN19" s="557"/>
      <c r="FO19" s="557"/>
      <c r="FP19" s="557"/>
      <c r="FQ19" s="557"/>
      <c r="FR19" s="557"/>
      <c r="FS19" s="557"/>
      <c r="FT19" s="557"/>
      <c r="FU19" s="557"/>
      <c r="FV19" s="557"/>
      <c r="FW19" s="557"/>
      <c r="FX19" s="557"/>
      <c r="FY19" s="557"/>
      <c r="FZ19" s="557"/>
      <c r="GA19" s="557"/>
      <c r="GB19" s="557"/>
      <c r="GC19" s="557"/>
      <c r="GD19" s="557"/>
      <c r="GE19" s="557"/>
      <c r="GF19" s="557"/>
      <c r="GG19" s="557"/>
      <c r="GH19" s="557"/>
      <c r="GI19" s="557"/>
      <c r="GJ19" s="557"/>
      <c r="GK19" s="557"/>
      <c r="GL19" s="557"/>
      <c r="GM19" s="557"/>
      <c r="GN19" s="557"/>
      <c r="GO19" s="557"/>
      <c r="GP19" s="557"/>
      <c r="GQ19" s="557"/>
      <c r="GR19" s="557"/>
      <c r="GS19" s="557"/>
      <c r="GT19" s="557"/>
      <c r="GU19" s="557"/>
      <c r="GV19" s="557"/>
      <c r="GW19" s="557"/>
      <c r="GX19" s="557"/>
      <c r="GY19" s="557"/>
      <c r="GZ19" s="557"/>
      <c r="HA19" s="557"/>
      <c r="HB19" s="557"/>
      <c r="HC19" s="557"/>
      <c r="HD19" s="557"/>
      <c r="HE19" s="557"/>
      <c r="HF19" s="557"/>
      <c r="HG19" s="557"/>
      <c r="HH19" s="557"/>
      <c r="HI19" s="557"/>
      <c r="HJ19" s="557"/>
      <c r="HK19" s="557"/>
      <c r="HL19" s="557"/>
      <c r="HM19" s="557"/>
      <c r="HN19" s="557"/>
      <c r="HO19" s="557"/>
      <c r="HP19" s="557"/>
      <c r="HQ19" s="557"/>
      <c r="HR19" s="557"/>
      <c r="HS19" s="557"/>
      <c r="HT19" s="557"/>
      <c r="HU19" s="557"/>
      <c r="HV19" s="557"/>
      <c r="HW19" s="557"/>
      <c r="HX19" s="557"/>
      <c r="HY19" s="557"/>
      <c r="HZ19" s="557"/>
      <c r="IA19" s="557"/>
      <c r="IB19" s="557"/>
      <c r="IC19" s="557"/>
      <c r="ID19" s="557"/>
      <c r="IE19" s="557"/>
      <c r="IF19" s="557"/>
      <c r="IG19" s="557"/>
      <c r="IH19" s="557"/>
      <c r="II19" s="557"/>
      <c r="IJ19" s="557"/>
      <c r="IK19" s="557"/>
      <c r="IL19" s="557"/>
      <c r="IM19" s="557"/>
      <c r="IN19" s="557"/>
      <c r="IO19" s="557"/>
      <c r="IP19" s="557"/>
      <c r="IQ19" s="557"/>
      <c r="IR19" s="557"/>
      <c r="IS19" s="557"/>
      <c r="IT19" s="557"/>
      <c r="IU19" s="557"/>
      <c r="IV19" s="557"/>
    </row>
    <row r="20" spans="1:256" ht="78.75">
      <c r="A20" s="70">
        <v>12</v>
      </c>
      <c r="B20" s="417" t="s">
        <v>195</v>
      </c>
      <c r="C20" s="115" t="s">
        <v>3173</v>
      </c>
      <c r="D20" s="120" t="s">
        <v>196</v>
      </c>
      <c r="E20" s="189">
        <v>5738993.4500000002</v>
      </c>
      <c r="F20" s="192" t="s">
        <v>118</v>
      </c>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c r="EK20" s="557"/>
      <c r="EL20" s="557"/>
      <c r="EM20" s="557"/>
      <c r="EN20" s="557"/>
      <c r="EO20" s="557"/>
      <c r="EP20" s="557"/>
      <c r="EQ20" s="557"/>
      <c r="ER20" s="557"/>
      <c r="ES20" s="557"/>
      <c r="ET20" s="557"/>
      <c r="EU20" s="557"/>
      <c r="EV20" s="557"/>
      <c r="EW20" s="557"/>
      <c r="EX20" s="557"/>
      <c r="EY20" s="557"/>
      <c r="EZ20" s="557"/>
      <c r="FA20" s="557"/>
      <c r="FB20" s="557"/>
      <c r="FC20" s="557"/>
      <c r="FD20" s="557"/>
      <c r="FE20" s="557"/>
      <c r="FF20" s="557"/>
      <c r="FG20" s="557"/>
      <c r="FH20" s="557"/>
      <c r="FI20" s="557"/>
      <c r="FJ20" s="557"/>
      <c r="FK20" s="557"/>
      <c r="FL20" s="557"/>
      <c r="FM20" s="557"/>
      <c r="FN20" s="557"/>
      <c r="FO20" s="557"/>
      <c r="FP20" s="557"/>
      <c r="FQ20" s="557"/>
      <c r="FR20" s="557"/>
      <c r="FS20" s="557"/>
      <c r="FT20" s="557"/>
      <c r="FU20" s="557"/>
      <c r="FV20" s="557"/>
      <c r="FW20" s="557"/>
      <c r="FX20" s="557"/>
      <c r="FY20" s="557"/>
      <c r="FZ20" s="557"/>
      <c r="GA20" s="557"/>
      <c r="GB20" s="557"/>
      <c r="GC20" s="557"/>
      <c r="GD20" s="557"/>
      <c r="GE20" s="557"/>
      <c r="GF20" s="557"/>
      <c r="GG20" s="557"/>
      <c r="GH20" s="557"/>
      <c r="GI20" s="557"/>
      <c r="GJ20" s="557"/>
      <c r="GK20" s="557"/>
      <c r="GL20" s="557"/>
      <c r="GM20" s="557"/>
      <c r="GN20" s="557"/>
      <c r="GO20" s="557"/>
      <c r="GP20" s="557"/>
      <c r="GQ20" s="557"/>
      <c r="GR20" s="557"/>
      <c r="GS20" s="557"/>
      <c r="GT20" s="557"/>
      <c r="GU20" s="557"/>
      <c r="GV20" s="557"/>
      <c r="GW20" s="557"/>
      <c r="GX20" s="557"/>
      <c r="GY20" s="557"/>
      <c r="GZ20" s="557"/>
      <c r="HA20" s="557"/>
      <c r="HB20" s="557"/>
      <c r="HC20" s="557"/>
      <c r="HD20" s="557"/>
      <c r="HE20" s="557"/>
      <c r="HF20" s="557"/>
      <c r="HG20" s="557"/>
      <c r="HH20" s="557"/>
      <c r="HI20" s="557"/>
      <c r="HJ20" s="557"/>
      <c r="HK20" s="557"/>
      <c r="HL20" s="557"/>
      <c r="HM20" s="557"/>
      <c r="HN20" s="557"/>
      <c r="HO20" s="557"/>
      <c r="HP20" s="557"/>
      <c r="HQ20" s="557"/>
      <c r="HR20" s="557"/>
      <c r="HS20" s="557"/>
      <c r="HT20" s="557"/>
      <c r="HU20" s="557"/>
      <c r="HV20" s="557"/>
      <c r="HW20" s="557"/>
      <c r="HX20" s="557"/>
      <c r="HY20" s="557"/>
      <c r="HZ20" s="557"/>
      <c r="IA20" s="557"/>
      <c r="IB20" s="557"/>
      <c r="IC20" s="557"/>
      <c r="ID20" s="557"/>
      <c r="IE20" s="557"/>
      <c r="IF20" s="557"/>
      <c r="IG20" s="557"/>
      <c r="IH20" s="557"/>
      <c r="II20" s="557"/>
      <c r="IJ20" s="557"/>
      <c r="IK20" s="557"/>
      <c r="IL20" s="557"/>
      <c r="IM20" s="557"/>
      <c r="IN20" s="557"/>
      <c r="IO20" s="557"/>
      <c r="IP20" s="557"/>
      <c r="IQ20" s="557"/>
      <c r="IR20" s="557"/>
      <c r="IS20" s="557"/>
      <c r="IT20" s="557"/>
      <c r="IU20" s="557"/>
      <c r="IV20" s="557"/>
    </row>
    <row r="21" spans="1:256" ht="15.75">
      <c r="A21" s="70"/>
      <c r="B21" s="2215" t="s">
        <v>10166</v>
      </c>
      <c r="C21" s="2216"/>
      <c r="D21" s="135"/>
      <c r="E21" s="556"/>
      <c r="F21" s="556"/>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7"/>
      <c r="BJ21" s="557"/>
      <c r="BK21" s="557"/>
      <c r="BL21" s="557"/>
      <c r="BM21" s="557"/>
      <c r="BN21" s="557"/>
      <c r="BO21" s="557"/>
      <c r="BP21" s="557"/>
      <c r="BQ21" s="557"/>
      <c r="BR21" s="557"/>
      <c r="BS21" s="557"/>
      <c r="BT21" s="557"/>
      <c r="BU21" s="557"/>
      <c r="BV21" s="557"/>
      <c r="BW21" s="557"/>
      <c r="BX21" s="557"/>
      <c r="BY21" s="557"/>
      <c r="BZ21" s="557"/>
      <c r="CA21" s="557"/>
      <c r="CB21" s="557"/>
      <c r="CC21" s="557"/>
      <c r="CD21" s="557"/>
      <c r="CE21" s="557"/>
      <c r="CF21" s="557"/>
      <c r="CG21" s="557"/>
      <c r="CH21" s="557"/>
      <c r="CI21" s="557"/>
      <c r="CJ21" s="557"/>
      <c r="CK21" s="557"/>
      <c r="CL21" s="557"/>
      <c r="CM21" s="557"/>
      <c r="CN21" s="557"/>
      <c r="CO21" s="557"/>
      <c r="CP21" s="557"/>
      <c r="CQ21" s="557"/>
      <c r="CR21" s="557"/>
      <c r="CS21" s="557"/>
      <c r="CT21" s="557"/>
      <c r="CU21" s="557"/>
      <c r="CV21" s="557"/>
      <c r="CW21" s="557"/>
      <c r="CX21" s="557"/>
      <c r="CY21" s="557"/>
      <c r="CZ21" s="557"/>
      <c r="DA21" s="557"/>
      <c r="DB21" s="557"/>
      <c r="DC21" s="557"/>
      <c r="DD21" s="557"/>
      <c r="DE21" s="557"/>
      <c r="DF21" s="557"/>
      <c r="DG21" s="557"/>
      <c r="DH21" s="557"/>
      <c r="DI21" s="557"/>
      <c r="DJ21" s="557"/>
      <c r="DK21" s="557"/>
      <c r="DL21" s="557"/>
      <c r="DM21" s="557"/>
      <c r="DN21" s="557"/>
      <c r="DO21" s="557"/>
      <c r="DP21" s="557"/>
      <c r="DQ21" s="557"/>
      <c r="DR21" s="557"/>
      <c r="DS21" s="557"/>
      <c r="DT21" s="557"/>
      <c r="DU21" s="557"/>
      <c r="DV21" s="557"/>
      <c r="DW21" s="557"/>
      <c r="DX21" s="557"/>
      <c r="DY21" s="557"/>
      <c r="DZ21" s="557"/>
      <c r="EA21" s="557"/>
      <c r="EB21" s="557"/>
      <c r="EC21" s="557"/>
      <c r="ED21" s="557"/>
      <c r="EE21" s="557"/>
      <c r="EF21" s="557"/>
      <c r="EG21" s="557"/>
      <c r="EH21" s="557"/>
      <c r="EI21" s="557"/>
      <c r="EJ21" s="557"/>
      <c r="EK21" s="557"/>
      <c r="EL21" s="557"/>
      <c r="EM21" s="557"/>
      <c r="EN21" s="557"/>
      <c r="EO21" s="557"/>
      <c r="EP21" s="557"/>
      <c r="EQ21" s="557"/>
      <c r="ER21" s="557"/>
      <c r="ES21" s="557"/>
      <c r="ET21" s="557"/>
      <c r="EU21" s="557"/>
      <c r="EV21" s="557"/>
      <c r="EW21" s="557"/>
      <c r="EX21" s="557"/>
      <c r="EY21" s="557"/>
      <c r="EZ21" s="557"/>
      <c r="FA21" s="557"/>
      <c r="FB21" s="557"/>
      <c r="FC21" s="557"/>
      <c r="FD21" s="557"/>
      <c r="FE21" s="557"/>
      <c r="FF21" s="557"/>
      <c r="FG21" s="557"/>
      <c r="FH21" s="557"/>
      <c r="FI21" s="557"/>
      <c r="FJ21" s="557"/>
      <c r="FK21" s="557"/>
      <c r="FL21" s="557"/>
      <c r="FM21" s="557"/>
      <c r="FN21" s="557"/>
      <c r="FO21" s="557"/>
      <c r="FP21" s="557"/>
      <c r="FQ21" s="557"/>
      <c r="FR21" s="557"/>
      <c r="FS21" s="557"/>
      <c r="FT21" s="557"/>
      <c r="FU21" s="557"/>
      <c r="FV21" s="557"/>
      <c r="FW21" s="557"/>
      <c r="FX21" s="557"/>
      <c r="FY21" s="557"/>
      <c r="FZ21" s="557"/>
      <c r="GA21" s="557"/>
      <c r="GB21" s="557"/>
      <c r="GC21" s="557"/>
      <c r="GD21" s="557"/>
      <c r="GE21" s="557"/>
      <c r="GF21" s="557"/>
      <c r="GG21" s="557"/>
      <c r="GH21" s="557"/>
      <c r="GI21" s="557"/>
      <c r="GJ21" s="557"/>
      <c r="GK21" s="557"/>
      <c r="GL21" s="557"/>
      <c r="GM21" s="557"/>
      <c r="GN21" s="557"/>
      <c r="GO21" s="557"/>
      <c r="GP21" s="557"/>
      <c r="GQ21" s="557"/>
      <c r="GR21" s="557"/>
      <c r="GS21" s="557"/>
      <c r="GT21" s="557"/>
      <c r="GU21" s="557"/>
      <c r="GV21" s="557"/>
      <c r="GW21" s="557"/>
      <c r="GX21" s="557"/>
      <c r="GY21" s="557"/>
      <c r="GZ21" s="557"/>
      <c r="HA21" s="557"/>
      <c r="HB21" s="557"/>
      <c r="HC21" s="557"/>
      <c r="HD21" s="557"/>
      <c r="HE21" s="557"/>
      <c r="HF21" s="557"/>
      <c r="HG21" s="557"/>
      <c r="HH21" s="557"/>
      <c r="HI21" s="557"/>
      <c r="HJ21" s="557"/>
      <c r="HK21" s="557"/>
      <c r="HL21" s="557"/>
      <c r="HM21" s="557"/>
      <c r="HN21" s="557"/>
      <c r="HO21" s="557"/>
      <c r="HP21" s="557"/>
      <c r="HQ21" s="557"/>
      <c r="HR21" s="557"/>
      <c r="HS21" s="557"/>
      <c r="HT21" s="557"/>
      <c r="HU21" s="557"/>
      <c r="HV21" s="557"/>
      <c r="HW21" s="557"/>
      <c r="HX21" s="557"/>
      <c r="HY21" s="557"/>
      <c r="HZ21" s="557"/>
      <c r="IA21" s="557"/>
      <c r="IB21" s="557"/>
      <c r="IC21" s="557"/>
      <c r="ID21" s="557"/>
      <c r="IE21" s="557"/>
      <c r="IF21" s="557"/>
      <c r="IG21" s="557"/>
      <c r="IH21" s="557"/>
      <c r="II21" s="557"/>
      <c r="IJ21" s="557"/>
      <c r="IK21" s="557"/>
      <c r="IL21" s="557"/>
      <c r="IM21" s="557"/>
      <c r="IN21" s="557"/>
      <c r="IO21" s="557"/>
      <c r="IP21" s="557"/>
      <c r="IQ21" s="557"/>
      <c r="IR21" s="557"/>
      <c r="IS21" s="557"/>
      <c r="IT21" s="557"/>
      <c r="IU21" s="557"/>
      <c r="IV21" s="557"/>
    </row>
    <row r="22" spans="1:256" ht="63">
      <c r="A22" s="509">
        <v>13</v>
      </c>
      <c r="B22" s="160" t="s">
        <v>3174</v>
      </c>
      <c r="C22" s="66" t="s">
        <v>3175</v>
      </c>
      <c r="D22" s="160" t="s">
        <v>3176</v>
      </c>
      <c r="E22" s="559">
        <v>200000</v>
      </c>
      <c r="F22" s="686" t="s">
        <v>118</v>
      </c>
      <c r="G22" s="560"/>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560"/>
      <c r="GO22" s="560"/>
      <c r="GP22" s="560"/>
      <c r="GQ22" s="560"/>
      <c r="GR22" s="560"/>
      <c r="GS22" s="560"/>
      <c r="GT22" s="560"/>
      <c r="GU22" s="560"/>
      <c r="GV22" s="560"/>
      <c r="GW22" s="560"/>
      <c r="GX22" s="560"/>
      <c r="GY22" s="560"/>
      <c r="GZ22" s="560"/>
      <c r="HA22" s="560"/>
      <c r="HB22" s="560"/>
      <c r="HC22" s="560"/>
      <c r="HD22" s="560"/>
      <c r="HE22" s="560"/>
      <c r="HF22" s="560"/>
      <c r="HG22" s="560"/>
      <c r="HH22" s="560"/>
      <c r="HI22" s="560"/>
      <c r="HJ22" s="560"/>
      <c r="HK22" s="560"/>
      <c r="HL22" s="560"/>
      <c r="HM22" s="560"/>
      <c r="HN22" s="560"/>
      <c r="HO22" s="560"/>
      <c r="HP22" s="560"/>
      <c r="HQ22" s="560"/>
      <c r="HR22" s="560"/>
      <c r="HS22" s="560"/>
      <c r="HT22" s="560"/>
      <c r="HU22" s="560"/>
      <c r="HV22" s="560"/>
      <c r="HW22" s="560"/>
      <c r="HX22" s="560"/>
      <c r="HY22" s="560"/>
      <c r="HZ22" s="560"/>
      <c r="IA22" s="560"/>
      <c r="IB22" s="560"/>
      <c r="IC22" s="560"/>
      <c r="ID22" s="560"/>
      <c r="IE22" s="560"/>
      <c r="IF22" s="560"/>
      <c r="IG22" s="560"/>
      <c r="IH22" s="560"/>
      <c r="II22" s="560"/>
      <c r="IJ22" s="560"/>
      <c r="IK22" s="560"/>
      <c r="IL22" s="560"/>
      <c r="IM22" s="560"/>
      <c r="IN22" s="560"/>
      <c r="IO22" s="560"/>
      <c r="IP22" s="560"/>
      <c r="IQ22" s="560"/>
      <c r="IR22" s="560"/>
      <c r="IS22" s="560"/>
      <c r="IT22" s="560"/>
      <c r="IU22" s="560"/>
      <c r="IV22" s="560"/>
    </row>
    <row r="23" spans="1:256" ht="78.75">
      <c r="A23" s="509">
        <v>14</v>
      </c>
      <c r="B23" s="65" t="s">
        <v>3177</v>
      </c>
      <c r="C23" s="66" t="s">
        <v>3178</v>
      </c>
      <c r="D23" s="65" t="s">
        <v>3179</v>
      </c>
      <c r="E23" s="559">
        <v>100000</v>
      </c>
      <c r="F23" s="686" t="s">
        <v>118</v>
      </c>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560"/>
      <c r="GO23" s="560"/>
      <c r="GP23" s="560"/>
      <c r="GQ23" s="560"/>
      <c r="GR23" s="560"/>
      <c r="GS23" s="560"/>
      <c r="GT23" s="560"/>
      <c r="GU23" s="560"/>
      <c r="GV23" s="560"/>
      <c r="GW23" s="560"/>
      <c r="GX23" s="560"/>
      <c r="GY23" s="560"/>
      <c r="GZ23" s="560"/>
      <c r="HA23" s="560"/>
      <c r="HB23" s="560"/>
      <c r="HC23" s="560"/>
      <c r="HD23" s="560"/>
      <c r="HE23" s="560"/>
      <c r="HF23" s="560"/>
      <c r="HG23" s="560"/>
      <c r="HH23" s="560"/>
      <c r="HI23" s="560"/>
      <c r="HJ23" s="560"/>
      <c r="HK23" s="560"/>
      <c r="HL23" s="560"/>
      <c r="HM23" s="560"/>
      <c r="HN23" s="560"/>
      <c r="HO23" s="560"/>
      <c r="HP23" s="560"/>
      <c r="HQ23" s="560"/>
      <c r="HR23" s="560"/>
      <c r="HS23" s="560"/>
      <c r="HT23" s="560"/>
      <c r="HU23" s="560"/>
      <c r="HV23" s="560"/>
      <c r="HW23" s="560"/>
      <c r="HX23" s="560"/>
      <c r="HY23" s="560"/>
      <c r="HZ23" s="560"/>
      <c r="IA23" s="560"/>
      <c r="IB23" s="560"/>
      <c r="IC23" s="560"/>
      <c r="ID23" s="560"/>
      <c r="IE23" s="560"/>
      <c r="IF23" s="560"/>
      <c r="IG23" s="560"/>
      <c r="IH23" s="560"/>
      <c r="II23" s="560"/>
      <c r="IJ23" s="560"/>
      <c r="IK23" s="560"/>
      <c r="IL23" s="560"/>
      <c r="IM23" s="560"/>
      <c r="IN23" s="560"/>
      <c r="IO23" s="560"/>
      <c r="IP23" s="560"/>
      <c r="IQ23" s="560"/>
      <c r="IR23" s="560"/>
      <c r="IS23" s="560"/>
      <c r="IT23" s="560"/>
      <c r="IU23" s="560"/>
      <c r="IV23" s="560"/>
    </row>
    <row r="24" spans="1:256" ht="47.25">
      <c r="A24" s="509">
        <v>15</v>
      </c>
      <c r="B24" s="160" t="s">
        <v>3180</v>
      </c>
      <c r="C24" s="66" t="s">
        <v>3181</v>
      </c>
      <c r="D24" s="160" t="s">
        <v>3182</v>
      </c>
      <c r="E24" s="559">
        <v>100000</v>
      </c>
      <c r="F24" s="686" t="s">
        <v>118</v>
      </c>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560"/>
      <c r="GO24" s="560"/>
      <c r="GP24" s="560"/>
      <c r="GQ24" s="560"/>
      <c r="GR24" s="560"/>
      <c r="GS24" s="560"/>
      <c r="GT24" s="560"/>
      <c r="GU24" s="560"/>
      <c r="GV24" s="560"/>
      <c r="GW24" s="560"/>
      <c r="GX24" s="560"/>
      <c r="GY24" s="560"/>
      <c r="GZ24" s="560"/>
      <c r="HA24" s="560"/>
      <c r="HB24" s="560"/>
      <c r="HC24" s="560"/>
      <c r="HD24" s="560"/>
      <c r="HE24" s="560"/>
      <c r="HF24" s="560"/>
      <c r="HG24" s="560"/>
      <c r="HH24" s="560"/>
      <c r="HI24" s="560"/>
      <c r="HJ24" s="560"/>
      <c r="HK24" s="560"/>
      <c r="HL24" s="560"/>
      <c r="HM24" s="560"/>
      <c r="HN24" s="560"/>
      <c r="HO24" s="560"/>
      <c r="HP24" s="560"/>
      <c r="HQ24" s="560"/>
      <c r="HR24" s="560"/>
      <c r="HS24" s="560"/>
      <c r="HT24" s="560"/>
      <c r="HU24" s="560"/>
      <c r="HV24" s="560"/>
      <c r="HW24" s="560"/>
      <c r="HX24" s="560"/>
      <c r="HY24" s="560"/>
      <c r="HZ24" s="560"/>
      <c r="IA24" s="560"/>
      <c r="IB24" s="560"/>
      <c r="IC24" s="560"/>
      <c r="ID24" s="560"/>
      <c r="IE24" s="560"/>
      <c r="IF24" s="560"/>
      <c r="IG24" s="560"/>
      <c r="IH24" s="560"/>
      <c r="II24" s="560"/>
      <c r="IJ24" s="560"/>
      <c r="IK24" s="560"/>
      <c r="IL24" s="560"/>
      <c r="IM24" s="560"/>
      <c r="IN24" s="560"/>
      <c r="IO24" s="560"/>
      <c r="IP24" s="560"/>
      <c r="IQ24" s="560"/>
      <c r="IR24" s="560"/>
      <c r="IS24" s="560"/>
      <c r="IT24" s="560"/>
      <c r="IU24" s="560"/>
      <c r="IV24" s="560"/>
    </row>
    <row r="25" spans="1:256" ht="63">
      <c r="A25" s="509">
        <v>16</v>
      </c>
      <c r="B25" s="159" t="s">
        <v>3183</v>
      </c>
      <c r="C25" s="66" t="s">
        <v>3184</v>
      </c>
      <c r="D25" s="159" t="s">
        <v>3185</v>
      </c>
      <c r="E25" s="559">
        <v>500000</v>
      </c>
      <c r="F25" s="686" t="s">
        <v>118</v>
      </c>
      <c r="G25" s="560"/>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560"/>
      <c r="GO25" s="560"/>
      <c r="GP25" s="560"/>
      <c r="GQ25" s="560"/>
      <c r="GR25" s="560"/>
      <c r="GS25" s="560"/>
      <c r="GT25" s="560"/>
      <c r="GU25" s="560"/>
      <c r="GV25" s="560"/>
      <c r="GW25" s="560"/>
      <c r="GX25" s="560"/>
      <c r="GY25" s="560"/>
      <c r="GZ25" s="560"/>
      <c r="HA25" s="560"/>
      <c r="HB25" s="560"/>
      <c r="HC25" s="560"/>
      <c r="HD25" s="560"/>
      <c r="HE25" s="560"/>
      <c r="HF25" s="560"/>
      <c r="HG25" s="560"/>
      <c r="HH25" s="560"/>
      <c r="HI25" s="560"/>
      <c r="HJ25" s="560"/>
      <c r="HK25" s="560"/>
      <c r="HL25" s="560"/>
      <c r="HM25" s="560"/>
      <c r="HN25" s="560"/>
      <c r="HO25" s="560"/>
      <c r="HP25" s="560"/>
      <c r="HQ25" s="560"/>
      <c r="HR25" s="560"/>
      <c r="HS25" s="560"/>
      <c r="HT25" s="560"/>
      <c r="HU25" s="560"/>
      <c r="HV25" s="560"/>
      <c r="HW25" s="560"/>
      <c r="HX25" s="560"/>
      <c r="HY25" s="560"/>
      <c r="HZ25" s="560"/>
      <c r="IA25" s="560"/>
      <c r="IB25" s="560"/>
      <c r="IC25" s="560"/>
      <c r="ID25" s="560"/>
      <c r="IE25" s="560"/>
      <c r="IF25" s="560"/>
      <c r="IG25" s="560"/>
      <c r="IH25" s="560"/>
      <c r="II25" s="560"/>
      <c r="IJ25" s="560"/>
      <c r="IK25" s="560"/>
      <c r="IL25" s="560"/>
      <c r="IM25" s="560"/>
      <c r="IN25" s="560"/>
      <c r="IO25" s="560"/>
      <c r="IP25" s="560"/>
      <c r="IQ25" s="560"/>
      <c r="IR25" s="560"/>
      <c r="IS25" s="560"/>
      <c r="IT25" s="560"/>
      <c r="IU25" s="560"/>
      <c r="IV25" s="560"/>
    </row>
    <row r="26" spans="1:256" ht="78.75">
      <c r="A26" s="509">
        <v>17</v>
      </c>
      <c r="B26" s="159" t="s">
        <v>3186</v>
      </c>
      <c r="C26" s="66" t="s">
        <v>3187</v>
      </c>
      <c r="D26" s="159" t="s">
        <v>3188</v>
      </c>
      <c r="E26" s="122">
        <v>500000</v>
      </c>
      <c r="F26" s="686" t="s">
        <v>118</v>
      </c>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560"/>
      <c r="GO26" s="560"/>
      <c r="GP26" s="560"/>
      <c r="GQ26" s="560"/>
      <c r="GR26" s="560"/>
      <c r="GS26" s="560"/>
      <c r="GT26" s="560"/>
      <c r="GU26" s="560"/>
      <c r="GV26" s="560"/>
      <c r="GW26" s="560"/>
      <c r="GX26" s="560"/>
      <c r="GY26" s="560"/>
      <c r="GZ26" s="560"/>
      <c r="HA26" s="560"/>
      <c r="HB26" s="560"/>
      <c r="HC26" s="560"/>
      <c r="HD26" s="560"/>
      <c r="HE26" s="560"/>
      <c r="HF26" s="560"/>
      <c r="HG26" s="560"/>
      <c r="HH26" s="560"/>
      <c r="HI26" s="560"/>
      <c r="HJ26" s="560"/>
      <c r="HK26" s="560"/>
      <c r="HL26" s="560"/>
      <c r="HM26" s="560"/>
      <c r="HN26" s="560"/>
      <c r="HO26" s="560"/>
      <c r="HP26" s="560"/>
      <c r="HQ26" s="560"/>
      <c r="HR26" s="560"/>
      <c r="HS26" s="560"/>
      <c r="HT26" s="560"/>
      <c r="HU26" s="560"/>
      <c r="HV26" s="560"/>
      <c r="HW26" s="560"/>
      <c r="HX26" s="560"/>
      <c r="HY26" s="560"/>
      <c r="HZ26" s="560"/>
      <c r="IA26" s="560"/>
      <c r="IB26" s="560"/>
      <c r="IC26" s="560"/>
      <c r="ID26" s="560"/>
      <c r="IE26" s="560"/>
      <c r="IF26" s="560"/>
      <c r="IG26" s="560"/>
      <c r="IH26" s="560"/>
      <c r="II26" s="560"/>
      <c r="IJ26" s="560"/>
      <c r="IK26" s="560"/>
      <c r="IL26" s="560"/>
      <c r="IM26" s="560"/>
      <c r="IN26" s="560"/>
      <c r="IO26" s="560"/>
      <c r="IP26" s="560"/>
      <c r="IQ26" s="560"/>
      <c r="IR26" s="560"/>
      <c r="IS26" s="560"/>
      <c r="IT26" s="560"/>
      <c r="IU26" s="560"/>
      <c r="IV26" s="560"/>
    </row>
    <row r="27" spans="1:256" ht="78.75">
      <c r="A27" s="509">
        <v>18</v>
      </c>
      <c r="B27" s="65" t="s">
        <v>3189</v>
      </c>
      <c r="C27" s="66" t="s">
        <v>3190</v>
      </c>
      <c r="D27" s="65" t="s">
        <v>3191</v>
      </c>
      <c r="E27" s="122">
        <v>218000</v>
      </c>
      <c r="F27" s="686" t="s">
        <v>118</v>
      </c>
      <c r="G27" s="560"/>
      <c r="H27" s="560"/>
      <c r="I27" s="560"/>
      <c r="J27" s="560"/>
      <c r="K27" s="560"/>
      <c r="L27" s="560"/>
      <c r="M27" s="560"/>
      <c r="N27" s="560"/>
      <c r="O27" s="560"/>
      <c r="P27" s="560"/>
      <c r="Q27" s="560"/>
      <c r="R27" s="560"/>
      <c r="S27" s="560"/>
      <c r="T27" s="560"/>
      <c r="U27" s="560"/>
      <c r="V27" s="560"/>
      <c r="W27" s="560"/>
      <c r="X27" s="560"/>
      <c r="Y27" s="560"/>
      <c r="Z27" s="560"/>
      <c r="AA27" s="560"/>
      <c r="AB27" s="560"/>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560"/>
      <c r="BW27" s="560"/>
      <c r="BX27" s="560"/>
      <c r="BY27" s="560"/>
      <c r="BZ27" s="560"/>
      <c r="CA27" s="560"/>
      <c r="CB27" s="560"/>
      <c r="CC27" s="560"/>
      <c r="CD27" s="560"/>
      <c r="CE27" s="560"/>
      <c r="CF27" s="560"/>
      <c r="CG27" s="560"/>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0"/>
      <c r="DH27" s="560"/>
      <c r="DI27" s="560"/>
      <c r="DJ27" s="560"/>
      <c r="DK27" s="560"/>
      <c r="DL27" s="560"/>
      <c r="DM27" s="560"/>
      <c r="DN27" s="560"/>
      <c r="DO27" s="560"/>
      <c r="DP27" s="560"/>
      <c r="DQ27" s="560"/>
      <c r="DR27" s="560"/>
      <c r="DS27" s="560"/>
      <c r="DT27" s="560"/>
      <c r="DU27" s="560"/>
      <c r="DV27" s="560"/>
      <c r="DW27" s="560"/>
      <c r="DX27" s="560"/>
      <c r="DY27" s="560"/>
      <c r="DZ27" s="560"/>
      <c r="EA27" s="560"/>
      <c r="EB27" s="560"/>
      <c r="EC27" s="560"/>
      <c r="ED27" s="560"/>
      <c r="EE27" s="560"/>
      <c r="EF27" s="560"/>
      <c r="EG27" s="560"/>
      <c r="EH27" s="560"/>
      <c r="EI27" s="560"/>
      <c r="EJ27" s="560"/>
      <c r="EK27" s="560"/>
      <c r="EL27" s="560"/>
      <c r="EM27" s="560"/>
      <c r="EN27" s="560"/>
      <c r="EO27" s="560"/>
      <c r="EP27" s="560"/>
      <c r="EQ27" s="560"/>
      <c r="ER27" s="560"/>
      <c r="ES27" s="560"/>
      <c r="ET27" s="560"/>
      <c r="EU27" s="560"/>
      <c r="EV27" s="560"/>
      <c r="EW27" s="560"/>
      <c r="EX27" s="560"/>
      <c r="EY27" s="560"/>
      <c r="EZ27" s="560"/>
      <c r="FA27" s="560"/>
      <c r="FB27" s="560"/>
      <c r="FC27" s="560"/>
      <c r="FD27" s="560"/>
      <c r="FE27" s="560"/>
      <c r="FF27" s="560"/>
      <c r="FG27" s="560"/>
      <c r="FH27" s="560"/>
      <c r="FI27" s="560"/>
      <c r="FJ27" s="560"/>
      <c r="FK27" s="560"/>
      <c r="FL27" s="560"/>
      <c r="FM27" s="560"/>
      <c r="FN27" s="560"/>
      <c r="FO27" s="560"/>
      <c r="FP27" s="560"/>
      <c r="FQ27" s="560"/>
      <c r="FR27" s="560"/>
      <c r="FS27" s="560"/>
      <c r="FT27" s="560"/>
      <c r="FU27" s="560"/>
      <c r="FV27" s="560"/>
      <c r="FW27" s="560"/>
      <c r="FX27" s="560"/>
      <c r="FY27" s="560"/>
      <c r="FZ27" s="560"/>
      <c r="GA27" s="560"/>
      <c r="GB27" s="560"/>
      <c r="GC27" s="560"/>
      <c r="GD27" s="560"/>
      <c r="GE27" s="560"/>
      <c r="GF27" s="560"/>
      <c r="GG27" s="560"/>
      <c r="GH27" s="560"/>
      <c r="GI27" s="560"/>
      <c r="GJ27" s="560"/>
      <c r="GK27" s="560"/>
      <c r="GL27" s="560"/>
      <c r="GM27" s="560"/>
      <c r="GN27" s="560"/>
      <c r="GO27" s="560"/>
      <c r="GP27" s="560"/>
      <c r="GQ27" s="560"/>
      <c r="GR27" s="560"/>
      <c r="GS27" s="560"/>
      <c r="GT27" s="560"/>
      <c r="GU27" s="560"/>
      <c r="GV27" s="560"/>
      <c r="GW27" s="560"/>
      <c r="GX27" s="560"/>
      <c r="GY27" s="560"/>
      <c r="GZ27" s="560"/>
      <c r="HA27" s="560"/>
      <c r="HB27" s="560"/>
      <c r="HC27" s="560"/>
      <c r="HD27" s="560"/>
      <c r="HE27" s="560"/>
      <c r="HF27" s="560"/>
      <c r="HG27" s="560"/>
      <c r="HH27" s="560"/>
      <c r="HI27" s="560"/>
      <c r="HJ27" s="560"/>
      <c r="HK27" s="560"/>
      <c r="HL27" s="560"/>
      <c r="HM27" s="560"/>
      <c r="HN27" s="560"/>
      <c r="HO27" s="560"/>
      <c r="HP27" s="560"/>
      <c r="HQ27" s="560"/>
      <c r="HR27" s="560"/>
      <c r="HS27" s="560"/>
      <c r="HT27" s="560"/>
      <c r="HU27" s="560"/>
      <c r="HV27" s="560"/>
      <c r="HW27" s="560"/>
      <c r="HX27" s="560"/>
      <c r="HY27" s="560"/>
      <c r="HZ27" s="560"/>
      <c r="IA27" s="560"/>
      <c r="IB27" s="560"/>
      <c r="IC27" s="560"/>
      <c r="ID27" s="560"/>
      <c r="IE27" s="560"/>
      <c r="IF27" s="560"/>
      <c r="IG27" s="560"/>
      <c r="IH27" s="560"/>
      <c r="II27" s="560"/>
      <c r="IJ27" s="560"/>
      <c r="IK27" s="560"/>
      <c r="IL27" s="560"/>
      <c r="IM27" s="560"/>
      <c r="IN27" s="560"/>
      <c r="IO27" s="560"/>
      <c r="IP27" s="560"/>
      <c r="IQ27" s="560"/>
      <c r="IR27" s="560"/>
      <c r="IS27" s="560"/>
      <c r="IT27" s="560"/>
      <c r="IU27" s="560"/>
      <c r="IV27" s="560"/>
    </row>
    <row r="28" spans="1:256" ht="78.75">
      <c r="A28" s="509">
        <v>19</v>
      </c>
      <c r="B28" s="65" t="s">
        <v>3192</v>
      </c>
      <c r="C28" s="66" t="s">
        <v>10167</v>
      </c>
      <c r="D28" s="65" t="s">
        <v>13022</v>
      </c>
      <c r="E28" s="122">
        <v>150000</v>
      </c>
      <c r="F28" s="686" t="s">
        <v>118</v>
      </c>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c r="BB28" s="560"/>
      <c r="BC28" s="560"/>
      <c r="BD28" s="560"/>
      <c r="BE28" s="560"/>
      <c r="BF28" s="560"/>
      <c r="BG28" s="560"/>
      <c r="BH28" s="560"/>
      <c r="BI28" s="560"/>
      <c r="BJ28" s="560"/>
      <c r="BK28" s="560"/>
      <c r="BL28" s="560"/>
      <c r="BM28" s="560"/>
      <c r="BN28" s="560"/>
      <c r="BO28" s="560"/>
      <c r="BP28" s="560"/>
      <c r="BQ28" s="560"/>
      <c r="BR28" s="560"/>
      <c r="BS28" s="560"/>
      <c r="BT28" s="560"/>
      <c r="BU28" s="560"/>
      <c r="BV28" s="560"/>
      <c r="BW28" s="560"/>
      <c r="BX28" s="560"/>
      <c r="BY28" s="560"/>
      <c r="BZ28" s="560"/>
      <c r="CA28" s="560"/>
      <c r="CB28" s="560"/>
      <c r="CC28" s="560"/>
      <c r="CD28" s="560"/>
      <c r="CE28" s="560"/>
      <c r="CF28" s="560"/>
      <c r="CG28" s="560"/>
      <c r="CH28" s="560"/>
      <c r="CI28" s="560"/>
      <c r="CJ28" s="560"/>
      <c r="CK28" s="560"/>
      <c r="CL28" s="560"/>
      <c r="CM28" s="560"/>
      <c r="CN28" s="560"/>
      <c r="CO28" s="560"/>
      <c r="CP28" s="560"/>
      <c r="CQ28" s="560"/>
      <c r="CR28" s="560"/>
      <c r="CS28" s="560"/>
      <c r="CT28" s="560"/>
      <c r="CU28" s="560"/>
      <c r="CV28" s="560"/>
      <c r="CW28" s="560"/>
      <c r="CX28" s="560"/>
      <c r="CY28" s="560"/>
      <c r="CZ28" s="560"/>
      <c r="DA28" s="560"/>
      <c r="DB28" s="560"/>
      <c r="DC28" s="560"/>
      <c r="DD28" s="560"/>
      <c r="DE28" s="560"/>
      <c r="DF28" s="560"/>
      <c r="DG28" s="560"/>
      <c r="DH28" s="560"/>
      <c r="DI28" s="560"/>
      <c r="DJ28" s="560"/>
      <c r="DK28" s="560"/>
      <c r="DL28" s="560"/>
      <c r="DM28" s="560"/>
      <c r="DN28" s="560"/>
      <c r="DO28" s="560"/>
      <c r="DP28" s="560"/>
      <c r="DQ28" s="560"/>
      <c r="DR28" s="560"/>
      <c r="DS28" s="560"/>
      <c r="DT28" s="560"/>
      <c r="DU28" s="560"/>
      <c r="DV28" s="560"/>
      <c r="DW28" s="560"/>
      <c r="DX28" s="560"/>
      <c r="DY28" s="560"/>
      <c r="DZ28" s="560"/>
      <c r="EA28" s="560"/>
      <c r="EB28" s="560"/>
      <c r="EC28" s="560"/>
      <c r="ED28" s="560"/>
      <c r="EE28" s="560"/>
      <c r="EF28" s="560"/>
      <c r="EG28" s="560"/>
      <c r="EH28" s="560"/>
      <c r="EI28" s="560"/>
      <c r="EJ28" s="560"/>
      <c r="EK28" s="560"/>
      <c r="EL28" s="560"/>
      <c r="EM28" s="560"/>
      <c r="EN28" s="560"/>
      <c r="EO28" s="560"/>
      <c r="EP28" s="560"/>
      <c r="EQ28" s="560"/>
      <c r="ER28" s="560"/>
      <c r="ES28" s="560"/>
      <c r="ET28" s="560"/>
      <c r="EU28" s="560"/>
      <c r="EV28" s="560"/>
      <c r="EW28" s="560"/>
      <c r="EX28" s="560"/>
      <c r="EY28" s="560"/>
      <c r="EZ28" s="560"/>
      <c r="FA28" s="560"/>
      <c r="FB28" s="560"/>
      <c r="FC28" s="560"/>
      <c r="FD28" s="560"/>
      <c r="FE28" s="560"/>
      <c r="FF28" s="560"/>
      <c r="FG28" s="560"/>
      <c r="FH28" s="560"/>
      <c r="FI28" s="560"/>
      <c r="FJ28" s="560"/>
      <c r="FK28" s="560"/>
      <c r="FL28" s="560"/>
      <c r="FM28" s="560"/>
      <c r="FN28" s="560"/>
      <c r="FO28" s="560"/>
      <c r="FP28" s="560"/>
      <c r="FQ28" s="560"/>
      <c r="FR28" s="560"/>
      <c r="FS28" s="560"/>
      <c r="FT28" s="560"/>
      <c r="FU28" s="560"/>
      <c r="FV28" s="560"/>
      <c r="FW28" s="560"/>
      <c r="FX28" s="560"/>
      <c r="FY28" s="560"/>
      <c r="FZ28" s="560"/>
      <c r="GA28" s="560"/>
      <c r="GB28" s="560"/>
      <c r="GC28" s="560"/>
      <c r="GD28" s="560"/>
      <c r="GE28" s="560"/>
      <c r="GF28" s="560"/>
      <c r="GG28" s="560"/>
      <c r="GH28" s="560"/>
      <c r="GI28" s="560"/>
      <c r="GJ28" s="560"/>
      <c r="GK28" s="560"/>
      <c r="GL28" s="560"/>
      <c r="GM28" s="560"/>
      <c r="GN28" s="560"/>
      <c r="GO28" s="560"/>
      <c r="GP28" s="560"/>
      <c r="GQ28" s="560"/>
      <c r="GR28" s="560"/>
      <c r="GS28" s="560"/>
      <c r="GT28" s="560"/>
      <c r="GU28" s="560"/>
      <c r="GV28" s="560"/>
      <c r="GW28" s="560"/>
      <c r="GX28" s="560"/>
      <c r="GY28" s="560"/>
      <c r="GZ28" s="560"/>
      <c r="HA28" s="560"/>
      <c r="HB28" s="560"/>
      <c r="HC28" s="560"/>
      <c r="HD28" s="560"/>
      <c r="HE28" s="560"/>
      <c r="HF28" s="560"/>
      <c r="HG28" s="560"/>
      <c r="HH28" s="560"/>
      <c r="HI28" s="560"/>
      <c r="HJ28" s="560"/>
      <c r="HK28" s="560"/>
      <c r="HL28" s="560"/>
      <c r="HM28" s="560"/>
      <c r="HN28" s="560"/>
      <c r="HO28" s="560"/>
      <c r="HP28" s="560"/>
      <c r="HQ28" s="560"/>
      <c r="HR28" s="560"/>
      <c r="HS28" s="560"/>
      <c r="HT28" s="560"/>
      <c r="HU28" s="560"/>
      <c r="HV28" s="560"/>
      <c r="HW28" s="560"/>
      <c r="HX28" s="560"/>
      <c r="HY28" s="560"/>
      <c r="HZ28" s="560"/>
      <c r="IA28" s="560"/>
      <c r="IB28" s="560"/>
      <c r="IC28" s="560"/>
      <c r="ID28" s="560"/>
      <c r="IE28" s="560"/>
      <c r="IF28" s="560"/>
      <c r="IG28" s="560"/>
      <c r="IH28" s="560"/>
      <c r="II28" s="560"/>
      <c r="IJ28" s="560"/>
      <c r="IK28" s="560"/>
      <c r="IL28" s="560"/>
      <c r="IM28" s="560"/>
      <c r="IN28" s="560"/>
      <c r="IO28" s="560"/>
      <c r="IP28" s="560"/>
      <c r="IQ28" s="560"/>
      <c r="IR28" s="560"/>
      <c r="IS28" s="560"/>
      <c r="IT28" s="560"/>
      <c r="IU28" s="560"/>
      <c r="IV28" s="560"/>
    </row>
    <row r="29" spans="1:256" ht="63">
      <c r="A29" s="509">
        <v>20</v>
      </c>
      <c r="B29" s="160" t="s">
        <v>3193</v>
      </c>
      <c r="C29" s="66" t="s">
        <v>3194</v>
      </c>
      <c r="D29" s="160" t="s">
        <v>3195</v>
      </c>
      <c r="E29" s="122">
        <v>1200000</v>
      </c>
      <c r="F29" s="686" t="s">
        <v>4</v>
      </c>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560"/>
      <c r="BL29" s="560"/>
      <c r="BM29" s="560"/>
      <c r="BN29" s="560"/>
      <c r="BO29" s="560"/>
      <c r="BP29" s="560"/>
      <c r="BQ29" s="560"/>
      <c r="BR29" s="560"/>
      <c r="BS29" s="560"/>
      <c r="BT29" s="560"/>
      <c r="BU29" s="560"/>
      <c r="BV29" s="560"/>
      <c r="BW29" s="560"/>
      <c r="BX29" s="560"/>
      <c r="BY29" s="560"/>
      <c r="BZ29" s="560"/>
      <c r="CA29" s="560"/>
      <c r="CB29" s="560"/>
      <c r="CC29" s="560"/>
      <c r="CD29" s="560"/>
      <c r="CE29" s="560"/>
      <c r="CF29" s="560"/>
      <c r="CG29" s="560"/>
      <c r="CH29" s="560"/>
      <c r="CI29" s="560"/>
      <c r="CJ29" s="560"/>
      <c r="CK29" s="560"/>
      <c r="CL29" s="560"/>
      <c r="CM29" s="560"/>
      <c r="CN29" s="560"/>
      <c r="CO29" s="560"/>
      <c r="CP29" s="560"/>
      <c r="CQ29" s="560"/>
      <c r="CR29" s="560"/>
      <c r="CS29" s="560"/>
      <c r="CT29" s="560"/>
      <c r="CU29" s="560"/>
      <c r="CV29" s="560"/>
      <c r="CW29" s="560"/>
      <c r="CX29" s="560"/>
      <c r="CY29" s="560"/>
      <c r="CZ29" s="560"/>
      <c r="DA29" s="560"/>
      <c r="DB29" s="560"/>
      <c r="DC29" s="560"/>
      <c r="DD29" s="560"/>
      <c r="DE29" s="560"/>
      <c r="DF29" s="560"/>
      <c r="DG29" s="560"/>
      <c r="DH29" s="560"/>
      <c r="DI29" s="560"/>
      <c r="DJ29" s="560"/>
      <c r="DK29" s="560"/>
      <c r="DL29" s="560"/>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560"/>
      <c r="EP29" s="560"/>
      <c r="EQ29" s="560"/>
      <c r="ER29" s="560"/>
      <c r="ES29" s="560"/>
      <c r="ET29" s="560"/>
      <c r="EU29" s="560"/>
      <c r="EV29" s="560"/>
      <c r="EW29" s="560"/>
      <c r="EX29" s="560"/>
      <c r="EY29" s="560"/>
      <c r="EZ29" s="560"/>
      <c r="FA29" s="560"/>
      <c r="FB29" s="560"/>
      <c r="FC29" s="560"/>
      <c r="FD29" s="560"/>
      <c r="FE29" s="560"/>
      <c r="FF29" s="560"/>
      <c r="FG29" s="560"/>
      <c r="FH29" s="560"/>
      <c r="FI29" s="560"/>
      <c r="FJ29" s="560"/>
      <c r="FK29" s="560"/>
      <c r="FL29" s="560"/>
      <c r="FM29" s="560"/>
      <c r="FN29" s="560"/>
      <c r="FO29" s="560"/>
      <c r="FP29" s="560"/>
      <c r="FQ29" s="560"/>
      <c r="FR29" s="560"/>
      <c r="FS29" s="560"/>
      <c r="FT29" s="560"/>
      <c r="FU29" s="560"/>
      <c r="FV29" s="560"/>
      <c r="FW29" s="560"/>
      <c r="FX29" s="560"/>
      <c r="FY29" s="560"/>
      <c r="FZ29" s="560"/>
      <c r="GA29" s="560"/>
      <c r="GB29" s="560"/>
      <c r="GC29" s="560"/>
      <c r="GD29" s="560"/>
      <c r="GE29" s="560"/>
      <c r="GF29" s="560"/>
      <c r="GG29" s="560"/>
      <c r="GH29" s="560"/>
      <c r="GI29" s="560"/>
      <c r="GJ29" s="560"/>
      <c r="GK29" s="560"/>
      <c r="GL29" s="560"/>
      <c r="GM29" s="560"/>
      <c r="GN29" s="560"/>
      <c r="GO29" s="560"/>
      <c r="GP29" s="560"/>
      <c r="GQ29" s="560"/>
      <c r="GR29" s="560"/>
      <c r="GS29" s="560"/>
      <c r="GT29" s="560"/>
      <c r="GU29" s="560"/>
      <c r="GV29" s="560"/>
      <c r="GW29" s="560"/>
      <c r="GX29" s="560"/>
      <c r="GY29" s="560"/>
      <c r="GZ29" s="560"/>
      <c r="HA29" s="560"/>
      <c r="HB29" s="560"/>
      <c r="HC29" s="560"/>
      <c r="HD29" s="560"/>
      <c r="HE29" s="560"/>
      <c r="HF29" s="560"/>
      <c r="HG29" s="560"/>
      <c r="HH29" s="560"/>
      <c r="HI29" s="560"/>
      <c r="HJ29" s="560"/>
      <c r="HK29" s="560"/>
      <c r="HL29" s="560"/>
      <c r="HM29" s="560"/>
      <c r="HN29" s="560"/>
      <c r="HO29" s="560"/>
      <c r="HP29" s="560"/>
      <c r="HQ29" s="560"/>
      <c r="HR29" s="560"/>
      <c r="HS29" s="560"/>
      <c r="HT29" s="560"/>
      <c r="HU29" s="560"/>
      <c r="HV29" s="560"/>
      <c r="HW29" s="560"/>
      <c r="HX29" s="560"/>
      <c r="HY29" s="560"/>
      <c r="HZ29" s="560"/>
      <c r="IA29" s="560"/>
      <c r="IB29" s="560"/>
      <c r="IC29" s="560"/>
      <c r="ID29" s="560"/>
      <c r="IE29" s="560"/>
      <c r="IF29" s="560"/>
      <c r="IG29" s="560"/>
      <c r="IH29" s="560"/>
      <c r="II29" s="560"/>
      <c r="IJ29" s="560"/>
      <c r="IK29" s="560"/>
      <c r="IL29" s="560"/>
      <c r="IM29" s="560"/>
      <c r="IN29" s="560"/>
      <c r="IO29" s="560"/>
      <c r="IP29" s="560"/>
      <c r="IQ29" s="560"/>
      <c r="IR29" s="560"/>
      <c r="IS29" s="560"/>
      <c r="IT29" s="560"/>
      <c r="IU29" s="560"/>
      <c r="IV29" s="560"/>
    </row>
    <row r="30" spans="1:256" ht="47.25">
      <c r="A30" s="509">
        <v>21</v>
      </c>
      <c r="B30" s="65" t="s">
        <v>3177</v>
      </c>
      <c r="C30" s="66" t="s">
        <v>3196</v>
      </c>
      <c r="D30" s="65" t="s">
        <v>3197</v>
      </c>
      <c r="E30" s="559">
        <v>800000</v>
      </c>
      <c r="F30" s="686" t="s">
        <v>4</v>
      </c>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561"/>
      <c r="GU30" s="561"/>
      <c r="GV30" s="561"/>
      <c r="GW30" s="561"/>
      <c r="GX30" s="561"/>
      <c r="GY30" s="561"/>
      <c r="GZ30" s="561"/>
      <c r="HA30" s="561"/>
      <c r="HB30" s="561"/>
      <c r="HC30" s="561"/>
      <c r="HD30" s="561"/>
      <c r="HE30" s="561"/>
      <c r="HF30" s="561"/>
      <c r="HG30" s="561"/>
      <c r="HH30" s="561"/>
      <c r="HI30" s="561"/>
      <c r="HJ30" s="561"/>
      <c r="HK30" s="561"/>
      <c r="HL30" s="561"/>
      <c r="HM30" s="561"/>
      <c r="HN30" s="561"/>
      <c r="HO30" s="561"/>
      <c r="HP30" s="561"/>
      <c r="HQ30" s="561"/>
      <c r="HR30" s="561"/>
      <c r="HS30" s="561"/>
      <c r="HT30" s="561"/>
      <c r="HU30" s="561"/>
      <c r="HV30" s="561"/>
      <c r="HW30" s="561"/>
      <c r="HX30" s="561"/>
      <c r="HY30" s="561"/>
      <c r="HZ30" s="561"/>
      <c r="IA30" s="561"/>
      <c r="IB30" s="561"/>
      <c r="IC30" s="561"/>
      <c r="ID30" s="561"/>
      <c r="IE30" s="561"/>
      <c r="IF30" s="561"/>
      <c r="IG30" s="561"/>
      <c r="IH30" s="561"/>
      <c r="II30" s="561"/>
      <c r="IJ30" s="561"/>
      <c r="IK30" s="561"/>
      <c r="IL30" s="561"/>
      <c r="IM30" s="561"/>
      <c r="IN30" s="561"/>
      <c r="IO30" s="561"/>
      <c r="IP30" s="561"/>
      <c r="IQ30" s="561"/>
      <c r="IR30" s="561"/>
      <c r="IS30" s="561"/>
      <c r="IT30" s="561"/>
      <c r="IU30" s="561"/>
      <c r="IV30" s="561"/>
    </row>
    <row r="31" spans="1:256" ht="78.75">
      <c r="A31" s="509">
        <v>22</v>
      </c>
      <c r="B31" s="160" t="s">
        <v>3198</v>
      </c>
      <c r="C31" s="66" t="s">
        <v>3199</v>
      </c>
      <c r="D31" s="160" t="s">
        <v>13023</v>
      </c>
      <c r="E31" s="122">
        <v>750000</v>
      </c>
      <c r="F31" s="686" t="s">
        <v>4</v>
      </c>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60"/>
      <c r="CF31" s="560"/>
      <c r="CG31" s="560"/>
      <c r="CH31" s="560"/>
      <c r="CI31" s="560"/>
      <c r="CJ31" s="560"/>
      <c r="CK31" s="560"/>
      <c r="CL31" s="560"/>
      <c r="CM31" s="560"/>
      <c r="CN31" s="560"/>
      <c r="CO31" s="560"/>
      <c r="CP31" s="560"/>
      <c r="CQ31" s="560"/>
      <c r="CR31" s="560"/>
      <c r="CS31" s="560"/>
      <c r="CT31" s="560"/>
      <c r="CU31" s="560"/>
      <c r="CV31" s="560"/>
      <c r="CW31" s="560"/>
      <c r="CX31" s="560"/>
      <c r="CY31" s="560"/>
      <c r="CZ31" s="560"/>
      <c r="DA31" s="560"/>
      <c r="DB31" s="560"/>
      <c r="DC31" s="560"/>
      <c r="DD31" s="560"/>
      <c r="DE31" s="560"/>
      <c r="DF31" s="560"/>
      <c r="DG31" s="560"/>
      <c r="DH31" s="560"/>
      <c r="DI31" s="560"/>
      <c r="DJ31" s="560"/>
      <c r="DK31" s="560"/>
      <c r="DL31" s="560"/>
      <c r="DM31" s="560"/>
      <c r="DN31" s="560"/>
      <c r="DO31" s="560"/>
      <c r="DP31" s="560"/>
      <c r="DQ31" s="560"/>
      <c r="DR31" s="560"/>
      <c r="DS31" s="560"/>
      <c r="DT31" s="560"/>
      <c r="DU31" s="560"/>
      <c r="DV31" s="560"/>
      <c r="DW31" s="560"/>
      <c r="DX31" s="560"/>
      <c r="DY31" s="560"/>
      <c r="DZ31" s="560"/>
      <c r="EA31" s="560"/>
      <c r="EB31" s="560"/>
      <c r="EC31" s="560"/>
      <c r="ED31" s="560"/>
      <c r="EE31" s="560"/>
      <c r="EF31" s="560"/>
      <c r="EG31" s="560"/>
      <c r="EH31" s="560"/>
      <c r="EI31" s="560"/>
      <c r="EJ31" s="560"/>
      <c r="EK31" s="560"/>
      <c r="EL31" s="560"/>
      <c r="EM31" s="560"/>
      <c r="EN31" s="560"/>
      <c r="EO31" s="560"/>
      <c r="EP31" s="560"/>
      <c r="EQ31" s="560"/>
      <c r="ER31" s="560"/>
      <c r="ES31" s="560"/>
      <c r="ET31" s="560"/>
      <c r="EU31" s="560"/>
      <c r="EV31" s="560"/>
      <c r="EW31" s="560"/>
      <c r="EX31" s="560"/>
      <c r="EY31" s="560"/>
      <c r="EZ31" s="560"/>
      <c r="FA31" s="560"/>
      <c r="FB31" s="560"/>
      <c r="FC31" s="560"/>
      <c r="FD31" s="560"/>
      <c r="FE31" s="560"/>
      <c r="FF31" s="560"/>
      <c r="FG31" s="560"/>
      <c r="FH31" s="560"/>
      <c r="FI31" s="560"/>
      <c r="FJ31" s="560"/>
      <c r="FK31" s="560"/>
      <c r="FL31" s="560"/>
      <c r="FM31" s="560"/>
      <c r="FN31" s="560"/>
      <c r="FO31" s="560"/>
      <c r="FP31" s="560"/>
      <c r="FQ31" s="560"/>
      <c r="FR31" s="560"/>
      <c r="FS31" s="560"/>
      <c r="FT31" s="560"/>
      <c r="FU31" s="560"/>
      <c r="FV31" s="560"/>
      <c r="FW31" s="560"/>
      <c r="FX31" s="560"/>
      <c r="FY31" s="560"/>
      <c r="FZ31" s="560"/>
      <c r="GA31" s="560"/>
      <c r="GB31" s="560"/>
      <c r="GC31" s="560"/>
      <c r="GD31" s="560"/>
      <c r="GE31" s="560"/>
      <c r="GF31" s="560"/>
      <c r="GG31" s="560"/>
      <c r="GH31" s="560"/>
      <c r="GI31" s="560"/>
      <c r="GJ31" s="560"/>
      <c r="GK31" s="560"/>
      <c r="GL31" s="560"/>
      <c r="GM31" s="560"/>
      <c r="GN31" s="560"/>
      <c r="GO31" s="560"/>
      <c r="GP31" s="560"/>
      <c r="GQ31" s="560"/>
      <c r="GR31" s="560"/>
      <c r="GS31" s="560"/>
      <c r="GT31" s="560"/>
      <c r="GU31" s="560"/>
      <c r="GV31" s="560"/>
      <c r="GW31" s="560"/>
      <c r="GX31" s="560"/>
      <c r="GY31" s="560"/>
      <c r="GZ31" s="560"/>
      <c r="HA31" s="560"/>
      <c r="HB31" s="560"/>
      <c r="HC31" s="560"/>
      <c r="HD31" s="560"/>
      <c r="HE31" s="560"/>
      <c r="HF31" s="560"/>
      <c r="HG31" s="560"/>
      <c r="HH31" s="560"/>
      <c r="HI31" s="560"/>
      <c r="HJ31" s="560"/>
      <c r="HK31" s="560"/>
      <c r="HL31" s="560"/>
      <c r="HM31" s="560"/>
      <c r="HN31" s="560"/>
      <c r="HO31" s="560"/>
      <c r="HP31" s="560"/>
      <c r="HQ31" s="560"/>
      <c r="HR31" s="560"/>
      <c r="HS31" s="560"/>
      <c r="HT31" s="560"/>
      <c r="HU31" s="560"/>
      <c r="HV31" s="560"/>
      <c r="HW31" s="560"/>
      <c r="HX31" s="560"/>
      <c r="HY31" s="560"/>
      <c r="HZ31" s="560"/>
      <c r="IA31" s="560"/>
      <c r="IB31" s="560"/>
      <c r="IC31" s="560"/>
      <c r="ID31" s="560"/>
      <c r="IE31" s="560"/>
      <c r="IF31" s="560"/>
      <c r="IG31" s="560"/>
      <c r="IH31" s="560"/>
      <c r="II31" s="560"/>
      <c r="IJ31" s="560"/>
      <c r="IK31" s="560"/>
      <c r="IL31" s="560"/>
      <c r="IM31" s="560"/>
      <c r="IN31" s="560"/>
      <c r="IO31" s="560"/>
      <c r="IP31" s="560"/>
      <c r="IQ31" s="560"/>
      <c r="IR31" s="560"/>
      <c r="IS31" s="560"/>
      <c r="IT31" s="560"/>
      <c r="IU31" s="560"/>
      <c r="IV31" s="560"/>
    </row>
    <row r="32" spans="1:256" ht="47.25">
      <c r="A32" s="509">
        <v>23</v>
      </c>
      <c r="B32" s="65" t="s">
        <v>3201</v>
      </c>
      <c r="C32" s="66" t="s">
        <v>3202</v>
      </c>
      <c r="D32" s="65" t="s">
        <v>3197</v>
      </c>
      <c r="E32" s="122">
        <v>800000</v>
      </c>
      <c r="F32" s="686" t="s">
        <v>4</v>
      </c>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560"/>
      <c r="GO32" s="560"/>
      <c r="GP32" s="560"/>
      <c r="GQ32" s="560"/>
      <c r="GR32" s="560"/>
      <c r="GS32" s="560"/>
      <c r="GT32" s="560"/>
      <c r="GU32" s="560"/>
      <c r="GV32" s="560"/>
      <c r="GW32" s="560"/>
      <c r="GX32" s="560"/>
      <c r="GY32" s="560"/>
      <c r="GZ32" s="560"/>
      <c r="HA32" s="560"/>
      <c r="HB32" s="560"/>
      <c r="HC32" s="560"/>
      <c r="HD32" s="560"/>
      <c r="HE32" s="560"/>
      <c r="HF32" s="560"/>
      <c r="HG32" s="560"/>
      <c r="HH32" s="560"/>
      <c r="HI32" s="560"/>
      <c r="HJ32" s="560"/>
      <c r="HK32" s="560"/>
      <c r="HL32" s="560"/>
      <c r="HM32" s="560"/>
      <c r="HN32" s="560"/>
      <c r="HO32" s="560"/>
      <c r="HP32" s="560"/>
      <c r="HQ32" s="560"/>
      <c r="HR32" s="560"/>
      <c r="HS32" s="560"/>
      <c r="HT32" s="560"/>
      <c r="HU32" s="560"/>
      <c r="HV32" s="560"/>
      <c r="HW32" s="560"/>
      <c r="HX32" s="560"/>
      <c r="HY32" s="560"/>
      <c r="HZ32" s="560"/>
      <c r="IA32" s="560"/>
      <c r="IB32" s="560"/>
      <c r="IC32" s="560"/>
      <c r="ID32" s="560"/>
      <c r="IE32" s="560"/>
      <c r="IF32" s="560"/>
      <c r="IG32" s="560"/>
      <c r="IH32" s="560"/>
      <c r="II32" s="560"/>
      <c r="IJ32" s="560"/>
      <c r="IK32" s="560"/>
      <c r="IL32" s="560"/>
      <c r="IM32" s="560"/>
      <c r="IN32" s="560"/>
      <c r="IO32" s="560"/>
      <c r="IP32" s="560"/>
      <c r="IQ32" s="560"/>
      <c r="IR32" s="560"/>
      <c r="IS32" s="560"/>
      <c r="IT32" s="560"/>
      <c r="IU32" s="560"/>
      <c r="IV32" s="560"/>
    </row>
    <row r="33" spans="1:256" ht="47.25">
      <c r="A33" s="509">
        <v>24</v>
      </c>
      <c r="B33" s="160" t="s">
        <v>3203</v>
      </c>
      <c r="C33" s="66" t="s">
        <v>3204</v>
      </c>
      <c r="D33" s="160" t="s">
        <v>3205</v>
      </c>
      <c r="E33" s="122">
        <v>850000</v>
      </c>
      <c r="F33" s="686" t="s">
        <v>4</v>
      </c>
      <c r="G33" s="560"/>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0"/>
      <c r="DH33" s="560"/>
      <c r="DI33" s="560"/>
      <c r="DJ33" s="560"/>
      <c r="DK33" s="560"/>
      <c r="DL33" s="560"/>
      <c r="DM33" s="560"/>
      <c r="DN33" s="560"/>
      <c r="DO33" s="560"/>
      <c r="DP33" s="560"/>
      <c r="DQ33" s="560"/>
      <c r="DR33" s="560"/>
      <c r="DS33" s="560"/>
      <c r="DT33" s="560"/>
      <c r="DU33" s="560"/>
      <c r="DV33" s="560"/>
      <c r="DW33" s="560"/>
      <c r="DX33" s="560"/>
      <c r="DY33" s="560"/>
      <c r="DZ33" s="560"/>
      <c r="EA33" s="560"/>
      <c r="EB33" s="560"/>
      <c r="EC33" s="560"/>
      <c r="ED33" s="560"/>
      <c r="EE33" s="560"/>
      <c r="EF33" s="560"/>
      <c r="EG33" s="560"/>
      <c r="EH33" s="560"/>
      <c r="EI33" s="560"/>
      <c r="EJ33" s="560"/>
      <c r="EK33" s="560"/>
      <c r="EL33" s="560"/>
      <c r="EM33" s="560"/>
      <c r="EN33" s="560"/>
      <c r="EO33" s="560"/>
      <c r="EP33" s="560"/>
      <c r="EQ33" s="560"/>
      <c r="ER33" s="560"/>
      <c r="ES33" s="560"/>
      <c r="ET33" s="560"/>
      <c r="EU33" s="560"/>
      <c r="EV33" s="560"/>
      <c r="EW33" s="560"/>
      <c r="EX33" s="560"/>
      <c r="EY33" s="560"/>
      <c r="EZ33" s="560"/>
      <c r="FA33" s="560"/>
      <c r="FB33" s="560"/>
      <c r="FC33" s="560"/>
      <c r="FD33" s="560"/>
      <c r="FE33" s="560"/>
      <c r="FF33" s="560"/>
      <c r="FG33" s="560"/>
      <c r="FH33" s="560"/>
      <c r="FI33" s="560"/>
      <c r="FJ33" s="560"/>
      <c r="FK33" s="560"/>
      <c r="FL33" s="560"/>
      <c r="FM33" s="560"/>
      <c r="FN33" s="560"/>
      <c r="FO33" s="560"/>
      <c r="FP33" s="560"/>
      <c r="FQ33" s="560"/>
      <c r="FR33" s="560"/>
      <c r="FS33" s="560"/>
      <c r="FT33" s="560"/>
      <c r="FU33" s="560"/>
      <c r="FV33" s="560"/>
      <c r="FW33" s="560"/>
      <c r="FX33" s="560"/>
      <c r="FY33" s="560"/>
      <c r="FZ33" s="560"/>
      <c r="GA33" s="560"/>
      <c r="GB33" s="560"/>
      <c r="GC33" s="560"/>
      <c r="GD33" s="560"/>
      <c r="GE33" s="560"/>
      <c r="GF33" s="560"/>
      <c r="GG33" s="560"/>
      <c r="GH33" s="560"/>
      <c r="GI33" s="560"/>
      <c r="GJ33" s="560"/>
      <c r="GK33" s="560"/>
      <c r="GL33" s="560"/>
      <c r="GM33" s="560"/>
      <c r="GN33" s="560"/>
      <c r="GO33" s="560"/>
      <c r="GP33" s="560"/>
      <c r="GQ33" s="560"/>
      <c r="GR33" s="560"/>
      <c r="GS33" s="560"/>
      <c r="GT33" s="560"/>
      <c r="GU33" s="560"/>
      <c r="GV33" s="560"/>
      <c r="GW33" s="560"/>
      <c r="GX33" s="560"/>
      <c r="GY33" s="560"/>
      <c r="GZ33" s="560"/>
      <c r="HA33" s="560"/>
      <c r="HB33" s="560"/>
      <c r="HC33" s="560"/>
      <c r="HD33" s="560"/>
      <c r="HE33" s="560"/>
      <c r="HF33" s="560"/>
      <c r="HG33" s="560"/>
      <c r="HH33" s="560"/>
      <c r="HI33" s="560"/>
      <c r="HJ33" s="560"/>
      <c r="HK33" s="560"/>
      <c r="HL33" s="560"/>
      <c r="HM33" s="560"/>
      <c r="HN33" s="560"/>
      <c r="HO33" s="560"/>
      <c r="HP33" s="560"/>
      <c r="HQ33" s="560"/>
      <c r="HR33" s="560"/>
      <c r="HS33" s="560"/>
      <c r="HT33" s="560"/>
      <c r="HU33" s="560"/>
      <c r="HV33" s="560"/>
      <c r="HW33" s="560"/>
      <c r="HX33" s="560"/>
      <c r="HY33" s="560"/>
      <c r="HZ33" s="560"/>
      <c r="IA33" s="560"/>
      <c r="IB33" s="560"/>
      <c r="IC33" s="560"/>
      <c r="ID33" s="560"/>
      <c r="IE33" s="560"/>
      <c r="IF33" s="560"/>
      <c r="IG33" s="560"/>
      <c r="IH33" s="560"/>
      <c r="II33" s="560"/>
      <c r="IJ33" s="560"/>
      <c r="IK33" s="560"/>
      <c r="IL33" s="560"/>
      <c r="IM33" s="560"/>
      <c r="IN33" s="560"/>
      <c r="IO33" s="560"/>
      <c r="IP33" s="560"/>
      <c r="IQ33" s="560"/>
      <c r="IR33" s="560"/>
      <c r="IS33" s="560"/>
      <c r="IT33" s="560"/>
      <c r="IU33" s="560"/>
      <c r="IV33" s="560"/>
    </row>
    <row r="34" spans="1:256" ht="47.25">
      <c r="A34" s="509">
        <v>25</v>
      </c>
      <c r="B34" s="65" t="s">
        <v>3206</v>
      </c>
      <c r="C34" s="66" t="s">
        <v>3207</v>
      </c>
      <c r="D34" s="65" t="s">
        <v>3197</v>
      </c>
      <c r="E34" s="559">
        <v>800000</v>
      </c>
      <c r="F34" s="686" t="s">
        <v>4</v>
      </c>
      <c r="G34" s="561"/>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1"/>
      <c r="CI34" s="561"/>
      <c r="CJ34" s="561"/>
      <c r="CK34" s="561"/>
      <c r="CL34" s="561"/>
      <c r="CM34" s="561"/>
      <c r="CN34" s="561"/>
      <c r="CO34" s="561"/>
      <c r="CP34" s="561"/>
      <c r="CQ34" s="561"/>
      <c r="CR34" s="561"/>
      <c r="CS34" s="561"/>
      <c r="CT34" s="561"/>
      <c r="CU34" s="561"/>
      <c r="CV34" s="561"/>
      <c r="CW34" s="561"/>
      <c r="CX34" s="561"/>
      <c r="CY34" s="561"/>
      <c r="CZ34" s="561"/>
      <c r="DA34" s="561"/>
      <c r="DB34" s="561"/>
      <c r="DC34" s="561"/>
      <c r="DD34" s="561"/>
      <c r="DE34" s="561"/>
      <c r="DF34" s="561"/>
      <c r="DG34" s="561"/>
      <c r="DH34" s="561"/>
      <c r="DI34" s="561"/>
      <c r="DJ34" s="561"/>
      <c r="DK34" s="561"/>
      <c r="DL34" s="561"/>
      <c r="DM34" s="561"/>
      <c r="DN34" s="561"/>
      <c r="DO34" s="561"/>
      <c r="DP34" s="561"/>
      <c r="DQ34" s="561"/>
      <c r="DR34" s="561"/>
      <c r="DS34" s="561"/>
      <c r="DT34" s="561"/>
      <c r="DU34" s="561"/>
      <c r="DV34" s="561"/>
      <c r="DW34" s="561"/>
      <c r="DX34" s="561"/>
      <c r="DY34" s="561"/>
      <c r="DZ34" s="561"/>
      <c r="EA34" s="561"/>
      <c r="EB34" s="561"/>
      <c r="EC34" s="561"/>
      <c r="ED34" s="561"/>
      <c r="EE34" s="561"/>
      <c r="EF34" s="561"/>
      <c r="EG34" s="561"/>
      <c r="EH34" s="561"/>
      <c r="EI34" s="561"/>
      <c r="EJ34" s="561"/>
      <c r="EK34" s="561"/>
      <c r="EL34" s="561"/>
      <c r="EM34" s="561"/>
      <c r="EN34" s="561"/>
      <c r="EO34" s="561"/>
      <c r="EP34" s="561"/>
      <c r="EQ34" s="561"/>
      <c r="ER34" s="561"/>
      <c r="ES34" s="561"/>
      <c r="ET34" s="561"/>
      <c r="EU34" s="561"/>
      <c r="EV34" s="561"/>
      <c r="EW34" s="561"/>
      <c r="EX34" s="561"/>
      <c r="EY34" s="561"/>
      <c r="EZ34" s="561"/>
      <c r="FA34" s="561"/>
      <c r="FB34" s="561"/>
      <c r="FC34" s="561"/>
      <c r="FD34" s="561"/>
      <c r="FE34" s="561"/>
      <c r="FF34" s="561"/>
      <c r="FG34" s="561"/>
      <c r="FH34" s="561"/>
      <c r="FI34" s="561"/>
      <c r="FJ34" s="561"/>
      <c r="FK34" s="561"/>
      <c r="FL34" s="561"/>
      <c r="FM34" s="561"/>
      <c r="FN34" s="561"/>
      <c r="FO34" s="561"/>
      <c r="FP34" s="561"/>
      <c r="FQ34" s="561"/>
      <c r="FR34" s="561"/>
      <c r="FS34" s="561"/>
      <c r="FT34" s="561"/>
      <c r="FU34" s="561"/>
      <c r="FV34" s="561"/>
      <c r="FW34" s="561"/>
      <c r="FX34" s="561"/>
      <c r="FY34" s="561"/>
      <c r="FZ34" s="561"/>
      <c r="GA34" s="561"/>
      <c r="GB34" s="561"/>
      <c r="GC34" s="561"/>
      <c r="GD34" s="561"/>
      <c r="GE34" s="561"/>
      <c r="GF34" s="561"/>
      <c r="GG34" s="561"/>
      <c r="GH34" s="561"/>
      <c r="GI34" s="561"/>
      <c r="GJ34" s="561"/>
      <c r="GK34" s="561"/>
      <c r="GL34" s="561"/>
      <c r="GM34" s="561"/>
      <c r="GN34" s="561"/>
      <c r="GO34" s="561"/>
      <c r="GP34" s="561"/>
      <c r="GQ34" s="561"/>
      <c r="GR34" s="561"/>
      <c r="GS34" s="561"/>
      <c r="GT34" s="561"/>
      <c r="GU34" s="561"/>
      <c r="GV34" s="561"/>
      <c r="GW34" s="561"/>
      <c r="GX34" s="561"/>
      <c r="GY34" s="561"/>
      <c r="GZ34" s="561"/>
      <c r="HA34" s="561"/>
      <c r="HB34" s="561"/>
      <c r="HC34" s="561"/>
      <c r="HD34" s="561"/>
      <c r="HE34" s="561"/>
      <c r="HF34" s="561"/>
      <c r="HG34" s="561"/>
      <c r="HH34" s="561"/>
      <c r="HI34" s="561"/>
      <c r="HJ34" s="561"/>
      <c r="HK34" s="561"/>
      <c r="HL34" s="561"/>
      <c r="HM34" s="561"/>
      <c r="HN34" s="561"/>
      <c r="HO34" s="561"/>
      <c r="HP34" s="561"/>
      <c r="HQ34" s="561"/>
      <c r="HR34" s="561"/>
      <c r="HS34" s="561"/>
      <c r="HT34" s="561"/>
      <c r="HU34" s="561"/>
      <c r="HV34" s="561"/>
      <c r="HW34" s="561"/>
      <c r="HX34" s="561"/>
      <c r="HY34" s="561"/>
      <c r="HZ34" s="561"/>
      <c r="IA34" s="561"/>
      <c r="IB34" s="561"/>
      <c r="IC34" s="561"/>
      <c r="ID34" s="561"/>
      <c r="IE34" s="561"/>
      <c r="IF34" s="561"/>
      <c r="IG34" s="561"/>
      <c r="IH34" s="561"/>
      <c r="II34" s="561"/>
      <c r="IJ34" s="561"/>
      <c r="IK34" s="561"/>
      <c r="IL34" s="561"/>
      <c r="IM34" s="561"/>
      <c r="IN34" s="561"/>
      <c r="IO34" s="561"/>
      <c r="IP34" s="561"/>
      <c r="IQ34" s="561"/>
      <c r="IR34" s="561"/>
      <c r="IS34" s="561"/>
      <c r="IT34" s="561"/>
      <c r="IU34" s="561"/>
      <c r="IV34" s="561"/>
    </row>
    <row r="35" spans="1:256" ht="47.25">
      <c r="A35" s="509">
        <v>26</v>
      </c>
      <c r="B35" s="65" t="s">
        <v>3208</v>
      </c>
      <c r="C35" s="66" t="s">
        <v>3209</v>
      </c>
      <c r="D35" s="160" t="s">
        <v>3210</v>
      </c>
      <c r="E35" s="122">
        <v>850000</v>
      </c>
      <c r="F35" s="686" t="s">
        <v>4</v>
      </c>
      <c r="G35" s="560"/>
      <c r="H35" s="560"/>
      <c r="I35" s="560"/>
      <c r="J35" s="560"/>
      <c r="K35" s="560"/>
      <c r="L35" s="560"/>
      <c r="M35" s="560"/>
      <c r="N35" s="560"/>
      <c r="O35" s="560"/>
      <c r="P35" s="560"/>
      <c r="Q35" s="560"/>
      <c r="R35" s="560"/>
      <c r="S35" s="560"/>
      <c r="T35" s="560"/>
      <c r="U35" s="560"/>
      <c r="V35" s="560"/>
      <c r="W35" s="560"/>
      <c r="X35" s="560"/>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60"/>
      <c r="BG35" s="560"/>
      <c r="BH35" s="560"/>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60"/>
      <c r="CI35" s="560"/>
      <c r="CJ35" s="560"/>
      <c r="CK35" s="560"/>
      <c r="CL35" s="560"/>
      <c r="CM35" s="560"/>
      <c r="CN35" s="560"/>
      <c r="CO35" s="560"/>
      <c r="CP35" s="560"/>
      <c r="CQ35" s="560"/>
      <c r="CR35" s="560"/>
      <c r="CS35" s="560"/>
      <c r="CT35" s="560"/>
      <c r="CU35" s="560"/>
      <c r="CV35" s="560"/>
      <c r="CW35" s="560"/>
      <c r="CX35" s="560"/>
      <c r="CY35" s="560"/>
      <c r="CZ35" s="560"/>
      <c r="DA35" s="560"/>
      <c r="DB35" s="560"/>
      <c r="DC35" s="560"/>
      <c r="DD35" s="560"/>
      <c r="DE35" s="560"/>
      <c r="DF35" s="560"/>
      <c r="DG35" s="560"/>
      <c r="DH35" s="560"/>
      <c r="DI35" s="560"/>
      <c r="DJ35" s="560"/>
      <c r="DK35" s="560"/>
      <c r="DL35" s="560"/>
      <c r="DM35" s="560"/>
      <c r="DN35" s="560"/>
      <c r="DO35" s="560"/>
      <c r="DP35" s="560"/>
      <c r="DQ35" s="560"/>
      <c r="DR35" s="560"/>
      <c r="DS35" s="560"/>
      <c r="DT35" s="560"/>
      <c r="DU35" s="560"/>
      <c r="DV35" s="560"/>
      <c r="DW35" s="560"/>
      <c r="DX35" s="560"/>
      <c r="DY35" s="560"/>
      <c r="DZ35" s="560"/>
      <c r="EA35" s="560"/>
      <c r="EB35" s="560"/>
      <c r="EC35" s="560"/>
      <c r="ED35" s="560"/>
      <c r="EE35" s="560"/>
      <c r="EF35" s="560"/>
      <c r="EG35" s="560"/>
      <c r="EH35" s="560"/>
      <c r="EI35" s="560"/>
      <c r="EJ35" s="560"/>
      <c r="EK35" s="560"/>
      <c r="EL35" s="560"/>
      <c r="EM35" s="560"/>
      <c r="EN35" s="560"/>
      <c r="EO35" s="560"/>
      <c r="EP35" s="560"/>
      <c r="EQ35" s="560"/>
      <c r="ER35" s="560"/>
      <c r="ES35" s="560"/>
      <c r="ET35" s="560"/>
      <c r="EU35" s="560"/>
      <c r="EV35" s="560"/>
      <c r="EW35" s="560"/>
      <c r="EX35" s="560"/>
      <c r="EY35" s="560"/>
      <c r="EZ35" s="560"/>
      <c r="FA35" s="560"/>
      <c r="FB35" s="560"/>
      <c r="FC35" s="560"/>
      <c r="FD35" s="560"/>
      <c r="FE35" s="560"/>
      <c r="FF35" s="560"/>
      <c r="FG35" s="560"/>
      <c r="FH35" s="560"/>
      <c r="FI35" s="560"/>
      <c r="FJ35" s="560"/>
      <c r="FK35" s="560"/>
      <c r="FL35" s="560"/>
      <c r="FM35" s="560"/>
      <c r="FN35" s="560"/>
      <c r="FO35" s="560"/>
      <c r="FP35" s="560"/>
      <c r="FQ35" s="560"/>
      <c r="FR35" s="560"/>
      <c r="FS35" s="560"/>
      <c r="FT35" s="560"/>
      <c r="FU35" s="560"/>
      <c r="FV35" s="560"/>
      <c r="FW35" s="560"/>
      <c r="FX35" s="560"/>
      <c r="FY35" s="560"/>
      <c r="FZ35" s="560"/>
      <c r="GA35" s="560"/>
      <c r="GB35" s="560"/>
      <c r="GC35" s="560"/>
      <c r="GD35" s="560"/>
      <c r="GE35" s="560"/>
      <c r="GF35" s="560"/>
      <c r="GG35" s="560"/>
      <c r="GH35" s="560"/>
      <c r="GI35" s="560"/>
      <c r="GJ35" s="560"/>
      <c r="GK35" s="560"/>
      <c r="GL35" s="560"/>
      <c r="GM35" s="560"/>
      <c r="GN35" s="560"/>
      <c r="GO35" s="560"/>
      <c r="GP35" s="560"/>
      <c r="GQ35" s="560"/>
      <c r="GR35" s="560"/>
      <c r="GS35" s="560"/>
      <c r="GT35" s="560"/>
      <c r="GU35" s="560"/>
      <c r="GV35" s="560"/>
      <c r="GW35" s="560"/>
      <c r="GX35" s="560"/>
      <c r="GY35" s="560"/>
      <c r="GZ35" s="560"/>
      <c r="HA35" s="560"/>
      <c r="HB35" s="560"/>
      <c r="HC35" s="560"/>
      <c r="HD35" s="560"/>
      <c r="HE35" s="560"/>
      <c r="HF35" s="560"/>
      <c r="HG35" s="560"/>
      <c r="HH35" s="560"/>
      <c r="HI35" s="560"/>
      <c r="HJ35" s="560"/>
      <c r="HK35" s="560"/>
      <c r="HL35" s="560"/>
      <c r="HM35" s="560"/>
      <c r="HN35" s="560"/>
      <c r="HO35" s="560"/>
      <c r="HP35" s="560"/>
      <c r="HQ35" s="560"/>
      <c r="HR35" s="560"/>
      <c r="HS35" s="560"/>
      <c r="HT35" s="560"/>
      <c r="HU35" s="560"/>
      <c r="HV35" s="560"/>
      <c r="HW35" s="560"/>
      <c r="HX35" s="560"/>
      <c r="HY35" s="560"/>
      <c r="HZ35" s="560"/>
      <c r="IA35" s="560"/>
      <c r="IB35" s="560"/>
      <c r="IC35" s="560"/>
      <c r="ID35" s="560"/>
      <c r="IE35" s="560"/>
      <c r="IF35" s="560"/>
      <c r="IG35" s="560"/>
      <c r="IH35" s="560"/>
      <c r="II35" s="560"/>
      <c r="IJ35" s="560"/>
      <c r="IK35" s="560"/>
      <c r="IL35" s="560"/>
      <c r="IM35" s="560"/>
      <c r="IN35" s="560"/>
      <c r="IO35" s="560"/>
      <c r="IP35" s="560"/>
      <c r="IQ35" s="560"/>
      <c r="IR35" s="560"/>
      <c r="IS35" s="560"/>
      <c r="IT35" s="560"/>
      <c r="IU35" s="560"/>
      <c r="IV35" s="560"/>
    </row>
    <row r="36" spans="1:256" ht="47.25">
      <c r="A36" s="509">
        <v>27</v>
      </c>
      <c r="B36" s="65" t="s">
        <v>3211</v>
      </c>
      <c r="C36" s="66" t="s">
        <v>3212</v>
      </c>
      <c r="D36" s="65" t="s">
        <v>3213</v>
      </c>
      <c r="E36" s="122">
        <v>800000</v>
      </c>
      <c r="F36" s="686" t="s">
        <v>4</v>
      </c>
      <c r="G36" s="560"/>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c r="BV36" s="560"/>
      <c r="BW36" s="560"/>
      <c r="BX36" s="560"/>
      <c r="BY36" s="560"/>
      <c r="BZ36" s="560"/>
      <c r="CA36" s="560"/>
      <c r="CB36" s="560"/>
      <c r="CC36" s="560"/>
      <c r="CD36" s="560"/>
      <c r="CE36" s="560"/>
      <c r="CF36" s="560"/>
      <c r="CG36" s="560"/>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0"/>
      <c r="DH36" s="560"/>
      <c r="DI36" s="560"/>
      <c r="DJ36" s="560"/>
      <c r="DK36" s="560"/>
      <c r="DL36" s="560"/>
      <c r="DM36" s="560"/>
      <c r="DN36" s="560"/>
      <c r="DO36" s="560"/>
      <c r="DP36" s="560"/>
      <c r="DQ36" s="560"/>
      <c r="DR36" s="560"/>
      <c r="DS36" s="560"/>
      <c r="DT36" s="560"/>
      <c r="DU36" s="560"/>
      <c r="DV36" s="560"/>
      <c r="DW36" s="560"/>
      <c r="DX36" s="560"/>
      <c r="DY36" s="560"/>
      <c r="DZ36" s="560"/>
      <c r="EA36" s="560"/>
      <c r="EB36" s="560"/>
      <c r="EC36" s="560"/>
      <c r="ED36" s="560"/>
      <c r="EE36" s="560"/>
      <c r="EF36" s="560"/>
      <c r="EG36" s="560"/>
      <c r="EH36" s="560"/>
      <c r="EI36" s="560"/>
      <c r="EJ36" s="560"/>
      <c r="EK36" s="560"/>
      <c r="EL36" s="560"/>
      <c r="EM36" s="560"/>
      <c r="EN36" s="560"/>
      <c r="EO36" s="560"/>
      <c r="EP36" s="560"/>
      <c r="EQ36" s="560"/>
      <c r="ER36" s="560"/>
      <c r="ES36" s="560"/>
      <c r="ET36" s="560"/>
      <c r="EU36" s="560"/>
      <c r="EV36" s="560"/>
      <c r="EW36" s="560"/>
      <c r="EX36" s="560"/>
      <c r="EY36" s="560"/>
      <c r="EZ36" s="560"/>
      <c r="FA36" s="560"/>
      <c r="FB36" s="560"/>
      <c r="FC36" s="560"/>
      <c r="FD36" s="560"/>
      <c r="FE36" s="560"/>
      <c r="FF36" s="560"/>
      <c r="FG36" s="560"/>
      <c r="FH36" s="560"/>
      <c r="FI36" s="560"/>
      <c r="FJ36" s="560"/>
      <c r="FK36" s="560"/>
      <c r="FL36" s="560"/>
      <c r="FM36" s="560"/>
      <c r="FN36" s="560"/>
      <c r="FO36" s="560"/>
      <c r="FP36" s="560"/>
      <c r="FQ36" s="560"/>
      <c r="FR36" s="560"/>
      <c r="FS36" s="560"/>
      <c r="FT36" s="560"/>
      <c r="FU36" s="560"/>
      <c r="FV36" s="560"/>
      <c r="FW36" s="560"/>
      <c r="FX36" s="560"/>
      <c r="FY36" s="560"/>
      <c r="FZ36" s="560"/>
      <c r="GA36" s="560"/>
      <c r="GB36" s="560"/>
      <c r="GC36" s="560"/>
      <c r="GD36" s="560"/>
      <c r="GE36" s="560"/>
      <c r="GF36" s="560"/>
      <c r="GG36" s="560"/>
      <c r="GH36" s="560"/>
      <c r="GI36" s="560"/>
      <c r="GJ36" s="560"/>
      <c r="GK36" s="560"/>
      <c r="GL36" s="560"/>
      <c r="GM36" s="560"/>
      <c r="GN36" s="560"/>
      <c r="GO36" s="560"/>
      <c r="GP36" s="560"/>
      <c r="GQ36" s="560"/>
      <c r="GR36" s="560"/>
      <c r="GS36" s="560"/>
      <c r="GT36" s="560"/>
      <c r="GU36" s="560"/>
      <c r="GV36" s="560"/>
      <c r="GW36" s="560"/>
      <c r="GX36" s="560"/>
      <c r="GY36" s="560"/>
      <c r="GZ36" s="560"/>
      <c r="HA36" s="560"/>
      <c r="HB36" s="560"/>
      <c r="HC36" s="560"/>
      <c r="HD36" s="560"/>
      <c r="HE36" s="560"/>
      <c r="HF36" s="560"/>
      <c r="HG36" s="560"/>
      <c r="HH36" s="560"/>
      <c r="HI36" s="560"/>
      <c r="HJ36" s="560"/>
      <c r="HK36" s="560"/>
      <c r="HL36" s="560"/>
      <c r="HM36" s="560"/>
      <c r="HN36" s="560"/>
      <c r="HO36" s="560"/>
      <c r="HP36" s="560"/>
      <c r="HQ36" s="560"/>
      <c r="HR36" s="560"/>
      <c r="HS36" s="560"/>
      <c r="HT36" s="560"/>
      <c r="HU36" s="560"/>
      <c r="HV36" s="560"/>
      <c r="HW36" s="560"/>
      <c r="HX36" s="560"/>
      <c r="HY36" s="560"/>
      <c r="HZ36" s="560"/>
      <c r="IA36" s="560"/>
      <c r="IB36" s="560"/>
      <c r="IC36" s="560"/>
      <c r="ID36" s="560"/>
      <c r="IE36" s="560"/>
      <c r="IF36" s="560"/>
      <c r="IG36" s="560"/>
      <c r="IH36" s="560"/>
      <c r="II36" s="560"/>
      <c r="IJ36" s="560"/>
      <c r="IK36" s="560"/>
      <c r="IL36" s="560"/>
      <c r="IM36" s="560"/>
      <c r="IN36" s="560"/>
      <c r="IO36" s="560"/>
      <c r="IP36" s="560"/>
      <c r="IQ36" s="560"/>
      <c r="IR36" s="560"/>
      <c r="IS36" s="560"/>
      <c r="IT36" s="560"/>
      <c r="IU36" s="560"/>
      <c r="IV36" s="560"/>
    </row>
    <row r="37" spans="1:256" ht="47.25">
      <c r="A37" s="509">
        <v>28</v>
      </c>
      <c r="B37" s="160" t="s">
        <v>3214</v>
      </c>
      <c r="C37" s="66" t="s">
        <v>3215</v>
      </c>
      <c r="D37" s="160" t="s">
        <v>3210</v>
      </c>
      <c r="E37" s="122">
        <v>850000</v>
      </c>
      <c r="F37" s="686" t="s">
        <v>4</v>
      </c>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c r="BO37" s="560"/>
      <c r="BP37" s="560"/>
      <c r="BQ37" s="560"/>
      <c r="BR37" s="560"/>
      <c r="BS37" s="560"/>
      <c r="BT37" s="560"/>
      <c r="BU37" s="560"/>
      <c r="BV37" s="560"/>
      <c r="BW37" s="560"/>
      <c r="BX37" s="560"/>
      <c r="BY37" s="560"/>
      <c r="BZ37" s="560"/>
      <c r="CA37" s="560"/>
      <c r="CB37" s="560"/>
      <c r="CC37" s="560"/>
      <c r="CD37" s="560"/>
      <c r="CE37" s="560"/>
      <c r="CF37" s="560"/>
      <c r="CG37" s="560"/>
      <c r="CH37" s="560"/>
      <c r="CI37" s="560"/>
      <c r="CJ37" s="560"/>
      <c r="CK37" s="560"/>
      <c r="CL37" s="560"/>
      <c r="CM37" s="560"/>
      <c r="CN37" s="560"/>
      <c r="CO37" s="560"/>
      <c r="CP37" s="560"/>
      <c r="CQ37" s="560"/>
      <c r="CR37" s="560"/>
      <c r="CS37" s="560"/>
      <c r="CT37" s="560"/>
      <c r="CU37" s="560"/>
      <c r="CV37" s="560"/>
      <c r="CW37" s="560"/>
      <c r="CX37" s="560"/>
      <c r="CY37" s="560"/>
      <c r="CZ37" s="560"/>
      <c r="DA37" s="560"/>
      <c r="DB37" s="560"/>
      <c r="DC37" s="560"/>
      <c r="DD37" s="560"/>
      <c r="DE37" s="560"/>
      <c r="DF37" s="560"/>
      <c r="DG37" s="560"/>
      <c r="DH37" s="560"/>
      <c r="DI37" s="560"/>
      <c r="DJ37" s="560"/>
      <c r="DK37" s="560"/>
      <c r="DL37" s="560"/>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560"/>
      <c r="EP37" s="560"/>
      <c r="EQ37" s="560"/>
      <c r="ER37" s="560"/>
      <c r="ES37" s="560"/>
      <c r="ET37" s="560"/>
      <c r="EU37" s="560"/>
      <c r="EV37" s="560"/>
      <c r="EW37" s="560"/>
      <c r="EX37" s="560"/>
      <c r="EY37" s="560"/>
      <c r="EZ37" s="560"/>
      <c r="FA37" s="560"/>
      <c r="FB37" s="560"/>
      <c r="FC37" s="560"/>
      <c r="FD37" s="560"/>
      <c r="FE37" s="560"/>
      <c r="FF37" s="560"/>
      <c r="FG37" s="560"/>
      <c r="FH37" s="560"/>
      <c r="FI37" s="560"/>
      <c r="FJ37" s="560"/>
      <c r="FK37" s="560"/>
      <c r="FL37" s="560"/>
      <c r="FM37" s="560"/>
      <c r="FN37" s="560"/>
      <c r="FO37" s="560"/>
      <c r="FP37" s="560"/>
      <c r="FQ37" s="560"/>
      <c r="FR37" s="560"/>
      <c r="FS37" s="560"/>
      <c r="FT37" s="560"/>
      <c r="FU37" s="560"/>
      <c r="FV37" s="560"/>
      <c r="FW37" s="560"/>
      <c r="FX37" s="560"/>
      <c r="FY37" s="560"/>
      <c r="FZ37" s="560"/>
      <c r="GA37" s="560"/>
      <c r="GB37" s="560"/>
      <c r="GC37" s="560"/>
      <c r="GD37" s="560"/>
      <c r="GE37" s="560"/>
      <c r="GF37" s="560"/>
      <c r="GG37" s="560"/>
      <c r="GH37" s="560"/>
      <c r="GI37" s="560"/>
      <c r="GJ37" s="560"/>
      <c r="GK37" s="560"/>
      <c r="GL37" s="560"/>
      <c r="GM37" s="560"/>
      <c r="GN37" s="560"/>
      <c r="GO37" s="560"/>
      <c r="GP37" s="560"/>
      <c r="GQ37" s="560"/>
      <c r="GR37" s="560"/>
      <c r="GS37" s="560"/>
      <c r="GT37" s="560"/>
      <c r="GU37" s="560"/>
      <c r="GV37" s="560"/>
      <c r="GW37" s="560"/>
      <c r="GX37" s="560"/>
      <c r="GY37" s="560"/>
      <c r="GZ37" s="560"/>
      <c r="HA37" s="560"/>
      <c r="HB37" s="560"/>
      <c r="HC37" s="560"/>
      <c r="HD37" s="560"/>
      <c r="HE37" s="560"/>
      <c r="HF37" s="560"/>
      <c r="HG37" s="560"/>
      <c r="HH37" s="560"/>
      <c r="HI37" s="560"/>
      <c r="HJ37" s="560"/>
      <c r="HK37" s="560"/>
      <c r="HL37" s="560"/>
      <c r="HM37" s="560"/>
      <c r="HN37" s="560"/>
      <c r="HO37" s="560"/>
      <c r="HP37" s="560"/>
      <c r="HQ37" s="560"/>
      <c r="HR37" s="560"/>
      <c r="HS37" s="560"/>
      <c r="HT37" s="560"/>
      <c r="HU37" s="560"/>
      <c r="HV37" s="560"/>
      <c r="HW37" s="560"/>
      <c r="HX37" s="560"/>
      <c r="HY37" s="560"/>
      <c r="HZ37" s="560"/>
      <c r="IA37" s="560"/>
      <c r="IB37" s="560"/>
      <c r="IC37" s="560"/>
      <c r="ID37" s="560"/>
      <c r="IE37" s="560"/>
      <c r="IF37" s="560"/>
      <c r="IG37" s="560"/>
      <c r="IH37" s="560"/>
      <c r="II37" s="560"/>
      <c r="IJ37" s="560"/>
      <c r="IK37" s="560"/>
      <c r="IL37" s="560"/>
      <c r="IM37" s="560"/>
      <c r="IN37" s="560"/>
      <c r="IO37" s="560"/>
      <c r="IP37" s="560"/>
      <c r="IQ37" s="560"/>
      <c r="IR37" s="560"/>
      <c r="IS37" s="560"/>
      <c r="IT37" s="560"/>
      <c r="IU37" s="560"/>
      <c r="IV37" s="560"/>
    </row>
    <row r="38" spans="1:256" ht="47.25">
      <c r="A38" s="509">
        <v>29</v>
      </c>
      <c r="B38" s="65" t="s">
        <v>3216</v>
      </c>
      <c r="C38" s="66" t="s">
        <v>3217</v>
      </c>
      <c r="D38" s="65" t="s">
        <v>3218</v>
      </c>
      <c r="E38" s="122">
        <v>800000</v>
      </c>
      <c r="F38" s="686" t="s">
        <v>4</v>
      </c>
      <c r="G38" s="560"/>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c r="BM38" s="560"/>
      <c r="BN38" s="560"/>
      <c r="BO38" s="560"/>
      <c r="BP38" s="560"/>
      <c r="BQ38" s="560"/>
      <c r="BR38" s="560"/>
      <c r="BS38" s="560"/>
      <c r="BT38" s="560"/>
      <c r="BU38" s="560"/>
      <c r="BV38" s="560"/>
      <c r="BW38" s="560"/>
      <c r="BX38" s="560"/>
      <c r="BY38" s="560"/>
      <c r="BZ38" s="560"/>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0"/>
      <c r="DF38" s="560"/>
      <c r="DG38" s="560"/>
      <c r="DH38" s="560"/>
      <c r="DI38" s="560"/>
      <c r="DJ38" s="560"/>
      <c r="DK38" s="560"/>
      <c r="DL38" s="560"/>
      <c r="DM38" s="560"/>
      <c r="DN38" s="560"/>
      <c r="DO38" s="560"/>
      <c r="DP38" s="560"/>
      <c r="DQ38" s="560"/>
      <c r="DR38" s="560"/>
      <c r="DS38" s="560"/>
      <c r="DT38" s="560"/>
      <c r="DU38" s="560"/>
      <c r="DV38" s="560"/>
      <c r="DW38" s="560"/>
      <c r="DX38" s="560"/>
      <c r="DY38" s="560"/>
      <c r="DZ38" s="560"/>
      <c r="EA38" s="560"/>
      <c r="EB38" s="560"/>
      <c r="EC38" s="560"/>
      <c r="ED38" s="560"/>
      <c r="EE38" s="560"/>
      <c r="EF38" s="560"/>
      <c r="EG38" s="560"/>
      <c r="EH38" s="560"/>
      <c r="EI38" s="560"/>
      <c r="EJ38" s="560"/>
      <c r="EK38" s="560"/>
      <c r="EL38" s="560"/>
      <c r="EM38" s="560"/>
      <c r="EN38" s="560"/>
      <c r="EO38" s="560"/>
      <c r="EP38" s="560"/>
      <c r="EQ38" s="560"/>
      <c r="ER38" s="560"/>
      <c r="ES38" s="560"/>
      <c r="ET38" s="560"/>
      <c r="EU38" s="560"/>
      <c r="EV38" s="560"/>
      <c r="EW38" s="560"/>
      <c r="EX38" s="560"/>
      <c r="EY38" s="560"/>
      <c r="EZ38" s="560"/>
      <c r="FA38" s="560"/>
      <c r="FB38" s="560"/>
      <c r="FC38" s="560"/>
      <c r="FD38" s="560"/>
      <c r="FE38" s="560"/>
      <c r="FF38" s="560"/>
      <c r="FG38" s="560"/>
      <c r="FH38" s="560"/>
      <c r="FI38" s="560"/>
      <c r="FJ38" s="560"/>
      <c r="FK38" s="560"/>
      <c r="FL38" s="560"/>
      <c r="FM38" s="560"/>
      <c r="FN38" s="560"/>
      <c r="FO38" s="560"/>
      <c r="FP38" s="560"/>
      <c r="FQ38" s="560"/>
      <c r="FR38" s="560"/>
      <c r="FS38" s="560"/>
      <c r="FT38" s="560"/>
      <c r="FU38" s="560"/>
      <c r="FV38" s="560"/>
      <c r="FW38" s="560"/>
      <c r="FX38" s="560"/>
      <c r="FY38" s="560"/>
      <c r="FZ38" s="560"/>
      <c r="GA38" s="560"/>
      <c r="GB38" s="560"/>
      <c r="GC38" s="560"/>
      <c r="GD38" s="560"/>
      <c r="GE38" s="560"/>
      <c r="GF38" s="560"/>
      <c r="GG38" s="560"/>
      <c r="GH38" s="560"/>
      <c r="GI38" s="560"/>
      <c r="GJ38" s="560"/>
      <c r="GK38" s="560"/>
      <c r="GL38" s="560"/>
      <c r="GM38" s="560"/>
      <c r="GN38" s="560"/>
      <c r="GO38" s="560"/>
      <c r="GP38" s="560"/>
      <c r="GQ38" s="560"/>
      <c r="GR38" s="560"/>
      <c r="GS38" s="560"/>
      <c r="GT38" s="560"/>
      <c r="GU38" s="560"/>
      <c r="GV38" s="560"/>
      <c r="GW38" s="560"/>
      <c r="GX38" s="560"/>
      <c r="GY38" s="560"/>
      <c r="GZ38" s="560"/>
      <c r="HA38" s="560"/>
      <c r="HB38" s="560"/>
      <c r="HC38" s="560"/>
      <c r="HD38" s="560"/>
      <c r="HE38" s="560"/>
      <c r="HF38" s="560"/>
      <c r="HG38" s="560"/>
      <c r="HH38" s="560"/>
      <c r="HI38" s="560"/>
      <c r="HJ38" s="560"/>
      <c r="HK38" s="560"/>
      <c r="HL38" s="560"/>
      <c r="HM38" s="560"/>
      <c r="HN38" s="560"/>
      <c r="HO38" s="560"/>
      <c r="HP38" s="560"/>
      <c r="HQ38" s="560"/>
      <c r="HR38" s="560"/>
      <c r="HS38" s="560"/>
      <c r="HT38" s="560"/>
      <c r="HU38" s="560"/>
      <c r="HV38" s="560"/>
      <c r="HW38" s="560"/>
      <c r="HX38" s="560"/>
      <c r="HY38" s="560"/>
      <c r="HZ38" s="560"/>
      <c r="IA38" s="560"/>
      <c r="IB38" s="560"/>
      <c r="IC38" s="560"/>
      <c r="ID38" s="560"/>
      <c r="IE38" s="560"/>
      <c r="IF38" s="560"/>
      <c r="IG38" s="560"/>
      <c r="IH38" s="560"/>
      <c r="II38" s="560"/>
      <c r="IJ38" s="560"/>
      <c r="IK38" s="560"/>
      <c r="IL38" s="560"/>
      <c r="IM38" s="560"/>
      <c r="IN38" s="560"/>
      <c r="IO38" s="560"/>
      <c r="IP38" s="560"/>
      <c r="IQ38" s="560"/>
      <c r="IR38" s="560"/>
      <c r="IS38" s="560"/>
      <c r="IT38" s="560"/>
      <c r="IU38" s="560"/>
      <c r="IV38" s="560"/>
    </row>
    <row r="39" spans="1:256" ht="47.25">
      <c r="A39" s="509">
        <v>30</v>
      </c>
      <c r="B39" s="160" t="s">
        <v>3219</v>
      </c>
      <c r="C39" s="66" t="s">
        <v>3220</v>
      </c>
      <c r="D39" s="160" t="s">
        <v>3210</v>
      </c>
      <c r="E39" s="122">
        <v>850000</v>
      </c>
      <c r="F39" s="686" t="s">
        <v>4</v>
      </c>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0"/>
      <c r="EU39" s="560"/>
      <c r="EV39" s="560"/>
      <c r="EW39" s="560"/>
      <c r="EX39" s="560"/>
      <c r="EY39" s="560"/>
      <c r="EZ39" s="560"/>
      <c r="FA39" s="560"/>
      <c r="FB39" s="560"/>
      <c r="FC39" s="560"/>
      <c r="FD39" s="560"/>
      <c r="FE39" s="560"/>
      <c r="FF39" s="560"/>
      <c r="FG39" s="560"/>
      <c r="FH39" s="560"/>
      <c r="FI39" s="560"/>
      <c r="FJ39" s="560"/>
      <c r="FK39" s="560"/>
      <c r="FL39" s="560"/>
      <c r="FM39" s="560"/>
      <c r="FN39" s="560"/>
      <c r="FO39" s="560"/>
      <c r="FP39" s="560"/>
      <c r="FQ39" s="560"/>
      <c r="FR39" s="560"/>
      <c r="FS39" s="560"/>
      <c r="FT39" s="560"/>
      <c r="FU39" s="560"/>
      <c r="FV39" s="560"/>
      <c r="FW39" s="560"/>
      <c r="FX39" s="560"/>
      <c r="FY39" s="560"/>
      <c r="FZ39" s="560"/>
      <c r="GA39" s="560"/>
      <c r="GB39" s="560"/>
      <c r="GC39" s="560"/>
      <c r="GD39" s="560"/>
      <c r="GE39" s="560"/>
      <c r="GF39" s="560"/>
      <c r="GG39" s="560"/>
      <c r="GH39" s="560"/>
      <c r="GI39" s="560"/>
      <c r="GJ39" s="560"/>
      <c r="GK39" s="560"/>
      <c r="GL39" s="560"/>
      <c r="GM39" s="560"/>
      <c r="GN39" s="560"/>
      <c r="GO39" s="560"/>
      <c r="GP39" s="560"/>
      <c r="GQ39" s="560"/>
      <c r="GR39" s="560"/>
      <c r="GS39" s="560"/>
      <c r="GT39" s="560"/>
      <c r="GU39" s="560"/>
      <c r="GV39" s="560"/>
      <c r="GW39" s="560"/>
      <c r="GX39" s="560"/>
      <c r="GY39" s="560"/>
      <c r="GZ39" s="560"/>
      <c r="HA39" s="560"/>
      <c r="HB39" s="560"/>
      <c r="HC39" s="560"/>
      <c r="HD39" s="560"/>
      <c r="HE39" s="560"/>
      <c r="HF39" s="560"/>
      <c r="HG39" s="560"/>
      <c r="HH39" s="560"/>
      <c r="HI39" s="560"/>
      <c r="HJ39" s="560"/>
      <c r="HK39" s="560"/>
      <c r="HL39" s="560"/>
      <c r="HM39" s="560"/>
      <c r="HN39" s="560"/>
      <c r="HO39" s="560"/>
      <c r="HP39" s="560"/>
      <c r="HQ39" s="560"/>
      <c r="HR39" s="560"/>
      <c r="HS39" s="560"/>
      <c r="HT39" s="560"/>
      <c r="HU39" s="560"/>
      <c r="HV39" s="560"/>
      <c r="HW39" s="560"/>
      <c r="HX39" s="560"/>
      <c r="HY39" s="560"/>
      <c r="HZ39" s="560"/>
      <c r="IA39" s="560"/>
      <c r="IB39" s="560"/>
      <c r="IC39" s="560"/>
      <c r="ID39" s="560"/>
      <c r="IE39" s="560"/>
      <c r="IF39" s="560"/>
      <c r="IG39" s="560"/>
      <c r="IH39" s="560"/>
      <c r="II39" s="560"/>
      <c r="IJ39" s="560"/>
      <c r="IK39" s="560"/>
      <c r="IL39" s="560"/>
      <c r="IM39" s="560"/>
      <c r="IN39" s="560"/>
      <c r="IO39" s="560"/>
      <c r="IP39" s="560"/>
      <c r="IQ39" s="560"/>
      <c r="IR39" s="560"/>
      <c r="IS39" s="560"/>
      <c r="IT39" s="560"/>
      <c r="IU39" s="560"/>
      <c r="IV39" s="560"/>
    </row>
    <row r="40" spans="1:256" ht="47.25">
      <c r="A40" s="509">
        <v>31</v>
      </c>
      <c r="B40" s="65" t="s">
        <v>3221</v>
      </c>
      <c r="C40" s="66" t="s">
        <v>3222</v>
      </c>
      <c r="D40" s="160" t="s">
        <v>3210</v>
      </c>
      <c r="E40" s="122">
        <v>850000</v>
      </c>
      <c r="F40" s="686" t="s">
        <v>4</v>
      </c>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c r="DC40" s="560"/>
      <c r="DD40" s="560"/>
      <c r="DE40" s="560"/>
      <c r="DF40" s="560"/>
      <c r="DG40" s="560"/>
      <c r="DH40" s="560"/>
      <c r="DI40" s="560"/>
      <c r="DJ40" s="560"/>
      <c r="DK40" s="560"/>
      <c r="DL40" s="560"/>
      <c r="DM40" s="560"/>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c r="FD40" s="560"/>
      <c r="FE40" s="560"/>
      <c r="FF40" s="560"/>
      <c r="FG40" s="560"/>
      <c r="FH40" s="560"/>
      <c r="FI40" s="560"/>
      <c r="FJ40" s="560"/>
      <c r="FK40" s="560"/>
      <c r="FL40" s="560"/>
      <c r="FM40" s="560"/>
      <c r="FN40" s="560"/>
      <c r="FO40" s="560"/>
      <c r="FP40" s="560"/>
      <c r="FQ40" s="560"/>
      <c r="FR40" s="560"/>
      <c r="FS40" s="560"/>
      <c r="FT40" s="560"/>
      <c r="FU40" s="560"/>
      <c r="FV40" s="560"/>
      <c r="FW40" s="560"/>
      <c r="FX40" s="560"/>
      <c r="FY40" s="560"/>
      <c r="FZ40" s="560"/>
      <c r="GA40" s="560"/>
      <c r="GB40" s="560"/>
      <c r="GC40" s="560"/>
      <c r="GD40" s="560"/>
      <c r="GE40" s="560"/>
      <c r="GF40" s="560"/>
      <c r="GG40" s="560"/>
      <c r="GH40" s="560"/>
      <c r="GI40" s="560"/>
      <c r="GJ40" s="560"/>
      <c r="GK40" s="560"/>
      <c r="GL40" s="560"/>
      <c r="GM40" s="560"/>
      <c r="GN40" s="560"/>
      <c r="GO40" s="560"/>
      <c r="GP40" s="560"/>
      <c r="GQ40" s="560"/>
      <c r="GR40" s="560"/>
      <c r="GS40" s="560"/>
      <c r="GT40" s="560"/>
      <c r="GU40" s="560"/>
      <c r="GV40" s="560"/>
      <c r="GW40" s="560"/>
      <c r="GX40" s="560"/>
      <c r="GY40" s="560"/>
      <c r="GZ40" s="560"/>
      <c r="HA40" s="560"/>
      <c r="HB40" s="560"/>
      <c r="HC40" s="560"/>
      <c r="HD40" s="560"/>
      <c r="HE40" s="560"/>
      <c r="HF40" s="560"/>
      <c r="HG40" s="560"/>
      <c r="HH40" s="560"/>
      <c r="HI40" s="560"/>
      <c r="HJ40" s="560"/>
      <c r="HK40" s="560"/>
      <c r="HL40" s="560"/>
      <c r="HM40" s="560"/>
      <c r="HN40" s="560"/>
      <c r="HO40" s="560"/>
      <c r="HP40" s="560"/>
      <c r="HQ40" s="560"/>
      <c r="HR40" s="560"/>
      <c r="HS40" s="560"/>
      <c r="HT40" s="560"/>
      <c r="HU40" s="560"/>
      <c r="HV40" s="560"/>
      <c r="HW40" s="560"/>
      <c r="HX40" s="560"/>
      <c r="HY40" s="560"/>
      <c r="HZ40" s="560"/>
      <c r="IA40" s="560"/>
      <c r="IB40" s="560"/>
      <c r="IC40" s="560"/>
      <c r="ID40" s="560"/>
      <c r="IE40" s="560"/>
      <c r="IF40" s="560"/>
      <c r="IG40" s="560"/>
      <c r="IH40" s="560"/>
      <c r="II40" s="560"/>
      <c r="IJ40" s="560"/>
      <c r="IK40" s="560"/>
      <c r="IL40" s="560"/>
      <c r="IM40" s="560"/>
      <c r="IN40" s="560"/>
      <c r="IO40" s="560"/>
      <c r="IP40" s="560"/>
      <c r="IQ40" s="560"/>
      <c r="IR40" s="560"/>
      <c r="IS40" s="560"/>
      <c r="IT40" s="560"/>
      <c r="IU40" s="560"/>
      <c r="IV40" s="560"/>
    </row>
    <row r="41" spans="1:256" ht="63">
      <c r="A41" s="509">
        <v>32</v>
      </c>
      <c r="B41" s="160" t="s">
        <v>3223</v>
      </c>
      <c r="C41" s="66" t="s">
        <v>3224</v>
      </c>
      <c r="D41" s="65" t="s">
        <v>3200</v>
      </c>
      <c r="E41" s="122">
        <v>750000</v>
      </c>
      <c r="F41" s="686" t="s">
        <v>4</v>
      </c>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560"/>
      <c r="GO41" s="560"/>
      <c r="GP41" s="560"/>
      <c r="GQ41" s="560"/>
      <c r="GR41" s="560"/>
      <c r="GS41" s="560"/>
      <c r="GT41" s="560"/>
      <c r="GU41" s="560"/>
      <c r="GV41" s="560"/>
      <c r="GW41" s="560"/>
      <c r="GX41" s="560"/>
      <c r="GY41" s="560"/>
      <c r="GZ41" s="560"/>
      <c r="HA41" s="560"/>
      <c r="HB41" s="560"/>
      <c r="HC41" s="560"/>
      <c r="HD41" s="560"/>
      <c r="HE41" s="560"/>
      <c r="HF41" s="560"/>
      <c r="HG41" s="560"/>
      <c r="HH41" s="560"/>
      <c r="HI41" s="560"/>
      <c r="HJ41" s="560"/>
      <c r="HK41" s="560"/>
      <c r="HL41" s="560"/>
      <c r="HM41" s="560"/>
      <c r="HN41" s="560"/>
      <c r="HO41" s="560"/>
      <c r="HP41" s="560"/>
      <c r="HQ41" s="560"/>
      <c r="HR41" s="560"/>
      <c r="HS41" s="560"/>
      <c r="HT41" s="560"/>
      <c r="HU41" s="560"/>
      <c r="HV41" s="560"/>
      <c r="HW41" s="560"/>
      <c r="HX41" s="560"/>
      <c r="HY41" s="560"/>
      <c r="HZ41" s="560"/>
      <c r="IA41" s="560"/>
      <c r="IB41" s="560"/>
      <c r="IC41" s="560"/>
      <c r="ID41" s="560"/>
      <c r="IE41" s="560"/>
      <c r="IF41" s="560"/>
      <c r="IG41" s="560"/>
      <c r="IH41" s="560"/>
      <c r="II41" s="560"/>
      <c r="IJ41" s="560"/>
      <c r="IK41" s="560"/>
      <c r="IL41" s="560"/>
      <c r="IM41" s="560"/>
      <c r="IN41" s="560"/>
      <c r="IO41" s="560"/>
      <c r="IP41" s="560"/>
      <c r="IQ41" s="560"/>
      <c r="IR41" s="560"/>
      <c r="IS41" s="560"/>
      <c r="IT41" s="560"/>
      <c r="IU41" s="560"/>
      <c r="IV41" s="560"/>
    </row>
    <row r="42" spans="1:256" ht="47.25">
      <c r="A42" s="509">
        <v>33</v>
      </c>
      <c r="B42" s="65" t="s">
        <v>3225</v>
      </c>
      <c r="C42" s="66" t="s">
        <v>3226</v>
      </c>
      <c r="D42" s="65" t="s">
        <v>3210</v>
      </c>
      <c r="E42" s="122">
        <v>850000</v>
      </c>
      <c r="F42" s="686" t="s">
        <v>4</v>
      </c>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560"/>
      <c r="GO42" s="560"/>
      <c r="GP42" s="560"/>
      <c r="GQ42" s="560"/>
      <c r="GR42" s="560"/>
      <c r="GS42" s="560"/>
      <c r="GT42" s="560"/>
      <c r="GU42" s="560"/>
      <c r="GV42" s="560"/>
      <c r="GW42" s="560"/>
      <c r="GX42" s="560"/>
      <c r="GY42" s="560"/>
      <c r="GZ42" s="560"/>
      <c r="HA42" s="560"/>
      <c r="HB42" s="560"/>
      <c r="HC42" s="560"/>
      <c r="HD42" s="560"/>
      <c r="HE42" s="560"/>
      <c r="HF42" s="560"/>
      <c r="HG42" s="560"/>
      <c r="HH42" s="560"/>
      <c r="HI42" s="560"/>
      <c r="HJ42" s="560"/>
      <c r="HK42" s="560"/>
      <c r="HL42" s="560"/>
      <c r="HM42" s="560"/>
      <c r="HN42" s="560"/>
      <c r="HO42" s="560"/>
      <c r="HP42" s="560"/>
      <c r="HQ42" s="560"/>
      <c r="HR42" s="560"/>
      <c r="HS42" s="560"/>
      <c r="HT42" s="560"/>
      <c r="HU42" s="560"/>
      <c r="HV42" s="560"/>
      <c r="HW42" s="560"/>
      <c r="HX42" s="560"/>
      <c r="HY42" s="560"/>
      <c r="HZ42" s="560"/>
      <c r="IA42" s="560"/>
      <c r="IB42" s="560"/>
      <c r="IC42" s="560"/>
      <c r="ID42" s="560"/>
      <c r="IE42" s="560"/>
      <c r="IF42" s="560"/>
      <c r="IG42" s="560"/>
      <c r="IH42" s="560"/>
      <c r="II42" s="560"/>
      <c r="IJ42" s="560"/>
      <c r="IK42" s="560"/>
      <c r="IL42" s="560"/>
      <c r="IM42" s="560"/>
      <c r="IN42" s="560"/>
      <c r="IO42" s="560"/>
      <c r="IP42" s="560"/>
      <c r="IQ42" s="560"/>
      <c r="IR42" s="560"/>
      <c r="IS42" s="560"/>
      <c r="IT42" s="560"/>
      <c r="IU42" s="560"/>
      <c r="IV42" s="560"/>
    </row>
    <row r="43" spans="1:256" ht="47.25">
      <c r="A43" s="509">
        <v>34</v>
      </c>
      <c r="B43" s="65" t="s">
        <v>3227</v>
      </c>
      <c r="C43" s="66" t="s">
        <v>3228</v>
      </c>
      <c r="D43" s="65" t="s">
        <v>3197</v>
      </c>
      <c r="E43" s="122">
        <v>800000</v>
      </c>
      <c r="F43" s="686" t="s">
        <v>4</v>
      </c>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0"/>
      <c r="BW43" s="560"/>
      <c r="BX43" s="560"/>
      <c r="BY43" s="560"/>
      <c r="BZ43" s="560"/>
      <c r="CA43" s="560"/>
      <c r="CB43" s="560"/>
      <c r="CC43" s="560"/>
      <c r="CD43" s="560"/>
      <c r="CE43" s="560"/>
      <c r="CF43" s="560"/>
      <c r="CG43" s="560"/>
      <c r="CH43" s="560"/>
      <c r="CI43" s="560"/>
      <c r="CJ43" s="560"/>
      <c r="CK43" s="560"/>
      <c r="CL43" s="560"/>
      <c r="CM43" s="560"/>
      <c r="CN43" s="560"/>
      <c r="CO43" s="560"/>
      <c r="CP43" s="560"/>
      <c r="CQ43" s="560"/>
      <c r="CR43" s="560"/>
      <c r="CS43" s="560"/>
      <c r="CT43" s="560"/>
      <c r="CU43" s="560"/>
      <c r="CV43" s="560"/>
      <c r="CW43" s="560"/>
      <c r="CX43" s="560"/>
      <c r="CY43" s="560"/>
      <c r="CZ43" s="560"/>
      <c r="DA43" s="560"/>
      <c r="DB43" s="560"/>
      <c r="DC43" s="560"/>
      <c r="DD43" s="560"/>
      <c r="DE43" s="560"/>
      <c r="DF43" s="560"/>
      <c r="DG43" s="560"/>
      <c r="DH43" s="560"/>
      <c r="DI43" s="560"/>
      <c r="DJ43" s="560"/>
      <c r="DK43" s="560"/>
      <c r="DL43" s="560"/>
      <c r="DM43" s="560"/>
      <c r="DN43" s="560"/>
      <c r="DO43" s="560"/>
      <c r="DP43" s="560"/>
      <c r="DQ43" s="560"/>
      <c r="DR43" s="560"/>
      <c r="DS43" s="560"/>
      <c r="DT43" s="560"/>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560"/>
      <c r="ER43" s="560"/>
      <c r="ES43" s="560"/>
      <c r="ET43" s="560"/>
      <c r="EU43" s="560"/>
      <c r="EV43" s="560"/>
      <c r="EW43" s="560"/>
      <c r="EX43" s="560"/>
      <c r="EY43" s="560"/>
      <c r="EZ43" s="560"/>
      <c r="FA43" s="560"/>
      <c r="FB43" s="560"/>
      <c r="FC43" s="560"/>
      <c r="FD43" s="560"/>
      <c r="FE43" s="560"/>
      <c r="FF43" s="560"/>
      <c r="FG43" s="560"/>
      <c r="FH43" s="560"/>
      <c r="FI43" s="560"/>
      <c r="FJ43" s="560"/>
      <c r="FK43" s="560"/>
      <c r="FL43" s="560"/>
      <c r="FM43" s="560"/>
      <c r="FN43" s="560"/>
      <c r="FO43" s="560"/>
      <c r="FP43" s="560"/>
      <c r="FQ43" s="560"/>
      <c r="FR43" s="560"/>
      <c r="FS43" s="560"/>
      <c r="FT43" s="560"/>
      <c r="FU43" s="560"/>
      <c r="FV43" s="560"/>
      <c r="FW43" s="560"/>
      <c r="FX43" s="560"/>
      <c r="FY43" s="560"/>
      <c r="FZ43" s="560"/>
      <c r="GA43" s="560"/>
      <c r="GB43" s="560"/>
      <c r="GC43" s="560"/>
      <c r="GD43" s="560"/>
      <c r="GE43" s="560"/>
      <c r="GF43" s="560"/>
      <c r="GG43" s="560"/>
      <c r="GH43" s="560"/>
      <c r="GI43" s="560"/>
      <c r="GJ43" s="560"/>
      <c r="GK43" s="560"/>
      <c r="GL43" s="560"/>
      <c r="GM43" s="560"/>
      <c r="GN43" s="560"/>
      <c r="GO43" s="560"/>
      <c r="GP43" s="560"/>
      <c r="GQ43" s="560"/>
      <c r="GR43" s="560"/>
      <c r="GS43" s="560"/>
      <c r="GT43" s="560"/>
      <c r="GU43" s="560"/>
      <c r="GV43" s="560"/>
      <c r="GW43" s="560"/>
      <c r="GX43" s="560"/>
      <c r="GY43" s="560"/>
      <c r="GZ43" s="560"/>
      <c r="HA43" s="560"/>
      <c r="HB43" s="560"/>
      <c r="HC43" s="560"/>
      <c r="HD43" s="560"/>
      <c r="HE43" s="560"/>
      <c r="HF43" s="560"/>
      <c r="HG43" s="560"/>
      <c r="HH43" s="560"/>
      <c r="HI43" s="560"/>
      <c r="HJ43" s="560"/>
      <c r="HK43" s="560"/>
      <c r="HL43" s="560"/>
      <c r="HM43" s="560"/>
      <c r="HN43" s="560"/>
      <c r="HO43" s="560"/>
      <c r="HP43" s="560"/>
      <c r="HQ43" s="560"/>
      <c r="HR43" s="560"/>
      <c r="HS43" s="560"/>
      <c r="HT43" s="560"/>
      <c r="HU43" s="560"/>
      <c r="HV43" s="560"/>
      <c r="HW43" s="560"/>
      <c r="HX43" s="560"/>
      <c r="HY43" s="560"/>
      <c r="HZ43" s="560"/>
      <c r="IA43" s="560"/>
      <c r="IB43" s="560"/>
      <c r="IC43" s="560"/>
      <c r="ID43" s="560"/>
      <c r="IE43" s="560"/>
      <c r="IF43" s="560"/>
      <c r="IG43" s="560"/>
      <c r="IH43" s="560"/>
      <c r="II43" s="560"/>
      <c r="IJ43" s="560"/>
      <c r="IK43" s="560"/>
      <c r="IL43" s="560"/>
      <c r="IM43" s="560"/>
      <c r="IN43" s="560"/>
      <c r="IO43" s="560"/>
      <c r="IP43" s="560"/>
      <c r="IQ43" s="560"/>
      <c r="IR43" s="560"/>
      <c r="IS43" s="560"/>
      <c r="IT43" s="560"/>
      <c r="IU43" s="560"/>
      <c r="IV43" s="560"/>
    </row>
    <row r="44" spans="1:256" ht="63">
      <c r="A44" s="509">
        <v>35</v>
      </c>
      <c r="B44" s="65" t="s">
        <v>3229</v>
      </c>
      <c r="C44" s="66" t="s">
        <v>3230</v>
      </c>
      <c r="D44" s="65" t="s">
        <v>3231</v>
      </c>
      <c r="E44" s="122">
        <v>750000</v>
      </c>
      <c r="F44" s="686" t="s">
        <v>4</v>
      </c>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60"/>
      <c r="BG44" s="560"/>
      <c r="BH44" s="560"/>
      <c r="BI44" s="560"/>
      <c r="BJ44" s="560"/>
      <c r="BK44" s="560"/>
      <c r="BL44" s="560"/>
      <c r="BM44" s="560"/>
      <c r="BN44" s="560"/>
      <c r="BO44" s="560"/>
      <c r="BP44" s="560"/>
      <c r="BQ44" s="560"/>
      <c r="BR44" s="560"/>
      <c r="BS44" s="560"/>
      <c r="BT44" s="560"/>
      <c r="BU44" s="560"/>
      <c r="BV44" s="560"/>
      <c r="BW44" s="560"/>
      <c r="BX44" s="560"/>
      <c r="BY44" s="560"/>
      <c r="BZ44" s="560"/>
      <c r="CA44" s="560"/>
      <c r="CB44" s="560"/>
      <c r="CC44" s="560"/>
      <c r="CD44" s="560"/>
      <c r="CE44" s="560"/>
      <c r="CF44" s="560"/>
      <c r="CG44" s="560"/>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0"/>
      <c r="DH44" s="560"/>
      <c r="DI44" s="560"/>
      <c r="DJ44" s="560"/>
      <c r="DK44" s="560"/>
      <c r="DL44" s="560"/>
      <c r="DM44" s="560"/>
      <c r="DN44" s="560"/>
      <c r="DO44" s="560"/>
      <c r="DP44" s="560"/>
      <c r="DQ44" s="560"/>
      <c r="DR44" s="560"/>
      <c r="DS44" s="560"/>
      <c r="DT44" s="560"/>
      <c r="DU44" s="560"/>
      <c r="DV44" s="560"/>
      <c r="DW44" s="560"/>
      <c r="DX44" s="560"/>
      <c r="DY44" s="560"/>
      <c r="DZ44" s="560"/>
      <c r="EA44" s="560"/>
      <c r="EB44" s="560"/>
      <c r="EC44" s="560"/>
      <c r="ED44" s="560"/>
      <c r="EE44" s="560"/>
      <c r="EF44" s="560"/>
      <c r="EG44" s="560"/>
      <c r="EH44" s="560"/>
      <c r="EI44" s="560"/>
      <c r="EJ44" s="560"/>
      <c r="EK44" s="560"/>
      <c r="EL44" s="560"/>
      <c r="EM44" s="560"/>
      <c r="EN44" s="560"/>
      <c r="EO44" s="560"/>
      <c r="EP44" s="560"/>
      <c r="EQ44" s="560"/>
      <c r="ER44" s="560"/>
      <c r="ES44" s="560"/>
      <c r="ET44" s="560"/>
      <c r="EU44" s="560"/>
      <c r="EV44" s="560"/>
      <c r="EW44" s="560"/>
      <c r="EX44" s="560"/>
      <c r="EY44" s="560"/>
      <c r="EZ44" s="560"/>
      <c r="FA44" s="560"/>
      <c r="FB44" s="560"/>
      <c r="FC44" s="560"/>
      <c r="FD44" s="560"/>
      <c r="FE44" s="560"/>
      <c r="FF44" s="560"/>
      <c r="FG44" s="560"/>
      <c r="FH44" s="560"/>
      <c r="FI44" s="560"/>
      <c r="FJ44" s="560"/>
      <c r="FK44" s="560"/>
      <c r="FL44" s="560"/>
      <c r="FM44" s="560"/>
      <c r="FN44" s="560"/>
      <c r="FO44" s="560"/>
      <c r="FP44" s="560"/>
      <c r="FQ44" s="560"/>
      <c r="FR44" s="560"/>
      <c r="FS44" s="560"/>
      <c r="FT44" s="560"/>
      <c r="FU44" s="560"/>
      <c r="FV44" s="560"/>
      <c r="FW44" s="560"/>
      <c r="FX44" s="560"/>
      <c r="FY44" s="560"/>
      <c r="FZ44" s="560"/>
      <c r="GA44" s="560"/>
      <c r="GB44" s="560"/>
      <c r="GC44" s="560"/>
      <c r="GD44" s="560"/>
      <c r="GE44" s="560"/>
      <c r="GF44" s="560"/>
      <c r="GG44" s="560"/>
      <c r="GH44" s="560"/>
      <c r="GI44" s="560"/>
      <c r="GJ44" s="560"/>
      <c r="GK44" s="560"/>
      <c r="GL44" s="560"/>
      <c r="GM44" s="560"/>
      <c r="GN44" s="560"/>
      <c r="GO44" s="560"/>
      <c r="GP44" s="560"/>
      <c r="GQ44" s="560"/>
      <c r="GR44" s="560"/>
      <c r="GS44" s="560"/>
      <c r="GT44" s="560"/>
      <c r="GU44" s="560"/>
      <c r="GV44" s="560"/>
      <c r="GW44" s="560"/>
      <c r="GX44" s="560"/>
      <c r="GY44" s="560"/>
      <c r="GZ44" s="560"/>
      <c r="HA44" s="560"/>
      <c r="HB44" s="560"/>
      <c r="HC44" s="560"/>
      <c r="HD44" s="560"/>
      <c r="HE44" s="560"/>
      <c r="HF44" s="560"/>
      <c r="HG44" s="560"/>
      <c r="HH44" s="560"/>
      <c r="HI44" s="560"/>
      <c r="HJ44" s="560"/>
      <c r="HK44" s="560"/>
      <c r="HL44" s="560"/>
      <c r="HM44" s="560"/>
      <c r="HN44" s="560"/>
      <c r="HO44" s="560"/>
      <c r="HP44" s="560"/>
      <c r="HQ44" s="560"/>
      <c r="HR44" s="560"/>
      <c r="HS44" s="560"/>
      <c r="HT44" s="560"/>
      <c r="HU44" s="560"/>
      <c r="HV44" s="560"/>
      <c r="HW44" s="560"/>
      <c r="HX44" s="560"/>
      <c r="HY44" s="560"/>
      <c r="HZ44" s="560"/>
      <c r="IA44" s="560"/>
      <c r="IB44" s="560"/>
      <c r="IC44" s="560"/>
      <c r="ID44" s="560"/>
      <c r="IE44" s="560"/>
      <c r="IF44" s="560"/>
      <c r="IG44" s="560"/>
      <c r="IH44" s="560"/>
      <c r="II44" s="560"/>
      <c r="IJ44" s="560"/>
      <c r="IK44" s="560"/>
      <c r="IL44" s="560"/>
      <c r="IM44" s="560"/>
      <c r="IN44" s="560"/>
      <c r="IO44" s="560"/>
      <c r="IP44" s="560"/>
      <c r="IQ44" s="560"/>
      <c r="IR44" s="560"/>
      <c r="IS44" s="560"/>
      <c r="IT44" s="560"/>
      <c r="IU44" s="560"/>
      <c r="IV44" s="560"/>
    </row>
    <row r="45" spans="1:256" ht="47.25">
      <c r="A45" s="509">
        <v>36</v>
      </c>
      <c r="B45" s="65" t="s">
        <v>3232</v>
      </c>
      <c r="C45" s="66" t="s">
        <v>3233</v>
      </c>
      <c r="D45" s="160" t="s">
        <v>3210</v>
      </c>
      <c r="E45" s="122">
        <v>850000</v>
      </c>
      <c r="F45" s="686" t="s">
        <v>4</v>
      </c>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60"/>
      <c r="BG45" s="560"/>
      <c r="BH45" s="560"/>
      <c r="BI45" s="560"/>
      <c r="BJ45" s="560"/>
      <c r="BK45" s="560"/>
      <c r="BL45" s="560"/>
      <c r="BM45" s="560"/>
      <c r="BN45" s="560"/>
      <c r="BO45" s="560"/>
      <c r="BP45" s="560"/>
      <c r="BQ45" s="560"/>
      <c r="BR45" s="560"/>
      <c r="BS45" s="560"/>
      <c r="BT45" s="560"/>
      <c r="BU45" s="560"/>
      <c r="BV45" s="560"/>
      <c r="BW45" s="560"/>
      <c r="BX45" s="560"/>
      <c r="BY45" s="560"/>
      <c r="BZ45" s="560"/>
      <c r="CA45" s="560"/>
      <c r="CB45" s="560"/>
      <c r="CC45" s="560"/>
      <c r="CD45" s="560"/>
      <c r="CE45" s="560"/>
      <c r="CF45" s="560"/>
      <c r="CG45" s="560"/>
      <c r="CH45" s="560"/>
      <c r="CI45" s="560"/>
      <c r="CJ45" s="560"/>
      <c r="CK45" s="560"/>
      <c r="CL45" s="560"/>
      <c r="CM45" s="560"/>
      <c r="CN45" s="560"/>
      <c r="CO45" s="560"/>
      <c r="CP45" s="560"/>
      <c r="CQ45" s="560"/>
      <c r="CR45" s="560"/>
      <c r="CS45" s="560"/>
      <c r="CT45" s="560"/>
      <c r="CU45" s="560"/>
      <c r="CV45" s="560"/>
      <c r="CW45" s="560"/>
      <c r="CX45" s="560"/>
      <c r="CY45" s="560"/>
      <c r="CZ45" s="560"/>
      <c r="DA45" s="560"/>
      <c r="DB45" s="560"/>
      <c r="DC45" s="560"/>
      <c r="DD45" s="560"/>
      <c r="DE45" s="560"/>
      <c r="DF45" s="560"/>
      <c r="DG45" s="560"/>
      <c r="DH45" s="560"/>
      <c r="DI45" s="560"/>
      <c r="DJ45" s="560"/>
      <c r="DK45" s="560"/>
      <c r="DL45" s="560"/>
      <c r="DM45" s="560"/>
      <c r="DN45" s="560"/>
      <c r="DO45" s="560"/>
      <c r="DP45" s="560"/>
      <c r="DQ45" s="560"/>
      <c r="DR45" s="560"/>
      <c r="DS45" s="560"/>
      <c r="DT45" s="560"/>
      <c r="DU45" s="560"/>
      <c r="DV45" s="560"/>
      <c r="DW45" s="560"/>
      <c r="DX45" s="560"/>
      <c r="DY45" s="560"/>
      <c r="DZ45" s="560"/>
      <c r="EA45" s="560"/>
      <c r="EB45" s="560"/>
      <c r="EC45" s="560"/>
      <c r="ED45" s="560"/>
      <c r="EE45" s="560"/>
      <c r="EF45" s="560"/>
      <c r="EG45" s="560"/>
      <c r="EH45" s="560"/>
      <c r="EI45" s="560"/>
      <c r="EJ45" s="560"/>
      <c r="EK45" s="560"/>
      <c r="EL45" s="560"/>
      <c r="EM45" s="560"/>
      <c r="EN45" s="560"/>
      <c r="EO45" s="560"/>
      <c r="EP45" s="560"/>
      <c r="EQ45" s="560"/>
      <c r="ER45" s="560"/>
      <c r="ES45" s="560"/>
      <c r="ET45" s="560"/>
      <c r="EU45" s="560"/>
      <c r="EV45" s="560"/>
      <c r="EW45" s="560"/>
      <c r="EX45" s="560"/>
      <c r="EY45" s="560"/>
      <c r="EZ45" s="560"/>
      <c r="FA45" s="560"/>
      <c r="FB45" s="560"/>
      <c r="FC45" s="560"/>
      <c r="FD45" s="560"/>
      <c r="FE45" s="560"/>
      <c r="FF45" s="560"/>
      <c r="FG45" s="560"/>
      <c r="FH45" s="560"/>
      <c r="FI45" s="560"/>
      <c r="FJ45" s="560"/>
      <c r="FK45" s="560"/>
      <c r="FL45" s="560"/>
      <c r="FM45" s="560"/>
      <c r="FN45" s="560"/>
      <c r="FO45" s="560"/>
      <c r="FP45" s="560"/>
      <c r="FQ45" s="560"/>
      <c r="FR45" s="560"/>
      <c r="FS45" s="560"/>
      <c r="FT45" s="560"/>
      <c r="FU45" s="560"/>
      <c r="FV45" s="560"/>
      <c r="FW45" s="560"/>
      <c r="FX45" s="560"/>
      <c r="FY45" s="560"/>
      <c r="FZ45" s="560"/>
      <c r="GA45" s="560"/>
      <c r="GB45" s="560"/>
      <c r="GC45" s="560"/>
      <c r="GD45" s="560"/>
      <c r="GE45" s="560"/>
      <c r="GF45" s="560"/>
      <c r="GG45" s="560"/>
      <c r="GH45" s="560"/>
      <c r="GI45" s="560"/>
      <c r="GJ45" s="560"/>
      <c r="GK45" s="560"/>
      <c r="GL45" s="560"/>
      <c r="GM45" s="560"/>
      <c r="GN45" s="560"/>
      <c r="GO45" s="560"/>
      <c r="GP45" s="560"/>
      <c r="GQ45" s="560"/>
      <c r="GR45" s="560"/>
      <c r="GS45" s="560"/>
      <c r="GT45" s="560"/>
      <c r="GU45" s="560"/>
      <c r="GV45" s="560"/>
      <c r="GW45" s="560"/>
      <c r="GX45" s="560"/>
      <c r="GY45" s="560"/>
      <c r="GZ45" s="560"/>
      <c r="HA45" s="560"/>
      <c r="HB45" s="560"/>
      <c r="HC45" s="560"/>
      <c r="HD45" s="560"/>
      <c r="HE45" s="560"/>
      <c r="HF45" s="560"/>
      <c r="HG45" s="560"/>
      <c r="HH45" s="560"/>
      <c r="HI45" s="560"/>
      <c r="HJ45" s="560"/>
      <c r="HK45" s="560"/>
      <c r="HL45" s="560"/>
      <c r="HM45" s="560"/>
      <c r="HN45" s="560"/>
      <c r="HO45" s="560"/>
      <c r="HP45" s="560"/>
      <c r="HQ45" s="560"/>
      <c r="HR45" s="560"/>
      <c r="HS45" s="560"/>
      <c r="HT45" s="560"/>
      <c r="HU45" s="560"/>
      <c r="HV45" s="560"/>
      <c r="HW45" s="560"/>
      <c r="HX45" s="560"/>
      <c r="HY45" s="560"/>
      <c r="HZ45" s="560"/>
      <c r="IA45" s="560"/>
      <c r="IB45" s="560"/>
      <c r="IC45" s="560"/>
      <c r="ID45" s="560"/>
      <c r="IE45" s="560"/>
      <c r="IF45" s="560"/>
      <c r="IG45" s="560"/>
      <c r="IH45" s="560"/>
      <c r="II45" s="560"/>
      <c r="IJ45" s="560"/>
      <c r="IK45" s="560"/>
      <c r="IL45" s="560"/>
      <c r="IM45" s="560"/>
      <c r="IN45" s="560"/>
      <c r="IO45" s="560"/>
      <c r="IP45" s="560"/>
      <c r="IQ45" s="560"/>
      <c r="IR45" s="560"/>
      <c r="IS45" s="560"/>
      <c r="IT45" s="560"/>
      <c r="IU45" s="560"/>
      <c r="IV45" s="560"/>
    </row>
    <row r="46" spans="1:256" ht="47.25">
      <c r="A46" s="509">
        <v>37</v>
      </c>
      <c r="B46" s="160" t="s">
        <v>3234</v>
      </c>
      <c r="C46" s="66" t="s">
        <v>3235</v>
      </c>
      <c r="D46" s="160" t="s">
        <v>3210</v>
      </c>
      <c r="E46" s="122">
        <v>850000</v>
      </c>
      <c r="F46" s="686" t="s">
        <v>4</v>
      </c>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c r="BV46" s="560"/>
      <c r="BW46" s="560"/>
      <c r="BX46" s="560"/>
      <c r="BY46" s="560"/>
      <c r="BZ46" s="560"/>
      <c r="CA46" s="560"/>
      <c r="CB46" s="560"/>
      <c r="CC46" s="560"/>
      <c r="CD46" s="560"/>
      <c r="CE46" s="560"/>
      <c r="CF46" s="560"/>
      <c r="CG46" s="560"/>
      <c r="CH46" s="560"/>
      <c r="CI46" s="560"/>
      <c r="CJ46" s="560"/>
      <c r="CK46" s="560"/>
      <c r="CL46" s="560"/>
      <c r="CM46" s="560"/>
      <c r="CN46" s="560"/>
      <c r="CO46" s="560"/>
      <c r="CP46" s="560"/>
      <c r="CQ46" s="560"/>
      <c r="CR46" s="560"/>
      <c r="CS46" s="560"/>
      <c r="CT46" s="560"/>
      <c r="CU46" s="560"/>
      <c r="CV46" s="560"/>
      <c r="CW46" s="560"/>
      <c r="CX46" s="560"/>
      <c r="CY46" s="560"/>
      <c r="CZ46" s="560"/>
      <c r="DA46" s="560"/>
      <c r="DB46" s="560"/>
      <c r="DC46" s="560"/>
      <c r="DD46" s="560"/>
      <c r="DE46" s="560"/>
      <c r="DF46" s="560"/>
      <c r="DG46" s="560"/>
      <c r="DH46" s="560"/>
      <c r="DI46" s="560"/>
      <c r="DJ46" s="560"/>
      <c r="DK46" s="560"/>
      <c r="DL46" s="560"/>
      <c r="DM46" s="560"/>
      <c r="DN46" s="560"/>
      <c r="DO46" s="560"/>
      <c r="DP46" s="560"/>
      <c r="DQ46" s="560"/>
      <c r="DR46" s="560"/>
      <c r="DS46" s="560"/>
      <c r="DT46" s="560"/>
      <c r="DU46" s="560"/>
      <c r="DV46" s="560"/>
      <c r="DW46" s="560"/>
      <c r="DX46" s="560"/>
      <c r="DY46" s="560"/>
      <c r="DZ46" s="560"/>
      <c r="EA46" s="560"/>
      <c r="EB46" s="560"/>
      <c r="EC46" s="560"/>
      <c r="ED46" s="560"/>
      <c r="EE46" s="560"/>
      <c r="EF46" s="560"/>
      <c r="EG46" s="560"/>
      <c r="EH46" s="560"/>
      <c r="EI46" s="560"/>
      <c r="EJ46" s="560"/>
      <c r="EK46" s="560"/>
      <c r="EL46" s="560"/>
      <c r="EM46" s="560"/>
      <c r="EN46" s="560"/>
      <c r="EO46" s="560"/>
      <c r="EP46" s="560"/>
      <c r="EQ46" s="560"/>
      <c r="ER46" s="560"/>
      <c r="ES46" s="560"/>
      <c r="ET46" s="560"/>
      <c r="EU46" s="560"/>
      <c r="EV46" s="560"/>
      <c r="EW46" s="560"/>
      <c r="EX46" s="560"/>
      <c r="EY46" s="560"/>
      <c r="EZ46" s="560"/>
      <c r="FA46" s="560"/>
      <c r="FB46" s="560"/>
      <c r="FC46" s="560"/>
      <c r="FD46" s="560"/>
      <c r="FE46" s="560"/>
      <c r="FF46" s="560"/>
      <c r="FG46" s="560"/>
      <c r="FH46" s="560"/>
      <c r="FI46" s="560"/>
      <c r="FJ46" s="560"/>
      <c r="FK46" s="560"/>
      <c r="FL46" s="560"/>
      <c r="FM46" s="560"/>
      <c r="FN46" s="560"/>
      <c r="FO46" s="560"/>
      <c r="FP46" s="560"/>
      <c r="FQ46" s="560"/>
      <c r="FR46" s="560"/>
      <c r="FS46" s="560"/>
      <c r="FT46" s="560"/>
      <c r="FU46" s="560"/>
      <c r="FV46" s="560"/>
      <c r="FW46" s="560"/>
      <c r="FX46" s="560"/>
      <c r="FY46" s="560"/>
      <c r="FZ46" s="560"/>
      <c r="GA46" s="560"/>
      <c r="GB46" s="560"/>
      <c r="GC46" s="560"/>
      <c r="GD46" s="560"/>
      <c r="GE46" s="560"/>
      <c r="GF46" s="560"/>
      <c r="GG46" s="560"/>
      <c r="GH46" s="560"/>
      <c r="GI46" s="560"/>
      <c r="GJ46" s="560"/>
      <c r="GK46" s="560"/>
      <c r="GL46" s="560"/>
      <c r="GM46" s="560"/>
      <c r="GN46" s="560"/>
      <c r="GO46" s="560"/>
      <c r="GP46" s="560"/>
      <c r="GQ46" s="560"/>
      <c r="GR46" s="560"/>
      <c r="GS46" s="560"/>
      <c r="GT46" s="560"/>
      <c r="GU46" s="560"/>
      <c r="GV46" s="560"/>
      <c r="GW46" s="560"/>
      <c r="GX46" s="560"/>
      <c r="GY46" s="560"/>
      <c r="GZ46" s="560"/>
      <c r="HA46" s="560"/>
      <c r="HB46" s="560"/>
      <c r="HC46" s="560"/>
      <c r="HD46" s="560"/>
      <c r="HE46" s="560"/>
      <c r="HF46" s="560"/>
      <c r="HG46" s="560"/>
      <c r="HH46" s="560"/>
      <c r="HI46" s="560"/>
      <c r="HJ46" s="560"/>
      <c r="HK46" s="560"/>
      <c r="HL46" s="560"/>
      <c r="HM46" s="560"/>
      <c r="HN46" s="560"/>
      <c r="HO46" s="560"/>
      <c r="HP46" s="560"/>
      <c r="HQ46" s="560"/>
      <c r="HR46" s="560"/>
      <c r="HS46" s="560"/>
      <c r="HT46" s="560"/>
      <c r="HU46" s="560"/>
      <c r="HV46" s="560"/>
      <c r="HW46" s="560"/>
      <c r="HX46" s="560"/>
      <c r="HY46" s="560"/>
      <c r="HZ46" s="560"/>
      <c r="IA46" s="560"/>
      <c r="IB46" s="560"/>
      <c r="IC46" s="560"/>
      <c r="ID46" s="560"/>
      <c r="IE46" s="560"/>
      <c r="IF46" s="560"/>
      <c r="IG46" s="560"/>
      <c r="IH46" s="560"/>
      <c r="II46" s="560"/>
      <c r="IJ46" s="560"/>
      <c r="IK46" s="560"/>
      <c r="IL46" s="560"/>
      <c r="IM46" s="560"/>
      <c r="IN46" s="560"/>
      <c r="IO46" s="560"/>
      <c r="IP46" s="560"/>
      <c r="IQ46" s="560"/>
      <c r="IR46" s="560"/>
      <c r="IS46" s="560"/>
      <c r="IT46" s="560"/>
      <c r="IU46" s="560"/>
      <c r="IV46" s="560"/>
    </row>
    <row r="47" spans="1:256" ht="47.25">
      <c r="A47" s="509">
        <v>38</v>
      </c>
      <c r="B47" s="65" t="s">
        <v>3236</v>
      </c>
      <c r="C47" s="66" t="s">
        <v>3237</v>
      </c>
      <c r="D47" s="160" t="s">
        <v>3238</v>
      </c>
      <c r="E47" s="122">
        <v>850000</v>
      </c>
      <c r="F47" s="686" t="s">
        <v>4</v>
      </c>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60"/>
      <c r="BG47" s="560"/>
      <c r="BH47" s="560"/>
      <c r="BI47" s="560"/>
      <c r="BJ47" s="560"/>
      <c r="BK47" s="560"/>
      <c r="BL47" s="560"/>
      <c r="BM47" s="560"/>
      <c r="BN47" s="560"/>
      <c r="BO47" s="560"/>
      <c r="BP47" s="560"/>
      <c r="BQ47" s="560"/>
      <c r="BR47" s="560"/>
      <c r="BS47" s="560"/>
      <c r="BT47" s="560"/>
      <c r="BU47" s="560"/>
      <c r="BV47" s="560"/>
      <c r="BW47" s="560"/>
      <c r="BX47" s="560"/>
      <c r="BY47" s="560"/>
      <c r="BZ47" s="560"/>
      <c r="CA47" s="560"/>
      <c r="CB47" s="560"/>
      <c r="CC47" s="560"/>
      <c r="CD47" s="560"/>
      <c r="CE47" s="560"/>
      <c r="CF47" s="560"/>
      <c r="CG47" s="560"/>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0"/>
      <c r="DH47" s="560"/>
      <c r="DI47" s="560"/>
      <c r="DJ47" s="560"/>
      <c r="DK47" s="560"/>
      <c r="DL47" s="560"/>
      <c r="DM47" s="560"/>
      <c r="DN47" s="560"/>
      <c r="DO47" s="560"/>
      <c r="DP47" s="560"/>
      <c r="DQ47" s="560"/>
      <c r="DR47" s="560"/>
      <c r="DS47" s="560"/>
      <c r="DT47" s="560"/>
      <c r="DU47" s="560"/>
      <c r="DV47" s="560"/>
      <c r="DW47" s="560"/>
      <c r="DX47" s="560"/>
      <c r="DY47" s="560"/>
      <c r="DZ47" s="560"/>
      <c r="EA47" s="560"/>
      <c r="EB47" s="560"/>
      <c r="EC47" s="560"/>
      <c r="ED47" s="560"/>
      <c r="EE47" s="560"/>
      <c r="EF47" s="560"/>
      <c r="EG47" s="560"/>
      <c r="EH47" s="560"/>
      <c r="EI47" s="560"/>
      <c r="EJ47" s="560"/>
      <c r="EK47" s="560"/>
      <c r="EL47" s="560"/>
      <c r="EM47" s="560"/>
      <c r="EN47" s="560"/>
      <c r="EO47" s="560"/>
      <c r="EP47" s="560"/>
      <c r="EQ47" s="560"/>
      <c r="ER47" s="560"/>
      <c r="ES47" s="560"/>
      <c r="ET47" s="560"/>
      <c r="EU47" s="560"/>
      <c r="EV47" s="560"/>
      <c r="EW47" s="560"/>
      <c r="EX47" s="560"/>
      <c r="EY47" s="560"/>
      <c r="EZ47" s="560"/>
      <c r="FA47" s="560"/>
      <c r="FB47" s="560"/>
      <c r="FC47" s="560"/>
      <c r="FD47" s="560"/>
      <c r="FE47" s="560"/>
      <c r="FF47" s="560"/>
      <c r="FG47" s="560"/>
      <c r="FH47" s="560"/>
      <c r="FI47" s="560"/>
      <c r="FJ47" s="560"/>
      <c r="FK47" s="560"/>
      <c r="FL47" s="560"/>
      <c r="FM47" s="560"/>
      <c r="FN47" s="560"/>
      <c r="FO47" s="560"/>
      <c r="FP47" s="560"/>
      <c r="FQ47" s="560"/>
      <c r="FR47" s="560"/>
      <c r="FS47" s="560"/>
      <c r="FT47" s="560"/>
      <c r="FU47" s="560"/>
      <c r="FV47" s="560"/>
      <c r="FW47" s="560"/>
      <c r="FX47" s="560"/>
      <c r="FY47" s="560"/>
      <c r="FZ47" s="560"/>
      <c r="GA47" s="560"/>
      <c r="GB47" s="560"/>
      <c r="GC47" s="560"/>
      <c r="GD47" s="560"/>
      <c r="GE47" s="560"/>
      <c r="GF47" s="560"/>
      <c r="GG47" s="560"/>
      <c r="GH47" s="560"/>
      <c r="GI47" s="560"/>
      <c r="GJ47" s="560"/>
      <c r="GK47" s="560"/>
      <c r="GL47" s="560"/>
      <c r="GM47" s="560"/>
      <c r="GN47" s="560"/>
      <c r="GO47" s="560"/>
      <c r="GP47" s="560"/>
      <c r="GQ47" s="560"/>
      <c r="GR47" s="560"/>
      <c r="GS47" s="560"/>
      <c r="GT47" s="560"/>
      <c r="GU47" s="560"/>
      <c r="GV47" s="560"/>
      <c r="GW47" s="560"/>
      <c r="GX47" s="560"/>
      <c r="GY47" s="560"/>
      <c r="GZ47" s="560"/>
      <c r="HA47" s="560"/>
      <c r="HB47" s="560"/>
      <c r="HC47" s="560"/>
      <c r="HD47" s="560"/>
      <c r="HE47" s="560"/>
      <c r="HF47" s="560"/>
      <c r="HG47" s="560"/>
      <c r="HH47" s="560"/>
      <c r="HI47" s="560"/>
      <c r="HJ47" s="560"/>
      <c r="HK47" s="560"/>
      <c r="HL47" s="560"/>
      <c r="HM47" s="560"/>
      <c r="HN47" s="560"/>
      <c r="HO47" s="560"/>
      <c r="HP47" s="560"/>
      <c r="HQ47" s="560"/>
      <c r="HR47" s="560"/>
      <c r="HS47" s="560"/>
      <c r="HT47" s="560"/>
      <c r="HU47" s="560"/>
      <c r="HV47" s="560"/>
      <c r="HW47" s="560"/>
      <c r="HX47" s="560"/>
      <c r="HY47" s="560"/>
      <c r="HZ47" s="560"/>
      <c r="IA47" s="560"/>
      <c r="IB47" s="560"/>
      <c r="IC47" s="560"/>
      <c r="ID47" s="560"/>
      <c r="IE47" s="560"/>
      <c r="IF47" s="560"/>
      <c r="IG47" s="560"/>
      <c r="IH47" s="560"/>
      <c r="II47" s="560"/>
      <c r="IJ47" s="560"/>
      <c r="IK47" s="560"/>
      <c r="IL47" s="560"/>
      <c r="IM47" s="560"/>
      <c r="IN47" s="560"/>
      <c r="IO47" s="560"/>
      <c r="IP47" s="560"/>
      <c r="IQ47" s="560"/>
      <c r="IR47" s="560"/>
      <c r="IS47" s="560"/>
      <c r="IT47" s="560"/>
      <c r="IU47" s="560"/>
      <c r="IV47" s="560"/>
    </row>
    <row r="48" spans="1:256" ht="47.25">
      <c r="A48" s="509">
        <v>39</v>
      </c>
      <c r="B48" s="160" t="s">
        <v>3239</v>
      </c>
      <c r="C48" s="66" t="s">
        <v>10168</v>
      </c>
      <c r="D48" s="160" t="s">
        <v>3238</v>
      </c>
      <c r="E48" s="122">
        <v>850000</v>
      </c>
      <c r="F48" s="686" t="s">
        <v>4</v>
      </c>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c r="AE48" s="560"/>
      <c r="AF48" s="560"/>
      <c r="AG48" s="560"/>
      <c r="AH48" s="560"/>
      <c r="AI48" s="560"/>
      <c r="AJ48" s="560"/>
      <c r="AK48" s="560"/>
      <c r="AL48" s="560"/>
      <c r="AM48" s="560"/>
      <c r="AN48" s="560"/>
      <c r="AO48" s="560"/>
      <c r="AP48" s="560"/>
      <c r="AQ48" s="560"/>
      <c r="AR48" s="560"/>
      <c r="AS48" s="560"/>
      <c r="AT48" s="560"/>
      <c r="AU48" s="560"/>
      <c r="AV48" s="560"/>
      <c r="AW48" s="560"/>
      <c r="AX48" s="560"/>
      <c r="AY48" s="560"/>
      <c r="AZ48" s="560"/>
      <c r="BA48" s="560"/>
      <c r="BB48" s="560"/>
      <c r="BC48" s="560"/>
      <c r="BD48" s="560"/>
      <c r="BE48" s="560"/>
      <c r="BF48" s="560"/>
      <c r="BG48" s="560"/>
      <c r="BH48" s="560"/>
      <c r="BI48" s="560"/>
      <c r="BJ48" s="560"/>
      <c r="BK48" s="560"/>
      <c r="BL48" s="560"/>
      <c r="BM48" s="560"/>
      <c r="BN48" s="560"/>
      <c r="BO48" s="560"/>
      <c r="BP48" s="560"/>
      <c r="BQ48" s="560"/>
      <c r="BR48" s="560"/>
      <c r="BS48" s="560"/>
      <c r="BT48" s="560"/>
      <c r="BU48" s="560"/>
      <c r="BV48" s="560"/>
      <c r="BW48" s="560"/>
      <c r="BX48" s="560"/>
      <c r="BY48" s="560"/>
      <c r="BZ48" s="560"/>
      <c r="CA48" s="560"/>
      <c r="CB48" s="560"/>
      <c r="CC48" s="560"/>
      <c r="CD48" s="560"/>
      <c r="CE48" s="560"/>
      <c r="CF48" s="560"/>
      <c r="CG48" s="560"/>
      <c r="CH48" s="560"/>
      <c r="CI48" s="560"/>
      <c r="CJ48" s="560"/>
      <c r="CK48" s="560"/>
      <c r="CL48" s="560"/>
      <c r="CM48" s="560"/>
      <c r="CN48" s="560"/>
      <c r="CO48" s="560"/>
      <c r="CP48" s="560"/>
      <c r="CQ48" s="560"/>
      <c r="CR48" s="560"/>
      <c r="CS48" s="560"/>
      <c r="CT48" s="560"/>
      <c r="CU48" s="560"/>
      <c r="CV48" s="560"/>
      <c r="CW48" s="560"/>
      <c r="CX48" s="560"/>
      <c r="CY48" s="560"/>
      <c r="CZ48" s="560"/>
      <c r="DA48" s="560"/>
      <c r="DB48" s="560"/>
      <c r="DC48" s="560"/>
      <c r="DD48" s="560"/>
      <c r="DE48" s="560"/>
      <c r="DF48" s="560"/>
      <c r="DG48" s="560"/>
      <c r="DH48" s="560"/>
      <c r="DI48" s="560"/>
      <c r="DJ48" s="560"/>
      <c r="DK48" s="560"/>
      <c r="DL48" s="560"/>
      <c r="DM48" s="560"/>
      <c r="DN48" s="560"/>
      <c r="DO48" s="560"/>
      <c r="DP48" s="560"/>
      <c r="DQ48" s="560"/>
      <c r="DR48" s="560"/>
      <c r="DS48" s="560"/>
      <c r="DT48" s="560"/>
      <c r="DU48" s="560"/>
      <c r="DV48" s="560"/>
      <c r="DW48" s="560"/>
      <c r="DX48" s="560"/>
      <c r="DY48" s="560"/>
      <c r="DZ48" s="560"/>
      <c r="EA48" s="560"/>
      <c r="EB48" s="560"/>
      <c r="EC48" s="560"/>
      <c r="ED48" s="560"/>
      <c r="EE48" s="560"/>
      <c r="EF48" s="560"/>
      <c r="EG48" s="560"/>
      <c r="EH48" s="560"/>
      <c r="EI48" s="560"/>
      <c r="EJ48" s="560"/>
      <c r="EK48" s="560"/>
      <c r="EL48" s="560"/>
      <c r="EM48" s="560"/>
      <c r="EN48" s="560"/>
      <c r="EO48" s="560"/>
      <c r="EP48" s="560"/>
      <c r="EQ48" s="560"/>
      <c r="ER48" s="560"/>
      <c r="ES48" s="560"/>
      <c r="ET48" s="560"/>
      <c r="EU48" s="560"/>
      <c r="EV48" s="560"/>
      <c r="EW48" s="560"/>
      <c r="EX48" s="560"/>
      <c r="EY48" s="560"/>
      <c r="EZ48" s="560"/>
      <c r="FA48" s="560"/>
      <c r="FB48" s="560"/>
      <c r="FC48" s="560"/>
      <c r="FD48" s="560"/>
      <c r="FE48" s="560"/>
      <c r="FF48" s="560"/>
      <c r="FG48" s="560"/>
      <c r="FH48" s="560"/>
      <c r="FI48" s="560"/>
      <c r="FJ48" s="560"/>
      <c r="FK48" s="560"/>
      <c r="FL48" s="560"/>
      <c r="FM48" s="560"/>
      <c r="FN48" s="560"/>
      <c r="FO48" s="560"/>
      <c r="FP48" s="560"/>
      <c r="FQ48" s="560"/>
      <c r="FR48" s="560"/>
      <c r="FS48" s="560"/>
      <c r="FT48" s="560"/>
      <c r="FU48" s="560"/>
      <c r="FV48" s="560"/>
      <c r="FW48" s="560"/>
      <c r="FX48" s="560"/>
      <c r="FY48" s="560"/>
      <c r="FZ48" s="560"/>
      <c r="GA48" s="560"/>
      <c r="GB48" s="560"/>
      <c r="GC48" s="560"/>
      <c r="GD48" s="560"/>
      <c r="GE48" s="560"/>
      <c r="GF48" s="560"/>
      <c r="GG48" s="560"/>
      <c r="GH48" s="560"/>
      <c r="GI48" s="560"/>
      <c r="GJ48" s="560"/>
      <c r="GK48" s="560"/>
      <c r="GL48" s="560"/>
      <c r="GM48" s="560"/>
      <c r="GN48" s="560"/>
      <c r="GO48" s="560"/>
      <c r="GP48" s="560"/>
      <c r="GQ48" s="560"/>
      <c r="GR48" s="560"/>
      <c r="GS48" s="560"/>
      <c r="GT48" s="560"/>
      <c r="GU48" s="560"/>
      <c r="GV48" s="560"/>
      <c r="GW48" s="560"/>
      <c r="GX48" s="560"/>
      <c r="GY48" s="560"/>
      <c r="GZ48" s="560"/>
      <c r="HA48" s="560"/>
      <c r="HB48" s="560"/>
      <c r="HC48" s="560"/>
      <c r="HD48" s="560"/>
      <c r="HE48" s="560"/>
      <c r="HF48" s="560"/>
      <c r="HG48" s="560"/>
      <c r="HH48" s="560"/>
      <c r="HI48" s="560"/>
      <c r="HJ48" s="560"/>
      <c r="HK48" s="560"/>
      <c r="HL48" s="560"/>
      <c r="HM48" s="560"/>
      <c r="HN48" s="560"/>
      <c r="HO48" s="560"/>
      <c r="HP48" s="560"/>
      <c r="HQ48" s="560"/>
      <c r="HR48" s="560"/>
      <c r="HS48" s="560"/>
      <c r="HT48" s="560"/>
      <c r="HU48" s="560"/>
      <c r="HV48" s="560"/>
      <c r="HW48" s="560"/>
      <c r="HX48" s="560"/>
      <c r="HY48" s="560"/>
      <c r="HZ48" s="560"/>
      <c r="IA48" s="560"/>
      <c r="IB48" s="560"/>
      <c r="IC48" s="560"/>
      <c r="ID48" s="560"/>
      <c r="IE48" s="560"/>
      <c r="IF48" s="560"/>
      <c r="IG48" s="560"/>
      <c r="IH48" s="560"/>
      <c r="II48" s="560"/>
      <c r="IJ48" s="560"/>
      <c r="IK48" s="560"/>
      <c r="IL48" s="560"/>
      <c r="IM48" s="560"/>
      <c r="IN48" s="560"/>
      <c r="IO48" s="560"/>
      <c r="IP48" s="560"/>
      <c r="IQ48" s="560"/>
      <c r="IR48" s="560"/>
      <c r="IS48" s="560"/>
      <c r="IT48" s="560"/>
      <c r="IU48" s="560"/>
      <c r="IV48" s="560"/>
    </row>
    <row r="49" spans="1:256" ht="47.25">
      <c r="A49" s="509">
        <v>40</v>
      </c>
      <c r="B49" s="65" t="s">
        <v>3240</v>
      </c>
      <c r="C49" s="66" t="s">
        <v>10169</v>
      </c>
      <c r="D49" s="65" t="s">
        <v>3213</v>
      </c>
      <c r="E49" s="122">
        <v>800000</v>
      </c>
      <c r="F49" s="686" t="s">
        <v>4</v>
      </c>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0"/>
      <c r="CT49" s="560"/>
      <c r="CU49" s="560"/>
      <c r="CV49" s="560"/>
      <c r="CW49" s="560"/>
      <c r="CX49" s="560"/>
      <c r="CY49" s="560"/>
      <c r="CZ49" s="560"/>
      <c r="DA49" s="560"/>
      <c r="DB49" s="560"/>
      <c r="DC49" s="560"/>
      <c r="DD49" s="560"/>
      <c r="DE49" s="560"/>
      <c r="DF49" s="560"/>
      <c r="DG49" s="560"/>
      <c r="DH49" s="560"/>
      <c r="DI49" s="560"/>
      <c r="DJ49" s="560"/>
      <c r="DK49" s="560"/>
      <c r="DL49" s="560"/>
      <c r="DM49" s="560"/>
      <c r="DN49" s="560"/>
      <c r="DO49" s="560"/>
      <c r="DP49" s="560"/>
      <c r="DQ49" s="560"/>
      <c r="DR49" s="560"/>
      <c r="DS49" s="560"/>
      <c r="DT49" s="560"/>
      <c r="DU49" s="560"/>
      <c r="DV49" s="560"/>
      <c r="DW49" s="560"/>
      <c r="DX49" s="560"/>
      <c r="DY49" s="560"/>
      <c r="DZ49" s="560"/>
      <c r="EA49" s="560"/>
      <c r="EB49" s="560"/>
      <c r="EC49" s="560"/>
      <c r="ED49" s="560"/>
      <c r="EE49" s="560"/>
      <c r="EF49" s="560"/>
      <c r="EG49" s="560"/>
      <c r="EH49" s="560"/>
      <c r="EI49" s="560"/>
      <c r="EJ49" s="560"/>
      <c r="EK49" s="560"/>
      <c r="EL49" s="560"/>
      <c r="EM49" s="560"/>
      <c r="EN49" s="560"/>
      <c r="EO49" s="560"/>
      <c r="EP49" s="560"/>
      <c r="EQ49" s="560"/>
      <c r="ER49" s="560"/>
      <c r="ES49" s="560"/>
      <c r="ET49" s="560"/>
      <c r="EU49" s="560"/>
      <c r="EV49" s="560"/>
      <c r="EW49" s="560"/>
      <c r="EX49" s="560"/>
      <c r="EY49" s="560"/>
      <c r="EZ49" s="560"/>
      <c r="FA49" s="560"/>
      <c r="FB49" s="560"/>
      <c r="FC49" s="560"/>
      <c r="FD49" s="560"/>
      <c r="FE49" s="560"/>
      <c r="FF49" s="560"/>
      <c r="FG49" s="560"/>
      <c r="FH49" s="560"/>
      <c r="FI49" s="560"/>
      <c r="FJ49" s="560"/>
      <c r="FK49" s="560"/>
      <c r="FL49" s="560"/>
      <c r="FM49" s="560"/>
      <c r="FN49" s="560"/>
      <c r="FO49" s="560"/>
      <c r="FP49" s="560"/>
      <c r="FQ49" s="560"/>
      <c r="FR49" s="560"/>
      <c r="FS49" s="560"/>
      <c r="FT49" s="560"/>
      <c r="FU49" s="560"/>
      <c r="FV49" s="560"/>
      <c r="FW49" s="560"/>
      <c r="FX49" s="560"/>
      <c r="FY49" s="560"/>
      <c r="FZ49" s="560"/>
      <c r="GA49" s="560"/>
      <c r="GB49" s="560"/>
      <c r="GC49" s="560"/>
      <c r="GD49" s="560"/>
      <c r="GE49" s="560"/>
      <c r="GF49" s="560"/>
      <c r="GG49" s="560"/>
      <c r="GH49" s="560"/>
      <c r="GI49" s="560"/>
      <c r="GJ49" s="560"/>
      <c r="GK49" s="560"/>
      <c r="GL49" s="560"/>
      <c r="GM49" s="560"/>
      <c r="GN49" s="560"/>
      <c r="GO49" s="560"/>
      <c r="GP49" s="560"/>
      <c r="GQ49" s="560"/>
      <c r="GR49" s="560"/>
      <c r="GS49" s="560"/>
      <c r="GT49" s="560"/>
      <c r="GU49" s="560"/>
      <c r="GV49" s="560"/>
      <c r="GW49" s="560"/>
      <c r="GX49" s="560"/>
      <c r="GY49" s="560"/>
      <c r="GZ49" s="560"/>
      <c r="HA49" s="560"/>
      <c r="HB49" s="560"/>
      <c r="HC49" s="560"/>
      <c r="HD49" s="560"/>
      <c r="HE49" s="560"/>
      <c r="HF49" s="560"/>
      <c r="HG49" s="560"/>
      <c r="HH49" s="560"/>
      <c r="HI49" s="560"/>
      <c r="HJ49" s="560"/>
      <c r="HK49" s="560"/>
      <c r="HL49" s="560"/>
      <c r="HM49" s="560"/>
      <c r="HN49" s="560"/>
      <c r="HO49" s="560"/>
      <c r="HP49" s="560"/>
      <c r="HQ49" s="560"/>
      <c r="HR49" s="560"/>
      <c r="HS49" s="560"/>
      <c r="HT49" s="560"/>
      <c r="HU49" s="560"/>
      <c r="HV49" s="560"/>
      <c r="HW49" s="560"/>
      <c r="HX49" s="560"/>
      <c r="HY49" s="560"/>
      <c r="HZ49" s="560"/>
      <c r="IA49" s="560"/>
      <c r="IB49" s="560"/>
      <c r="IC49" s="560"/>
      <c r="ID49" s="560"/>
      <c r="IE49" s="560"/>
      <c r="IF49" s="560"/>
      <c r="IG49" s="560"/>
      <c r="IH49" s="560"/>
      <c r="II49" s="560"/>
      <c r="IJ49" s="560"/>
      <c r="IK49" s="560"/>
      <c r="IL49" s="560"/>
      <c r="IM49" s="560"/>
      <c r="IN49" s="560"/>
      <c r="IO49" s="560"/>
      <c r="IP49" s="560"/>
      <c r="IQ49" s="560"/>
      <c r="IR49" s="560"/>
      <c r="IS49" s="560"/>
      <c r="IT49" s="560"/>
      <c r="IU49" s="560"/>
      <c r="IV49" s="560"/>
    </row>
    <row r="50" spans="1:256" ht="47.25">
      <c r="A50" s="509">
        <v>41</v>
      </c>
      <c r="B50" s="160" t="s">
        <v>3241</v>
      </c>
      <c r="C50" s="66" t="s">
        <v>10170</v>
      </c>
      <c r="D50" s="160" t="s">
        <v>3238</v>
      </c>
      <c r="E50" s="122">
        <v>850000</v>
      </c>
      <c r="F50" s="686" t="s">
        <v>4</v>
      </c>
      <c r="G50" s="560"/>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0"/>
      <c r="DH50" s="560"/>
      <c r="DI50" s="560"/>
      <c r="DJ50" s="560"/>
      <c r="DK50" s="560"/>
      <c r="DL50" s="560"/>
      <c r="DM50" s="560"/>
      <c r="DN50" s="560"/>
      <c r="DO50" s="560"/>
      <c r="DP50" s="560"/>
      <c r="DQ50" s="560"/>
      <c r="DR50" s="560"/>
      <c r="DS50" s="560"/>
      <c r="DT50" s="560"/>
      <c r="DU50" s="560"/>
      <c r="DV50" s="560"/>
      <c r="DW50" s="560"/>
      <c r="DX50" s="560"/>
      <c r="DY50" s="560"/>
      <c r="DZ50" s="560"/>
      <c r="EA50" s="560"/>
      <c r="EB50" s="560"/>
      <c r="EC50" s="560"/>
      <c r="ED50" s="560"/>
      <c r="EE50" s="560"/>
      <c r="EF50" s="560"/>
      <c r="EG50" s="560"/>
      <c r="EH50" s="560"/>
      <c r="EI50" s="560"/>
      <c r="EJ50" s="560"/>
      <c r="EK50" s="560"/>
      <c r="EL50" s="560"/>
      <c r="EM50" s="560"/>
      <c r="EN50" s="560"/>
      <c r="EO50" s="560"/>
      <c r="EP50" s="560"/>
      <c r="EQ50" s="560"/>
      <c r="ER50" s="560"/>
      <c r="ES50" s="560"/>
      <c r="ET50" s="560"/>
      <c r="EU50" s="560"/>
      <c r="EV50" s="560"/>
      <c r="EW50" s="560"/>
      <c r="EX50" s="560"/>
      <c r="EY50" s="560"/>
      <c r="EZ50" s="560"/>
      <c r="FA50" s="560"/>
      <c r="FB50" s="560"/>
      <c r="FC50" s="560"/>
      <c r="FD50" s="560"/>
      <c r="FE50" s="560"/>
      <c r="FF50" s="560"/>
      <c r="FG50" s="560"/>
      <c r="FH50" s="560"/>
      <c r="FI50" s="560"/>
      <c r="FJ50" s="560"/>
      <c r="FK50" s="560"/>
      <c r="FL50" s="560"/>
      <c r="FM50" s="560"/>
      <c r="FN50" s="560"/>
      <c r="FO50" s="560"/>
      <c r="FP50" s="560"/>
      <c r="FQ50" s="560"/>
      <c r="FR50" s="560"/>
      <c r="FS50" s="560"/>
      <c r="FT50" s="560"/>
      <c r="FU50" s="560"/>
      <c r="FV50" s="560"/>
      <c r="FW50" s="560"/>
      <c r="FX50" s="560"/>
      <c r="FY50" s="560"/>
      <c r="FZ50" s="560"/>
      <c r="GA50" s="560"/>
      <c r="GB50" s="560"/>
      <c r="GC50" s="560"/>
      <c r="GD50" s="560"/>
      <c r="GE50" s="560"/>
      <c r="GF50" s="560"/>
      <c r="GG50" s="560"/>
      <c r="GH50" s="560"/>
      <c r="GI50" s="560"/>
      <c r="GJ50" s="560"/>
      <c r="GK50" s="560"/>
      <c r="GL50" s="560"/>
      <c r="GM50" s="560"/>
      <c r="GN50" s="560"/>
      <c r="GO50" s="560"/>
      <c r="GP50" s="560"/>
      <c r="GQ50" s="560"/>
      <c r="GR50" s="560"/>
      <c r="GS50" s="560"/>
      <c r="GT50" s="560"/>
      <c r="GU50" s="560"/>
      <c r="GV50" s="560"/>
      <c r="GW50" s="560"/>
      <c r="GX50" s="560"/>
      <c r="GY50" s="560"/>
      <c r="GZ50" s="560"/>
      <c r="HA50" s="560"/>
      <c r="HB50" s="560"/>
      <c r="HC50" s="560"/>
      <c r="HD50" s="560"/>
      <c r="HE50" s="560"/>
      <c r="HF50" s="560"/>
      <c r="HG50" s="560"/>
      <c r="HH50" s="560"/>
      <c r="HI50" s="560"/>
      <c r="HJ50" s="560"/>
      <c r="HK50" s="560"/>
      <c r="HL50" s="560"/>
      <c r="HM50" s="560"/>
      <c r="HN50" s="560"/>
      <c r="HO50" s="560"/>
      <c r="HP50" s="560"/>
      <c r="HQ50" s="560"/>
      <c r="HR50" s="560"/>
      <c r="HS50" s="560"/>
      <c r="HT50" s="560"/>
      <c r="HU50" s="560"/>
      <c r="HV50" s="560"/>
      <c r="HW50" s="560"/>
      <c r="HX50" s="560"/>
      <c r="HY50" s="560"/>
      <c r="HZ50" s="560"/>
      <c r="IA50" s="560"/>
      <c r="IB50" s="560"/>
      <c r="IC50" s="560"/>
      <c r="ID50" s="560"/>
      <c r="IE50" s="560"/>
      <c r="IF50" s="560"/>
      <c r="IG50" s="560"/>
      <c r="IH50" s="560"/>
      <c r="II50" s="560"/>
      <c r="IJ50" s="560"/>
      <c r="IK50" s="560"/>
      <c r="IL50" s="560"/>
      <c r="IM50" s="560"/>
      <c r="IN50" s="560"/>
      <c r="IO50" s="560"/>
      <c r="IP50" s="560"/>
      <c r="IQ50" s="560"/>
      <c r="IR50" s="560"/>
      <c r="IS50" s="560"/>
      <c r="IT50" s="560"/>
      <c r="IU50" s="560"/>
      <c r="IV50" s="560"/>
    </row>
    <row r="51" spans="1:256" ht="15.75">
      <c r="A51" s="509"/>
      <c r="B51" s="2171" t="s">
        <v>147</v>
      </c>
      <c r="C51" s="2171"/>
      <c r="D51" s="563"/>
      <c r="E51" s="123"/>
      <c r="F51" s="123"/>
      <c r="G51" s="560"/>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0"/>
      <c r="CD51" s="560"/>
      <c r="CE51" s="560"/>
      <c r="CF51" s="560"/>
      <c r="CG51" s="560"/>
      <c r="CH51" s="560"/>
      <c r="CI51" s="560"/>
      <c r="CJ51" s="560"/>
      <c r="CK51" s="560"/>
      <c r="CL51" s="560"/>
      <c r="CM51" s="560"/>
      <c r="CN51" s="560"/>
      <c r="CO51" s="560"/>
      <c r="CP51" s="560"/>
      <c r="CQ51" s="560"/>
      <c r="CR51" s="560"/>
      <c r="CS51" s="560"/>
      <c r="CT51" s="560"/>
      <c r="CU51" s="560"/>
      <c r="CV51" s="560"/>
      <c r="CW51" s="560"/>
      <c r="CX51" s="560"/>
      <c r="CY51" s="560"/>
      <c r="CZ51" s="560"/>
      <c r="DA51" s="560"/>
      <c r="DB51" s="560"/>
      <c r="DC51" s="560"/>
      <c r="DD51" s="560"/>
      <c r="DE51" s="560"/>
      <c r="DF51" s="560"/>
      <c r="DG51" s="560"/>
      <c r="DH51" s="560"/>
      <c r="DI51" s="560"/>
      <c r="DJ51" s="560"/>
      <c r="DK51" s="560"/>
      <c r="DL51" s="560"/>
      <c r="DM51" s="560"/>
      <c r="DN51" s="560"/>
      <c r="DO51" s="560"/>
      <c r="DP51" s="560"/>
      <c r="DQ51" s="560"/>
      <c r="DR51" s="560"/>
      <c r="DS51" s="560"/>
      <c r="DT51" s="560"/>
      <c r="DU51" s="560"/>
      <c r="DV51" s="560"/>
      <c r="DW51" s="560"/>
      <c r="DX51" s="560"/>
      <c r="DY51" s="560"/>
      <c r="DZ51" s="560"/>
      <c r="EA51" s="560"/>
      <c r="EB51" s="560"/>
      <c r="EC51" s="560"/>
      <c r="ED51" s="560"/>
      <c r="EE51" s="560"/>
      <c r="EF51" s="560"/>
      <c r="EG51" s="560"/>
      <c r="EH51" s="560"/>
      <c r="EI51" s="560"/>
      <c r="EJ51" s="560"/>
      <c r="EK51" s="560"/>
      <c r="EL51" s="560"/>
      <c r="EM51" s="560"/>
      <c r="EN51" s="560"/>
      <c r="EO51" s="560"/>
      <c r="EP51" s="560"/>
      <c r="EQ51" s="560"/>
      <c r="ER51" s="560"/>
      <c r="ES51" s="560"/>
      <c r="ET51" s="560"/>
      <c r="EU51" s="560"/>
      <c r="EV51" s="560"/>
      <c r="EW51" s="560"/>
      <c r="EX51" s="560"/>
      <c r="EY51" s="560"/>
      <c r="EZ51" s="560"/>
      <c r="FA51" s="560"/>
      <c r="FB51" s="560"/>
      <c r="FC51" s="560"/>
      <c r="FD51" s="560"/>
      <c r="FE51" s="560"/>
      <c r="FF51" s="560"/>
      <c r="FG51" s="560"/>
      <c r="FH51" s="560"/>
      <c r="FI51" s="560"/>
      <c r="FJ51" s="560"/>
      <c r="FK51" s="560"/>
      <c r="FL51" s="560"/>
      <c r="FM51" s="560"/>
      <c r="FN51" s="560"/>
      <c r="FO51" s="560"/>
      <c r="FP51" s="560"/>
      <c r="FQ51" s="560"/>
      <c r="FR51" s="560"/>
      <c r="FS51" s="560"/>
      <c r="FT51" s="560"/>
      <c r="FU51" s="560"/>
      <c r="FV51" s="560"/>
      <c r="FW51" s="560"/>
      <c r="FX51" s="560"/>
      <c r="FY51" s="560"/>
      <c r="FZ51" s="560"/>
      <c r="GA51" s="560"/>
      <c r="GB51" s="560"/>
      <c r="GC51" s="560"/>
      <c r="GD51" s="560"/>
      <c r="GE51" s="560"/>
      <c r="GF51" s="560"/>
      <c r="GG51" s="560"/>
      <c r="GH51" s="560"/>
      <c r="GI51" s="560"/>
      <c r="GJ51" s="560"/>
      <c r="GK51" s="560"/>
      <c r="GL51" s="560"/>
      <c r="GM51" s="560"/>
      <c r="GN51" s="560"/>
      <c r="GO51" s="560"/>
      <c r="GP51" s="560"/>
      <c r="GQ51" s="560"/>
      <c r="GR51" s="560"/>
      <c r="GS51" s="560"/>
      <c r="GT51" s="560"/>
      <c r="GU51" s="560"/>
      <c r="GV51" s="560"/>
      <c r="GW51" s="560"/>
      <c r="GX51" s="560"/>
      <c r="GY51" s="560"/>
      <c r="GZ51" s="560"/>
      <c r="HA51" s="560"/>
      <c r="HB51" s="560"/>
      <c r="HC51" s="560"/>
      <c r="HD51" s="560"/>
      <c r="HE51" s="560"/>
      <c r="HF51" s="560"/>
      <c r="HG51" s="560"/>
      <c r="HH51" s="560"/>
      <c r="HI51" s="560"/>
      <c r="HJ51" s="560"/>
      <c r="HK51" s="560"/>
      <c r="HL51" s="560"/>
      <c r="HM51" s="560"/>
      <c r="HN51" s="560"/>
      <c r="HO51" s="560"/>
      <c r="HP51" s="560"/>
      <c r="HQ51" s="560"/>
      <c r="HR51" s="560"/>
      <c r="HS51" s="560"/>
      <c r="HT51" s="560"/>
      <c r="HU51" s="560"/>
      <c r="HV51" s="560"/>
      <c r="HW51" s="560"/>
      <c r="HX51" s="560"/>
      <c r="HY51" s="560"/>
      <c r="HZ51" s="560"/>
      <c r="IA51" s="560"/>
      <c r="IB51" s="560"/>
      <c r="IC51" s="560"/>
      <c r="ID51" s="560"/>
      <c r="IE51" s="560"/>
      <c r="IF51" s="560"/>
      <c r="IG51" s="560"/>
      <c r="IH51" s="560"/>
      <c r="II51" s="560"/>
      <c r="IJ51" s="560"/>
      <c r="IK51" s="560"/>
      <c r="IL51" s="560"/>
      <c r="IM51" s="560"/>
      <c r="IN51" s="560"/>
      <c r="IO51" s="560"/>
      <c r="IP51" s="560"/>
      <c r="IQ51" s="560"/>
      <c r="IR51" s="560"/>
      <c r="IS51" s="560"/>
      <c r="IT51" s="560"/>
      <c r="IU51" s="560"/>
      <c r="IV51" s="560"/>
    </row>
    <row r="52" spans="1:256" ht="63">
      <c r="A52" s="509">
        <v>42</v>
      </c>
      <c r="B52" s="160" t="s">
        <v>3242</v>
      </c>
      <c r="C52" s="66" t="s">
        <v>3243</v>
      </c>
      <c r="D52" s="160" t="s">
        <v>3244</v>
      </c>
      <c r="E52" s="559">
        <v>867936.54</v>
      </c>
      <c r="F52" s="686" t="s">
        <v>118</v>
      </c>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U52" s="564"/>
      <c r="BV52" s="564"/>
      <c r="BW52" s="564"/>
      <c r="BX52" s="564"/>
      <c r="BY52" s="564"/>
      <c r="BZ52" s="564"/>
      <c r="CA52" s="564"/>
      <c r="CB52" s="564"/>
      <c r="CC52" s="564"/>
      <c r="CD52" s="564"/>
      <c r="CE52" s="564"/>
      <c r="CF52" s="564"/>
      <c r="CG52" s="564"/>
      <c r="CH52" s="564"/>
      <c r="CI52" s="564"/>
      <c r="CJ52" s="564"/>
      <c r="CK52" s="564"/>
      <c r="CL52" s="564"/>
      <c r="CM52" s="564"/>
      <c r="CN52" s="564"/>
      <c r="CO52" s="564"/>
      <c r="CP52" s="564"/>
      <c r="CQ52" s="564"/>
      <c r="CR52" s="564"/>
      <c r="CS52" s="564"/>
      <c r="CT52" s="564"/>
      <c r="CU52" s="564"/>
      <c r="CV52" s="564"/>
      <c r="CW52" s="564"/>
      <c r="CX52" s="564"/>
      <c r="CY52" s="564"/>
      <c r="CZ52" s="564"/>
      <c r="DA52" s="564"/>
      <c r="DB52" s="564"/>
      <c r="DC52" s="564"/>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c r="ED52" s="564"/>
      <c r="EE52" s="564"/>
      <c r="EF52" s="564"/>
      <c r="EG52" s="564"/>
      <c r="EH52" s="564"/>
      <c r="EI52" s="564"/>
      <c r="EJ52" s="564"/>
      <c r="EK52" s="564"/>
      <c r="EL52" s="564"/>
      <c r="EM52" s="564"/>
      <c r="EN52" s="564"/>
      <c r="EO52" s="564"/>
      <c r="EP52" s="564"/>
      <c r="EQ52" s="564"/>
      <c r="ER52" s="564"/>
      <c r="ES52" s="564"/>
      <c r="ET52" s="564"/>
      <c r="EU52" s="564"/>
      <c r="EV52" s="564"/>
      <c r="EW52" s="564"/>
      <c r="EX52" s="564"/>
      <c r="EY52" s="564"/>
      <c r="EZ52" s="564"/>
      <c r="FA52" s="564"/>
      <c r="FB52" s="564"/>
      <c r="FC52" s="564"/>
      <c r="FD52" s="564"/>
      <c r="FE52" s="564"/>
      <c r="FF52" s="564"/>
      <c r="FG52" s="564"/>
      <c r="FH52" s="564"/>
      <c r="FI52" s="564"/>
      <c r="FJ52" s="564"/>
      <c r="FK52" s="564"/>
      <c r="FL52" s="564"/>
      <c r="FM52" s="564"/>
      <c r="FN52" s="564"/>
      <c r="FO52" s="564"/>
      <c r="FP52" s="564"/>
      <c r="FQ52" s="564"/>
      <c r="FR52" s="564"/>
      <c r="FS52" s="564"/>
      <c r="FT52" s="564"/>
      <c r="FU52" s="564"/>
      <c r="FV52" s="564"/>
      <c r="FW52" s="564"/>
      <c r="FX52" s="564"/>
      <c r="FY52" s="564"/>
      <c r="FZ52" s="564"/>
      <c r="GA52" s="564"/>
      <c r="GB52" s="564"/>
      <c r="GC52" s="564"/>
      <c r="GD52" s="564"/>
      <c r="GE52" s="564"/>
      <c r="GF52" s="564"/>
      <c r="GG52" s="564"/>
      <c r="GH52" s="564"/>
      <c r="GI52" s="564"/>
      <c r="GJ52" s="564"/>
      <c r="GK52" s="564"/>
      <c r="GL52" s="564"/>
      <c r="GM52" s="564"/>
      <c r="GN52" s="564"/>
      <c r="GO52" s="564"/>
      <c r="GP52" s="564"/>
      <c r="GQ52" s="564"/>
      <c r="GR52" s="564"/>
      <c r="GS52" s="564"/>
      <c r="GT52" s="564"/>
      <c r="GU52" s="564"/>
      <c r="GV52" s="564"/>
      <c r="GW52" s="564"/>
      <c r="GX52" s="564"/>
      <c r="GY52" s="564"/>
      <c r="GZ52" s="564"/>
      <c r="HA52" s="564"/>
      <c r="HB52" s="564"/>
      <c r="HC52" s="564"/>
      <c r="HD52" s="564"/>
      <c r="HE52" s="564"/>
      <c r="HF52" s="564"/>
      <c r="HG52" s="564"/>
      <c r="HH52" s="564"/>
      <c r="HI52" s="564"/>
      <c r="HJ52" s="564"/>
      <c r="HK52" s="564"/>
      <c r="HL52" s="564"/>
      <c r="HM52" s="564"/>
      <c r="HN52" s="564"/>
      <c r="HO52" s="564"/>
      <c r="HP52" s="564"/>
      <c r="HQ52" s="564"/>
      <c r="HR52" s="564"/>
      <c r="HS52" s="564"/>
      <c r="HT52" s="564"/>
      <c r="HU52" s="564"/>
      <c r="HV52" s="564"/>
      <c r="HW52" s="564"/>
      <c r="HX52" s="564"/>
      <c r="HY52" s="564"/>
      <c r="HZ52" s="564"/>
      <c r="IA52" s="564"/>
      <c r="IB52" s="564"/>
      <c r="IC52" s="564"/>
      <c r="ID52" s="564"/>
      <c r="IE52" s="564"/>
      <c r="IF52" s="564"/>
      <c r="IG52" s="564"/>
      <c r="IH52" s="564"/>
      <c r="II52" s="564"/>
      <c r="IJ52" s="564"/>
      <c r="IK52" s="564"/>
      <c r="IL52" s="564"/>
      <c r="IM52" s="564"/>
      <c r="IN52" s="564"/>
      <c r="IO52" s="564"/>
      <c r="IP52" s="564"/>
      <c r="IQ52" s="564"/>
      <c r="IR52" s="564"/>
      <c r="IS52" s="564"/>
      <c r="IT52" s="564"/>
      <c r="IU52" s="564"/>
      <c r="IV52" s="564"/>
    </row>
    <row r="53" spans="1:256" ht="63">
      <c r="A53" s="509">
        <v>43</v>
      </c>
      <c r="B53" s="160" t="s">
        <v>3245</v>
      </c>
      <c r="C53" s="66" t="s">
        <v>6168</v>
      </c>
      <c r="D53" s="160" t="s">
        <v>3246</v>
      </c>
      <c r="E53" s="559">
        <v>400000</v>
      </c>
      <c r="F53" s="686" t="s">
        <v>118</v>
      </c>
      <c r="G53" s="564"/>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4"/>
      <c r="BV53" s="564"/>
      <c r="BW53" s="564"/>
      <c r="BX53" s="564"/>
      <c r="BY53" s="564"/>
      <c r="BZ53" s="564"/>
      <c r="CA53" s="564"/>
      <c r="CB53" s="564"/>
      <c r="CC53" s="564"/>
      <c r="CD53" s="564"/>
      <c r="CE53" s="564"/>
      <c r="CF53" s="564"/>
      <c r="CG53" s="564"/>
      <c r="CH53" s="564"/>
      <c r="CI53" s="564"/>
      <c r="CJ53" s="564"/>
      <c r="CK53" s="564"/>
      <c r="CL53" s="564"/>
      <c r="CM53" s="564"/>
      <c r="CN53" s="564"/>
      <c r="CO53" s="564"/>
      <c r="CP53" s="564"/>
      <c r="CQ53" s="564"/>
      <c r="CR53" s="564"/>
      <c r="CS53" s="564"/>
      <c r="CT53" s="564"/>
      <c r="CU53" s="564"/>
      <c r="CV53" s="564"/>
      <c r="CW53" s="564"/>
      <c r="CX53" s="564"/>
      <c r="CY53" s="564"/>
      <c r="CZ53" s="564"/>
      <c r="DA53" s="564"/>
      <c r="DB53" s="564"/>
      <c r="DC53" s="564"/>
      <c r="DD53" s="564"/>
      <c r="DE53" s="564"/>
      <c r="DF53" s="564"/>
      <c r="DG53" s="564"/>
      <c r="DH53" s="564"/>
      <c r="DI53" s="564"/>
      <c r="DJ53" s="564"/>
      <c r="DK53" s="564"/>
      <c r="DL53" s="564"/>
      <c r="DM53" s="564"/>
      <c r="DN53" s="564"/>
      <c r="DO53" s="564"/>
      <c r="DP53" s="564"/>
      <c r="DQ53" s="564"/>
      <c r="DR53" s="564"/>
      <c r="DS53" s="564"/>
      <c r="DT53" s="564"/>
      <c r="DU53" s="564"/>
      <c r="DV53" s="564"/>
      <c r="DW53" s="564"/>
      <c r="DX53" s="564"/>
      <c r="DY53" s="564"/>
      <c r="DZ53" s="564"/>
      <c r="EA53" s="564"/>
      <c r="EB53" s="564"/>
      <c r="EC53" s="564"/>
      <c r="ED53" s="564"/>
      <c r="EE53" s="564"/>
      <c r="EF53" s="564"/>
      <c r="EG53" s="564"/>
      <c r="EH53" s="564"/>
      <c r="EI53" s="564"/>
      <c r="EJ53" s="564"/>
      <c r="EK53" s="564"/>
      <c r="EL53" s="564"/>
      <c r="EM53" s="564"/>
      <c r="EN53" s="564"/>
      <c r="EO53" s="564"/>
      <c r="EP53" s="564"/>
      <c r="EQ53" s="564"/>
      <c r="ER53" s="564"/>
      <c r="ES53" s="564"/>
      <c r="ET53" s="564"/>
      <c r="EU53" s="564"/>
      <c r="EV53" s="564"/>
      <c r="EW53" s="564"/>
      <c r="EX53" s="564"/>
      <c r="EY53" s="564"/>
      <c r="EZ53" s="564"/>
      <c r="FA53" s="564"/>
      <c r="FB53" s="564"/>
      <c r="FC53" s="564"/>
      <c r="FD53" s="564"/>
      <c r="FE53" s="564"/>
      <c r="FF53" s="564"/>
      <c r="FG53" s="564"/>
      <c r="FH53" s="564"/>
      <c r="FI53" s="564"/>
      <c r="FJ53" s="564"/>
      <c r="FK53" s="564"/>
      <c r="FL53" s="564"/>
      <c r="FM53" s="564"/>
      <c r="FN53" s="564"/>
      <c r="FO53" s="564"/>
      <c r="FP53" s="564"/>
      <c r="FQ53" s="564"/>
      <c r="FR53" s="564"/>
      <c r="FS53" s="564"/>
      <c r="FT53" s="564"/>
      <c r="FU53" s="564"/>
      <c r="FV53" s="564"/>
      <c r="FW53" s="564"/>
      <c r="FX53" s="564"/>
      <c r="FY53" s="564"/>
      <c r="FZ53" s="564"/>
      <c r="GA53" s="564"/>
      <c r="GB53" s="564"/>
      <c r="GC53" s="564"/>
      <c r="GD53" s="564"/>
      <c r="GE53" s="564"/>
      <c r="GF53" s="564"/>
      <c r="GG53" s="564"/>
      <c r="GH53" s="564"/>
      <c r="GI53" s="564"/>
      <c r="GJ53" s="564"/>
      <c r="GK53" s="564"/>
      <c r="GL53" s="564"/>
      <c r="GM53" s="564"/>
      <c r="GN53" s="564"/>
      <c r="GO53" s="564"/>
      <c r="GP53" s="564"/>
      <c r="GQ53" s="564"/>
      <c r="GR53" s="564"/>
      <c r="GS53" s="564"/>
      <c r="GT53" s="564"/>
      <c r="GU53" s="564"/>
      <c r="GV53" s="564"/>
      <c r="GW53" s="564"/>
      <c r="GX53" s="564"/>
      <c r="GY53" s="564"/>
      <c r="GZ53" s="564"/>
      <c r="HA53" s="564"/>
      <c r="HB53" s="564"/>
      <c r="HC53" s="564"/>
      <c r="HD53" s="564"/>
      <c r="HE53" s="564"/>
      <c r="HF53" s="564"/>
      <c r="HG53" s="564"/>
      <c r="HH53" s="564"/>
      <c r="HI53" s="564"/>
      <c r="HJ53" s="564"/>
      <c r="HK53" s="564"/>
      <c r="HL53" s="564"/>
      <c r="HM53" s="564"/>
      <c r="HN53" s="564"/>
      <c r="HO53" s="564"/>
      <c r="HP53" s="564"/>
      <c r="HQ53" s="564"/>
      <c r="HR53" s="564"/>
      <c r="HS53" s="564"/>
      <c r="HT53" s="564"/>
      <c r="HU53" s="564"/>
      <c r="HV53" s="564"/>
      <c r="HW53" s="564"/>
      <c r="HX53" s="564"/>
      <c r="HY53" s="564"/>
      <c r="HZ53" s="564"/>
      <c r="IA53" s="564"/>
      <c r="IB53" s="564"/>
      <c r="IC53" s="564"/>
      <c r="ID53" s="564"/>
      <c r="IE53" s="564"/>
      <c r="IF53" s="564"/>
      <c r="IG53" s="564"/>
      <c r="IH53" s="564"/>
      <c r="II53" s="564"/>
      <c r="IJ53" s="564"/>
      <c r="IK53" s="564"/>
      <c r="IL53" s="564"/>
      <c r="IM53" s="564"/>
      <c r="IN53" s="564"/>
      <c r="IO53" s="564"/>
      <c r="IP53" s="564"/>
      <c r="IQ53" s="564"/>
      <c r="IR53" s="564"/>
      <c r="IS53" s="564"/>
      <c r="IT53" s="564"/>
      <c r="IU53" s="564"/>
      <c r="IV53" s="564"/>
    </row>
    <row r="54" spans="1:256" ht="94.5">
      <c r="A54" s="509">
        <v>44</v>
      </c>
      <c r="B54" s="65" t="s">
        <v>3247</v>
      </c>
      <c r="C54" s="66" t="s">
        <v>3248</v>
      </c>
      <c r="D54" s="65" t="s">
        <v>10171</v>
      </c>
      <c r="E54" s="559">
        <v>2670000</v>
      </c>
      <c r="F54" s="686" t="s">
        <v>118</v>
      </c>
      <c r="G54" s="564"/>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c r="ED54" s="564"/>
      <c r="EE54" s="564"/>
      <c r="EF54" s="564"/>
      <c r="EG54" s="564"/>
      <c r="EH54" s="564"/>
      <c r="EI54" s="564"/>
      <c r="EJ54" s="564"/>
      <c r="EK54" s="564"/>
      <c r="EL54" s="564"/>
      <c r="EM54" s="564"/>
      <c r="EN54" s="564"/>
      <c r="EO54" s="564"/>
      <c r="EP54" s="564"/>
      <c r="EQ54" s="564"/>
      <c r="ER54" s="564"/>
      <c r="ES54" s="564"/>
      <c r="ET54" s="564"/>
      <c r="EU54" s="564"/>
      <c r="EV54" s="564"/>
      <c r="EW54" s="564"/>
      <c r="EX54" s="564"/>
      <c r="EY54" s="564"/>
      <c r="EZ54" s="564"/>
      <c r="FA54" s="564"/>
      <c r="FB54" s="564"/>
      <c r="FC54" s="564"/>
      <c r="FD54" s="564"/>
      <c r="FE54" s="564"/>
      <c r="FF54" s="564"/>
      <c r="FG54" s="564"/>
      <c r="FH54" s="564"/>
      <c r="FI54" s="564"/>
      <c r="FJ54" s="564"/>
      <c r="FK54" s="564"/>
      <c r="FL54" s="564"/>
      <c r="FM54" s="564"/>
      <c r="FN54" s="564"/>
      <c r="FO54" s="564"/>
      <c r="FP54" s="564"/>
      <c r="FQ54" s="564"/>
      <c r="FR54" s="564"/>
      <c r="FS54" s="564"/>
      <c r="FT54" s="564"/>
      <c r="FU54" s="564"/>
      <c r="FV54" s="564"/>
      <c r="FW54" s="564"/>
      <c r="FX54" s="564"/>
      <c r="FY54" s="564"/>
      <c r="FZ54" s="564"/>
      <c r="GA54" s="564"/>
      <c r="GB54" s="564"/>
      <c r="GC54" s="564"/>
      <c r="GD54" s="564"/>
      <c r="GE54" s="564"/>
      <c r="GF54" s="564"/>
      <c r="GG54" s="564"/>
      <c r="GH54" s="564"/>
      <c r="GI54" s="564"/>
      <c r="GJ54" s="564"/>
      <c r="GK54" s="564"/>
      <c r="GL54" s="564"/>
      <c r="GM54" s="564"/>
      <c r="GN54" s="564"/>
      <c r="GO54" s="564"/>
      <c r="GP54" s="564"/>
      <c r="GQ54" s="564"/>
      <c r="GR54" s="564"/>
      <c r="GS54" s="564"/>
      <c r="GT54" s="564"/>
      <c r="GU54" s="564"/>
      <c r="GV54" s="564"/>
      <c r="GW54" s="564"/>
      <c r="GX54" s="564"/>
      <c r="GY54" s="564"/>
      <c r="GZ54" s="564"/>
      <c r="HA54" s="564"/>
      <c r="HB54" s="564"/>
      <c r="HC54" s="564"/>
      <c r="HD54" s="564"/>
      <c r="HE54" s="564"/>
      <c r="HF54" s="564"/>
      <c r="HG54" s="564"/>
      <c r="HH54" s="564"/>
      <c r="HI54" s="564"/>
      <c r="HJ54" s="564"/>
      <c r="HK54" s="564"/>
      <c r="HL54" s="564"/>
      <c r="HM54" s="564"/>
      <c r="HN54" s="564"/>
      <c r="HO54" s="564"/>
      <c r="HP54" s="564"/>
      <c r="HQ54" s="564"/>
      <c r="HR54" s="564"/>
      <c r="HS54" s="564"/>
      <c r="HT54" s="564"/>
      <c r="HU54" s="564"/>
      <c r="HV54" s="564"/>
      <c r="HW54" s="564"/>
      <c r="HX54" s="564"/>
      <c r="HY54" s="564"/>
      <c r="HZ54" s="564"/>
      <c r="IA54" s="564"/>
      <c r="IB54" s="564"/>
      <c r="IC54" s="564"/>
      <c r="ID54" s="564"/>
      <c r="IE54" s="564"/>
      <c r="IF54" s="564"/>
      <c r="IG54" s="564"/>
      <c r="IH54" s="564"/>
      <c r="II54" s="564"/>
      <c r="IJ54" s="564"/>
      <c r="IK54" s="564"/>
      <c r="IL54" s="564"/>
      <c r="IM54" s="564"/>
      <c r="IN54" s="564"/>
      <c r="IO54" s="564"/>
      <c r="IP54" s="564"/>
      <c r="IQ54" s="564"/>
      <c r="IR54" s="564"/>
      <c r="IS54" s="564"/>
      <c r="IT54" s="564"/>
      <c r="IU54" s="564"/>
      <c r="IV54" s="564"/>
    </row>
    <row r="55" spans="1:256" ht="94.5">
      <c r="A55" s="509">
        <v>45</v>
      </c>
      <c r="B55" s="65" t="s">
        <v>3249</v>
      </c>
      <c r="C55" s="66" t="s">
        <v>3250</v>
      </c>
      <c r="D55" s="65" t="s">
        <v>10171</v>
      </c>
      <c r="E55" s="559">
        <v>2670000</v>
      </c>
      <c r="F55" s="686" t="s">
        <v>118</v>
      </c>
      <c r="G55" s="564"/>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U55" s="564"/>
      <c r="BV55" s="564"/>
      <c r="BW55" s="564"/>
      <c r="BX55" s="564"/>
      <c r="BY55" s="564"/>
      <c r="BZ55" s="564"/>
      <c r="CA55" s="564"/>
      <c r="CB55" s="564"/>
      <c r="CC55" s="564"/>
      <c r="CD55" s="564"/>
      <c r="CE55" s="564"/>
      <c r="CF55" s="564"/>
      <c r="CG55" s="564"/>
      <c r="CH55" s="564"/>
      <c r="CI55" s="564"/>
      <c r="CJ55" s="564"/>
      <c r="CK55" s="564"/>
      <c r="CL55" s="564"/>
      <c r="CM55" s="564"/>
      <c r="CN55" s="564"/>
      <c r="CO55" s="564"/>
      <c r="CP55" s="564"/>
      <c r="CQ55" s="564"/>
      <c r="CR55" s="564"/>
      <c r="CS55" s="564"/>
      <c r="CT55" s="564"/>
      <c r="CU55" s="564"/>
      <c r="CV55" s="564"/>
      <c r="CW55" s="564"/>
      <c r="CX55" s="564"/>
      <c r="CY55" s="564"/>
      <c r="CZ55" s="564"/>
      <c r="DA55" s="564"/>
      <c r="DB55" s="564"/>
      <c r="DC55" s="564"/>
      <c r="DD55" s="564"/>
      <c r="DE55" s="564"/>
      <c r="DF55" s="564"/>
      <c r="DG55" s="564"/>
      <c r="DH55" s="564"/>
      <c r="DI55" s="564"/>
      <c r="DJ55" s="564"/>
      <c r="DK55" s="564"/>
      <c r="DL55" s="564"/>
      <c r="DM55" s="564"/>
      <c r="DN55" s="564"/>
      <c r="DO55" s="564"/>
      <c r="DP55" s="564"/>
      <c r="DQ55" s="564"/>
      <c r="DR55" s="564"/>
      <c r="DS55" s="564"/>
      <c r="DT55" s="564"/>
      <c r="DU55" s="564"/>
      <c r="DV55" s="564"/>
      <c r="DW55" s="564"/>
      <c r="DX55" s="564"/>
      <c r="DY55" s="564"/>
      <c r="DZ55" s="564"/>
      <c r="EA55" s="564"/>
      <c r="EB55" s="564"/>
      <c r="EC55" s="564"/>
      <c r="ED55" s="564"/>
      <c r="EE55" s="564"/>
      <c r="EF55" s="564"/>
      <c r="EG55" s="564"/>
      <c r="EH55" s="564"/>
      <c r="EI55" s="564"/>
      <c r="EJ55" s="564"/>
      <c r="EK55" s="564"/>
      <c r="EL55" s="564"/>
      <c r="EM55" s="564"/>
      <c r="EN55" s="564"/>
      <c r="EO55" s="564"/>
      <c r="EP55" s="564"/>
      <c r="EQ55" s="564"/>
      <c r="ER55" s="564"/>
      <c r="ES55" s="564"/>
      <c r="ET55" s="564"/>
      <c r="EU55" s="564"/>
      <c r="EV55" s="564"/>
      <c r="EW55" s="564"/>
      <c r="EX55" s="564"/>
      <c r="EY55" s="564"/>
      <c r="EZ55" s="564"/>
      <c r="FA55" s="564"/>
      <c r="FB55" s="564"/>
      <c r="FC55" s="564"/>
      <c r="FD55" s="564"/>
      <c r="FE55" s="564"/>
      <c r="FF55" s="564"/>
      <c r="FG55" s="564"/>
      <c r="FH55" s="564"/>
      <c r="FI55" s="564"/>
      <c r="FJ55" s="564"/>
      <c r="FK55" s="564"/>
      <c r="FL55" s="564"/>
      <c r="FM55" s="564"/>
      <c r="FN55" s="564"/>
      <c r="FO55" s="564"/>
      <c r="FP55" s="564"/>
      <c r="FQ55" s="564"/>
      <c r="FR55" s="564"/>
      <c r="FS55" s="564"/>
      <c r="FT55" s="564"/>
      <c r="FU55" s="564"/>
      <c r="FV55" s="564"/>
      <c r="FW55" s="564"/>
      <c r="FX55" s="564"/>
      <c r="FY55" s="564"/>
      <c r="FZ55" s="564"/>
      <c r="GA55" s="564"/>
      <c r="GB55" s="564"/>
      <c r="GC55" s="564"/>
      <c r="GD55" s="564"/>
      <c r="GE55" s="564"/>
      <c r="GF55" s="564"/>
      <c r="GG55" s="564"/>
      <c r="GH55" s="564"/>
      <c r="GI55" s="564"/>
      <c r="GJ55" s="564"/>
      <c r="GK55" s="564"/>
      <c r="GL55" s="564"/>
      <c r="GM55" s="564"/>
      <c r="GN55" s="564"/>
      <c r="GO55" s="564"/>
      <c r="GP55" s="564"/>
      <c r="GQ55" s="564"/>
      <c r="GR55" s="564"/>
      <c r="GS55" s="564"/>
      <c r="GT55" s="564"/>
      <c r="GU55" s="564"/>
      <c r="GV55" s="564"/>
      <c r="GW55" s="564"/>
      <c r="GX55" s="564"/>
      <c r="GY55" s="564"/>
      <c r="GZ55" s="564"/>
      <c r="HA55" s="564"/>
      <c r="HB55" s="564"/>
      <c r="HC55" s="564"/>
      <c r="HD55" s="564"/>
      <c r="HE55" s="564"/>
      <c r="HF55" s="564"/>
      <c r="HG55" s="564"/>
      <c r="HH55" s="564"/>
      <c r="HI55" s="564"/>
      <c r="HJ55" s="564"/>
      <c r="HK55" s="564"/>
      <c r="HL55" s="564"/>
      <c r="HM55" s="564"/>
      <c r="HN55" s="564"/>
      <c r="HO55" s="564"/>
      <c r="HP55" s="564"/>
      <c r="HQ55" s="564"/>
      <c r="HR55" s="564"/>
      <c r="HS55" s="564"/>
      <c r="HT55" s="564"/>
      <c r="HU55" s="564"/>
      <c r="HV55" s="564"/>
      <c r="HW55" s="564"/>
      <c r="HX55" s="564"/>
      <c r="HY55" s="564"/>
      <c r="HZ55" s="564"/>
      <c r="IA55" s="564"/>
      <c r="IB55" s="564"/>
      <c r="IC55" s="564"/>
      <c r="ID55" s="564"/>
      <c r="IE55" s="564"/>
      <c r="IF55" s="564"/>
      <c r="IG55" s="564"/>
      <c r="IH55" s="564"/>
      <c r="II55" s="564"/>
      <c r="IJ55" s="564"/>
      <c r="IK55" s="564"/>
      <c r="IL55" s="564"/>
      <c r="IM55" s="564"/>
      <c r="IN55" s="564"/>
      <c r="IO55" s="564"/>
      <c r="IP55" s="564"/>
      <c r="IQ55" s="564"/>
      <c r="IR55" s="564"/>
      <c r="IS55" s="564"/>
      <c r="IT55" s="564"/>
      <c r="IU55" s="564"/>
      <c r="IV55" s="564"/>
    </row>
    <row r="56" spans="1:256" ht="110.25">
      <c r="A56" s="509">
        <v>46</v>
      </c>
      <c r="B56" s="65" t="s">
        <v>3251</v>
      </c>
      <c r="C56" s="66" t="s">
        <v>10172</v>
      </c>
      <c r="D56" s="65" t="s">
        <v>10173</v>
      </c>
      <c r="E56" s="559">
        <v>5205750</v>
      </c>
      <c r="F56" s="686" t="s">
        <v>118</v>
      </c>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0"/>
      <c r="DU56" s="560"/>
      <c r="DV56" s="560"/>
      <c r="DW56" s="560"/>
      <c r="DX56" s="560"/>
      <c r="DY56" s="560"/>
      <c r="DZ56" s="560"/>
      <c r="EA56" s="560"/>
      <c r="EB56" s="560"/>
      <c r="EC56" s="560"/>
      <c r="ED56" s="560"/>
      <c r="EE56" s="560"/>
      <c r="EF56" s="560"/>
      <c r="EG56" s="560"/>
      <c r="EH56" s="560"/>
      <c r="EI56" s="560"/>
      <c r="EJ56" s="560"/>
      <c r="EK56" s="560"/>
      <c r="EL56" s="560"/>
      <c r="EM56" s="560"/>
      <c r="EN56" s="560"/>
      <c r="EO56" s="560"/>
      <c r="EP56" s="560"/>
      <c r="EQ56" s="560"/>
      <c r="ER56" s="560"/>
      <c r="ES56" s="560"/>
      <c r="ET56" s="560"/>
      <c r="EU56" s="560"/>
      <c r="EV56" s="560"/>
      <c r="EW56" s="560"/>
      <c r="EX56" s="560"/>
      <c r="EY56" s="560"/>
      <c r="EZ56" s="560"/>
      <c r="FA56" s="560"/>
      <c r="FB56" s="560"/>
      <c r="FC56" s="560"/>
      <c r="FD56" s="560"/>
      <c r="FE56" s="560"/>
      <c r="FF56" s="560"/>
      <c r="FG56" s="560"/>
      <c r="FH56" s="560"/>
      <c r="FI56" s="560"/>
      <c r="FJ56" s="560"/>
      <c r="FK56" s="560"/>
      <c r="FL56" s="560"/>
      <c r="FM56" s="560"/>
      <c r="FN56" s="560"/>
      <c r="FO56" s="560"/>
      <c r="FP56" s="560"/>
      <c r="FQ56" s="560"/>
      <c r="FR56" s="560"/>
      <c r="FS56" s="560"/>
      <c r="FT56" s="560"/>
      <c r="FU56" s="560"/>
      <c r="FV56" s="560"/>
      <c r="FW56" s="560"/>
      <c r="FX56" s="560"/>
      <c r="FY56" s="560"/>
      <c r="FZ56" s="560"/>
      <c r="GA56" s="560"/>
      <c r="GB56" s="560"/>
      <c r="GC56" s="560"/>
      <c r="GD56" s="560"/>
      <c r="GE56" s="560"/>
      <c r="GF56" s="560"/>
      <c r="GG56" s="560"/>
      <c r="GH56" s="560"/>
      <c r="GI56" s="560"/>
      <c r="GJ56" s="560"/>
      <c r="GK56" s="560"/>
      <c r="GL56" s="560"/>
      <c r="GM56" s="560"/>
      <c r="GN56" s="560"/>
      <c r="GO56" s="560"/>
      <c r="GP56" s="560"/>
      <c r="GQ56" s="560"/>
      <c r="GR56" s="560"/>
      <c r="GS56" s="560"/>
      <c r="GT56" s="560"/>
      <c r="GU56" s="560"/>
      <c r="GV56" s="560"/>
      <c r="GW56" s="560"/>
      <c r="GX56" s="560"/>
      <c r="GY56" s="560"/>
      <c r="GZ56" s="560"/>
      <c r="HA56" s="560"/>
      <c r="HB56" s="560"/>
      <c r="HC56" s="560"/>
      <c r="HD56" s="560"/>
      <c r="HE56" s="560"/>
      <c r="HF56" s="560"/>
      <c r="HG56" s="560"/>
      <c r="HH56" s="560"/>
      <c r="HI56" s="560"/>
      <c r="HJ56" s="560"/>
      <c r="HK56" s="560"/>
      <c r="HL56" s="560"/>
      <c r="HM56" s="560"/>
      <c r="HN56" s="560"/>
      <c r="HO56" s="560"/>
      <c r="HP56" s="560"/>
      <c r="HQ56" s="560"/>
      <c r="HR56" s="560"/>
      <c r="HS56" s="560"/>
      <c r="HT56" s="560"/>
      <c r="HU56" s="560"/>
      <c r="HV56" s="560"/>
      <c r="HW56" s="560"/>
      <c r="HX56" s="560"/>
      <c r="HY56" s="560"/>
      <c r="HZ56" s="560"/>
      <c r="IA56" s="560"/>
      <c r="IB56" s="560"/>
      <c r="IC56" s="560"/>
      <c r="ID56" s="560"/>
      <c r="IE56" s="560"/>
      <c r="IF56" s="560"/>
      <c r="IG56" s="560"/>
      <c r="IH56" s="560"/>
      <c r="II56" s="560"/>
      <c r="IJ56" s="560"/>
      <c r="IK56" s="560"/>
      <c r="IL56" s="560"/>
      <c r="IM56" s="560"/>
      <c r="IN56" s="560"/>
      <c r="IO56" s="560"/>
      <c r="IP56" s="560"/>
      <c r="IQ56" s="560"/>
      <c r="IR56" s="560"/>
      <c r="IS56" s="560"/>
      <c r="IT56" s="560"/>
      <c r="IU56" s="560"/>
      <c r="IV56" s="560"/>
    </row>
    <row r="57" spans="1:256" ht="63">
      <c r="A57" s="509">
        <v>47</v>
      </c>
      <c r="B57" s="65" t="s">
        <v>3252</v>
      </c>
      <c r="C57" s="66" t="s">
        <v>3253</v>
      </c>
      <c r="D57" s="160" t="s">
        <v>3254</v>
      </c>
      <c r="E57" s="559">
        <v>100000</v>
      </c>
      <c r="F57" s="686" t="s">
        <v>118</v>
      </c>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0"/>
      <c r="BN57" s="560"/>
      <c r="BO57" s="560"/>
      <c r="BP57" s="560"/>
      <c r="BQ57" s="560"/>
      <c r="BR57" s="560"/>
      <c r="BS57" s="560"/>
      <c r="BT57" s="560"/>
      <c r="BU57" s="560"/>
      <c r="BV57" s="560"/>
      <c r="BW57" s="560"/>
      <c r="BX57" s="560"/>
      <c r="BY57" s="560"/>
      <c r="BZ57" s="560"/>
      <c r="CA57" s="560"/>
      <c r="CB57" s="560"/>
      <c r="CC57" s="560"/>
      <c r="CD57" s="560"/>
      <c r="CE57" s="560"/>
      <c r="CF57" s="560"/>
      <c r="CG57" s="560"/>
      <c r="CH57" s="560"/>
      <c r="CI57" s="560"/>
      <c r="CJ57" s="560"/>
      <c r="CK57" s="560"/>
      <c r="CL57" s="560"/>
      <c r="CM57" s="560"/>
      <c r="CN57" s="560"/>
      <c r="CO57" s="560"/>
      <c r="CP57" s="560"/>
      <c r="CQ57" s="560"/>
      <c r="CR57" s="560"/>
      <c r="CS57" s="560"/>
      <c r="CT57" s="560"/>
      <c r="CU57" s="560"/>
      <c r="CV57" s="560"/>
      <c r="CW57" s="560"/>
      <c r="CX57" s="560"/>
      <c r="CY57" s="560"/>
      <c r="CZ57" s="560"/>
      <c r="DA57" s="560"/>
      <c r="DB57" s="560"/>
      <c r="DC57" s="560"/>
      <c r="DD57" s="560"/>
      <c r="DE57" s="560"/>
      <c r="DF57" s="560"/>
      <c r="DG57" s="560"/>
      <c r="DH57" s="560"/>
      <c r="DI57" s="560"/>
      <c r="DJ57" s="560"/>
      <c r="DK57" s="560"/>
      <c r="DL57" s="560"/>
      <c r="DM57" s="560"/>
      <c r="DN57" s="560"/>
      <c r="DO57" s="560"/>
      <c r="DP57" s="560"/>
      <c r="DQ57" s="560"/>
      <c r="DR57" s="560"/>
      <c r="DS57" s="560"/>
      <c r="DT57" s="560"/>
      <c r="DU57" s="560"/>
      <c r="DV57" s="560"/>
      <c r="DW57" s="560"/>
      <c r="DX57" s="560"/>
      <c r="DY57" s="560"/>
      <c r="DZ57" s="560"/>
      <c r="EA57" s="560"/>
      <c r="EB57" s="560"/>
      <c r="EC57" s="560"/>
      <c r="ED57" s="560"/>
      <c r="EE57" s="560"/>
      <c r="EF57" s="560"/>
      <c r="EG57" s="560"/>
      <c r="EH57" s="560"/>
      <c r="EI57" s="560"/>
      <c r="EJ57" s="560"/>
      <c r="EK57" s="560"/>
      <c r="EL57" s="560"/>
      <c r="EM57" s="560"/>
      <c r="EN57" s="560"/>
      <c r="EO57" s="560"/>
      <c r="EP57" s="560"/>
      <c r="EQ57" s="560"/>
      <c r="ER57" s="560"/>
      <c r="ES57" s="560"/>
      <c r="ET57" s="560"/>
      <c r="EU57" s="560"/>
      <c r="EV57" s="560"/>
      <c r="EW57" s="560"/>
      <c r="EX57" s="560"/>
      <c r="EY57" s="560"/>
      <c r="EZ57" s="560"/>
      <c r="FA57" s="560"/>
      <c r="FB57" s="560"/>
      <c r="FC57" s="560"/>
      <c r="FD57" s="560"/>
      <c r="FE57" s="560"/>
      <c r="FF57" s="560"/>
      <c r="FG57" s="560"/>
      <c r="FH57" s="560"/>
      <c r="FI57" s="560"/>
      <c r="FJ57" s="560"/>
      <c r="FK57" s="560"/>
      <c r="FL57" s="560"/>
      <c r="FM57" s="560"/>
      <c r="FN57" s="560"/>
      <c r="FO57" s="560"/>
      <c r="FP57" s="560"/>
      <c r="FQ57" s="560"/>
      <c r="FR57" s="560"/>
      <c r="FS57" s="560"/>
      <c r="FT57" s="560"/>
      <c r="FU57" s="560"/>
      <c r="FV57" s="560"/>
      <c r="FW57" s="560"/>
      <c r="FX57" s="560"/>
      <c r="FY57" s="560"/>
      <c r="FZ57" s="560"/>
      <c r="GA57" s="560"/>
      <c r="GB57" s="560"/>
      <c r="GC57" s="560"/>
      <c r="GD57" s="560"/>
      <c r="GE57" s="560"/>
      <c r="GF57" s="560"/>
      <c r="GG57" s="560"/>
      <c r="GH57" s="560"/>
      <c r="GI57" s="560"/>
      <c r="GJ57" s="560"/>
      <c r="GK57" s="560"/>
      <c r="GL57" s="560"/>
      <c r="GM57" s="560"/>
      <c r="GN57" s="560"/>
      <c r="GO57" s="560"/>
      <c r="GP57" s="560"/>
      <c r="GQ57" s="560"/>
      <c r="GR57" s="560"/>
      <c r="GS57" s="560"/>
      <c r="GT57" s="560"/>
      <c r="GU57" s="560"/>
      <c r="GV57" s="560"/>
      <c r="GW57" s="560"/>
      <c r="GX57" s="560"/>
      <c r="GY57" s="560"/>
      <c r="GZ57" s="560"/>
      <c r="HA57" s="560"/>
      <c r="HB57" s="560"/>
      <c r="HC57" s="560"/>
      <c r="HD57" s="560"/>
      <c r="HE57" s="560"/>
      <c r="HF57" s="560"/>
      <c r="HG57" s="560"/>
      <c r="HH57" s="560"/>
      <c r="HI57" s="560"/>
      <c r="HJ57" s="560"/>
      <c r="HK57" s="560"/>
      <c r="HL57" s="560"/>
      <c r="HM57" s="560"/>
      <c r="HN57" s="560"/>
      <c r="HO57" s="560"/>
      <c r="HP57" s="560"/>
      <c r="HQ57" s="560"/>
      <c r="HR57" s="560"/>
      <c r="HS57" s="560"/>
      <c r="HT57" s="560"/>
      <c r="HU57" s="560"/>
      <c r="HV57" s="560"/>
      <c r="HW57" s="560"/>
      <c r="HX57" s="560"/>
      <c r="HY57" s="560"/>
      <c r="HZ57" s="560"/>
      <c r="IA57" s="560"/>
      <c r="IB57" s="560"/>
      <c r="IC57" s="560"/>
      <c r="ID57" s="560"/>
      <c r="IE57" s="560"/>
      <c r="IF57" s="560"/>
      <c r="IG57" s="560"/>
      <c r="IH57" s="560"/>
      <c r="II57" s="560"/>
      <c r="IJ57" s="560"/>
      <c r="IK57" s="560"/>
      <c r="IL57" s="560"/>
      <c r="IM57" s="560"/>
      <c r="IN57" s="560"/>
      <c r="IO57" s="560"/>
      <c r="IP57" s="560"/>
      <c r="IQ57" s="560"/>
      <c r="IR57" s="560"/>
      <c r="IS57" s="560"/>
      <c r="IT57" s="560"/>
      <c r="IU57" s="560"/>
      <c r="IV57" s="560"/>
    </row>
    <row r="58" spans="1:256" ht="63">
      <c r="A58" s="509">
        <v>48</v>
      </c>
      <c r="B58" s="160" t="s">
        <v>3255</v>
      </c>
      <c r="C58" s="66" t="s">
        <v>3256</v>
      </c>
      <c r="D58" s="160" t="s">
        <v>13024</v>
      </c>
      <c r="E58" s="559">
        <v>1279267</v>
      </c>
      <c r="F58" s="686" t="s">
        <v>118</v>
      </c>
      <c r="G58" s="565"/>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560"/>
      <c r="CR58" s="560"/>
      <c r="CS58" s="560"/>
      <c r="CT58" s="560"/>
      <c r="CU58" s="560"/>
      <c r="CV58" s="560"/>
      <c r="CW58" s="560"/>
      <c r="CX58" s="560"/>
      <c r="CY58" s="560"/>
      <c r="CZ58" s="560"/>
      <c r="DA58" s="560"/>
      <c r="DB58" s="560"/>
      <c r="DC58" s="560"/>
      <c r="DD58" s="560"/>
      <c r="DE58" s="560"/>
      <c r="DF58" s="560"/>
      <c r="DG58" s="560"/>
      <c r="DH58" s="560"/>
      <c r="DI58" s="560"/>
      <c r="DJ58" s="560"/>
      <c r="DK58" s="560"/>
      <c r="DL58" s="560"/>
      <c r="DM58" s="560"/>
      <c r="DN58" s="560"/>
      <c r="DO58" s="560"/>
      <c r="DP58" s="560"/>
      <c r="DQ58" s="560"/>
      <c r="DR58" s="560"/>
      <c r="DS58" s="560"/>
      <c r="DT58" s="560"/>
      <c r="DU58" s="560"/>
      <c r="DV58" s="560"/>
      <c r="DW58" s="560"/>
      <c r="DX58" s="560"/>
      <c r="DY58" s="560"/>
      <c r="DZ58" s="560"/>
      <c r="EA58" s="560"/>
      <c r="EB58" s="560"/>
      <c r="EC58" s="560"/>
      <c r="ED58" s="560"/>
      <c r="EE58" s="560"/>
      <c r="EF58" s="560"/>
      <c r="EG58" s="560"/>
      <c r="EH58" s="560"/>
      <c r="EI58" s="560"/>
      <c r="EJ58" s="560"/>
      <c r="EK58" s="560"/>
      <c r="EL58" s="560"/>
      <c r="EM58" s="560"/>
      <c r="EN58" s="560"/>
      <c r="EO58" s="560"/>
      <c r="EP58" s="560"/>
      <c r="EQ58" s="560"/>
      <c r="ER58" s="560"/>
      <c r="ES58" s="560"/>
      <c r="ET58" s="560"/>
      <c r="EU58" s="560"/>
      <c r="EV58" s="560"/>
      <c r="EW58" s="560"/>
      <c r="EX58" s="560"/>
      <c r="EY58" s="560"/>
      <c r="EZ58" s="560"/>
      <c r="FA58" s="560"/>
      <c r="FB58" s="560"/>
      <c r="FC58" s="560"/>
      <c r="FD58" s="560"/>
      <c r="FE58" s="560"/>
      <c r="FF58" s="560"/>
      <c r="FG58" s="560"/>
      <c r="FH58" s="560"/>
      <c r="FI58" s="560"/>
      <c r="FJ58" s="560"/>
      <c r="FK58" s="560"/>
      <c r="FL58" s="560"/>
      <c r="FM58" s="560"/>
      <c r="FN58" s="560"/>
      <c r="FO58" s="560"/>
      <c r="FP58" s="560"/>
      <c r="FQ58" s="560"/>
      <c r="FR58" s="560"/>
      <c r="FS58" s="560"/>
      <c r="FT58" s="560"/>
      <c r="FU58" s="560"/>
      <c r="FV58" s="560"/>
      <c r="FW58" s="560"/>
      <c r="FX58" s="560"/>
      <c r="FY58" s="560"/>
      <c r="FZ58" s="560"/>
      <c r="GA58" s="560"/>
      <c r="GB58" s="560"/>
      <c r="GC58" s="560"/>
      <c r="GD58" s="560"/>
      <c r="GE58" s="560"/>
      <c r="GF58" s="560"/>
      <c r="GG58" s="560"/>
      <c r="GH58" s="560"/>
      <c r="GI58" s="560"/>
      <c r="GJ58" s="560"/>
      <c r="GK58" s="560"/>
      <c r="GL58" s="560"/>
      <c r="GM58" s="560"/>
      <c r="GN58" s="560"/>
      <c r="GO58" s="560"/>
      <c r="GP58" s="560"/>
      <c r="GQ58" s="560"/>
      <c r="GR58" s="560"/>
      <c r="GS58" s="560"/>
      <c r="GT58" s="560"/>
      <c r="GU58" s="560"/>
      <c r="GV58" s="560"/>
      <c r="GW58" s="560"/>
      <c r="GX58" s="560"/>
      <c r="GY58" s="560"/>
      <c r="GZ58" s="560"/>
      <c r="HA58" s="560"/>
      <c r="HB58" s="560"/>
      <c r="HC58" s="560"/>
      <c r="HD58" s="560"/>
      <c r="HE58" s="560"/>
      <c r="HF58" s="560"/>
      <c r="HG58" s="560"/>
      <c r="HH58" s="560"/>
      <c r="HI58" s="560"/>
      <c r="HJ58" s="560"/>
      <c r="HK58" s="560"/>
      <c r="HL58" s="560"/>
      <c r="HM58" s="560"/>
      <c r="HN58" s="560"/>
      <c r="HO58" s="560"/>
      <c r="HP58" s="560"/>
      <c r="HQ58" s="560"/>
      <c r="HR58" s="560"/>
      <c r="HS58" s="560"/>
      <c r="HT58" s="560"/>
      <c r="HU58" s="560"/>
      <c r="HV58" s="560"/>
      <c r="HW58" s="560"/>
      <c r="HX58" s="560"/>
      <c r="HY58" s="560"/>
      <c r="HZ58" s="560"/>
      <c r="IA58" s="560"/>
      <c r="IB58" s="560"/>
      <c r="IC58" s="560"/>
      <c r="ID58" s="560"/>
      <c r="IE58" s="560"/>
      <c r="IF58" s="560"/>
      <c r="IG58" s="560"/>
      <c r="IH58" s="560"/>
      <c r="II58" s="560"/>
      <c r="IJ58" s="560"/>
      <c r="IK58" s="560"/>
      <c r="IL58" s="560"/>
      <c r="IM58" s="560"/>
      <c r="IN58" s="560"/>
      <c r="IO58" s="560"/>
      <c r="IP58" s="560"/>
      <c r="IQ58" s="560"/>
      <c r="IR58" s="560"/>
      <c r="IS58" s="560"/>
      <c r="IT58" s="560"/>
      <c r="IU58" s="560"/>
      <c r="IV58" s="560"/>
    </row>
    <row r="59" spans="1:256" ht="63">
      <c r="A59" s="509">
        <v>49</v>
      </c>
      <c r="B59" s="65" t="s">
        <v>3257</v>
      </c>
      <c r="C59" s="66" t="s">
        <v>3258</v>
      </c>
      <c r="D59" s="160" t="s">
        <v>13025</v>
      </c>
      <c r="E59" s="559">
        <v>1143060</v>
      </c>
      <c r="F59" s="686" t="s">
        <v>118</v>
      </c>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0"/>
      <c r="DH59" s="560"/>
      <c r="DI59" s="560"/>
      <c r="DJ59" s="560"/>
      <c r="DK59" s="560"/>
      <c r="DL59" s="560"/>
      <c r="DM59" s="560"/>
      <c r="DN59" s="560"/>
      <c r="DO59" s="560"/>
      <c r="DP59" s="560"/>
      <c r="DQ59" s="560"/>
      <c r="DR59" s="560"/>
      <c r="DS59" s="560"/>
      <c r="DT59" s="560"/>
      <c r="DU59" s="560"/>
      <c r="DV59" s="560"/>
      <c r="DW59" s="560"/>
      <c r="DX59" s="560"/>
      <c r="DY59" s="560"/>
      <c r="DZ59" s="560"/>
      <c r="EA59" s="560"/>
      <c r="EB59" s="560"/>
      <c r="EC59" s="560"/>
      <c r="ED59" s="560"/>
      <c r="EE59" s="560"/>
      <c r="EF59" s="560"/>
      <c r="EG59" s="560"/>
      <c r="EH59" s="560"/>
      <c r="EI59" s="560"/>
      <c r="EJ59" s="560"/>
      <c r="EK59" s="560"/>
      <c r="EL59" s="560"/>
      <c r="EM59" s="560"/>
      <c r="EN59" s="560"/>
      <c r="EO59" s="560"/>
      <c r="EP59" s="560"/>
      <c r="EQ59" s="560"/>
      <c r="ER59" s="560"/>
      <c r="ES59" s="560"/>
      <c r="ET59" s="560"/>
      <c r="EU59" s="560"/>
      <c r="EV59" s="560"/>
      <c r="EW59" s="560"/>
      <c r="EX59" s="560"/>
      <c r="EY59" s="560"/>
      <c r="EZ59" s="560"/>
      <c r="FA59" s="560"/>
      <c r="FB59" s="560"/>
      <c r="FC59" s="560"/>
      <c r="FD59" s="560"/>
      <c r="FE59" s="560"/>
      <c r="FF59" s="560"/>
      <c r="FG59" s="560"/>
      <c r="FH59" s="560"/>
      <c r="FI59" s="560"/>
      <c r="FJ59" s="560"/>
      <c r="FK59" s="560"/>
      <c r="FL59" s="560"/>
      <c r="FM59" s="560"/>
      <c r="FN59" s="560"/>
      <c r="FO59" s="560"/>
      <c r="FP59" s="560"/>
      <c r="FQ59" s="560"/>
      <c r="FR59" s="560"/>
      <c r="FS59" s="560"/>
      <c r="FT59" s="560"/>
      <c r="FU59" s="560"/>
      <c r="FV59" s="560"/>
      <c r="FW59" s="560"/>
      <c r="FX59" s="560"/>
      <c r="FY59" s="560"/>
      <c r="FZ59" s="560"/>
      <c r="GA59" s="560"/>
      <c r="GB59" s="560"/>
      <c r="GC59" s="560"/>
      <c r="GD59" s="560"/>
      <c r="GE59" s="560"/>
      <c r="GF59" s="560"/>
      <c r="GG59" s="560"/>
      <c r="GH59" s="560"/>
      <c r="GI59" s="560"/>
      <c r="GJ59" s="560"/>
      <c r="GK59" s="560"/>
      <c r="GL59" s="560"/>
      <c r="GM59" s="560"/>
      <c r="GN59" s="560"/>
      <c r="GO59" s="560"/>
      <c r="GP59" s="560"/>
      <c r="GQ59" s="560"/>
      <c r="GR59" s="560"/>
      <c r="GS59" s="560"/>
      <c r="GT59" s="560"/>
      <c r="GU59" s="560"/>
      <c r="GV59" s="560"/>
      <c r="GW59" s="560"/>
      <c r="GX59" s="560"/>
      <c r="GY59" s="560"/>
      <c r="GZ59" s="560"/>
      <c r="HA59" s="560"/>
      <c r="HB59" s="560"/>
      <c r="HC59" s="560"/>
      <c r="HD59" s="560"/>
      <c r="HE59" s="560"/>
      <c r="HF59" s="560"/>
      <c r="HG59" s="560"/>
      <c r="HH59" s="560"/>
      <c r="HI59" s="560"/>
      <c r="HJ59" s="560"/>
      <c r="HK59" s="560"/>
      <c r="HL59" s="560"/>
      <c r="HM59" s="560"/>
      <c r="HN59" s="560"/>
      <c r="HO59" s="560"/>
      <c r="HP59" s="560"/>
      <c r="HQ59" s="560"/>
      <c r="HR59" s="560"/>
      <c r="HS59" s="560"/>
      <c r="HT59" s="560"/>
      <c r="HU59" s="560"/>
      <c r="HV59" s="560"/>
      <c r="HW59" s="560"/>
      <c r="HX59" s="560"/>
      <c r="HY59" s="560"/>
      <c r="HZ59" s="560"/>
      <c r="IA59" s="560"/>
      <c r="IB59" s="560"/>
      <c r="IC59" s="560"/>
      <c r="ID59" s="560"/>
      <c r="IE59" s="560"/>
      <c r="IF59" s="560"/>
      <c r="IG59" s="560"/>
      <c r="IH59" s="560"/>
      <c r="II59" s="560"/>
      <c r="IJ59" s="560"/>
      <c r="IK59" s="560"/>
      <c r="IL59" s="560"/>
      <c r="IM59" s="560"/>
      <c r="IN59" s="560"/>
      <c r="IO59" s="560"/>
      <c r="IP59" s="560"/>
      <c r="IQ59" s="560"/>
      <c r="IR59" s="560"/>
      <c r="IS59" s="560"/>
      <c r="IT59" s="560"/>
      <c r="IU59" s="560"/>
      <c r="IV59" s="560"/>
    </row>
    <row r="60" spans="1:256" ht="47.25">
      <c r="A60" s="509">
        <v>50</v>
      </c>
      <c r="B60" s="65" t="s">
        <v>3251</v>
      </c>
      <c r="C60" s="66" t="s">
        <v>10174</v>
      </c>
      <c r="D60" s="65" t="s">
        <v>3259</v>
      </c>
      <c r="E60" s="559">
        <v>1250000</v>
      </c>
      <c r="F60" s="686" t="s">
        <v>118</v>
      </c>
      <c r="G60" s="560"/>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c r="FD60" s="560"/>
      <c r="FE60" s="560"/>
      <c r="FF60" s="560"/>
      <c r="FG60" s="560"/>
      <c r="FH60" s="560"/>
      <c r="FI60" s="560"/>
      <c r="FJ60" s="560"/>
      <c r="FK60" s="560"/>
      <c r="FL60" s="560"/>
      <c r="FM60" s="560"/>
      <c r="FN60" s="560"/>
      <c r="FO60" s="560"/>
      <c r="FP60" s="560"/>
      <c r="FQ60" s="560"/>
      <c r="FR60" s="560"/>
      <c r="FS60" s="560"/>
      <c r="FT60" s="560"/>
      <c r="FU60" s="560"/>
      <c r="FV60" s="560"/>
      <c r="FW60" s="560"/>
      <c r="FX60" s="560"/>
      <c r="FY60" s="560"/>
      <c r="FZ60" s="560"/>
      <c r="GA60" s="560"/>
      <c r="GB60" s="560"/>
      <c r="GC60" s="560"/>
      <c r="GD60" s="560"/>
      <c r="GE60" s="560"/>
      <c r="GF60" s="560"/>
      <c r="GG60" s="560"/>
      <c r="GH60" s="560"/>
      <c r="GI60" s="560"/>
      <c r="GJ60" s="560"/>
      <c r="GK60" s="560"/>
      <c r="GL60" s="560"/>
      <c r="GM60" s="560"/>
      <c r="GN60" s="560"/>
      <c r="GO60" s="560"/>
      <c r="GP60" s="560"/>
      <c r="GQ60" s="560"/>
      <c r="GR60" s="560"/>
      <c r="GS60" s="560"/>
      <c r="GT60" s="560"/>
      <c r="GU60" s="560"/>
      <c r="GV60" s="560"/>
      <c r="GW60" s="560"/>
      <c r="GX60" s="560"/>
      <c r="GY60" s="560"/>
      <c r="GZ60" s="560"/>
      <c r="HA60" s="560"/>
      <c r="HB60" s="560"/>
      <c r="HC60" s="560"/>
      <c r="HD60" s="560"/>
      <c r="HE60" s="560"/>
      <c r="HF60" s="560"/>
      <c r="HG60" s="560"/>
      <c r="HH60" s="560"/>
      <c r="HI60" s="560"/>
      <c r="HJ60" s="560"/>
      <c r="HK60" s="560"/>
      <c r="HL60" s="560"/>
      <c r="HM60" s="560"/>
      <c r="HN60" s="560"/>
      <c r="HO60" s="560"/>
      <c r="HP60" s="560"/>
      <c r="HQ60" s="560"/>
      <c r="HR60" s="560"/>
      <c r="HS60" s="560"/>
      <c r="HT60" s="560"/>
      <c r="HU60" s="560"/>
      <c r="HV60" s="560"/>
      <c r="HW60" s="560"/>
      <c r="HX60" s="560"/>
      <c r="HY60" s="560"/>
      <c r="HZ60" s="560"/>
      <c r="IA60" s="560"/>
      <c r="IB60" s="560"/>
      <c r="IC60" s="560"/>
      <c r="ID60" s="560"/>
      <c r="IE60" s="560"/>
      <c r="IF60" s="560"/>
      <c r="IG60" s="560"/>
      <c r="IH60" s="560"/>
      <c r="II60" s="560"/>
      <c r="IJ60" s="560"/>
      <c r="IK60" s="560"/>
      <c r="IL60" s="560"/>
      <c r="IM60" s="560"/>
      <c r="IN60" s="560"/>
      <c r="IO60" s="560"/>
      <c r="IP60" s="560"/>
      <c r="IQ60" s="560"/>
      <c r="IR60" s="560"/>
      <c r="IS60" s="560"/>
      <c r="IT60" s="560"/>
      <c r="IU60" s="560"/>
      <c r="IV60" s="560"/>
    </row>
    <row r="61" spans="1:256" ht="63">
      <c r="A61" s="509">
        <v>51</v>
      </c>
      <c r="B61" s="65" t="s">
        <v>3260</v>
      </c>
      <c r="C61" s="66" t="s">
        <v>10175</v>
      </c>
      <c r="D61" s="84" t="s">
        <v>3261</v>
      </c>
      <c r="E61" s="559">
        <v>450000</v>
      </c>
      <c r="F61" s="686" t="s">
        <v>118</v>
      </c>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0"/>
      <c r="DU61" s="560"/>
      <c r="DV61" s="560"/>
      <c r="DW61" s="560"/>
      <c r="DX61" s="560"/>
      <c r="DY61" s="560"/>
      <c r="DZ61" s="560"/>
      <c r="EA61" s="560"/>
      <c r="EB61" s="560"/>
      <c r="EC61" s="560"/>
      <c r="ED61" s="560"/>
      <c r="EE61" s="560"/>
      <c r="EF61" s="560"/>
      <c r="EG61" s="560"/>
      <c r="EH61" s="560"/>
      <c r="EI61" s="560"/>
      <c r="EJ61" s="560"/>
      <c r="EK61" s="560"/>
      <c r="EL61" s="560"/>
      <c r="EM61" s="560"/>
      <c r="EN61" s="560"/>
      <c r="EO61" s="560"/>
      <c r="EP61" s="560"/>
      <c r="EQ61" s="560"/>
      <c r="ER61" s="560"/>
      <c r="ES61" s="560"/>
      <c r="ET61" s="560"/>
      <c r="EU61" s="560"/>
      <c r="EV61" s="560"/>
      <c r="EW61" s="560"/>
      <c r="EX61" s="560"/>
      <c r="EY61" s="560"/>
      <c r="EZ61" s="560"/>
      <c r="FA61" s="560"/>
      <c r="FB61" s="560"/>
      <c r="FC61" s="560"/>
      <c r="FD61" s="560"/>
      <c r="FE61" s="560"/>
      <c r="FF61" s="560"/>
      <c r="FG61" s="560"/>
      <c r="FH61" s="560"/>
      <c r="FI61" s="560"/>
      <c r="FJ61" s="560"/>
      <c r="FK61" s="560"/>
      <c r="FL61" s="560"/>
      <c r="FM61" s="560"/>
      <c r="FN61" s="560"/>
      <c r="FO61" s="560"/>
      <c r="FP61" s="560"/>
      <c r="FQ61" s="560"/>
      <c r="FR61" s="560"/>
      <c r="FS61" s="560"/>
      <c r="FT61" s="560"/>
      <c r="FU61" s="560"/>
      <c r="FV61" s="560"/>
      <c r="FW61" s="560"/>
      <c r="FX61" s="560"/>
      <c r="FY61" s="560"/>
      <c r="FZ61" s="560"/>
      <c r="GA61" s="560"/>
      <c r="GB61" s="560"/>
      <c r="GC61" s="560"/>
      <c r="GD61" s="560"/>
      <c r="GE61" s="560"/>
      <c r="GF61" s="560"/>
      <c r="GG61" s="560"/>
      <c r="GH61" s="560"/>
      <c r="GI61" s="560"/>
      <c r="GJ61" s="560"/>
      <c r="GK61" s="560"/>
      <c r="GL61" s="560"/>
      <c r="GM61" s="560"/>
      <c r="GN61" s="560"/>
      <c r="GO61" s="560"/>
      <c r="GP61" s="560"/>
      <c r="GQ61" s="560"/>
      <c r="GR61" s="560"/>
      <c r="GS61" s="560"/>
      <c r="GT61" s="560"/>
      <c r="GU61" s="560"/>
      <c r="GV61" s="560"/>
      <c r="GW61" s="560"/>
      <c r="GX61" s="560"/>
      <c r="GY61" s="560"/>
      <c r="GZ61" s="560"/>
      <c r="HA61" s="560"/>
      <c r="HB61" s="560"/>
      <c r="HC61" s="560"/>
      <c r="HD61" s="560"/>
      <c r="HE61" s="560"/>
      <c r="HF61" s="560"/>
      <c r="HG61" s="560"/>
      <c r="HH61" s="560"/>
      <c r="HI61" s="560"/>
      <c r="HJ61" s="560"/>
      <c r="HK61" s="560"/>
      <c r="HL61" s="560"/>
      <c r="HM61" s="560"/>
      <c r="HN61" s="560"/>
      <c r="HO61" s="560"/>
      <c r="HP61" s="560"/>
      <c r="HQ61" s="560"/>
      <c r="HR61" s="560"/>
      <c r="HS61" s="560"/>
      <c r="HT61" s="560"/>
      <c r="HU61" s="560"/>
      <c r="HV61" s="560"/>
      <c r="HW61" s="560"/>
      <c r="HX61" s="560"/>
      <c r="HY61" s="560"/>
      <c r="HZ61" s="560"/>
      <c r="IA61" s="560"/>
      <c r="IB61" s="560"/>
      <c r="IC61" s="560"/>
      <c r="ID61" s="560"/>
      <c r="IE61" s="560"/>
      <c r="IF61" s="560"/>
      <c r="IG61" s="560"/>
      <c r="IH61" s="560"/>
      <c r="II61" s="560"/>
      <c r="IJ61" s="560"/>
      <c r="IK61" s="560"/>
      <c r="IL61" s="560"/>
      <c r="IM61" s="560"/>
      <c r="IN61" s="560"/>
      <c r="IO61" s="560"/>
      <c r="IP61" s="560"/>
      <c r="IQ61" s="560"/>
      <c r="IR61" s="560"/>
      <c r="IS61" s="560"/>
      <c r="IT61" s="560"/>
      <c r="IU61" s="560"/>
      <c r="IV61" s="560"/>
    </row>
    <row r="62" spans="1:256" ht="63">
      <c r="A62" s="509">
        <v>52</v>
      </c>
      <c r="B62" s="65" t="s">
        <v>3262</v>
      </c>
      <c r="C62" s="66" t="s">
        <v>3263</v>
      </c>
      <c r="D62" s="160" t="s">
        <v>2951</v>
      </c>
      <c r="E62" s="559">
        <v>1500000</v>
      </c>
      <c r="F62" s="686" t="s">
        <v>4</v>
      </c>
      <c r="G62" s="560"/>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0"/>
      <c r="DU62" s="560"/>
      <c r="DV62" s="560"/>
      <c r="DW62" s="560"/>
      <c r="DX62" s="560"/>
      <c r="DY62" s="560"/>
      <c r="DZ62" s="560"/>
      <c r="EA62" s="560"/>
      <c r="EB62" s="560"/>
      <c r="EC62" s="560"/>
      <c r="ED62" s="560"/>
      <c r="EE62" s="560"/>
      <c r="EF62" s="560"/>
      <c r="EG62" s="560"/>
      <c r="EH62" s="560"/>
      <c r="EI62" s="560"/>
      <c r="EJ62" s="560"/>
      <c r="EK62" s="560"/>
      <c r="EL62" s="560"/>
      <c r="EM62" s="560"/>
      <c r="EN62" s="560"/>
      <c r="EO62" s="560"/>
      <c r="EP62" s="560"/>
      <c r="EQ62" s="560"/>
      <c r="ER62" s="560"/>
      <c r="ES62" s="560"/>
      <c r="ET62" s="560"/>
      <c r="EU62" s="560"/>
      <c r="EV62" s="560"/>
      <c r="EW62" s="560"/>
      <c r="EX62" s="560"/>
      <c r="EY62" s="560"/>
      <c r="EZ62" s="560"/>
      <c r="FA62" s="560"/>
      <c r="FB62" s="560"/>
      <c r="FC62" s="560"/>
      <c r="FD62" s="560"/>
      <c r="FE62" s="560"/>
      <c r="FF62" s="560"/>
      <c r="FG62" s="560"/>
      <c r="FH62" s="560"/>
      <c r="FI62" s="560"/>
      <c r="FJ62" s="560"/>
      <c r="FK62" s="560"/>
      <c r="FL62" s="560"/>
      <c r="FM62" s="560"/>
      <c r="FN62" s="560"/>
      <c r="FO62" s="560"/>
      <c r="FP62" s="560"/>
      <c r="FQ62" s="560"/>
      <c r="FR62" s="560"/>
      <c r="FS62" s="560"/>
      <c r="FT62" s="560"/>
      <c r="FU62" s="560"/>
      <c r="FV62" s="560"/>
      <c r="FW62" s="560"/>
      <c r="FX62" s="560"/>
      <c r="FY62" s="560"/>
      <c r="FZ62" s="560"/>
      <c r="GA62" s="560"/>
      <c r="GB62" s="560"/>
      <c r="GC62" s="560"/>
      <c r="GD62" s="560"/>
      <c r="GE62" s="560"/>
      <c r="GF62" s="560"/>
      <c r="GG62" s="560"/>
      <c r="GH62" s="560"/>
      <c r="GI62" s="560"/>
      <c r="GJ62" s="560"/>
      <c r="GK62" s="560"/>
      <c r="GL62" s="560"/>
      <c r="GM62" s="560"/>
      <c r="GN62" s="560"/>
      <c r="GO62" s="560"/>
      <c r="GP62" s="560"/>
      <c r="GQ62" s="560"/>
      <c r="GR62" s="560"/>
      <c r="GS62" s="560"/>
      <c r="GT62" s="560"/>
      <c r="GU62" s="560"/>
      <c r="GV62" s="560"/>
      <c r="GW62" s="560"/>
      <c r="GX62" s="560"/>
      <c r="GY62" s="560"/>
      <c r="GZ62" s="560"/>
      <c r="HA62" s="560"/>
      <c r="HB62" s="560"/>
      <c r="HC62" s="560"/>
      <c r="HD62" s="560"/>
      <c r="HE62" s="560"/>
      <c r="HF62" s="560"/>
      <c r="HG62" s="560"/>
      <c r="HH62" s="560"/>
      <c r="HI62" s="560"/>
      <c r="HJ62" s="560"/>
      <c r="HK62" s="560"/>
      <c r="HL62" s="560"/>
      <c r="HM62" s="560"/>
      <c r="HN62" s="560"/>
      <c r="HO62" s="560"/>
      <c r="HP62" s="560"/>
      <c r="HQ62" s="560"/>
      <c r="HR62" s="560"/>
      <c r="HS62" s="560"/>
      <c r="HT62" s="560"/>
      <c r="HU62" s="560"/>
      <c r="HV62" s="560"/>
      <c r="HW62" s="560"/>
      <c r="HX62" s="560"/>
      <c r="HY62" s="560"/>
      <c r="HZ62" s="560"/>
      <c r="IA62" s="560"/>
      <c r="IB62" s="560"/>
      <c r="IC62" s="560"/>
      <c r="ID62" s="560"/>
      <c r="IE62" s="560"/>
      <c r="IF62" s="560"/>
      <c r="IG62" s="560"/>
      <c r="IH62" s="560"/>
      <c r="II62" s="560"/>
      <c r="IJ62" s="560"/>
      <c r="IK62" s="560"/>
      <c r="IL62" s="560"/>
      <c r="IM62" s="560"/>
      <c r="IN62" s="560"/>
      <c r="IO62" s="560"/>
      <c r="IP62" s="560"/>
      <c r="IQ62" s="560"/>
      <c r="IR62" s="560"/>
      <c r="IS62" s="560"/>
      <c r="IT62" s="560"/>
      <c r="IU62" s="560"/>
      <c r="IV62" s="560"/>
    </row>
    <row r="63" spans="1:256" ht="47.25">
      <c r="A63" s="509">
        <v>53</v>
      </c>
      <c r="B63" s="65" t="s">
        <v>3264</v>
      </c>
      <c r="C63" s="66" t="s">
        <v>3265</v>
      </c>
      <c r="D63" s="160" t="s">
        <v>3238</v>
      </c>
      <c r="E63" s="559">
        <v>850000</v>
      </c>
      <c r="F63" s="686" t="s">
        <v>4</v>
      </c>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0"/>
      <c r="DZ63" s="560"/>
      <c r="EA63" s="560"/>
      <c r="EB63" s="560"/>
      <c r="EC63" s="560"/>
      <c r="ED63" s="560"/>
      <c r="EE63" s="560"/>
      <c r="EF63" s="560"/>
      <c r="EG63" s="560"/>
      <c r="EH63" s="560"/>
      <c r="EI63" s="560"/>
      <c r="EJ63" s="560"/>
      <c r="EK63" s="560"/>
      <c r="EL63" s="560"/>
      <c r="EM63" s="560"/>
      <c r="EN63" s="560"/>
      <c r="EO63" s="560"/>
      <c r="EP63" s="560"/>
      <c r="EQ63" s="560"/>
      <c r="ER63" s="560"/>
      <c r="ES63" s="560"/>
      <c r="ET63" s="560"/>
      <c r="EU63" s="560"/>
      <c r="EV63" s="560"/>
      <c r="EW63" s="560"/>
      <c r="EX63" s="560"/>
      <c r="EY63" s="560"/>
      <c r="EZ63" s="560"/>
      <c r="FA63" s="560"/>
      <c r="FB63" s="560"/>
      <c r="FC63" s="560"/>
      <c r="FD63" s="560"/>
      <c r="FE63" s="560"/>
      <c r="FF63" s="560"/>
      <c r="FG63" s="560"/>
      <c r="FH63" s="560"/>
      <c r="FI63" s="560"/>
      <c r="FJ63" s="560"/>
      <c r="FK63" s="560"/>
      <c r="FL63" s="560"/>
      <c r="FM63" s="560"/>
      <c r="FN63" s="560"/>
      <c r="FO63" s="560"/>
      <c r="FP63" s="560"/>
      <c r="FQ63" s="560"/>
      <c r="FR63" s="560"/>
      <c r="FS63" s="560"/>
      <c r="FT63" s="560"/>
      <c r="FU63" s="560"/>
      <c r="FV63" s="560"/>
      <c r="FW63" s="560"/>
      <c r="FX63" s="560"/>
      <c r="FY63" s="560"/>
      <c r="FZ63" s="560"/>
      <c r="GA63" s="560"/>
      <c r="GB63" s="560"/>
      <c r="GC63" s="560"/>
      <c r="GD63" s="560"/>
      <c r="GE63" s="560"/>
      <c r="GF63" s="560"/>
      <c r="GG63" s="560"/>
      <c r="GH63" s="560"/>
      <c r="GI63" s="560"/>
      <c r="GJ63" s="560"/>
      <c r="GK63" s="560"/>
      <c r="GL63" s="560"/>
      <c r="GM63" s="560"/>
      <c r="GN63" s="560"/>
      <c r="GO63" s="560"/>
      <c r="GP63" s="560"/>
      <c r="GQ63" s="560"/>
      <c r="GR63" s="560"/>
      <c r="GS63" s="560"/>
      <c r="GT63" s="560"/>
      <c r="GU63" s="560"/>
      <c r="GV63" s="560"/>
      <c r="GW63" s="560"/>
      <c r="GX63" s="560"/>
      <c r="GY63" s="560"/>
      <c r="GZ63" s="560"/>
      <c r="HA63" s="560"/>
      <c r="HB63" s="560"/>
      <c r="HC63" s="560"/>
      <c r="HD63" s="560"/>
      <c r="HE63" s="560"/>
      <c r="HF63" s="560"/>
      <c r="HG63" s="560"/>
      <c r="HH63" s="560"/>
      <c r="HI63" s="560"/>
      <c r="HJ63" s="560"/>
      <c r="HK63" s="560"/>
      <c r="HL63" s="560"/>
      <c r="HM63" s="560"/>
      <c r="HN63" s="560"/>
      <c r="HO63" s="560"/>
      <c r="HP63" s="560"/>
      <c r="HQ63" s="560"/>
      <c r="HR63" s="560"/>
      <c r="HS63" s="560"/>
      <c r="HT63" s="560"/>
      <c r="HU63" s="560"/>
      <c r="HV63" s="560"/>
      <c r="HW63" s="560"/>
      <c r="HX63" s="560"/>
      <c r="HY63" s="560"/>
      <c r="HZ63" s="560"/>
      <c r="IA63" s="560"/>
      <c r="IB63" s="560"/>
      <c r="IC63" s="560"/>
      <c r="ID63" s="560"/>
      <c r="IE63" s="560"/>
      <c r="IF63" s="560"/>
      <c r="IG63" s="560"/>
      <c r="IH63" s="560"/>
      <c r="II63" s="560"/>
      <c r="IJ63" s="560"/>
      <c r="IK63" s="560"/>
      <c r="IL63" s="560"/>
      <c r="IM63" s="560"/>
      <c r="IN63" s="560"/>
      <c r="IO63" s="560"/>
      <c r="IP63" s="560"/>
      <c r="IQ63" s="560"/>
      <c r="IR63" s="560"/>
      <c r="IS63" s="560"/>
      <c r="IT63" s="560"/>
      <c r="IU63" s="560"/>
      <c r="IV63" s="560"/>
    </row>
    <row r="64" spans="1:256" ht="47.25">
      <c r="A64" s="509">
        <v>54</v>
      </c>
      <c r="B64" s="65" t="s">
        <v>3266</v>
      </c>
      <c r="C64" s="66" t="s">
        <v>3267</v>
      </c>
      <c r="D64" s="160" t="s">
        <v>3268</v>
      </c>
      <c r="E64" s="559">
        <v>1500000</v>
      </c>
      <c r="F64" s="686" t="s">
        <v>4</v>
      </c>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560"/>
      <c r="BF64" s="560"/>
      <c r="BG64" s="560"/>
      <c r="BH64" s="560"/>
      <c r="BI64" s="560"/>
      <c r="BJ64" s="560"/>
      <c r="BK64" s="560"/>
      <c r="BL64" s="560"/>
      <c r="BM64" s="560"/>
      <c r="BN64" s="560"/>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0"/>
      <c r="DU64" s="560"/>
      <c r="DV64" s="560"/>
      <c r="DW64" s="560"/>
      <c r="DX64" s="560"/>
      <c r="DY64" s="560"/>
      <c r="DZ64" s="560"/>
      <c r="EA64" s="560"/>
      <c r="EB64" s="560"/>
      <c r="EC64" s="560"/>
      <c r="ED64" s="560"/>
      <c r="EE64" s="560"/>
      <c r="EF64" s="560"/>
      <c r="EG64" s="560"/>
      <c r="EH64" s="560"/>
      <c r="EI64" s="560"/>
      <c r="EJ64" s="560"/>
      <c r="EK64" s="560"/>
      <c r="EL64" s="560"/>
      <c r="EM64" s="560"/>
      <c r="EN64" s="560"/>
      <c r="EO64" s="560"/>
      <c r="EP64" s="560"/>
      <c r="EQ64" s="560"/>
      <c r="ER64" s="560"/>
      <c r="ES64" s="560"/>
      <c r="ET64" s="560"/>
      <c r="EU64" s="560"/>
      <c r="EV64" s="560"/>
      <c r="EW64" s="560"/>
      <c r="EX64" s="560"/>
      <c r="EY64" s="560"/>
      <c r="EZ64" s="560"/>
      <c r="FA64" s="560"/>
      <c r="FB64" s="560"/>
      <c r="FC64" s="560"/>
      <c r="FD64" s="560"/>
      <c r="FE64" s="560"/>
      <c r="FF64" s="560"/>
      <c r="FG64" s="560"/>
      <c r="FH64" s="560"/>
      <c r="FI64" s="560"/>
      <c r="FJ64" s="560"/>
      <c r="FK64" s="560"/>
      <c r="FL64" s="560"/>
      <c r="FM64" s="560"/>
      <c r="FN64" s="560"/>
      <c r="FO64" s="560"/>
      <c r="FP64" s="560"/>
      <c r="FQ64" s="560"/>
      <c r="FR64" s="560"/>
      <c r="FS64" s="560"/>
      <c r="FT64" s="560"/>
      <c r="FU64" s="560"/>
      <c r="FV64" s="560"/>
      <c r="FW64" s="560"/>
      <c r="FX64" s="560"/>
      <c r="FY64" s="560"/>
      <c r="FZ64" s="560"/>
      <c r="GA64" s="560"/>
      <c r="GB64" s="560"/>
      <c r="GC64" s="560"/>
      <c r="GD64" s="560"/>
      <c r="GE64" s="560"/>
      <c r="GF64" s="560"/>
      <c r="GG64" s="560"/>
      <c r="GH64" s="560"/>
      <c r="GI64" s="560"/>
      <c r="GJ64" s="560"/>
      <c r="GK64" s="560"/>
      <c r="GL64" s="560"/>
      <c r="GM64" s="560"/>
      <c r="GN64" s="560"/>
      <c r="GO64" s="560"/>
      <c r="GP64" s="560"/>
      <c r="GQ64" s="560"/>
      <c r="GR64" s="560"/>
      <c r="GS64" s="560"/>
      <c r="GT64" s="560"/>
      <c r="GU64" s="560"/>
      <c r="GV64" s="560"/>
      <c r="GW64" s="560"/>
      <c r="GX64" s="560"/>
      <c r="GY64" s="560"/>
      <c r="GZ64" s="560"/>
      <c r="HA64" s="560"/>
      <c r="HB64" s="560"/>
      <c r="HC64" s="560"/>
      <c r="HD64" s="560"/>
      <c r="HE64" s="560"/>
      <c r="HF64" s="560"/>
      <c r="HG64" s="560"/>
      <c r="HH64" s="560"/>
      <c r="HI64" s="560"/>
      <c r="HJ64" s="560"/>
      <c r="HK64" s="560"/>
      <c r="HL64" s="560"/>
      <c r="HM64" s="560"/>
      <c r="HN64" s="560"/>
      <c r="HO64" s="560"/>
      <c r="HP64" s="560"/>
      <c r="HQ64" s="560"/>
      <c r="HR64" s="560"/>
      <c r="HS64" s="560"/>
      <c r="HT64" s="560"/>
      <c r="HU64" s="560"/>
      <c r="HV64" s="560"/>
      <c r="HW64" s="560"/>
      <c r="HX64" s="560"/>
      <c r="HY64" s="560"/>
      <c r="HZ64" s="560"/>
      <c r="IA64" s="560"/>
      <c r="IB64" s="560"/>
      <c r="IC64" s="560"/>
      <c r="ID64" s="560"/>
      <c r="IE64" s="560"/>
      <c r="IF64" s="560"/>
      <c r="IG64" s="560"/>
      <c r="IH64" s="560"/>
      <c r="II64" s="560"/>
      <c r="IJ64" s="560"/>
      <c r="IK64" s="560"/>
      <c r="IL64" s="560"/>
      <c r="IM64" s="560"/>
      <c r="IN64" s="560"/>
      <c r="IO64" s="560"/>
      <c r="IP64" s="560"/>
      <c r="IQ64" s="560"/>
      <c r="IR64" s="560"/>
      <c r="IS64" s="560"/>
      <c r="IT64" s="560"/>
      <c r="IU64" s="560"/>
      <c r="IV64" s="560"/>
    </row>
    <row r="65" spans="1:256" ht="63">
      <c r="A65" s="509">
        <v>55</v>
      </c>
      <c r="B65" s="65" t="s">
        <v>3269</v>
      </c>
      <c r="C65" s="66" t="s">
        <v>3270</v>
      </c>
      <c r="D65" s="160" t="s">
        <v>3238</v>
      </c>
      <c r="E65" s="559">
        <v>850000</v>
      </c>
      <c r="F65" s="686" t="s">
        <v>4</v>
      </c>
      <c r="G65" s="560"/>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560"/>
      <c r="BF65" s="560"/>
      <c r="BG65" s="560"/>
      <c r="BH65" s="560"/>
      <c r="BI65" s="560"/>
      <c r="BJ65" s="560"/>
      <c r="BK65" s="560"/>
      <c r="BL65" s="560"/>
      <c r="BM65" s="560"/>
      <c r="BN65" s="560"/>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0"/>
      <c r="DU65" s="560"/>
      <c r="DV65" s="560"/>
      <c r="DW65" s="560"/>
      <c r="DX65" s="560"/>
      <c r="DY65" s="560"/>
      <c r="DZ65" s="560"/>
      <c r="EA65" s="560"/>
      <c r="EB65" s="560"/>
      <c r="EC65" s="560"/>
      <c r="ED65" s="560"/>
      <c r="EE65" s="560"/>
      <c r="EF65" s="560"/>
      <c r="EG65" s="560"/>
      <c r="EH65" s="560"/>
      <c r="EI65" s="560"/>
      <c r="EJ65" s="560"/>
      <c r="EK65" s="560"/>
      <c r="EL65" s="560"/>
      <c r="EM65" s="560"/>
      <c r="EN65" s="560"/>
      <c r="EO65" s="560"/>
      <c r="EP65" s="560"/>
      <c r="EQ65" s="560"/>
      <c r="ER65" s="560"/>
      <c r="ES65" s="560"/>
      <c r="ET65" s="560"/>
      <c r="EU65" s="560"/>
      <c r="EV65" s="560"/>
      <c r="EW65" s="560"/>
      <c r="EX65" s="560"/>
      <c r="EY65" s="560"/>
      <c r="EZ65" s="560"/>
      <c r="FA65" s="560"/>
      <c r="FB65" s="560"/>
      <c r="FC65" s="560"/>
      <c r="FD65" s="560"/>
      <c r="FE65" s="560"/>
      <c r="FF65" s="560"/>
      <c r="FG65" s="560"/>
      <c r="FH65" s="560"/>
      <c r="FI65" s="560"/>
      <c r="FJ65" s="560"/>
      <c r="FK65" s="560"/>
      <c r="FL65" s="560"/>
      <c r="FM65" s="560"/>
      <c r="FN65" s="560"/>
      <c r="FO65" s="560"/>
      <c r="FP65" s="560"/>
      <c r="FQ65" s="560"/>
      <c r="FR65" s="560"/>
      <c r="FS65" s="560"/>
      <c r="FT65" s="560"/>
      <c r="FU65" s="560"/>
      <c r="FV65" s="560"/>
      <c r="FW65" s="560"/>
      <c r="FX65" s="560"/>
      <c r="FY65" s="560"/>
      <c r="FZ65" s="560"/>
      <c r="GA65" s="560"/>
      <c r="GB65" s="560"/>
      <c r="GC65" s="560"/>
      <c r="GD65" s="560"/>
      <c r="GE65" s="560"/>
      <c r="GF65" s="560"/>
      <c r="GG65" s="560"/>
      <c r="GH65" s="560"/>
      <c r="GI65" s="560"/>
      <c r="GJ65" s="560"/>
      <c r="GK65" s="560"/>
      <c r="GL65" s="560"/>
      <c r="GM65" s="560"/>
      <c r="GN65" s="560"/>
      <c r="GO65" s="560"/>
      <c r="GP65" s="560"/>
      <c r="GQ65" s="560"/>
      <c r="GR65" s="560"/>
      <c r="GS65" s="560"/>
      <c r="GT65" s="560"/>
      <c r="GU65" s="560"/>
      <c r="GV65" s="560"/>
      <c r="GW65" s="560"/>
      <c r="GX65" s="560"/>
      <c r="GY65" s="560"/>
      <c r="GZ65" s="560"/>
      <c r="HA65" s="560"/>
      <c r="HB65" s="560"/>
      <c r="HC65" s="560"/>
      <c r="HD65" s="560"/>
      <c r="HE65" s="560"/>
      <c r="HF65" s="560"/>
      <c r="HG65" s="560"/>
      <c r="HH65" s="560"/>
      <c r="HI65" s="560"/>
      <c r="HJ65" s="560"/>
      <c r="HK65" s="560"/>
      <c r="HL65" s="560"/>
      <c r="HM65" s="560"/>
      <c r="HN65" s="560"/>
      <c r="HO65" s="560"/>
      <c r="HP65" s="560"/>
      <c r="HQ65" s="560"/>
      <c r="HR65" s="560"/>
      <c r="HS65" s="560"/>
      <c r="HT65" s="560"/>
      <c r="HU65" s="560"/>
      <c r="HV65" s="560"/>
      <c r="HW65" s="560"/>
      <c r="HX65" s="560"/>
      <c r="HY65" s="560"/>
      <c r="HZ65" s="560"/>
      <c r="IA65" s="560"/>
      <c r="IB65" s="560"/>
      <c r="IC65" s="560"/>
      <c r="ID65" s="560"/>
      <c r="IE65" s="560"/>
      <c r="IF65" s="560"/>
      <c r="IG65" s="560"/>
      <c r="IH65" s="560"/>
      <c r="II65" s="560"/>
      <c r="IJ65" s="560"/>
      <c r="IK65" s="560"/>
      <c r="IL65" s="560"/>
      <c r="IM65" s="560"/>
      <c r="IN65" s="560"/>
      <c r="IO65" s="560"/>
      <c r="IP65" s="560"/>
      <c r="IQ65" s="560"/>
      <c r="IR65" s="560"/>
      <c r="IS65" s="560"/>
      <c r="IT65" s="560"/>
      <c r="IU65" s="560"/>
      <c r="IV65" s="560"/>
    </row>
    <row r="66" spans="1:256" ht="47.25">
      <c r="A66" s="509">
        <v>56</v>
      </c>
      <c r="B66" s="65" t="s">
        <v>3271</v>
      </c>
      <c r="C66" s="66" t="s">
        <v>3272</v>
      </c>
      <c r="D66" s="160" t="s">
        <v>3273</v>
      </c>
      <c r="E66" s="559">
        <v>1500000</v>
      </c>
      <c r="F66" s="686" t="s">
        <v>4</v>
      </c>
      <c r="G66" s="560"/>
      <c r="H66" s="560"/>
      <c r="I66" s="560"/>
      <c r="J66" s="560"/>
      <c r="K66" s="560"/>
      <c r="L66" s="560"/>
      <c r="M66" s="560"/>
      <c r="N66" s="560"/>
      <c r="O66" s="560"/>
      <c r="P66" s="560"/>
      <c r="Q66" s="560"/>
      <c r="R66" s="560"/>
      <c r="S66" s="560"/>
      <c r="T66" s="560"/>
      <c r="U66" s="560"/>
      <c r="V66" s="560"/>
      <c r="W66" s="560"/>
      <c r="X66" s="560"/>
      <c r="Y66" s="560"/>
      <c r="Z66" s="560"/>
      <c r="AA66" s="560"/>
      <c r="AB66" s="560"/>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560"/>
      <c r="BF66" s="560"/>
      <c r="BG66" s="560"/>
      <c r="BH66" s="560"/>
      <c r="BI66" s="560"/>
      <c r="BJ66" s="560"/>
      <c r="BK66" s="560"/>
      <c r="BL66" s="560"/>
      <c r="BM66" s="560"/>
      <c r="BN66" s="560"/>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560"/>
      <c r="CR66" s="560"/>
      <c r="CS66" s="560"/>
      <c r="CT66" s="560"/>
      <c r="CU66" s="560"/>
      <c r="CV66" s="560"/>
      <c r="CW66" s="560"/>
      <c r="CX66" s="560"/>
      <c r="CY66" s="560"/>
      <c r="CZ66" s="560"/>
      <c r="DA66" s="560"/>
      <c r="DB66" s="560"/>
      <c r="DC66" s="560"/>
      <c r="DD66" s="560"/>
      <c r="DE66" s="560"/>
      <c r="DF66" s="560"/>
      <c r="DG66" s="560"/>
      <c r="DH66" s="560"/>
      <c r="DI66" s="560"/>
      <c r="DJ66" s="560"/>
      <c r="DK66" s="560"/>
      <c r="DL66" s="560"/>
      <c r="DM66" s="560"/>
      <c r="DN66" s="560"/>
      <c r="DO66" s="560"/>
      <c r="DP66" s="560"/>
      <c r="DQ66" s="560"/>
      <c r="DR66" s="560"/>
      <c r="DS66" s="560"/>
      <c r="DT66" s="560"/>
      <c r="DU66" s="560"/>
      <c r="DV66" s="560"/>
      <c r="DW66" s="560"/>
      <c r="DX66" s="560"/>
      <c r="DY66" s="560"/>
      <c r="DZ66" s="560"/>
      <c r="EA66" s="560"/>
      <c r="EB66" s="560"/>
      <c r="EC66" s="560"/>
      <c r="ED66" s="560"/>
      <c r="EE66" s="560"/>
      <c r="EF66" s="560"/>
      <c r="EG66" s="560"/>
      <c r="EH66" s="560"/>
      <c r="EI66" s="560"/>
      <c r="EJ66" s="560"/>
      <c r="EK66" s="560"/>
      <c r="EL66" s="560"/>
      <c r="EM66" s="560"/>
      <c r="EN66" s="560"/>
      <c r="EO66" s="560"/>
      <c r="EP66" s="560"/>
      <c r="EQ66" s="560"/>
      <c r="ER66" s="560"/>
      <c r="ES66" s="560"/>
      <c r="ET66" s="560"/>
      <c r="EU66" s="560"/>
      <c r="EV66" s="560"/>
      <c r="EW66" s="560"/>
      <c r="EX66" s="560"/>
      <c r="EY66" s="560"/>
      <c r="EZ66" s="560"/>
      <c r="FA66" s="560"/>
      <c r="FB66" s="560"/>
      <c r="FC66" s="560"/>
      <c r="FD66" s="560"/>
      <c r="FE66" s="560"/>
      <c r="FF66" s="560"/>
      <c r="FG66" s="560"/>
      <c r="FH66" s="560"/>
      <c r="FI66" s="560"/>
      <c r="FJ66" s="560"/>
      <c r="FK66" s="560"/>
      <c r="FL66" s="560"/>
      <c r="FM66" s="560"/>
      <c r="FN66" s="560"/>
      <c r="FO66" s="560"/>
      <c r="FP66" s="560"/>
      <c r="FQ66" s="560"/>
      <c r="FR66" s="560"/>
      <c r="FS66" s="560"/>
      <c r="FT66" s="560"/>
      <c r="FU66" s="560"/>
      <c r="FV66" s="560"/>
      <c r="FW66" s="560"/>
      <c r="FX66" s="560"/>
      <c r="FY66" s="560"/>
      <c r="FZ66" s="560"/>
      <c r="GA66" s="560"/>
      <c r="GB66" s="560"/>
      <c r="GC66" s="560"/>
      <c r="GD66" s="560"/>
      <c r="GE66" s="560"/>
      <c r="GF66" s="560"/>
      <c r="GG66" s="560"/>
      <c r="GH66" s="560"/>
      <c r="GI66" s="560"/>
      <c r="GJ66" s="560"/>
      <c r="GK66" s="560"/>
      <c r="GL66" s="560"/>
      <c r="GM66" s="560"/>
      <c r="GN66" s="560"/>
      <c r="GO66" s="560"/>
      <c r="GP66" s="560"/>
      <c r="GQ66" s="560"/>
      <c r="GR66" s="560"/>
      <c r="GS66" s="560"/>
      <c r="GT66" s="560"/>
      <c r="GU66" s="560"/>
      <c r="GV66" s="560"/>
      <c r="GW66" s="560"/>
      <c r="GX66" s="560"/>
      <c r="GY66" s="560"/>
      <c r="GZ66" s="560"/>
      <c r="HA66" s="560"/>
      <c r="HB66" s="560"/>
      <c r="HC66" s="560"/>
      <c r="HD66" s="560"/>
      <c r="HE66" s="560"/>
      <c r="HF66" s="560"/>
      <c r="HG66" s="560"/>
      <c r="HH66" s="560"/>
      <c r="HI66" s="560"/>
      <c r="HJ66" s="560"/>
      <c r="HK66" s="560"/>
      <c r="HL66" s="560"/>
      <c r="HM66" s="560"/>
      <c r="HN66" s="560"/>
      <c r="HO66" s="560"/>
      <c r="HP66" s="560"/>
      <c r="HQ66" s="560"/>
      <c r="HR66" s="560"/>
      <c r="HS66" s="560"/>
      <c r="HT66" s="560"/>
      <c r="HU66" s="560"/>
      <c r="HV66" s="560"/>
      <c r="HW66" s="560"/>
      <c r="HX66" s="560"/>
      <c r="HY66" s="560"/>
      <c r="HZ66" s="560"/>
      <c r="IA66" s="560"/>
      <c r="IB66" s="560"/>
      <c r="IC66" s="560"/>
      <c r="ID66" s="560"/>
      <c r="IE66" s="560"/>
      <c r="IF66" s="560"/>
      <c r="IG66" s="560"/>
      <c r="IH66" s="560"/>
      <c r="II66" s="560"/>
      <c r="IJ66" s="560"/>
      <c r="IK66" s="560"/>
      <c r="IL66" s="560"/>
      <c r="IM66" s="560"/>
      <c r="IN66" s="560"/>
      <c r="IO66" s="560"/>
      <c r="IP66" s="560"/>
      <c r="IQ66" s="560"/>
      <c r="IR66" s="560"/>
      <c r="IS66" s="560"/>
      <c r="IT66" s="560"/>
      <c r="IU66" s="560"/>
      <c r="IV66" s="560"/>
    </row>
    <row r="67" spans="1:256" ht="63">
      <c r="A67" s="509">
        <v>57</v>
      </c>
      <c r="B67" s="65" t="s">
        <v>3274</v>
      </c>
      <c r="C67" s="66" t="s">
        <v>10176</v>
      </c>
      <c r="D67" s="160" t="s">
        <v>3275</v>
      </c>
      <c r="E67" s="559">
        <v>1600000</v>
      </c>
      <c r="F67" s="686" t="s">
        <v>4</v>
      </c>
      <c r="G67" s="560"/>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60"/>
      <c r="EY67" s="560"/>
      <c r="EZ67" s="560"/>
      <c r="FA67" s="560"/>
      <c r="FB67" s="560"/>
      <c r="FC67" s="560"/>
      <c r="FD67" s="560"/>
      <c r="FE67" s="560"/>
      <c r="FF67" s="560"/>
      <c r="FG67" s="560"/>
      <c r="FH67" s="560"/>
      <c r="FI67" s="560"/>
      <c r="FJ67" s="560"/>
      <c r="FK67" s="560"/>
      <c r="FL67" s="560"/>
      <c r="FM67" s="560"/>
      <c r="FN67" s="560"/>
      <c r="FO67" s="560"/>
      <c r="FP67" s="560"/>
      <c r="FQ67" s="560"/>
      <c r="FR67" s="560"/>
      <c r="FS67" s="560"/>
      <c r="FT67" s="560"/>
      <c r="FU67" s="560"/>
      <c r="FV67" s="560"/>
      <c r="FW67" s="560"/>
      <c r="FX67" s="560"/>
      <c r="FY67" s="560"/>
      <c r="FZ67" s="560"/>
      <c r="GA67" s="560"/>
      <c r="GB67" s="560"/>
      <c r="GC67" s="560"/>
      <c r="GD67" s="560"/>
      <c r="GE67" s="560"/>
      <c r="GF67" s="560"/>
      <c r="GG67" s="560"/>
      <c r="GH67" s="560"/>
      <c r="GI67" s="560"/>
      <c r="GJ67" s="560"/>
      <c r="GK67" s="560"/>
      <c r="GL67" s="560"/>
      <c r="GM67" s="560"/>
      <c r="GN67" s="560"/>
      <c r="GO67" s="560"/>
      <c r="GP67" s="560"/>
      <c r="GQ67" s="560"/>
      <c r="GR67" s="560"/>
      <c r="GS67" s="560"/>
      <c r="GT67" s="560"/>
      <c r="GU67" s="560"/>
      <c r="GV67" s="560"/>
      <c r="GW67" s="560"/>
      <c r="GX67" s="560"/>
      <c r="GY67" s="560"/>
      <c r="GZ67" s="560"/>
      <c r="HA67" s="560"/>
      <c r="HB67" s="560"/>
      <c r="HC67" s="560"/>
      <c r="HD67" s="560"/>
      <c r="HE67" s="560"/>
      <c r="HF67" s="560"/>
      <c r="HG67" s="560"/>
      <c r="HH67" s="560"/>
      <c r="HI67" s="560"/>
      <c r="HJ67" s="560"/>
      <c r="HK67" s="560"/>
      <c r="HL67" s="560"/>
      <c r="HM67" s="560"/>
      <c r="HN67" s="560"/>
      <c r="HO67" s="560"/>
      <c r="HP67" s="560"/>
      <c r="HQ67" s="560"/>
      <c r="HR67" s="560"/>
      <c r="HS67" s="560"/>
      <c r="HT67" s="560"/>
      <c r="HU67" s="560"/>
      <c r="HV67" s="560"/>
      <c r="HW67" s="560"/>
      <c r="HX67" s="560"/>
      <c r="HY67" s="560"/>
      <c r="HZ67" s="560"/>
      <c r="IA67" s="560"/>
      <c r="IB67" s="560"/>
      <c r="IC67" s="560"/>
      <c r="ID67" s="560"/>
      <c r="IE67" s="560"/>
      <c r="IF67" s="560"/>
      <c r="IG67" s="560"/>
      <c r="IH67" s="560"/>
      <c r="II67" s="560"/>
      <c r="IJ67" s="560"/>
      <c r="IK67" s="560"/>
      <c r="IL67" s="560"/>
      <c r="IM67" s="560"/>
      <c r="IN67" s="560"/>
      <c r="IO67" s="560"/>
      <c r="IP67" s="560"/>
      <c r="IQ67" s="560"/>
      <c r="IR67" s="560"/>
      <c r="IS67" s="560"/>
      <c r="IT67" s="560"/>
      <c r="IU67" s="560"/>
      <c r="IV67" s="560"/>
    </row>
    <row r="68" spans="1:256" ht="15.75">
      <c r="A68" s="509"/>
      <c r="B68" s="2189" t="s">
        <v>785</v>
      </c>
      <c r="C68" s="2191"/>
      <c r="D68" s="563"/>
      <c r="E68" s="123"/>
      <c r="F68" s="123"/>
      <c r="G68" s="560"/>
      <c r="H68" s="560"/>
      <c r="I68" s="560"/>
      <c r="J68" s="560"/>
      <c r="K68" s="560"/>
      <c r="L68" s="560"/>
      <c r="M68" s="560"/>
      <c r="N68" s="560"/>
      <c r="O68" s="560"/>
      <c r="P68" s="560"/>
      <c r="Q68" s="560"/>
      <c r="R68" s="560"/>
      <c r="S68" s="560"/>
      <c r="T68" s="560"/>
      <c r="U68" s="560"/>
      <c r="V68" s="560"/>
      <c r="W68" s="560"/>
      <c r="X68" s="560"/>
      <c r="Y68" s="560"/>
      <c r="Z68" s="560"/>
      <c r="AA68" s="560"/>
      <c r="AB68" s="560"/>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560"/>
      <c r="BF68" s="560"/>
      <c r="BG68" s="560"/>
      <c r="BH68" s="560"/>
      <c r="BI68" s="560"/>
      <c r="BJ68" s="560"/>
      <c r="BK68" s="560"/>
      <c r="BL68" s="560"/>
      <c r="BM68" s="560"/>
      <c r="BN68" s="560"/>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0"/>
      <c r="DH68" s="560"/>
      <c r="DI68" s="560"/>
      <c r="DJ68" s="560"/>
      <c r="DK68" s="560"/>
      <c r="DL68" s="560"/>
      <c r="DM68" s="560"/>
      <c r="DN68" s="560"/>
      <c r="DO68" s="560"/>
      <c r="DP68" s="560"/>
      <c r="DQ68" s="560"/>
      <c r="DR68" s="560"/>
      <c r="DS68" s="560"/>
      <c r="DT68" s="560"/>
      <c r="DU68" s="560"/>
      <c r="DV68" s="560"/>
      <c r="DW68" s="560"/>
      <c r="DX68" s="560"/>
      <c r="DY68" s="560"/>
      <c r="DZ68" s="560"/>
      <c r="EA68" s="560"/>
      <c r="EB68" s="560"/>
      <c r="EC68" s="560"/>
      <c r="ED68" s="560"/>
      <c r="EE68" s="560"/>
      <c r="EF68" s="560"/>
      <c r="EG68" s="560"/>
      <c r="EH68" s="560"/>
      <c r="EI68" s="560"/>
      <c r="EJ68" s="560"/>
      <c r="EK68" s="560"/>
      <c r="EL68" s="560"/>
      <c r="EM68" s="560"/>
      <c r="EN68" s="560"/>
      <c r="EO68" s="560"/>
      <c r="EP68" s="560"/>
      <c r="EQ68" s="560"/>
      <c r="ER68" s="560"/>
      <c r="ES68" s="560"/>
      <c r="ET68" s="560"/>
      <c r="EU68" s="560"/>
      <c r="EV68" s="560"/>
      <c r="EW68" s="560"/>
      <c r="EX68" s="560"/>
      <c r="EY68" s="560"/>
      <c r="EZ68" s="560"/>
      <c r="FA68" s="560"/>
      <c r="FB68" s="560"/>
      <c r="FC68" s="560"/>
      <c r="FD68" s="560"/>
      <c r="FE68" s="560"/>
      <c r="FF68" s="560"/>
      <c r="FG68" s="560"/>
      <c r="FH68" s="560"/>
      <c r="FI68" s="560"/>
      <c r="FJ68" s="560"/>
      <c r="FK68" s="560"/>
      <c r="FL68" s="560"/>
      <c r="FM68" s="560"/>
      <c r="FN68" s="560"/>
      <c r="FO68" s="560"/>
      <c r="FP68" s="560"/>
      <c r="FQ68" s="560"/>
      <c r="FR68" s="560"/>
      <c r="FS68" s="560"/>
      <c r="FT68" s="560"/>
      <c r="FU68" s="560"/>
      <c r="FV68" s="560"/>
      <c r="FW68" s="560"/>
      <c r="FX68" s="560"/>
      <c r="FY68" s="560"/>
      <c r="FZ68" s="560"/>
      <c r="GA68" s="560"/>
      <c r="GB68" s="560"/>
      <c r="GC68" s="560"/>
      <c r="GD68" s="560"/>
      <c r="GE68" s="560"/>
      <c r="GF68" s="560"/>
      <c r="GG68" s="560"/>
      <c r="GH68" s="560"/>
      <c r="GI68" s="560"/>
      <c r="GJ68" s="560"/>
      <c r="GK68" s="560"/>
      <c r="GL68" s="560"/>
      <c r="GM68" s="560"/>
      <c r="GN68" s="560"/>
      <c r="GO68" s="560"/>
      <c r="GP68" s="560"/>
      <c r="GQ68" s="560"/>
      <c r="GR68" s="560"/>
      <c r="GS68" s="560"/>
      <c r="GT68" s="560"/>
      <c r="GU68" s="560"/>
      <c r="GV68" s="560"/>
      <c r="GW68" s="560"/>
      <c r="GX68" s="560"/>
      <c r="GY68" s="560"/>
      <c r="GZ68" s="560"/>
      <c r="HA68" s="560"/>
      <c r="HB68" s="560"/>
      <c r="HC68" s="560"/>
      <c r="HD68" s="560"/>
      <c r="HE68" s="560"/>
      <c r="HF68" s="560"/>
      <c r="HG68" s="560"/>
      <c r="HH68" s="560"/>
      <c r="HI68" s="560"/>
      <c r="HJ68" s="560"/>
      <c r="HK68" s="560"/>
      <c r="HL68" s="560"/>
      <c r="HM68" s="560"/>
      <c r="HN68" s="560"/>
      <c r="HO68" s="560"/>
      <c r="HP68" s="560"/>
      <c r="HQ68" s="560"/>
      <c r="HR68" s="560"/>
      <c r="HS68" s="560"/>
      <c r="HT68" s="560"/>
      <c r="HU68" s="560"/>
      <c r="HV68" s="560"/>
      <c r="HW68" s="560"/>
      <c r="HX68" s="560"/>
      <c r="HY68" s="560"/>
      <c r="HZ68" s="560"/>
      <c r="IA68" s="560"/>
      <c r="IB68" s="560"/>
      <c r="IC68" s="560"/>
      <c r="ID68" s="560"/>
      <c r="IE68" s="560"/>
      <c r="IF68" s="560"/>
      <c r="IG68" s="560"/>
      <c r="IH68" s="560"/>
      <c r="II68" s="560"/>
      <c r="IJ68" s="560"/>
      <c r="IK68" s="560"/>
      <c r="IL68" s="560"/>
      <c r="IM68" s="560"/>
      <c r="IN68" s="560"/>
      <c r="IO68" s="560"/>
      <c r="IP68" s="560"/>
      <c r="IQ68" s="560"/>
      <c r="IR68" s="560"/>
      <c r="IS68" s="560"/>
      <c r="IT68" s="560"/>
      <c r="IU68" s="560"/>
      <c r="IV68" s="560"/>
    </row>
    <row r="69" spans="1:256" ht="189">
      <c r="A69" s="509">
        <v>58</v>
      </c>
      <c r="B69" s="147" t="s">
        <v>3276</v>
      </c>
      <c r="C69" s="66" t="s">
        <v>3277</v>
      </c>
      <c r="D69" s="66" t="s">
        <v>13026</v>
      </c>
      <c r="E69" s="559">
        <v>11550000</v>
      </c>
      <c r="F69" s="559" t="s">
        <v>4</v>
      </c>
      <c r="G69" s="567"/>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568"/>
      <c r="BZ69" s="568"/>
      <c r="CA69" s="568"/>
      <c r="CB69" s="568"/>
      <c r="CC69" s="568"/>
      <c r="CD69" s="568"/>
      <c r="CE69" s="568"/>
      <c r="CF69" s="568"/>
      <c r="CG69" s="568"/>
      <c r="CH69" s="568"/>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8"/>
      <c r="DJ69" s="568"/>
      <c r="DK69" s="568"/>
      <c r="DL69" s="568"/>
      <c r="DM69" s="568"/>
      <c r="DN69" s="568"/>
      <c r="DO69" s="568"/>
      <c r="DP69" s="568"/>
      <c r="DQ69" s="568"/>
      <c r="DR69" s="568"/>
      <c r="DS69" s="568"/>
      <c r="DT69" s="568"/>
      <c r="DU69" s="568"/>
      <c r="DV69" s="568"/>
      <c r="DW69" s="568"/>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8"/>
      <c r="EY69" s="568"/>
      <c r="EZ69" s="568"/>
      <c r="FA69" s="568"/>
      <c r="FB69" s="568"/>
      <c r="FC69" s="568"/>
      <c r="FD69" s="568"/>
      <c r="FE69" s="568"/>
      <c r="FF69" s="568"/>
      <c r="FG69" s="568"/>
      <c r="FH69" s="568"/>
      <c r="FI69" s="568"/>
      <c r="FJ69" s="568"/>
      <c r="FK69" s="568"/>
      <c r="FL69" s="568"/>
      <c r="FM69" s="568"/>
      <c r="FN69" s="568"/>
      <c r="FO69" s="568"/>
      <c r="FP69" s="568"/>
      <c r="FQ69" s="568"/>
      <c r="FR69" s="568"/>
      <c r="FS69" s="568"/>
      <c r="FT69" s="568"/>
      <c r="FU69" s="568"/>
      <c r="FV69" s="568"/>
      <c r="FW69" s="568"/>
      <c r="FX69" s="568"/>
      <c r="FY69" s="568"/>
      <c r="FZ69" s="568"/>
      <c r="GA69" s="568"/>
      <c r="GB69" s="568"/>
      <c r="GC69" s="568"/>
      <c r="GD69" s="568"/>
      <c r="GE69" s="568"/>
      <c r="GF69" s="568"/>
      <c r="GG69" s="568"/>
      <c r="GH69" s="568"/>
      <c r="GI69" s="568"/>
      <c r="GJ69" s="568"/>
      <c r="GK69" s="568"/>
      <c r="GL69" s="568"/>
      <c r="GM69" s="568"/>
      <c r="GN69" s="568"/>
      <c r="GO69" s="568"/>
      <c r="GP69" s="568"/>
      <c r="GQ69" s="568"/>
      <c r="GR69" s="568"/>
      <c r="GS69" s="568"/>
      <c r="GT69" s="568"/>
      <c r="GU69" s="568"/>
      <c r="GV69" s="568"/>
      <c r="GW69" s="568"/>
      <c r="GX69" s="568"/>
      <c r="GY69" s="568"/>
      <c r="GZ69" s="568"/>
      <c r="HA69" s="568"/>
      <c r="HB69" s="568"/>
      <c r="HC69" s="568"/>
      <c r="HD69" s="568"/>
      <c r="HE69" s="568"/>
      <c r="HF69" s="568"/>
      <c r="HG69" s="568"/>
      <c r="HH69" s="568"/>
      <c r="HI69" s="568"/>
      <c r="HJ69" s="568"/>
      <c r="HK69" s="568"/>
      <c r="HL69" s="568"/>
      <c r="HM69" s="568"/>
      <c r="HN69" s="568"/>
      <c r="HO69" s="568"/>
      <c r="HP69" s="568"/>
      <c r="HQ69" s="568"/>
      <c r="HR69" s="568"/>
      <c r="HS69" s="568"/>
      <c r="HT69" s="568"/>
      <c r="HU69" s="568"/>
      <c r="HV69" s="568"/>
      <c r="HW69" s="568"/>
      <c r="HX69" s="568"/>
      <c r="HY69" s="568"/>
      <c r="HZ69" s="568"/>
      <c r="IA69" s="568"/>
      <c r="IB69" s="568"/>
      <c r="IC69" s="568"/>
      <c r="ID69" s="568"/>
      <c r="IE69" s="568"/>
      <c r="IF69" s="568"/>
      <c r="IG69" s="568"/>
      <c r="IH69" s="568"/>
      <c r="II69" s="568"/>
      <c r="IJ69" s="568"/>
      <c r="IK69" s="568"/>
      <c r="IL69" s="568"/>
      <c r="IM69" s="568"/>
      <c r="IN69" s="568"/>
      <c r="IO69" s="568"/>
      <c r="IP69" s="568"/>
      <c r="IQ69" s="568"/>
      <c r="IR69" s="568"/>
      <c r="IS69" s="568"/>
      <c r="IT69" s="568"/>
      <c r="IU69" s="568"/>
      <c r="IV69" s="568"/>
    </row>
    <row r="70" spans="1:256" ht="15.75">
      <c r="A70" s="509"/>
      <c r="B70" s="2367" t="s">
        <v>148</v>
      </c>
      <c r="C70" s="2367"/>
      <c r="D70" s="563"/>
      <c r="E70" s="123"/>
      <c r="F70" s="123"/>
      <c r="G70" s="560"/>
      <c r="H70" s="560"/>
      <c r="I70" s="560"/>
      <c r="J70" s="560"/>
      <c r="K70" s="560"/>
      <c r="L70" s="560"/>
      <c r="M70" s="560"/>
      <c r="N70" s="560"/>
      <c r="O70" s="560"/>
      <c r="P70" s="560"/>
      <c r="Q70" s="560"/>
      <c r="R70" s="560"/>
      <c r="S70" s="560"/>
      <c r="T70" s="560"/>
      <c r="U70" s="560"/>
      <c r="V70" s="560"/>
      <c r="W70" s="560"/>
      <c r="X70" s="560"/>
      <c r="Y70" s="560"/>
      <c r="Z70" s="560"/>
      <c r="AA70" s="560"/>
      <c r="AB70" s="560"/>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560"/>
      <c r="BF70" s="560"/>
      <c r="BG70" s="560"/>
      <c r="BH70" s="560"/>
      <c r="BI70" s="560"/>
      <c r="BJ70" s="560"/>
      <c r="BK70" s="560"/>
      <c r="BL70" s="560"/>
      <c r="BM70" s="560"/>
      <c r="BN70" s="560"/>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560"/>
      <c r="CR70" s="560"/>
      <c r="CS70" s="560"/>
      <c r="CT70" s="560"/>
      <c r="CU70" s="560"/>
      <c r="CV70" s="560"/>
      <c r="CW70" s="560"/>
      <c r="CX70" s="560"/>
      <c r="CY70" s="560"/>
      <c r="CZ70" s="560"/>
      <c r="DA70" s="560"/>
      <c r="DB70" s="560"/>
      <c r="DC70" s="560"/>
      <c r="DD70" s="560"/>
      <c r="DE70" s="560"/>
      <c r="DF70" s="560"/>
      <c r="DG70" s="560"/>
      <c r="DH70" s="560"/>
      <c r="DI70" s="560"/>
      <c r="DJ70" s="560"/>
      <c r="DK70" s="560"/>
      <c r="DL70" s="560"/>
      <c r="DM70" s="560"/>
      <c r="DN70" s="560"/>
      <c r="DO70" s="560"/>
      <c r="DP70" s="560"/>
      <c r="DQ70" s="560"/>
      <c r="DR70" s="560"/>
      <c r="DS70" s="560"/>
      <c r="DT70" s="560"/>
      <c r="DU70" s="560"/>
      <c r="DV70" s="560"/>
      <c r="DW70" s="560"/>
      <c r="DX70" s="560"/>
      <c r="DY70" s="560"/>
      <c r="DZ70" s="560"/>
      <c r="EA70" s="560"/>
      <c r="EB70" s="560"/>
      <c r="EC70" s="560"/>
      <c r="ED70" s="560"/>
      <c r="EE70" s="560"/>
      <c r="EF70" s="560"/>
      <c r="EG70" s="560"/>
      <c r="EH70" s="560"/>
      <c r="EI70" s="560"/>
      <c r="EJ70" s="560"/>
      <c r="EK70" s="560"/>
      <c r="EL70" s="560"/>
      <c r="EM70" s="560"/>
      <c r="EN70" s="560"/>
      <c r="EO70" s="560"/>
      <c r="EP70" s="560"/>
      <c r="EQ70" s="560"/>
      <c r="ER70" s="560"/>
      <c r="ES70" s="560"/>
      <c r="ET70" s="560"/>
      <c r="EU70" s="560"/>
      <c r="EV70" s="560"/>
      <c r="EW70" s="560"/>
      <c r="EX70" s="560"/>
      <c r="EY70" s="560"/>
      <c r="EZ70" s="560"/>
      <c r="FA70" s="560"/>
      <c r="FB70" s="560"/>
      <c r="FC70" s="560"/>
      <c r="FD70" s="560"/>
      <c r="FE70" s="560"/>
      <c r="FF70" s="560"/>
      <c r="FG70" s="560"/>
      <c r="FH70" s="560"/>
      <c r="FI70" s="560"/>
      <c r="FJ70" s="560"/>
      <c r="FK70" s="560"/>
      <c r="FL70" s="560"/>
      <c r="FM70" s="560"/>
      <c r="FN70" s="560"/>
      <c r="FO70" s="560"/>
      <c r="FP70" s="560"/>
      <c r="FQ70" s="560"/>
      <c r="FR70" s="560"/>
      <c r="FS70" s="560"/>
      <c r="FT70" s="560"/>
      <c r="FU70" s="560"/>
      <c r="FV70" s="560"/>
      <c r="FW70" s="560"/>
      <c r="FX70" s="560"/>
      <c r="FY70" s="560"/>
      <c r="FZ70" s="560"/>
      <c r="GA70" s="560"/>
      <c r="GB70" s="560"/>
      <c r="GC70" s="560"/>
      <c r="GD70" s="560"/>
      <c r="GE70" s="560"/>
      <c r="GF70" s="560"/>
      <c r="GG70" s="560"/>
      <c r="GH70" s="560"/>
      <c r="GI70" s="560"/>
      <c r="GJ70" s="560"/>
      <c r="GK70" s="560"/>
      <c r="GL70" s="560"/>
      <c r="GM70" s="560"/>
      <c r="GN70" s="560"/>
      <c r="GO70" s="560"/>
      <c r="GP70" s="560"/>
      <c r="GQ70" s="560"/>
      <c r="GR70" s="560"/>
      <c r="GS70" s="560"/>
      <c r="GT70" s="560"/>
      <c r="GU70" s="560"/>
      <c r="GV70" s="560"/>
      <c r="GW70" s="560"/>
      <c r="GX70" s="560"/>
      <c r="GY70" s="560"/>
      <c r="GZ70" s="560"/>
      <c r="HA70" s="560"/>
      <c r="HB70" s="560"/>
      <c r="HC70" s="560"/>
      <c r="HD70" s="560"/>
      <c r="HE70" s="560"/>
      <c r="HF70" s="560"/>
      <c r="HG70" s="560"/>
      <c r="HH70" s="560"/>
      <c r="HI70" s="560"/>
      <c r="HJ70" s="560"/>
      <c r="HK70" s="560"/>
      <c r="HL70" s="560"/>
      <c r="HM70" s="560"/>
      <c r="HN70" s="560"/>
      <c r="HO70" s="560"/>
      <c r="HP70" s="560"/>
      <c r="HQ70" s="560"/>
      <c r="HR70" s="560"/>
      <c r="HS70" s="560"/>
      <c r="HT70" s="560"/>
      <c r="HU70" s="560"/>
      <c r="HV70" s="560"/>
      <c r="HW70" s="560"/>
      <c r="HX70" s="560"/>
      <c r="HY70" s="560"/>
      <c r="HZ70" s="560"/>
      <c r="IA70" s="560"/>
      <c r="IB70" s="560"/>
      <c r="IC70" s="560"/>
      <c r="ID70" s="560"/>
      <c r="IE70" s="560"/>
      <c r="IF70" s="560"/>
      <c r="IG70" s="560"/>
      <c r="IH70" s="560"/>
      <c r="II70" s="560"/>
      <c r="IJ70" s="560"/>
      <c r="IK70" s="560"/>
      <c r="IL70" s="560"/>
      <c r="IM70" s="560"/>
      <c r="IN70" s="560"/>
      <c r="IO70" s="560"/>
      <c r="IP70" s="560"/>
      <c r="IQ70" s="560"/>
      <c r="IR70" s="560"/>
      <c r="IS70" s="560"/>
      <c r="IT70" s="560"/>
      <c r="IU70" s="560"/>
      <c r="IV70" s="560"/>
    </row>
    <row r="71" spans="1:256" ht="47.25">
      <c r="A71" s="509">
        <v>59</v>
      </c>
      <c r="B71" s="160" t="s">
        <v>3279</v>
      </c>
      <c r="C71" s="66" t="s">
        <v>10177</v>
      </c>
      <c r="D71" s="160" t="s">
        <v>3280</v>
      </c>
      <c r="E71" s="559">
        <v>2000000</v>
      </c>
      <c r="F71" s="686" t="s">
        <v>118</v>
      </c>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560"/>
      <c r="BF71" s="560"/>
      <c r="BG71" s="560"/>
      <c r="BH71" s="560"/>
      <c r="BI71" s="560"/>
      <c r="BJ71" s="560"/>
      <c r="BK71" s="560"/>
      <c r="BL71" s="560"/>
      <c r="BM71" s="560"/>
      <c r="BN71" s="560"/>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c r="EU71" s="560"/>
      <c r="EV71" s="560"/>
      <c r="EW71" s="560"/>
      <c r="EX71" s="560"/>
      <c r="EY71" s="560"/>
      <c r="EZ71" s="560"/>
      <c r="FA71" s="560"/>
      <c r="FB71" s="560"/>
      <c r="FC71" s="560"/>
      <c r="FD71" s="560"/>
      <c r="FE71" s="560"/>
      <c r="FF71" s="560"/>
      <c r="FG71" s="560"/>
      <c r="FH71" s="560"/>
      <c r="FI71" s="560"/>
      <c r="FJ71" s="560"/>
      <c r="FK71" s="560"/>
      <c r="FL71" s="560"/>
      <c r="FM71" s="560"/>
      <c r="FN71" s="560"/>
      <c r="FO71" s="560"/>
      <c r="FP71" s="560"/>
      <c r="FQ71" s="560"/>
      <c r="FR71" s="560"/>
      <c r="FS71" s="560"/>
      <c r="FT71" s="560"/>
      <c r="FU71" s="560"/>
      <c r="FV71" s="560"/>
      <c r="FW71" s="560"/>
      <c r="FX71" s="560"/>
      <c r="FY71" s="560"/>
      <c r="FZ71" s="560"/>
      <c r="GA71" s="560"/>
      <c r="GB71" s="560"/>
      <c r="GC71" s="560"/>
      <c r="GD71" s="560"/>
      <c r="GE71" s="560"/>
      <c r="GF71" s="560"/>
      <c r="GG71" s="560"/>
      <c r="GH71" s="560"/>
      <c r="GI71" s="560"/>
      <c r="GJ71" s="560"/>
      <c r="GK71" s="560"/>
      <c r="GL71" s="560"/>
      <c r="GM71" s="560"/>
      <c r="GN71" s="560"/>
      <c r="GO71" s="560"/>
      <c r="GP71" s="560"/>
      <c r="GQ71" s="560"/>
      <c r="GR71" s="560"/>
      <c r="GS71" s="560"/>
      <c r="GT71" s="560"/>
      <c r="GU71" s="560"/>
      <c r="GV71" s="560"/>
      <c r="GW71" s="560"/>
      <c r="GX71" s="560"/>
      <c r="GY71" s="560"/>
      <c r="GZ71" s="560"/>
      <c r="HA71" s="560"/>
      <c r="HB71" s="560"/>
      <c r="HC71" s="560"/>
      <c r="HD71" s="560"/>
      <c r="HE71" s="560"/>
      <c r="HF71" s="560"/>
      <c r="HG71" s="560"/>
      <c r="HH71" s="560"/>
      <c r="HI71" s="560"/>
      <c r="HJ71" s="560"/>
      <c r="HK71" s="560"/>
      <c r="HL71" s="560"/>
      <c r="HM71" s="560"/>
      <c r="HN71" s="560"/>
      <c r="HO71" s="560"/>
      <c r="HP71" s="560"/>
      <c r="HQ71" s="560"/>
      <c r="HR71" s="560"/>
      <c r="HS71" s="560"/>
      <c r="HT71" s="560"/>
      <c r="HU71" s="560"/>
      <c r="HV71" s="560"/>
      <c r="HW71" s="560"/>
      <c r="HX71" s="560"/>
      <c r="HY71" s="560"/>
      <c r="HZ71" s="560"/>
      <c r="IA71" s="560"/>
      <c r="IB71" s="560"/>
      <c r="IC71" s="560"/>
      <c r="ID71" s="560"/>
      <c r="IE71" s="560"/>
      <c r="IF71" s="560"/>
      <c r="IG71" s="560"/>
      <c r="IH71" s="560"/>
      <c r="II71" s="560"/>
      <c r="IJ71" s="560"/>
      <c r="IK71" s="560"/>
      <c r="IL71" s="560"/>
      <c r="IM71" s="560"/>
      <c r="IN71" s="560"/>
      <c r="IO71" s="560"/>
      <c r="IP71" s="560"/>
      <c r="IQ71" s="560"/>
      <c r="IR71" s="560"/>
      <c r="IS71" s="560"/>
      <c r="IT71" s="560"/>
      <c r="IU71" s="560"/>
      <c r="IV71" s="560"/>
    </row>
    <row r="72" spans="1:256" ht="47.25">
      <c r="A72" s="509">
        <v>60</v>
      </c>
      <c r="B72" s="65" t="s">
        <v>3281</v>
      </c>
      <c r="C72" s="66" t="s">
        <v>10178</v>
      </c>
      <c r="D72" s="160" t="s">
        <v>13027</v>
      </c>
      <c r="E72" s="559">
        <v>1500000</v>
      </c>
      <c r="F72" s="686" t="s">
        <v>118</v>
      </c>
      <c r="G72" s="560"/>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0"/>
      <c r="BN72" s="560"/>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560"/>
      <c r="CR72" s="560"/>
      <c r="CS72" s="560"/>
      <c r="CT72" s="560"/>
      <c r="CU72" s="560"/>
      <c r="CV72" s="560"/>
      <c r="CW72" s="560"/>
      <c r="CX72" s="560"/>
      <c r="CY72" s="560"/>
      <c r="CZ72" s="560"/>
      <c r="DA72" s="560"/>
      <c r="DB72" s="560"/>
      <c r="DC72" s="560"/>
      <c r="DD72" s="560"/>
      <c r="DE72" s="560"/>
      <c r="DF72" s="560"/>
      <c r="DG72" s="560"/>
      <c r="DH72" s="560"/>
      <c r="DI72" s="560"/>
      <c r="DJ72" s="560"/>
      <c r="DK72" s="560"/>
      <c r="DL72" s="560"/>
      <c r="DM72" s="560"/>
      <c r="DN72" s="560"/>
      <c r="DO72" s="560"/>
      <c r="DP72" s="560"/>
      <c r="DQ72" s="560"/>
      <c r="DR72" s="560"/>
      <c r="DS72" s="560"/>
      <c r="DT72" s="560"/>
      <c r="DU72" s="560"/>
      <c r="DV72" s="560"/>
      <c r="DW72" s="560"/>
      <c r="DX72" s="560"/>
      <c r="DY72" s="560"/>
      <c r="DZ72" s="560"/>
      <c r="EA72" s="560"/>
      <c r="EB72" s="560"/>
      <c r="EC72" s="560"/>
      <c r="ED72" s="560"/>
      <c r="EE72" s="560"/>
      <c r="EF72" s="560"/>
      <c r="EG72" s="560"/>
      <c r="EH72" s="560"/>
      <c r="EI72" s="560"/>
      <c r="EJ72" s="560"/>
      <c r="EK72" s="560"/>
      <c r="EL72" s="560"/>
      <c r="EM72" s="560"/>
      <c r="EN72" s="560"/>
      <c r="EO72" s="560"/>
      <c r="EP72" s="560"/>
      <c r="EQ72" s="560"/>
      <c r="ER72" s="560"/>
      <c r="ES72" s="560"/>
      <c r="ET72" s="560"/>
      <c r="EU72" s="560"/>
      <c r="EV72" s="560"/>
      <c r="EW72" s="560"/>
      <c r="EX72" s="560"/>
      <c r="EY72" s="560"/>
      <c r="EZ72" s="560"/>
      <c r="FA72" s="560"/>
      <c r="FB72" s="560"/>
      <c r="FC72" s="560"/>
      <c r="FD72" s="560"/>
      <c r="FE72" s="560"/>
      <c r="FF72" s="560"/>
      <c r="FG72" s="560"/>
      <c r="FH72" s="560"/>
      <c r="FI72" s="560"/>
      <c r="FJ72" s="560"/>
      <c r="FK72" s="560"/>
      <c r="FL72" s="560"/>
      <c r="FM72" s="560"/>
      <c r="FN72" s="560"/>
      <c r="FO72" s="560"/>
      <c r="FP72" s="560"/>
      <c r="FQ72" s="560"/>
      <c r="FR72" s="560"/>
      <c r="FS72" s="560"/>
      <c r="FT72" s="560"/>
      <c r="FU72" s="560"/>
      <c r="FV72" s="560"/>
      <c r="FW72" s="560"/>
      <c r="FX72" s="560"/>
      <c r="FY72" s="560"/>
      <c r="FZ72" s="560"/>
      <c r="GA72" s="560"/>
      <c r="GB72" s="560"/>
      <c r="GC72" s="560"/>
      <c r="GD72" s="560"/>
      <c r="GE72" s="560"/>
      <c r="GF72" s="560"/>
      <c r="GG72" s="560"/>
      <c r="GH72" s="560"/>
      <c r="GI72" s="560"/>
      <c r="GJ72" s="560"/>
      <c r="GK72" s="560"/>
      <c r="GL72" s="560"/>
      <c r="GM72" s="560"/>
      <c r="GN72" s="560"/>
      <c r="GO72" s="560"/>
      <c r="GP72" s="560"/>
      <c r="GQ72" s="560"/>
      <c r="GR72" s="560"/>
      <c r="GS72" s="560"/>
      <c r="GT72" s="560"/>
      <c r="GU72" s="560"/>
      <c r="GV72" s="560"/>
      <c r="GW72" s="560"/>
      <c r="GX72" s="560"/>
      <c r="GY72" s="560"/>
      <c r="GZ72" s="560"/>
      <c r="HA72" s="560"/>
      <c r="HB72" s="560"/>
      <c r="HC72" s="560"/>
      <c r="HD72" s="560"/>
      <c r="HE72" s="560"/>
      <c r="HF72" s="560"/>
      <c r="HG72" s="560"/>
      <c r="HH72" s="560"/>
      <c r="HI72" s="560"/>
      <c r="HJ72" s="560"/>
      <c r="HK72" s="560"/>
      <c r="HL72" s="560"/>
      <c r="HM72" s="560"/>
      <c r="HN72" s="560"/>
      <c r="HO72" s="560"/>
      <c r="HP72" s="560"/>
      <c r="HQ72" s="560"/>
      <c r="HR72" s="560"/>
      <c r="HS72" s="560"/>
      <c r="HT72" s="560"/>
      <c r="HU72" s="560"/>
      <c r="HV72" s="560"/>
      <c r="HW72" s="560"/>
      <c r="HX72" s="560"/>
      <c r="HY72" s="560"/>
      <c r="HZ72" s="560"/>
      <c r="IA72" s="560"/>
      <c r="IB72" s="560"/>
      <c r="IC72" s="560"/>
      <c r="ID72" s="560"/>
      <c r="IE72" s="560"/>
      <c r="IF72" s="560"/>
      <c r="IG72" s="560"/>
      <c r="IH72" s="560"/>
      <c r="II72" s="560"/>
      <c r="IJ72" s="560"/>
      <c r="IK72" s="560"/>
      <c r="IL72" s="560"/>
      <c r="IM72" s="560"/>
      <c r="IN72" s="560"/>
      <c r="IO72" s="560"/>
      <c r="IP72" s="560"/>
      <c r="IQ72" s="560"/>
      <c r="IR72" s="560"/>
      <c r="IS72" s="560"/>
      <c r="IT72" s="560"/>
      <c r="IU72" s="560"/>
      <c r="IV72" s="560"/>
    </row>
    <row r="73" spans="1:256" ht="63">
      <c r="A73" s="509">
        <v>61</v>
      </c>
      <c r="B73" s="65" t="s">
        <v>3282</v>
      </c>
      <c r="C73" s="66" t="s">
        <v>10179</v>
      </c>
      <c r="D73" s="65" t="s">
        <v>10180</v>
      </c>
      <c r="E73" s="559">
        <v>100000</v>
      </c>
      <c r="F73" s="686" t="s">
        <v>118</v>
      </c>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0"/>
      <c r="BO73" s="560"/>
      <c r="BP73" s="560"/>
      <c r="BQ73" s="560"/>
      <c r="BR73" s="560"/>
      <c r="BS73" s="560"/>
      <c r="BT73" s="560"/>
      <c r="BU73" s="560"/>
      <c r="BV73" s="560"/>
      <c r="BW73" s="560"/>
      <c r="BX73" s="560"/>
      <c r="BY73" s="560"/>
      <c r="BZ73" s="560"/>
      <c r="CA73" s="560"/>
      <c r="CB73" s="560"/>
      <c r="CC73" s="560"/>
      <c r="CD73" s="560"/>
      <c r="CE73" s="560"/>
      <c r="CF73" s="560"/>
      <c r="CG73" s="560"/>
      <c r="CH73" s="560"/>
      <c r="CI73" s="560"/>
      <c r="CJ73" s="560"/>
      <c r="CK73" s="560"/>
      <c r="CL73" s="560"/>
      <c r="CM73" s="560"/>
      <c r="CN73" s="560"/>
      <c r="CO73" s="560"/>
      <c r="CP73" s="560"/>
      <c r="CQ73" s="560"/>
      <c r="CR73" s="560"/>
      <c r="CS73" s="560"/>
      <c r="CT73" s="560"/>
      <c r="CU73" s="560"/>
      <c r="CV73" s="560"/>
      <c r="CW73" s="560"/>
      <c r="CX73" s="560"/>
      <c r="CY73" s="560"/>
      <c r="CZ73" s="560"/>
      <c r="DA73" s="560"/>
      <c r="DB73" s="560"/>
      <c r="DC73" s="560"/>
      <c r="DD73" s="560"/>
      <c r="DE73" s="560"/>
      <c r="DF73" s="560"/>
      <c r="DG73" s="560"/>
      <c r="DH73" s="560"/>
      <c r="DI73" s="560"/>
      <c r="DJ73" s="560"/>
      <c r="DK73" s="560"/>
      <c r="DL73" s="560"/>
      <c r="DM73" s="560"/>
      <c r="DN73" s="560"/>
      <c r="DO73" s="560"/>
      <c r="DP73" s="560"/>
      <c r="DQ73" s="560"/>
      <c r="DR73" s="560"/>
      <c r="DS73" s="560"/>
      <c r="DT73" s="560"/>
      <c r="DU73" s="560"/>
      <c r="DV73" s="560"/>
      <c r="DW73" s="560"/>
      <c r="DX73" s="560"/>
      <c r="DY73" s="560"/>
      <c r="DZ73" s="560"/>
      <c r="EA73" s="560"/>
      <c r="EB73" s="560"/>
      <c r="EC73" s="560"/>
      <c r="ED73" s="560"/>
      <c r="EE73" s="560"/>
      <c r="EF73" s="560"/>
      <c r="EG73" s="560"/>
      <c r="EH73" s="560"/>
      <c r="EI73" s="560"/>
      <c r="EJ73" s="560"/>
      <c r="EK73" s="560"/>
      <c r="EL73" s="560"/>
      <c r="EM73" s="560"/>
      <c r="EN73" s="560"/>
      <c r="EO73" s="560"/>
      <c r="EP73" s="560"/>
      <c r="EQ73" s="560"/>
      <c r="ER73" s="560"/>
      <c r="ES73" s="560"/>
      <c r="ET73" s="560"/>
      <c r="EU73" s="560"/>
      <c r="EV73" s="560"/>
      <c r="EW73" s="560"/>
      <c r="EX73" s="560"/>
      <c r="EY73" s="560"/>
      <c r="EZ73" s="560"/>
      <c r="FA73" s="560"/>
      <c r="FB73" s="560"/>
      <c r="FC73" s="560"/>
      <c r="FD73" s="560"/>
      <c r="FE73" s="560"/>
      <c r="FF73" s="560"/>
      <c r="FG73" s="560"/>
      <c r="FH73" s="560"/>
      <c r="FI73" s="560"/>
      <c r="FJ73" s="560"/>
      <c r="FK73" s="560"/>
      <c r="FL73" s="560"/>
      <c r="FM73" s="560"/>
      <c r="FN73" s="560"/>
      <c r="FO73" s="560"/>
      <c r="FP73" s="560"/>
      <c r="FQ73" s="560"/>
      <c r="FR73" s="560"/>
      <c r="FS73" s="560"/>
      <c r="FT73" s="560"/>
      <c r="FU73" s="560"/>
      <c r="FV73" s="560"/>
      <c r="FW73" s="560"/>
      <c r="FX73" s="560"/>
      <c r="FY73" s="560"/>
      <c r="FZ73" s="560"/>
      <c r="GA73" s="560"/>
      <c r="GB73" s="560"/>
      <c r="GC73" s="560"/>
      <c r="GD73" s="560"/>
      <c r="GE73" s="560"/>
      <c r="GF73" s="560"/>
      <c r="GG73" s="560"/>
      <c r="GH73" s="560"/>
      <c r="GI73" s="560"/>
      <c r="GJ73" s="560"/>
      <c r="GK73" s="560"/>
      <c r="GL73" s="560"/>
      <c r="GM73" s="560"/>
      <c r="GN73" s="560"/>
      <c r="GO73" s="560"/>
      <c r="GP73" s="560"/>
      <c r="GQ73" s="560"/>
      <c r="GR73" s="560"/>
      <c r="GS73" s="560"/>
      <c r="GT73" s="560"/>
      <c r="GU73" s="560"/>
      <c r="GV73" s="560"/>
      <c r="GW73" s="560"/>
      <c r="GX73" s="560"/>
      <c r="GY73" s="560"/>
      <c r="GZ73" s="560"/>
      <c r="HA73" s="560"/>
      <c r="HB73" s="560"/>
      <c r="HC73" s="560"/>
      <c r="HD73" s="560"/>
      <c r="HE73" s="560"/>
      <c r="HF73" s="560"/>
      <c r="HG73" s="560"/>
      <c r="HH73" s="560"/>
      <c r="HI73" s="560"/>
      <c r="HJ73" s="560"/>
      <c r="HK73" s="560"/>
      <c r="HL73" s="560"/>
      <c r="HM73" s="560"/>
      <c r="HN73" s="560"/>
      <c r="HO73" s="560"/>
      <c r="HP73" s="560"/>
      <c r="HQ73" s="560"/>
      <c r="HR73" s="560"/>
      <c r="HS73" s="560"/>
      <c r="HT73" s="560"/>
      <c r="HU73" s="560"/>
      <c r="HV73" s="560"/>
      <c r="HW73" s="560"/>
      <c r="HX73" s="560"/>
      <c r="HY73" s="560"/>
      <c r="HZ73" s="560"/>
      <c r="IA73" s="560"/>
      <c r="IB73" s="560"/>
      <c r="IC73" s="560"/>
      <c r="ID73" s="560"/>
      <c r="IE73" s="560"/>
      <c r="IF73" s="560"/>
      <c r="IG73" s="560"/>
      <c r="IH73" s="560"/>
      <c r="II73" s="560"/>
      <c r="IJ73" s="560"/>
      <c r="IK73" s="560"/>
      <c r="IL73" s="560"/>
      <c r="IM73" s="560"/>
      <c r="IN73" s="560"/>
      <c r="IO73" s="560"/>
      <c r="IP73" s="560"/>
      <c r="IQ73" s="560"/>
      <c r="IR73" s="560"/>
      <c r="IS73" s="560"/>
      <c r="IT73" s="560"/>
      <c r="IU73" s="560"/>
      <c r="IV73" s="560"/>
    </row>
    <row r="74" spans="1:256" ht="47.25">
      <c r="A74" s="509">
        <v>62</v>
      </c>
      <c r="B74" s="65" t="s">
        <v>3283</v>
      </c>
      <c r="C74" s="66" t="s">
        <v>10181</v>
      </c>
      <c r="D74" s="160" t="s">
        <v>3284</v>
      </c>
      <c r="E74" s="559">
        <v>800000</v>
      </c>
      <c r="F74" s="686" t="s">
        <v>4</v>
      </c>
      <c r="G74" s="560"/>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0"/>
      <c r="BN74" s="560"/>
      <c r="BO74" s="560"/>
      <c r="BP74" s="560"/>
      <c r="BQ74" s="560"/>
      <c r="BR74" s="560"/>
      <c r="BS74" s="560"/>
      <c r="BT74" s="560"/>
      <c r="BU74" s="560"/>
      <c r="BV74" s="560"/>
      <c r="BW74" s="560"/>
      <c r="BX74" s="560"/>
      <c r="BY74" s="560"/>
      <c r="BZ74" s="560"/>
      <c r="CA74" s="560"/>
      <c r="CB74" s="560"/>
      <c r="CC74" s="560"/>
      <c r="CD74" s="560"/>
      <c r="CE74" s="560"/>
      <c r="CF74" s="560"/>
      <c r="CG74" s="560"/>
      <c r="CH74" s="560"/>
      <c r="CI74" s="560"/>
      <c r="CJ74" s="560"/>
      <c r="CK74" s="560"/>
      <c r="CL74" s="560"/>
      <c r="CM74" s="560"/>
      <c r="CN74" s="560"/>
      <c r="CO74" s="560"/>
      <c r="CP74" s="560"/>
      <c r="CQ74" s="560"/>
      <c r="CR74" s="560"/>
      <c r="CS74" s="560"/>
      <c r="CT74" s="560"/>
      <c r="CU74" s="560"/>
      <c r="CV74" s="560"/>
      <c r="CW74" s="560"/>
      <c r="CX74" s="560"/>
      <c r="CY74" s="560"/>
      <c r="CZ74" s="560"/>
      <c r="DA74" s="560"/>
      <c r="DB74" s="560"/>
      <c r="DC74" s="560"/>
      <c r="DD74" s="560"/>
      <c r="DE74" s="560"/>
      <c r="DF74" s="560"/>
      <c r="DG74" s="560"/>
      <c r="DH74" s="560"/>
      <c r="DI74" s="560"/>
      <c r="DJ74" s="560"/>
      <c r="DK74" s="560"/>
      <c r="DL74" s="560"/>
      <c r="DM74" s="560"/>
      <c r="DN74" s="560"/>
      <c r="DO74" s="560"/>
      <c r="DP74" s="560"/>
      <c r="DQ74" s="560"/>
      <c r="DR74" s="560"/>
      <c r="DS74" s="560"/>
      <c r="DT74" s="560"/>
      <c r="DU74" s="560"/>
      <c r="DV74" s="560"/>
      <c r="DW74" s="560"/>
      <c r="DX74" s="560"/>
      <c r="DY74" s="560"/>
      <c r="DZ74" s="560"/>
      <c r="EA74" s="560"/>
      <c r="EB74" s="560"/>
      <c r="EC74" s="560"/>
      <c r="ED74" s="560"/>
      <c r="EE74" s="560"/>
      <c r="EF74" s="560"/>
      <c r="EG74" s="560"/>
      <c r="EH74" s="560"/>
      <c r="EI74" s="560"/>
      <c r="EJ74" s="560"/>
      <c r="EK74" s="560"/>
      <c r="EL74" s="560"/>
      <c r="EM74" s="560"/>
      <c r="EN74" s="560"/>
      <c r="EO74" s="560"/>
      <c r="EP74" s="560"/>
      <c r="EQ74" s="560"/>
      <c r="ER74" s="560"/>
      <c r="ES74" s="560"/>
      <c r="ET74" s="560"/>
      <c r="EU74" s="560"/>
      <c r="EV74" s="560"/>
      <c r="EW74" s="560"/>
      <c r="EX74" s="560"/>
      <c r="EY74" s="560"/>
      <c r="EZ74" s="560"/>
      <c r="FA74" s="560"/>
      <c r="FB74" s="560"/>
      <c r="FC74" s="560"/>
      <c r="FD74" s="560"/>
      <c r="FE74" s="560"/>
      <c r="FF74" s="560"/>
      <c r="FG74" s="560"/>
      <c r="FH74" s="560"/>
      <c r="FI74" s="560"/>
      <c r="FJ74" s="560"/>
      <c r="FK74" s="560"/>
      <c r="FL74" s="560"/>
      <c r="FM74" s="560"/>
      <c r="FN74" s="560"/>
      <c r="FO74" s="560"/>
      <c r="FP74" s="560"/>
      <c r="FQ74" s="560"/>
      <c r="FR74" s="560"/>
      <c r="FS74" s="560"/>
      <c r="FT74" s="560"/>
      <c r="FU74" s="560"/>
      <c r="FV74" s="560"/>
      <c r="FW74" s="560"/>
      <c r="FX74" s="560"/>
      <c r="FY74" s="560"/>
      <c r="FZ74" s="560"/>
      <c r="GA74" s="560"/>
      <c r="GB74" s="560"/>
      <c r="GC74" s="560"/>
      <c r="GD74" s="560"/>
      <c r="GE74" s="560"/>
      <c r="GF74" s="560"/>
      <c r="GG74" s="560"/>
      <c r="GH74" s="560"/>
      <c r="GI74" s="560"/>
      <c r="GJ74" s="560"/>
      <c r="GK74" s="560"/>
      <c r="GL74" s="560"/>
      <c r="GM74" s="560"/>
      <c r="GN74" s="560"/>
      <c r="GO74" s="560"/>
      <c r="GP74" s="560"/>
      <c r="GQ74" s="560"/>
      <c r="GR74" s="560"/>
      <c r="GS74" s="560"/>
      <c r="GT74" s="560"/>
      <c r="GU74" s="560"/>
      <c r="GV74" s="560"/>
      <c r="GW74" s="560"/>
      <c r="GX74" s="560"/>
      <c r="GY74" s="560"/>
      <c r="GZ74" s="560"/>
      <c r="HA74" s="560"/>
      <c r="HB74" s="560"/>
      <c r="HC74" s="560"/>
      <c r="HD74" s="560"/>
      <c r="HE74" s="560"/>
      <c r="HF74" s="560"/>
      <c r="HG74" s="560"/>
      <c r="HH74" s="560"/>
      <c r="HI74" s="560"/>
      <c r="HJ74" s="560"/>
      <c r="HK74" s="560"/>
      <c r="HL74" s="560"/>
      <c r="HM74" s="560"/>
      <c r="HN74" s="560"/>
      <c r="HO74" s="560"/>
      <c r="HP74" s="560"/>
      <c r="HQ74" s="560"/>
      <c r="HR74" s="560"/>
      <c r="HS74" s="560"/>
      <c r="HT74" s="560"/>
      <c r="HU74" s="560"/>
      <c r="HV74" s="560"/>
      <c r="HW74" s="560"/>
      <c r="HX74" s="560"/>
      <c r="HY74" s="560"/>
      <c r="HZ74" s="560"/>
      <c r="IA74" s="560"/>
      <c r="IB74" s="560"/>
      <c r="IC74" s="560"/>
      <c r="ID74" s="560"/>
      <c r="IE74" s="560"/>
      <c r="IF74" s="560"/>
      <c r="IG74" s="560"/>
      <c r="IH74" s="560"/>
      <c r="II74" s="560"/>
      <c r="IJ74" s="560"/>
      <c r="IK74" s="560"/>
      <c r="IL74" s="560"/>
      <c r="IM74" s="560"/>
      <c r="IN74" s="560"/>
      <c r="IO74" s="560"/>
      <c r="IP74" s="560"/>
      <c r="IQ74" s="560"/>
      <c r="IR74" s="560"/>
      <c r="IS74" s="560"/>
      <c r="IT74" s="560"/>
      <c r="IU74" s="560"/>
      <c r="IV74" s="560"/>
    </row>
    <row r="75" spans="1:256" ht="63">
      <c r="A75" s="509">
        <v>63</v>
      </c>
      <c r="B75" s="65" t="s">
        <v>3285</v>
      </c>
      <c r="C75" s="66" t="s">
        <v>10182</v>
      </c>
      <c r="D75" s="65" t="s">
        <v>3286</v>
      </c>
      <c r="E75" s="122">
        <v>1500000</v>
      </c>
      <c r="F75" s="686" t="s">
        <v>4</v>
      </c>
      <c r="G75" s="560"/>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0"/>
      <c r="BN75" s="560"/>
      <c r="BO75" s="560"/>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560"/>
      <c r="CR75" s="560"/>
      <c r="CS75" s="560"/>
      <c r="CT75" s="560"/>
      <c r="CU75" s="560"/>
      <c r="CV75" s="560"/>
      <c r="CW75" s="560"/>
      <c r="CX75" s="560"/>
      <c r="CY75" s="560"/>
      <c r="CZ75" s="560"/>
      <c r="DA75" s="560"/>
      <c r="DB75" s="560"/>
      <c r="DC75" s="560"/>
      <c r="DD75" s="560"/>
      <c r="DE75" s="560"/>
      <c r="DF75" s="560"/>
      <c r="DG75" s="560"/>
      <c r="DH75" s="560"/>
      <c r="DI75" s="560"/>
      <c r="DJ75" s="560"/>
      <c r="DK75" s="560"/>
      <c r="DL75" s="560"/>
      <c r="DM75" s="560"/>
      <c r="DN75" s="560"/>
      <c r="DO75" s="560"/>
      <c r="DP75" s="560"/>
      <c r="DQ75" s="560"/>
      <c r="DR75" s="560"/>
      <c r="DS75" s="560"/>
      <c r="DT75" s="560"/>
      <c r="DU75" s="560"/>
      <c r="DV75" s="560"/>
      <c r="DW75" s="560"/>
      <c r="DX75" s="560"/>
      <c r="DY75" s="560"/>
      <c r="DZ75" s="560"/>
      <c r="EA75" s="560"/>
      <c r="EB75" s="560"/>
      <c r="EC75" s="560"/>
      <c r="ED75" s="560"/>
      <c r="EE75" s="560"/>
      <c r="EF75" s="560"/>
      <c r="EG75" s="560"/>
      <c r="EH75" s="560"/>
      <c r="EI75" s="560"/>
      <c r="EJ75" s="560"/>
      <c r="EK75" s="560"/>
      <c r="EL75" s="560"/>
      <c r="EM75" s="560"/>
      <c r="EN75" s="560"/>
      <c r="EO75" s="560"/>
      <c r="EP75" s="560"/>
      <c r="EQ75" s="560"/>
      <c r="ER75" s="560"/>
      <c r="ES75" s="560"/>
      <c r="ET75" s="560"/>
      <c r="EU75" s="560"/>
      <c r="EV75" s="560"/>
      <c r="EW75" s="560"/>
      <c r="EX75" s="560"/>
      <c r="EY75" s="560"/>
      <c r="EZ75" s="560"/>
      <c r="FA75" s="560"/>
      <c r="FB75" s="560"/>
      <c r="FC75" s="560"/>
      <c r="FD75" s="560"/>
      <c r="FE75" s="560"/>
      <c r="FF75" s="560"/>
      <c r="FG75" s="560"/>
      <c r="FH75" s="560"/>
      <c r="FI75" s="560"/>
      <c r="FJ75" s="560"/>
      <c r="FK75" s="560"/>
      <c r="FL75" s="560"/>
      <c r="FM75" s="560"/>
      <c r="FN75" s="560"/>
      <c r="FO75" s="560"/>
      <c r="FP75" s="560"/>
      <c r="FQ75" s="560"/>
      <c r="FR75" s="560"/>
      <c r="FS75" s="560"/>
      <c r="FT75" s="560"/>
      <c r="FU75" s="560"/>
      <c r="FV75" s="560"/>
      <c r="FW75" s="560"/>
      <c r="FX75" s="560"/>
      <c r="FY75" s="560"/>
      <c r="FZ75" s="560"/>
      <c r="GA75" s="560"/>
      <c r="GB75" s="560"/>
      <c r="GC75" s="560"/>
      <c r="GD75" s="560"/>
      <c r="GE75" s="560"/>
      <c r="GF75" s="560"/>
      <c r="GG75" s="560"/>
      <c r="GH75" s="560"/>
      <c r="GI75" s="560"/>
      <c r="GJ75" s="560"/>
      <c r="GK75" s="560"/>
      <c r="GL75" s="560"/>
      <c r="GM75" s="560"/>
      <c r="GN75" s="560"/>
      <c r="GO75" s="560"/>
      <c r="GP75" s="560"/>
      <c r="GQ75" s="560"/>
      <c r="GR75" s="560"/>
      <c r="GS75" s="560"/>
      <c r="GT75" s="560"/>
      <c r="GU75" s="560"/>
      <c r="GV75" s="560"/>
      <c r="GW75" s="560"/>
      <c r="GX75" s="560"/>
      <c r="GY75" s="560"/>
      <c r="GZ75" s="560"/>
      <c r="HA75" s="560"/>
      <c r="HB75" s="560"/>
      <c r="HC75" s="560"/>
      <c r="HD75" s="560"/>
      <c r="HE75" s="560"/>
      <c r="HF75" s="560"/>
      <c r="HG75" s="560"/>
      <c r="HH75" s="560"/>
      <c r="HI75" s="560"/>
      <c r="HJ75" s="560"/>
      <c r="HK75" s="560"/>
      <c r="HL75" s="560"/>
      <c r="HM75" s="560"/>
      <c r="HN75" s="560"/>
      <c r="HO75" s="560"/>
      <c r="HP75" s="560"/>
      <c r="HQ75" s="560"/>
      <c r="HR75" s="560"/>
      <c r="HS75" s="560"/>
      <c r="HT75" s="560"/>
      <c r="HU75" s="560"/>
      <c r="HV75" s="560"/>
      <c r="HW75" s="560"/>
      <c r="HX75" s="560"/>
      <c r="HY75" s="560"/>
      <c r="HZ75" s="560"/>
      <c r="IA75" s="560"/>
      <c r="IB75" s="560"/>
      <c r="IC75" s="560"/>
      <c r="ID75" s="560"/>
      <c r="IE75" s="560"/>
      <c r="IF75" s="560"/>
      <c r="IG75" s="560"/>
      <c r="IH75" s="560"/>
      <c r="II75" s="560"/>
      <c r="IJ75" s="560"/>
      <c r="IK75" s="560"/>
      <c r="IL75" s="560"/>
      <c r="IM75" s="560"/>
      <c r="IN75" s="560"/>
      <c r="IO75" s="560"/>
      <c r="IP75" s="560"/>
      <c r="IQ75" s="560"/>
      <c r="IR75" s="560"/>
      <c r="IS75" s="560"/>
      <c r="IT75" s="560"/>
      <c r="IU75" s="560"/>
      <c r="IV75" s="560"/>
    </row>
    <row r="76" spans="1:256" ht="15.75">
      <c r="A76" s="49"/>
      <c r="B76" s="118"/>
      <c r="C76" s="473" t="s">
        <v>15</v>
      </c>
      <c r="D76" s="118"/>
      <c r="E76" s="558">
        <f>SUM(E6:E75)</f>
        <v>109040875.52000001</v>
      </c>
      <c r="F76" s="569"/>
      <c r="G76" s="570"/>
    </row>
    <row r="77" spans="1:256" ht="15.75">
      <c r="A77" s="2168" t="s">
        <v>3665</v>
      </c>
      <c r="B77" s="2168"/>
      <c r="C77" s="2168"/>
      <c r="D77" s="2168"/>
      <c r="E77" s="2168"/>
      <c r="F77" s="2168"/>
    </row>
    <row r="78" spans="1:256" ht="66" customHeight="1">
      <c r="A78" s="2168" t="s">
        <v>3666</v>
      </c>
      <c r="B78" s="2168"/>
      <c r="C78" s="2168"/>
      <c r="D78" s="2168" t="s">
        <v>3667</v>
      </c>
      <c r="E78" s="2168"/>
      <c r="F78" s="2168"/>
    </row>
    <row r="79" spans="1:256" ht="84" customHeight="1">
      <c r="A79" s="2143" t="s">
        <v>3460</v>
      </c>
      <c r="B79" s="2143"/>
      <c r="C79" s="2143"/>
      <c r="D79" s="2143" t="s">
        <v>172</v>
      </c>
      <c r="E79" s="2143"/>
      <c r="F79" s="2143"/>
    </row>
  </sheetData>
  <mergeCells count="16">
    <mergeCell ref="A77:F77"/>
    <mergeCell ref="A78:C78"/>
    <mergeCell ref="D78:F78"/>
    <mergeCell ref="A79:C79"/>
    <mergeCell ref="D79:F79"/>
    <mergeCell ref="B51:C51"/>
    <mergeCell ref="B68:C68"/>
    <mergeCell ref="B70:C70"/>
    <mergeCell ref="B21:C21"/>
    <mergeCell ref="B19:C19"/>
    <mergeCell ref="A1:F1"/>
    <mergeCell ref="A2:F2"/>
    <mergeCell ref="A3:F3"/>
    <mergeCell ref="B5:C5"/>
    <mergeCell ref="B15:C15"/>
    <mergeCell ref="B11:D11"/>
  </mergeCells>
  <pageMargins left="0.7" right="0.7" top="0.75" bottom="0.75" header="0.3" footer="0.3"/>
  <pageSetup orientation="landscape" r:id="rId1"/>
  <headerFooter>
    <oddFooter>Page &amp;P of &amp;N</oddFooter>
  </headerFooter>
</worksheet>
</file>

<file path=xl/worksheets/sheet14.xml><?xml version="1.0" encoding="utf-8"?>
<worksheet xmlns="http://schemas.openxmlformats.org/spreadsheetml/2006/main" xmlns:r="http://schemas.openxmlformats.org/officeDocument/2006/relationships">
  <sheetPr>
    <tabColor theme="5" tint="-0.499984740745262"/>
  </sheetPr>
  <dimension ref="A1:K542"/>
  <sheetViews>
    <sheetView workbookViewId="0">
      <selection activeCell="E7" sqref="E7"/>
    </sheetView>
  </sheetViews>
  <sheetFormatPr defaultRowHeight="15.75"/>
  <cols>
    <col min="1" max="1" width="6.7109375" style="95" customWidth="1"/>
    <col min="2" max="2" width="16.7109375" style="89" customWidth="1"/>
    <col min="3" max="3" width="42.5703125" style="89" customWidth="1"/>
    <col min="4" max="4" width="23.7109375" style="89" customWidth="1"/>
    <col min="5" max="5" width="19.85546875" style="287" customWidth="1"/>
    <col min="6" max="6" width="10.140625" style="89" customWidth="1"/>
    <col min="7" max="8" width="9.140625" style="89"/>
    <col min="9" max="9" width="14.5703125" style="260" bestFit="1" customWidth="1"/>
    <col min="10" max="10" width="9.140625" style="89"/>
    <col min="11" max="11" width="16.42578125" style="89" bestFit="1" customWidth="1"/>
    <col min="12" max="16384" width="9.140625" style="89"/>
  </cols>
  <sheetData>
    <row r="1" spans="1:6">
      <c r="A1" s="2169" t="s">
        <v>133</v>
      </c>
      <c r="B1" s="2169"/>
      <c r="C1" s="2169"/>
      <c r="D1" s="2169"/>
      <c r="E1" s="2169"/>
      <c r="F1" s="2169"/>
    </row>
    <row r="2" spans="1:6" ht="16.5" customHeight="1">
      <c r="A2" s="2169" t="s">
        <v>14369</v>
      </c>
      <c r="B2" s="2169"/>
      <c r="C2" s="2169"/>
      <c r="D2" s="2169"/>
      <c r="E2" s="2169"/>
      <c r="F2" s="2169"/>
    </row>
    <row r="3" spans="1:6" ht="17.100000000000001" customHeight="1">
      <c r="A3" s="2169" t="s">
        <v>140</v>
      </c>
      <c r="B3" s="2169"/>
      <c r="C3" s="2169"/>
      <c r="D3" s="2169"/>
      <c r="E3" s="2169"/>
      <c r="F3" s="2169"/>
    </row>
    <row r="4" spans="1:6" ht="31.5">
      <c r="A4" s="779" t="s">
        <v>134</v>
      </c>
      <c r="B4" s="783" t="s">
        <v>676</v>
      </c>
      <c r="C4" s="768" t="s">
        <v>463</v>
      </c>
      <c r="D4" s="768" t="s">
        <v>788</v>
      </c>
      <c r="E4" s="776" t="s">
        <v>3371</v>
      </c>
      <c r="F4" s="768" t="s">
        <v>677</v>
      </c>
    </row>
    <row r="5" spans="1:6" ht="16.5" customHeight="1">
      <c r="A5" s="769"/>
      <c r="B5" s="2219" t="s">
        <v>139</v>
      </c>
      <c r="C5" s="2219"/>
      <c r="D5" s="2219"/>
      <c r="E5" s="789"/>
      <c r="F5" s="337"/>
    </row>
    <row r="6" spans="1:6" ht="31.5">
      <c r="A6" s="50">
        <v>1</v>
      </c>
      <c r="B6" s="50" t="s">
        <v>3372</v>
      </c>
      <c r="C6" s="50" t="s">
        <v>14370</v>
      </c>
      <c r="D6" s="50" t="s">
        <v>3</v>
      </c>
      <c r="E6" s="189">
        <v>3000000</v>
      </c>
      <c r="F6" s="50" t="s">
        <v>118</v>
      </c>
    </row>
    <row r="7" spans="1:6" ht="94.5">
      <c r="A7" s="50">
        <v>2</v>
      </c>
      <c r="B7" s="50" t="s">
        <v>1423</v>
      </c>
      <c r="C7" s="50" t="s">
        <v>14371</v>
      </c>
      <c r="D7" s="50" t="s">
        <v>14587</v>
      </c>
      <c r="E7" s="189">
        <v>1718112.92</v>
      </c>
      <c r="F7" s="50" t="s">
        <v>118</v>
      </c>
    </row>
    <row r="8" spans="1:6" ht="31.5">
      <c r="A8" s="50">
        <v>3</v>
      </c>
      <c r="B8" s="50" t="s">
        <v>4572</v>
      </c>
      <c r="C8" s="50" t="s">
        <v>14372</v>
      </c>
      <c r="D8" s="50" t="s">
        <v>794</v>
      </c>
      <c r="E8" s="189">
        <v>100000</v>
      </c>
      <c r="F8" s="50" t="s">
        <v>118</v>
      </c>
    </row>
    <row r="9" spans="1:6" ht="63">
      <c r="A9" s="50">
        <v>4</v>
      </c>
      <c r="B9" s="50" t="s">
        <v>1426</v>
      </c>
      <c r="C9" s="50" t="s">
        <v>14373</v>
      </c>
      <c r="D9" s="50" t="s">
        <v>14374</v>
      </c>
      <c r="E9" s="189">
        <v>1724339.61</v>
      </c>
      <c r="F9" s="50" t="s">
        <v>118</v>
      </c>
    </row>
    <row r="10" spans="1:6">
      <c r="A10" s="50"/>
      <c r="B10" s="2215" t="s">
        <v>142</v>
      </c>
      <c r="C10" s="2220"/>
      <c r="D10" s="2220"/>
      <c r="E10" s="790"/>
      <c r="F10" s="279"/>
    </row>
    <row r="11" spans="1:6" ht="94.5">
      <c r="A11" s="50">
        <v>5</v>
      </c>
      <c r="B11" s="50" t="s">
        <v>1423</v>
      </c>
      <c r="C11" s="50" t="s">
        <v>14375</v>
      </c>
      <c r="D11" s="50" t="s">
        <v>14586</v>
      </c>
      <c r="E11" s="189">
        <v>799056.46</v>
      </c>
      <c r="F11" s="50" t="s">
        <v>118</v>
      </c>
    </row>
    <row r="12" spans="1:6" ht="63">
      <c r="A12" s="50">
        <v>6</v>
      </c>
      <c r="B12" s="50" t="s">
        <v>1426</v>
      </c>
      <c r="C12" s="50" t="s">
        <v>14376</v>
      </c>
      <c r="D12" s="50" t="s">
        <v>14377</v>
      </c>
      <c r="E12" s="189">
        <v>1072169.8</v>
      </c>
      <c r="F12" s="50" t="s">
        <v>118</v>
      </c>
    </row>
    <row r="13" spans="1:6" ht="47.25">
      <c r="A13" s="50">
        <v>7</v>
      </c>
      <c r="B13" s="50" t="s">
        <v>360</v>
      </c>
      <c r="C13" s="50" t="s">
        <v>14378</v>
      </c>
      <c r="D13" s="50" t="s">
        <v>14379</v>
      </c>
      <c r="E13" s="189">
        <v>1400000</v>
      </c>
      <c r="F13" s="50" t="s">
        <v>118</v>
      </c>
    </row>
    <row r="14" spans="1:6">
      <c r="A14" s="173"/>
      <c r="B14" s="2215" t="s">
        <v>593</v>
      </c>
      <c r="C14" s="2216"/>
      <c r="D14" s="173"/>
      <c r="E14" s="552"/>
      <c r="F14" s="173"/>
    </row>
    <row r="15" spans="1:6" ht="63">
      <c r="A15" s="50">
        <v>8</v>
      </c>
      <c r="B15" s="50" t="s">
        <v>14380</v>
      </c>
      <c r="C15" s="50" t="s">
        <v>14381</v>
      </c>
      <c r="D15" s="50" t="s">
        <v>14382</v>
      </c>
      <c r="E15" s="189">
        <v>18226059.309999999</v>
      </c>
      <c r="F15" s="50" t="s">
        <v>118</v>
      </c>
    </row>
    <row r="16" spans="1:6" ht="63">
      <c r="A16" s="50">
        <v>9</v>
      </c>
      <c r="B16" s="50" t="s">
        <v>14383</v>
      </c>
      <c r="C16" s="50" t="s">
        <v>14384</v>
      </c>
      <c r="D16" s="50" t="s">
        <v>14385</v>
      </c>
      <c r="E16" s="189">
        <v>8353492</v>
      </c>
      <c r="F16" s="50" t="s">
        <v>118</v>
      </c>
    </row>
    <row r="17" spans="1:6" ht="63">
      <c r="A17" s="50">
        <v>10</v>
      </c>
      <c r="B17" s="50" t="s">
        <v>4511</v>
      </c>
      <c r="C17" s="50" t="s">
        <v>14386</v>
      </c>
      <c r="D17" s="50" t="s">
        <v>14387</v>
      </c>
      <c r="E17" s="189">
        <v>2200000</v>
      </c>
      <c r="F17" s="50" t="s">
        <v>118</v>
      </c>
    </row>
    <row r="18" spans="1:6">
      <c r="A18" s="173"/>
      <c r="B18" s="2215" t="s">
        <v>2408</v>
      </c>
      <c r="C18" s="2216"/>
      <c r="D18" s="173"/>
      <c r="E18" s="552"/>
      <c r="F18" s="173"/>
    </row>
    <row r="19" spans="1:6" ht="157.5">
      <c r="A19" s="50">
        <v>11</v>
      </c>
      <c r="B19" s="50" t="s">
        <v>14388</v>
      </c>
      <c r="C19" s="50" t="s">
        <v>14389</v>
      </c>
      <c r="D19" s="50" t="s">
        <v>14572</v>
      </c>
      <c r="E19" s="189">
        <v>1250000</v>
      </c>
      <c r="F19" s="50" t="s">
        <v>4</v>
      </c>
    </row>
    <row r="20" spans="1:6" ht="141.75">
      <c r="A20" s="50">
        <v>12</v>
      </c>
      <c r="B20" s="50" t="s">
        <v>14390</v>
      </c>
      <c r="C20" s="50" t="s">
        <v>14391</v>
      </c>
      <c r="D20" s="50" t="s">
        <v>14573</v>
      </c>
      <c r="E20" s="189">
        <v>1250000</v>
      </c>
      <c r="F20" s="50" t="s">
        <v>4</v>
      </c>
    </row>
    <row r="21" spans="1:6" ht="126">
      <c r="A21" s="50">
        <v>13</v>
      </c>
      <c r="B21" s="50" t="s">
        <v>14392</v>
      </c>
      <c r="C21" s="50" t="s">
        <v>14393</v>
      </c>
      <c r="D21" s="50" t="s">
        <v>14394</v>
      </c>
      <c r="E21" s="189">
        <v>1250000</v>
      </c>
      <c r="F21" s="50" t="s">
        <v>4</v>
      </c>
    </row>
    <row r="22" spans="1:6" ht="47.25">
      <c r="A22" s="50">
        <v>14</v>
      </c>
      <c r="B22" s="50" t="s">
        <v>14395</v>
      </c>
      <c r="C22" s="50" t="s">
        <v>14396</v>
      </c>
      <c r="D22" s="50" t="s">
        <v>14397</v>
      </c>
      <c r="E22" s="189">
        <v>1000000</v>
      </c>
      <c r="F22" s="50" t="s">
        <v>4</v>
      </c>
    </row>
    <row r="23" spans="1:6" ht="63">
      <c r="A23" s="50">
        <v>15</v>
      </c>
      <c r="B23" s="50" t="s">
        <v>14398</v>
      </c>
      <c r="C23" s="50" t="s">
        <v>14399</v>
      </c>
      <c r="D23" s="50" t="s">
        <v>14574</v>
      </c>
      <c r="E23" s="189">
        <v>1200000</v>
      </c>
      <c r="F23" s="50" t="s">
        <v>4</v>
      </c>
    </row>
    <row r="24" spans="1:6" ht="47.25">
      <c r="A24" s="50">
        <v>16</v>
      </c>
      <c r="B24" s="50" t="s">
        <v>14400</v>
      </c>
      <c r="C24" s="50" t="s">
        <v>14401</v>
      </c>
      <c r="D24" s="50" t="s">
        <v>14397</v>
      </c>
      <c r="E24" s="189">
        <v>1000000</v>
      </c>
      <c r="F24" s="50" t="s">
        <v>4</v>
      </c>
    </row>
    <row r="25" spans="1:6" ht="47.25">
      <c r="A25" s="50">
        <v>17</v>
      </c>
      <c r="B25" s="50" t="s">
        <v>14402</v>
      </c>
      <c r="C25" s="50" t="s">
        <v>14403</v>
      </c>
      <c r="D25" s="50" t="s">
        <v>14397</v>
      </c>
      <c r="E25" s="189">
        <v>1000000</v>
      </c>
      <c r="F25" s="50" t="s">
        <v>4</v>
      </c>
    </row>
    <row r="26" spans="1:6" ht="189">
      <c r="A26" s="50">
        <v>18</v>
      </c>
      <c r="B26" s="50" t="s">
        <v>14404</v>
      </c>
      <c r="C26" s="50" t="s">
        <v>14405</v>
      </c>
      <c r="D26" s="50" t="s">
        <v>14406</v>
      </c>
      <c r="E26" s="189">
        <v>1550200</v>
      </c>
      <c r="F26" s="50" t="s">
        <v>4</v>
      </c>
    </row>
    <row r="27" spans="1:6" ht="47.25">
      <c r="A27" s="50">
        <v>19</v>
      </c>
      <c r="B27" s="50" t="s">
        <v>14407</v>
      </c>
      <c r="C27" s="50" t="s">
        <v>14408</v>
      </c>
      <c r="D27" s="50" t="s">
        <v>14409</v>
      </c>
      <c r="E27" s="189">
        <v>1800000</v>
      </c>
      <c r="F27" s="50" t="s">
        <v>4</v>
      </c>
    </row>
    <row r="28" spans="1:6" ht="94.5">
      <c r="A28" s="50">
        <v>20</v>
      </c>
      <c r="B28" s="50" t="s">
        <v>14410</v>
      </c>
      <c r="C28" s="50" t="s">
        <v>14411</v>
      </c>
      <c r="D28" s="50" t="s">
        <v>14412</v>
      </c>
      <c r="E28" s="189">
        <v>1952304.46</v>
      </c>
      <c r="F28" s="50" t="s">
        <v>118</v>
      </c>
    </row>
    <row r="29" spans="1:6" ht="78.75">
      <c r="A29" s="50">
        <v>21</v>
      </c>
      <c r="B29" s="50" t="s">
        <v>14413</v>
      </c>
      <c r="C29" s="50" t="s">
        <v>14414</v>
      </c>
      <c r="D29" s="50" t="s">
        <v>14415</v>
      </c>
      <c r="E29" s="189">
        <v>1250000</v>
      </c>
      <c r="F29" s="50" t="s">
        <v>4</v>
      </c>
    </row>
    <row r="30" spans="1:6" ht="204.75">
      <c r="A30" s="50">
        <v>22</v>
      </c>
      <c r="B30" s="50" t="s">
        <v>14416</v>
      </c>
      <c r="C30" s="50" t="s">
        <v>14417</v>
      </c>
      <c r="D30" s="50" t="s">
        <v>14418</v>
      </c>
      <c r="E30" s="189">
        <v>1200000</v>
      </c>
      <c r="F30" s="50" t="s">
        <v>4</v>
      </c>
    </row>
    <row r="31" spans="1:6" ht="47.25">
      <c r="A31" s="50">
        <v>23</v>
      </c>
      <c r="B31" s="50" t="s">
        <v>14419</v>
      </c>
      <c r="C31" s="50" t="s">
        <v>14420</v>
      </c>
      <c r="D31" s="50" t="s">
        <v>14397</v>
      </c>
      <c r="E31" s="189">
        <v>1000000</v>
      </c>
      <c r="F31" s="50" t="s">
        <v>4</v>
      </c>
    </row>
    <row r="32" spans="1:6" ht="63">
      <c r="A32" s="50">
        <v>24</v>
      </c>
      <c r="B32" s="50" t="s">
        <v>14421</v>
      </c>
      <c r="C32" s="50" t="s">
        <v>14422</v>
      </c>
      <c r="D32" s="50" t="s">
        <v>14423</v>
      </c>
      <c r="E32" s="189">
        <v>412216</v>
      </c>
      <c r="F32" s="50" t="s">
        <v>118</v>
      </c>
    </row>
    <row r="33" spans="1:6" ht="63">
      <c r="A33" s="50">
        <v>25</v>
      </c>
      <c r="B33" s="50" t="s">
        <v>14424</v>
      </c>
      <c r="C33" s="50" t="s">
        <v>14425</v>
      </c>
      <c r="D33" s="50" t="s">
        <v>14423</v>
      </c>
      <c r="E33" s="189">
        <v>148000</v>
      </c>
      <c r="F33" s="50" t="s">
        <v>118</v>
      </c>
    </row>
    <row r="34" spans="1:6" ht="47.25">
      <c r="A34" s="50">
        <v>26</v>
      </c>
      <c r="B34" s="50" t="s">
        <v>14426</v>
      </c>
      <c r="C34" s="50" t="s">
        <v>14427</v>
      </c>
      <c r="D34" s="50" t="s">
        <v>14397</v>
      </c>
      <c r="E34" s="189">
        <v>1000000</v>
      </c>
      <c r="F34" s="50" t="s">
        <v>4</v>
      </c>
    </row>
    <row r="35" spans="1:6" ht="47.25">
      <c r="A35" s="50">
        <v>27</v>
      </c>
      <c r="B35" s="50" t="s">
        <v>14428</v>
      </c>
      <c r="C35" s="50" t="s">
        <v>14429</v>
      </c>
      <c r="D35" s="50" t="s">
        <v>14397</v>
      </c>
      <c r="E35" s="189">
        <v>1000000</v>
      </c>
      <c r="F35" s="50" t="s">
        <v>4</v>
      </c>
    </row>
    <row r="36" spans="1:6" ht="157.5">
      <c r="A36" s="50">
        <v>28</v>
      </c>
      <c r="B36" s="50" t="s">
        <v>14430</v>
      </c>
      <c r="C36" s="50" t="s">
        <v>14431</v>
      </c>
      <c r="D36" s="50" t="s">
        <v>14432</v>
      </c>
      <c r="E36" s="189">
        <v>1265000</v>
      </c>
      <c r="F36" s="50" t="s">
        <v>4</v>
      </c>
    </row>
    <row r="37" spans="1:6" ht="47.25">
      <c r="A37" s="50">
        <v>29</v>
      </c>
      <c r="B37" s="50" t="s">
        <v>14433</v>
      </c>
      <c r="C37" s="50" t="s">
        <v>14434</v>
      </c>
      <c r="D37" s="50" t="s">
        <v>14397</v>
      </c>
      <c r="E37" s="189">
        <v>1000000</v>
      </c>
      <c r="F37" s="50" t="s">
        <v>4</v>
      </c>
    </row>
    <row r="38" spans="1:6" ht="47.25">
      <c r="A38" s="50">
        <v>30</v>
      </c>
      <c r="B38" s="50" t="s">
        <v>14435</v>
      </c>
      <c r="C38" s="50" t="s">
        <v>14436</v>
      </c>
      <c r="D38" s="50" t="s">
        <v>14397</v>
      </c>
      <c r="E38" s="189">
        <v>1000000</v>
      </c>
      <c r="F38" s="50" t="s">
        <v>4</v>
      </c>
    </row>
    <row r="39" spans="1:6" ht="157.5">
      <c r="A39" s="50">
        <v>31</v>
      </c>
      <c r="B39" s="50" t="s">
        <v>14437</v>
      </c>
      <c r="C39" s="50" t="s">
        <v>14438</v>
      </c>
      <c r="D39" s="50" t="s">
        <v>14439</v>
      </c>
      <c r="E39" s="189">
        <v>1275441</v>
      </c>
      <c r="F39" s="50" t="s">
        <v>4</v>
      </c>
    </row>
    <row r="40" spans="1:6" ht="189">
      <c r="A40" s="50">
        <v>32</v>
      </c>
      <c r="B40" s="50" t="s">
        <v>14440</v>
      </c>
      <c r="C40" s="50" t="s">
        <v>14441</v>
      </c>
      <c r="D40" s="50" t="s">
        <v>14442</v>
      </c>
      <c r="E40" s="189">
        <v>1828399.78</v>
      </c>
      <c r="F40" s="50" t="s">
        <v>4</v>
      </c>
    </row>
    <row r="41" spans="1:6" ht="189">
      <c r="A41" s="50">
        <v>33</v>
      </c>
      <c r="B41" s="50" t="s">
        <v>14443</v>
      </c>
      <c r="C41" s="50" t="s">
        <v>14444</v>
      </c>
      <c r="D41" s="50" t="s">
        <v>14576</v>
      </c>
      <c r="E41" s="189">
        <v>1612270</v>
      </c>
      <c r="F41" s="50" t="s">
        <v>4</v>
      </c>
    </row>
    <row r="42" spans="1:6" ht="47.25">
      <c r="A42" s="50">
        <v>34</v>
      </c>
      <c r="B42" s="50" t="s">
        <v>14445</v>
      </c>
      <c r="C42" s="50" t="s">
        <v>14446</v>
      </c>
      <c r="D42" s="50" t="s">
        <v>14447</v>
      </c>
      <c r="E42" s="189">
        <v>650000</v>
      </c>
      <c r="F42" s="50" t="s">
        <v>4</v>
      </c>
    </row>
    <row r="43" spans="1:6" ht="47.25">
      <c r="A43" s="50">
        <v>35</v>
      </c>
      <c r="B43" s="50" t="s">
        <v>14448</v>
      </c>
      <c r="C43" s="50" t="s">
        <v>14449</v>
      </c>
      <c r="D43" s="50" t="s">
        <v>14450</v>
      </c>
      <c r="E43" s="189">
        <v>200000</v>
      </c>
      <c r="F43" s="50" t="s">
        <v>118</v>
      </c>
    </row>
    <row r="44" spans="1:6" ht="63">
      <c r="A44" s="50">
        <v>36</v>
      </c>
      <c r="B44" s="50" t="s">
        <v>14451</v>
      </c>
      <c r="C44" s="50" t="s">
        <v>14452</v>
      </c>
      <c r="D44" s="50" t="s">
        <v>14575</v>
      </c>
      <c r="E44" s="189">
        <v>500000</v>
      </c>
      <c r="F44" s="50" t="s">
        <v>118</v>
      </c>
    </row>
    <row r="45" spans="1:6" ht="157.5">
      <c r="A45" s="50">
        <v>37</v>
      </c>
      <c r="B45" s="50" t="s">
        <v>14410</v>
      </c>
      <c r="C45" s="50" t="s">
        <v>14453</v>
      </c>
      <c r="D45" s="50" t="s">
        <v>14454</v>
      </c>
      <c r="E45" s="189">
        <v>879532.89</v>
      </c>
      <c r="F45" s="50" t="s">
        <v>4</v>
      </c>
    </row>
    <row r="46" spans="1:6" ht="63">
      <c r="A46" s="50">
        <v>38</v>
      </c>
      <c r="B46" s="50" t="s">
        <v>14455</v>
      </c>
      <c r="C46" s="50" t="s">
        <v>14456</v>
      </c>
      <c r="D46" s="50" t="s">
        <v>14457</v>
      </c>
      <c r="E46" s="189">
        <v>1250400</v>
      </c>
      <c r="F46" s="50" t="s">
        <v>4</v>
      </c>
    </row>
    <row r="47" spans="1:6" ht="189">
      <c r="A47" s="50">
        <v>39</v>
      </c>
      <c r="B47" s="50" t="s">
        <v>14458</v>
      </c>
      <c r="C47" s="50" t="s">
        <v>14459</v>
      </c>
      <c r="D47" s="50" t="s">
        <v>14460</v>
      </c>
      <c r="E47" s="189">
        <v>1612270</v>
      </c>
      <c r="F47" s="50" t="s">
        <v>4</v>
      </c>
    </row>
    <row r="48" spans="1:6">
      <c r="A48" s="173"/>
      <c r="B48" s="2217" t="s">
        <v>2487</v>
      </c>
      <c r="C48" s="2218"/>
      <c r="D48" s="173"/>
      <c r="E48" s="552"/>
      <c r="F48" s="173"/>
    </row>
    <row r="49" spans="1:11" ht="47.25">
      <c r="A49" s="50">
        <v>40</v>
      </c>
      <c r="B49" s="50" t="s">
        <v>14461</v>
      </c>
      <c r="C49" s="50" t="s">
        <v>14462</v>
      </c>
      <c r="D49" s="50" t="s">
        <v>14463</v>
      </c>
      <c r="E49" s="189">
        <v>3500000</v>
      </c>
      <c r="F49" s="50" t="s">
        <v>4</v>
      </c>
    </row>
    <row r="50" spans="1:11" ht="47.25">
      <c r="A50" s="50">
        <v>41</v>
      </c>
      <c r="B50" s="50" t="s">
        <v>14464</v>
      </c>
      <c r="C50" s="50" t="s">
        <v>14465</v>
      </c>
      <c r="D50" s="50" t="s">
        <v>14463</v>
      </c>
      <c r="E50" s="189">
        <v>3500000</v>
      </c>
      <c r="F50" s="50" t="s">
        <v>4</v>
      </c>
    </row>
    <row r="51" spans="1:11" ht="47.25">
      <c r="A51" s="50">
        <v>42</v>
      </c>
      <c r="B51" s="50" t="s">
        <v>14466</v>
      </c>
      <c r="C51" s="50" t="s">
        <v>14467</v>
      </c>
      <c r="D51" s="50" t="s">
        <v>14468</v>
      </c>
      <c r="E51" s="189">
        <v>3500000</v>
      </c>
      <c r="F51" s="50" t="s">
        <v>4</v>
      </c>
    </row>
    <row r="52" spans="1:11" ht="141.75">
      <c r="A52" s="50">
        <v>43</v>
      </c>
      <c r="B52" s="50" t="s">
        <v>14469</v>
      </c>
      <c r="C52" s="50" t="s">
        <v>14470</v>
      </c>
      <c r="D52" s="50" t="s">
        <v>14577</v>
      </c>
      <c r="E52" s="189">
        <v>4851800</v>
      </c>
      <c r="F52" s="50" t="s">
        <v>4</v>
      </c>
    </row>
    <row r="53" spans="1:11" ht="110.25">
      <c r="A53" s="50">
        <v>44</v>
      </c>
      <c r="B53" s="50" t="s">
        <v>14471</v>
      </c>
      <c r="C53" s="50" t="s">
        <v>14472</v>
      </c>
      <c r="D53" s="50" t="s">
        <v>14578</v>
      </c>
      <c r="E53" s="189">
        <v>1400000</v>
      </c>
      <c r="F53" s="50" t="s">
        <v>118</v>
      </c>
    </row>
    <row r="54" spans="1:11" ht="94.5">
      <c r="A54" s="50">
        <v>45</v>
      </c>
      <c r="B54" s="50" t="s">
        <v>14473</v>
      </c>
      <c r="C54" s="50" t="s">
        <v>14474</v>
      </c>
      <c r="D54" s="50" t="s">
        <v>14579</v>
      </c>
      <c r="E54" s="189">
        <v>1000000</v>
      </c>
      <c r="F54" s="50" t="s">
        <v>118</v>
      </c>
    </row>
    <row r="55" spans="1:11" ht="157.5">
      <c r="A55" s="50">
        <v>46</v>
      </c>
      <c r="B55" s="50" t="s">
        <v>14475</v>
      </c>
      <c r="C55" s="50" t="s">
        <v>14476</v>
      </c>
      <c r="D55" s="50" t="s">
        <v>14580</v>
      </c>
      <c r="E55" s="189">
        <v>5000000</v>
      </c>
      <c r="F55" s="50" t="s">
        <v>118</v>
      </c>
    </row>
    <row r="56" spans="1:11" ht="204.75">
      <c r="A56" s="50">
        <v>47</v>
      </c>
      <c r="B56" s="50" t="s">
        <v>14477</v>
      </c>
      <c r="C56" s="50" t="s">
        <v>14478</v>
      </c>
      <c r="D56" s="50" t="s">
        <v>14581</v>
      </c>
      <c r="E56" s="189">
        <v>1500000</v>
      </c>
      <c r="F56" s="50" t="s">
        <v>118</v>
      </c>
    </row>
    <row r="57" spans="1:11" ht="94.5">
      <c r="A57" s="50">
        <v>48</v>
      </c>
      <c r="B57" s="50" t="s">
        <v>14479</v>
      </c>
      <c r="C57" s="50" t="s">
        <v>14480</v>
      </c>
      <c r="D57" s="50" t="s">
        <v>14582</v>
      </c>
      <c r="E57" s="189">
        <v>1180000</v>
      </c>
      <c r="F57" s="50" t="s">
        <v>118</v>
      </c>
    </row>
    <row r="58" spans="1:11" ht="94.5">
      <c r="A58" s="50">
        <v>49</v>
      </c>
      <c r="B58" s="50" t="s">
        <v>14583</v>
      </c>
      <c r="C58" s="50" t="s">
        <v>14481</v>
      </c>
      <c r="D58" s="50" t="s">
        <v>14582</v>
      </c>
      <c r="E58" s="189">
        <v>1000000</v>
      </c>
      <c r="F58" s="50" t="s">
        <v>118</v>
      </c>
    </row>
    <row r="59" spans="1:11" ht="157.5">
      <c r="A59" s="50">
        <v>50</v>
      </c>
      <c r="B59" s="50" t="s">
        <v>14482</v>
      </c>
      <c r="C59" s="50" t="s">
        <v>14483</v>
      </c>
      <c r="D59" s="50" t="s">
        <v>14484</v>
      </c>
      <c r="E59" s="189">
        <v>1000000</v>
      </c>
      <c r="F59" s="50" t="s">
        <v>118</v>
      </c>
    </row>
    <row r="60" spans="1:11">
      <c r="A60" s="173"/>
      <c r="B60" s="2215" t="s">
        <v>662</v>
      </c>
      <c r="C60" s="2216"/>
      <c r="D60" s="173"/>
      <c r="E60" s="552"/>
      <c r="F60" s="173"/>
    </row>
    <row r="61" spans="1:11" ht="110.25">
      <c r="A61" s="50">
        <v>51</v>
      </c>
      <c r="B61" s="50" t="s">
        <v>14485</v>
      </c>
      <c r="C61" s="50" t="s">
        <v>14486</v>
      </c>
      <c r="D61" s="50" t="s">
        <v>14487</v>
      </c>
      <c r="E61" s="189">
        <v>700000</v>
      </c>
      <c r="F61" s="50" t="s">
        <v>118</v>
      </c>
    </row>
    <row r="62" spans="1:11">
      <c r="A62" s="50"/>
      <c r="B62" s="582" t="s">
        <v>555</v>
      </c>
      <c r="C62" s="763"/>
      <c r="D62" s="763"/>
      <c r="E62" s="790"/>
      <c r="F62" s="279"/>
    </row>
    <row r="63" spans="1:11" ht="110.25">
      <c r="A63" s="50">
        <v>52</v>
      </c>
      <c r="B63" s="50" t="s">
        <v>14488</v>
      </c>
      <c r="C63" s="50" t="s">
        <v>14489</v>
      </c>
      <c r="D63" s="50" t="s">
        <v>14584</v>
      </c>
      <c r="E63" s="189">
        <v>2180817.5</v>
      </c>
      <c r="F63" s="50" t="s">
        <v>118</v>
      </c>
    </row>
    <row r="64" spans="1:11">
      <c r="A64" s="173"/>
      <c r="B64" s="2215" t="s">
        <v>4345</v>
      </c>
      <c r="C64" s="2216"/>
      <c r="D64" s="173"/>
      <c r="E64" s="552"/>
      <c r="F64" s="173"/>
      <c r="K64" s="645"/>
    </row>
    <row r="65" spans="1:10" ht="409.5">
      <c r="A65" s="50">
        <v>53</v>
      </c>
      <c r="B65" s="50" t="s">
        <v>14490</v>
      </c>
      <c r="C65" s="50" t="s">
        <v>14491</v>
      </c>
      <c r="D65" s="50" t="s">
        <v>14585</v>
      </c>
      <c r="E65" s="189">
        <v>2060000</v>
      </c>
      <c r="F65" s="50" t="s">
        <v>118</v>
      </c>
      <c r="I65" s="260">
        <v>103000</v>
      </c>
      <c r="J65" s="89">
        <v>21</v>
      </c>
    </row>
    <row r="66" spans="1:10">
      <c r="A66" s="173"/>
      <c r="B66" s="2215" t="s">
        <v>207</v>
      </c>
      <c r="C66" s="2216"/>
      <c r="D66" s="173"/>
      <c r="E66" s="552"/>
      <c r="F66" s="173"/>
      <c r="J66" s="89" t="e">
        <f>J</f>
        <v>#NAME?</v>
      </c>
    </row>
    <row r="67" spans="1:10" ht="78.75">
      <c r="A67" s="50">
        <v>54</v>
      </c>
      <c r="B67" s="50" t="s">
        <v>475</v>
      </c>
      <c r="C67" s="50" t="s">
        <v>14492</v>
      </c>
      <c r="D67" s="50" t="s">
        <v>22</v>
      </c>
      <c r="E67" s="189">
        <v>5738993.4500000002</v>
      </c>
      <c r="F67" s="50" t="s">
        <v>118</v>
      </c>
    </row>
    <row r="68" spans="1:10">
      <c r="A68" s="173"/>
      <c r="B68" s="2215" t="s">
        <v>15</v>
      </c>
      <c r="C68" s="2216"/>
      <c r="D68" s="173"/>
      <c r="E68" s="589">
        <f>SUM(E6:E67)</f>
        <v>109040875.18000001</v>
      </c>
      <c r="F68" s="788"/>
    </row>
    <row r="69" spans="1:10" ht="90" customHeight="1">
      <c r="A69" s="2143" t="s">
        <v>3460</v>
      </c>
      <c r="B69" s="2143"/>
      <c r="C69" s="2143"/>
      <c r="D69" s="2143" t="s">
        <v>172</v>
      </c>
      <c r="E69" s="2143"/>
      <c r="F69" s="2143"/>
    </row>
    <row r="70" spans="1:10">
      <c r="A70" s="641"/>
    </row>
    <row r="71" spans="1:10">
      <c r="A71" s="641"/>
    </row>
    <row r="72" spans="1:10">
      <c r="A72" s="641"/>
    </row>
    <row r="73" spans="1:10">
      <c r="A73" s="641"/>
    </row>
    <row r="74" spans="1:10">
      <c r="A74" s="641"/>
    </row>
    <row r="75" spans="1:10">
      <c r="A75" s="641"/>
    </row>
    <row r="76" spans="1:10">
      <c r="A76" s="641"/>
    </row>
    <row r="77" spans="1:10">
      <c r="A77" s="641"/>
    </row>
    <row r="78" spans="1:10">
      <c r="A78" s="641"/>
    </row>
    <row r="79" spans="1:10">
      <c r="A79" s="641"/>
    </row>
    <row r="80" spans="1:10">
      <c r="A80" s="641"/>
    </row>
    <row r="81" spans="1:1">
      <c r="A81" s="641"/>
    </row>
    <row r="82" spans="1:1">
      <c r="A82" s="641"/>
    </row>
    <row r="83" spans="1:1">
      <c r="A83" s="641"/>
    </row>
    <row r="84" spans="1:1">
      <c r="A84" s="641"/>
    </row>
    <row r="85" spans="1:1">
      <c r="A85" s="641"/>
    </row>
    <row r="86" spans="1:1">
      <c r="A86" s="641"/>
    </row>
    <row r="87" spans="1:1">
      <c r="A87" s="641"/>
    </row>
    <row r="88" spans="1:1">
      <c r="A88" s="641"/>
    </row>
    <row r="89" spans="1:1">
      <c r="A89" s="641"/>
    </row>
    <row r="90" spans="1:1">
      <c r="A90" s="641"/>
    </row>
    <row r="91" spans="1:1">
      <c r="A91" s="641"/>
    </row>
    <row r="92" spans="1:1">
      <c r="A92" s="641"/>
    </row>
    <row r="93" spans="1:1">
      <c r="A93" s="641"/>
    </row>
    <row r="94" spans="1:1">
      <c r="A94" s="641"/>
    </row>
    <row r="95" spans="1:1">
      <c r="A95" s="641"/>
    </row>
    <row r="96" spans="1:1">
      <c r="A96" s="641"/>
    </row>
    <row r="97" spans="1:1">
      <c r="A97" s="641"/>
    </row>
    <row r="98" spans="1:1">
      <c r="A98" s="641"/>
    </row>
    <row r="99" spans="1:1">
      <c r="A99" s="641"/>
    </row>
    <row r="100" spans="1:1">
      <c r="A100" s="641"/>
    </row>
    <row r="101" spans="1:1">
      <c r="A101" s="641"/>
    </row>
    <row r="102" spans="1:1">
      <c r="A102" s="641"/>
    </row>
    <row r="103" spans="1:1">
      <c r="A103" s="641"/>
    </row>
    <row r="104" spans="1:1">
      <c r="A104" s="641"/>
    </row>
    <row r="105" spans="1:1">
      <c r="A105" s="641"/>
    </row>
    <row r="106" spans="1:1">
      <c r="A106" s="641"/>
    </row>
    <row r="107" spans="1:1">
      <c r="A107" s="641"/>
    </row>
    <row r="108" spans="1:1">
      <c r="A108" s="641"/>
    </row>
    <row r="109" spans="1:1">
      <c r="A109" s="641"/>
    </row>
    <row r="110" spans="1:1">
      <c r="A110" s="641"/>
    </row>
    <row r="111" spans="1:1">
      <c r="A111" s="641"/>
    </row>
    <row r="112" spans="1:1">
      <c r="A112" s="641"/>
    </row>
    <row r="113" spans="1:1">
      <c r="A113" s="641"/>
    </row>
    <row r="114" spans="1:1">
      <c r="A114" s="641"/>
    </row>
    <row r="115" spans="1:1">
      <c r="A115" s="641"/>
    </row>
    <row r="116" spans="1:1">
      <c r="A116" s="641"/>
    </row>
    <row r="117" spans="1:1">
      <c r="A117" s="641"/>
    </row>
    <row r="118" spans="1:1">
      <c r="A118" s="641"/>
    </row>
    <row r="119" spans="1:1">
      <c r="A119" s="641"/>
    </row>
    <row r="120" spans="1:1">
      <c r="A120" s="641"/>
    </row>
    <row r="121" spans="1:1">
      <c r="A121" s="641"/>
    </row>
    <row r="122" spans="1:1">
      <c r="A122" s="641"/>
    </row>
    <row r="123" spans="1:1">
      <c r="A123" s="641"/>
    </row>
    <row r="124" spans="1:1">
      <c r="A124" s="641"/>
    </row>
    <row r="125" spans="1:1">
      <c r="A125" s="641"/>
    </row>
    <row r="126" spans="1:1">
      <c r="A126" s="641"/>
    </row>
    <row r="127" spans="1:1">
      <c r="A127" s="641"/>
    </row>
    <row r="128" spans="1:1">
      <c r="A128" s="641"/>
    </row>
    <row r="129" spans="1:1">
      <c r="A129" s="641"/>
    </row>
    <row r="130" spans="1:1">
      <c r="A130" s="641"/>
    </row>
    <row r="131" spans="1:1">
      <c r="A131" s="641"/>
    </row>
    <row r="132" spans="1:1">
      <c r="A132" s="641"/>
    </row>
    <row r="133" spans="1:1">
      <c r="A133" s="641"/>
    </row>
    <row r="134" spans="1:1">
      <c r="A134" s="641"/>
    </row>
    <row r="135" spans="1:1">
      <c r="A135" s="641"/>
    </row>
    <row r="136" spans="1:1">
      <c r="A136" s="641"/>
    </row>
    <row r="137" spans="1:1">
      <c r="A137" s="641"/>
    </row>
    <row r="138" spans="1:1">
      <c r="A138" s="641"/>
    </row>
    <row r="139" spans="1:1">
      <c r="A139" s="641"/>
    </row>
    <row r="140" spans="1:1">
      <c r="A140" s="641"/>
    </row>
    <row r="141" spans="1:1">
      <c r="A141" s="641"/>
    </row>
    <row r="142" spans="1:1">
      <c r="A142" s="641"/>
    </row>
    <row r="143" spans="1:1">
      <c r="A143" s="641"/>
    </row>
    <row r="144" spans="1:1">
      <c r="A144" s="641"/>
    </row>
    <row r="145" spans="1:1">
      <c r="A145" s="641"/>
    </row>
    <row r="146" spans="1:1">
      <c r="A146" s="641"/>
    </row>
    <row r="147" spans="1:1">
      <c r="A147" s="641"/>
    </row>
    <row r="148" spans="1:1">
      <c r="A148" s="641"/>
    </row>
    <row r="149" spans="1:1">
      <c r="A149" s="641"/>
    </row>
    <row r="150" spans="1:1">
      <c r="A150" s="641"/>
    </row>
    <row r="151" spans="1:1">
      <c r="A151" s="641"/>
    </row>
    <row r="152" spans="1:1">
      <c r="A152" s="641"/>
    </row>
    <row r="153" spans="1:1">
      <c r="A153" s="641"/>
    </row>
    <row r="154" spans="1:1">
      <c r="A154" s="641"/>
    </row>
    <row r="155" spans="1:1">
      <c r="A155" s="641"/>
    </row>
    <row r="156" spans="1:1">
      <c r="A156" s="641"/>
    </row>
    <row r="157" spans="1:1">
      <c r="A157" s="641"/>
    </row>
    <row r="158" spans="1:1">
      <c r="A158" s="641"/>
    </row>
    <row r="159" spans="1:1">
      <c r="A159" s="641"/>
    </row>
    <row r="160" spans="1:1">
      <c r="A160" s="641"/>
    </row>
    <row r="161" spans="1:1">
      <c r="A161" s="641"/>
    </row>
    <row r="162" spans="1:1">
      <c r="A162" s="641"/>
    </row>
    <row r="163" spans="1:1">
      <c r="A163" s="641"/>
    </row>
    <row r="164" spans="1:1">
      <c r="A164" s="641"/>
    </row>
    <row r="165" spans="1:1">
      <c r="A165" s="641"/>
    </row>
    <row r="166" spans="1:1">
      <c r="A166" s="641"/>
    </row>
    <row r="167" spans="1:1">
      <c r="A167" s="641"/>
    </row>
    <row r="168" spans="1:1">
      <c r="A168" s="641"/>
    </row>
    <row r="169" spans="1:1">
      <c r="A169" s="641"/>
    </row>
    <row r="170" spans="1:1">
      <c r="A170" s="641"/>
    </row>
    <row r="171" spans="1:1">
      <c r="A171" s="641"/>
    </row>
    <row r="172" spans="1:1">
      <c r="A172" s="641"/>
    </row>
    <row r="173" spans="1:1">
      <c r="A173" s="641"/>
    </row>
    <row r="174" spans="1:1">
      <c r="A174" s="641"/>
    </row>
    <row r="175" spans="1:1">
      <c r="A175" s="641"/>
    </row>
    <row r="176" spans="1:1">
      <c r="A176" s="641"/>
    </row>
    <row r="177" spans="1:1">
      <c r="A177" s="641"/>
    </row>
    <row r="178" spans="1:1">
      <c r="A178" s="641"/>
    </row>
    <row r="179" spans="1:1">
      <c r="A179" s="641"/>
    </row>
    <row r="180" spans="1:1">
      <c r="A180" s="641"/>
    </row>
    <row r="181" spans="1:1">
      <c r="A181" s="641"/>
    </row>
    <row r="182" spans="1:1">
      <c r="A182" s="641"/>
    </row>
    <row r="183" spans="1:1">
      <c r="A183" s="641"/>
    </row>
    <row r="184" spans="1:1">
      <c r="A184" s="641"/>
    </row>
    <row r="185" spans="1:1">
      <c r="A185" s="641"/>
    </row>
    <row r="186" spans="1:1">
      <c r="A186" s="641"/>
    </row>
    <row r="187" spans="1:1">
      <c r="A187" s="641"/>
    </row>
    <row r="188" spans="1:1">
      <c r="A188" s="641"/>
    </row>
    <row r="189" spans="1:1">
      <c r="A189" s="641"/>
    </row>
    <row r="190" spans="1:1">
      <c r="A190" s="641"/>
    </row>
    <row r="191" spans="1:1">
      <c r="A191" s="641"/>
    </row>
    <row r="192" spans="1:1">
      <c r="A192" s="641"/>
    </row>
    <row r="193" spans="1:1">
      <c r="A193" s="641"/>
    </row>
    <row r="194" spans="1:1">
      <c r="A194" s="641"/>
    </row>
    <row r="195" spans="1:1">
      <c r="A195" s="641"/>
    </row>
    <row r="196" spans="1:1">
      <c r="A196" s="641"/>
    </row>
    <row r="197" spans="1:1">
      <c r="A197" s="641"/>
    </row>
    <row r="198" spans="1:1">
      <c r="A198" s="641"/>
    </row>
    <row r="199" spans="1:1">
      <c r="A199" s="641"/>
    </row>
    <row r="200" spans="1:1">
      <c r="A200" s="641"/>
    </row>
    <row r="201" spans="1:1">
      <c r="A201" s="641"/>
    </row>
    <row r="202" spans="1:1">
      <c r="A202" s="641"/>
    </row>
    <row r="203" spans="1:1">
      <c r="A203" s="641"/>
    </row>
    <row r="204" spans="1:1">
      <c r="A204" s="641"/>
    </row>
    <row r="205" spans="1:1">
      <c r="A205" s="641"/>
    </row>
    <row r="206" spans="1:1">
      <c r="A206" s="641"/>
    </row>
    <row r="207" spans="1:1">
      <c r="A207" s="641"/>
    </row>
    <row r="208" spans="1:1">
      <c r="A208" s="641"/>
    </row>
    <row r="209" spans="1:1">
      <c r="A209" s="641"/>
    </row>
    <row r="210" spans="1:1">
      <c r="A210" s="641"/>
    </row>
    <row r="211" spans="1:1">
      <c r="A211" s="641"/>
    </row>
    <row r="212" spans="1:1">
      <c r="A212" s="641"/>
    </row>
    <row r="213" spans="1:1">
      <c r="A213" s="641"/>
    </row>
    <row r="214" spans="1:1">
      <c r="A214" s="641"/>
    </row>
    <row r="215" spans="1:1">
      <c r="A215" s="641"/>
    </row>
    <row r="216" spans="1:1">
      <c r="A216" s="641"/>
    </row>
    <row r="217" spans="1:1">
      <c r="A217" s="641"/>
    </row>
    <row r="218" spans="1:1">
      <c r="A218" s="641"/>
    </row>
    <row r="219" spans="1:1">
      <c r="A219" s="641"/>
    </row>
    <row r="220" spans="1:1">
      <c r="A220" s="641"/>
    </row>
    <row r="221" spans="1:1">
      <c r="A221" s="641"/>
    </row>
    <row r="222" spans="1:1">
      <c r="A222" s="641"/>
    </row>
    <row r="223" spans="1:1">
      <c r="A223" s="641"/>
    </row>
    <row r="224" spans="1:1">
      <c r="A224" s="641"/>
    </row>
    <row r="225" spans="1:1">
      <c r="A225" s="641"/>
    </row>
    <row r="226" spans="1:1">
      <c r="A226" s="641"/>
    </row>
    <row r="227" spans="1:1">
      <c r="A227" s="641"/>
    </row>
    <row r="228" spans="1:1">
      <c r="A228" s="641"/>
    </row>
    <row r="229" spans="1:1">
      <c r="A229" s="641"/>
    </row>
    <row r="230" spans="1:1">
      <c r="A230" s="641"/>
    </row>
    <row r="231" spans="1:1">
      <c r="A231" s="641"/>
    </row>
    <row r="232" spans="1:1">
      <c r="A232" s="641"/>
    </row>
    <row r="233" spans="1:1">
      <c r="A233" s="641"/>
    </row>
    <row r="234" spans="1:1">
      <c r="A234" s="641"/>
    </row>
    <row r="235" spans="1:1">
      <c r="A235" s="641"/>
    </row>
    <row r="236" spans="1:1">
      <c r="A236" s="641"/>
    </row>
    <row r="237" spans="1:1">
      <c r="A237" s="641"/>
    </row>
    <row r="238" spans="1:1">
      <c r="A238" s="641"/>
    </row>
    <row r="239" spans="1:1">
      <c r="A239" s="641"/>
    </row>
    <row r="240" spans="1:1">
      <c r="A240" s="641"/>
    </row>
    <row r="241" spans="1:1">
      <c r="A241" s="641"/>
    </row>
    <row r="242" spans="1:1">
      <c r="A242" s="641"/>
    </row>
    <row r="243" spans="1:1">
      <c r="A243" s="641"/>
    </row>
    <row r="244" spans="1:1">
      <c r="A244" s="641"/>
    </row>
    <row r="245" spans="1:1">
      <c r="A245" s="641"/>
    </row>
    <row r="246" spans="1:1">
      <c r="A246" s="641"/>
    </row>
    <row r="247" spans="1:1">
      <c r="A247" s="641"/>
    </row>
    <row r="248" spans="1:1">
      <c r="A248" s="641"/>
    </row>
    <row r="249" spans="1:1">
      <c r="A249" s="641"/>
    </row>
    <row r="250" spans="1:1">
      <c r="A250" s="641"/>
    </row>
    <row r="251" spans="1:1">
      <c r="A251" s="641"/>
    </row>
    <row r="252" spans="1:1">
      <c r="A252" s="641"/>
    </row>
    <row r="253" spans="1:1">
      <c r="A253" s="641"/>
    </row>
    <row r="254" spans="1:1">
      <c r="A254" s="641"/>
    </row>
    <row r="255" spans="1:1">
      <c r="A255" s="641"/>
    </row>
    <row r="256" spans="1:1">
      <c r="A256" s="641"/>
    </row>
    <row r="257" spans="1:1">
      <c r="A257" s="641"/>
    </row>
    <row r="258" spans="1:1">
      <c r="A258" s="641"/>
    </row>
    <row r="259" spans="1:1">
      <c r="A259" s="641"/>
    </row>
    <row r="260" spans="1:1">
      <c r="A260" s="641"/>
    </row>
    <row r="261" spans="1:1">
      <c r="A261" s="641"/>
    </row>
    <row r="262" spans="1:1">
      <c r="A262" s="641"/>
    </row>
    <row r="263" spans="1:1">
      <c r="A263" s="641"/>
    </row>
    <row r="264" spans="1:1">
      <c r="A264" s="641"/>
    </row>
    <row r="265" spans="1:1">
      <c r="A265" s="641"/>
    </row>
    <row r="266" spans="1:1">
      <c r="A266" s="641"/>
    </row>
    <row r="267" spans="1:1">
      <c r="A267" s="641"/>
    </row>
    <row r="268" spans="1:1">
      <c r="A268" s="641"/>
    </row>
    <row r="269" spans="1:1">
      <c r="A269" s="641"/>
    </row>
    <row r="270" spans="1:1">
      <c r="A270" s="641"/>
    </row>
    <row r="271" spans="1:1">
      <c r="A271" s="641"/>
    </row>
    <row r="272" spans="1:1">
      <c r="A272" s="641"/>
    </row>
    <row r="273" spans="1:1">
      <c r="A273" s="641"/>
    </row>
    <row r="274" spans="1:1">
      <c r="A274" s="641"/>
    </row>
    <row r="275" spans="1:1">
      <c r="A275" s="641"/>
    </row>
    <row r="276" spans="1:1">
      <c r="A276" s="641"/>
    </row>
    <row r="277" spans="1:1">
      <c r="A277" s="641"/>
    </row>
    <row r="278" spans="1:1">
      <c r="A278" s="641"/>
    </row>
    <row r="279" spans="1:1">
      <c r="A279" s="641"/>
    </row>
    <row r="280" spans="1:1">
      <c r="A280" s="641"/>
    </row>
    <row r="281" spans="1:1">
      <c r="A281" s="641"/>
    </row>
    <row r="282" spans="1:1">
      <c r="A282" s="641"/>
    </row>
    <row r="283" spans="1:1">
      <c r="A283" s="641"/>
    </row>
    <row r="284" spans="1:1">
      <c r="A284" s="641"/>
    </row>
    <row r="285" spans="1:1">
      <c r="A285" s="641"/>
    </row>
    <row r="286" spans="1:1">
      <c r="A286" s="641"/>
    </row>
    <row r="287" spans="1:1">
      <c r="A287" s="641"/>
    </row>
    <row r="288" spans="1:1">
      <c r="A288" s="641"/>
    </row>
    <row r="289" spans="1:1">
      <c r="A289" s="641"/>
    </row>
    <row r="290" spans="1:1">
      <c r="A290" s="641"/>
    </row>
    <row r="291" spans="1:1">
      <c r="A291" s="641"/>
    </row>
    <row r="292" spans="1:1">
      <c r="A292" s="641"/>
    </row>
    <row r="293" spans="1:1">
      <c r="A293" s="641"/>
    </row>
    <row r="294" spans="1:1">
      <c r="A294" s="641"/>
    </row>
    <row r="295" spans="1:1">
      <c r="A295" s="641"/>
    </row>
    <row r="296" spans="1:1">
      <c r="A296" s="641"/>
    </row>
    <row r="297" spans="1:1">
      <c r="A297" s="641"/>
    </row>
    <row r="298" spans="1:1">
      <c r="A298" s="641"/>
    </row>
    <row r="299" spans="1:1">
      <c r="A299" s="641"/>
    </row>
    <row r="300" spans="1:1">
      <c r="A300" s="641"/>
    </row>
    <row r="301" spans="1:1">
      <c r="A301" s="641"/>
    </row>
    <row r="302" spans="1:1">
      <c r="A302" s="641"/>
    </row>
    <row r="303" spans="1:1">
      <c r="A303" s="641"/>
    </row>
    <row r="304" spans="1:1">
      <c r="A304" s="641"/>
    </row>
    <row r="305" spans="1:1">
      <c r="A305" s="641"/>
    </row>
    <row r="306" spans="1:1">
      <c r="A306" s="641"/>
    </row>
    <row r="307" spans="1:1">
      <c r="A307" s="641"/>
    </row>
    <row r="308" spans="1:1">
      <c r="A308" s="641"/>
    </row>
    <row r="309" spans="1:1">
      <c r="A309" s="641"/>
    </row>
    <row r="310" spans="1:1">
      <c r="A310" s="641"/>
    </row>
    <row r="311" spans="1:1">
      <c r="A311" s="641"/>
    </row>
    <row r="312" spans="1:1">
      <c r="A312" s="641"/>
    </row>
    <row r="313" spans="1:1">
      <c r="A313" s="641"/>
    </row>
    <row r="314" spans="1:1">
      <c r="A314" s="641"/>
    </row>
    <row r="315" spans="1:1">
      <c r="A315" s="641"/>
    </row>
    <row r="316" spans="1:1">
      <c r="A316" s="641"/>
    </row>
    <row r="317" spans="1:1">
      <c r="A317" s="641"/>
    </row>
    <row r="318" spans="1:1">
      <c r="A318" s="641"/>
    </row>
    <row r="319" spans="1:1">
      <c r="A319" s="641"/>
    </row>
    <row r="320" spans="1:1">
      <c r="A320" s="641"/>
    </row>
    <row r="321" spans="1:1">
      <c r="A321" s="641"/>
    </row>
    <row r="322" spans="1:1">
      <c r="A322" s="641"/>
    </row>
    <row r="323" spans="1:1">
      <c r="A323" s="641"/>
    </row>
    <row r="324" spans="1:1">
      <c r="A324" s="641"/>
    </row>
    <row r="325" spans="1:1">
      <c r="A325" s="641"/>
    </row>
    <row r="326" spans="1:1">
      <c r="A326" s="641"/>
    </row>
    <row r="327" spans="1:1">
      <c r="A327" s="641"/>
    </row>
    <row r="328" spans="1:1">
      <c r="A328" s="641"/>
    </row>
    <row r="329" spans="1:1">
      <c r="A329" s="641"/>
    </row>
    <row r="330" spans="1:1">
      <c r="A330" s="641"/>
    </row>
    <row r="331" spans="1:1">
      <c r="A331" s="641"/>
    </row>
    <row r="332" spans="1:1">
      <c r="A332" s="641"/>
    </row>
    <row r="333" spans="1:1">
      <c r="A333" s="641"/>
    </row>
    <row r="334" spans="1:1">
      <c r="A334" s="641"/>
    </row>
    <row r="335" spans="1:1">
      <c r="A335" s="641"/>
    </row>
    <row r="336" spans="1:1">
      <c r="A336" s="641"/>
    </row>
    <row r="337" spans="1:1">
      <c r="A337" s="641"/>
    </row>
    <row r="338" spans="1:1">
      <c r="A338" s="641"/>
    </row>
    <row r="339" spans="1:1">
      <c r="A339" s="641"/>
    </row>
    <row r="340" spans="1:1">
      <c r="A340" s="641"/>
    </row>
    <row r="341" spans="1:1">
      <c r="A341" s="641"/>
    </row>
    <row r="342" spans="1:1">
      <c r="A342" s="641"/>
    </row>
    <row r="343" spans="1:1">
      <c r="A343" s="641"/>
    </row>
    <row r="344" spans="1:1">
      <c r="A344" s="641"/>
    </row>
    <row r="345" spans="1:1">
      <c r="A345" s="641"/>
    </row>
    <row r="346" spans="1:1">
      <c r="A346" s="641"/>
    </row>
    <row r="347" spans="1:1">
      <c r="A347" s="641"/>
    </row>
    <row r="348" spans="1:1">
      <c r="A348" s="641"/>
    </row>
    <row r="349" spans="1:1">
      <c r="A349" s="641"/>
    </row>
    <row r="350" spans="1:1">
      <c r="A350" s="641"/>
    </row>
    <row r="351" spans="1:1">
      <c r="A351" s="641"/>
    </row>
    <row r="352" spans="1:1">
      <c r="A352" s="641"/>
    </row>
    <row r="353" spans="1:1">
      <c r="A353" s="641"/>
    </row>
    <row r="354" spans="1:1">
      <c r="A354" s="641"/>
    </row>
    <row r="355" spans="1:1">
      <c r="A355" s="641"/>
    </row>
    <row r="356" spans="1:1">
      <c r="A356" s="641"/>
    </row>
    <row r="357" spans="1:1">
      <c r="A357" s="641"/>
    </row>
    <row r="358" spans="1:1">
      <c r="A358" s="641"/>
    </row>
    <row r="359" spans="1:1">
      <c r="A359" s="641"/>
    </row>
    <row r="360" spans="1:1">
      <c r="A360" s="641"/>
    </row>
    <row r="361" spans="1:1">
      <c r="A361" s="641"/>
    </row>
    <row r="362" spans="1:1">
      <c r="A362" s="641"/>
    </row>
    <row r="363" spans="1:1">
      <c r="A363" s="641"/>
    </row>
    <row r="364" spans="1:1">
      <c r="A364" s="641"/>
    </row>
    <row r="365" spans="1:1">
      <c r="A365" s="641"/>
    </row>
    <row r="366" spans="1:1">
      <c r="A366" s="641"/>
    </row>
    <row r="367" spans="1:1">
      <c r="A367" s="641"/>
    </row>
    <row r="368" spans="1:1">
      <c r="A368" s="641"/>
    </row>
    <row r="369" spans="1:1">
      <c r="A369" s="641"/>
    </row>
    <row r="370" spans="1:1">
      <c r="A370" s="641"/>
    </row>
    <row r="371" spans="1:1">
      <c r="A371" s="641"/>
    </row>
    <row r="372" spans="1:1">
      <c r="A372" s="641"/>
    </row>
    <row r="373" spans="1:1">
      <c r="A373" s="641"/>
    </row>
    <row r="374" spans="1:1">
      <c r="A374" s="641"/>
    </row>
    <row r="375" spans="1:1">
      <c r="A375" s="641"/>
    </row>
    <row r="376" spans="1:1">
      <c r="A376" s="641"/>
    </row>
    <row r="377" spans="1:1">
      <c r="A377" s="641"/>
    </row>
    <row r="378" spans="1:1">
      <c r="A378" s="641"/>
    </row>
    <row r="379" spans="1:1">
      <c r="A379" s="641"/>
    </row>
    <row r="380" spans="1:1">
      <c r="A380" s="641"/>
    </row>
    <row r="381" spans="1:1">
      <c r="A381" s="641"/>
    </row>
    <row r="382" spans="1:1">
      <c r="A382" s="641"/>
    </row>
    <row r="383" spans="1:1">
      <c r="A383" s="641"/>
    </row>
    <row r="384" spans="1:1">
      <c r="A384" s="641"/>
    </row>
    <row r="385" spans="1:1">
      <c r="A385" s="641"/>
    </row>
    <row r="386" spans="1:1">
      <c r="A386" s="641"/>
    </row>
    <row r="387" spans="1:1">
      <c r="A387" s="641"/>
    </row>
    <row r="388" spans="1:1">
      <c r="A388" s="641"/>
    </row>
    <row r="389" spans="1:1">
      <c r="A389" s="641"/>
    </row>
    <row r="390" spans="1:1">
      <c r="A390" s="641"/>
    </row>
    <row r="391" spans="1:1">
      <c r="A391" s="641"/>
    </row>
    <row r="392" spans="1:1">
      <c r="A392" s="641"/>
    </row>
    <row r="393" spans="1:1">
      <c r="A393" s="641"/>
    </row>
    <row r="394" spans="1:1">
      <c r="A394" s="641"/>
    </row>
    <row r="395" spans="1:1">
      <c r="A395" s="641"/>
    </row>
    <row r="396" spans="1:1">
      <c r="A396" s="641"/>
    </row>
    <row r="397" spans="1:1">
      <c r="A397" s="641"/>
    </row>
    <row r="398" spans="1:1">
      <c r="A398" s="641"/>
    </row>
    <row r="399" spans="1:1">
      <c r="A399" s="641"/>
    </row>
    <row r="400" spans="1:1">
      <c r="A400" s="641"/>
    </row>
    <row r="401" spans="1:1">
      <c r="A401" s="641"/>
    </row>
    <row r="402" spans="1:1">
      <c r="A402" s="641"/>
    </row>
    <row r="403" spans="1:1">
      <c r="A403" s="641"/>
    </row>
    <row r="404" spans="1:1">
      <c r="A404" s="641"/>
    </row>
    <row r="405" spans="1:1">
      <c r="A405" s="641"/>
    </row>
    <row r="406" spans="1:1">
      <c r="A406" s="641"/>
    </row>
    <row r="407" spans="1:1">
      <c r="A407" s="641"/>
    </row>
    <row r="408" spans="1:1">
      <c r="A408" s="641"/>
    </row>
    <row r="409" spans="1:1">
      <c r="A409" s="641"/>
    </row>
    <row r="410" spans="1:1">
      <c r="A410" s="641"/>
    </row>
    <row r="411" spans="1:1">
      <c r="A411" s="641"/>
    </row>
    <row r="412" spans="1:1">
      <c r="A412" s="641"/>
    </row>
    <row r="413" spans="1:1">
      <c r="A413" s="641"/>
    </row>
    <row r="414" spans="1:1">
      <c r="A414" s="641"/>
    </row>
    <row r="415" spans="1:1">
      <c r="A415" s="641"/>
    </row>
    <row r="416" spans="1:1">
      <c r="A416" s="641"/>
    </row>
    <row r="417" spans="1:1">
      <c r="A417" s="641"/>
    </row>
    <row r="418" spans="1:1">
      <c r="A418" s="641"/>
    </row>
    <row r="419" spans="1:1">
      <c r="A419" s="641"/>
    </row>
    <row r="420" spans="1:1">
      <c r="A420" s="641"/>
    </row>
    <row r="421" spans="1:1">
      <c r="A421" s="641"/>
    </row>
    <row r="422" spans="1:1">
      <c r="A422" s="641"/>
    </row>
    <row r="423" spans="1:1">
      <c r="A423" s="641"/>
    </row>
    <row r="424" spans="1:1">
      <c r="A424" s="641"/>
    </row>
    <row r="425" spans="1:1">
      <c r="A425" s="641"/>
    </row>
    <row r="426" spans="1:1">
      <c r="A426" s="641"/>
    </row>
    <row r="427" spans="1:1">
      <c r="A427" s="641"/>
    </row>
    <row r="428" spans="1:1">
      <c r="A428" s="641"/>
    </row>
    <row r="429" spans="1:1">
      <c r="A429" s="641"/>
    </row>
    <row r="430" spans="1:1">
      <c r="A430" s="641"/>
    </row>
    <row r="431" spans="1:1">
      <c r="A431" s="641"/>
    </row>
    <row r="432" spans="1:1">
      <c r="A432" s="641"/>
    </row>
    <row r="433" spans="1:1">
      <c r="A433" s="641"/>
    </row>
    <row r="434" spans="1:1">
      <c r="A434" s="641"/>
    </row>
    <row r="435" spans="1:1">
      <c r="A435" s="641"/>
    </row>
    <row r="436" spans="1:1">
      <c r="A436" s="641"/>
    </row>
    <row r="437" spans="1:1">
      <c r="A437" s="641"/>
    </row>
    <row r="438" spans="1:1">
      <c r="A438" s="641"/>
    </row>
    <row r="439" spans="1:1">
      <c r="A439" s="641"/>
    </row>
    <row r="440" spans="1:1">
      <c r="A440" s="641"/>
    </row>
    <row r="441" spans="1:1">
      <c r="A441" s="641"/>
    </row>
    <row r="442" spans="1:1">
      <c r="A442" s="641"/>
    </row>
    <row r="443" spans="1:1">
      <c r="A443" s="641"/>
    </row>
    <row r="444" spans="1:1">
      <c r="A444" s="641"/>
    </row>
    <row r="445" spans="1:1">
      <c r="A445" s="641"/>
    </row>
    <row r="446" spans="1:1">
      <c r="A446" s="641"/>
    </row>
    <row r="447" spans="1:1">
      <c r="A447" s="641"/>
    </row>
    <row r="448" spans="1:1">
      <c r="A448" s="641"/>
    </row>
    <row r="449" spans="1:1">
      <c r="A449" s="641"/>
    </row>
    <row r="450" spans="1:1">
      <c r="A450" s="641"/>
    </row>
    <row r="451" spans="1:1">
      <c r="A451" s="641"/>
    </row>
    <row r="452" spans="1:1">
      <c r="A452" s="641"/>
    </row>
    <row r="453" spans="1:1">
      <c r="A453" s="641"/>
    </row>
    <row r="454" spans="1:1">
      <c r="A454" s="641"/>
    </row>
    <row r="455" spans="1:1">
      <c r="A455" s="641"/>
    </row>
    <row r="456" spans="1:1">
      <c r="A456" s="641"/>
    </row>
    <row r="457" spans="1:1">
      <c r="A457" s="641"/>
    </row>
    <row r="458" spans="1:1">
      <c r="A458" s="641"/>
    </row>
    <row r="459" spans="1:1">
      <c r="A459" s="641"/>
    </row>
    <row r="460" spans="1:1">
      <c r="A460" s="641"/>
    </row>
    <row r="461" spans="1:1">
      <c r="A461" s="641"/>
    </row>
    <row r="462" spans="1:1">
      <c r="A462" s="641"/>
    </row>
    <row r="463" spans="1:1">
      <c r="A463" s="641"/>
    </row>
    <row r="464" spans="1:1">
      <c r="A464" s="641"/>
    </row>
    <row r="465" spans="1:1">
      <c r="A465" s="641"/>
    </row>
    <row r="466" spans="1:1">
      <c r="A466" s="641"/>
    </row>
    <row r="467" spans="1:1">
      <c r="A467" s="641"/>
    </row>
    <row r="468" spans="1:1">
      <c r="A468" s="641"/>
    </row>
    <row r="469" spans="1:1">
      <c r="A469" s="641"/>
    </row>
    <row r="470" spans="1:1">
      <c r="A470" s="641"/>
    </row>
    <row r="471" spans="1:1">
      <c r="A471" s="641"/>
    </row>
    <row r="472" spans="1:1">
      <c r="A472" s="641"/>
    </row>
    <row r="473" spans="1:1">
      <c r="A473" s="641"/>
    </row>
    <row r="474" spans="1:1">
      <c r="A474" s="641"/>
    </row>
    <row r="475" spans="1:1">
      <c r="A475" s="641"/>
    </row>
    <row r="476" spans="1:1">
      <c r="A476" s="641"/>
    </row>
    <row r="477" spans="1:1">
      <c r="A477" s="641"/>
    </row>
    <row r="478" spans="1:1">
      <c r="A478" s="641"/>
    </row>
    <row r="479" spans="1:1">
      <c r="A479" s="641"/>
    </row>
    <row r="480" spans="1:1">
      <c r="A480" s="641"/>
    </row>
    <row r="481" spans="1:1">
      <c r="A481" s="641"/>
    </row>
    <row r="482" spans="1:1">
      <c r="A482" s="641"/>
    </row>
    <row r="483" spans="1:1">
      <c r="A483" s="641"/>
    </row>
    <row r="484" spans="1:1">
      <c r="A484" s="641"/>
    </row>
    <row r="485" spans="1:1">
      <c r="A485" s="641"/>
    </row>
    <row r="486" spans="1:1">
      <c r="A486" s="641"/>
    </row>
    <row r="487" spans="1:1">
      <c r="A487" s="641"/>
    </row>
    <row r="488" spans="1:1">
      <c r="A488" s="641"/>
    </row>
    <row r="489" spans="1:1">
      <c r="A489" s="641"/>
    </row>
    <row r="490" spans="1:1">
      <c r="A490" s="641"/>
    </row>
    <row r="491" spans="1:1">
      <c r="A491" s="641"/>
    </row>
    <row r="492" spans="1:1">
      <c r="A492" s="641"/>
    </row>
    <row r="493" spans="1:1">
      <c r="A493" s="641"/>
    </row>
    <row r="494" spans="1:1">
      <c r="A494" s="641"/>
    </row>
    <row r="495" spans="1:1">
      <c r="A495" s="641"/>
    </row>
    <row r="496" spans="1:1">
      <c r="A496" s="641"/>
    </row>
    <row r="497" spans="1:1">
      <c r="A497" s="641"/>
    </row>
    <row r="498" spans="1:1">
      <c r="A498" s="641"/>
    </row>
    <row r="499" spans="1:1">
      <c r="A499" s="641"/>
    </row>
    <row r="500" spans="1:1">
      <c r="A500" s="641"/>
    </row>
    <row r="501" spans="1:1">
      <c r="A501" s="641"/>
    </row>
    <row r="502" spans="1:1">
      <c r="A502" s="641"/>
    </row>
    <row r="503" spans="1:1">
      <c r="A503" s="641"/>
    </row>
    <row r="504" spans="1:1">
      <c r="A504" s="641"/>
    </row>
    <row r="505" spans="1:1">
      <c r="A505" s="641"/>
    </row>
    <row r="506" spans="1:1">
      <c r="A506" s="641"/>
    </row>
    <row r="507" spans="1:1">
      <c r="A507" s="641"/>
    </row>
    <row r="508" spans="1:1">
      <c r="A508" s="641"/>
    </row>
    <row r="509" spans="1:1">
      <c r="A509" s="641"/>
    </row>
    <row r="510" spans="1:1">
      <c r="A510" s="641"/>
    </row>
    <row r="511" spans="1:1">
      <c r="A511" s="641"/>
    </row>
    <row r="512" spans="1:1">
      <c r="A512" s="641"/>
    </row>
    <row r="513" spans="1:1">
      <c r="A513" s="641"/>
    </row>
    <row r="514" spans="1:1">
      <c r="A514" s="641"/>
    </row>
    <row r="515" spans="1:1">
      <c r="A515" s="641"/>
    </row>
    <row r="516" spans="1:1">
      <c r="A516" s="641"/>
    </row>
    <row r="517" spans="1:1">
      <c r="A517" s="641"/>
    </row>
    <row r="518" spans="1:1">
      <c r="A518" s="641"/>
    </row>
    <row r="519" spans="1:1">
      <c r="A519" s="641"/>
    </row>
    <row r="520" spans="1:1">
      <c r="A520" s="641"/>
    </row>
    <row r="521" spans="1:1">
      <c r="A521" s="641"/>
    </row>
    <row r="522" spans="1:1">
      <c r="A522" s="641"/>
    </row>
    <row r="523" spans="1:1">
      <c r="A523" s="641"/>
    </row>
    <row r="524" spans="1:1">
      <c r="A524" s="641"/>
    </row>
    <row r="525" spans="1:1">
      <c r="A525" s="641"/>
    </row>
    <row r="526" spans="1:1">
      <c r="A526" s="641"/>
    </row>
    <row r="527" spans="1:1">
      <c r="A527" s="641"/>
    </row>
    <row r="528" spans="1:1">
      <c r="A528" s="641"/>
    </row>
    <row r="529" spans="1:1">
      <c r="A529" s="641"/>
    </row>
    <row r="530" spans="1:1">
      <c r="A530" s="641"/>
    </row>
    <row r="531" spans="1:1">
      <c r="A531" s="641"/>
    </row>
    <row r="532" spans="1:1">
      <c r="A532" s="641"/>
    </row>
    <row r="533" spans="1:1">
      <c r="A533" s="641"/>
    </row>
    <row r="534" spans="1:1">
      <c r="A534" s="641"/>
    </row>
    <row r="535" spans="1:1">
      <c r="A535" s="641"/>
    </row>
    <row r="536" spans="1:1">
      <c r="A536" s="641"/>
    </row>
    <row r="537" spans="1:1">
      <c r="A537" s="641"/>
    </row>
    <row r="538" spans="1:1">
      <c r="A538" s="641"/>
    </row>
    <row r="539" spans="1:1">
      <c r="A539" s="641"/>
    </row>
    <row r="540" spans="1:1">
      <c r="A540" s="641"/>
    </row>
    <row r="541" spans="1:1">
      <c r="A541" s="641"/>
    </row>
    <row r="542" spans="1:1">
      <c r="A542" s="641"/>
    </row>
  </sheetData>
  <mergeCells count="14">
    <mergeCell ref="B18:C18"/>
    <mergeCell ref="A1:F1"/>
    <mergeCell ref="A2:F2"/>
    <mergeCell ref="A3:F3"/>
    <mergeCell ref="B5:D5"/>
    <mergeCell ref="B14:C14"/>
    <mergeCell ref="B10:D10"/>
    <mergeCell ref="D69:F69"/>
    <mergeCell ref="B68:C68"/>
    <mergeCell ref="B48:C48"/>
    <mergeCell ref="B60:C60"/>
    <mergeCell ref="B64:C64"/>
    <mergeCell ref="B66:C66"/>
    <mergeCell ref="A69:C69"/>
  </mergeCells>
  <pageMargins left="0.7" right="0.7" top="0.75" bottom="0.75" header="0.3" footer="0.3"/>
  <pageSetup orientation="landscape" r:id="rId1"/>
  <headerFooter>
    <oddFooter>Page &amp;P of &amp;N</oddFooter>
  </headerFooter>
</worksheet>
</file>

<file path=xl/worksheets/sheet140.xml><?xml version="1.0" encoding="utf-8"?>
<worksheet xmlns="http://schemas.openxmlformats.org/spreadsheetml/2006/main" xmlns:r="http://schemas.openxmlformats.org/officeDocument/2006/relationships">
  <sheetPr>
    <tabColor theme="5" tint="-0.499984740745262"/>
  </sheetPr>
  <dimension ref="A1:H69"/>
  <sheetViews>
    <sheetView topLeftCell="A40" workbookViewId="0">
      <selection activeCell="E43" sqref="E43"/>
    </sheetView>
  </sheetViews>
  <sheetFormatPr defaultRowHeight="15.75"/>
  <cols>
    <col min="1" max="1" width="7.140625" style="89" customWidth="1"/>
    <col min="2" max="2" width="14.28515625" style="89" customWidth="1"/>
    <col min="3" max="3" width="42.5703125" style="89" customWidth="1"/>
    <col min="4" max="4" width="26.140625" style="89" customWidth="1"/>
    <col min="5" max="5" width="21" style="757" customWidth="1"/>
    <col min="6" max="6" width="9.42578125" style="89" customWidth="1"/>
    <col min="7" max="7" width="9.140625" style="89"/>
    <col min="8" max="8" width="12.7109375" style="89" bestFit="1" customWidth="1"/>
    <col min="9" max="16384" width="9.140625" style="89"/>
  </cols>
  <sheetData>
    <row r="1" spans="1:6">
      <c r="A1" s="2317" t="s">
        <v>133</v>
      </c>
      <c r="B1" s="2317"/>
      <c r="C1" s="2317"/>
      <c r="D1" s="2317"/>
      <c r="E1" s="2317"/>
      <c r="F1" s="2317"/>
    </row>
    <row r="2" spans="1:6">
      <c r="A2" s="2317" t="s">
        <v>15360</v>
      </c>
      <c r="B2" s="2317"/>
      <c r="C2" s="2317"/>
      <c r="D2" s="2317"/>
      <c r="E2" s="2317"/>
      <c r="F2" s="2317"/>
    </row>
    <row r="3" spans="1:6">
      <c r="A3" s="2317" t="s">
        <v>140</v>
      </c>
      <c r="B3" s="2317"/>
      <c r="C3" s="2317"/>
      <c r="D3" s="2317"/>
      <c r="E3" s="2317"/>
      <c r="F3" s="2317"/>
    </row>
    <row r="4" spans="1:6" ht="33" customHeight="1">
      <c r="A4" s="47" t="s">
        <v>134</v>
      </c>
      <c r="B4" s="47" t="s">
        <v>135</v>
      </c>
      <c r="C4" s="47" t="s">
        <v>15361</v>
      </c>
      <c r="D4" s="47" t="s">
        <v>136</v>
      </c>
      <c r="E4" s="4" t="s">
        <v>137</v>
      </c>
      <c r="F4" s="47" t="s">
        <v>1646</v>
      </c>
    </row>
    <row r="5" spans="1:6">
      <c r="A5" s="51"/>
      <c r="B5" s="2227" t="s">
        <v>17865</v>
      </c>
      <c r="C5" s="2227"/>
      <c r="D5" s="2227"/>
      <c r="E5" s="4"/>
      <c r="F5" s="47"/>
    </row>
    <row r="6" spans="1:6" ht="31.5">
      <c r="A6" s="51">
        <v>1</v>
      </c>
      <c r="B6" s="51" t="s">
        <v>1911</v>
      </c>
      <c r="C6" s="51" t="s">
        <v>15362</v>
      </c>
      <c r="D6" s="51" t="s">
        <v>15363</v>
      </c>
      <c r="E6" s="193">
        <v>4606452</v>
      </c>
      <c r="F6" s="51" t="s">
        <v>4</v>
      </c>
    </row>
    <row r="7" spans="1:6" ht="94.5">
      <c r="A7" s="51">
        <v>2</v>
      </c>
      <c r="B7" s="51" t="s">
        <v>5822</v>
      </c>
      <c r="C7" s="51" t="s">
        <v>15364</v>
      </c>
      <c r="D7" s="51" t="s">
        <v>15365</v>
      </c>
      <c r="E7" s="193">
        <v>715502.12</v>
      </c>
      <c r="F7" s="51" t="s">
        <v>4</v>
      </c>
    </row>
    <row r="8" spans="1:6" ht="31.5">
      <c r="A8" s="51">
        <v>3</v>
      </c>
      <c r="B8" s="51" t="s">
        <v>468</v>
      </c>
      <c r="C8" s="51" t="s">
        <v>15366</v>
      </c>
      <c r="D8" s="51" t="s">
        <v>794</v>
      </c>
      <c r="E8" s="193">
        <v>102000</v>
      </c>
      <c r="F8" s="51" t="s">
        <v>4</v>
      </c>
    </row>
    <row r="9" spans="1:6" ht="31.5">
      <c r="A9" s="51">
        <v>4</v>
      </c>
      <c r="B9" s="51" t="s">
        <v>10</v>
      </c>
      <c r="C9" s="51" t="s">
        <v>15367</v>
      </c>
      <c r="D9" s="51" t="s">
        <v>580</v>
      </c>
      <c r="E9" s="193">
        <v>84000</v>
      </c>
      <c r="F9" s="51" t="s">
        <v>4</v>
      </c>
    </row>
    <row r="10" spans="1:6" ht="47.25">
      <c r="A10" s="51">
        <v>5</v>
      </c>
      <c r="B10" s="51" t="s">
        <v>3991</v>
      </c>
      <c r="C10" s="51" t="s">
        <v>15368</v>
      </c>
      <c r="D10" s="51" t="s">
        <v>15369</v>
      </c>
      <c r="E10" s="193">
        <v>800000</v>
      </c>
      <c r="F10" s="51" t="s">
        <v>4</v>
      </c>
    </row>
    <row r="11" spans="1:6">
      <c r="A11" s="51"/>
      <c r="B11" s="2198" t="s">
        <v>4132</v>
      </c>
      <c r="C11" s="2198"/>
      <c r="D11" s="2198"/>
      <c r="E11" s="4"/>
      <c r="F11" s="47"/>
    </row>
    <row r="12" spans="1:6" ht="110.25">
      <c r="A12" s="51">
        <v>6</v>
      </c>
      <c r="B12" s="51" t="s">
        <v>15370</v>
      </c>
      <c r="C12" s="51" t="s">
        <v>15371</v>
      </c>
      <c r="D12" s="51" t="s">
        <v>15372</v>
      </c>
      <c r="E12" s="193">
        <v>1500000</v>
      </c>
      <c r="F12" s="51" t="s">
        <v>4</v>
      </c>
    </row>
    <row r="13" spans="1:6" ht="63">
      <c r="A13" s="51">
        <v>7</v>
      </c>
      <c r="B13" s="51" t="s">
        <v>1426</v>
      </c>
      <c r="C13" s="51" t="s">
        <v>20285</v>
      </c>
      <c r="D13" s="51" t="s">
        <v>15373</v>
      </c>
      <c r="E13" s="193">
        <v>700000</v>
      </c>
      <c r="F13" s="51" t="s">
        <v>4</v>
      </c>
    </row>
    <row r="14" spans="1:6" ht="78.75">
      <c r="A14" s="51">
        <v>8</v>
      </c>
      <c r="B14" s="51" t="s">
        <v>1423</v>
      </c>
      <c r="C14" s="51" t="s">
        <v>15374</v>
      </c>
      <c r="D14" s="51" t="s">
        <v>15375</v>
      </c>
      <c r="E14" s="193">
        <v>700000</v>
      </c>
      <c r="F14" s="51" t="s">
        <v>4</v>
      </c>
    </row>
    <row r="15" spans="1:6">
      <c r="A15" s="51"/>
      <c r="B15" s="2198" t="s">
        <v>145</v>
      </c>
      <c r="C15" s="2198"/>
      <c r="D15" s="2198"/>
      <c r="E15" s="4"/>
      <c r="F15" s="47"/>
    </row>
    <row r="16" spans="1:6" ht="78.75">
      <c r="A16" s="51">
        <v>9</v>
      </c>
      <c r="B16" s="51" t="s">
        <v>15378</v>
      </c>
      <c r="C16" s="51" t="s">
        <v>15379</v>
      </c>
      <c r="D16" s="51" t="s">
        <v>15380</v>
      </c>
      <c r="E16" s="193">
        <v>14260218.9</v>
      </c>
      <c r="F16" s="51" t="s">
        <v>4</v>
      </c>
    </row>
    <row r="17" spans="1:6" ht="78.75">
      <c r="A17" s="51">
        <v>10</v>
      </c>
      <c r="B17" s="51" t="s">
        <v>15381</v>
      </c>
      <c r="C17" s="51" t="s">
        <v>15382</v>
      </c>
      <c r="D17" s="51" t="s">
        <v>15383</v>
      </c>
      <c r="E17" s="193">
        <v>13000000</v>
      </c>
      <c r="F17" s="51" t="s">
        <v>4</v>
      </c>
    </row>
    <row r="18" spans="1:6">
      <c r="A18" s="51"/>
      <c r="B18" s="2198" t="s">
        <v>207</v>
      </c>
      <c r="C18" s="2198"/>
      <c r="D18" s="2198"/>
      <c r="E18" s="4"/>
      <c r="F18" s="47"/>
    </row>
    <row r="19" spans="1:6" ht="63">
      <c r="A19" s="51">
        <v>11</v>
      </c>
      <c r="B19" s="51" t="s">
        <v>475</v>
      </c>
      <c r="C19" s="51" t="s">
        <v>15384</v>
      </c>
      <c r="D19" s="51" t="s">
        <v>196</v>
      </c>
      <c r="E19" s="193">
        <v>5738993.5</v>
      </c>
      <c r="F19" s="51" t="s">
        <v>4</v>
      </c>
    </row>
    <row r="20" spans="1:6">
      <c r="A20" s="51"/>
      <c r="B20" s="2227" t="s">
        <v>2271</v>
      </c>
      <c r="C20" s="2227"/>
      <c r="D20" s="2227"/>
      <c r="E20" s="193"/>
      <c r="F20" s="51"/>
    </row>
    <row r="21" spans="1:6" ht="94.5">
      <c r="A21" s="51">
        <v>12</v>
      </c>
      <c r="B21" s="51" t="s">
        <v>247</v>
      </c>
      <c r="C21" s="51" t="s">
        <v>15385</v>
      </c>
      <c r="D21" s="51" t="s">
        <v>15386</v>
      </c>
      <c r="E21" s="193">
        <v>500000</v>
      </c>
      <c r="F21" s="51" t="s">
        <v>4</v>
      </c>
    </row>
    <row r="22" spans="1:6">
      <c r="A22" s="51"/>
      <c r="B22" s="2227" t="s">
        <v>3304</v>
      </c>
      <c r="C22" s="2227"/>
      <c r="D22" s="2227"/>
      <c r="E22" s="4"/>
      <c r="F22" s="47"/>
    </row>
    <row r="23" spans="1:6" ht="63">
      <c r="A23" s="51">
        <v>13</v>
      </c>
      <c r="B23" s="51" t="s">
        <v>15387</v>
      </c>
      <c r="C23" s="50" t="s">
        <v>15388</v>
      </c>
      <c r="D23" s="51" t="s">
        <v>15389</v>
      </c>
      <c r="E23" s="193">
        <v>3281815</v>
      </c>
      <c r="F23" s="51" t="s">
        <v>110</v>
      </c>
    </row>
    <row r="24" spans="1:6" ht="78.75">
      <c r="A24" s="51">
        <v>14</v>
      </c>
      <c r="B24" s="51" t="s">
        <v>15390</v>
      </c>
      <c r="C24" s="50" t="s">
        <v>15391</v>
      </c>
      <c r="D24" s="51" t="s">
        <v>15392</v>
      </c>
      <c r="E24" s="193">
        <v>2000000</v>
      </c>
      <c r="F24" s="51" t="s">
        <v>110</v>
      </c>
    </row>
    <row r="25" spans="1:6" ht="63">
      <c r="A25" s="51">
        <v>15</v>
      </c>
      <c r="B25" s="51" t="s">
        <v>15393</v>
      </c>
      <c r="C25" s="50" t="s">
        <v>15394</v>
      </c>
      <c r="D25" s="51" t="s">
        <v>15395</v>
      </c>
      <c r="E25" s="193">
        <v>1500000</v>
      </c>
      <c r="F25" s="51" t="s">
        <v>110</v>
      </c>
    </row>
    <row r="26" spans="1:6" ht="47.25">
      <c r="A26" s="51">
        <v>16</v>
      </c>
      <c r="B26" s="51" t="s">
        <v>15396</v>
      </c>
      <c r="C26" s="50" t="s">
        <v>15397</v>
      </c>
      <c r="D26" s="51" t="s">
        <v>15398</v>
      </c>
      <c r="E26" s="193">
        <v>2500000</v>
      </c>
      <c r="F26" s="51" t="s">
        <v>4</v>
      </c>
    </row>
    <row r="27" spans="1:6" ht="47.25">
      <c r="A27" s="51">
        <v>17</v>
      </c>
      <c r="B27" s="51" t="s">
        <v>15399</v>
      </c>
      <c r="C27" s="50" t="s">
        <v>15400</v>
      </c>
      <c r="D27" s="51" t="s">
        <v>15401</v>
      </c>
      <c r="E27" s="193">
        <v>1200000</v>
      </c>
      <c r="F27" s="51" t="s">
        <v>110</v>
      </c>
    </row>
    <row r="28" spans="1:6" ht="47.25">
      <c r="A28" s="51">
        <v>18</v>
      </c>
      <c r="B28" s="51" t="s">
        <v>15402</v>
      </c>
      <c r="C28" s="50" t="s">
        <v>15403</v>
      </c>
      <c r="D28" s="51" t="s">
        <v>15398</v>
      </c>
      <c r="E28" s="193">
        <v>2500000</v>
      </c>
      <c r="F28" s="51" t="s">
        <v>4</v>
      </c>
    </row>
    <row r="29" spans="1:6" ht="47.25">
      <c r="A29" s="51">
        <v>19</v>
      </c>
      <c r="B29" s="51" t="s">
        <v>15406</v>
      </c>
      <c r="C29" s="50" t="s">
        <v>15407</v>
      </c>
      <c r="D29" s="51" t="s">
        <v>15408</v>
      </c>
      <c r="E29" s="193">
        <v>105740</v>
      </c>
      <c r="F29" s="51" t="s">
        <v>110</v>
      </c>
    </row>
    <row r="30" spans="1:6" ht="47.25">
      <c r="A30" s="51">
        <v>20</v>
      </c>
      <c r="B30" s="51" t="s">
        <v>15409</v>
      </c>
      <c r="C30" s="50" t="s">
        <v>15410</v>
      </c>
      <c r="D30" s="51" t="s">
        <v>15411</v>
      </c>
      <c r="E30" s="193">
        <v>6000000</v>
      </c>
      <c r="F30" s="51" t="s">
        <v>110</v>
      </c>
    </row>
    <row r="31" spans="1:6" ht="47.25">
      <c r="A31" s="51">
        <v>21</v>
      </c>
      <c r="B31" s="51" t="s">
        <v>20282</v>
      </c>
      <c r="C31" s="50" t="s">
        <v>15412</v>
      </c>
      <c r="D31" s="51" t="s">
        <v>15413</v>
      </c>
      <c r="E31" s="193">
        <v>500000</v>
      </c>
      <c r="F31" s="51" t="s">
        <v>110</v>
      </c>
    </row>
    <row r="32" spans="1:6" ht="47.25">
      <c r="A32" s="51">
        <v>22</v>
      </c>
      <c r="B32" s="51" t="s">
        <v>20281</v>
      </c>
      <c r="C32" s="50" t="s">
        <v>15414</v>
      </c>
      <c r="D32" s="51" t="s">
        <v>15413</v>
      </c>
      <c r="E32" s="193">
        <v>500000</v>
      </c>
      <c r="F32" s="51" t="s">
        <v>110</v>
      </c>
    </row>
    <row r="33" spans="1:8" ht="47.25">
      <c r="A33" s="51">
        <v>23</v>
      </c>
      <c r="B33" s="51" t="s">
        <v>20280</v>
      </c>
      <c r="C33" s="50" t="s">
        <v>15415</v>
      </c>
      <c r="D33" s="51" t="s">
        <v>15413</v>
      </c>
      <c r="E33" s="193">
        <v>500000</v>
      </c>
      <c r="F33" s="51" t="s">
        <v>110</v>
      </c>
    </row>
    <row r="34" spans="1:8" ht="47.25">
      <c r="A34" s="51">
        <v>24</v>
      </c>
      <c r="B34" s="51" t="s">
        <v>20283</v>
      </c>
      <c r="C34" s="50" t="s">
        <v>15416</v>
      </c>
      <c r="D34" s="51" t="s">
        <v>15413</v>
      </c>
      <c r="E34" s="193">
        <v>500000</v>
      </c>
      <c r="F34" s="51" t="s">
        <v>110</v>
      </c>
    </row>
    <row r="35" spans="1:8">
      <c r="A35" s="51"/>
      <c r="B35" s="2189" t="s">
        <v>535</v>
      </c>
      <c r="C35" s="2191"/>
      <c r="D35" s="51"/>
      <c r="E35" s="193"/>
      <c r="F35" s="51"/>
    </row>
    <row r="36" spans="1:8" ht="47.25">
      <c r="A36" s="51">
        <v>25</v>
      </c>
      <c r="B36" s="51" t="s">
        <v>15417</v>
      </c>
      <c r="C36" s="50" t="s">
        <v>15418</v>
      </c>
      <c r="D36" s="51" t="s">
        <v>15419</v>
      </c>
      <c r="E36" s="193">
        <v>17500000</v>
      </c>
      <c r="F36" s="51" t="s">
        <v>4</v>
      </c>
    </row>
    <row r="37" spans="1:8" ht="63">
      <c r="A37" s="51">
        <v>26</v>
      </c>
      <c r="B37" s="51" t="s">
        <v>15420</v>
      </c>
      <c r="C37" s="50" t="s">
        <v>15421</v>
      </c>
      <c r="D37" s="51" t="s">
        <v>15398</v>
      </c>
      <c r="E37" s="193">
        <v>2500000</v>
      </c>
      <c r="F37" s="51" t="s">
        <v>4</v>
      </c>
    </row>
    <row r="38" spans="1:8" ht="47.25">
      <c r="A38" s="51">
        <v>27</v>
      </c>
      <c r="B38" s="51" t="s">
        <v>15422</v>
      </c>
      <c r="C38" s="50" t="s">
        <v>15423</v>
      </c>
      <c r="D38" s="51" t="s">
        <v>15424</v>
      </c>
      <c r="E38" s="193">
        <v>2000000</v>
      </c>
      <c r="F38" s="51" t="s">
        <v>4</v>
      </c>
    </row>
    <row r="39" spans="1:8" ht="63">
      <c r="A39" s="51">
        <v>28</v>
      </c>
      <c r="B39" s="51" t="s">
        <v>15425</v>
      </c>
      <c r="C39" s="50" t="s">
        <v>15426</v>
      </c>
      <c r="D39" s="51" t="s">
        <v>15398</v>
      </c>
      <c r="E39" s="193">
        <v>2500000</v>
      </c>
      <c r="F39" s="51" t="s">
        <v>4</v>
      </c>
    </row>
    <row r="40" spans="1:8" ht="63">
      <c r="A40" s="51">
        <v>29</v>
      </c>
      <c r="B40" s="51" t="s">
        <v>15427</v>
      </c>
      <c r="C40" s="50" t="s">
        <v>15428</v>
      </c>
      <c r="D40" s="51" t="s">
        <v>15429</v>
      </c>
      <c r="E40" s="193">
        <v>3000000</v>
      </c>
      <c r="F40" s="51" t="s">
        <v>4</v>
      </c>
    </row>
    <row r="41" spans="1:8" ht="47.25">
      <c r="A41" s="51">
        <v>30</v>
      </c>
      <c r="B41" s="51" t="s">
        <v>15430</v>
      </c>
      <c r="C41" s="50" t="s">
        <v>15431</v>
      </c>
      <c r="D41" s="51" t="s">
        <v>15398</v>
      </c>
      <c r="E41" s="193">
        <v>2500000</v>
      </c>
      <c r="F41" s="51" t="s">
        <v>4</v>
      </c>
    </row>
    <row r="42" spans="1:8" ht="63">
      <c r="A42" s="51">
        <v>31</v>
      </c>
      <c r="B42" s="51" t="s">
        <v>15432</v>
      </c>
      <c r="C42" s="50" t="s">
        <v>15433</v>
      </c>
      <c r="D42" s="51" t="s">
        <v>20284</v>
      </c>
      <c r="E42" s="193">
        <v>1000000</v>
      </c>
      <c r="F42" s="51" t="s">
        <v>110</v>
      </c>
    </row>
    <row r="43" spans="1:8" ht="47.25">
      <c r="A43" s="51">
        <v>32</v>
      </c>
      <c r="B43" s="51" t="s">
        <v>15434</v>
      </c>
      <c r="C43" s="50" t="s">
        <v>15435</v>
      </c>
      <c r="D43" s="51" t="s">
        <v>15436</v>
      </c>
      <c r="E43" s="193">
        <v>500000</v>
      </c>
      <c r="F43" s="51" t="s">
        <v>110</v>
      </c>
    </row>
    <row r="44" spans="1:8">
      <c r="A44" s="51"/>
      <c r="B44" s="470" t="s">
        <v>662</v>
      </c>
      <c r="C44" s="50"/>
      <c r="D44" s="51"/>
      <c r="E44" s="193"/>
      <c r="F44" s="51"/>
    </row>
    <row r="45" spans="1:8" ht="47.25">
      <c r="A45" s="51">
        <v>33</v>
      </c>
      <c r="B45" s="51" t="s">
        <v>15437</v>
      </c>
      <c r="C45" s="50" t="s">
        <v>15438</v>
      </c>
      <c r="D45" s="51" t="s">
        <v>15439</v>
      </c>
      <c r="E45" s="193">
        <v>2000000</v>
      </c>
      <c r="F45" s="51" t="s">
        <v>4</v>
      </c>
    </row>
    <row r="46" spans="1:8" ht="110.25">
      <c r="A46" s="51">
        <v>34</v>
      </c>
      <c r="B46" s="51" t="s">
        <v>15440</v>
      </c>
      <c r="C46" s="50" t="s">
        <v>15441</v>
      </c>
      <c r="D46" s="51" t="s">
        <v>15442</v>
      </c>
      <c r="E46" s="193">
        <v>4496154</v>
      </c>
      <c r="F46" s="51" t="s">
        <v>110</v>
      </c>
      <c r="H46" s="1072"/>
    </row>
    <row r="47" spans="1:8">
      <c r="A47" s="51"/>
      <c r="B47" s="47" t="s">
        <v>15</v>
      </c>
      <c r="C47" s="47"/>
      <c r="D47" s="47"/>
      <c r="E47" s="4">
        <f>SUM(E6:E46)</f>
        <v>101790875.52000001</v>
      </c>
      <c r="F47" s="47"/>
    </row>
    <row r="48" spans="1:8" ht="78.75" customHeight="1">
      <c r="A48" s="2143" t="s">
        <v>19194</v>
      </c>
      <c r="B48" s="2143"/>
      <c r="C48" s="2143"/>
      <c r="D48" s="2143" t="s">
        <v>5819</v>
      </c>
      <c r="E48" s="2143"/>
      <c r="F48" s="2143"/>
    </row>
    <row r="49" spans="1:6">
      <c r="A49" s="286"/>
      <c r="B49" s="286"/>
      <c r="C49" s="286"/>
      <c r="D49" s="286"/>
      <c r="E49" s="739"/>
      <c r="F49" s="447"/>
    </row>
    <row r="50" spans="1:6">
      <c r="A50" s="286"/>
      <c r="B50" s="286"/>
      <c r="C50" s="286"/>
      <c r="D50" s="286"/>
      <c r="E50" s="739"/>
      <c r="F50" s="447"/>
    </row>
    <row r="51" spans="1:6">
      <c r="A51" s="286"/>
      <c r="B51" s="286"/>
      <c r="C51" s="286"/>
      <c r="D51" s="286"/>
      <c r="E51" s="739"/>
      <c r="F51" s="447"/>
    </row>
    <row r="52" spans="1:6">
      <c r="A52" s="286"/>
      <c r="B52" s="286"/>
      <c r="C52" s="286"/>
      <c r="D52" s="286"/>
      <c r="E52" s="739"/>
      <c r="F52" s="447"/>
    </row>
    <row r="53" spans="1:6">
      <c r="A53" s="286"/>
      <c r="B53" s="286"/>
      <c r="C53" s="286"/>
      <c r="D53" s="286"/>
      <c r="E53" s="739"/>
      <c r="F53" s="447"/>
    </row>
    <row r="54" spans="1:6">
      <c r="A54" s="286"/>
      <c r="B54" s="286"/>
      <c r="C54" s="286"/>
      <c r="D54" s="286"/>
      <c r="E54" s="739"/>
      <c r="F54" s="447"/>
    </row>
    <row r="55" spans="1:6">
      <c r="A55" s="286"/>
      <c r="B55" s="286"/>
      <c r="C55" s="286"/>
      <c r="D55" s="286"/>
      <c r="E55" s="739"/>
      <c r="F55" s="447"/>
    </row>
    <row r="56" spans="1:6">
      <c r="A56" s="286"/>
      <c r="B56" s="286"/>
      <c r="C56" s="286"/>
      <c r="D56" s="286"/>
      <c r="E56" s="739"/>
      <c r="F56" s="447"/>
    </row>
    <row r="57" spans="1:6">
      <c r="A57" s="286"/>
      <c r="B57" s="286"/>
      <c r="C57" s="286"/>
      <c r="D57" s="286"/>
      <c r="E57" s="739"/>
      <c r="F57" s="447"/>
    </row>
    <row r="58" spans="1:6">
      <c r="A58" s="286"/>
      <c r="B58" s="286"/>
      <c r="C58" s="286"/>
      <c r="D58" s="286"/>
      <c r="E58" s="739"/>
      <c r="F58" s="447"/>
    </row>
    <row r="62" spans="1:6">
      <c r="A62" s="51"/>
      <c r="B62" s="2227" t="s">
        <v>1435</v>
      </c>
      <c r="C62" s="2227"/>
      <c r="D62" s="2227"/>
      <c r="E62" s="193"/>
      <c r="F62" s="51"/>
    </row>
    <row r="63" spans="1:6" ht="47.25">
      <c r="A63" s="51"/>
      <c r="B63" s="51" t="s">
        <v>581</v>
      </c>
      <c r="C63" s="51" t="s">
        <v>15376</v>
      </c>
      <c r="D63" s="107" t="s">
        <v>15377</v>
      </c>
      <c r="E63" s="193">
        <v>250000</v>
      </c>
      <c r="F63" s="51" t="s">
        <v>4</v>
      </c>
    </row>
    <row r="64" spans="1:6" ht="47.25">
      <c r="A64" s="51"/>
      <c r="B64" s="51" t="s">
        <v>15404</v>
      </c>
      <c r="C64" s="50" t="s">
        <v>15405</v>
      </c>
      <c r="D64" s="291" t="s">
        <v>20279</v>
      </c>
      <c r="E64" s="193">
        <v>7000000</v>
      </c>
      <c r="F64" s="51" t="s">
        <v>4</v>
      </c>
    </row>
    <row r="65" spans="5:5">
      <c r="E65" s="757">
        <f>SUM(E63:E64)</f>
        <v>7250000</v>
      </c>
    </row>
    <row r="69" spans="5:5">
      <c r="E69" s="757">
        <f>E65+E47</f>
        <v>109040875.52000001</v>
      </c>
    </row>
  </sheetData>
  <mergeCells count="13">
    <mergeCell ref="A1:F1"/>
    <mergeCell ref="A2:F2"/>
    <mergeCell ref="A3:F3"/>
    <mergeCell ref="B5:D5"/>
    <mergeCell ref="A48:C48"/>
    <mergeCell ref="D48:F48"/>
    <mergeCell ref="B11:D11"/>
    <mergeCell ref="B62:D62"/>
    <mergeCell ref="B15:D15"/>
    <mergeCell ref="B18:D18"/>
    <mergeCell ref="B20:D20"/>
    <mergeCell ref="B22:D22"/>
    <mergeCell ref="B35:C35"/>
  </mergeCells>
  <pageMargins left="0.7" right="0.7" top="0.75" bottom="0.75" header="0.3" footer="0.3"/>
  <pageSetup orientation="landscape" r:id="rId1"/>
  <headerFooter>
    <oddFooter>Page &amp;P of &amp;N</oddFooter>
  </headerFooter>
</worksheet>
</file>

<file path=xl/worksheets/sheet141.xml><?xml version="1.0" encoding="utf-8"?>
<worksheet xmlns="http://schemas.openxmlformats.org/spreadsheetml/2006/main" xmlns:r="http://schemas.openxmlformats.org/officeDocument/2006/relationships">
  <sheetPr>
    <tabColor theme="4" tint="-0.249977111117893"/>
  </sheetPr>
  <dimension ref="A1:F101"/>
  <sheetViews>
    <sheetView topLeftCell="A64" workbookViewId="0">
      <selection activeCell="B66" sqref="B66"/>
    </sheetView>
  </sheetViews>
  <sheetFormatPr defaultRowHeight="15"/>
  <cols>
    <col min="1" max="1" width="7.140625" style="989" customWidth="1"/>
    <col min="2" max="2" width="14.5703125" style="989" customWidth="1"/>
    <col min="3" max="3" width="42" style="989" customWidth="1"/>
    <col min="4" max="4" width="24.28515625" style="989" customWidth="1"/>
    <col min="5" max="5" width="21.7109375" style="225" customWidth="1"/>
    <col min="6" max="6" width="11.5703125" style="989" customWidth="1"/>
    <col min="7" max="16384" width="9.140625" style="989"/>
  </cols>
  <sheetData>
    <row r="1" spans="1:6" ht="15.75">
      <c r="A1" s="2149" t="s">
        <v>133</v>
      </c>
      <c r="B1" s="2149"/>
      <c r="C1" s="2149"/>
      <c r="D1" s="2149"/>
      <c r="E1" s="2149"/>
      <c r="F1" s="2149"/>
    </row>
    <row r="2" spans="1:6" ht="15.75">
      <c r="A2" s="2149" t="s">
        <v>15503</v>
      </c>
      <c r="B2" s="2149"/>
      <c r="C2" s="2149"/>
      <c r="D2" s="2149"/>
      <c r="E2" s="2149"/>
      <c r="F2" s="2149"/>
    </row>
    <row r="3" spans="1:6" ht="15.75">
      <c r="A3" s="2419" t="s">
        <v>140</v>
      </c>
      <c r="B3" s="2419"/>
      <c r="C3" s="2419"/>
      <c r="D3" s="2419"/>
      <c r="E3" s="2419"/>
      <c r="F3" s="2419"/>
    </row>
    <row r="4" spans="1:6" ht="31.5">
      <c r="A4" s="173" t="s">
        <v>4564</v>
      </c>
      <c r="B4" s="47" t="s">
        <v>135</v>
      </c>
      <c r="C4" s="47" t="s">
        <v>0</v>
      </c>
      <c r="D4" s="47" t="s">
        <v>136</v>
      </c>
      <c r="E4" s="141" t="s">
        <v>137</v>
      </c>
      <c r="F4" s="47" t="s">
        <v>1646</v>
      </c>
    </row>
    <row r="5" spans="1:6" ht="15.75">
      <c r="A5" s="50"/>
      <c r="B5" s="2228" t="s">
        <v>17865</v>
      </c>
      <c r="C5" s="2229"/>
      <c r="D5" s="2230"/>
      <c r="E5" s="141"/>
      <c r="F5" s="47"/>
    </row>
    <row r="6" spans="1:6" ht="78.75">
      <c r="A6" s="50">
        <v>1</v>
      </c>
      <c r="B6" s="73" t="s">
        <v>789</v>
      </c>
      <c r="C6" s="50" t="s">
        <v>15504</v>
      </c>
      <c r="D6" s="50" t="s">
        <v>15505</v>
      </c>
      <c r="E6" s="188">
        <v>3000000</v>
      </c>
      <c r="F6" s="51" t="s">
        <v>118</v>
      </c>
    </row>
    <row r="7" spans="1:6" ht="94.5">
      <c r="A7" s="50">
        <v>2</v>
      </c>
      <c r="B7" s="73" t="s">
        <v>1423</v>
      </c>
      <c r="C7" s="50" t="s">
        <v>15506</v>
      </c>
      <c r="D7" s="50" t="s">
        <v>240</v>
      </c>
      <c r="E7" s="188">
        <v>1501882.07</v>
      </c>
      <c r="F7" s="51" t="s">
        <v>118</v>
      </c>
    </row>
    <row r="8" spans="1:6" ht="63">
      <c r="A8" s="50">
        <v>3</v>
      </c>
      <c r="B8" s="73" t="s">
        <v>12</v>
      </c>
      <c r="C8" s="50" t="s">
        <v>15507</v>
      </c>
      <c r="D8" s="50" t="s">
        <v>15508</v>
      </c>
      <c r="E8" s="188">
        <v>2000000</v>
      </c>
      <c r="F8" s="51" t="s">
        <v>118</v>
      </c>
    </row>
    <row r="9" spans="1:6" ht="47.25">
      <c r="A9" s="50">
        <v>4</v>
      </c>
      <c r="B9" s="73" t="s">
        <v>15509</v>
      </c>
      <c r="C9" s="50" t="s">
        <v>15510</v>
      </c>
      <c r="D9" s="50" t="s">
        <v>15511</v>
      </c>
      <c r="E9" s="188">
        <v>40000</v>
      </c>
      <c r="F9" s="51" t="s">
        <v>118</v>
      </c>
    </row>
    <row r="10" spans="1:6" ht="15.75">
      <c r="A10" s="50"/>
      <c r="B10" s="2215" t="s">
        <v>142</v>
      </c>
      <c r="C10" s="2220"/>
      <c r="D10" s="2216"/>
      <c r="E10" s="398"/>
      <c r="F10" s="51"/>
    </row>
    <row r="11" spans="1:6" ht="94.5">
      <c r="A11" s="50">
        <v>5</v>
      </c>
      <c r="B11" s="73" t="s">
        <v>17867</v>
      </c>
      <c r="C11" s="50" t="s">
        <v>15512</v>
      </c>
      <c r="D11" s="50" t="s">
        <v>17868</v>
      </c>
      <c r="E11" s="188">
        <v>1000000</v>
      </c>
      <c r="F11" s="51" t="s">
        <v>118</v>
      </c>
    </row>
    <row r="12" spans="1:6" ht="110.25">
      <c r="A12" s="50">
        <v>6</v>
      </c>
      <c r="B12" s="73" t="s">
        <v>1423</v>
      </c>
      <c r="C12" s="50" t="s">
        <v>15513</v>
      </c>
      <c r="D12" s="50" t="s">
        <v>15514</v>
      </c>
      <c r="E12" s="188">
        <v>1070000</v>
      </c>
      <c r="F12" s="51" t="s">
        <v>118</v>
      </c>
    </row>
    <row r="13" spans="1:6" ht="94.5">
      <c r="A13" s="50">
        <v>8</v>
      </c>
      <c r="B13" s="73" t="s">
        <v>12</v>
      </c>
      <c r="C13" s="50" t="s">
        <v>15515</v>
      </c>
      <c r="D13" s="50" t="s">
        <v>15516</v>
      </c>
      <c r="E13" s="188">
        <v>1200000</v>
      </c>
      <c r="F13" s="51" t="s">
        <v>118</v>
      </c>
    </row>
    <row r="14" spans="1:6" ht="15.75">
      <c r="A14" s="50"/>
      <c r="B14" s="2215" t="s">
        <v>145</v>
      </c>
      <c r="C14" s="2220"/>
      <c r="D14" s="2216"/>
      <c r="E14" s="398"/>
      <c r="F14" s="51"/>
    </row>
    <row r="15" spans="1:6" ht="47.25">
      <c r="A15" s="50">
        <v>9</v>
      </c>
      <c r="B15" s="73" t="s">
        <v>9817</v>
      </c>
      <c r="C15" s="73" t="s">
        <v>15517</v>
      </c>
      <c r="D15" s="50" t="s">
        <v>15518</v>
      </c>
      <c r="E15" s="188">
        <v>18000000</v>
      </c>
      <c r="F15" s="51" t="s">
        <v>118</v>
      </c>
    </row>
    <row r="16" spans="1:6" ht="63">
      <c r="A16" s="50">
        <v>10</v>
      </c>
      <c r="B16" s="73" t="s">
        <v>15519</v>
      </c>
      <c r="C16" s="73" t="s">
        <v>15520</v>
      </c>
      <c r="D16" s="50" t="s">
        <v>15521</v>
      </c>
      <c r="E16" s="188">
        <v>9300000</v>
      </c>
      <c r="F16" s="51" t="s">
        <v>118</v>
      </c>
    </row>
    <row r="17" spans="1:6" ht="220.5">
      <c r="A17" s="50">
        <v>11</v>
      </c>
      <c r="B17" s="71" t="s">
        <v>4342</v>
      </c>
      <c r="C17" s="51" t="s">
        <v>15522</v>
      </c>
      <c r="D17" s="51" t="s">
        <v>17866</v>
      </c>
      <c r="E17" s="188">
        <v>700000</v>
      </c>
      <c r="F17" s="51" t="s">
        <v>118</v>
      </c>
    </row>
    <row r="18" spans="1:6" ht="15.75">
      <c r="A18" s="50"/>
      <c r="B18" s="2189" t="s">
        <v>143</v>
      </c>
      <c r="C18" s="2190"/>
      <c r="D18" s="2191"/>
      <c r="E18" s="398"/>
      <c r="F18" s="51"/>
    </row>
    <row r="19" spans="1:6" ht="78.75">
      <c r="A19" s="50">
        <v>12</v>
      </c>
      <c r="B19" s="73" t="s">
        <v>804</v>
      </c>
      <c r="C19" s="50" t="s">
        <v>15523</v>
      </c>
      <c r="D19" s="50" t="s">
        <v>196</v>
      </c>
      <c r="E19" s="188">
        <v>5738993.4500000002</v>
      </c>
      <c r="F19" s="51" t="s">
        <v>118</v>
      </c>
    </row>
    <row r="20" spans="1:6" s="1225" customFormat="1" ht="15.75">
      <c r="A20" s="50"/>
      <c r="B20" s="1226" t="s">
        <v>15</v>
      </c>
      <c r="C20" s="763"/>
      <c r="D20" s="279"/>
      <c r="E20" s="1280">
        <f>SUM(E6:E19)</f>
        <v>43550875.520000003</v>
      </c>
      <c r="F20" s="51"/>
    </row>
    <row r="21" spans="1:6" s="1225" customFormat="1" ht="15.75">
      <c r="A21" s="50"/>
      <c r="B21" s="1226"/>
      <c r="C21" s="763"/>
      <c r="D21" s="279"/>
      <c r="E21" s="1280"/>
      <c r="F21" s="51"/>
    </row>
    <row r="22" spans="1:6" s="1225" customFormat="1" ht="15.75">
      <c r="A22" s="50"/>
      <c r="B22" s="1226"/>
      <c r="C22" s="763"/>
      <c r="D22" s="279"/>
      <c r="E22" s="1280"/>
      <c r="F22" s="51"/>
    </row>
    <row r="23" spans="1:6" s="1225" customFormat="1" ht="15.75">
      <c r="A23" s="50"/>
      <c r="B23" s="1226"/>
      <c r="C23" s="763"/>
      <c r="D23" s="279"/>
      <c r="E23" s="1280"/>
      <c r="F23" s="51"/>
    </row>
    <row r="24" spans="1:6" s="1225" customFormat="1" ht="15.75">
      <c r="A24" s="50"/>
      <c r="B24" s="1226"/>
      <c r="C24" s="763"/>
      <c r="D24" s="279"/>
      <c r="E24" s="1280"/>
      <c r="F24" s="51"/>
    </row>
    <row r="25" spans="1:6" s="1225" customFormat="1" ht="15.75">
      <c r="A25" s="50"/>
      <c r="B25" s="1226"/>
      <c r="C25" s="763"/>
      <c r="D25" s="279"/>
      <c r="E25" s="1280"/>
      <c r="F25" s="51"/>
    </row>
    <row r="26" spans="1:6" s="1225" customFormat="1" ht="15.75">
      <c r="A26" s="50"/>
      <c r="B26" s="1226"/>
      <c r="C26" s="763"/>
      <c r="D26" s="279"/>
      <c r="E26" s="1280"/>
      <c r="F26" s="51"/>
    </row>
    <row r="27" spans="1:6" s="1225" customFormat="1" ht="15.75">
      <c r="A27" s="50"/>
      <c r="B27" s="1226"/>
      <c r="C27" s="763"/>
      <c r="D27" s="279"/>
      <c r="E27" s="1280"/>
      <c r="F27" s="51"/>
    </row>
    <row r="28" spans="1:6" s="1225" customFormat="1" ht="15.75">
      <c r="A28" s="50"/>
      <c r="B28" s="1226"/>
      <c r="C28" s="763"/>
      <c r="D28" s="279"/>
      <c r="E28" s="1280"/>
      <c r="F28" s="51"/>
    </row>
    <row r="29" spans="1:6" s="1225" customFormat="1" ht="15.75">
      <c r="A29" s="50"/>
      <c r="B29" s="1226"/>
      <c r="C29" s="763"/>
      <c r="D29" s="279"/>
      <c r="E29" s="1280"/>
      <c r="F29" s="51"/>
    </row>
    <row r="30" spans="1:6" s="1225" customFormat="1" ht="15.75">
      <c r="A30" s="2149" t="s">
        <v>133</v>
      </c>
      <c r="B30" s="2149"/>
      <c r="C30" s="2149"/>
      <c r="D30" s="2149"/>
      <c r="E30" s="2149"/>
      <c r="F30" s="2149"/>
    </row>
    <row r="31" spans="1:6" s="1225" customFormat="1" ht="15.75">
      <c r="A31" s="2149" t="s">
        <v>15503</v>
      </c>
      <c r="B31" s="2149"/>
      <c r="C31" s="2149"/>
      <c r="D31" s="2149"/>
      <c r="E31" s="2149"/>
      <c r="F31" s="2149"/>
    </row>
    <row r="32" spans="1:6" s="1225" customFormat="1" ht="15.75">
      <c r="A32" s="2419" t="s">
        <v>140</v>
      </c>
      <c r="B32" s="2419"/>
      <c r="C32" s="2419"/>
      <c r="D32" s="2419"/>
      <c r="E32" s="2419"/>
      <c r="F32" s="2419"/>
    </row>
    <row r="33" spans="1:6" s="1225" customFormat="1" ht="31.5">
      <c r="A33" s="173" t="s">
        <v>4564</v>
      </c>
      <c r="B33" s="47" t="s">
        <v>135</v>
      </c>
      <c r="C33" s="47" t="s">
        <v>0</v>
      </c>
      <c r="D33" s="47" t="s">
        <v>136</v>
      </c>
      <c r="E33" s="4" t="s">
        <v>137</v>
      </c>
      <c r="F33" s="47" t="s">
        <v>1646</v>
      </c>
    </row>
    <row r="34" spans="1:6" ht="15.75">
      <c r="A34" s="50"/>
      <c r="B34" s="2416" t="s">
        <v>930</v>
      </c>
      <c r="C34" s="2417"/>
      <c r="D34" s="2418"/>
      <c r="E34" s="189"/>
      <c r="F34" s="51"/>
    </row>
    <row r="35" spans="1:6" ht="220.5">
      <c r="A35" s="50">
        <v>1</v>
      </c>
      <c r="B35" s="73" t="s">
        <v>7629</v>
      </c>
      <c r="C35" s="50" t="s">
        <v>15524</v>
      </c>
      <c r="D35" s="50" t="s">
        <v>43950</v>
      </c>
      <c r="E35" s="189">
        <v>200000</v>
      </c>
      <c r="F35" s="51" t="s">
        <v>118</v>
      </c>
    </row>
    <row r="36" spans="1:6" ht="63">
      <c r="A36" s="50">
        <v>2</v>
      </c>
      <c r="B36" s="73" t="s">
        <v>15525</v>
      </c>
      <c r="C36" s="50" t="s">
        <v>15526</v>
      </c>
      <c r="D36" s="50" t="s">
        <v>15527</v>
      </c>
      <c r="E36" s="189">
        <v>100000</v>
      </c>
      <c r="F36" s="51" t="s">
        <v>4</v>
      </c>
    </row>
    <row r="37" spans="1:6" ht="15.75">
      <c r="A37" s="50"/>
      <c r="B37" s="2416" t="s">
        <v>2271</v>
      </c>
      <c r="C37" s="2417"/>
      <c r="D37" s="2418"/>
      <c r="E37" s="189"/>
      <c r="F37" s="51"/>
    </row>
    <row r="38" spans="1:6" ht="94.5">
      <c r="A38" s="50">
        <v>3</v>
      </c>
      <c r="B38" s="50" t="s">
        <v>591</v>
      </c>
      <c r="C38" s="50" t="s">
        <v>15530</v>
      </c>
      <c r="D38" s="50" t="s">
        <v>10448</v>
      </c>
      <c r="E38" s="189">
        <v>1000000</v>
      </c>
      <c r="F38" s="51" t="s">
        <v>118</v>
      </c>
    </row>
    <row r="39" spans="1:6" ht="15.75">
      <c r="A39" s="50"/>
      <c r="B39" s="2217" t="s">
        <v>15531</v>
      </c>
      <c r="C39" s="2272"/>
      <c r="D39" s="2218"/>
      <c r="E39" s="189"/>
      <c r="F39" s="51"/>
    </row>
    <row r="40" spans="1:6" ht="63">
      <c r="A40" s="50">
        <v>4</v>
      </c>
      <c r="B40" s="50" t="s">
        <v>6023</v>
      </c>
      <c r="C40" s="51" t="s">
        <v>15532</v>
      </c>
      <c r="D40" s="60" t="s">
        <v>31820</v>
      </c>
      <c r="E40" s="189">
        <v>1000000</v>
      </c>
      <c r="F40" s="51" t="s">
        <v>118</v>
      </c>
    </row>
    <row r="41" spans="1:6" ht="15.75">
      <c r="A41" s="50"/>
      <c r="B41" s="2217" t="s">
        <v>3304</v>
      </c>
      <c r="C41" s="2272"/>
      <c r="D41" s="2218"/>
      <c r="E41" s="189"/>
      <c r="F41" s="51"/>
    </row>
    <row r="42" spans="1:6" ht="63">
      <c r="A42" s="50">
        <v>5</v>
      </c>
      <c r="B42" s="50" t="s">
        <v>15533</v>
      </c>
      <c r="C42" s="51" t="s">
        <v>15534</v>
      </c>
      <c r="D42" s="50" t="s">
        <v>41638</v>
      </c>
      <c r="E42" s="189">
        <v>700000</v>
      </c>
      <c r="F42" s="51" t="s">
        <v>118</v>
      </c>
    </row>
    <row r="43" spans="1:6" ht="63">
      <c r="A43" s="50">
        <v>6</v>
      </c>
      <c r="B43" s="50" t="s">
        <v>15535</v>
      </c>
      <c r="C43" s="51" t="s">
        <v>15536</v>
      </c>
      <c r="D43" s="50" t="s">
        <v>41639</v>
      </c>
      <c r="E43" s="189">
        <v>1100000</v>
      </c>
      <c r="F43" s="51" t="s">
        <v>118</v>
      </c>
    </row>
    <row r="44" spans="1:6" ht="63">
      <c r="A44" s="50">
        <v>7</v>
      </c>
      <c r="B44" s="50" t="s">
        <v>15537</v>
      </c>
      <c r="C44" s="51" t="s">
        <v>15538</v>
      </c>
      <c r="D44" s="50" t="s">
        <v>41640</v>
      </c>
      <c r="E44" s="189">
        <v>1000000</v>
      </c>
      <c r="F44" s="51" t="s">
        <v>118</v>
      </c>
    </row>
    <row r="45" spans="1:6" ht="47.25">
      <c r="A45" s="50">
        <v>8</v>
      </c>
      <c r="B45" s="50" t="s">
        <v>15539</v>
      </c>
      <c r="C45" s="51" t="s">
        <v>15540</v>
      </c>
      <c r="D45" s="50" t="s">
        <v>15541</v>
      </c>
      <c r="E45" s="189">
        <v>1000000</v>
      </c>
      <c r="F45" s="51" t="s">
        <v>118</v>
      </c>
    </row>
    <row r="46" spans="1:6" ht="47.25">
      <c r="A46" s="50">
        <v>9</v>
      </c>
      <c r="B46" s="50" t="s">
        <v>15542</v>
      </c>
      <c r="C46" s="51" t="s">
        <v>15543</v>
      </c>
      <c r="D46" s="50" t="s">
        <v>41641</v>
      </c>
      <c r="E46" s="189">
        <v>1500000</v>
      </c>
      <c r="F46" s="51" t="s">
        <v>118</v>
      </c>
    </row>
    <row r="47" spans="1:6" ht="47.25">
      <c r="A47" s="50">
        <v>10</v>
      </c>
      <c r="B47" s="50" t="s">
        <v>15544</v>
      </c>
      <c r="C47" s="51" t="s">
        <v>15545</v>
      </c>
      <c r="D47" s="50" t="s">
        <v>41641</v>
      </c>
      <c r="E47" s="189">
        <v>1500000</v>
      </c>
      <c r="F47" s="51" t="s">
        <v>118</v>
      </c>
    </row>
    <row r="48" spans="1:6" ht="63">
      <c r="A48" s="50">
        <v>11</v>
      </c>
      <c r="B48" s="50" t="s">
        <v>15546</v>
      </c>
      <c r="C48" s="51" t="s">
        <v>15547</v>
      </c>
      <c r="D48" s="50" t="s">
        <v>41642</v>
      </c>
      <c r="E48" s="189">
        <v>1200000</v>
      </c>
      <c r="F48" s="51" t="s">
        <v>118</v>
      </c>
    </row>
    <row r="49" spans="1:6" ht="63">
      <c r="A49" s="50">
        <v>12</v>
      </c>
      <c r="B49" s="50" t="s">
        <v>15548</v>
      </c>
      <c r="C49" s="51" t="s">
        <v>15549</v>
      </c>
      <c r="D49" s="50" t="s">
        <v>41638</v>
      </c>
      <c r="E49" s="189">
        <v>670000</v>
      </c>
      <c r="F49" s="51" t="s">
        <v>118</v>
      </c>
    </row>
    <row r="50" spans="1:6" ht="63">
      <c r="A50" s="50">
        <v>13</v>
      </c>
      <c r="B50" s="50" t="s">
        <v>15550</v>
      </c>
      <c r="C50" s="51" t="s">
        <v>15551</v>
      </c>
      <c r="D50" s="50" t="s">
        <v>41638</v>
      </c>
      <c r="E50" s="189">
        <v>600000</v>
      </c>
      <c r="F50" s="51" t="s">
        <v>118</v>
      </c>
    </row>
    <row r="51" spans="1:6" ht="47.25">
      <c r="A51" s="50">
        <v>14</v>
      </c>
      <c r="B51" s="50" t="s">
        <v>15552</v>
      </c>
      <c r="C51" s="51" t="s">
        <v>15553</v>
      </c>
      <c r="D51" s="50" t="s">
        <v>41643</v>
      </c>
      <c r="E51" s="189">
        <v>300000</v>
      </c>
      <c r="F51" s="51" t="s">
        <v>118</v>
      </c>
    </row>
    <row r="52" spans="1:6" ht="47.25">
      <c r="A52" s="50">
        <v>15</v>
      </c>
      <c r="B52" s="50" t="s">
        <v>15554</v>
      </c>
      <c r="C52" s="51" t="s">
        <v>15555</v>
      </c>
      <c r="D52" s="50" t="s">
        <v>41644</v>
      </c>
      <c r="E52" s="189">
        <v>500000</v>
      </c>
      <c r="F52" s="51" t="s">
        <v>118</v>
      </c>
    </row>
    <row r="53" spans="1:6" ht="63">
      <c r="A53" s="50">
        <v>16</v>
      </c>
      <c r="B53" s="50" t="s">
        <v>15556</v>
      </c>
      <c r="C53" s="51" t="s">
        <v>15557</v>
      </c>
      <c r="D53" s="50" t="s">
        <v>41638</v>
      </c>
      <c r="E53" s="189">
        <v>800000</v>
      </c>
      <c r="F53" s="51" t="s">
        <v>118</v>
      </c>
    </row>
    <row r="54" spans="1:6" ht="47.25">
      <c r="A54" s="50">
        <v>17</v>
      </c>
      <c r="B54" s="50" t="s">
        <v>15558</v>
      </c>
      <c r="C54" s="51" t="s">
        <v>15559</v>
      </c>
      <c r="D54" s="50" t="s">
        <v>41645</v>
      </c>
      <c r="E54" s="189">
        <v>2000000</v>
      </c>
      <c r="F54" s="51" t="s">
        <v>118</v>
      </c>
    </row>
    <row r="55" spans="1:6" ht="47.25">
      <c r="A55" s="50">
        <v>18</v>
      </c>
      <c r="B55" s="50" t="s">
        <v>15560</v>
      </c>
      <c r="C55" s="51" t="s">
        <v>15561</v>
      </c>
      <c r="D55" s="50" t="s">
        <v>41646</v>
      </c>
      <c r="E55" s="189">
        <v>2000000</v>
      </c>
      <c r="F55" s="51" t="s">
        <v>118</v>
      </c>
    </row>
    <row r="56" spans="1:6" ht="47.25">
      <c r="A56" s="50">
        <v>19</v>
      </c>
      <c r="B56" s="50" t="s">
        <v>15562</v>
      </c>
      <c r="C56" s="51" t="s">
        <v>15563</v>
      </c>
      <c r="D56" s="50" t="s">
        <v>15564</v>
      </c>
      <c r="E56" s="189">
        <v>550000</v>
      </c>
      <c r="F56" s="51" t="s">
        <v>118</v>
      </c>
    </row>
    <row r="57" spans="1:6" ht="47.25">
      <c r="A57" s="50">
        <v>20</v>
      </c>
      <c r="B57" s="50" t="s">
        <v>15565</v>
      </c>
      <c r="C57" s="51" t="s">
        <v>15566</v>
      </c>
      <c r="D57" s="50" t="s">
        <v>41647</v>
      </c>
      <c r="E57" s="189">
        <v>200000</v>
      </c>
      <c r="F57" s="51" t="s">
        <v>118</v>
      </c>
    </row>
    <row r="58" spans="1:6" ht="47.25">
      <c r="A58" s="50">
        <v>21</v>
      </c>
      <c r="B58" s="50" t="s">
        <v>15567</v>
      </c>
      <c r="C58" s="51" t="s">
        <v>15568</v>
      </c>
      <c r="D58" s="60" t="s">
        <v>41648</v>
      </c>
      <c r="E58" s="189">
        <v>2500000</v>
      </c>
      <c r="F58" s="51" t="s">
        <v>118</v>
      </c>
    </row>
    <row r="59" spans="1:6" ht="47.25">
      <c r="A59" s="50">
        <v>22</v>
      </c>
      <c r="B59" s="50" t="s">
        <v>15569</v>
      </c>
      <c r="C59" s="51" t="s">
        <v>15570</v>
      </c>
      <c r="D59" s="50" t="s">
        <v>41646</v>
      </c>
      <c r="E59" s="189">
        <v>2000000</v>
      </c>
      <c r="F59" s="51" t="s">
        <v>118</v>
      </c>
    </row>
    <row r="60" spans="1:6" ht="47.25">
      <c r="A60" s="50">
        <v>23</v>
      </c>
      <c r="B60" s="50" t="s">
        <v>652</v>
      </c>
      <c r="C60" s="51" t="s">
        <v>15571</v>
      </c>
      <c r="D60" s="50" t="s">
        <v>41649</v>
      </c>
      <c r="E60" s="189">
        <v>500000</v>
      </c>
      <c r="F60" s="51" t="s">
        <v>118</v>
      </c>
    </row>
    <row r="61" spans="1:6" ht="63">
      <c r="A61" s="50">
        <v>24</v>
      </c>
      <c r="B61" s="50" t="s">
        <v>15572</v>
      </c>
      <c r="C61" s="51" t="s">
        <v>15573</v>
      </c>
      <c r="D61" s="50" t="s">
        <v>41638</v>
      </c>
      <c r="E61" s="189">
        <v>800000</v>
      </c>
      <c r="F61" s="51" t="s">
        <v>118</v>
      </c>
    </row>
    <row r="62" spans="1:6" ht="63">
      <c r="A62" s="50">
        <v>25</v>
      </c>
      <c r="B62" s="50" t="s">
        <v>3208</v>
      </c>
      <c r="C62" s="51" t="s">
        <v>15574</v>
      </c>
      <c r="D62" s="50" t="s">
        <v>41638</v>
      </c>
      <c r="E62" s="189">
        <v>670000</v>
      </c>
      <c r="F62" s="51" t="s">
        <v>118</v>
      </c>
    </row>
    <row r="63" spans="1:6" ht="63">
      <c r="A63" s="50">
        <v>26</v>
      </c>
      <c r="B63" s="50" t="s">
        <v>15575</v>
      </c>
      <c r="C63" s="51" t="s">
        <v>15576</v>
      </c>
      <c r="D63" s="50" t="s">
        <v>41650</v>
      </c>
      <c r="E63" s="189">
        <v>1500000</v>
      </c>
      <c r="F63" s="51" t="s">
        <v>118</v>
      </c>
    </row>
    <row r="64" spans="1:6" ht="47.25">
      <c r="A64" s="50">
        <v>27</v>
      </c>
      <c r="B64" s="50" t="s">
        <v>15577</v>
      </c>
      <c r="C64" s="51" t="s">
        <v>15578</v>
      </c>
      <c r="D64" s="50" t="s">
        <v>41646</v>
      </c>
      <c r="E64" s="189">
        <v>2000000</v>
      </c>
      <c r="F64" s="51" t="s">
        <v>118</v>
      </c>
    </row>
    <row r="65" spans="1:6" ht="63">
      <c r="A65" s="50">
        <v>28</v>
      </c>
      <c r="B65" s="50" t="s">
        <v>15579</v>
      </c>
      <c r="C65" s="51" t="s">
        <v>15580</v>
      </c>
      <c r="D65" s="50" t="s">
        <v>15581</v>
      </c>
      <c r="E65" s="189">
        <v>650000</v>
      </c>
      <c r="F65" s="51" t="s">
        <v>118</v>
      </c>
    </row>
    <row r="66" spans="1:6" ht="63">
      <c r="A66" s="50">
        <v>29</v>
      </c>
      <c r="B66" s="50" t="s">
        <v>15582</v>
      </c>
      <c r="C66" s="51" t="s">
        <v>15583</v>
      </c>
      <c r="D66" s="50" t="s">
        <v>41651</v>
      </c>
      <c r="E66" s="189">
        <v>5700000</v>
      </c>
      <c r="F66" s="51" t="s">
        <v>118</v>
      </c>
    </row>
    <row r="67" spans="1:6" ht="63">
      <c r="A67" s="50">
        <v>30</v>
      </c>
      <c r="B67" s="50" t="s">
        <v>15584</v>
      </c>
      <c r="C67" s="51" t="s">
        <v>15585</v>
      </c>
      <c r="D67" s="50" t="s">
        <v>41652</v>
      </c>
      <c r="E67" s="189">
        <v>850000</v>
      </c>
      <c r="F67" s="51" t="s">
        <v>118</v>
      </c>
    </row>
    <row r="68" spans="1:6" ht="63">
      <c r="A68" s="50">
        <v>31</v>
      </c>
      <c r="B68" s="50" t="s">
        <v>15586</v>
      </c>
      <c r="C68" s="51" t="s">
        <v>15587</v>
      </c>
      <c r="D68" s="50" t="s">
        <v>41653</v>
      </c>
      <c r="E68" s="189">
        <v>1200000</v>
      </c>
      <c r="F68" s="51" t="s">
        <v>118</v>
      </c>
    </row>
    <row r="69" spans="1:6" ht="47.25">
      <c r="A69" s="50">
        <v>32</v>
      </c>
      <c r="B69" s="50" t="s">
        <v>15588</v>
      </c>
      <c r="C69" s="51" t="s">
        <v>15589</v>
      </c>
      <c r="D69" s="50" t="s">
        <v>41654</v>
      </c>
      <c r="E69" s="189">
        <v>1500000</v>
      </c>
      <c r="F69" s="51" t="s">
        <v>118</v>
      </c>
    </row>
    <row r="70" spans="1:6" ht="63">
      <c r="A70" s="50">
        <v>33</v>
      </c>
      <c r="B70" s="50" t="s">
        <v>15590</v>
      </c>
      <c r="C70" s="51" t="s">
        <v>15591</v>
      </c>
      <c r="D70" s="50" t="s">
        <v>41655</v>
      </c>
      <c r="E70" s="189">
        <v>1000000</v>
      </c>
      <c r="F70" s="51" t="s">
        <v>118</v>
      </c>
    </row>
    <row r="71" spans="1:6" ht="47.25">
      <c r="A71" s="50">
        <v>34</v>
      </c>
      <c r="B71" s="50" t="s">
        <v>15592</v>
      </c>
      <c r="C71" s="51" t="s">
        <v>15593</v>
      </c>
      <c r="D71" s="50" t="s">
        <v>41646</v>
      </c>
      <c r="E71" s="189">
        <v>2000000</v>
      </c>
      <c r="F71" s="51" t="s">
        <v>118</v>
      </c>
    </row>
    <row r="72" spans="1:6" ht="63">
      <c r="A72" s="50">
        <v>35</v>
      </c>
      <c r="B72" s="50" t="s">
        <v>15594</v>
      </c>
      <c r="C72" s="51" t="s">
        <v>15595</v>
      </c>
      <c r="D72" s="50" t="s">
        <v>41656</v>
      </c>
      <c r="E72" s="189">
        <v>1000000</v>
      </c>
      <c r="F72" s="51" t="s">
        <v>118</v>
      </c>
    </row>
    <row r="73" spans="1:6" ht="78.75">
      <c r="A73" s="50">
        <v>36</v>
      </c>
      <c r="B73" s="50" t="s">
        <v>15596</v>
      </c>
      <c r="C73" s="51" t="s">
        <v>15597</v>
      </c>
      <c r="D73" s="50" t="s">
        <v>41657</v>
      </c>
      <c r="E73" s="189">
        <v>1100000</v>
      </c>
      <c r="F73" s="51" t="s">
        <v>118</v>
      </c>
    </row>
    <row r="74" spans="1:6" ht="15.75">
      <c r="A74" s="50"/>
      <c r="B74" s="2217" t="s">
        <v>3341</v>
      </c>
      <c r="C74" s="2272"/>
      <c r="D74" s="2218"/>
      <c r="E74" s="189"/>
      <c r="F74" s="51"/>
    </row>
    <row r="75" spans="1:6" ht="94.5">
      <c r="A75" s="50">
        <v>37</v>
      </c>
      <c r="B75" s="50" t="s">
        <v>15598</v>
      </c>
      <c r="C75" s="51" t="s">
        <v>15599</v>
      </c>
      <c r="D75" s="50" t="s">
        <v>15600</v>
      </c>
      <c r="E75" s="189">
        <v>3200000</v>
      </c>
      <c r="F75" s="51" t="s">
        <v>118</v>
      </c>
    </row>
    <row r="76" spans="1:6" ht="47.25">
      <c r="A76" s="50">
        <v>38</v>
      </c>
      <c r="B76" s="50" t="s">
        <v>15601</v>
      </c>
      <c r="C76" s="51" t="s">
        <v>15602</v>
      </c>
      <c r="D76" s="50" t="s">
        <v>15564</v>
      </c>
      <c r="E76" s="189">
        <v>900000</v>
      </c>
      <c r="F76" s="51" t="s">
        <v>118</v>
      </c>
    </row>
    <row r="77" spans="1:6" ht="110.25">
      <c r="A77" s="75">
        <v>39</v>
      </c>
      <c r="B77" s="75" t="s">
        <v>15603</v>
      </c>
      <c r="C77" s="108" t="s">
        <v>15604</v>
      </c>
      <c r="D77" s="75" t="s">
        <v>41658</v>
      </c>
      <c r="E77" s="789">
        <v>800000</v>
      </c>
      <c r="F77" s="108" t="s">
        <v>118</v>
      </c>
    </row>
    <row r="78" spans="1:6" ht="63">
      <c r="A78" s="50">
        <v>40</v>
      </c>
      <c r="B78" s="50" t="s">
        <v>17869</v>
      </c>
      <c r="C78" s="51" t="s">
        <v>15605</v>
      </c>
      <c r="D78" s="50" t="s">
        <v>15606</v>
      </c>
      <c r="E78" s="189">
        <v>2000000</v>
      </c>
      <c r="F78" s="51" t="s">
        <v>118</v>
      </c>
    </row>
    <row r="79" spans="1:6" ht="78.75">
      <c r="A79" s="50">
        <v>41</v>
      </c>
      <c r="B79" s="50" t="s">
        <v>15608</v>
      </c>
      <c r="C79" s="51" t="s">
        <v>15609</v>
      </c>
      <c r="D79" s="51" t="s">
        <v>17871</v>
      </c>
      <c r="E79" s="189">
        <v>1500000</v>
      </c>
      <c r="F79" s="51" t="s">
        <v>118</v>
      </c>
    </row>
    <row r="80" spans="1:6" ht="63">
      <c r="A80" s="50">
        <v>42</v>
      </c>
      <c r="B80" s="50" t="s">
        <v>17872</v>
      </c>
      <c r="C80" s="51" t="s">
        <v>15610</v>
      </c>
      <c r="D80" s="50" t="s">
        <v>15611</v>
      </c>
      <c r="E80" s="189">
        <v>1500000</v>
      </c>
      <c r="F80" s="51" t="s">
        <v>118</v>
      </c>
    </row>
    <row r="81" spans="1:6" ht="63">
      <c r="A81" s="50">
        <v>43</v>
      </c>
      <c r="B81" s="50" t="s">
        <v>15612</v>
      </c>
      <c r="C81" s="51" t="s">
        <v>15613</v>
      </c>
      <c r="D81" s="50" t="s">
        <v>15614</v>
      </c>
      <c r="E81" s="189">
        <v>2500000</v>
      </c>
      <c r="F81" s="51" t="s">
        <v>118</v>
      </c>
    </row>
    <row r="82" spans="1:6" ht="63">
      <c r="A82" s="50">
        <v>44</v>
      </c>
      <c r="B82" s="50" t="s">
        <v>15615</v>
      </c>
      <c r="C82" s="51" t="s">
        <v>15616</v>
      </c>
      <c r="D82" s="50" t="s">
        <v>15617</v>
      </c>
      <c r="E82" s="189">
        <v>2000000</v>
      </c>
      <c r="F82" s="51" t="s">
        <v>118</v>
      </c>
    </row>
    <row r="83" spans="1:6" ht="81" customHeight="1">
      <c r="A83" s="50">
        <v>45</v>
      </c>
      <c r="B83" s="50" t="s">
        <v>15618</v>
      </c>
      <c r="C83" s="51" t="s">
        <v>15619</v>
      </c>
      <c r="D83" s="50" t="s">
        <v>15620</v>
      </c>
      <c r="E83" s="189">
        <v>2000000</v>
      </c>
      <c r="F83" s="51" t="s">
        <v>118</v>
      </c>
    </row>
    <row r="84" spans="1:6" ht="110.25" customHeight="1">
      <c r="A84" s="50">
        <v>46</v>
      </c>
      <c r="B84" s="50" t="s">
        <v>15621</v>
      </c>
      <c r="C84" s="51" t="s">
        <v>15622</v>
      </c>
      <c r="D84" s="50" t="s">
        <v>41659</v>
      </c>
      <c r="E84" s="189">
        <v>1500000</v>
      </c>
      <c r="F84" s="51" t="s">
        <v>118</v>
      </c>
    </row>
    <row r="85" spans="1:6" ht="54.75" customHeight="1">
      <c r="A85" s="50">
        <v>47</v>
      </c>
      <c r="B85" s="50" t="s">
        <v>15623</v>
      </c>
      <c r="C85" s="51" t="s">
        <v>15624</v>
      </c>
      <c r="D85" s="60" t="s">
        <v>41080</v>
      </c>
      <c r="E85" s="189">
        <v>3000000</v>
      </c>
      <c r="F85" s="51" t="s">
        <v>118</v>
      </c>
    </row>
    <row r="86" spans="1:6" ht="15.75">
      <c r="A86" s="50"/>
      <c r="B86" s="2227" t="s">
        <v>6631</v>
      </c>
      <c r="C86" s="2227"/>
      <c r="D86" s="2227"/>
      <c r="E86" s="295">
        <f>SUM(E35:E85)</f>
        <v>63790000</v>
      </c>
      <c r="F86" s="51"/>
    </row>
    <row r="87" spans="1:6" ht="88.5" customHeight="1">
      <c r="A87" s="2143" t="s">
        <v>39556</v>
      </c>
      <c r="B87" s="2143"/>
      <c r="C87" s="2143"/>
      <c r="D87" s="2143" t="s">
        <v>172</v>
      </c>
      <c r="E87" s="2143"/>
      <c r="F87" s="2143"/>
    </row>
    <row r="95" spans="1:6" ht="141.75">
      <c r="A95" s="50"/>
      <c r="B95" s="73" t="s">
        <v>29575</v>
      </c>
      <c r="C95" s="50" t="s">
        <v>15528</v>
      </c>
      <c r="D95" s="97" t="s">
        <v>15529</v>
      </c>
      <c r="E95" s="188">
        <v>200000</v>
      </c>
      <c r="F95" s="51" t="s">
        <v>4</v>
      </c>
    </row>
    <row r="96" spans="1:6" ht="110.25">
      <c r="A96" s="50"/>
      <c r="B96" s="50" t="s">
        <v>17870</v>
      </c>
      <c r="C96" s="51" t="s">
        <v>15607</v>
      </c>
      <c r="D96" s="97" t="s">
        <v>29577</v>
      </c>
      <c r="E96" s="188">
        <v>1500000</v>
      </c>
      <c r="F96" s="51" t="s">
        <v>118</v>
      </c>
    </row>
    <row r="97" spans="5:5">
      <c r="E97" s="225">
        <f>SUM(E95:E96)</f>
        <v>1700000</v>
      </c>
    </row>
    <row r="101" spans="5:5">
      <c r="E101" s="225">
        <f>E97+E86+E20</f>
        <v>109040875.52000001</v>
      </c>
    </row>
  </sheetData>
  <mergeCells count="18">
    <mergeCell ref="B14:D14"/>
    <mergeCell ref="A1:F1"/>
    <mergeCell ref="A2:F2"/>
    <mergeCell ref="A3:F3"/>
    <mergeCell ref="B5:D5"/>
    <mergeCell ref="B10:D10"/>
    <mergeCell ref="A87:C87"/>
    <mergeCell ref="D87:F87"/>
    <mergeCell ref="B86:D86"/>
    <mergeCell ref="B18:D18"/>
    <mergeCell ref="B34:D34"/>
    <mergeCell ref="B37:D37"/>
    <mergeCell ref="B39:D39"/>
    <mergeCell ref="B41:D41"/>
    <mergeCell ref="B74:D74"/>
    <mergeCell ref="A30:F30"/>
    <mergeCell ref="A31:F31"/>
    <mergeCell ref="A32:F32"/>
  </mergeCells>
  <pageMargins left="0.7" right="0.7" top="0.75" bottom="0.75" header="0.3" footer="0.3"/>
  <pageSetup orientation="landscape" r:id="rId1"/>
  <headerFooter>
    <oddFooter>Page &amp;P of &amp;N</oddFooter>
  </headerFooter>
</worksheet>
</file>

<file path=xl/worksheets/sheet142.xml><?xml version="1.0" encoding="utf-8"?>
<worksheet xmlns="http://schemas.openxmlformats.org/spreadsheetml/2006/main" xmlns:r="http://schemas.openxmlformats.org/officeDocument/2006/relationships">
  <sheetPr>
    <tabColor theme="5" tint="-0.499984740745262"/>
  </sheetPr>
  <dimension ref="A1:K115"/>
  <sheetViews>
    <sheetView topLeftCell="A108" workbookViewId="0">
      <selection activeCell="E109" sqref="E109"/>
    </sheetView>
  </sheetViews>
  <sheetFormatPr defaultRowHeight="15.75"/>
  <cols>
    <col min="1" max="1" width="7.140625" style="89" customWidth="1"/>
    <col min="2" max="2" width="15.5703125" style="89" customWidth="1"/>
    <col min="3" max="3" width="42.42578125" style="89" customWidth="1"/>
    <col min="4" max="4" width="25.85546875" style="89" customWidth="1"/>
    <col min="5" max="5" width="21" style="10" customWidth="1"/>
    <col min="6" max="6" width="9.85546875" style="89" customWidth="1"/>
    <col min="7" max="8" width="9.140625" style="89"/>
    <col min="9" max="9" width="15.85546875" style="89" bestFit="1" customWidth="1"/>
    <col min="10" max="10" width="9.140625" style="89"/>
    <col min="11" max="11" width="14" style="260" bestFit="1" customWidth="1"/>
    <col min="12" max="16384" width="9.140625" style="89"/>
  </cols>
  <sheetData>
    <row r="1" spans="1:6">
      <c r="A1" s="2149" t="s">
        <v>133</v>
      </c>
      <c r="B1" s="2149"/>
      <c r="C1" s="2149"/>
      <c r="D1" s="2149"/>
      <c r="E1" s="2149"/>
      <c r="F1" s="2149"/>
    </row>
    <row r="2" spans="1:6">
      <c r="A2" s="2149" t="s">
        <v>19325</v>
      </c>
      <c r="B2" s="2149"/>
      <c r="C2" s="2149"/>
      <c r="D2" s="2149"/>
      <c r="E2" s="2149"/>
      <c r="F2" s="2149"/>
    </row>
    <row r="3" spans="1:6">
      <c r="A3" s="2419" t="s">
        <v>140</v>
      </c>
      <c r="B3" s="2419"/>
      <c r="C3" s="2419"/>
      <c r="D3" s="2419"/>
      <c r="E3" s="2419"/>
      <c r="F3" s="2419"/>
    </row>
    <row r="4" spans="1:6" ht="31.5">
      <c r="A4" s="173" t="s">
        <v>134</v>
      </c>
      <c r="B4" s="114" t="s">
        <v>135</v>
      </c>
      <c r="C4" s="114" t="s">
        <v>0</v>
      </c>
      <c r="D4" s="114" t="s">
        <v>136</v>
      </c>
      <c r="E4" s="105" t="s">
        <v>137</v>
      </c>
      <c r="F4" s="114" t="s">
        <v>1646</v>
      </c>
    </row>
    <row r="5" spans="1:6">
      <c r="A5" s="95"/>
      <c r="B5" s="2178" t="s">
        <v>20286</v>
      </c>
      <c r="C5" s="2178"/>
      <c r="D5" s="2178"/>
      <c r="E5" s="105"/>
      <c r="F5" s="114"/>
    </row>
    <row r="6" spans="1:6" ht="31.5">
      <c r="A6" s="50">
        <v>1</v>
      </c>
      <c r="B6" s="50" t="s">
        <v>464</v>
      </c>
      <c r="C6" s="50" t="s">
        <v>19326</v>
      </c>
      <c r="D6" s="50" t="s">
        <v>3</v>
      </c>
      <c r="E6" s="116">
        <v>2810210.08</v>
      </c>
      <c r="F6" s="50" t="s">
        <v>118</v>
      </c>
    </row>
    <row r="7" spans="1:6" ht="78.75">
      <c r="A7" s="50">
        <v>2</v>
      </c>
      <c r="B7" s="50" t="s">
        <v>5</v>
      </c>
      <c r="C7" s="50" t="s">
        <v>19327</v>
      </c>
      <c r="D7" s="50" t="s">
        <v>240</v>
      </c>
      <c r="E7" s="116">
        <v>2358242.4500000002</v>
      </c>
      <c r="F7" s="50" t="s">
        <v>118</v>
      </c>
    </row>
    <row r="8" spans="1:6" ht="31.5">
      <c r="A8" s="50">
        <v>3</v>
      </c>
      <c r="B8" s="50" t="s">
        <v>7</v>
      </c>
      <c r="C8" s="50" t="s">
        <v>19328</v>
      </c>
      <c r="D8" s="50" t="s">
        <v>9</v>
      </c>
      <c r="E8" s="116">
        <v>76000</v>
      </c>
      <c r="F8" s="50" t="s">
        <v>118</v>
      </c>
    </row>
    <row r="9" spans="1:6" ht="31.5">
      <c r="A9" s="50">
        <v>4</v>
      </c>
      <c r="B9" s="50" t="s">
        <v>10</v>
      </c>
      <c r="C9" s="50" t="s">
        <v>19329</v>
      </c>
      <c r="D9" s="50" t="s">
        <v>175</v>
      </c>
      <c r="E9" s="116">
        <v>50000</v>
      </c>
      <c r="F9" s="50" t="s">
        <v>118</v>
      </c>
    </row>
    <row r="10" spans="1:6" ht="47.25">
      <c r="A10" s="50">
        <v>5</v>
      </c>
      <c r="B10" s="50" t="s">
        <v>12</v>
      </c>
      <c r="C10" s="50" t="s">
        <v>19330</v>
      </c>
      <c r="D10" s="50" t="s">
        <v>14</v>
      </c>
      <c r="E10" s="116">
        <v>1248000</v>
      </c>
      <c r="F10" s="50" t="s">
        <v>118</v>
      </c>
    </row>
    <row r="11" spans="1:6">
      <c r="A11" s="50"/>
      <c r="B11" s="2217" t="s">
        <v>4132</v>
      </c>
      <c r="C11" s="2272"/>
      <c r="D11" s="2218"/>
      <c r="E11" s="60"/>
      <c r="F11" s="50"/>
    </row>
    <row r="12" spans="1:6" ht="78.75">
      <c r="A12" s="50">
        <v>6</v>
      </c>
      <c r="B12" s="50" t="s">
        <v>5</v>
      </c>
      <c r="C12" s="50" t="s">
        <v>19331</v>
      </c>
      <c r="D12" s="50" t="s">
        <v>18514</v>
      </c>
      <c r="E12" s="61">
        <v>604154.30000000005</v>
      </c>
      <c r="F12" s="50" t="s">
        <v>118</v>
      </c>
    </row>
    <row r="13" spans="1:6" ht="47.25">
      <c r="A13" s="50">
        <v>7</v>
      </c>
      <c r="B13" s="50" t="s">
        <v>12</v>
      </c>
      <c r="C13" s="50" t="s">
        <v>19332</v>
      </c>
      <c r="D13" s="50" t="s">
        <v>14</v>
      </c>
      <c r="E13" s="61">
        <v>1030000</v>
      </c>
      <c r="F13" s="50" t="s">
        <v>118</v>
      </c>
    </row>
    <row r="14" spans="1:6" ht="63">
      <c r="A14" s="50">
        <v>8</v>
      </c>
      <c r="B14" s="50" t="s">
        <v>360</v>
      </c>
      <c r="C14" s="50" t="s">
        <v>19333</v>
      </c>
      <c r="D14" s="50" t="s">
        <v>2692</v>
      </c>
      <c r="E14" s="61">
        <v>1637071.97</v>
      </c>
      <c r="F14" s="50" t="s">
        <v>118</v>
      </c>
    </row>
    <row r="15" spans="1:6">
      <c r="A15" s="50"/>
      <c r="B15" s="2217" t="s">
        <v>207</v>
      </c>
      <c r="C15" s="2272"/>
      <c r="D15" s="2218"/>
      <c r="E15" s="60"/>
      <c r="F15" s="50"/>
    </row>
    <row r="16" spans="1:6" ht="63">
      <c r="A16" s="50">
        <v>9</v>
      </c>
      <c r="B16" s="50" t="s">
        <v>475</v>
      </c>
      <c r="C16" s="50" t="s">
        <v>19334</v>
      </c>
      <c r="D16" s="50" t="s">
        <v>22</v>
      </c>
      <c r="E16" s="116">
        <v>5738993.4500000002</v>
      </c>
      <c r="F16" s="50" t="s">
        <v>118</v>
      </c>
    </row>
    <row r="17" spans="1:11">
      <c r="A17" s="50"/>
      <c r="B17" s="2217" t="s">
        <v>1435</v>
      </c>
      <c r="C17" s="2272"/>
      <c r="D17" s="2218"/>
      <c r="E17" s="60"/>
      <c r="F17" s="50"/>
    </row>
    <row r="18" spans="1:11" ht="204.75">
      <c r="A18" s="50">
        <v>10</v>
      </c>
      <c r="B18" s="50" t="s">
        <v>19335</v>
      </c>
      <c r="C18" s="50" t="s">
        <v>19336</v>
      </c>
      <c r="D18" s="50" t="s">
        <v>22293</v>
      </c>
      <c r="E18" s="61">
        <v>1175000</v>
      </c>
      <c r="F18" s="50" t="s">
        <v>118</v>
      </c>
      <c r="I18" s="89">
        <v>1500</v>
      </c>
      <c r="J18" s="89">
        <v>200</v>
      </c>
      <c r="K18" s="260">
        <f>I18*J18</f>
        <v>300000</v>
      </c>
    </row>
    <row r="19" spans="1:11">
      <c r="A19" s="50"/>
      <c r="B19" s="2217" t="s">
        <v>2271</v>
      </c>
      <c r="C19" s="2272"/>
      <c r="D19" s="2218"/>
      <c r="E19" s="60"/>
      <c r="F19" s="50"/>
      <c r="K19" s="260">
        <v>100000</v>
      </c>
    </row>
    <row r="20" spans="1:11" ht="78.75">
      <c r="A20" s="50">
        <v>11</v>
      </c>
      <c r="B20" s="50" t="s">
        <v>19337</v>
      </c>
      <c r="C20" s="50" t="s">
        <v>19338</v>
      </c>
      <c r="D20" s="50" t="s">
        <v>19339</v>
      </c>
      <c r="E20" s="61">
        <v>1680817.51</v>
      </c>
      <c r="F20" s="50" t="s">
        <v>118</v>
      </c>
      <c r="I20" s="89">
        <v>450</v>
      </c>
      <c r="J20" s="89">
        <v>1500</v>
      </c>
      <c r="K20" s="260">
        <f>J20*I20</f>
        <v>675000</v>
      </c>
    </row>
    <row r="21" spans="1:11">
      <c r="A21" s="50"/>
      <c r="B21" s="2217" t="s">
        <v>145</v>
      </c>
      <c r="C21" s="2272"/>
      <c r="D21" s="2218"/>
      <c r="E21" s="60"/>
      <c r="F21" s="50"/>
      <c r="K21" s="260">
        <v>505817.51</v>
      </c>
    </row>
    <row r="22" spans="1:11" ht="47.25">
      <c r="A22" s="50">
        <v>12</v>
      </c>
      <c r="B22" s="50" t="s">
        <v>39</v>
      </c>
      <c r="C22" s="50" t="s">
        <v>19340</v>
      </c>
      <c r="D22" s="50" t="s">
        <v>264</v>
      </c>
      <c r="E22" s="61">
        <v>12514306.43</v>
      </c>
      <c r="F22" s="50" t="s">
        <v>118</v>
      </c>
    </row>
    <row r="23" spans="1:11" ht="47.25">
      <c r="A23" s="50"/>
      <c r="B23" s="50" t="s">
        <v>41</v>
      </c>
      <c r="C23" s="50" t="s">
        <v>19341</v>
      </c>
      <c r="D23" s="50" t="s">
        <v>264</v>
      </c>
      <c r="E23" s="61">
        <v>14762261.82</v>
      </c>
      <c r="F23" s="50" t="s">
        <v>118</v>
      </c>
    </row>
    <row r="24" spans="1:11">
      <c r="A24" s="50"/>
      <c r="B24" s="2215" t="s">
        <v>535</v>
      </c>
      <c r="C24" s="2216"/>
      <c r="D24" s="50"/>
      <c r="E24" s="60"/>
      <c r="F24" s="50"/>
    </row>
    <row r="25" spans="1:11" ht="63">
      <c r="A25" s="50">
        <v>13</v>
      </c>
      <c r="B25" s="50" t="s">
        <v>19342</v>
      </c>
      <c r="C25" s="50" t="s">
        <v>19343</v>
      </c>
      <c r="D25" s="50" t="s">
        <v>20287</v>
      </c>
      <c r="E25" s="61">
        <v>900000</v>
      </c>
      <c r="F25" s="50" t="s">
        <v>118</v>
      </c>
    </row>
    <row r="26" spans="1:11" ht="63">
      <c r="A26" s="50">
        <v>14</v>
      </c>
      <c r="B26" s="50" t="s">
        <v>19344</v>
      </c>
      <c r="C26" s="50" t="s">
        <v>19345</v>
      </c>
      <c r="D26" s="50" t="s">
        <v>19346</v>
      </c>
      <c r="E26" s="61">
        <v>2000000</v>
      </c>
      <c r="F26" s="50" t="s">
        <v>118</v>
      </c>
    </row>
    <row r="27" spans="1:11" ht="78.75">
      <c r="A27" s="50">
        <v>15</v>
      </c>
      <c r="B27" s="50" t="s">
        <v>19347</v>
      </c>
      <c r="C27" s="50" t="s">
        <v>19348</v>
      </c>
      <c r="D27" s="50" t="s">
        <v>19349</v>
      </c>
      <c r="E27" s="61">
        <v>500000</v>
      </c>
      <c r="F27" s="50" t="s">
        <v>118</v>
      </c>
    </row>
    <row r="28" spans="1:11" ht="94.5">
      <c r="A28" s="50">
        <v>16</v>
      </c>
      <c r="B28" s="50" t="s">
        <v>19350</v>
      </c>
      <c r="C28" s="50" t="s">
        <v>19351</v>
      </c>
      <c r="D28" s="60" t="s">
        <v>20288</v>
      </c>
      <c r="E28" s="61">
        <v>1000000</v>
      </c>
      <c r="F28" s="50" t="s">
        <v>118</v>
      </c>
    </row>
    <row r="29" spans="1:11" ht="47.25">
      <c r="A29" s="50">
        <v>17</v>
      </c>
      <c r="B29" s="50" t="s">
        <v>19352</v>
      </c>
      <c r="C29" s="50" t="s">
        <v>19353</v>
      </c>
      <c r="D29" s="50" t="s">
        <v>19354</v>
      </c>
      <c r="E29" s="61">
        <v>1500000</v>
      </c>
      <c r="F29" s="50" t="s">
        <v>118</v>
      </c>
    </row>
    <row r="30" spans="1:11" ht="63">
      <c r="A30" s="50">
        <v>18</v>
      </c>
      <c r="B30" s="50" t="s">
        <v>19355</v>
      </c>
      <c r="C30" s="50" t="s">
        <v>19356</v>
      </c>
      <c r="D30" s="50" t="s">
        <v>24113</v>
      </c>
      <c r="E30" s="61">
        <v>800000</v>
      </c>
      <c r="F30" s="50" t="s">
        <v>118</v>
      </c>
    </row>
    <row r="31" spans="1:11" ht="47.25">
      <c r="A31" s="50">
        <v>19</v>
      </c>
      <c r="B31" s="50" t="s">
        <v>19357</v>
      </c>
      <c r="C31" s="50" t="s">
        <v>19358</v>
      </c>
      <c r="D31" s="50" t="s">
        <v>19359</v>
      </c>
      <c r="E31" s="61">
        <v>700000</v>
      </c>
      <c r="F31" s="50" t="s">
        <v>4</v>
      </c>
    </row>
    <row r="32" spans="1:11" ht="47.25">
      <c r="A32" s="50">
        <v>20</v>
      </c>
      <c r="B32" s="50" t="s">
        <v>19360</v>
      </c>
      <c r="C32" s="50" t="s">
        <v>19361</v>
      </c>
      <c r="D32" s="50" t="s">
        <v>19362</v>
      </c>
      <c r="E32" s="61">
        <v>800000</v>
      </c>
      <c r="F32" s="50" t="s">
        <v>4</v>
      </c>
    </row>
    <row r="33" spans="1:6" ht="47.25">
      <c r="A33" s="50">
        <v>21</v>
      </c>
      <c r="B33" s="50" t="s">
        <v>19363</v>
      </c>
      <c r="C33" s="50" t="s">
        <v>19364</v>
      </c>
      <c r="D33" s="50" t="s">
        <v>19362</v>
      </c>
      <c r="E33" s="61">
        <v>700000</v>
      </c>
      <c r="F33" s="50" t="s">
        <v>4</v>
      </c>
    </row>
    <row r="34" spans="1:6" ht="47.25">
      <c r="A34" s="50">
        <v>22</v>
      </c>
      <c r="B34" s="50" t="s">
        <v>19365</v>
      </c>
      <c r="C34" s="50" t="s">
        <v>19366</v>
      </c>
      <c r="D34" s="50" t="s">
        <v>19367</v>
      </c>
      <c r="E34" s="61">
        <v>3500000</v>
      </c>
      <c r="F34" s="50" t="s">
        <v>118</v>
      </c>
    </row>
    <row r="35" spans="1:6" ht="47.25">
      <c r="A35" s="50">
        <v>23</v>
      </c>
      <c r="B35" s="50" t="s">
        <v>19368</v>
      </c>
      <c r="C35" s="50" t="s">
        <v>19369</v>
      </c>
      <c r="D35" s="50" t="s">
        <v>115</v>
      </c>
      <c r="E35" s="61">
        <v>700000</v>
      </c>
      <c r="F35" s="50" t="s">
        <v>4</v>
      </c>
    </row>
    <row r="36" spans="1:6" ht="63">
      <c r="A36" s="50">
        <v>24</v>
      </c>
      <c r="B36" s="50" t="s">
        <v>19370</v>
      </c>
      <c r="C36" s="50" t="s">
        <v>19371</v>
      </c>
      <c r="D36" s="50" t="s">
        <v>19372</v>
      </c>
      <c r="E36" s="61">
        <v>500000</v>
      </c>
      <c r="F36" s="50" t="s">
        <v>118</v>
      </c>
    </row>
    <row r="37" spans="1:6" ht="47.25">
      <c r="A37" s="50">
        <v>25</v>
      </c>
      <c r="B37" s="50" t="s">
        <v>19373</v>
      </c>
      <c r="C37" s="50" t="s">
        <v>19374</v>
      </c>
      <c r="D37" s="50" t="s">
        <v>24114</v>
      </c>
      <c r="E37" s="61">
        <v>1400000</v>
      </c>
      <c r="F37" s="50" t="s">
        <v>558</v>
      </c>
    </row>
    <row r="38" spans="1:6" ht="47.25">
      <c r="A38" s="50">
        <v>26</v>
      </c>
      <c r="B38" s="50" t="s">
        <v>19375</v>
      </c>
      <c r="C38" s="50" t="s">
        <v>19376</v>
      </c>
      <c r="D38" s="50" t="s">
        <v>19377</v>
      </c>
      <c r="E38" s="61">
        <v>500000</v>
      </c>
      <c r="F38" s="50" t="s">
        <v>118</v>
      </c>
    </row>
    <row r="39" spans="1:6" ht="47.25">
      <c r="A39" s="50">
        <v>27</v>
      </c>
      <c r="B39" s="50" t="s">
        <v>19378</v>
      </c>
      <c r="C39" s="50" t="s">
        <v>19379</v>
      </c>
      <c r="D39" s="50" t="s">
        <v>115</v>
      </c>
      <c r="E39" s="61">
        <v>700000</v>
      </c>
      <c r="F39" s="50" t="s">
        <v>558</v>
      </c>
    </row>
    <row r="40" spans="1:6" ht="63">
      <c r="A40" s="50">
        <v>28</v>
      </c>
      <c r="B40" s="50" t="s">
        <v>19380</v>
      </c>
      <c r="C40" s="50" t="s">
        <v>19381</v>
      </c>
      <c r="D40" s="50" t="s">
        <v>19382</v>
      </c>
      <c r="E40" s="61">
        <v>600000</v>
      </c>
      <c r="F40" s="50" t="s">
        <v>558</v>
      </c>
    </row>
    <row r="41" spans="1:6" ht="47.25">
      <c r="A41" s="50">
        <v>29</v>
      </c>
      <c r="B41" s="50" t="s">
        <v>19383</v>
      </c>
      <c r="C41" s="50" t="s">
        <v>19384</v>
      </c>
      <c r="D41" s="50" t="s">
        <v>19385</v>
      </c>
      <c r="E41" s="61">
        <v>700000</v>
      </c>
      <c r="F41" s="50" t="s">
        <v>118</v>
      </c>
    </row>
    <row r="42" spans="1:6" ht="47.25">
      <c r="A42" s="50">
        <v>30</v>
      </c>
      <c r="B42" s="50" t="s">
        <v>19386</v>
      </c>
      <c r="C42" s="50" t="s">
        <v>19387</v>
      </c>
      <c r="D42" s="50" t="s">
        <v>20289</v>
      </c>
      <c r="E42" s="61">
        <v>1300000</v>
      </c>
      <c r="F42" s="50" t="s">
        <v>118</v>
      </c>
    </row>
    <row r="43" spans="1:6" ht="47.25">
      <c r="A43" s="50">
        <v>31</v>
      </c>
      <c r="B43" s="50" t="s">
        <v>19388</v>
      </c>
      <c r="C43" s="50" t="s">
        <v>19389</v>
      </c>
      <c r="D43" s="50" t="s">
        <v>19390</v>
      </c>
      <c r="E43" s="61">
        <v>700000</v>
      </c>
      <c r="F43" s="50" t="s">
        <v>118</v>
      </c>
    </row>
    <row r="44" spans="1:6" ht="47.25">
      <c r="A44" s="50">
        <v>32</v>
      </c>
      <c r="B44" s="50" t="s">
        <v>19391</v>
      </c>
      <c r="C44" s="50" t="s">
        <v>19392</v>
      </c>
      <c r="D44" s="50" t="s">
        <v>19362</v>
      </c>
      <c r="E44" s="61">
        <v>700000</v>
      </c>
      <c r="F44" s="50" t="s">
        <v>4</v>
      </c>
    </row>
    <row r="45" spans="1:6" ht="47.25">
      <c r="A45" s="50">
        <v>33</v>
      </c>
      <c r="B45" s="50" t="s">
        <v>19393</v>
      </c>
      <c r="C45" s="50" t="s">
        <v>19394</v>
      </c>
      <c r="D45" s="50" t="s">
        <v>19362</v>
      </c>
      <c r="E45" s="61">
        <v>600000</v>
      </c>
      <c r="F45" s="50" t="s">
        <v>4</v>
      </c>
    </row>
    <row r="46" spans="1:6" ht="47.25">
      <c r="A46" s="50">
        <v>34</v>
      </c>
      <c r="B46" s="50" t="s">
        <v>19395</v>
      </c>
      <c r="C46" s="50" t="s">
        <v>19396</v>
      </c>
      <c r="D46" s="50" t="s">
        <v>19362</v>
      </c>
      <c r="E46" s="61">
        <v>600000</v>
      </c>
      <c r="F46" s="50" t="s">
        <v>4</v>
      </c>
    </row>
    <row r="47" spans="1:6" ht="63">
      <c r="A47" s="50">
        <v>35</v>
      </c>
      <c r="B47" s="50" t="s">
        <v>19397</v>
      </c>
      <c r="C47" s="50" t="s">
        <v>19398</v>
      </c>
      <c r="D47" s="50" t="s">
        <v>19362</v>
      </c>
      <c r="E47" s="61">
        <v>800000</v>
      </c>
      <c r="F47" s="50" t="s">
        <v>4</v>
      </c>
    </row>
    <row r="48" spans="1:6" ht="47.25">
      <c r="A48" s="50">
        <v>36</v>
      </c>
      <c r="B48" s="50" t="s">
        <v>19399</v>
      </c>
      <c r="C48" s="50" t="s">
        <v>19400</v>
      </c>
      <c r="D48" s="50" t="s">
        <v>115</v>
      </c>
      <c r="E48" s="61">
        <v>700000</v>
      </c>
      <c r="F48" s="50" t="s">
        <v>4</v>
      </c>
    </row>
    <row r="49" spans="1:6" ht="47.25">
      <c r="A49" s="50">
        <v>37</v>
      </c>
      <c r="B49" s="50" t="s">
        <v>19401</v>
      </c>
      <c r="C49" s="50" t="s">
        <v>19402</v>
      </c>
      <c r="D49" s="50" t="s">
        <v>115</v>
      </c>
      <c r="E49" s="61">
        <v>700000</v>
      </c>
      <c r="F49" s="50" t="s">
        <v>4</v>
      </c>
    </row>
    <row r="50" spans="1:6" ht="47.25">
      <c r="A50" s="50">
        <v>38</v>
      </c>
      <c r="B50" s="50" t="s">
        <v>19403</v>
      </c>
      <c r="C50" s="50" t="s">
        <v>19404</v>
      </c>
      <c r="D50" s="50" t="s">
        <v>20290</v>
      </c>
      <c r="E50" s="61">
        <v>700000</v>
      </c>
      <c r="F50" s="50" t="s">
        <v>118</v>
      </c>
    </row>
    <row r="51" spans="1:6" ht="63">
      <c r="A51" s="50">
        <v>39</v>
      </c>
      <c r="B51" s="50" t="s">
        <v>20291</v>
      </c>
      <c r="C51" s="50" t="s">
        <v>19405</v>
      </c>
      <c r="D51" s="50" t="s">
        <v>19406</v>
      </c>
      <c r="E51" s="61">
        <v>1000000</v>
      </c>
      <c r="F51" s="50" t="s">
        <v>4</v>
      </c>
    </row>
    <row r="52" spans="1:6" ht="47.25">
      <c r="A52" s="50">
        <v>40</v>
      </c>
      <c r="B52" s="50" t="s">
        <v>19407</v>
      </c>
      <c r="C52" s="50" t="s">
        <v>19408</v>
      </c>
      <c r="D52" s="50" t="s">
        <v>19409</v>
      </c>
      <c r="E52" s="61">
        <v>7500000</v>
      </c>
      <c r="F52" s="50" t="s">
        <v>4</v>
      </c>
    </row>
    <row r="53" spans="1:6">
      <c r="A53" s="50"/>
      <c r="B53" s="2217" t="s">
        <v>3304</v>
      </c>
      <c r="C53" s="2272"/>
      <c r="D53" s="2218"/>
      <c r="E53" s="60"/>
      <c r="F53" s="50"/>
    </row>
    <row r="54" spans="1:6" ht="94.5">
      <c r="A54" s="50">
        <v>41</v>
      </c>
      <c r="B54" s="50" t="s">
        <v>19410</v>
      </c>
      <c r="C54" s="50" t="s">
        <v>19411</v>
      </c>
      <c r="D54" s="50" t="s">
        <v>19412</v>
      </c>
      <c r="E54" s="61">
        <v>600000</v>
      </c>
      <c r="F54" s="50" t="s">
        <v>118</v>
      </c>
    </row>
    <row r="55" spans="1:6" ht="47.25">
      <c r="A55" s="50">
        <v>42</v>
      </c>
      <c r="B55" s="50" t="s">
        <v>19413</v>
      </c>
      <c r="C55" s="50" t="s">
        <v>19414</v>
      </c>
      <c r="D55" s="50" t="s">
        <v>19415</v>
      </c>
      <c r="E55" s="61">
        <v>1000000</v>
      </c>
      <c r="F55" s="50" t="s">
        <v>118</v>
      </c>
    </row>
    <row r="56" spans="1:6" ht="63">
      <c r="A56" s="50">
        <v>43</v>
      </c>
      <c r="B56" s="50" t="s">
        <v>19422</v>
      </c>
      <c r="C56" s="50" t="s">
        <v>19423</v>
      </c>
      <c r="D56" s="50" t="s">
        <v>19424</v>
      </c>
      <c r="E56" s="61">
        <v>500000</v>
      </c>
      <c r="F56" s="50" t="s">
        <v>118</v>
      </c>
    </row>
    <row r="57" spans="1:6" ht="47.25">
      <c r="A57" s="50">
        <v>44</v>
      </c>
      <c r="B57" s="50" t="s">
        <v>19425</v>
      </c>
      <c r="C57" s="50" t="s">
        <v>19426</v>
      </c>
      <c r="D57" s="50" t="s">
        <v>5212</v>
      </c>
      <c r="E57" s="61">
        <v>700000</v>
      </c>
      <c r="F57" s="50" t="s">
        <v>4</v>
      </c>
    </row>
    <row r="58" spans="1:6" ht="47.25">
      <c r="A58" s="50">
        <v>45</v>
      </c>
      <c r="B58" s="50" t="s">
        <v>19427</v>
      </c>
      <c r="C58" s="50" t="s">
        <v>19428</v>
      </c>
      <c r="D58" s="50" t="s">
        <v>19429</v>
      </c>
      <c r="E58" s="61">
        <v>1700000</v>
      </c>
      <c r="F58" s="50" t="s">
        <v>558</v>
      </c>
    </row>
    <row r="59" spans="1:6" ht="47.25">
      <c r="A59" s="50">
        <v>46</v>
      </c>
      <c r="B59" s="50" t="s">
        <v>19430</v>
      </c>
      <c r="C59" s="50" t="s">
        <v>19431</v>
      </c>
      <c r="D59" s="50" t="s">
        <v>19432</v>
      </c>
      <c r="E59" s="61">
        <v>700000</v>
      </c>
      <c r="F59" s="50" t="s">
        <v>118</v>
      </c>
    </row>
    <row r="60" spans="1:6" ht="47.25">
      <c r="A60" s="50">
        <v>47</v>
      </c>
      <c r="B60" s="50" t="s">
        <v>19433</v>
      </c>
      <c r="C60" s="50" t="s">
        <v>19434</v>
      </c>
      <c r="D60" s="50" t="s">
        <v>19435</v>
      </c>
      <c r="E60" s="61">
        <v>500000</v>
      </c>
      <c r="F60" s="50" t="s">
        <v>4</v>
      </c>
    </row>
    <row r="61" spans="1:6" ht="47.25">
      <c r="A61" s="50">
        <v>48</v>
      </c>
      <c r="B61" s="50" t="s">
        <v>19436</v>
      </c>
      <c r="C61" s="50" t="s">
        <v>19437</v>
      </c>
      <c r="D61" s="50" t="s">
        <v>19377</v>
      </c>
      <c r="E61" s="61">
        <v>400000</v>
      </c>
      <c r="F61" s="50" t="s">
        <v>118</v>
      </c>
    </row>
    <row r="62" spans="1:6" ht="63">
      <c r="A62" s="50">
        <v>49</v>
      </c>
      <c r="B62" s="50" t="s">
        <v>19438</v>
      </c>
      <c r="C62" s="50" t="s">
        <v>19439</v>
      </c>
      <c r="D62" s="50" t="s">
        <v>19440</v>
      </c>
      <c r="E62" s="61">
        <v>400000</v>
      </c>
      <c r="F62" s="50" t="s">
        <v>4</v>
      </c>
    </row>
    <row r="63" spans="1:6" ht="110.25">
      <c r="A63" s="50">
        <v>50</v>
      </c>
      <c r="B63" s="50" t="s">
        <v>19441</v>
      </c>
      <c r="C63" s="50" t="s">
        <v>19442</v>
      </c>
      <c r="D63" s="50" t="s">
        <v>19443</v>
      </c>
      <c r="E63" s="61">
        <v>1000000</v>
      </c>
      <c r="F63" s="50" t="s">
        <v>118</v>
      </c>
    </row>
    <row r="64" spans="1:6" ht="110.25">
      <c r="A64" s="50">
        <v>51</v>
      </c>
      <c r="B64" s="50" t="s">
        <v>19444</v>
      </c>
      <c r="C64" s="50" t="s">
        <v>19445</v>
      </c>
      <c r="D64" s="50" t="s">
        <v>19443</v>
      </c>
      <c r="E64" s="61">
        <v>1000000</v>
      </c>
      <c r="F64" s="50" t="s">
        <v>118</v>
      </c>
    </row>
    <row r="65" spans="1:6" ht="47.25">
      <c r="A65" s="50">
        <v>52</v>
      </c>
      <c r="B65" s="50" t="s">
        <v>19446</v>
      </c>
      <c r="C65" s="50" t="s">
        <v>19447</v>
      </c>
      <c r="D65" s="50" t="s">
        <v>485</v>
      </c>
      <c r="E65" s="61">
        <v>600000</v>
      </c>
      <c r="F65" s="50" t="s">
        <v>118</v>
      </c>
    </row>
    <row r="66" spans="1:6" ht="78.75">
      <c r="A66" s="50">
        <v>53</v>
      </c>
      <c r="B66" s="50" t="s">
        <v>19448</v>
      </c>
      <c r="C66" s="50" t="s">
        <v>19449</v>
      </c>
      <c r="D66" s="60" t="s">
        <v>19450</v>
      </c>
      <c r="E66" s="61">
        <v>900000</v>
      </c>
      <c r="F66" s="50" t="s">
        <v>118</v>
      </c>
    </row>
    <row r="67" spans="1:6" ht="47.25">
      <c r="A67" s="50">
        <v>54</v>
      </c>
      <c r="B67" s="50" t="s">
        <v>19451</v>
      </c>
      <c r="C67" s="50" t="s">
        <v>19452</v>
      </c>
      <c r="D67" s="50" t="s">
        <v>115</v>
      </c>
      <c r="E67" s="61">
        <v>700000</v>
      </c>
      <c r="F67" s="50" t="s">
        <v>4</v>
      </c>
    </row>
    <row r="68" spans="1:6" ht="63">
      <c r="A68" s="50">
        <v>55</v>
      </c>
      <c r="B68" s="50" t="s">
        <v>19453</v>
      </c>
      <c r="C68" s="50" t="s">
        <v>19454</v>
      </c>
      <c r="D68" s="50" t="s">
        <v>19455</v>
      </c>
      <c r="E68" s="61">
        <v>300000</v>
      </c>
      <c r="F68" s="50" t="s">
        <v>118</v>
      </c>
    </row>
    <row r="69" spans="1:6" ht="47.25">
      <c r="A69" s="50">
        <v>56</v>
      </c>
      <c r="B69" s="50" t="s">
        <v>19456</v>
      </c>
      <c r="C69" s="50" t="s">
        <v>19457</v>
      </c>
      <c r="D69" s="50" t="s">
        <v>19458</v>
      </c>
      <c r="E69" s="61">
        <v>300000</v>
      </c>
      <c r="F69" s="50" t="s">
        <v>118</v>
      </c>
    </row>
    <row r="70" spans="1:6" ht="47.25">
      <c r="A70" s="50">
        <v>57</v>
      </c>
      <c r="B70" s="50" t="s">
        <v>19459</v>
      </c>
      <c r="C70" s="50" t="s">
        <v>19460</v>
      </c>
      <c r="D70" s="50" t="s">
        <v>19377</v>
      </c>
      <c r="E70" s="61">
        <v>400000</v>
      </c>
      <c r="F70" s="50" t="s">
        <v>118</v>
      </c>
    </row>
    <row r="71" spans="1:6" ht="63">
      <c r="A71" s="50">
        <v>58</v>
      </c>
      <c r="B71" s="50" t="s">
        <v>19461</v>
      </c>
      <c r="C71" s="50" t="s">
        <v>19462</v>
      </c>
      <c r="D71" s="50" t="s">
        <v>19463</v>
      </c>
      <c r="E71" s="61">
        <v>700000</v>
      </c>
      <c r="F71" s="50" t="s">
        <v>118</v>
      </c>
    </row>
    <row r="72" spans="1:6" ht="31.5">
      <c r="A72" s="50">
        <v>59</v>
      </c>
      <c r="B72" s="50" t="s">
        <v>19464</v>
      </c>
      <c r="C72" s="50" t="s">
        <v>19465</v>
      </c>
      <c r="D72" s="50" t="s">
        <v>19466</v>
      </c>
      <c r="E72" s="61">
        <v>300000</v>
      </c>
      <c r="F72" s="50" t="s">
        <v>4</v>
      </c>
    </row>
    <row r="73" spans="1:6" ht="47.25">
      <c r="A73" s="50">
        <v>60</v>
      </c>
      <c r="B73" s="50" t="s">
        <v>19467</v>
      </c>
      <c r="C73" s="50" t="s">
        <v>19468</v>
      </c>
      <c r="D73" s="50" t="s">
        <v>115</v>
      </c>
      <c r="E73" s="61">
        <v>800000</v>
      </c>
      <c r="F73" s="50" t="s">
        <v>4</v>
      </c>
    </row>
    <row r="74" spans="1:6" ht="63">
      <c r="A74" s="50">
        <v>61</v>
      </c>
      <c r="B74" s="50" t="s">
        <v>19469</v>
      </c>
      <c r="C74" s="50" t="s">
        <v>19470</v>
      </c>
      <c r="D74" s="50" t="s">
        <v>19471</v>
      </c>
      <c r="E74" s="61">
        <v>850000</v>
      </c>
      <c r="F74" s="50" t="s">
        <v>4</v>
      </c>
    </row>
    <row r="75" spans="1:6" ht="78.75">
      <c r="A75" s="50">
        <v>62</v>
      </c>
      <c r="B75" s="50" t="s">
        <v>19472</v>
      </c>
      <c r="C75" s="50" t="s">
        <v>19473</v>
      </c>
      <c r="D75" s="50" t="s">
        <v>19474</v>
      </c>
      <c r="E75" s="61">
        <v>600000</v>
      </c>
      <c r="F75" s="50" t="s">
        <v>4</v>
      </c>
    </row>
    <row r="76" spans="1:6" ht="47.25">
      <c r="A76" s="50">
        <v>63</v>
      </c>
      <c r="B76" s="50" t="s">
        <v>19475</v>
      </c>
      <c r="C76" s="50" t="s">
        <v>19476</v>
      </c>
      <c r="D76" s="50" t="s">
        <v>115</v>
      </c>
      <c r="E76" s="61">
        <v>700000</v>
      </c>
      <c r="F76" s="50" t="s">
        <v>4</v>
      </c>
    </row>
    <row r="77" spans="1:6" ht="47.25">
      <c r="A77" s="50">
        <v>64</v>
      </c>
      <c r="B77" s="50" t="s">
        <v>19477</v>
      </c>
      <c r="C77" s="50" t="s">
        <v>19478</v>
      </c>
      <c r="D77" s="50" t="s">
        <v>115</v>
      </c>
      <c r="E77" s="61">
        <v>700000</v>
      </c>
      <c r="F77" s="50" t="s">
        <v>4</v>
      </c>
    </row>
    <row r="78" spans="1:6" ht="47.25">
      <c r="A78" s="50">
        <v>65</v>
      </c>
      <c r="B78" s="50" t="s">
        <v>19479</v>
      </c>
      <c r="C78" s="50" t="s">
        <v>19480</v>
      </c>
      <c r="D78" s="50" t="s">
        <v>19481</v>
      </c>
      <c r="E78" s="61">
        <v>700000</v>
      </c>
      <c r="F78" s="50" t="s">
        <v>4</v>
      </c>
    </row>
    <row r="79" spans="1:6" ht="31.5">
      <c r="A79" s="50">
        <v>66</v>
      </c>
      <c r="B79" s="50" t="s">
        <v>19482</v>
      </c>
      <c r="C79" s="50" t="s">
        <v>19483</v>
      </c>
      <c r="D79" s="50" t="s">
        <v>19362</v>
      </c>
      <c r="E79" s="61">
        <v>600000</v>
      </c>
      <c r="F79" s="50" t="s">
        <v>4</v>
      </c>
    </row>
    <row r="80" spans="1:6" ht="47.25">
      <c r="A80" s="50">
        <v>67</v>
      </c>
      <c r="B80" s="50" t="s">
        <v>19484</v>
      </c>
      <c r="C80" s="50" t="s">
        <v>19485</v>
      </c>
      <c r="D80" s="50" t="s">
        <v>19377</v>
      </c>
      <c r="E80" s="61">
        <v>300000</v>
      </c>
      <c r="F80" s="50" t="s">
        <v>118</v>
      </c>
    </row>
    <row r="81" spans="1:6" ht="47.25">
      <c r="A81" s="50">
        <v>68</v>
      </c>
      <c r="B81" s="50" t="s">
        <v>19486</v>
      </c>
      <c r="C81" s="50" t="s">
        <v>19487</v>
      </c>
      <c r="D81" s="50" t="s">
        <v>19488</v>
      </c>
      <c r="E81" s="61">
        <v>600000</v>
      </c>
      <c r="F81" s="50" t="s">
        <v>4</v>
      </c>
    </row>
    <row r="82" spans="1:6" ht="47.25">
      <c r="A82" s="50">
        <v>69</v>
      </c>
      <c r="B82" s="50" t="s">
        <v>19489</v>
      </c>
      <c r="C82" s="50" t="s">
        <v>19490</v>
      </c>
      <c r="D82" s="50" t="s">
        <v>19491</v>
      </c>
      <c r="E82" s="61">
        <v>400000</v>
      </c>
      <c r="F82" s="50" t="s">
        <v>4</v>
      </c>
    </row>
    <row r="83" spans="1:6" ht="47.25">
      <c r="A83" s="50">
        <v>70</v>
      </c>
      <c r="B83" s="50" t="s">
        <v>19492</v>
      </c>
      <c r="C83" s="50" t="s">
        <v>19493</v>
      </c>
      <c r="D83" s="50" t="s">
        <v>19491</v>
      </c>
      <c r="E83" s="61">
        <v>500000</v>
      </c>
      <c r="F83" s="50" t="s">
        <v>4</v>
      </c>
    </row>
    <row r="84" spans="1:6" ht="47.25">
      <c r="A84" s="50">
        <v>71</v>
      </c>
      <c r="B84" s="50" t="s">
        <v>19494</v>
      </c>
      <c r="C84" s="50" t="s">
        <v>19495</v>
      </c>
      <c r="D84" s="50" t="s">
        <v>19496</v>
      </c>
      <c r="E84" s="61">
        <v>600000</v>
      </c>
      <c r="F84" s="50" t="s">
        <v>4</v>
      </c>
    </row>
    <row r="85" spans="1:6" ht="47.25">
      <c r="A85" s="50">
        <v>72</v>
      </c>
      <c r="B85" s="50" t="s">
        <v>19497</v>
      </c>
      <c r="C85" s="50" t="s">
        <v>19498</v>
      </c>
      <c r="D85" s="50" t="s">
        <v>19499</v>
      </c>
      <c r="E85" s="61">
        <v>300000</v>
      </c>
      <c r="F85" s="50" t="s">
        <v>4</v>
      </c>
    </row>
    <row r="86" spans="1:6">
      <c r="A86" s="50"/>
      <c r="B86" s="2217" t="s">
        <v>662</v>
      </c>
      <c r="C86" s="2272"/>
      <c r="D86" s="2218"/>
      <c r="E86" s="60"/>
      <c r="F86" s="50"/>
    </row>
    <row r="87" spans="1:6" ht="63">
      <c r="A87" s="50">
        <v>73</v>
      </c>
      <c r="B87" s="50" t="s">
        <v>19500</v>
      </c>
      <c r="C87" s="50" t="s">
        <v>19501</v>
      </c>
      <c r="D87" s="50" t="s">
        <v>19502</v>
      </c>
      <c r="E87" s="61">
        <v>250000</v>
      </c>
      <c r="F87" s="50" t="s">
        <v>118</v>
      </c>
    </row>
    <row r="88" spans="1:6" ht="47.25">
      <c r="A88" s="50">
        <v>74</v>
      </c>
      <c r="B88" s="50" t="s">
        <v>19500</v>
      </c>
      <c r="C88" s="50" t="s">
        <v>19503</v>
      </c>
      <c r="D88" s="50" t="s">
        <v>22290</v>
      </c>
      <c r="E88" s="61">
        <v>200000</v>
      </c>
      <c r="F88" s="50" t="s">
        <v>118</v>
      </c>
    </row>
    <row r="89" spans="1:6" ht="78.75">
      <c r="A89" s="50">
        <v>75</v>
      </c>
      <c r="B89" s="50" t="s">
        <v>19504</v>
      </c>
      <c r="C89" s="50" t="s">
        <v>19505</v>
      </c>
      <c r="D89" s="50" t="s">
        <v>19506</v>
      </c>
      <c r="E89" s="61">
        <v>1000000</v>
      </c>
      <c r="F89" s="50" t="s">
        <v>118</v>
      </c>
    </row>
    <row r="90" spans="1:6" ht="63">
      <c r="A90" s="50">
        <v>76</v>
      </c>
      <c r="B90" s="50" t="s">
        <v>19507</v>
      </c>
      <c r="C90" s="50" t="s">
        <v>19508</v>
      </c>
      <c r="D90" s="50" t="s">
        <v>19509</v>
      </c>
      <c r="E90" s="61">
        <v>700000</v>
      </c>
      <c r="F90" s="50" t="s">
        <v>118</v>
      </c>
    </row>
    <row r="91" spans="1:6" ht="31.5">
      <c r="A91" s="50">
        <v>77</v>
      </c>
      <c r="B91" s="50" t="s">
        <v>19510</v>
      </c>
      <c r="C91" s="50" t="s">
        <v>19511</v>
      </c>
      <c r="D91" s="50" t="s">
        <v>19512</v>
      </c>
      <c r="E91" s="61">
        <v>1700000</v>
      </c>
      <c r="F91" s="50" t="s">
        <v>4</v>
      </c>
    </row>
    <row r="92" spans="1:6" ht="63" customHeight="1">
      <c r="A92" s="50">
        <v>78</v>
      </c>
      <c r="B92" s="50" t="s">
        <v>19513</v>
      </c>
      <c r="C92" s="50" t="s">
        <v>19514</v>
      </c>
      <c r="D92" s="50" t="s">
        <v>19515</v>
      </c>
      <c r="E92" s="61">
        <v>400000</v>
      </c>
      <c r="F92" s="50" t="s">
        <v>4</v>
      </c>
    </row>
    <row r="93" spans="1:6" ht="35.25" customHeight="1">
      <c r="A93" s="50">
        <v>79</v>
      </c>
      <c r="B93" s="50" t="s">
        <v>19516</v>
      </c>
      <c r="C93" s="50" t="s">
        <v>19517</v>
      </c>
      <c r="D93" s="50" t="s">
        <v>19515</v>
      </c>
      <c r="E93" s="61">
        <v>400000</v>
      </c>
      <c r="F93" s="50" t="s">
        <v>4</v>
      </c>
    </row>
    <row r="94" spans="1:6" ht="50.25" customHeight="1">
      <c r="A94" s="50">
        <v>80</v>
      </c>
      <c r="B94" s="50" t="s">
        <v>19518</v>
      </c>
      <c r="C94" s="50" t="s">
        <v>19519</v>
      </c>
      <c r="D94" s="50" t="s">
        <v>19520</v>
      </c>
      <c r="E94" s="61">
        <v>100000</v>
      </c>
      <c r="F94" s="50" t="s">
        <v>118</v>
      </c>
    </row>
    <row r="95" spans="1:6" ht="50.25" customHeight="1">
      <c r="A95" s="50">
        <v>81</v>
      </c>
      <c r="B95" s="50" t="s">
        <v>19521</v>
      </c>
      <c r="C95" s="50" t="s">
        <v>19522</v>
      </c>
      <c r="D95" s="50" t="s">
        <v>19523</v>
      </c>
      <c r="E95" s="61">
        <v>700000</v>
      </c>
      <c r="F95" s="50" t="s">
        <v>14754</v>
      </c>
    </row>
    <row r="96" spans="1:6" ht="49.5" customHeight="1">
      <c r="A96" s="50">
        <v>82</v>
      </c>
      <c r="B96" s="50" t="s">
        <v>19525</v>
      </c>
      <c r="C96" s="50" t="s">
        <v>19526</v>
      </c>
      <c r="D96" s="50" t="s">
        <v>19527</v>
      </c>
      <c r="E96" s="61">
        <v>300000</v>
      </c>
      <c r="F96" s="50" t="s">
        <v>4</v>
      </c>
    </row>
    <row r="97" spans="1:9">
      <c r="A97" s="95"/>
      <c r="B97" s="441" t="s">
        <v>15</v>
      </c>
      <c r="C97" s="95"/>
      <c r="D97" s="95"/>
      <c r="E97" s="481">
        <f>SUM(E6:E96)</f>
        <v>104585058.01000001</v>
      </c>
      <c r="F97" s="95"/>
    </row>
    <row r="98" spans="1:9">
      <c r="A98" s="2168" t="s">
        <v>3665</v>
      </c>
      <c r="B98" s="2168"/>
      <c r="C98" s="2168"/>
      <c r="D98" s="2168"/>
      <c r="E98" s="2168"/>
      <c r="F98" s="2168"/>
    </row>
    <row r="99" spans="1:9" ht="67.5" customHeight="1">
      <c r="A99" s="2168" t="s">
        <v>3666</v>
      </c>
      <c r="B99" s="2168"/>
      <c r="C99" s="2168"/>
      <c r="D99" s="2168" t="s">
        <v>3667</v>
      </c>
      <c r="E99" s="2168"/>
      <c r="F99" s="2168"/>
    </row>
    <row r="100" spans="1:9" ht="86.25" customHeight="1">
      <c r="A100" s="2143" t="s">
        <v>19194</v>
      </c>
      <c r="B100" s="2143"/>
      <c r="C100" s="2143"/>
      <c r="D100" s="2143" t="s">
        <v>5819</v>
      </c>
      <c r="E100" s="2143"/>
      <c r="F100" s="2143"/>
    </row>
    <row r="101" spans="1:9">
      <c r="A101" s="371"/>
      <c r="B101" s="371"/>
      <c r="C101" s="371"/>
      <c r="D101" s="371"/>
      <c r="E101" s="371"/>
      <c r="F101" s="371"/>
    </row>
    <row r="102" spans="1:9">
      <c r="A102" s="371"/>
      <c r="B102" s="371"/>
      <c r="C102" s="371"/>
      <c r="D102" s="371"/>
      <c r="E102" s="371"/>
      <c r="F102" s="371"/>
    </row>
    <row r="103" spans="1:9">
      <c r="A103" s="371"/>
      <c r="B103" s="371"/>
      <c r="C103" s="371"/>
      <c r="D103" s="371"/>
      <c r="E103" s="371"/>
      <c r="F103" s="371"/>
    </row>
    <row r="104" spans="1:9">
      <c r="A104" s="371"/>
      <c r="B104" s="371"/>
      <c r="C104" s="371"/>
      <c r="D104" s="371"/>
      <c r="E104" s="371"/>
      <c r="F104" s="371"/>
    </row>
    <row r="105" spans="1:9">
      <c r="A105" s="371"/>
      <c r="B105" s="371"/>
      <c r="C105" s="371"/>
      <c r="D105" s="371"/>
      <c r="E105" s="371"/>
      <c r="F105" s="371"/>
    </row>
    <row r="106" spans="1:9" ht="63">
      <c r="A106" s="50">
        <v>43</v>
      </c>
      <c r="B106" s="50" t="s">
        <v>19416</v>
      </c>
      <c r="C106" s="50" t="s">
        <v>19417</v>
      </c>
      <c r="D106" s="50" t="s">
        <v>24115</v>
      </c>
      <c r="E106" s="61">
        <v>1000000</v>
      </c>
      <c r="F106" s="50" t="s">
        <v>4</v>
      </c>
    </row>
    <row r="107" spans="1:9" ht="63">
      <c r="A107" s="50">
        <v>44</v>
      </c>
      <c r="B107" s="50" t="s">
        <v>19418</v>
      </c>
      <c r="C107" s="50" t="s">
        <v>19419</v>
      </c>
      <c r="D107" s="50" t="s">
        <v>24116</v>
      </c>
      <c r="E107" s="61">
        <v>900000</v>
      </c>
      <c r="F107" s="50" t="s">
        <v>4</v>
      </c>
    </row>
    <row r="108" spans="1:9" ht="63">
      <c r="A108" s="50">
        <v>45</v>
      </c>
      <c r="B108" s="50" t="s">
        <v>19420</v>
      </c>
      <c r="C108" s="50" t="s">
        <v>19421</v>
      </c>
      <c r="D108" s="50" t="s">
        <v>24116</v>
      </c>
      <c r="E108" s="61">
        <v>900000</v>
      </c>
      <c r="F108" s="50"/>
    </row>
    <row r="109" spans="1:9" ht="47.25">
      <c r="A109" s="50">
        <v>10</v>
      </c>
      <c r="B109" s="50" t="s">
        <v>19335</v>
      </c>
      <c r="C109" s="50" t="s">
        <v>19336</v>
      </c>
      <c r="D109" s="50" t="s">
        <v>22292</v>
      </c>
      <c r="E109" s="61">
        <v>505817.51</v>
      </c>
      <c r="F109" s="50" t="s">
        <v>118</v>
      </c>
      <c r="I109" s="260"/>
    </row>
    <row r="110" spans="1:9" ht="47.25">
      <c r="A110" s="50">
        <v>85</v>
      </c>
      <c r="B110" s="97" t="s">
        <v>20292</v>
      </c>
      <c r="C110" s="97" t="s">
        <v>19524</v>
      </c>
      <c r="D110" s="97" t="s">
        <v>20293</v>
      </c>
      <c r="E110" s="61">
        <v>500000</v>
      </c>
      <c r="F110" s="50" t="s">
        <v>4</v>
      </c>
      <c r="I110" s="645"/>
    </row>
    <row r="111" spans="1:9" ht="47.25">
      <c r="A111" s="50">
        <v>77</v>
      </c>
      <c r="B111" s="50" t="s">
        <v>19500</v>
      </c>
      <c r="C111" s="50" t="s">
        <v>19503</v>
      </c>
      <c r="D111" s="50" t="s">
        <v>22291</v>
      </c>
      <c r="E111" s="61">
        <v>650000</v>
      </c>
      <c r="F111" s="50" t="s">
        <v>118</v>
      </c>
      <c r="I111" s="260"/>
    </row>
    <row r="112" spans="1:9">
      <c r="E112" s="814">
        <f>SUM(E106:E111)</f>
        <v>4455817.51</v>
      </c>
    </row>
    <row r="115" spans="5:5">
      <c r="E115" s="814">
        <f>E112+E97</f>
        <v>109040875.52000001</v>
      </c>
    </row>
  </sheetData>
  <mergeCells count="17">
    <mergeCell ref="A98:F98"/>
    <mergeCell ref="A99:C99"/>
    <mergeCell ref="D99:F99"/>
    <mergeCell ref="A100:C100"/>
    <mergeCell ref="D100:F100"/>
    <mergeCell ref="B86:D86"/>
    <mergeCell ref="A1:F1"/>
    <mergeCell ref="A2:F2"/>
    <mergeCell ref="A3:F3"/>
    <mergeCell ref="B5:D5"/>
    <mergeCell ref="B11:D11"/>
    <mergeCell ref="B15:D15"/>
    <mergeCell ref="B17:D17"/>
    <mergeCell ref="B19:D19"/>
    <mergeCell ref="B21:D21"/>
    <mergeCell ref="B24:C24"/>
    <mergeCell ref="B53:D53"/>
  </mergeCells>
  <pageMargins left="0.7" right="0.7" top="0.75" bottom="0.75" header="0.3" footer="0.3"/>
  <pageSetup orientation="landscape" r:id="rId1"/>
  <headerFooter>
    <oddFooter>Page &amp;P of &amp;N</oddFooter>
  </headerFooter>
</worksheet>
</file>

<file path=xl/worksheets/sheet143.xml><?xml version="1.0" encoding="utf-8"?>
<worksheet xmlns="http://schemas.openxmlformats.org/spreadsheetml/2006/main" xmlns:r="http://schemas.openxmlformats.org/officeDocument/2006/relationships">
  <sheetPr>
    <tabColor theme="5" tint="-0.499984740745262"/>
  </sheetPr>
  <dimension ref="A1:F96"/>
  <sheetViews>
    <sheetView topLeftCell="A58" workbookViewId="0">
      <selection activeCell="I68" sqref="I68"/>
    </sheetView>
  </sheetViews>
  <sheetFormatPr defaultRowHeight="15.75"/>
  <cols>
    <col min="1" max="1" width="7.140625" style="286" customWidth="1"/>
    <col min="2" max="2" width="15.140625" style="286" customWidth="1"/>
    <col min="3" max="3" width="42.28515625" style="286" customWidth="1"/>
    <col min="4" max="4" width="25.42578125" style="286" customWidth="1"/>
    <col min="5" max="5" width="21" style="739" customWidth="1"/>
    <col min="6" max="6" width="10" style="447" customWidth="1"/>
    <col min="7" max="8" width="9.140625" style="286"/>
    <col min="9" max="9" width="13.140625" style="286" bestFit="1" customWidth="1"/>
    <col min="10" max="10" width="9.140625" style="286"/>
    <col min="11" max="11" width="16.42578125" style="286" bestFit="1" customWidth="1"/>
    <col min="12" max="16384" width="9.140625" style="286"/>
  </cols>
  <sheetData>
    <row r="1" spans="1:6">
      <c r="A1" s="2351" t="s">
        <v>133</v>
      </c>
      <c r="B1" s="2352"/>
      <c r="C1" s="2352"/>
      <c r="D1" s="2352"/>
      <c r="E1" s="2352"/>
      <c r="F1" s="2353"/>
    </row>
    <row r="2" spans="1:6">
      <c r="A2" s="2351" t="s">
        <v>19528</v>
      </c>
      <c r="B2" s="2352"/>
      <c r="C2" s="2352"/>
      <c r="D2" s="2352"/>
      <c r="E2" s="2352"/>
      <c r="F2" s="2353"/>
    </row>
    <row r="3" spans="1:6">
      <c r="A3" s="2351" t="s">
        <v>140</v>
      </c>
      <c r="B3" s="2352"/>
      <c r="C3" s="2352"/>
      <c r="D3" s="2352"/>
      <c r="E3" s="2352"/>
      <c r="F3" s="2353"/>
    </row>
    <row r="4" spans="1:6" ht="31.5">
      <c r="A4" s="173" t="s">
        <v>19529</v>
      </c>
      <c r="B4" s="47" t="s">
        <v>676</v>
      </c>
      <c r="C4" s="47" t="s">
        <v>463</v>
      </c>
      <c r="D4" s="47" t="s">
        <v>788</v>
      </c>
      <c r="E4" s="105" t="s">
        <v>20323</v>
      </c>
      <c r="F4" s="172" t="s">
        <v>677</v>
      </c>
    </row>
    <row r="5" spans="1:6">
      <c r="A5" s="173"/>
      <c r="B5" s="2228" t="s">
        <v>14721</v>
      </c>
      <c r="C5" s="2229"/>
      <c r="D5" s="2230"/>
      <c r="E5" s="105"/>
      <c r="F5" s="172"/>
    </row>
    <row r="6" spans="1:6" ht="31.5">
      <c r="A6" s="50">
        <v>1</v>
      </c>
      <c r="B6" s="50" t="s">
        <v>3372</v>
      </c>
      <c r="C6" s="50" t="s">
        <v>19530</v>
      </c>
      <c r="D6" s="51" t="s">
        <v>19531</v>
      </c>
      <c r="E6" s="193">
        <v>1800000</v>
      </c>
      <c r="F6" s="160" t="s">
        <v>118</v>
      </c>
    </row>
    <row r="7" spans="1:6" ht="78.75">
      <c r="A7" s="50">
        <v>2</v>
      </c>
      <c r="B7" s="50" t="s">
        <v>5</v>
      </c>
      <c r="C7" s="50" t="s">
        <v>19532</v>
      </c>
      <c r="D7" s="51" t="s">
        <v>173</v>
      </c>
      <c r="E7" s="193">
        <v>3042452.53</v>
      </c>
      <c r="F7" s="160" t="s">
        <v>118</v>
      </c>
    </row>
    <row r="8" spans="1:6" ht="31.5">
      <c r="A8" s="50">
        <v>3</v>
      </c>
      <c r="B8" s="50" t="s">
        <v>4572</v>
      </c>
      <c r="C8" s="50" t="s">
        <v>19533</v>
      </c>
      <c r="D8" s="51" t="s">
        <v>7779</v>
      </c>
      <c r="E8" s="193">
        <v>200000</v>
      </c>
      <c r="F8" s="160" t="s">
        <v>118</v>
      </c>
    </row>
    <row r="9" spans="1:6" ht="31.5">
      <c r="A9" s="50">
        <v>4</v>
      </c>
      <c r="B9" s="50" t="s">
        <v>4574</v>
      </c>
      <c r="C9" s="50" t="s">
        <v>19534</v>
      </c>
      <c r="D9" s="51" t="s">
        <v>19535</v>
      </c>
      <c r="E9" s="193">
        <v>90000</v>
      </c>
      <c r="F9" s="160" t="s">
        <v>118</v>
      </c>
    </row>
    <row r="10" spans="1:6" ht="47.25">
      <c r="A10" s="50">
        <v>5</v>
      </c>
      <c r="B10" s="50" t="s">
        <v>1426</v>
      </c>
      <c r="C10" s="50" t="s">
        <v>19536</v>
      </c>
      <c r="D10" s="51" t="s">
        <v>1914</v>
      </c>
      <c r="E10" s="193">
        <v>1410000</v>
      </c>
      <c r="F10" s="160" t="s">
        <v>118</v>
      </c>
    </row>
    <row r="11" spans="1:6">
      <c r="A11" s="50"/>
      <c r="B11" s="2217" t="s">
        <v>142</v>
      </c>
      <c r="C11" s="2272"/>
      <c r="D11" s="2218"/>
      <c r="E11" s="193"/>
      <c r="F11" s="160"/>
    </row>
    <row r="12" spans="1:6" ht="78.75">
      <c r="A12" s="50">
        <v>6</v>
      </c>
      <c r="B12" s="51" t="s">
        <v>467</v>
      </c>
      <c r="C12" s="51" t="s">
        <v>19537</v>
      </c>
      <c r="D12" s="51" t="s">
        <v>5981</v>
      </c>
      <c r="E12" s="193">
        <v>671226.27</v>
      </c>
      <c r="F12" s="160" t="s">
        <v>118</v>
      </c>
    </row>
    <row r="13" spans="1:6" ht="47.25">
      <c r="A13" s="50">
        <v>7</v>
      </c>
      <c r="B13" s="51" t="s">
        <v>12</v>
      </c>
      <c r="C13" s="51" t="s">
        <v>19538</v>
      </c>
      <c r="D13" s="51" t="s">
        <v>1914</v>
      </c>
      <c r="E13" s="193">
        <v>700000</v>
      </c>
      <c r="F13" s="160" t="s">
        <v>118</v>
      </c>
    </row>
    <row r="14" spans="1:6" ht="63">
      <c r="A14" s="50">
        <v>8</v>
      </c>
      <c r="B14" s="51" t="s">
        <v>360</v>
      </c>
      <c r="C14" s="51" t="s">
        <v>19539</v>
      </c>
      <c r="D14" s="51" t="s">
        <v>19540</v>
      </c>
      <c r="E14" s="193">
        <v>1900000</v>
      </c>
      <c r="F14" s="160" t="s">
        <v>118</v>
      </c>
    </row>
    <row r="15" spans="1:6">
      <c r="A15" s="50"/>
      <c r="B15" s="2228" t="s">
        <v>145</v>
      </c>
      <c r="C15" s="2229"/>
      <c r="D15" s="2230"/>
      <c r="E15" s="193"/>
      <c r="F15" s="160"/>
    </row>
    <row r="16" spans="1:6" ht="63">
      <c r="A16" s="50">
        <v>9</v>
      </c>
      <c r="B16" s="108" t="s">
        <v>7787</v>
      </c>
      <c r="C16" s="108" t="s">
        <v>19541</v>
      </c>
      <c r="D16" s="75" t="s">
        <v>7789</v>
      </c>
      <c r="E16" s="193">
        <v>17260218.879999999</v>
      </c>
      <c r="F16" s="160" t="s">
        <v>118</v>
      </c>
    </row>
    <row r="17" spans="1:6" ht="63">
      <c r="A17" s="50">
        <v>10</v>
      </c>
      <c r="B17" s="108" t="s">
        <v>596</v>
      </c>
      <c r="C17" s="108" t="s">
        <v>19542</v>
      </c>
      <c r="D17" s="75" t="s">
        <v>7791</v>
      </c>
      <c r="E17" s="193">
        <v>10000000</v>
      </c>
      <c r="F17" s="160" t="s">
        <v>118</v>
      </c>
    </row>
    <row r="18" spans="1:6">
      <c r="A18" s="50"/>
      <c r="B18" s="2420" t="s">
        <v>3304</v>
      </c>
      <c r="C18" s="2421"/>
      <c r="D18" s="2422"/>
      <c r="E18" s="193"/>
      <c r="F18" s="160"/>
    </row>
    <row r="19" spans="1:6" ht="94.5">
      <c r="A19" s="50">
        <v>11</v>
      </c>
      <c r="B19" s="75" t="s">
        <v>12659</v>
      </c>
      <c r="C19" s="108" t="s">
        <v>19543</v>
      </c>
      <c r="D19" s="75" t="s">
        <v>20324</v>
      </c>
      <c r="E19" s="189">
        <v>1050000</v>
      </c>
      <c r="F19" s="160" t="s">
        <v>118</v>
      </c>
    </row>
    <row r="20" spans="1:6" ht="94.5">
      <c r="A20" s="50">
        <v>12</v>
      </c>
      <c r="B20" s="75" t="s">
        <v>19545</v>
      </c>
      <c r="C20" s="108" t="s">
        <v>19546</v>
      </c>
      <c r="D20" s="75" t="s">
        <v>19544</v>
      </c>
      <c r="E20" s="189">
        <v>1050000</v>
      </c>
      <c r="F20" s="160" t="s">
        <v>118</v>
      </c>
    </row>
    <row r="21" spans="1:6" ht="94.5">
      <c r="A21" s="50">
        <v>13</v>
      </c>
      <c r="B21" s="75" t="s">
        <v>19547</v>
      </c>
      <c r="C21" s="108" t="s">
        <v>19548</v>
      </c>
      <c r="D21" s="75" t="s">
        <v>20324</v>
      </c>
      <c r="E21" s="189">
        <v>1050000</v>
      </c>
      <c r="F21" s="160" t="s">
        <v>118</v>
      </c>
    </row>
    <row r="22" spans="1:6" ht="94.5">
      <c r="A22" s="50">
        <v>14</v>
      </c>
      <c r="B22" s="75" t="s">
        <v>19549</v>
      </c>
      <c r="C22" s="108" t="s">
        <v>19550</v>
      </c>
      <c r="D22" s="75" t="s">
        <v>20324</v>
      </c>
      <c r="E22" s="189">
        <v>1050000</v>
      </c>
      <c r="F22" s="160" t="s">
        <v>118</v>
      </c>
    </row>
    <row r="23" spans="1:6" ht="94.5">
      <c r="A23" s="50">
        <v>15</v>
      </c>
      <c r="B23" s="75" t="s">
        <v>19551</v>
      </c>
      <c r="C23" s="108" t="s">
        <v>19552</v>
      </c>
      <c r="D23" s="75" t="s">
        <v>20324</v>
      </c>
      <c r="E23" s="189">
        <v>1050000</v>
      </c>
      <c r="F23" s="160" t="s">
        <v>118</v>
      </c>
    </row>
    <row r="24" spans="1:6" ht="94.5">
      <c r="A24" s="50">
        <v>16</v>
      </c>
      <c r="B24" s="75" t="s">
        <v>19553</v>
      </c>
      <c r="C24" s="108" t="s">
        <v>19554</v>
      </c>
      <c r="D24" s="75" t="s">
        <v>20324</v>
      </c>
      <c r="E24" s="189">
        <v>1050000</v>
      </c>
      <c r="F24" s="160" t="s">
        <v>118</v>
      </c>
    </row>
    <row r="25" spans="1:6" ht="94.5">
      <c r="A25" s="50">
        <v>17</v>
      </c>
      <c r="B25" s="75" t="s">
        <v>19555</v>
      </c>
      <c r="C25" s="108" t="s">
        <v>19556</v>
      </c>
      <c r="D25" s="75" t="s">
        <v>20324</v>
      </c>
      <c r="E25" s="189">
        <v>1050000</v>
      </c>
      <c r="F25" s="160" t="s">
        <v>118</v>
      </c>
    </row>
    <row r="26" spans="1:6" ht="94.5">
      <c r="A26" s="50">
        <v>18</v>
      </c>
      <c r="B26" s="75" t="s">
        <v>19557</v>
      </c>
      <c r="C26" s="108" t="s">
        <v>19558</v>
      </c>
      <c r="D26" s="75" t="s">
        <v>20324</v>
      </c>
      <c r="E26" s="189">
        <v>1050000</v>
      </c>
      <c r="F26" s="160" t="s">
        <v>118</v>
      </c>
    </row>
    <row r="27" spans="1:6" ht="31.5">
      <c r="A27" s="50">
        <v>19</v>
      </c>
      <c r="B27" s="75" t="s">
        <v>19559</v>
      </c>
      <c r="C27" s="108" t="s">
        <v>19560</v>
      </c>
      <c r="D27" s="75" t="s">
        <v>5675</v>
      </c>
      <c r="E27" s="189">
        <v>800000</v>
      </c>
      <c r="F27" s="160" t="s">
        <v>4</v>
      </c>
    </row>
    <row r="28" spans="1:6" ht="31.5">
      <c r="A28" s="50">
        <v>20</v>
      </c>
      <c r="B28" s="75" t="s">
        <v>19561</v>
      </c>
      <c r="C28" s="75" t="s">
        <v>19562</v>
      </c>
      <c r="D28" s="75" t="s">
        <v>5675</v>
      </c>
      <c r="E28" s="189">
        <v>800000</v>
      </c>
      <c r="F28" s="337" t="s">
        <v>4</v>
      </c>
    </row>
    <row r="29" spans="1:6" ht="47.25">
      <c r="A29" s="50">
        <v>21</v>
      </c>
      <c r="B29" s="75" t="s">
        <v>19563</v>
      </c>
      <c r="C29" s="108" t="s">
        <v>19564</v>
      </c>
      <c r="D29" s="75" t="s">
        <v>19043</v>
      </c>
      <c r="E29" s="189">
        <v>400000</v>
      </c>
      <c r="F29" s="160" t="s">
        <v>4</v>
      </c>
    </row>
    <row r="30" spans="1:6" ht="47.25">
      <c r="A30" s="50">
        <v>22</v>
      </c>
      <c r="B30" s="75" t="s">
        <v>19565</v>
      </c>
      <c r="C30" s="108" t="s">
        <v>19566</v>
      </c>
      <c r="D30" s="75" t="s">
        <v>19043</v>
      </c>
      <c r="E30" s="189">
        <v>400000</v>
      </c>
      <c r="F30" s="160" t="s">
        <v>4</v>
      </c>
    </row>
    <row r="31" spans="1:6" ht="63">
      <c r="A31" s="50">
        <v>23</v>
      </c>
      <c r="B31" s="75" t="s">
        <v>19549</v>
      </c>
      <c r="C31" s="108" t="s">
        <v>19567</v>
      </c>
      <c r="D31" s="75" t="s">
        <v>19568</v>
      </c>
      <c r="E31" s="189">
        <v>6000000</v>
      </c>
      <c r="F31" s="337" t="s">
        <v>4</v>
      </c>
    </row>
    <row r="32" spans="1:6" ht="47.25">
      <c r="A32" s="50">
        <v>24</v>
      </c>
      <c r="B32" s="75" t="s">
        <v>19569</v>
      </c>
      <c r="C32" s="108" t="s">
        <v>19570</v>
      </c>
      <c r="D32" s="75" t="s">
        <v>115</v>
      </c>
      <c r="E32" s="189">
        <v>1100000</v>
      </c>
      <c r="F32" s="337" t="s">
        <v>4</v>
      </c>
    </row>
    <row r="33" spans="1:6" ht="47.25">
      <c r="A33" s="50">
        <v>25</v>
      </c>
      <c r="B33" s="75" t="s">
        <v>19571</v>
      </c>
      <c r="C33" s="108" t="s">
        <v>19572</v>
      </c>
      <c r="D33" s="75" t="s">
        <v>115</v>
      </c>
      <c r="E33" s="189">
        <v>1100000</v>
      </c>
      <c r="F33" s="337" t="s">
        <v>4</v>
      </c>
    </row>
    <row r="34" spans="1:6" ht="63">
      <c r="A34" s="50">
        <v>26</v>
      </c>
      <c r="B34" s="75" t="s">
        <v>19573</v>
      </c>
      <c r="C34" s="108" t="s">
        <v>19574</v>
      </c>
      <c r="D34" s="75" t="s">
        <v>19575</v>
      </c>
      <c r="E34" s="189">
        <v>6000000</v>
      </c>
      <c r="F34" s="337" t="s">
        <v>4</v>
      </c>
    </row>
    <row r="35" spans="1:6">
      <c r="A35" s="50"/>
      <c r="B35" s="2423" t="s">
        <v>3341</v>
      </c>
      <c r="C35" s="2424"/>
      <c r="D35" s="2425"/>
      <c r="E35" s="193"/>
      <c r="F35" s="337"/>
    </row>
    <row r="36" spans="1:6" ht="63">
      <c r="A36" s="50">
        <v>27</v>
      </c>
      <c r="B36" s="75" t="s">
        <v>20325</v>
      </c>
      <c r="C36" s="108" t="s">
        <v>19576</v>
      </c>
      <c r="D36" s="75" t="s">
        <v>19577</v>
      </c>
      <c r="E36" s="193">
        <v>2000000</v>
      </c>
      <c r="F36" s="337" t="s">
        <v>118</v>
      </c>
    </row>
    <row r="37" spans="1:6" ht="47.25">
      <c r="A37" s="50">
        <v>28</v>
      </c>
      <c r="B37" s="75" t="s">
        <v>19578</v>
      </c>
      <c r="C37" s="108" t="s">
        <v>19579</v>
      </c>
      <c r="D37" s="75" t="s">
        <v>115</v>
      </c>
      <c r="E37" s="193">
        <v>1100000</v>
      </c>
      <c r="F37" s="337" t="s">
        <v>4</v>
      </c>
    </row>
    <row r="38" spans="1:6" ht="47.25">
      <c r="A38" s="50">
        <v>29</v>
      </c>
      <c r="B38" s="75" t="s">
        <v>20326</v>
      </c>
      <c r="C38" s="108" t="s">
        <v>19580</v>
      </c>
      <c r="D38" s="60" t="s">
        <v>19581</v>
      </c>
      <c r="E38" s="193">
        <v>700000</v>
      </c>
      <c r="F38" s="337" t="s">
        <v>118</v>
      </c>
    </row>
    <row r="39" spans="1:6" ht="47.25">
      <c r="A39" s="50">
        <v>30</v>
      </c>
      <c r="B39" s="75" t="s">
        <v>20327</v>
      </c>
      <c r="C39" s="108" t="s">
        <v>19582</v>
      </c>
      <c r="D39" s="75" t="s">
        <v>19583</v>
      </c>
      <c r="E39" s="193">
        <v>1500000</v>
      </c>
      <c r="F39" s="337" t="s">
        <v>118</v>
      </c>
    </row>
    <row r="40" spans="1:6" ht="47.25">
      <c r="A40" s="50">
        <v>31</v>
      </c>
      <c r="B40" s="75" t="s">
        <v>20328</v>
      </c>
      <c r="C40" s="108" t="s">
        <v>19584</v>
      </c>
      <c r="D40" s="75" t="s">
        <v>19583</v>
      </c>
      <c r="E40" s="193">
        <v>1500000</v>
      </c>
      <c r="F40" s="337" t="s">
        <v>118</v>
      </c>
    </row>
    <row r="41" spans="1:6" ht="63">
      <c r="A41" s="50">
        <v>32</v>
      </c>
      <c r="B41" s="108" t="s">
        <v>20329</v>
      </c>
      <c r="C41" s="108" t="s">
        <v>19585</v>
      </c>
      <c r="D41" s="75" t="s">
        <v>19568</v>
      </c>
      <c r="E41" s="189">
        <v>6000000</v>
      </c>
      <c r="F41" s="337" t="s">
        <v>4</v>
      </c>
    </row>
    <row r="42" spans="1:6" ht="63">
      <c r="A42" s="50">
        <v>33</v>
      </c>
      <c r="B42" s="75" t="s">
        <v>20330</v>
      </c>
      <c r="C42" s="108" t="s">
        <v>19586</v>
      </c>
      <c r="D42" s="75" t="s">
        <v>115</v>
      </c>
      <c r="E42" s="189">
        <v>1100000</v>
      </c>
      <c r="F42" s="337" t="s">
        <v>4</v>
      </c>
    </row>
    <row r="43" spans="1:6" ht="63">
      <c r="A43" s="50">
        <v>34</v>
      </c>
      <c r="B43" s="50" t="s">
        <v>20331</v>
      </c>
      <c r="C43" s="51" t="s">
        <v>19587</v>
      </c>
      <c r="D43" s="50" t="s">
        <v>19588</v>
      </c>
      <c r="E43" s="189">
        <v>1000000</v>
      </c>
      <c r="F43" s="160" t="s">
        <v>4</v>
      </c>
    </row>
    <row r="44" spans="1:6">
      <c r="A44" s="50"/>
      <c r="B44" s="2217" t="s">
        <v>19589</v>
      </c>
      <c r="C44" s="2272"/>
      <c r="D44" s="2218"/>
      <c r="E44" s="189"/>
      <c r="F44" s="160"/>
    </row>
    <row r="45" spans="1:6" ht="78.75">
      <c r="A45" s="50">
        <v>35</v>
      </c>
      <c r="B45" s="50" t="s">
        <v>19590</v>
      </c>
      <c r="C45" s="51" t="s">
        <v>19591</v>
      </c>
      <c r="D45" s="50" t="s">
        <v>19592</v>
      </c>
      <c r="E45" s="189">
        <v>2000000</v>
      </c>
      <c r="F45" s="160" t="s">
        <v>118</v>
      </c>
    </row>
    <row r="46" spans="1:6" ht="63">
      <c r="A46" s="50">
        <v>36</v>
      </c>
      <c r="B46" s="50" t="s">
        <v>19593</v>
      </c>
      <c r="C46" s="51" t="s">
        <v>19594</v>
      </c>
      <c r="D46" s="50" t="s">
        <v>19595</v>
      </c>
      <c r="E46" s="189">
        <v>500000</v>
      </c>
      <c r="F46" s="160" t="s">
        <v>110</v>
      </c>
    </row>
    <row r="47" spans="1:6">
      <c r="A47" s="50"/>
      <c r="B47" s="2217" t="s">
        <v>662</v>
      </c>
      <c r="C47" s="2272"/>
      <c r="D47" s="2218"/>
      <c r="E47" s="189"/>
      <c r="F47" s="160"/>
    </row>
    <row r="48" spans="1:6" ht="78.75">
      <c r="A48" s="50">
        <v>37</v>
      </c>
      <c r="B48" s="50" t="s">
        <v>19596</v>
      </c>
      <c r="C48" s="51" t="s">
        <v>19597</v>
      </c>
      <c r="D48" s="50" t="s">
        <v>19598</v>
      </c>
      <c r="E48" s="189">
        <v>1000000</v>
      </c>
      <c r="F48" s="160" t="s">
        <v>118</v>
      </c>
    </row>
    <row r="49" spans="1:6" ht="78.75">
      <c r="A49" s="50">
        <v>38</v>
      </c>
      <c r="B49" s="50" t="s">
        <v>19599</v>
      </c>
      <c r="C49" s="51" t="s">
        <v>19600</v>
      </c>
      <c r="D49" s="50" t="s">
        <v>19598</v>
      </c>
      <c r="E49" s="189">
        <v>1000000</v>
      </c>
      <c r="F49" s="160" t="s">
        <v>118</v>
      </c>
    </row>
    <row r="50" spans="1:6" ht="78.75">
      <c r="A50" s="50">
        <v>39</v>
      </c>
      <c r="B50" s="50" t="s">
        <v>19601</v>
      </c>
      <c r="C50" s="51" t="s">
        <v>19602</v>
      </c>
      <c r="D50" s="50" t="s">
        <v>19598</v>
      </c>
      <c r="E50" s="189">
        <v>1000000</v>
      </c>
      <c r="F50" s="160" t="s">
        <v>118</v>
      </c>
    </row>
    <row r="51" spans="1:6" ht="63">
      <c r="A51" s="50">
        <v>39</v>
      </c>
      <c r="B51" s="50" t="s">
        <v>19603</v>
      </c>
      <c r="C51" s="51" t="s">
        <v>19604</v>
      </c>
      <c r="D51" s="50" t="s">
        <v>19605</v>
      </c>
      <c r="E51" s="189">
        <v>900000</v>
      </c>
      <c r="F51" s="160" t="s">
        <v>4</v>
      </c>
    </row>
    <row r="52" spans="1:6">
      <c r="A52" s="50"/>
      <c r="B52" s="2228" t="s">
        <v>2271</v>
      </c>
      <c r="C52" s="2229"/>
      <c r="D52" s="2230"/>
      <c r="E52" s="193"/>
      <c r="F52" s="160"/>
    </row>
    <row r="53" spans="1:6" ht="94.5">
      <c r="A53" s="50">
        <v>45</v>
      </c>
      <c r="B53" s="51" t="s">
        <v>591</v>
      </c>
      <c r="C53" s="51" t="s">
        <v>19618</v>
      </c>
      <c r="D53" s="51" t="s">
        <v>19619</v>
      </c>
      <c r="E53" s="189">
        <v>2000000</v>
      </c>
      <c r="F53" s="160" t="s">
        <v>118</v>
      </c>
    </row>
    <row r="54" spans="1:6">
      <c r="A54" s="50"/>
      <c r="B54" s="2228" t="s">
        <v>15531</v>
      </c>
      <c r="C54" s="2229"/>
      <c r="D54" s="2230"/>
      <c r="E54" s="189"/>
      <c r="F54" s="160"/>
    </row>
    <row r="55" spans="1:6" ht="110.25">
      <c r="A55" s="50">
        <v>48</v>
      </c>
      <c r="B55" s="51" t="s">
        <v>19621</v>
      </c>
      <c r="C55" s="51" t="s">
        <v>20334</v>
      </c>
      <c r="D55" s="51" t="s">
        <v>20333</v>
      </c>
      <c r="E55" s="189">
        <v>1500000</v>
      </c>
      <c r="F55" s="160" t="s">
        <v>4</v>
      </c>
    </row>
    <row r="56" spans="1:6">
      <c r="A56" s="50"/>
      <c r="B56" s="2228" t="s">
        <v>143</v>
      </c>
      <c r="C56" s="2229"/>
      <c r="D56" s="2230"/>
      <c r="E56" s="189"/>
      <c r="F56" s="160"/>
    </row>
    <row r="57" spans="1:6" ht="63">
      <c r="A57" s="50">
        <v>49</v>
      </c>
      <c r="B57" s="50" t="s">
        <v>475</v>
      </c>
      <c r="C57" s="50" t="s">
        <v>20335</v>
      </c>
      <c r="D57" s="50" t="s">
        <v>22</v>
      </c>
      <c r="E57" s="189">
        <v>5738993.4500000002</v>
      </c>
      <c r="F57" s="160" t="s">
        <v>118</v>
      </c>
    </row>
    <row r="58" spans="1:6">
      <c r="A58" s="50"/>
      <c r="B58" s="173" t="s">
        <v>15</v>
      </c>
      <c r="C58" s="50"/>
      <c r="D58" s="50"/>
      <c r="E58" s="295">
        <f>SUM(E6:E57)</f>
        <v>92612891.13000001</v>
      </c>
      <c r="F58" s="159"/>
    </row>
    <row r="59" spans="1:6">
      <c r="A59" s="2168" t="s">
        <v>3665</v>
      </c>
      <c r="B59" s="2168"/>
      <c r="C59" s="2168"/>
      <c r="D59" s="2168"/>
      <c r="E59" s="2168"/>
      <c r="F59" s="2168"/>
    </row>
    <row r="60" spans="1:6" ht="75.75" customHeight="1">
      <c r="A60" s="2168" t="s">
        <v>3666</v>
      </c>
      <c r="B60" s="2168"/>
      <c r="C60" s="2168"/>
      <c r="D60" s="2168" t="s">
        <v>3667</v>
      </c>
      <c r="E60" s="2168"/>
      <c r="F60" s="2168"/>
    </row>
    <row r="61" spans="1:6" ht="75" customHeight="1">
      <c r="A61" s="2143" t="s">
        <v>19194</v>
      </c>
      <c r="B61" s="2143"/>
      <c r="C61" s="2143"/>
      <c r="D61" s="2143" t="s">
        <v>5819</v>
      </c>
      <c r="E61" s="2143"/>
      <c r="F61" s="2143"/>
    </row>
    <row r="87" spans="1:6">
      <c r="A87" s="50"/>
      <c r="B87" s="2217" t="s">
        <v>3304</v>
      </c>
      <c r="C87" s="2272"/>
      <c r="D87" s="2218"/>
      <c r="E87" s="189"/>
      <c r="F87" s="160"/>
    </row>
    <row r="88" spans="1:6" ht="78.75">
      <c r="A88" s="50">
        <v>41</v>
      </c>
      <c r="B88" s="50" t="s">
        <v>19606</v>
      </c>
      <c r="C88" s="51" t="s">
        <v>19607</v>
      </c>
      <c r="D88" s="143" t="s">
        <v>19608</v>
      </c>
      <c r="E88" s="189">
        <v>3600000</v>
      </c>
      <c r="F88" s="160" t="s">
        <v>4</v>
      </c>
    </row>
    <row r="89" spans="1:6" ht="94.5">
      <c r="A89" s="50">
        <v>42</v>
      </c>
      <c r="B89" s="50" t="s">
        <v>19609</v>
      </c>
      <c r="C89" s="51" t="s">
        <v>19610</v>
      </c>
      <c r="D89" s="143" t="s">
        <v>19611</v>
      </c>
      <c r="E89" s="189">
        <v>3510000</v>
      </c>
      <c r="F89" s="160" t="s">
        <v>4</v>
      </c>
    </row>
    <row r="90" spans="1:6" ht="94.5">
      <c r="A90" s="50">
        <v>43</v>
      </c>
      <c r="B90" s="51" t="s">
        <v>19612</v>
      </c>
      <c r="C90" s="51" t="s">
        <v>19613</v>
      </c>
      <c r="D90" s="143" t="s">
        <v>19614</v>
      </c>
      <c r="E90" s="193">
        <v>3527984.39</v>
      </c>
      <c r="F90" s="160" t="s">
        <v>4</v>
      </c>
    </row>
    <row r="91" spans="1:6" ht="78.75">
      <c r="A91" s="50">
        <v>44</v>
      </c>
      <c r="B91" s="51" t="s">
        <v>19615</v>
      </c>
      <c r="C91" s="51" t="s">
        <v>19616</v>
      </c>
      <c r="D91" s="143" t="s">
        <v>19617</v>
      </c>
      <c r="E91" s="193">
        <v>3790000</v>
      </c>
      <c r="F91" s="160" t="s">
        <v>4</v>
      </c>
    </row>
    <row r="92" spans="1:6" ht="409.5">
      <c r="A92" s="50">
        <v>46</v>
      </c>
      <c r="B92" s="51" t="s">
        <v>2209</v>
      </c>
      <c r="C92" s="50" t="s">
        <v>19620</v>
      </c>
      <c r="D92" s="97" t="s">
        <v>20332</v>
      </c>
      <c r="E92" s="189">
        <v>2000000</v>
      </c>
      <c r="F92" s="160" t="s">
        <v>4</v>
      </c>
    </row>
    <row r="93" spans="1:6">
      <c r="E93" s="739">
        <f>SUM(E88:E92)</f>
        <v>16427984.390000001</v>
      </c>
    </row>
    <row r="96" spans="1:6">
      <c r="E96" s="739">
        <f>E93+E58</f>
        <v>109040875.52000001</v>
      </c>
    </row>
  </sheetData>
  <mergeCells count="19">
    <mergeCell ref="B47:D47"/>
    <mergeCell ref="B87:D87"/>
    <mergeCell ref="B52:D52"/>
    <mergeCell ref="A60:C60"/>
    <mergeCell ref="D60:F60"/>
    <mergeCell ref="A61:C61"/>
    <mergeCell ref="D61:F61"/>
    <mergeCell ref="B54:D54"/>
    <mergeCell ref="B56:D56"/>
    <mergeCell ref="A59:F59"/>
    <mergeCell ref="B18:D18"/>
    <mergeCell ref="B35:D35"/>
    <mergeCell ref="B44:D44"/>
    <mergeCell ref="A1:F1"/>
    <mergeCell ref="A2:F2"/>
    <mergeCell ref="A3:F3"/>
    <mergeCell ref="B5:D5"/>
    <mergeCell ref="B11:D11"/>
    <mergeCell ref="B15:D15"/>
  </mergeCells>
  <pageMargins left="0.7" right="0.7" top="0.75" bottom="0.75" header="0.3" footer="0.3"/>
  <pageSetup orientation="landscape" r:id="rId1"/>
  <headerFooter>
    <oddFooter>Page &amp;P of &amp;N</oddFooter>
  </headerFooter>
</worksheet>
</file>

<file path=xl/worksheets/sheet144.xml><?xml version="1.0" encoding="utf-8"?>
<worksheet xmlns="http://schemas.openxmlformats.org/spreadsheetml/2006/main" xmlns:r="http://schemas.openxmlformats.org/officeDocument/2006/relationships">
  <sheetPr>
    <tabColor theme="5" tint="-0.499984740745262"/>
  </sheetPr>
  <dimension ref="A1:F61"/>
  <sheetViews>
    <sheetView topLeftCell="A56" workbookViewId="0">
      <selection activeCell="A59" sqref="A59:IV61"/>
    </sheetView>
  </sheetViews>
  <sheetFormatPr defaultRowHeight="15.75"/>
  <cols>
    <col min="1" max="1" width="7.140625" style="89" customWidth="1"/>
    <col min="2" max="2" width="17" style="994" customWidth="1"/>
    <col min="3" max="3" width="41.85546875" style="994" customWidth="1"/>
    <col min="4" max="4" width="22.85546875" style="994" customWidth="1"/>
    <col min="5" max="5" width="21" style="237" customWidth="1"/>
    <col min="6" max="7" width="10.42578125" style="994" customWidth="1"/>
    <col min="8" max="16384" width="9.140625" style="994"/>
  </cols>
  <sheetData>
    <row r="1" spans="1:6">
      <c r="A1" s="2317" t="s">
        <v>133</v>
      </c>
      <c r="B1" s="2317"/>
      <c r="C1" s="2317"/>
      <c r="D1" s="2317"/>
      <c r="E1" s="2317"/>
      <c r="F1" s="2317"/>
    </row>
    <row r="2" spans="1:6">
      <c r="A2" s="2317" t="s">
        <v>19695</v>
      </c>
      <c r="B2" s="2317"/>
      <c r="C2" s="2317"/>
      <c r="D2" s="2317"/>
      <c r="E2" s="2317"/>
      <c r="F2" s="2317"/>
    </row>
    <row r="3" spans="1:6">
      <c r="A3" s="2317" t="s">
        <v>140</v>
      </c>
      <c r="B3" s="2317"/>
      <c r="C3" s="2317"/>
      <c r="D3" s="2317"/>
      <c r="E3" s="2317"/>
      <c r="F3" s="2317"/>
    </row>
    <row r="4" spans="1:6" ht="21.75" customHeight="1">
      <c r="A4" s="173" t="s">
        <v>134</v>
      </c>
      <c r="B4" s="114" t="s">
        <v>135</v>
      </c>
      <c r="C4" s="114" t="s">
        <v>0</v>
      </c>
      <c r="D4" s="114" t="s">
        <v>136</v>
      </c>
      <c r="E4" s="105" t="s">
        <v>137</v>
      </c>
      <c r="F4" s="114" t="s">
        <v>1646</v>
      </c>
    </row>
    <row r="5" spans="1:6">
      <c r="A5" s="50"/>
      <c r="B5" s="2426" t="s">
        <v>17865</v>
      </c>
      <c r="C5" s="2427"/>
      <c r="D5" s="2428"/>
      <c r="E5" s="105"/>
      <c r="F5" s="114"/>
    </row>
    <row r="6" spans="1:6" ht="31.5">
      <c r="A6" s="50">
        <v>1</v>
      </c>
      <c r="B6" s="60" t="s">
        <v>1395</v>
      </c>
      <c r="C6" s="60" t="s">
        <v>19696</v>
      </c>
      <c r="D6" s="60" t="s">
        <v>3</v>
      </c>
      <c r="E6" s="189">
        <v>2342124</v>
      </c>
      <c r="F6" s="60" t="s">
        <v>118</v>
      </c>
    </row>
    <row r="7" spans="1:6" ht="63">
      <c r="A7" s="50">
        <v>2</v>
      </c>
      <c r="B7" s="60" t="s">
        <v>12</v>
      </c>
      <c r="C7" s="60" t="s">
        <v>19697</v>
      </c>
      <c r="D7" s="60" t="s">
        <v>14</v>
      </c>
      <c r="E7" s="189">
        <v>1248000</v>
      </c>
      <c r="F7" s="60" t="s">
        <v>118</v>
      </c>
    </row>
    <row r="8" spans="1:6" ht="110.25">
      <c r="A8" s="50">
        <v>3</v>
      </c>
      <c r="B8" s="60" t="s">
        <v>5</v>
      </c>
      <c r="C8" s="60" t="s">
        <v>19698</v>
      </c>
      <c r="D8" s="60" t="s">
        <v>19699</v>
      </c>
      <c r="E8" s="193">
        <v>2646328.5299999998</v>
      </c>
      <c r="F8" s="60" t="s">
        <v>118</v>
      </c>
    </row>
    <row r="9" spans="1:6" ht="31.5">
      <c r="A9" s="50">
        <v>4</v>
      </c>
      <c r="B9" s="60" t="s">
        <v>7</v>
      </c>
      <c r="C9" s="60" t="s">
        <v>19700</v>
      </c>
      <c r="D9" s="60" t="s">
        <v>9</v>
      </c>
      <c r="E9" s="189">
        <v>240000</v>
      </c>
      <c r="F9" s="60" t="s">
        <v>118</v>
      </c>
    </row>
    <row r="10" spans="1:6" ht="31.5">
      <c r="A10" s="50">
        <v>5</v>
      </c>
      <c r="B10" s="60" t="s">
        <v>10</v>
      </c>
      <c r="C10" s="60" t="s">
        <v>19701</v>
      </c>
      <c r="D10" s="60" t="s">
        <v>175</v>
      </c>
      <c r="E10" s="189">
        <v>66000</v>
      </c>
      <c r="F10" s="60" t="s">
        <v>118</v>
      </c>
    </row>
    <row r="11" spans="1:6">
      <c r="A11" s="50"/>
      <c r="B11" s="2221" t="s">
        <v>14870</v>
      </c>
      <c r="C11" s="2429"/>
      <c r="D11" s="2222"/>
      <c r="E11" s="552"/>
      <c r="F11" s="100"/>
    </row>
    <row r="12" spans="1:6" ht="63">
      <c r="A12" s="50">
        <v>6</v>
      </c>
      <c r="B12" s="60" t="s">
        <v>12</v>
      </c>
      <c r="C12" s="60" t="s">
        <v>19702</v>
      </c>
      <c r="D12" s="60" t="s">
        <v>14</v>
      </c>
      <c r="E12" s="189">
        <v>1080000</v>
      </c>
      <c r="F12" s="60" t="s">
        <v>118</v>
      </c>
    </row>
    <row r="13" spans="1:6" ht="47.25">
      <c r="A13" s="50">
        <v>7</v>
      </c>
      <c r="B13" s="60" t="s">
        <v>1496</v>
      </c>
      <c r="C13" s="60" t="s">
        <v>19703</v>
      </c>
      <c r="D13" s="60" t="s">
        <v>20</v>
      </c>
      <c r="E13" s="189">
        <v>1200000</v>
      </c>
      <c r="F13" s="60" t="s">
        <v>118</v>
      </c>
    </row>
    <row r="14" spans="1:6" ht="94.5">
      <c r="A14" s="50">
        <v>8</v>
      </c>
      <c r="B14" s="60" t="s">
        <v>5</v>
      </c>
      <c r="C14" s="60" t="s">
        <v>19704</v>
      </c>
      <c r="D14" s="60" t="s">
        <v>242</v>
      </c>
      <c r="E14" s="189">
        <v>991226.27</v>
      </c>
      <c r="F14" s="60" t="s">
        <v>118</v>
      </c>
    </row>
    <row r="15" spans="1:6">
      <c r="A15" s="50"/>
      <c r="B15" s="2221" t="s">
        <v>145</v>
      </c>
      <c r="C15" s="2429"/>
      <c r="D15" s="2222"/>
      <c r="E15" s="1079"/>
      <c r="F15" s="100"/>
    </row>
    <row r="16" spans="1:6" ht="47.25">
      <c r="A16" s="50">
        <v>9</v>
      </c>
      <c r="B16" s="107" t="s">
        <v>39</v>
      </c>
      <c r="C16" s="60" t="s">
        <v>19705</v>
      </c>
      <c r="D16" s="107" t="s">
        <v>40</v>
      </c>
      <c r="E16" s="189">
        <v>11000000</v>
      </c>
      <c r="F16" s="60" t="s">
        <v>118</v>
      </c>
    </row>
    <row r="17" spans="1:6" ht="31.5">
      <c r="A17" s="50">
        <v>10</v>
      </c>
      <c r="B17" s="107" t="s">
        <v>41</v>
      </c>
      <c r="C17" s="60" t="s">
        <v>19706</v>
      </c>
      <c r="D17" s="107" t="s">
        <v>40</v>
      </c>
      <c r="E17" s="189">
        <v>16060218.880000001</v>
      </c>
      <c r="F17" s="60" t="s">
        <v>118</v>
      </c>
    </row>
    <row r="18" spans="1:6" ht="31.5">
      <c r="A18" s="50">
        <v>11</v>
      </c>
      <c r="B18" s="107" t="s">
        <v>1399</v>
      </c>
      <c r="C18" s="60" t="s">
        <v>19707</v>
      </c>
      <c r="D18" s="107" t="s">
        <v>40</v>
      </c>
      <c r="E18" s="189">
        <v>200000</v>
      </c>
      <c r="F18" s="60" t="s">
        <v>118</v>
      </c>
    </row>
    <row r="19" spans="1:6">
      <c r="A19" s="50"/>
      <c r="B19" s="2426" t="s">
        <v>195</v>
      </c>
      <c r="C19" s="2427"/>
      <c r="D19" s="2428"/>
      <c r="E19" s="295"/>
      <c r="F19" s="100"/>
    </row>
    <row r="20" spans="1:6" ht="78.75">
      <c r="A20" s="50">
        <v>12</v>
      </c>
      <c r="B20" s="107" t="s">
        <v>195</v>
      </c>
      <c r="C20" s="60" t="s">
        <v>19708</v>
      </c>
      <c r="D20" s="107" t="s">
        <v>196</v>
      </c>
      <c r="E20" s="739">
        <v>5738993.5</v>
      </c>
      <c r="F20" s="60" t="s">
        <v>118</v>
      </c>
    </row>
    <row r="21" spans="1:6">
      <c r="A21" s="50"/>
      <c r="B21" s="2426" t="s">
        <v>2271</v>
      </c>
      <c r="C21" s="2427"/>
      <c r="D21" s="2428"/>
      <c r="E21" s="295"/>
      <c r="F21" s="100"/>
    </row>
    <row r="22" spans="1:6" ht="110.25">
      <c r="A22" s="50">
        <v>13</v>
      </c>
      <c r="B22" s="107" t="s">
        <v>6027</v>
      </c>
      <c r="C22" s="60" t="s">
        <v>19709</v>
      </c>
      <c r="D22" s="107" t="s">
        <v>19710</v>
      </c>
      <c r="E22" s="110">
        <v>1500000</v>
      </c>
      <c r="F22" s="60" t="s">
        <v>118</v>
      </c>
    </row>
    <row r="23" spans="1:6">
      <c r="A23" s="50"/>
      <c r="B23" s="2426" t="s">
        <v>1435</v>
      </c>
      <c r="C23" s="2427"/>
      <c r="D23" s="2428"/>
      <c r="E23" s="295"/>
      <c r="F23" s="100"/>
    </row>
    <row r="24" spans="1:6" ht="47.25">
      <c r="A24" s="50">
        <v>14</v>
      </c>
      <c r="B24" s="50" t="s">
        <v>1866</v>
      </c>
      <c r="C24" s="50" t="s">
        <v>19711</v>
      </c>
      <c r="D24" s="50" t="s">
        <v>19712</v>
      </c>
      <c r="E24" s="1080">
        <v>250000</v>
      </c>
      <c r="F24" s="60" t="s">
        <v>4</v>
      </c>
    </row>
    <row r="25" spans="1:6" ht="47.25">
      <c r="A25" s="50">
        <v>15</v>
      </c>
      <c r="B25" s="50" t="s">
        <v>19713</v>
      </c>
      <c r="C25" s="50" t="s">
        <v>19714</v>
      </c>
      <c r="D25" s="50" t="s">
        <v>19712</v>
      </c>
      <c r="E25" s="1081">
        <v>250000</v>
      </c>
      <c r="F25" s="60" t="s">
        <v>4</v>
      </c>
    </row>
    <row r="26" spans="1:6">
      <c r="A26" s="50"/>
      <c r="B26" s="2426" t="s">
        <v>3304</v>
      </c>
      <c r="C26" s="2427"/>
      <c r="D26" s="2428"/>
      <c r="E26" s="295"/>
      <c r="F26" s="60" t="s">
        <v>118</v>
      </c>
    </row>
    <row r="27" spans="1:6" ht="63">
      <c r="A27" s="50">
        <v>16</v>
      </c>
      <c r="B27" s="115" t="s">
        <v>19715</v>
      </c>
      <c r="C27" s="84" t="s">
        <v>20295</v>
      </c>
      <c r="D27" s="115" t="s">
        <v>19716</v>
      </c>
      <c r="E27" s="193">
        <v>2700000</v>
      </c>
      <c r="F27" s="60" t="s">
        <v>4</v>
      </c>
    </row>
    <row r="28" spans="1:6" ht="78.75">
      <c r="A28" s="50">
        <v>17</v>
      </c>
      <c r="B28" s="115" t="s">
        <v>19717</v>
      </c>
      <c r="C28" s="84" t="s">
        <v>20296</v>
      </c>
      <c r="D28" s="115" t="s">
        <v>19718</v>
      </c>
      <c r="E28" s="193">
        <v>700000</v>
      </c>
      <c r="F28" s="60" t="s">
        <v>118</v>
      </c>
    </row>
    <row r="29" spans="1:6" ht="78.75">
      <c r="A29" s="50">
        <v>18</v>
      </c>
      <c r="B29" s="115" t="s">
        <v>19713</v>
      </c>
      <c r="C29" s="84" t="s">
        <v>20297</v>
      </c>
      <c r="D29" s="115" t="s">
        <v>19719</v>
      </c>
      <c r="E29" s="193">
        <v>400000</v>
      </c>
      <c r="F29" s="60" t="s">
        <v>118</v>
      </c>
    </row>
    <row r="30" spans="1:6" ht="63">
      <c r="A30" s="50">
        <v>19</v>
      </c>
      <c r="B30" s="107" t="s">
        <v>19720</v>
      </c>
      <c r="C30" s="84" t="s">
        <v>20298</v>
      </c>
      <c r="D30" s="107" t="s">
        <v>19721</v>
      </c>
      <c r="E30" s="106">
        <v>3200000</v>
      </c>
      <c r="F30" s="60" t="s">
        <v>4</v>
      </c>
    </row>
    <row r="31" spans="1:6" ht="63">
      <c r="A31" s="50">
        <v>20</v>
      </c>
      <c r="B31" s="107" t="s">
        <v>19722</v>
      </c>
      <c r="C31" s="84" t="s">
        <v>20299</v>
      </c>
      <c r="D31" s="107" t="s">
        <v>19721</v>
      </c>
      <c r="E31" s="106">
        <v>3200000</v>
      </c>
      <c r="F31" s="60" t="s">
        <v>4</v>
      </c>
    </row>
    <row r="32" spans="1:6" ht="78.75">
      <c r="A32" s="50">
        <v>21</v>
      </c>
      <c r="B32" s="107" t="s">
        <v>19723</v>
      </c>
      <c r="C32" s="84" t="s">
        <v>20300</v>
      </c>
      <c r="D32" s="115" t="s">
        <v>19718</v>
      </c>
      <c r="E32" s="106">
        <v>800000</v>
      </c>
      <c r="F32" s="60" t="s">
        <v>118</v>
      </c>
    </row>
    <row r="33" spans="1:6" ht="31.5">
      <c r="A33" s="50">
        <v>22</v>
      </c>
      <c r="B33" s="60" t="s">
        <v>19724</v>
      </c>
      <c r="C33" s="84" t="s">
        <v>20301</v>
      </c>
      <c r="D33" s="60" t="s">
        <v>19725</v>
      </c>
      <c r="E33" s="106">
        <v>1200000</v>
      </c>
      <c r="F33" s="60" t="s">
        <v>4</v>
      </c>
    </row>
    <row r="34" spans="1:6" ht="31.5">
      <c r="A34" s="50">
        <v>23</v>
      </c>
      <c r="B34" s="107" t="s">
        <v>19726</v>
      </c>
      <c r="C34" s="84" t="s">
        <v>20302</v>
      </c>
      <c r="D34" s="60" t="s">
        <v>19725</v>
      </c>
      <c r="E34" s="106">
        <v>1500000</v>
      </c>
      <c r="F34" s="60" t="s">
        <v>4</v>
      </c>
    </row>
    <row r="35" spans="1:6">
      <c r="A35" s="50"/>
      <c r="B35" s="2423" t="s">
        <v>3341</v>
      </c>
      <c r="C35" s="2424"/>
      <c r="D35" s="2425"/>
      <c r="E35" s="295"/>
      <c r="F35" s="60"/>
    </row>
    <row r="36" spans="1:6" ht="126">
      <c r="A36" s="50">
        <v>24</v>
      </c>
      <c r="B36" s="66" t="s">
        <v>19727</v>
      </c>
      <c r="C36" s="84" t="s">
        <v>20303</v>
      </c>
      <c r="D36" s="66" t="s">
        <v>19728</v>
      </c>
      <c r="E36" s="106">
        <v>6500000</v>
      </c>
      <c r="F36" s="60" t="s">
        <v>4</v>
      </c>
    </row>
    <row r="37" spans="1:6" ht="63">
      <c r="A37" s="50">
        <v>25</v>
      </c>
      <c r="B37" s="66" t="s">
        <v>19729</v>
      </c>
      <c r="C37" s="84" t="s">
        <v>20304</v>
      </c>
      <c r="D37" s="66" t="s">
        <v>19730</v>
      </c>
      <c r="E37" s="106">
        <v>500000</v>
      </c>
      <c r="F37" s="60" t="s">
        <v>118</v>
      </c>
    </row>
    <row r="38" spans="1:6" ht="157.5">
      <c r="A38" s="50">
        <v>26</v>
      </c>
      <c r="B38" s="66" t="s">
        <v>19731</v>
      </c>
      <c r="C38" s="84" t="s">
        <v>20305</v>
      </c>
      <c r="D38" s="66" t="s">
        <v>19732</v>
      </c>
      <c r="E38" s="193">
        <v>2500000</v>
      </c>
      <c r="F38" s="60" t="s">
        <v>118</v>
      </c>
    </row>
    <row r="39" spans="1:6" ht="78.75">
      <c r="A39" s="50">
        <v>27</v>
      </c>
      <c r="B39" s="115" t="s">
        <v>19733</v>
      </c>
      <c r="C39" s="84" t="s">
        <v>20306</v>
      </c>
      <c r="D39" s="115" t="s">
        <v>19734</v>
      </c>
      <c r="E39" s="193">
        <v>1000000</v>
      </c>
      <c r="F39" s="60" t="s">
        <v>118</v>
      </c>
    </row>
    <row r="40" spans="1:6" ht="157.5">
      <c r="A40" s="50">
        <v>28</v>
      </c>
      <c r="B40" s="115" t="s">
        <v>19735</v>
      </c>
      <c r="C40" s="84" t="s">
        <v>20307</v>
      </c>
      <c r="D40" s="115" t="s">
        <v>19736</v>
      </c>
      <c r="E40" s="193">
        <v>500000</v>
      </c>
      <c r="F40" s="60" t="s">
        <v>118</v>
      </c>
    </row>
    <row r="41" spans="1:6" ht="173.25">
      <c r="A41" s="50">
        <v>29</v>
      </c>
      <c r="B41" s="115" t="s">
        <v>19737</v>
      </c>
      <c r="C41" s="84" t="s">
        <v>20308</v>
      </c>
      <c r="D41" s="115" t="s">
        <v>20294</v>
      </c>
      <c r="E41" s="193">
        <v>1500000</v>
      </c>
      <c r="F41" s="60" t="s">
        <v>118</v>
      </c>
    </row>
    <row r="42" spans="1:6" ht="126">
      <c r="A42" s="50">
        <v>30</v>
      </c>
      <c r="B42" s="108" t="s">
        <v>19738</v>
      </c>
      <c r="C42" s="102" t="s">
        <v>20309</v>
      </c>
      <c r="D42" s="254" t="s">
        <v>19739</v>
      </c>
      <c r="E42" s="106">
        <v>7500000</v>
      </c>
      <c r="F42" s="75" t="s">
        <v>118</v>
      </c>
    </row>
    <row r="43" spans="1:6" ht="63">
      <c r="A43" s="50">
        <v>31</v>
      </c>
      <c r="B43" s="107" t="s">
        <v>19729</v>
      </c>
      <c r="C43" s="84" t="s">
        <v>20310</v>
      </c>
      <c r="D43" s="107" t="s">
        <v>19740</v>
      </c>
      <c r="E43" s="106">
        <v>2500000</v>
      </c>
      <c r="F43" s="60" t="s">
        <v>4</v>
      </c>
    </row>
    <row r="44" spans="1:6" ht="47.25">
      <c r="A44" s="50">
        <v>32</v>
      </c>
      <c r="B44" s="107" t="s">
        <v>19741</v>
      </c>
      <c r="C44" s="84" t="s">
        <v>20311</v>
      </c>
      <c r="D44" s="60" t="s">
        <v>19725</v>
      </c>
      <c r="E44" s="106">
        <v>1500000</v>
      </c>
      <c r="F44" s="60" t="s">
        <v>4</v>
      </c>
    </row>
    <row r="45" spans="1:6" ht="63">
      <c r="A45" s="50">
        <v>33</v>
      </c>
      <c r="B45" s="107" t="s">
        <v>19742</v>
      </c>
      <c r="C45" s="84" t="s">
        <v>20312</v>
      </c>
      <c r="D45" s="107" t="s">
        <v>19740</v>
      </c>
      <c r="E45" s="106">
        <v>2500000</v>
      </c>
      <c r="F45" s="60" t="s">
        <v>4</v>
      </c>
    </row>
    <row r="46" spans="1:6" ht="31.5">
      <c r="A46" s="50">
        <v>34</v>
      </c>
      <c r="B46" s="60" t="s">
        <v>19743</v>
      </c>
      <c r="C46" s="84" t="s">
        <v>20313</v>
      </c>
      <c r="D46" s="60" t="s">
        <v>19744</v>
      </c>
      <c r="E46" s="106">
        <v>1000000</v>
      </c>
      <c r="F46" s="60" t="s">
        <v>4</v>
      </c>
    </row>
    <row r="47" spans="1:6" ht="63">
      <c r="A47" s="50">
        <v>35</v>
      </c>
      <c r="B47" s="60" t="s">
        <v>19745</v>
      </c>
      <c r="C47" s="84" t="s">
        <v>20314</v>
      </c>
      <c r="D47" s="60" t="s">
        <v>19744</v>
      </c>
      <c r="E47" s="106">
        <v>1000000</v>
      </c>
      <c r="F47" s="60" t="s">
        <v>4</v>
      </c>
    </row>
    <row r="48" spans="1:6" ht="63">
      <c r="A48" s="50">
        <v>36</v>
      </c>
      <c r="B48" s="107" t="s">
        <v>19746</v>
      </c>
      <c r="C48" s="84" t="s">
        <v>20315</v>
      </c>
      <c r="D48" s="107" t="s">
        <v>19747</v>
      </c>
      <c r="E48" s="106">
        <v>2500000</v>
      </c>
      <c r="F48" s="60" t="s">
        <v>4</v>
      </c>
    </row>
    <row r="49" spans="1:6">
      <c r="A49" s="50"/>
      <c r="B49" s="2423" t="s">
        <v>19589</v>
      </c>
      <c r="C49" s="2424"/>
      <c r="D49" s="2425"/>
      <c r="E49" s="295"/>
      <c r="F49" s="60"/>
    </row>
    <row r="50" spans="1:6" ht="78.75">
      <c r="A50" s="50">
        <v>37</v>
      </c>
      <c r="B50" s="115" t="s">
        <v>19748</v>
      </c>
      <c r="C50" s="84" t="s">
        <v>20316</v>
      </c>
      <c r="D50" s="115" t="s">
        <v>19749</v>
      </c>
      <c r="E50" s="193">
        <v>10227984.32</v>
      </c>
      <c r="F50" s="60" t="s">
        <v>118</v>
      </c>
    </row>
    <row r="51" spans="1:6">
      <c r="A51" s="50"/>
      <c r="B51" s="2423" t="s">
        <v>3278</v>
      </c>
      <c r="C51" s="2424"/>
      <c r="D51" s="2425"/>
      <c r="E51" s="552"/>
      <c r="F51" s="60"/>
    </row>
    <row r="52" spans="1:6" ht="94.5">
      <c r="A52" s="50">
        <v>38</v>
      </c>
      <c r="B52" s="66" t="s">
        <v>19750</v>
      </c>
      <c r="C52" s="84" t="s">
        <v>20317</v>
      </c>
      <c r="D52" s="66" t="s">
        <v>19751</v>
      </c>
      <c r="E52" s="106">
        <v>600000</v>
      </c>
      <c r="F52" s="60" t="s">
        <v>4</v>
      </c>
    </row>
    <row r="53" spans="1:6" ht="78.75">
      <c r="A53" s="50">
        <v>39</v>
      </c>
      <c r="B53" s="115" t="s">
        <v>19752</v>
      </c>
      <c r="C53" s="84" t="s">
        <v>20318</v>
      </c>
      <c r="D53" s="115" t="s">
        <v>19753</v>
      </c>
      <c r="E53" s="193">
        <v>500000</v>
      </c>
      <c r="F53" s="60" t="s">
        <v>118</v>
      </c>
    </row>
    <row r="54" spans="1:6" ht="78.75">
      <c r="A54" s="50">
        <v>40</v>
      </c>
      <c r="B54" s="806" t="s">
        <v>19754</v>
      </c>
      <c r="C54" s="970" t="s">
        <v>20319</v>
      </c>
      <c r="D54" s="806" t="s">
        <v>19755</v>
      </c>
      <c r="E54" s="357">
        <v>700000</v>
      </c>
      <c r="F54" s="261" t="s">
        <v>118</v>
      </c>
    </row>
    <row r="55" spans="1:6" ht="31.5">
      <c r="A55" s="50">
        <v>41</v>
      </c>
      <c r="B55" s="50" t="s">
        <v>19756</v>
      </c>
      <c r="C55" s="50" t="s">
        <v>20320</v>
      </c>
      <c r="D55" s="50" t="s">
        <v>19757</v>
      </c>
      <c r="E55" s="189">
        <v>2500000</v>
      </c>
      <c r="F55" s="60" t="s">
        <v>4</v>
      </c>
    </row>
    <row r="56" spans="1:6" ht="47.25">
      <c r="A56" s="50">
        <v>42</v>
      </c>
      <c r="B56" s="50" t="s">
        <v>19758</v>
      </c>
      <c r="C56" s="50" t="s">
        <v>20321</v>
      </c>
      <c r="D56" s="50" t="s">
        <v>19757</v>
      </c>
      <c r="E56" s="189">
        <v>2500000</v>
      </c>
      <c r="F56" s="60" t="s">
        <v>4</v>
      </c>
    </row>
    <row r="57" spans="1:6" ht="31.5">
      <c r="A57" s="50">
        <v>43</v>
      </c>
      <c r="B57" s="50" t="s">
        <v>19759</v>
      </c>
      <c r="C57" s="50" t="s">
        <v>20322</v>
      </c>
      <c r="D57" s="50" t="s">
        <v>19757</v>
      </c>
      <c r="E57" s="189">
        <v>2500000</v>
      </c>
      <c r="F57" s="60" t="s">
        <v>4</v>
      </c>
    </row>
    <row r="58" spans="1:6">
      <c r="A58" s="50"/>
      <c r="B58" s="107"/>
      <c r="C58" s="100" t="s">
        <v>2090</v>
      </c>
      <c r="D58" s="107"/>
      <c r="E58" s="295">
        <f>SUM(E6:E57)</f>
        <v>109040875.5</v>
      </c>
      <c r="F58" s="60"/>
    </row>
    <row r="59" spans="1:6">
      <c r="A59" s="2168" t="s">
        <v>3665</v>
      </c>
      <c r="B59" s="2168"/>
      <c r="C59" s="2168"/>
      <c r="D59" s="2168"/>
      <c r="E59" s="2168"/>
      <c r="F59" s="2168"/>
    </row>
    <row r="60" spans="1:6" ht="72.75" customHeight="1">
      <c r="A60" s="2168" t="s">
        <v>3666</v>
      </c>
      <c r="B60" s="2168"/>
      <c r="C60" s="2168"/>
      <c r="D60" s="2168" t="s">
        <v>3667</v>
      </c>
      <c r="E60" s="2168"/>
      <c r="F60" s="2168"/>
    </row>
    <row r="61" spans="1:6" ht="75" customHeight="1">
      <c r="A61" s="2143" t="s">
        <v>19194</v>
      </c>
      <c r="B61" s="2143"/>
      <c r="C61" s="2143"/>
      <c r="D61" s="2143" t="s">
        <v>5819</v>
      </c>
      <c r="E61" s="2143"/>
      <c r="F61" s="2143"/>
    </row>
  </sheetData>
  <mergeCells count="18">
    <mergeCell ref="B51:D51"/>
    <mergeCell ref="A59:F59"/>
    <mergeCell ref="A60:C60"/>
    <mergeCell ref="D60:F60"/>
    <mergeCell ref="A61:C61"/>
    <mergeCell ref="D61:F61"/>
    <mergeCell ref="B49:D49"/>
    <mergeCell ref="A1:F1"/>
    <mergeCell ref="A2:F2"/>
    <mergeCell ref="A3:F3"/>
    <mergeCell ref="B5:D5"/>
    <mergeCell ref="B11:D11"/>
    <mergeCell ref="B15:D15"/>
    <mergeCell ref="B19:D19"/>
    <mergeCell ref="B21:D21"/>
    <mergeCell ref="B23:D23"/>
    <mergeCell ref="B26:D26"/>
    <mergeCell ref="B35:D35"/>
  </mergeCells>
  <pageMargins left="0.7" right="0.7" top="0.75" bottom="0.75" header="0.3" footer="0.3"/>
  <pageSetup orientation="landscape" r:id="rId1"/>
  <headerFooter>
    <oddFooter>Page &amp;P of &amp;N</oddFooter>
  </headerFooter>
</worksheet>
</file>

<file path=xl/worksheets/sheet145.xml><?xml version="1.0" encoding="utf-8"?>
<worksheet xmlns="http://schemas.openxmlformats.org/spreadsheetml/2006/main" xmlns:r="http://schemas.openxmlformats.org/officeDocument/2006/relationships">
  <sheetPr>
    <tabColor theme="5" tint="-0.499984740745262"/>
  </sheetPr>
  <dimension ref="A1:I91"/>
  <sheetViews>
    <sheetView topLeftCell="A67" workbookViewId="0">
      <selection activeCell="E87" sqref="E87"/>
    </sheetView>
  </sheetViews>
  <sheetFormatPr defaultRowHeight="15"/>
  <cols>
    <col min="1" max="1" width="7.140625" style="83" customWidth="1"/>
    <col min="2" max="2" width="15.5703125" style="83" customWidth="1"/>
    <col min="3" max="3" width="41.7109375" style="83" customWidth="1"/>
    <col min="4" max="4" width="25.7109375" style="83" customWidth="1"/>
    <col min="5" max="5" width="21" style="557" customWidth="1"/>
    <col min="6" max="6" width="9.7109375" style="83" customWidth="1"/>
    <col min="7" max="8" width="9.140625" style="83"/>
    <col min="9" max="9" width="21" style="83" customWidth="1"/>
    <col min="10" max="16384" width="9.140625" style="83"/>
  </cols>
  <sheetData>
    <row r="1" spans="1:6" ht="15.75">
      <c r="A1" s="2317" t="s">
        <v>133</v>
      </c>
      <c r="B1" s="2317"/>
      <c r="C1" s="2317"/>
      <c r="D1" s="2317"/>
      <c r="E1" s="2317"/>
      <c r="F1" s="2317"/>
    </row>
    <row r="2" spans="1:6">
      <c r="A2" s="2318" t="s">
        <v>21223</v>
      </c>
      <c r="B2" s="2318"/>
      <c r="C2" s="2318"/>
      <c r="D2" s="2318"/>
      <c r="E2" s="2318"/>
      <c r="F2" s="2318"/>
    </row>
    <row r="3" spans="1:6" ht="15.75" customHeight="1">
      <c r="A3" s="2430" t="s">
        <v>140</v>
      </c>
      <c r="B3" s="2430"/>
      <c r="C3" s="2430"/>
      <c r="D3" s="2430"/>
      <c r="E3" s="2430"/>
      <c r="F3" s="2430"/>
    </row>
    <row r="4" spans="1:6" s="126" customFormat="1" ht="17.25" customHeight="1">
      <c r="A4" s="46" t="s">
        <v>134</v>
      </c>
      <c r="B4" s="173" t="s">
        <v>1486</v>
      </c>
      <c r="C4" s="173" t="s">
        <v>0</v>
      </c>
      <c r="D4" s="173" t="s">
        <v>21224</v>
      </c>
      <c r="E4" s="100" t="s">
        <v>137</v>
      </c>
      <c r="F4" s="173" t="s">
        <v>1489</v>
      </c>
    </row>
    <row r="5" spans="1:6" ht="15.75">
      <c r="B5" s="2215" t="s">
        <v>17865</v>
      </c>
      <c r="C5" s="2220"/>
      <c r="D5" s="2216"/>
      <c r="E5" s="3"/>
      <c r="F5" s="173"/>
    </row>
    <row r="6" spans="1:6" ht="31.5">
      <c r="A6" s="49">
        <v>1</v>
      </c>
      <c r="B6" s="50" t="s">
        <v>1</v>
      </c>
      <c r="C6" s="50" t="s">
        <v>21225</v>
      </c>
      <c r="D6" s="50" t="s">
        <v>239</v>
      </c>
      <c r="E6" s="116">
        <v>2000000</v>
      </c>
      <c r="F6" s="50" t="s">
        <v>118</v>
      </c>
    </row>
    <row r="7" spans="1:6" ht="87" customHeight="1">
      <c r="A7" s="49">
        <v>2</v>
      </c>
      <c r="B7" s="50" t="s">
        <v>5</v>
      </c>
      <c r="C7" s="50" t="s">
        <v>21226</v>
      </c>
      <c r="D7" s="50" t="s">
        <v>792</v>
      </c>
      <c r="E7" s="116">
        <v>1322452.53</v>
      </c>
      <c r="F7" s="50" t="s">
        <v>118</v>
      </c>
    </row>
    <row r="8" spans="1:6" ht="31.5">
      <c r="A8" s="49">
        <v>3</v>
      </c>
      <c r="B8" s="50" t="s">
        <v>4572</v>
      </c>
      <c r="C8" s="50" t="s">
        <v>21227</v>
      </c>
      <c r="D8" s="50" t="s">
        <v>21228</v>
      </c>
      <c r="E8" s="116">
        <v>160000</v>
      </c>
      <c r="F8" s="50" t="s">
        <v>118</v>
      </c>
    </row>
    <row r="9" spans="1:6" ht="31.5">
      <c r="A9" s="49">
        <v>4</v>
      </c>
      <c r="B9" s="50" t="s">
        <v>4574</v>
      </c>
      <c r="C9" s="50" t="s">
        <v>21229</v>
      </c>
      <c r="D9" s="50" t="s">
        <v>21230</v>
      </c>
      <c r="E9" s="116">
        <v>60000</v>
      </c>
      <c r="F9" s="50" t="s">
        <v>118</v>
      </c>
    </row>
    <row r="10" spans="1:6" ht="57" customHeight="1">
      <c r="A10" s="49">
        <v>5</v>
      </c>
      <c r="B10" s="50" t="s">
        <v>12</v>
      </c>
      <c r="C10" s="50" t="s">
        <v>21231</v>
      </c>
      <c r="D10" s="50" t="s">
        <v>14</v>
      </c>
      <c r="E10" s="116">
        <v>3000000</v>
      </c>
      <c r="F10" s="50" t="s">
        <v>118</v>
      </c>
    </row>
    <row r="11" spans="1:6" ht="15.75">
      <c r="A11" s="49"/>
      <c r="B11" s="2217" t="s">
        <v>4132</v>
      </c>
      <c r="C11" s="2272"/>
      <c r="D11" s="2218"/>
      <c r="E11" s="3"/>
      <c r="F11" s="173"/>
    </row>
    <row r="12" spans="1:6" ht="80.25" customHeight="1">
      <c r="A12" s="49">
        <v>6</v>
      </c>
      <c r="B12" s="50" t="s">
        <v>5</v>
      </c>
      <c r="C12" s="50" t="s">
        <v>21232</v>
      </c>
      <c r="D12" s="50" t="s">
        <v>686</v>
      </c>
      <c r="E12" s="116">
        <v>571226.27</v>
      </c>
      <c r="F12" s="50" t="s">
        <v>118</v>
      </c>
    </row>
    <row r="13" spans="1:6" ht="48.75" customHeight="1">
      <c r="A13" s="49">
        <v>7</v>
      </c>
      <c r="B13" s="50" t="s">
        <v>12</v>
      </c>
      <c r="C13" s="50" t="s">
        <v>21233</v>
      </c>
      <c r="D13" s="50" t="s">
        <v>14</v>
      </c>
      <c r="E13" s="116">
        <v>1500000</v>
      </c>
      <c r="F13" s="50" t="s">
        <v>118</v>
      </c>
    </row>
    <row r="14" spans="1:6" ht="63">
      <c r="A14" s="49">
        <v>8</v>
      </c>
      <c r="B14" s="50" t="s">
        <v>21571</v>
      </c>
      <c r="C14" s="50" t="s">
        <v>21234</v>
      </c>
      <c r="D14" s="50" t="s">
        <v>21572</v>
      </c>
      <c r="E14" s="116">
        <v>1200000</v>
      </c>
      <c r="F14" s="50" t="s">
        <v>118</v>
      </c>
    </row>
    <row r="15" spans="1:6" ht="15.75">
      <c r="A15" s="49"/>
      <c r="B15" s="2217" t="s">
        <v>143</v>
      </c>
      <c r="C15" s="2272"/>
      <c r="D15" s="2218"/>
      <c r="E15" s="5"/>
      <c r="F15" s="50"/>
    </row>
    <row r="16" spans="1:6" ht="69.75" customHeight="1">
      <c r="A16" s="49">
        <v>9</v>
      </c>
      <c r="B16" s="50" t="s">
        <v>195</v>
      </c>
      <c r="C16" s="50" t="s">
        <v>21235</v>
      </c>
      <c r="D16" s="50" t="s">
        <v>196</v>
      </c>
      <c r="E16" s="116">
        <v>5738993.4500000002</v>
      </c>
      <c r="F16" s="50" t="s">
        <v>118</v>
      </c>
    </row>
    <row r="17" spans="1:9" ht="15.75">
      <c r="A17" s="49"/>
      <c r="B17" s="2217" t="s">
        <v>145</v>
      </c>
      <c r="C17" s="2272"/>
      <c r="D17" s="2218"/>
      <c r="E17" s="3"/>
      <c r="F17" s="173"/>
    </row>
    <row r="18" spans="1:9" ht="51" customHeight="1">
      <c r="A18" s="49">
        <v>10</v>
      </c>
      <c r="B18" s="50" t="s">
        <v>39</v>
      </c>
      <c r="C18" s="50" t="s">
        <v>21236</v>
      </c>
      <c r="D18" s="50" t="s">
        <v>21237</v>
      </c>
      <c r="E18" s="116">
        <v>13000000</v>
      </c>
      <c r="F18" s="50" t="s">
        <v>118</v>
      </c>
    </row>
    <row r="19" spans="1:9" ht="47.25">
      <c r="A19" s="49">
        <v>11</v>
      </c>
      <c r="B19" s="50" t="s">
        <v>41</v>
      </c>
      <c r="C19" s="50" t="s">
        <v>21238</v>
      </c>
      <c r="D19" s="50" t="s">
        <v>21239</v>
      </c>
      <c r="E19" s="116">
        <v>14260218.880000001</v>
      </c>
      <c r="F19" s="50" t="s">
        <v>118</v>
      </c>
    </row>
    <row r="20" spans="1:9" ht="94.5">
      <c r="A20" s="49">
        <v>12</v>
      </c>
      <c r="B20" s="50" t="s">
        <v>21240</v>
      </c>
      <c r="C20" s="50" t="s">
        <v>21241</v>
      </c>
      <c r="D20" s="50" t="s">
        <v>21242</v>
      </c>
      <c r="E20" s="116">
        <v>2766349.37</v>
      </c>
      <c r="F20" s="50" t="s">
        <v>118</v>
      </c>
      <c r="I20" s="1044"/>
    </row>
    <row r="21" spans="1:9" ht="15.75">
      <c r="A21" s="49"/>
      <c r="B21" s="2217" t="s">
        <v>2271</v>
      </c>
      <c r="C21" s="2272"/>
      <c r="D21" s="2218"/>
      <c r="E21" s="5"/>
      <c r="F21" s="173"/>
    </row>
    <row r="22" spans="1:9" ht="99" customHeight="1">
      <c r="A22" s="49">
        <v>13</v>
      </c>
      <c r="B22" s="50" t="s">
        <v>381</v>
      </c>
      <c r="C22" s="50" t="s">
        <v>21243</v>
      </c>
      <c r="D22" s="50" t="s">
        <v>10784</v>
      </c>
      <c r="E22" s="116">
        <v>2180817.5099999998</v>
      </c>
      <c r="F22" s="50" t="s">
        <v>118</v>
      </c>
    </row>
    <row r="23" spans="1:9" ht="15.75">
      <c r="A23" s="49"/>
      <c r="B23" s="2217" t="s">
        <v>1435</v>
      </c>
      <c r="C23" s="2272"/>
      <c r="D23" s="2218"/>
      <c r="E23" s="3"/>
      <c r="F23" s="173"/>
    </row>
    <row r="24" spans="1:9" ht="95.25" customHeight="1">
      <c r="A24" s="49">
        <v>14</v>
      </c>
      <c r="B24" s="50" t="s">
        <v>21244</v>
      </c>
      <c r="C24" s="50" t="s">
        <v>21245</v>
      </c>
      <c r="D24" s="50" t="s">
        <v>21246</v>
      </c>
      <c r="E24" s="116">
        <v>103848</v>
      </c>
      <c r="F24" s="50" t="s">
        <v>4</v>
      </c>
    </row>
    <row r="25" spans="1:9" ht="94.5">
      <c r="A25" s="49">
        <v>15</v>
      </c>
      <c r="B25" s="50" t="s">
        <v>21247</v>
      </c>
      <c r="C25" s="50" t="s">
        <v>21248</v>
      </c>
      <c r="D25" s="50" t="s">
        <v>21246</v>
      </c>
      <c r="E25" s="116">
        <v>103848</v>
      </c>
      <c r="F25" s="50" t="s">
        <v>4</v>
      </c>
    </row>
    <row r="26" spans="1:9" ht="96.75" customHeight="1">
      <c r="A26" s="49">
        <v>16</v>
      </c>
      <c r="B26" s="50" t="s">
        <v>21249</v>
      </c>
      <c r="C26" s="50" t="s">
        <v>21250</v>
      </c>
      <c r="D26" s="50" t="s">
        <v>21246</v>
      </c>
      <c r="E26" s="116">
        <v>103848</v>
      </c>
      <c r="F26" s="50" t="s">
        <v>4</v>
      </c>
    </row>
    <row r="27" spans="1:9" ht="96.75" customHeight="1">
      <c r="A27" s="49">
        <v>17</v>
      </c>
      <c r="B27" s="50" t="s">
        <v>21251</v>
      </c>
      <c r="C27" s="50" t="s">
        <v>21252</v>
      </c>
      <c r="D27" s="50" t="s">
        <v>21246</v>
      </c>
      <c r="E27" s="116">
        <v>103848</v>
      </c>
      <c r="F27" s="50" t="s">
        <v>4</v>
      </c>
    </row>
    <row r="28" spans="1:9" ht="94.5">
      <c r="A28" s="49">
        <v>18</v>
      </c>
      <c r="B28" s="50" t="s">
        <v>21253</v>
      </c>
      <c r="C28" s="50" t="s">
        <v>21254</v>
      </c>
      <c r="D28" s="50" t="s">
        <v>21246</v>
      </c>
      <c r="E28" s="116">
        <v>103848</v>
      </c>
      <c r="F28" s="50" t="s">
        <v>4</v>
      </c>
    </row>
    <row r="29" spans="1:9" ht="94.5">
      <c r="A29" s="49">
        <v>19</v>
      </c>
      <c r="B29" s="50" t="s">
        <v>21255</v>
      </c>
      <c r="C29" s="50" t="s">
        <v>21256</v>
      </c>
      <c r="D29" s="50" t="s">
        <v>21246</v>
      </c>
      <c r="E29" s="116">
        <v>103848</v>
      </c>
      <c r="F29" s="50" t="s">
        <v>4</v>
      </c>
    </row>
    <row r="30" spans="1:9" ht="95.25" customHeight="1">
      <c r="A30" s="49">
        <v>20</v>
      </c>
      <c r="B30" s="50" t="s">
        <v>21257</v>
      </c>
      <c r="C30" s="50" t="s">
        <v>21258</v>
      </c>
      <c r="D30" s="50" t="s">
        <v>21246</v>
      </c>
      <c r="E30" s="116">
        <v>103848</v>
      </c>
      <c r="F30" s="50" t="s">
        <v>4</v>
      </c>
    </row>
    <row r="31" spans="1:9" ht="93.75" customHeight="1">
      <c r="A31" s="49">
        <v>21</v>
      </c>
      <c r="B31" s="50" t="s">
        <v>21259</v>
      </c>
      <c r="C31" s="50" t="s">
        <v>21260</v>
      </c>
      <c r="D31" s="50" t="s">
        <v>21246</v>
      </c>
      <c r="E31" s="116">
        <v>103848</v>
      </c>
      <c r="F31" s="50" t="s">
        <v>4</v>
      </c>
    </row>
    <row r="32" spans="1:9" ht="94.5">
      <c r="A32" s="49">
        <v>22</v>
      </c>
      <c r="B32" s="50" t="s">
        <v>21261</v>
      </c>
      <c r="C32" s="50" t="s">
        <v>21262</v>
      </c>
      <c r="D32" s="50" t="s">
        <v>21246</v>
      </c>
      <c r="E32" s="116">
        <v>103848</v>
      </c>
      <c r="F32" s="50" t="s">
        <v>4</v>
      </c>
    </row>
    <row r="33" spans="1:6" ht="96" customHeight="1">
      <c r="A33" s="49">
        <v>23</v>
      </c>
      <c r="B33" s="50" t="s">
        <v>21263</v>
      </c>
      <c r="C33" s="50" t="s">
        <v>21264</v>
      </c>
      <c r="D33" s="50" t="s">
        <v>21246</v>
      </c>
      <c r="E33" s="116">
        <v>103848</v>
      </c>
      <c r="F33" s="50" t="s">
        <v>4</v>
      </c>
    </row>
    <row r="34" spans="1:6" ht="94.5">
      <c r="A34" s="49">
        <v>24</v>
      </c>
      <c r="B34" s="50" t="s">
        <v>21265</v>
      </c>
      <c r="C34" s="50" t="s">
        <v>21266</v>
      </c>
      <c r="D34" s="50" t="s">
        <v>21246</v>
      </c>
      <c r="E34" s="116">
        <v>103848</v>
      </c>
      <c r="F34" s="50" t="s">
        <v>4</v>
      </c>
    </row>
    <row r="35" spans="1:6" ht="96" customHeight="1">
      <c r="A35" s="49">
        <v>25</v>
      </c>
      <c r="B35" s="50" t="s">
        <v>21267</v>
      </c>
      <c r="C35" s="50" t="s">
        <v>21268</v>
      </c>
      <c r="D35" s="50" t="s">
        <v>21246</v>
      </c>
      <c r="E35" s="116">
        <v>103848</v>
      </c>
      <c r="F35" s="50" t="s">
        <v>4</v>
      </c>
    </row>
    <row r="36" spans="1:6" ht="96.75" customHeight="1">
      <c r="A36" s="49">
        <v>26</v>
      </c>
      <c r="B36" s="50" t="s">
        <v>21269</v>
      </c>
      <c r="C36" s="50" t="s">
        <v>21270</v>
      </c>
      <c r="D36" s="50" t="s">
        <v>21246</v>
      </c>
      <c r="E36" s="116">
        <v>103848</v>
      </c>
      <c r="F36" s="50" t="s">
        <v>4</v>
      </c>
    </row>
    <row r="37" spans="1:6" ht="97.5" customHeight="1">
      <c r="A37" s="49">
        <v>27</v>
      </c>
      <c r="B37" s="50" t="s">
        <v>21271</v>
      </c>
      <c r="C37" s="50" t="s">
        <v>21272</v>
      </c>
      <c r="D37" s="50" t="s">
        <v>21246</v>
      </c>
      <c r="E37" s="116">
        <v>103848</v>
      </c>
      <c r="F37" s="50" t="s">
        <v>4</v>
      </c>
    </row>
    <row r="38" spans="1:6" ht="94.5">
      <c r="A38" s="49">
        <v>28</v>
      </c>
      <c r="B38" s="50" t="s">
        <v>21273</v>
      </c>
      <c r="C38" s="50" t="s">
        <v>21274</v>
      </c>
      <c r="D38" s="50" t="s">
        <v>21246</v>
      </c>
      <c r="E38" s="116">
        <v>103848</v>
      </c>
      <c r="F38" s="50" t="s">
        <v>4</v>
      </c>
    </row>
    <row r="39" spans="1:6" ht="94.5">
      <c r="A39" s="49">
        <v>29</v>
      </c>
      <c r="B39" s="50" t="s">
        <v>21275</v>
      </c>
      <c r="C39" s="50" t="s">
        <v>21276</v>
      </c>
      <c r="D39" s="50" t="s">
        <v>21246</v>
      </c>
      <c r="E39" s="116">
        <v>103848</v>
      </c>
      <c r="F39" s="50" t="s">
        <v>4</v>
      </c>
    </row>
    <row r="40" spans="1:6" ht="94.5">
      <c r="A40" s="49">
        <v>30</v>
      </c>
      <c r="B40" s="50" t="s">
        <v>21277</v>
      </c>
      <c r="C40" s="50" t="s">
        <v>21278</v>
      </c>
      <c r="D40" s="50" t="s">
        <v>21246</v>
      </c>
      <c r="E40" s="116">
        <v>103848</v>
      </c>
      <c r="F40" s="50" t="s">
        <v>4</v>
      </c>
    </row>
    <row r="41" spans="1:6" ht="94.5">
      <c r="A41" s="49">
        <v>31</v>
      </c>
      <c r="B41" s="50" t="s">
        <v>21279</v>
      </c>
      <c r="C41" s="50" t="s">
        <v>21280</v>
      </c>
      <c r="D41" s="50" t="s">
        <v>21246</v>
      </c>
      <c r="E41" s="116">
        <v>103848</v>
      </c>
      <c r="F41" s="50" t="s">
        <v>4</v>
      </c>
    </row>
    <row r="42" spans="1:6" ht="94.5">
      <c r="A42" s="49">
        <v>32</v>
      </c>
      <c r="B42" s="50" t="s">
        <v>21281</v>
      </c>
      <c r="C42" s="50" t="s">
        <v>21282</v>
      </c>
      <c r="D42" s="50" t="s">
        <v>21246</v>
      </c>
      <c r="E42" s="116">
        <v>103848</v>
      </c>
      <c r="F42" s="50" t="s">
        <v>4</v>
      </c>
    </row>
    <row r="43" spans="1:6" ht="94.5">
      <c r="A43" s="49">
        <v>33</v>
      </c>
      <c r="B43" s="50" t="s">
        <v>21283</v>
      </c>
      <c r="C43" s="50" t="s">
        <v>21284</v>
      </c>
      <c r="D43" s="50" t="s">
        <v>21246</v>
      </c>
      <c r="E43" s="116">
        <v>103848</v>
      </c>
      <c r="F43" s="50" t="s">
        <v>4</v>
      </c>
    </row>
    <row r="44" spans="1:6" ht="94.5">
      <c r="A44" s="49">
        <v>34</v>
      </c>
      <c r="B44" s="50" t="s">
        <v>21285</v>
      </c>
      <c r="C44" s="50" t="s">
        <v>21286</v>
      </c>
      <c r="D44" s="50" t="s">
        <v>21246</v>
      </c>
      <c r="E44" s="116">
        <v>103857.51</v>
      </c>
      <c r="F44" s="50" t="s">
        <v>4</v>
      </c>
    </row>
    <row r="45" spans="1:6" ht="15.75">
      <c r="A45" s="49"/>
      <c r="B45" s="2217" t="s">
        <v>3304</v>
      </c>
      <c r="C45" s="2272"/>
      <c r="D45" s="2218"/>
      <c r="E45" s="3"/>
      <c r="F45" s="173"/>
    </row>
    <row r="46" spans="1:6" ht="47.25">
      <c r="A46" s="49">
        <v>35</v>
      </c>
      <c r="B46" s="504" t="s">
        <v>21287</v>
      </c>
      <c r="C46" s="51" t="s">
        <v>21288</v>
      </c>
      <c r="D46" s="101" t="s">
        <v>21289</v>
      </c>
      <c r="E46" s="189">
        <v>50000</v>
      </c>
      <c r="F46" s="50" t="s">
        <v>118</v>
      </c>
    </row>
    <row r="47" spans="1:6" ht="110.25">
      <c r="A47" s="49">
        <v>36</v>
      </c>
      <c r="B47" s="504" t="s">
        <v>21290</v>
      </c>
      <c r="C47" s="51" t="s">
        <v>21291</v>
      </c>
      <c r="D47" s="50" t="s">
        <v>21292</v>
      </c>
      <c r="E47" s="189">
        <v>750000</v>
      </c>
      <c r="F47" s="50" t="s">
        <v>763</v>
      </c>
    </row>
    <row r="48" spans="1:6" ht="127.5" customHeight="1">
      <c r="A48" s="49">
        <v>37</v>
      </c>
      <c r="B48" s="50" t="s">
        <v>21293</v>
      </c>
      <c r="C48" s="51" t="s">
        <v>21294</v>
      </c>
      <c r="D48" s="50" t="s">
        <v>21295</v>
      </c>
      <c r="E48" s="116">
        <v>1100000</v>
      </c>
      <c r="F48" s="50" t="s">
        <v>4</v>
      </c>
    </row>
    <row r="49" spans="1:6" ht="99" customHeight="1">
      <c r="A49" s="49">
        <v>38</v>
      </c>
      <c r="B49" s="50" t="s">
        <v>21299</v>
      </c>
      <c r="C49" s="51" t="s">
        <v>21300</v>
      </c>
      <c r="D49" s="50" t="s">
        <v>21301</v>
      </c>
      <c r="E49" s="116">
        <v>600000</v>
      </c>
      <c r="F49" s="50" t="s">
        <v>4</v>
      </c>
    </row>
    <row r="50" spans="1:6" ht="110.25">
      <c r="A50" s="49">
        <v>39</v>
      </c>
      <c r="B50" s="50" t="s">
        <v>21302</v>
      </c>
      <c r="C50" s="51" t="s">
        <v>21303</v>
      </c>
      <c r="D50" s="50" t="s">
        <v>21304</v>
      </c>
      <c r="E50" s="116">
        <v>1200000</v>
      </c>
      <c r="F50" s="50" t="s">
        <v>4</v>
      </c>
    </row>
    <row r="51" spans="1:6" ht="126">
      <c r="A51" s="49">
        <v>40</v>
      </c>
      <c r="B51" s="50" t="s">
        <v>21305</v>
      </c>
      <c r="C51" s="51" t="s">
        <v>21306</v>
      </c>
      <c r="D51" s="50" t="s">
        <v>21307</v>
      </c>
      <c r="E51" s="116">
        <v>1100000</v>
      </c>
      <c r="F51" s="50" t="s">
        <v>4</v>
      </c>
    </row>
    <row r="52" spans="1:6" ht="15.75">
      <c r="A52" s="49"/>
      <c r="B52" s="2217" t="s">
        <v>3341</v>
      </c>
      <c r="C52" s="2272"/>
      <c r="D52" s="2218"/>
      <c r="E52" s="3"/>
      <c r="F52" s="173"/>
    </row>
    <row r="53" spans="1:6" ht="63">
      <c r="A53" s="49">
        <v>41</v>
      </c>
      <c r="B53" s="50" t="s">
        <v>21308</v>
      </c>
      <c r="C53" s="51" t="s">
        <v>21309</v>
      </c>
      <c r="D53" s="50" t="s">
        <v>21310</v>
      </c>
      <c r="E53" s="116">
        <v>2000000</v>
      </c>
      <c r="F53" s="50" t="s">
        <v>118</v>
      </c>
    </row>
    <row r="54" spans="1:6" ht="115.5" customHeight="1">
      <c r="A54" s="49">
        <v>42</v>
      </c>
      <c r="B54" s="50" t="s">
        <v>21311</v>
      </c>
      <c r="C54" s="51" t="s">
        <v>21312</v>
      </c>
      <c r="D54" s="50" t="s">
        <v>21313</v>
      </c>
      <c r="E54" s="116">
        <v>1500000</v>
      </c>
      <c r="F54" s="50" t="s">
        <v>118</v>
      </c>
    </row>
    <row r="55" spans="1:6" ht="47.25">
      <c r="A55" s="49">
        <v>43</v>
      </c>
      <c r="B55" s="50" t="s">
        <v>21261</v>
      </c>
      <c r="C55" s="51" t="s">
        <v>21314</v>
      </c>
      <c r="D55" s="50" t="s">
        <v>21315</v>
      </c>
      <c r="E55" s="116">
        <v>500000</v>
      </c>
      <c r="F55" s="50" t="s">
        <v>118</v>
      </c>
    </row>
    <row r="56" spans="1:6" ht="67.5" customHeight="1">
      <c r="A56" s="49">
        <v>44</v>
      </c>
      <c r="B56" s="50" t="s">
        <v>21316</v>
      </c>
      <c r="C56" s="51" t="s">
        <v>21317</v>
      </c>
      <c r="D56" s="50" t="s">
        <v>21318</v>
      </c>
      <c r="E56" s="116">
        <v>200000</v>
      </c>
      <c r="F56" s="50" t="s">
        <v>118</v>
      </c>
    </row>
    <row r="57" spans="1:6" ht="54" customHeight="1">
      <c r="A57" s="49">
        <v>45</v>
      </c>
      <c r="B57" s="50" t="s">
        <v>24034</v>
      </c>
      <c r="C57" s="51" t="s">
        <v>21319</v>
      </c>
      <c r="D57" s="50" t="s">
        <v>21320</v>
      </c>
      <c r="E57" s="116">
        <v>550000</v>
      </c>
      <c r="F57" s="50" t="s">
        <v>4</v>
      </c>
    </row>
    <row r="58" spans="1:6" ht="47.25">
      <c r="A58" s="49">
        <v>46</v>
      </c>
      <c r="B58" s="50" t="s">
        <v>21257</v>
      </c>
      <c r="C58" s="50" t="s">
        <v>21321</v>
      </c>
      <c r="D58" s="50" t="s">
        <v>24033</v>
      </c>
      <c r="E58" s="116">
        <v>100000</v>
      </c>
      <c r="F58" s="50" t="s">
        <v>4</v>
      </c>
    </row>
    <row r="59" spans="1:6" ht="126.75" customHeight="1">
      <c r="A59" s="49">
        <v>47</v>
      </c>
      <c r="B59" s="50" t="s">
        <v>21253</v>
      </c>
      <c r="C59" s="51" t="s">
        <v>21322</v>
      </c>
      <c r="D59" s="50" t="s">
        <v>21323</v>
      </c>
      <c r="E59" s="116">
        <v>1500000</v>
      </c>
      <c r="F59" s="50" t="s">
        <v>4</v>
      </c>
    </row>
    <row r="60" spans="1:6" ht="124.5" customHeight="1">
      <c r="A60" s="49">
        <v>48</v>
      </c>
      <c r="B60" s="50" t="s">
        <v>21267</v>
      </c>
      <c r="C60" s="51" t="s">
        <v>21324</v>
      </c>
      <c r="D60" s="50" t="s">
        <v>21323</v>
      </c>
      <c r="E60" s="116">
        <v>1500000</v>
      </c>
      <c r="F60" s="50" t="s">
        <v>4</v>
      </c>
    </row>
    <row r="61" spans="1:6" ht="130.5" customHeight="1">
      <c r="A61" s="49">
        <v>49</v>
      </c>
      <c r="B61" s="50" t="s">
        <v>21325</v>
      </c>
      <c r="C61" s="51" t="s">
        <v>21326</v>
      </c>
      <c r="D61" s="50" t="s">
        <v>21323</v>
      </c>
      <c r="E61" s="116">
        <v>1500000</v>
      </c>
      <c r="F61" s="50" t="s">
        <v>4</v>
      </c>
    </row>
    <row r="62" spans="1:6" ht="15.75">
      <c r="A62" s="49"/>
      <c r="B62" s="2217" t="s">
        <v>19589</v>
      </c>
      <c r="C62" s="2272"/>
      <c r="D62" s="2218"/>
      <c r="E62" s="3"/>
      <c r="F62" s="173"/>
    </row>
    <row r="63" spans="1:6" ht="124.5" customHeight="1">
      <c r="A63" s="49">
        <v>50</v>
      </c>
      <c r="B63" s="50" t="s">
        <v>21330</v>
      </c>
      <c r="C63" s="50" t="s">
        <v>21331</v>
      </c>
      <c r="D63" s="50" t="s">
        <v>21332</v>
      </c>
      <c r="E63" s="116">
        <v>3000000</v>
      </c>
      <c r="F63" s="50" t="s">
        <v>4</v>
      </c>
    </row>
    <row r="64" spans="1:6" ht="15.75">
      <c r="A64" s="49"/>
      <c r="B64" s="2217" t="s">
        <v>3278</v>
      </c>
      <c r="C64" s="2272"/>
      <c r="D64" s="2218"/>
      <c r="E64" s="3"/>
      <c r="F64" s="173"/>
    </row>
    <row r="65" spans="1:6" ht="113.25" customHeight="1">
      <c r="A65" s="49">
        <v>51</v>
      </c>
      <c r="B65" s="50" t="s">
        <v>21333</v>
      </c>
      <c r="C65" s="50" t="s">
        <v>21334</v>
      </c>
      <c r="D65" s="50" t="s">
        <v>21335</v>
      </c>
      <c r="E65" s="116">
        <v>1750000</v>
      </c>
      <c r="F65" s="50" t="s">
        <v>118</v>
      </c>
    </row>
    <row r="66" spans="1:6" ht="111.75" customHeight="1">
      <c r="A66" s="49">
        <v>52</v>
      </c>
      <c r="B66" s="50" t="s">
        <v>21336</v>
      </c>
      <c r="C66" s="50" t="s">
        <v>21337</v>
      </c>
      <c r="D66" s="50" t="s">
        <v>21335</v>
      </c>
      <c r="E66" s="116">
        <v>1750000</v>
      </c>
      <c r="F66" s="50" t="s">
        <v>118</v>
      </c>
    </row>
    <row r="67" spans="1:6" ht="83.25" customHeight="1">
      <c r="A67" s="49">
        <v>53</v>
      </c>
      <c r="B67" s="50" t="s">
        <v>21338</v>
      </c>
      <c r="C67" s="50" t="s">
        <v>21339</v>
      </c>
      <c r="D67" s="50" t="s">
        <v>21340</v>
      </c>
      <c r="E67" s="116">
        <v>1000000</v>
      </c>
      <c r="F67" s="50" t="s">
        <v>118</v>
      </c>
    </row>
    <row r="68" spans="1:6" ht="15.75">
      <c r="A68" s="489"/>
      <c r="B68" s="46" t="s">
        <v>1946</v>
      </c>
      <c r="C68" s="489"/>
      <c r="D68" s="489"/>
      <c r="E68" s="1045">
        <f>SUM(E6:E67)</f>
        <v>71590875.519999996</v>
      </c>
      <c r="F68" s="489"/>
    </row>
    <row r="69" spans="1:6" ht="92.25" customHeight="1">
      <c r="A69" s="2143" t="s">
        <v>19194</v>
      </c>
      <c r="B69" s="2143"/>
      <c r="C69" s="2143"/>
      <c r="D69" s="2143" t="s">
        <v>5819</v>
      </c>
      <c r="E69" s="2143"/>
      <c r="F69" s="2143"/>
    </row>
    <row r="84" spans="1:6" ht="15.75">
      <c r="A84" s="49"/>
      <c r="B84" s="2217" t="s">
        <v>15531</v>
      </c>
      <c r="C84" s="2272"/>
      <c r="D84" s="2218"/>
      <c r="E84" s="3"/>
      <c r="F84" s="173"/>
    </row>
    <row r="85" spans="1:6" ht="47.25">
      <c r="A85" s="49">
        <v>57</v>
      </c>
      <c r="B85" s="50" t="s">
        <v>6165</v>
      </c>
      <c r="C85" s="50" t="s">
        <v>21341</v>
      </c>
      <c r="D85" s="50" t="s">
        <v>21342</v>
      </c>
      <c r="E85" s="116">
        <v>7000000</v>
      </c>
      <c r="F85" s="50" t="s">
        <v>4</v>
      </c>
    </row>
    <row r="86" spans="1:6" ht="63">
      <c r="A86" s="49">
        <v>38</v>
      </c>
      <c r="B86" s="50" t="s">
        <v>21296</v>
      </c>
      <c r="C86" s="51" t="s">
        <v>21297</v>
      </c>
      <c r="D86" s="50" t="s">
        <v>21298</v>
      </c>
      <c r="E86" s="116">
        <v>450000</v>
      </c>
      <c r="F86" s="50" t="s">
        <v>4</v>
      </c>
    </row>
    <row r="87" spans="1:6" ht="157.5">
      <c r="A87" s="49">
        <v>52</v>
      </c>
      <c r="B87" s="60" t="s">
        <v>21327</v>
      </c>
      <c r="C87" s="50" t="s">
        <v>21328</v>
      </c>
      <c r="D87" s="50" t="s">
        <v>21329</v>
      </c>
      <c r="E87" s="116">
        <v>30000000</v>
      </c>
      <c r="F87" s="50" t="s">
        <v>4</v>
      </c>
    </row>
    <row r="88" spans="1:6">
      <c r="E88" s="1046">
        <f>SUM(E85:E87)</f>
        <v>37450000</v>
      </c>
    </row>
    <row r="91" spans="1:6">
      <c r="E91" s="1046">
        <f>E88+E68</f>
        <v>109040875.52</v>
      </c>
    </row>
  </sheetData>
  <mergeCells count="16">
    <mergeCell ref="B64:D64"/>
    <mergeCell ref="B84:D84"/>
    <mergeCell ref="A69:C69"/>
    <mergeCell ref="D69:F69"/>
    <mergeCell ref="B17:D17"/>
    <mergeCell ref="B21:D21"/>
    <mergeCell ref="B23:D23"/>
    <mergeCell ref="B45:D45"/>
    <mergeCell ref="B52:D52"/>
    <mergeCell ref="B62:D62"/>
    <mergeCell ref="B15:D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146.xml><?xml version="1.0" encoding="utf-8"?>
<worksheet xmlns="http://schemas.openxmlformats.org/spreadsheetml/2006/main" xmlns:r="http://schemas.openxmlformats.org/officeDocument/2006/relationships">
  <sheetPr>
    <tabColor theme="5" tint="-0.499984740745262"/>
  </sheetPr>
  <dimension ref="A1:F113"/>
  <sheetViews>
    <sheetView topLeftCell="A79" workbookViewId="0">
      <selection activeCell="E83" sqref="E83"/>
    </sheetView>
  </sheetViews>
  <sheetFormatPr defaultRowHeight="15"/>
  <cols>
    <col min="1" max="1" width="7.5703125" style="1688" customWidth="1"/>
    <col min="2" max="2" width="15.28515625" style="1688" customWidth="1"/>
    <col min="3" max="3" width="42" style="1688" customWidth="1"/>
    <col min="4" max="4" width="27.7109375" style="1688" customWidth="1"/>
    <col min="5" max="5" width="19" style="1688" customWidth="1"/>
    <col min="6" max="6" width="9.7109375" style="236" customWidth="1"/>
    <col min="7" max="16384" width="9.140625" style="1688"/>
  </cols>
  <sheetData>
    <row r="1" spans="1:6" ht="15.75">
      <c r="A1" s="2317" t="s">
        <v>133</v>
      </c>
      <c r="B1" s="2317"/>
      <c r="C1" s="2317"/>
      <c r="D1" s="2317"/>
      <c r="E1" s="2317"/>
      <c r="F1" s="2317"/>
    </row>
    <row r="2" spans="1:6" ht="15.75">
      <c r="A2" s="2317" t="s">
        <v>38042</v>
      </c>
      <c r="B2" s="2317"/>
      <c r="C2" s="2317"/>
      <c r="D2" s="2317"/>
      <c r="E2" s="2317"/>
      <c r="F2" s="2317"/>
    </row>
    <row r="3" spans="1:6" ht="15.75">
      <c r="A3" s="2317" t="s">
        <v>140</v>
      </c>
      <c r="B3" s="2317"/>
      <c r="C3" s="2317"/>
      <c r="D3" s="2317"/>
      <c r="E3" s="2317"/>
      <c r="F3" s="2317"/>
    </row>
    <row r="4" spans="1:6" ht="31.5">
      <c r="A4" s="100" t="s">
        <v>134</v>
      </c>
      <c r="B4" s="114" t="s">
        <v>135</v>
      </c>
      <c r="C4" s="114" t="s">
        <v>0</v>
      </c>
      <c r="D4" s="114" t="s">
        <v>136</v>
      </c>
      <c r="E4" s="105" t="s">
        <v>137</v>
      </c>
      <c r="F4" s="112" t="s">
        <v>1646</v>
      </c>
    </row>
    <row r="5" spans="1:6" ht="15.75" customHeight="1">
      <c r="A5" s="60"/>
      <c r="B5" s="2145" t="s">
        <v>139</v>
      </c>
      <c r="C5" s="2146"/>
      <c r="D5" s="60"/>
      <c r="E5" s="60"/>
      <c r="F5" s="115"/>
    </row>
    <row r="6" spans="1:6" ht="31.5">
      <c r="A6" s="60">
        <v>1</v>
      </c>
      <c r="B6" s="60" t="s">
        <v>1</v>
      </c>
      <c r="C6" s="60" t="s">
        <v>38043</v>
      </c>
      <c r="D6" s="60" t="s">
        <v>3</v>
      </c>
      <c r="E6" s="116">
        <v>3523475.07</v>
      </c>
      <c r="F6" s="115" t="s">
        <v>118</v>
      </c>
    </row>
    <row r="7" spans="1:6" ht="94.5">
      <c r="A7" s="60">
        <v>2</v>
      </c>
      <c r="B7" s="60" t="s">
        <v>5</v>
      </c>
      <c r="C7" s="60" t="s">
        <v>38044</v>
      </c>
      <c r="D7" s="107" t="s">
        <v>38045</v>
      </c>
      <c r="E7" s="116">
        <v>1774496</v>
      </c>
      <c r="F7" s="115" t="s">
        <v>118</v>
      </c>
    </row>
    <row r="8" spans="1:6" ht="31.5">
      <c r="A8" s="60">
        <v>3</v>
      </c>
      <c r="B8" s="60" t="s">
        <v>7</v>
      </c>
      <c r="C8" s="60" t="s">
        <v>38046</v>
      </c>
      <c r="D8" s="60" t="s">
        <v>9</v>
      </c>
      <c r="E8" s="116">
        <v>103680</v>
      </c>
      <c r="F8" s="115" t="s">
        <v>118</v>
      </c>
    </row>
    <row r="9" spans="1:6" ht="31.5">
      <c r="A9" s="60">
        <v>4</v>
      </c>
      <c r="B9" s="60" t="s">
        <v>10</v>
      </c>
      <c r="C9" s="60" t="s">
        <v>38047</v>
      </c>
      <c r="D9" s="60" t="s">
        <v>175</v>
      </c>
      <c r="E9" s="116">
        <v>76800</v>
      </c>
      <c r="F9" s="115" t="s">
        <v>118</v>
      </c>
    </row>
    <row r="10" spans="1:6" ht="47.25">
      <c r="A10" s="60">
        <v>5</v>
      </c>
      <c r="B10" s="60" t="s">
        <v>12</v>
      </c>
      <c r="C10" s="60" t="s">
        <v>38048</v>
      </c>
      <c r="D10" s="60" t="s">
        <v>14</v>
      </c>
      <c r="E10" s="116">
        <v>1064000</v>
      </c>
      <c r="F10" s="115" t="s">
        <v>118</v>
      </c>
    </row>
    <row r="11" spans="1:6" ht="15.75">
      <c r="A11" s="60"/>
      <c r="B11" s="2145" t="s">
        <v>142</v>
      </c>
      <c r="C11" s="2179"/>
      <c r="D11" s="2146"/>
      <c r="E11" s="60"/>
      <c r="F11" s="115"/>
    </row>
    <row r="12" spans="1:6" ht="63">
      <c r="A12" s="60">
        <v>6</v>
      </c>
      <c r="B12" s="60" t="s">
        <v>5</v>
      </c>
      <c r="C12" s="60" t="s">
        <v>38049</v>
      </c>
      <c r="D12" s="60" t="s">
        <v>242</v>
      </c>
      <c r="E12" s="116">
        <v>1300000</v>
      </c>
      <c r="F12" s="115" t="s">
        <v>118</v>
      </c>
    </row>
    <row r="13" spans="1:6" ht="47.25">
      <c r="A13" s="60">
        <v>7</v>
      </c>
      <c r="B13" s="60" t="s">
        <v>12</v>
      </c>
      <c r="C13" s="60" t="s">
        <v>38050</v>
      </c>
      <c r="D13" s="60" t="s">
        <v>14</v>
      </c>
      <c r="E13" s="116">
        <v>971226</v>
      </c>
      <c r="F13" s="115" t="s">
        <v>118</v>
      </c>
    </row>
    <row r="14" spans="1:6" ht="63">
      <c r="A14" s="60">
        <v>8</v>
      </c>
      <c r="B14" s="60" t="s">
        <v>360</v>
      </c>
      <c r="C14" s="60" t="s">
        <v>38051</v>
      </c>
      <c r="D14" s="60" t="s">
        <v>39300</v>
      </c>
      <c r="E14" s="116">
        <v>1000000</v>
      </c>
      <c r="F14" s="115" t="s">
        <v>118</v>
      </c>
    </row>
    <row r="15" spans="1:6" ht="15.75">
      <c r="A15" s="60"/>
      <c r="B15" s="2145" t="s">
        <v>207</v>
      </c>
      <c r="C15" s="2146"/>
      <c r="D15" s="60"/>
      <c r="E15" s="60"/>
      <c r="F15" s="115"/>
    </row>
    <row r="16" spans="1:6" ht="63">
      <c r="A16" s="60">
        <v>9</v>
      </c>
      <c r="B16" s="60" t="s">
        <v>475</v>
      </c>
      <c r="C16" s="60" t="s">
        <v>38052</v>
      </c>
      <c r="D16" s="60" t="s">
        <v>22</v>
      </c>
      <c r="E16" s="116">
        <v>5738993.4500000002</v>
      </c>
      <c r="F16" s="115" t="s">
        <v>118</v>
      </c>
    </row>
    <row r="17" spans="1:6" ht="15.75">
      <c r="A17" s="60"/>
      <c r="B17" s="2221" t="s">
        <v>593</v>
      </c>
      <c r="C17" s="2429"/>
      <c r="D17" s="2222"/>
      <c r="E17" s="60"/>
      <c r="F17" s="115"/>
    </row>
    <row r="18" spans="1:6" ht="47.25">
      <c r="A18" s="60">
        <v>10</v>
      </c>
      <c r="B18" s="60" t="s">
        <v>39</v>
      </c>
      <c r="C18" s="60" t="s">
        <v>38056</v>
      </c>
      <c r="D18" s="60" t="s">
        <v>40</v>
      </c>
      <c r="E18" s="116">
        <v>9000000</v>
      </c>
      <c r="F18" s="115" t="s">
        <v>118</v>
      </c>
    </row>
    <row r="19" spans="1:6" ht="47.25">
      <c r="A19" s="60">
        <v>11</v>
      </c>
      <c r="B19" s="60" t="s">
        <v>41</v>
      </c>
      <c r="C19" s="60" t="s">
        <v>38057</v>
      </c>
      <c r="D19" s="60" t="s">
        <v>40</v>
      </c>
      <c r="E19" s="116">
        <v>29000000</v>
      </c>
      <c r="F19" s="115" t="s">
        <v>118</v>
      </c>
    </row>
    <row r="20" spans="1:6" ht="15.75">
      <c r="A20" s="60"/>
      <c r="B20" s="2221" t="s">
        <v>1575</v>
      </c>
      <c r="C20" s="2429"/>
      <c r="D20" s="2222"/>
      <c r="E20" s="60"/>
      <c r="F20" s="115"/>
    </row>
    <row r="21" spans="1:6" ht="141.75">
      <c r="A21" s="60">
        <v>12</v>
      </c>
      <c r="B21" s="60" t="s">
        <v>38053</v>
      </c>
      <c r="C21" s="60" t="s">
        <v>38054</v>
      </c>
      <c r="D21" s="60" t="s">
        <v>38055</v>
      </c>
      <c r="E21" s="116">
        <v>2000000</v>
      </c>
      <c r="F21" s="115" t="s">
        <v>4</v>
      </c>
    </row>
    <row r="22" spans="1:6" ht="15.75">
      <c r="A22" s="60"/>
      <c r="B22" s="2221" t="s">
        <v>3680</v>
      </c>
      <c r="C22" s="2429"/>
      <c r="D22" s="2222"/>
      <c r="E22" s="60"/>
      <c r="F22" s="115"/>
    </row>
    <row r="23" spans="1:6" ht="141.75">
      <c r="A23" s="60">
        <v>13</v>
      </c>
      <c r="B23" s="60" t="s">
        <v>3611</v>
      </c>
      <c r="C23" s="60" t="s">
        <v>38058</v>
      </c>
      <c r="D23" s="60" t="s">
        <v>39301</v>
      </c>
      <c r="E23" s="116">
        <v>1500000</v>
      </c>
      <c r="F23" s="115" t="s">
        <v>4</v>
      </c>
    </row>
    <row r="24" spans="1:6" ht="15.75">
      <c r="A24" s="60"/>
      <c r="B24" s="2221" t="s">
        <v>1573</v>
      </c>
      <c r="C24" s="2429"/>
      <c r="D24" s="2222"/>
      <c r="E24" s="60"/>
      <c r="F24" s="115"/>
    </row>
    <row r="25" spans="1:6" ht="78.75">
      <c r="A25" s="60">
        <v>14</v>
      </c>
      <c r="B25" s="60" t="s">
        <v>38061</v>
      </c>
      <c r="C25" s="60" t="s">
        <v>38062</v>
      </c>
      <c r="D25" s="60" t="s">
        <v>38063</v>
      </c>
      <c r="E25" s="116">
        <v>100000</v>
      </c>
      <c r="F25" s="115" t="s">
        <v>4</v>
      </c>
    </row>
    <row r="26" spans="1:6" ht="78.75">
      <c r="A26" s="60">
        <v>15</v>
      </c>
      <c r="B26" s="60" t="s">
        <v>38064</v>
      </c>
      <c r="C26" s="60" t="s">
        <v>38065</v>
      </c>
      <c r="D26" s="60" t="s">
        <v>38063</v>
      </c>
      <c r="E26" s="116">
        <v>100000</v>
      </c>
      <c r="F26" s="115" t="s">
        <v>4</v>
      </c>
    </row>
    <row r="27" spans="1:6" ht="78.75">
      <c r="A27" s="60">
        <v>16</v>
      </c>
      <c r="B27" s="60" t="s">
        <v>38066</v>
      </c>
      <c r="C27" s="60" t="s">
        <v>38067</v>
      </c>
      <c r="D27" s="60" t="s">
        <v>38063</v>
      </c>
      <c r="E27" s="116">
        <v>100000</v>
      </c>
      <c r="F27" s="115" t="s">
        <v>4</v>
      </c>
    </row>
    <row r="28" spans="1:6" ht="78.75">
      <c r="A28" s="60">
        <v>17</v>
      </c>
      <c r="B28" s="60" t="s">
        <v>38068</v>
      </c>
      <c r="C28" s="60" t="s">
        <v>38069</v>
      </c>
      <c r="D28" s="60" t="s">
        <v>38063</v>
      </c>
      <c r="E28" s="116">
        <v>100000</v>
      </c>
      <c r="F28" s="115" t="s">
        <v>4</v>
      </c>
    </row>
    <row r="29" spans="1:6" ht="78.75">
      <c r="A29" s="60">
        <v>18</v>
      </c>
      <c r="B29" s="60" t="s">
        <v>38070</v>
      </c>
      <c r="C29" s="60" t="s">
        <v>38071</v>
      </c>
      <c r="D29" s="60" t="s">
        <v>38063</v>
      </c>
      <c r="E29" s="116">
        <v>100000</v>
      </c>
      <c r="F29" s="115" t="s">
        <v>4</v>
      </c>
    </row>
    <row r="30" spans="1:6" ht="63">
      <c r="A30" s="60">
        <v>19</v>
      </c>
      <c r="B30" s="60" t="s">
        <v>38072</v>
      </c>
      <c r="C30" s="60" t="s">
        <v>38073</v>
      </c>
      <c r="D30" s="60" t="s">
        <v>38074</v>
      </c>
      <c r="E30" s="116">
        <v>250000</v>
      </c>
      <c r="F30" s="115" t="s">
        <v>4</v>
      </c>
    </row>
    <row r="31" spans="1:6" ht="78.75">
      <c r="A31" s="60">
        <v>20</v>
      </c>
      <c r="B31" s="60" t="s">
        <v>38075</v>
      </c>
      <c r="C31" s="60" t="s">
        <v>38076</v>
      </c>
      <c r="D31" s="60" t="s">
        <v>38063</v>
      </c>
      <c r="E31" s="116">
        <v>100000</v>
      </c>
      <c r="F31" s="115" t="s">
        <v>4</v>
      </c>
    </row>
    <row r="32" spans="1:6" ht="47.25">
      <c r="A32" s="60">
        <v>21</v>
      </c>
      <c r="B32" s="60" t="s">
        <v>38077</v>
      </c>
      <c r="C32" s="60" t="s">
        <v>38078</v>
      </c>
      <c r="D32" s="60" t="s">
        <v>38074</v>
      </c>
      <c r="E32" s="116">
        <v>250000</v>
      </c>
      <c r="F32" s="115" t="s">
        <v>4</v>
      </c>
    </row>
    <row r="33" spans="1:6" ht="78.75">
      <c r="A33" s="60">
        <v>22</v>
      </c>
      <c r="B33" s="60" t="s">
        <v>38079</v>
      </c>
      <c r="C33" s="60" t="s">
        <v>38080</v>
      </c>
      <c r="D33" s="60" t="s">
        <v>38063</v>
      </c>
      <c r="E33" s="116">
        <v>100000</v>
      </c>
      <c r="F33" s="115" t="s">
        <v>4</v>
      </c>
    </row>
    <row r="34" spans="1:6" ht="15.75">
      <c r="A34" s="60"/>
      <c r="B34" s="2221" t="s">
        <v>16440</v>
      </c>
      <c r="C34" s="2429"/>
      <c r="D34" s="2222"/>
      <c r="E34" s="60"/>
      <c r="F34" s="115"/>
    </row>
    <row r="35" spans="1:6" ht="63">
      <c r="A35" s="60">
        <v>23</v>
      </c>
      <c r="B35" s="60" t="s">
        <v>38081</v>
      </c>
      <c r="C35" s="60" t="s">
        <v>38082</v>
      </c>
      <c r="D35" s="60" t="s">
        <v>38083</v>
      </c>
      <c r="E35" s="116">
        <v>300000</v>
      </c>
      <c r="F35" s="115" t="s">
        <v>118</v>
      </c>
    </row>
    <row r="36" spans="1:6" ht="63">
      <c r="A36" s="60">
        <v>24</v>
      </c>
      <c r="B36" s="60" t="s">
        <v>38084</v>
      </c>
      <c r="C36" s="60" t="s">
        <v>38085</v>
      </c>
      <c r="D36" s="60" t="s">
        <v>38086</v>
      </c>
      <c r="E36" s="116">
        <v>150000</v>
      </c>
      <c r="F36" s="115" t="s">
        <v>4</v>
      </c>
    </row>
    <row r="37" spans="1:6" ht="47.25">
      <c r="A37" s="60">
        <v>25</v>
      </c>
      <c r="B37" s="60" t="s">
        <v>38087</v>
      </c>
      <c r="C37" s="60" t="s">
        <v>38088</v>
      </c>
      <c r="D37" s="60" t="s">
        <v>485</v>
      </c>
      <c r="E37" s="116">
        <v>800000</v>
      </c>
      <c r="F37" s="115" t="s">
        <v>4</v>
      </c>
    </row>
    <row r="38" spans="1:6" ht="63">
      <c r="A38" s="60">
        <v>26</v>
      </c>
      <c r="B38" s="60" t="s">
        <v>38089</v>
      </c>
      <c r="C38" s="60" t="s">
        <v>38090</v>
      </c>
      <c r="D38" s="60" t="s">
        <v>39302</v>
      </c>
      <c r="E38" s="116">
        <v>1530160</v>
      </c>
      <c r="F38" s="115" t="s">
        <v>118</v>
      </c>
    </row>
    <row r="39" spans="1:6" ht="47.25">
      <c r="A39" s="60">
        <v>27</v>
      </c>
      <c r="B39" s="60" t="s">
        <v>38091</v>
      </c>
      <c r="C39" s="60" t="s">
        <v>38092</v>
      </c>
      <c r="D39" s="60" t="s">
        <v>38093</v>
      </c>
      <c r="E39" s="116">
        <v>100000</v>
      </c>
      <c r="F39" s="115" t="s">
        <v>118</v>
      </c>
    </row>
    <row r="40" spans="1:6" ht="47.25">
      <c r="A40" s="60">
        <v>28</v>
      </c>
      <c r="B40" s="60" t="s">
        <v>38094</v>
      </c>
      <c r="C40" s="60" t="s">
        <v>38095</v>
      </c>
      <c r="D40" s="60" t="s">
        <v>39303</v>
      </c>
      <c r="E40" s="116">
        <v>200000</v>
      </c>
      <c r="F40" s="115" t="s">
        <v>118</v>
      </c>
    </row>
    <row r="41" spans="1:6" ht="63">
      <c r="A41" s="60">
        <v>29</v>
      </c>
      <c r="B41" s="60" t="s">
        <v>38096</v>
      </c>
      <c r="C41" s="60" t="s">
        <v>38097</v>
      </c>
      <c r="D41" s="60" t="s">
        <v>39304</v>
      </c>
      <c r="E41" s="116">
        <v>250000</v>
      </c>
      <c r="F41" s="115" t="s">
        <v>118</v>
      </c>
    </row>
    <row r="42" spans="1:6" ht="63">
      <c r="A42" s="60">
        <v>30</v>
      </c>
      <c r="B42" s="60" t="s">
        <v>38098</v>
      </c>
      <c r="C42" s="60" t="s">
        <v>38099</v>
      </c>
      <c r="D42" s="60" t="s">
        <v>39305</v>
      </c>
      <c r="E42" s="116">
        <v>400000</v>
      </c>
      <c r="F42" s="115" t="s">
        <v>118</v>
      </c>
    </row>
    <row r="43" spans="1:6" ht="47.25">
      <c r="A43" s="60">
        <v>31</v>
      </c>
      <c r="B43" s="60" t="s">
        <v>38100</v>
      </c>
      <c r="C43" s="60" t="s">
        <v>38101</v>
      </c>
      <c r="D43" s="60" t="s">
        <v>39306</v>
      </c>
      <c r="E43" s="116">
        <v>250000</v>
      </c>
      <c r="F43" s="115" t="s">
        <v>4</v>
      </c>
    </row>
    <row r="44" spans="1:6" ht="47.25">
      <c r="A44" s="60">
        <v>32</v>
      </c>
      <c r="B44" s="60" t="s">
        <v>38102</v>
      </c>
      <c r="C44" s="60" t="s">
        <v>38103</v>
      </c>
      <c r="D44" s="60" t="s">
        <v>38104</v>
      </c>
      <c r="E44" s="116">
        <v>700000</v>
      </c>
      <c r="F44" s="115" t="s">
        <v>4</v>
      </c>
    </row>
    <row r="45" spans="1:6" ht="47.25">
      <c r="A45" s="60">
        <v>33</v>
      </c>
      <c r="B45" s="60" t="s">
        <v>38105</v>
      </c>
      <c r="C45" s="60" t="s">
        <v>38106</v>
      </c>
      <c r="D45" s="60" t="s">
        <v>38107</v>
      </c>
      <c r="E45" s="116">
        <v>150000</v>
      </c>
      <c r="F45" s="115" t="s">
        <v>118</v>
      </c>
    </row>
    <row r="46" spans="1:6" ht="47.25">
      <c r="A46" s="60">
        <v>34</v>
      </c>
      <c r="B46" s="60" t="s">
        <v>38108</v>
      </c>
      <c r="C46" s="60" t="s">
        <v>38109</v>
      </c>
      <c r="D46" s="60" t="s">
        <v>38110</v>
      </c>
      <c r="E46" s="116">
        <v>250000</v>
      </c>
      <c r="F46" s="115" t="s">
        <v>4</v>
      </c>
    </row>
    <row r="47" spans="1:6" ht="47.25">
      <c r="A47" s="60">
        <v>35</v>
      </c>
      <c r="B47" s="60" t="s">
        <v>38111</v>
      </c>
      <c r="C47" s="60" t="s">
        <v>38112</v>
      </c>
      <c r="D47" s="60" t="s">
        <v>39307</v>
      </c>
      <c r="E47" s="116">
        <v>300000</v>
      </c>
      <c r="F47" s="115" t="s">
        <v>118</v>
      </c>
    </row>
    <row r="48" spans="1:6" ht="47.25">
      <c r="A48" s="60">
        <v>36</v>
      </c>
      <c r="B48" s="60" t="s">
        <v>38113</v>
      </c>
      <c r="C48" s="60" t="s">
        <v>38114</v>
      </c>
      <c r="D48" s="60" t="s">
        <v>115</v>
      </c>
      <c r="E48" s="116">
        <v>800000</v>
      </c>
      <c r="F48" s="115" t="s">
        <v>4</v>
      </c>
    </row>
    <row r="49" spans="1:6" ht="47.25">
      <c r="A49" s="60">
        <v>37</v>
      </c>
      <c r="B49" s="60" t="s">
        <v>38115</v>
      </c>
      <c r="C49" s="60" t="s">
        <v>38116</v>
      </c>
      <c r="D49" s="60" t="s">
        <v>38117</v>
      </c>
      <c r="E49" s="116">
        <v>100000</v>
      </c>
      <c r="F49" s="115" t="s">
        <v>118</v>
      </c>
    </row>
    <row r="50" spans="1:6" ht="47.25">
      <c r="A50" s="60">
        <v>38</v>
      </c>
      <c r="B50" s="60" t="s">
        <v>38118</v>
      </c>
      <c r="C50" s="60" t="s">
        <v>38119</v>
      </c>
      <c r="D50" s="60" t="s">
        <v>38120</v>
      </c>
      <c r="E50" s="116">
        <v>50000</v>
      </c>
      <c r="F50" s="115" t="s">
        <v>118</v>
      </c>
    </row>
    <row r="51" spans="1:6" ht="47.25">
      <c r="A51" s="60">
        <v>39</v>
      </c>
      <c r="B51" s="60" t="s">
        <v>38121</v>
      </c>
      <c r="C51" s="60" t="s">
        <v>38122</v>
      </c>
      <c r="D51" s="60" t="s">
        <v>38123</v>
      </c>
      <c r="E51" s="116">
        <v>250000</v>
      </c>
      <c r="F51" s="115" t="s">
        <v>4</v>
      </c>
    </row>
    <row r="52" spans="1:6" ht="47.25">
      <c r="A52" s="60">
        <v>40</v>
      </c>
      <c r="B52" s="60" t="s">
        <v>38124</v>
      </c>
      <c r="C52" s="60" t="s">
        <v>38125</v>
      </c>
      <c r="D52" s="60" t="s">
        <v>39308</v>
      </c>
      <c r="E52" s="116">
        <v>200000</v>
      </c>
      <c r="F52" s="115" t="s">
        <v>118</v>
      </c>
    </row>
    <row r="53" spans="1:6" ht="63">
      <c r="A53" s="60">
        <v>41</v>
      </c>
      <c r="B53" s="60" t="s">
        <v>38126</v>
      </c>
      <c r="C53" s="60" t="s">
        <v>38127</v>
      </c>
      <c r="D53" s="60" t="s">
        <v>39309</v>
      </c>
      <c r="E53" s="116">
        <v>900000</v>
      </c>
      <c r="F53" s="115" t="s">
        <v>4</v>
      </c>
    </row>
    <row r="54" spans="1:6" ht="63">
      <c r="A54" s="60">
        <v>42</v>
      </c>
      <c r="B54" s="60" t="s">
        <v>38128</v>
      </c>
      <c r="C54" s="60" t="s">
        <v>38129</v>
      </c>
      <c r="D54" s="60" t="s">
        <v>39310</v>
      </c>
      <c r="E54" s="116">
        <v>900000</v>
      </c>
      <c r="F54" s="115" t="s">
        <v>4</v>
      </c>
    </row>
    <row r="55" spans="1:6" ht="63">
      <c r="A55" s="60">
        <v>43</v>
      </c>
      <c r="B55" s="60" t="s">
        <v>38130</v>
      </c>
      <c r="C55" s="60" t="s">
        <v>38131</v>
      </c>
      <c r="D55" s="60" t="s">
        <v>39309</v>
      </c>
      <c r="E55" s="116">
        <v>900000</v>
      </c>
      <c r="F55" s="115" t="s">
        <v>4</v>
      </c>
    </row>
    <row r="56" spans="1:6" ht="47.25">
      <c r="A56" s="60">
        <v>44</v>
      </c>
      <c r="B56" s="60" t="s">
        <v>38132</v>
      </c>
      <c r="C56" s="60" t="s">
        <v>38133</v>
      </c>
      <c r="D56" s="60" t="s">
        <v>39311</v>
      </c>
      <c r="E56" s="116">
        <v>100000</v>
      </c>
      <c r="F56" s="115" t="s">
        <v>118</v>
      </c>
    </row>
    <row r="57" spans="1:6" ht="63">
      <c r="A57" s="60">
        <v>45</v>
      </c>
      <c r="B57" s="60" t="s">
        <v>38134</v>
      </c>
      <c r="C57" s="60" t="s">
        <v>38135</v>
      </c>
      <c r="D57" s="60" t="s">
        <v>39312</v>
      </c>
      <c r="E57" s="116">
        <v>150000</v>
      </c>
      <c r="F57" s="115" t="s">
        <v>118</v>
      </c>
    </row>
    <row r="58" spans="1:6" ht="47.25">
      <c r="A58" s="60">
        <v>46</v>
      </c>
      <c r="B58" s="60" t="s">
        <v>38136</v>
      </c>
      <c r="C58" s="60" t="s">
        <v>38137</v>
      </c>
      <c r="D58" s="60" t="s">
        <v>39313</v>
      </c>
      <c r="E58" s="116">
        <v>1000000</v>
      </c>
      <c r="F58" s="115" t="s">
        <v>4</v>
      </c>
    </row>
    <row r="59" spans="1:6" ht="47.25">
      <c r="A59" s="60">
        <v>47</v>
      </c>
      <c r="B59" s="60" t="s">
        <v>38079</v>
      </c>
      <c r="C59" s="60" t="s">
        <v>38138</v>
      </c>
      <c r="D59" s="60" t="s">
        <v>39314</v>
      </c>
      <c r="E59" s="116">
        <v>200000</v>
      </c>
      <c r="F59" s="115" t="s">
        <v>118</v>
      </c>
    </row>
    <row r="60" spans="1:6" ht="15.75">
      <c r="A60" s="60"/>
      <c r="B60" s="2221" t="s">
        <v>16472</v>
      </c>
      <c r="C60" s="2429"/>
      <c r="D60" s="2222"/>
      <c r="E60" s="60"/>
      <c r="F60" s="115"/>
    </row>
    <row r="61" spans="1:6" ht="63">
      <c r="A61" s="60">
        <v>48</v>
      </c>
      <c r="B61" s="60" t="s">
        <v>38141</v>
      </c>
      <c r="C61" s="60" t="s">
        <v>38142</v>
      </c>
      <c r="D61" s="60" t="s">
        <v>38143</v>
      </c>
      <c r="E61" s="116">
        <v>450000</v>
      </c>
      <c r="F61" s="115" t="s">
        <v>118</v>
      </c>
    </row>
    <row r="62" spans="1:6" ht="63">
      <c r="A62" s="60">
        <v>49</v>
      </c>
      <c r="B62" s="60" t="s">
        <v>38144</v>
      </c>
      <c r="C62" s="60" t="s">
        <v>38145</v>
      </c>
      <c r="D62" s="60" t="s">
        <v>38146</v>
      </c>
      <c r="E62" s="116">
        <v>800000</v>
      </c>
      <c r="F62" s="115" t="s">
        <v>4</v>
      </c>
    </row>
    <row r="63" spans="1:6" ht="78.75">
      <c r="A63" s="60">
        <v>50</v>
      </c>
      <c r="B63" s="60" t="s">
        <v>38147</v>
      </c>
      <c r="C63" s="60" t="s">
        <v>38148</v>
      </c>
      <c r="D63" s="60" t="s">
        <v>39315</v>
      </c>
      <c r="E63" s="116">
        <v>1500000</v>
      </c>
      <c r="F63" s="115" t="s">
        <v>118</v>
      </c>
    </row>
    <row r="64" spans="1:6" ht="47.25">
      <c r="A64" s="60">
        <v>51</v>
      </c>
      <c r="B64" s="60" t="s">
        <v>38151</v>
      </c>
      <c r="C64" s="60" t="s">
        <v>38152</v>
      </c>
      <c r="D64" s="60" t="s">
        <v>38153</v>
      </c>
      <c r="E64" s="116">
        <v>450000</v>
      </c>
      <c r="F64" s="115" t="s">
        <v>118</v>
      </c>
    </row>
    <row r="65" spans="1:6" ht="47.25">
      <c r="A65" s="60">
        <v>52</v>
      </c>
      <c r="B65" s="60" t="s">
        <v>38154</v>
      </c>
      <c r="C65" s="60" t="s">
        <v>38155</v>
      </c>
      <c r="D65" s="60" t="s">
        <v>38156</v>
      </c>
      <c r="E65" s="116">
        <v>3000000</v>
      </c>
      <c r="F65" s="115" t="s">
        <v>4</v>
      </c>
    </row>
    <row r="66" spans="1:6" ht="63">
      <c r="A66" s="60">
        <v>53</v>
      </c>
      <c r="B66" s="60" t="s">
        <v>38157</v>
      </c>
      <c r="C66" s="60" t="s">
        <v>38158</v>
      </c>
      <c r="D66" s="60" t="s">
        <v>38159</v>
      </c>
      <c r="E66" s="116">
        <v>500000</v>
      </c>
      <c r="F66" s="115" t="s">
        <v>4</v>
      </c>
    </row>
    <row r="67" spans="1:6" ht="47.25">
      <c r="A67" s="60">
        <v>54</v>
      </c>
      <c r="B67" s="60" t="s">
        <v>38162</v>
      </c>
      <c r="C67" s="60" t="s">
        <v>38163</v>
      </c>
      <c r="D67" s="60" t="s">
        <v>115</v>
      </c>
      <c r="E67" s="116">
        <v>800000</v>
      </c>
      <c r="F67" s="115" t="s">
        <v>4</v>
      </c>
    </row>
    <row r="68" spans="1:6" ht="47.25">
      <c r="A68" s="60">
        <v>55</v>
      </c>
      <c r="B68" s="60" t="s">
        <v>38164</v>
      </c>
      <c r="C68" s="60" t="s">
        <v>38165</v>
      </c>
      <c r="D68" s="60" t="s">
        <v>38166</v>
      </c>
      <c r="E68" s="116">
        <v>2000000</v>
      </c>
      <c r="F68" s="115" t="s">
        <v>4</v>
      </c>
    </row>
    <row r="69" spans="1:6" ht="63">
      <c r="A69" s="60">
        <v>56</v>
      </c>
      <c r="B69" s="60" t="s">
        <v>38169</v>
      </c>
      <c r="C69" s="60" t="s">
        <v>38170</v>
      </c>
      <c r="D69" s="60" t="s">
        <v>39316</v>
      </c>
      <c r="E69" s="116">
        <v>450000</v>
      </c>
      <c r="F69" s="115" t="s">
        <v>4</v>
      </c>
    </row>
    <row r="70" spans="1:6" ht="63">
      <c r="A70" s="60">
        <v>57</v>
      </c>
      <c r="B70" s="60" t="s">
        <v>38171</v>
      </c>
      <c r="C70" s="60" t="s">
        <v>38172</v>
      </c>
      <c r="D70" s="60" t="s">
        <v>39317</v>
      </c>
      <c r="E70" s="116">
        <v>600000</v>
      </c>
      <c r="F70" s="115" t="s">
        <v>118</v>
      </c>
    </row>
    <row r="71" spans="1:6" ht="63">
      <c r="A71" s="60">
        <v>58</v>
      </c>
      <c r="B71" s="60" t="s">
        <v>38173</v>
      </c>
      <c r="C71" s="60" t="s">
        <v>38174</v>
      </c>
      <c r="D71" s="60" t="s">
        <v>39318</v>
      </c>
      <c r="E71" s="116">
        <v>1500000</v>
      </c>
      <c r="F71" s="115" t="s">
        <v>118</v>
      </c>
    </row>
    <row r="72" spans="1:6" s="1689" customFormat="1" ht="63">
      <c r="A72" s="60">
        <v>59</v>
      </c>
      <c r="B72" s="60" t="s">
        <v>38139</v>
      </c>
      <c r="C72" s="60" t="s">
        <v>38140</v>
      </c>
      <c r="D72" s="60" t="s">
        <v>39548</v>
      </c>
      <c r="E72" s="116">
        <v>2000000</v>
      </c>
      <c r="F72" s="115" t="s">
        <v>118</v>
      </c>
    </row>
    <row r="73" spans="1:6" s="1689" customFormat="1" ht="63">
      <c r="A73" s="60">
        <v>60</v>
      </c>
      <c r="B73" s="60" t="s">
        <v>38149</v>
      </c>
      <c r="C73" s="60" t="s">
        <v>38150</v>
      </c>
      <c r="D73" s="60" t="s">
        <v>39548</v>
      </c>
      <c r="E73" s="116">
        <v>1500000</v>
      </c>
      <c r="F73" s="115" t="s">
        <v>118</v>
      </c>
    </row>
    <row r="74" spans="1:6" s="1689" customFormat="1" ht="47.25">
      <c r="A74" s="60">
        <v>61</v>
      </c>
      <c r="B74" s="60" t="s">
        <v>38160</v>
      </c>
      <c r="C74" s="60" t="s">
        <v>38161</v>
      </c>
      <c r="D74" s="60" t="s">
        <v>39548</v>
      </c>
      <c r="E74" s="116">
        <v>1309512</v>
      </c>
      <c r="F74" s="115" t="s">
        <v>118</v>
      </c>
    </row>
    <row r="75" spans="1:6" s="1689" customFormat="1" ht="63">
      <c r="A75" s="60">
        <v>62</v>
      </c>
      <c r="B75" s="60" t="s">
        <v>38167</v>
      </c>
      <c r="C75" s="60" t="s">
        <v>38168</v>
      </c>
      <c r="D75" s="60" t="s">
        <v>39548</v>
      </c>
      <c r="E75" s="116">
        <v>1448533</v>
      </c>
      <c r="F75" s="115" t="s">
        <v>118</v>
      </c>
    </row>
    <row r="76" spans="1:6" s="1689" customFormat="1" ht="15.75">
      <c r="A76" s="60"/>
      <c r="B76" s="431" t="s">
        <v>8292</v>
      </c>
      <c r="C76" s="378"/>
      <c r="D76" s="104"/>
      <c r="E76" s="116"/>
      <c r="F76" s="115"/>
    </row>
    <row r="77" spans="1:6" s="1689" customFormat="1" ht="78.75">
      <c r="A77" s="60">
        <v>63</v>
      </c>
      <c r="B77" s="60" t="s">
        <v>38182</v>
      </c>
      <c r="C77" s="60" t="s">
        <v>38183</v>
      </c>
      <c r="D77" s="60" t="s">
        <v>39549</v>
      </c>
      <c r="E77" s="116">
        <v>3600000</v>
      </c>
      <c r="F77" s="115" t="s">
        <v>4</v>
      </c>
    </row>
    <row r="78" spans="1:6" ht="15.75">
      <c r="A78" s="60"/>
      <c r="B78" s="2221" t="s">
        <v>148</v>
      </c>
      <c r="C78" s="2429"/>
      <c r="D78" s="2222"/>
      <c r="E78" s="60"/>
      <c r="F78" s="115"/>
    </row>
    <row r="79" spans="1:6" s="2124" customFormat="1" ht="47.25">
      <c r="A79" s="2126">
        <v>64</v>
      </c>
      <c r="B79" s="60" t="s">
        <v>38193</v>
      </c>
      <c r="C79" s="60" t="s">
        <v>38194</v>
      </c>
      <c r="D79" s="60" t="s">
        <v>39319</v>
      </c>
      <c r="E79" s="116">
        <v>200000</v>
      </c>
      <c r="F79" s="115" t="s">
        <v>118</v>
      </c>
    </row>
    <row r="80" spans="1:6" s="2124" customFormat="1" ht="63">
      <c r="A80" s="2126">
        <v>65</v>
      </c>
      <c r="B80" s="60" t="s">
        <v>38195</v>
      </c>
      <c r="C80" s="60" t="s">
        <v>38196</v>
      </c>
      <c r="D80" s="60" t="s">
        <v>38197</v>
      </c>
      <c r="E80" s="116">
        <v>400000</v>
      </c>
      <c r="F80" s="115" t="s">
        <v>118</v>
      </c>
    </row>
    <row r="81" spans="1:6" s="2124" customFormat="1" ht="31.5">
      <c r="A81" s="2126">
        <v>66</v>
      </c>
      <c r="B81" s="60" t="s">
        <v>38198</v>
      </c>
      <c r="C81" s="60" t="s">
        <v>38199</v>
      </c>
      <c r="D81" s="60" t="s">
        <v>39320</v>
      </c>
      <c r="E81" s="116">
        <v>100000</v>
      </c>
      <c r="F81" s="115" t="s">
        <v>118</v>
      </c>
    </row>
    <row r="82" spans="1:6" s="2124" customFormat="1" ht="78.75">
      <c r="A82" s="2126">
        <v>67</v>
      </c>
      <c r="B82" s="60" t="s">
        <v>38200</v>
      </c>
      <c r="C82" s="60" t="s">
        <v>38201</v>
      </c>
      <c r="D82" s="60" t="s">
        <v>39321</v>
      </c>
      <c r="E82" s="116">
        <v>400000</v>
      </c>
      <c r="F82" s="115" t="s">
        <v>118</v>
      </c>
    </row>
    <row r="83" spans="1:6" s="2124" customFormat="1" ht="173.25">
      <c r="A83" s="2126">
        <v>68</v>
      </c>
      <c r="B83" s="60" t="s">
        <v>38059</v>
      </c>
      <c r="C83" s="60" t="s">
        <v>38060</v>
      </c>
      <c r="D83" s="60" t="s">
        <v>39524</v>
      </c>
      <c r="E83" s="116">
        <v>5000000</v>
      </c>
      <c r="F83" s="115" t="s">
        <v>4</v>
      </c>
    </row>
    <row r="84" spans="1:6" s="2124" customFormat="1" ht="15.75">
      <c r="A84" s="2126"/>
      <c r="B84" s="2128" t="s">
        <v>15</v>
      </c>
      <c r="C84" s="2125"/>
      <c r="D84" s="2123"/>
      <c r="E84" s="2129">
        <f>SUM(E6:E83)</f>
        <v>97190875.519999996</v>
      </c>
      <c r="F84" s="2121"/>
    </row>
    <row r="85" spans="1:6" s="2124" customFormat="1" ht="85.5" customHeight="1">
      <c r="A85" s="2143" t="s">
        <v>39556</v>
      </c>
      <c r="B85" s="2143"/>
      <c r="C85" s="2143"/>
      <c r="D85" s="2143" t="s">
        <v>1392</v>
      </c>
      <c r="E85" s="2143"/>
      <c r="F85" s="2143"/>
    </row>
    <row r="86" spans="1:6" s="2124" customFormat="1" ht="15.75">
      <c r="A86" s="2126"/>
      <c r="B86" s="2122"/>
      <c r="C86" s="2125"/>
      <c r="D86" s="2123"/>
      <c r="E86" s="2126"/>
      <c r="F86" s="2121"/>
    </row>
    <row r="87" spans="1:6" s="2124" customFormat="1" ht="15.75">
      <c r="A87" s="2126"/>
      <c r="B87" s="2122"/>
      <c r="C87" s="2125"/>
      <c r="D87" s="2123"/>
      <c r="E87" s="2126"/>
      <c r="F87" s="2121"/>
    </row>
    <row r="88" spans="1:6" s="2124" customFormat="1" ht="15.75">
      <c r="A88" s="2126"/>
      <c r="B88" s="2122"/>
      <c r="C88" s="2125"/>
      <c r="D88" s="2123"/>
      <c r="E88" s="2126"/>
      <c r="F88" s="2121"/>
    </row>
    <row r="89" spans="1:6" s="2124" customFormat="1" ht="15.75">
      <c r="A89" s="2126"/>
      <c r="B89" s="2122"/>
      <c r="C89" s="2125"/>
      <c r="D89" s="2123"/>
      <c r="E89" s="2126"/>
      <c r="F89" s="2121"/>
    </row>
    <row r="90" spans="1:6" s="2124" customFormat="1" ht="15.75">
      <c r="A90" s="2126"/>
      <c r="B90" s="2122"/>
      <c r="C90" s="2125"/>
      <c r="D90" s="2123"/>
      <c r="E90" s="2126"/>
      <c r="F90" s="2121"/>
    </row>
    <row r="91" spans="1:6" s="2124" customFormat="1" ht="15.75">
      <c r="A91" s="2126"/>
      <c r="B91" s="2122"/>
      <c r="C91" s="2125"/>
      <c r="D91" s="2123"/>
      <c r="E91" s="2126"/>
      <c r="F91" s="2121"/>
    </row>
    <row r="92" spans="1:6" ht="63">
      <c r="A92" s="60">
        <v>64</v>
      </c>
      <c r="B92" s="60" t="s">
        <v>38189</v>
      </c>
      <c r="C92" s="60" t="s">
        <v>38190</v>
      </c>
      <c r="D92" s="690" t="s">
        <v>44309</v>
      </c>
      <c r="E92" s="116">
        <v>100000</v>
      </c>
      <c r="F92" s="115" t="s">
        <v>118</v>
      </c>
    </row>
    <row r="93" spans="1:6" ht="126">
      <c r="A93" s="60">
        <v>65</v>
      </c>
      <c r="B93" s="60" t="s">
        <v>38189</v>
      </c>
      <c r="C93" s="60" t="s">
        <v>38191</v>
      </c>
      <c r="D93" s="690" t="s">
        <v>44308</v>
      </c>
      <c r="E93" s="116">
        <v>150000</v>
      </c>
      <c r="F93" s="115" t="s">
        <v>4</v>
      </c>
    </row>
    <row r="94" spans="1:6" ht="126">
      <c r="A94" s="97">
        <v>70</v>
      </c>
      <c r="B94" s="97" t="s">
        <v>38187</v>
      </c>
      <c r="C94" s="97" t="s">
        <v>38203</v>
      </c>
      <c r="D94" s="1898" t="s">
        <v>44307</v>
      </c>
      <c r="E94" s="171">
        <v>150000</v>
      </c>
      <c r="F94" s="162"/>
    </row>
    <row r="95" spans="1:6" ht="97.5" customHeight="1">
      <c r="A95" s="97">
        <v>71</v>
      </c>
      <c r="B95" s="97" t="s">
        <v>38188</v>
      </c>
      <c r="C95" s="97" t="s">
        <v>39525</v>
      </c>
      <c r="D95" s="1898" t="s">
        <v>44307</v>
      </c>
      <c r="E95" s="171">
        <v>150000</v>
      </c>
      <c r="F95" s="162" t="s">
        <v>4</v>
      </c>
    </row>
    <row r="96" spans="1:6" ht="126">
      <c r="A96" s="97">
        <v>72</v>
      </c>
      <c r="B96" s="97" t="s">
        <v>38192</v>
      </c>
      <c r="C96" s="97" t="s">
        <v>39526</v>
      </c>
      <c r="D96" s="1898" t="s">
        <v>44307</v>
      </c>
      <c r="E96" s="171">
        <v>150000</v>
      </c>
      <c r="F96" s="162" t="s">
        <v>4</v>
      </c>
    </row>
    <row r="97" spans="1:6" ht="141" customHeight="1">
      <c r="A97" s="97">
        <v>73</v>
      </c>
      <c r="B97" s="97" t="s">
        <v>38202</v>
      </c>
      <c r="C97" s="97" t="s">
        <v>39527</v>
      </c>
      <c r="D97" s="1898" t="s">
        <v>44307</v>
      </c>
      <c r="E97" s="171">
        <v>150000</v>
      </c>
      <c r="F97" s="162" t="s">
        <v>4</v>
      </c>
    </row>
    <row r="98" spans="1:6" ht="15.75">
      <c r="A98" s="50"/>
      <c r="B98" s="2217" t="s">
        <v>38175</v>
      </c>
      <c r="C98" s="2272"/>
      <c r="D98" s="2218"/>
      <c r="E98" s="50"/>
      <c r="F98" s="159"/>
    </row>
    <row r="99" spans="1:6" ht="78.75">
      <c r="A99" s="97"/>
      <c r="B99" s="97" t="s">
        <v>38176</v>
      </c>
      <c r="C99" s="97" t="s">
        <v>38177</v>
      </c>
      <c r="D99" s="97" t="s">
        <v>38178</v>
      </c>
      <c r="E99" s="171">
        <v>2000000</v>
      </c>
      <c r="F99" s="162" t="s">
        <v>4</v>
      </c>
    </row>
    <row r="100" spans="1:6" ht="141.75">
      <c r="A100" s="97"/>
      <c r="B100" s="97" t="s">
        <v>38179</v>
      </c>
      <c r="C100" s="97" t="s">
        <v>38180</v>
      </c>
      <c r="D100" s="97" t="s">
        <v>38181</v>
      </c>
      <c r="E100" s="171">
        <v>2000000</v>
      </c>
      <c r="F100" s="162" t="s">
        <v>4</v>
      </c>
    </row>
    <row r="101" spans="1:6" ht="63">
      <c r="A101" s="97"/>
      <c r="B101" s="97" t="s">
        <v>38182</v>
      </c>
      <c r="C101" s="97" t="s">
        <v>38183</v>
      </c>
      <c r="D101" s="97" t="s">
        <v>39550</v>
      </c>
      <c r="E101" s="171">
        <v>1000000</v>
      </c>
      <c r="F101" s="162" t="s">
        <v>4</v>
      </c>
    </row>
    <row r="102" spans="1:6" ht="126">
      <c r="A102" s="97"/>
      <c r="B102" s="97" t="s">
        <v>38184</v>
      </c>
      <c r="C102" s="97" t="s">
        <v>38185</v>
      </c>
      <c r="D102" s="97" t="s">
        <v>38186</v>
      </c>
      <c r="E102" s="171">
        <v>6000000</v>
      </c>
      <c r="F102" s="162" t="s">
        <v>4</v>
      </c>
    </row>
    <row r="103" spans="1:6">
      <c r="E103" s="227">
        <f>SUM(E92:E102)</f>
        <v>11850000</v>
      </c>
      <c r="F103" s="1688"/>
    </row>
    <row r="104" spans="1:6">
      <c r="F104" s="1688"/>
    </row>
    <row r="105" spans="1:6">
      <c r="F105" s="1688"/>
    </row>
    <row r="106" spans="1:6">
      <c r="E106" s="227">
        <f>E103+E84</f>
        <v>109040875.52</v>
      </c>
      <c r="F106" s="1688"/>
    </row>
    <row r="107" spans="1:6">
      <c r="E107" s="227"/>
    </row>
    <row r="108" spans="1:6">
      <c r="E108" s="227"/>
    </row>
    <row r="110" spans="1:6">
      <c r="E110" s="227"/>
    </row>
    <row r="113" spans="5:5">
      <c r="E113" s="227"/>
    </row>
  </sheetData>
  <mergeCells count="16">
    <mergeCell ref="B98:D98"/>
    <mergeCell ref="B78:D78"/>
    <mergeCell ref="A85:C85"/>
    <mergeCell ref="D85:F85"/>
    <mergeCell ref="B24:D24"/>
    <mergeCell ref="B34:D34"/>
    <mergeCell ref="B60:D60"/>
    <mergeCell ref="B22:D22"/>
    <mergeCell ref="B5:C5"/>
    <mergeCell ref="B11:D11"/>
    <mergeCell ref="B15:C15"/>
    <mergeCell ref="A1:F1"/>
    <mergeCell ref="A2:F2"/>
    <mergeCell ref="A3:F3"/>
    <mergeCell ref="B20:D20"/>
    <mergeCell ref="B17:D17"/>
  </mergeCells>
  <pageMargins left="0.7" right="0.7" top="0.75" bottom="0.75" header="0.3" footer="0.3"/>
  <pageSetup orientation="landscape" r:id="rId1"/>
  <headerFooter>
    <oddFooter>Page &amp;P of &amp;N</oddFooter>
  </headerFooter>
</worksheet>
</file>

<file path=xl/worksheets/sheet147.xml><?xml version="1.0" encoding="utf-8"?>
<worksheet xmlns="http://schemas.openxmlformats.org/spreadsheetml/2006/main" xmlns:r="http://schemas.openxmlformats.org/officeDocument/2006/relationships">
  <sheetPr>
    <tabColor theme="5" tint="-0.499984740745262"/>
  </sheetPr>
  <dimension ref="A1:I106"/>
  <sheetViews>
    <sheetView topLeftCell="A91" workbookViewId="0">
      <selection activeCell="G8" sqref="G8"/>
    </sheetView>
  </sheetViews>
  <sheetFormatPr defaultRowHeight="15"/>
  <cols>
    <col min="1" max="1" width="6" style="299" customWidth="1"/>
    <col min="2" max="2" width="16.42578125" style="1146" customWidth="1"/>
    <col min="3" max="3" width="42.140625" style="1146" customWidth="1"/>
    <col min="4" max="4" width="24.7109375" style="1146" customWidth="1"/>
    <col min="5" max="5" width="21" style="237" customWidth="1"/>
    <col min="6" max="6" width="10.140625" style="1146" customWidth="1"/>
    <col min="7" max="7" width="9.140625" style="1146"/>
    <col min="8" max="8" width="10.5703125" style="1146" bestFit="1" customWidth="1"/>
    <col min="9" max="9" width="13.28515625" style="1146" bestFit="1" customWidth="1"/>
    <col min="10" max="16384" width="9.140625" style="1146"/>
  </cols>
  <sheetData>
    <row r="1" spans="1:6" ht="15.75">
      <c r="A1" s="2317" t="s">
        <v>133</v>
      </c>
      <c r="B1" s="2317"/>
      <c r="C1" s="2317"/>
      <c r="D1" s="2317"/>
      <c r="E1" s="2317"/>
      <c r="F1" s="2317"/>
    </row>
    <row r="2" spans="1:6" ht="15.75">
      <c r="A2" s="2317" t="s">
        <v>25551</v>
      </c>
      <c r="B2" s="2317"/>
      <c r="C2" s="2317"/>
      <c r="D2" s="2317"/>
      <c r="E2" s="2317"/>
      <c r="F2" s="2317"/>
    </row>
    <row r="3" spans="1:6" ht="15.75" customHeight="1">
      <c r="A3" s="2430" t="s">
        <v>140</v>
      </c>
      <c r="B3" s="2430"/>
      <c r="C3" s="2430"/>
      <c r="D3" s="2430"/>
      <c r="E3" s="2430"/>
      <c r="F3" s="2430"/>
    </row>
    <row r="4" spans="1:6" ht="15.75" customHeight="1">
      <c r="A4" s="173" t="s">
        <v>4564</v>
      </c>
      <c r="B4" s="47" t="s">
        <v>1486</v>
      </c>
      <c r="C4" s="47" t="s">
        <v>15209</v>
      </c>
      <c r="D4" s="47" t="s">
        <v>15210</v>
      </c>
      <c r="E4" s="105" t="s">
        <v>25552</v>
      </c>
      <c r="F4" s="47" t="s">
        <v>677</v>
      </c>
    </row>
    <row r="5" spans="1:6" ht="15.75">
      <c r="A5" s="50"/>
      <c r="B5" s="2431" t="s">
        <v>139</v>
      </c>
      <c r="C5" s="2432"/>
      <c r="D5" s="2433"/>
      <c r="E5" s="1150"/>
      <c r="F5" s="1147"/>
    </row>
    <row r="6" spans="1:6" ht="31.5">
      <c r="A6" s="50">
        <v>1</v>
      </c>
      <c r="B6" s="51" t="s">
        <v>15212</v>
      </c>
      <c r="C6" s="51" t="s">
        <v>25553</v>
      </c>
      <c r="D6" s="51" t="s">
        <v>239</v>
      </c>
      <c r="E6" s="193">
        <v>2700000</v>
      </c>
      <c r="F6" s="51" t="s">
        <v>118</v>
      </c>
    </row>
    <row r="7" spans="1:6" ht="110.25">
      <c r="A7" s="50">
        <v>2</v>
      </c>
      <c r="B7" s="51" t="s">
        <v>586</v>
      </c>
      <c r="C7" s="51" t="s">
        <v>25554</v>
      </c>
      <c r="D7" s="51" t="s">
        <v>15217</v>
      </c>
      <c r="E7" s="193">
        <v>1348797.26</v>
      </c>
      <c r="F7" s="51" t="s">
        <v>118</v>
      </c>
    </row>
    <row r="8" spans="1:6" ht="31.5">
      <c r="A8" s="50">
        <v>3</v>
      </c>
      <c r="B8" s="51" t="s">
        <v>7</v>
      </c>
      <c r="C8" s="51" t="s">
        <v>25555</v>
      </c>
      <c r="D8" s="51" t="s">
        <v>9</v>
      </c>
      <c r="E8" s="193">
        <v>120000</v>
      </c>
      <c r="F8" s="51" t="s">
        <v>118</v>
      </c>
    </row>
    <row r="9" spans="1:6" ht="31.5">
      <c r="A9" s="50">
        <v>4</v>
      </c>
      <c r="B9" s="51" t="s">
        <v>10</v>
      </c>
      <c r="C9" s="51" t="s">
        <v>25556</v>
      </c>
      <c r="D9" s="51" t="s">
        <v>175</v>
      </c>
      <c r="E9" s="193">
        <v>150000</v>
      </c>
      <c r="F9" s="51" t="s">
        <v>118</v>
      </c>
    </row>
    <row r="10" spans="1:6" ht="47.25">
      <c r="A10" s="50">
        <v>5</v>
      </c>
      <c r="B10" s="51" t="s">
        <v>219</v>
      </c>
      <c r="C10" s="51" t="s">
        <v>25557</v>
      </c>
      <c r="D10" s="51" t="s">
        <v>14</v>
      </c>
      <c r="E10" s="193">
        <v>2223655.27</v>
      </c>
      <c r="F10" s="51" t="s">
        <v>118</v>
      </c>
    </row>
    <row r="11" spans="1:6" ht="15.75">
      <c r="A11" s="50"/>
      <c r="B11" s="2228" t="s">
        <v>142</v>
      </c>
      <c r="C11" s="2229"/>
      <c r="D11" s="2230"/>
      <c r="E11" s="110"/>
      <c r="F11" s="173"/>
    </row>
    <row r="12" spans="1:6" ht="78.75">
      <c r="A12" s="50">
        <v>6</v>
      </c>
      <c r="B12" s="51" t="s">
        <v>586</v>
      </c>
      <c r="C12" s="51" t="s">
        <v>25558</v>
      </c>
      <c r="D12" s="51" t="s">
        <v>5981</v>
      </c>
      <c r="E12" s="193">
        <v>509398.64</v>
      </c>
      <c r="F12" s="51" t="s">
        <v>118</v>
      </c>
    </row>
    <row r="13" spans="1:6" ht="47.25">
      <c r="A13" s="50">
        <v>7</v>
      </c>
      <c r="B13" s="51" t="s">
        <v>219</v>
      </c>
      <c r="C13" s="51" t="s">
        <v>25559</v>
      </c>
      <c r="D13" s="51" t="s">
        <v>14</v>
      </c>
      <c r="E13" s="193">
        <v>1400000</v>
      </c>
      <c r="F13" s="51" t="s">
        <v>118</v>
      </c>
    </row>
    <row r="14" spans="1:6" ht="63">
      <c r="A14" s="50">
        <v>8</v>
      </c>
      <c r="B14" s="51" t="s">
        <v>7208</v>
      </c>
      <c r="C14" s="51" t="s">
        <v>25560</v>
      </c>
      <c r="D14" s="51" t="s">
        <v>1736</v>
      </c>
      <c r="E14" s="193">
        <v>1361827.63</v>
      </c>
      <c r="F14" s="51" t="s">
        <v>118</v>
      </c>
    </row>
    <row r="15" spans="1:6" ht="15.75">
      <c r="A15" s="50"/>
      <c r="B15" s="2228" t="s">
        <v>1919</v>
      </c>
      <c r="C15" s="2229"/>
      <c r="D15" s="2230"/>
      <c r="E15" s="110"/>
      <c r="F15" s="173"/>
    </row>
    <row r="16" spans="1:6" ht="78.75">
      <c r="A16" s="50">
        <v>9</v>
      </c>
      <c r="B16" s="51" t="s">
        <v>195</v>
      </c>
      <c r="C16" s="51" t="s">
        <v>25561</v>
      </c>
      <c r="D16" s="51" t="s">
        <v>196</v>
      </c>
      <c r="E16" s="110">
        <v>5738993.4500000002</v>
      </c>
      <c r="F16" s="51" t="s">
        <v>118</v>
      </c>
    </row>
    <row r="17" spans="1:9" ht="15.75">
      <c r="A17" s="50"/>
      <c r="B17" s="178" t="s">
        <v>8747</v>
      </c>
      <c r="C17" s="1145"/>
      <c r="D17" s="179"/>
      <c r="E17" s="110"/>
      <c r="F17" s="173"/>
    </row>
    <row r="18" spans="1:9" ht="189">
      <c r="A18" s="50">
        <v>10</v>
      </c>
      <c r="B18" s="51" t="s">
        <v>6652</v>
      </c>
      <c r="C18" s="51" t="s">
        <v>25562</v>
      </c>
      <c r="D18" s="51" t="s">
        <v>25563</v>
      </c>
      <c r="E18" s="110">
        <v>2180817.5099999998</v>
      </c>
      <c r="F18" s="51" t="s">
        <v>118</v>
      </c>
    </row>
    <row r="19" spans="1:9" ht="31.5">
      <c r="A19" s="50"/>
      <c r="B19" s="178" t="s">
        <v>1435</v>
      </c>
      <c r="C19" s="1145"/>
      <c r="D19" s="179"/>
      <c r="E19" s="110"/>
      <c r="F19" s="173"/>
    </row>
    <row r="20" spans="1:9" ht="409.5">
      <c r="A20" s="50">
        <v>11</v>
      </c>
      <c r="B20" s="51" t="s">
        <v>15239</v>
      </c>
      <c r="C20" s="51" t="s">
        <v>25564</v>
      </c>
      <c r="D20" s="50" t="s">
        <v>25740</v>
      </c>
      <c r="E20" s="110">
        <v>2180817.5099999998</v>
      </c>
      <c r="F20" s="51" t="s">
        <v>15238</v>
      </c>
    </row>
    <row r="21" spans="1:9" ht="15.75">
      <c r="A21" s="50"/>
      <c r="B21" s="2228" t="s">
        <v>25565</v>
      </c>
      <c r="C21" s="2229"/>
      <c r="D21" s="2230"/>
      <c r="E21" s="110"/>
      <c r="F21" s="173"/>
      <c r="H21" s="1146">
        <v>53</v>
      </c>
      <c r="I21" s="225">
        <f>H21*H22</f>
        <v>2180817.5</v>
      </c>
    </row>
    <row r="22" spans="1:9" ht="47.25">
      <c r="A22" s="50">
        <v>12</v>
      </c>
      <c r="B22" s="51" t="s">
        <v>1498</v>
      </c>
      <c r="C22" s="51" t="s">
        <v>25566</v>
      </c>
      <c r="D22" s="51" t="s">
        <v>25567</v>
      </c>
      <c r="E22" s="193">
        <v>9026568.25</v>
      </c>
      <c r="F22" s="51" t="s">
        <v>15238</v>
      </c>
      <c r="H22" s="225">
        <v>41147.5</v>
      </c>
    </row>
    <row r="23" spans="1:9" ht="31.5">
      <c r="A23" s="50">
        <v>13</v>
      </c>
      <c r="B23" s="51" t="s">
        <v>1501</v>
      </c>
      <c r="C23" s="51" t="s">
        <v>25568</v>
      </c>
      <c r="D23" s="51" t="s">
        <v>25567</v>
      </c>
      <c r="E23" s="193">
        <v>20000000</v>
      </c>
      <c r="F23" s="51" t="s">
        <v>15238</v>
      </c>
    </row>
    <row r="24" spans="1:9" ht="15.75">
      <c r="A24" s="50"/>
      <c r="B24" s="2228" t="s">
        <v>2408</v>
      </c>
      <c r="C24" s="2229"/>
      <c r="D24" s="2230"/>
      <c r="E24" s="110"/>
      <c r="F24" s="47"/>
    </row>
    <row r="25" spans="1:9" ht="63">
      <c r="A25" s="50">
        <v>14</v>
      </c>
      <c r="B25" s="51" t="s">
        <v>25569</v>
      </c>
      <c r="C25" s="51" t="s">
        <v>25570</v>
      </c>
      <c r="D25" s="51" t="s">
        <v>25571</v>
      </c>
      <c r="E25" s="110">
        <v>700000</v>
      </c>
      <c r="F25" s="51" t="s">
        <v>583</v>
      </c>
    </row>
    <row r="26" spans="1:9" ht="63">
      <c r="A26" s="50">
        <v>15</v>
      </c>
      <c r="B26" s="51" t="s">
        <v>25572</v>
      </c>
      <c r="C26" s="51" t="s">
        <v>25573</v>
      </c>
      <c r="D26" s="51" t="s">
        <v>25574</v>
      </c>
      <c r="E26" s="110">
        <v>700000</v>
      </c>
      <c r="F26" s="51" t="s">
        <v>583</v>
      </c>
    </row>
    <row r="27" spans="1:9" ht="63">
      <c r="A27" s="50">
        <v>16</v>
      </c>
      <c r="B27" s="51" t="s">
        <v>25575</v>
      </c>
      <c r="C27" s="51" t="s">
        <v>25576</v>
      </c>
      <c r="D27" s="51" t="s">
        <v>25577</v>
      </c>
      <c r="E27" s="110">
        <v>700000</v>
      </c>
      <c r="F27" s="51" t="s">
        <v>583</v>
      </c>
    </row>
    <row r="28" spans="1:9" ht="47.25">
      <c r="A28" s="50">
        <v>17</v>
      </c>
      <c r="B28" s="51" t="s">
        <v>25578</v>
      </c>
      <c r="C28" s="51" t="s">
        <v>25579</v>
      </c>
      <c r="D28" s="51" t="s">
        <v>5993</v>
      </c>
      <c r="E28" s="110">
        <v>1400000</v>
      </c>
      <c r="F28" s="51" t="s">
        <v>4</v>
      </c>
    </row>
    <row r="29" spans="1:9" ht="31.5">
      <c r="A29" s="50">
        <v>18</v>
      </c>
      <c r="B29" s="51" t="s">
        <v>25580</v>
      </c>
      <c r="C29" s="51" t="s">
        <v>25581</v>
      </c>
      <c r="D29" s="51" t="s">
        <v>4517</v>
      </c>
      <c r="E29" s="110">
        <v>700000</v>
      </c>
      <c r="F29" s="51" t="s">
        <v>4</v>
      </c>
    </row>
    <row r="30" spans="1:9" ht="63">
      <c r="A30" s="50">
        <v>19</v>
      </c>
      <c r="B30" s="51" t="s">
        <v>25582</v>
      </c>
      <c r="C30" s="51" t="s">
        <v>25583</v>
      </c>
      <c r="D30" s="51" t="s">
        <v>25584</v>
      </c>
      <c r="E30" s="110">
        <v>700000</v>
      </c>
      <c r="F30" s="51" t="s">
        <v>583</v>
      </c>
    </row>
    <row r="31" spans="1:9" ht="31.5">
      <c r="A31" s="50">
        <v>20</v>
      </c>
      <c r="B31" s="51" t="s">
        <v>25585</v>
      </c>
      <c r="C31" s="51" t="s">
        <v>25586</v>
      </c>
      <c r="D31" s="51" t="s">
        <v>25587</v>
      </c>
      <c r="E31" s="110">
        <v>500000</v>
      </c>
      <c r="F31" s="51" t="s">
        <v>583</v>
      </c>
    </row>
    <row r="32" spans="1:9" ht="47.25">
      <c r="A32" s="50">
        <v>21</v>
      </c>
      <c r="B32" s="51" t="s">
        <v>25588</v>
      </c>
      <c r="C32" s="51" t="s">
        <v>25589</v>
      </c>
      <c r="D32" s="51" t="s">
        <v>25590</v>
      </c>
      <c r="E32" s="110">
        <v>1000000</v>
      </c>
      <c r="F32" s="51" t="s">
        <v>4</v>
      </c>
    </row>
    <row r="33" spans="1:6" ht="47.25">
      <c r="A33" s="50">
        <v>22</v>
      </c>
      <c r="B33" s="51" t="s">
        <v>25591</v>
      </c>
      <c r="C33" s="51" t="s">
        <v>25592</v>
      </c>
      <c r="D33" s="51" t="s">
        <v>25593</v>
      </c>
      <c r="E33" s="110">
        <v>1000000</v>
      </c>
      <c r="F33" s="51" t="s">
        <v>118</v>
      </c>
    </row>
    <row r="34" spans="1:6" ht="63">
      <c r="A34" s="50">
        <v>23</v>
      </c>
      <c r="B34" s="51" t="s">
        <v>25594</v>
      </c>
      <c r="C34" s="51" t="s">
        <v>25595</v>
      </c>
      <c r="D34" s="51" t="s">
        <v>25596</v>
      </c>
      <c r="E34" s="110">
        <v>500000</v>
      </c>
      <c r="F34" s="51" t="s">
        <v>118</v>
      </c>
    </row>
    <row r="35" spans="1:6" ht="63">
      <c r="A35" s="50">
        <v>24</v>
      </c>
      <c r="B35" s="51" t="s">
        <v>25597</v>
      </c>
      <c r="C35" s="51" t="s">
        <v>25598</v>
      </c>
      <c r="D35" s="51" t="s">
        <v>25599</v>
      </c>
      <c r="E35" s="110">
        <v>700000</v>
      </c>
      <c r="F35" s="51" t="s">
        <v>763</v>
      </c>
    </row>
    <row r="36" spans="1:6" ht="78.75">
      <c r="A36" s="50">
        <v>25</v>
      </c>
      <c r="B36" s="51" t="s">
        <v>25600</v>
      </c>
      <c r="C36" s="51" t="s">
        <v>25601</v>
      </c>
      <c r="D36" s="51" t="s">
        <v>25602</v>
      </c>
      <c r="E36" s="110">
        <v>700000</v>
      </c>
      <c r="F36" s="51" t="s">
        <v>118</v>
      </c>
    </row>
    <row r="37" spans="1:6" ht="63">
      <c r="A37" s="50">
        <v>26</v>
      </c>
      <c r="B37" s="51" t="s">
        <v>25603</v>
      </c>
      <c r="C37" s="51" t="s">
        <v>25604</v>
      </c>
      <c r="D37" s="51" t="s">
        <v>25605</v>
      </c>
      <c r="E37" s="110">
        <v>700000</v>
      </c>
      <c r="F37" s="51" t="s">
        <v>118</v>
      </c>
    </row>
    <row r="38" spans="1:6" ht="78.75">
      <c r="A38" s="50">
        <v>27</v>
      </c>
      <c r="B38" s="51" t="s">
        <v>25606</v>
      </c>
      <c r="C38" s="51" t="s">
        <v>25607</v>
      </c>
      <c r="D38" s="51" t="s">
        <v>25608</v>
      </c>
      <c r="E38" s="110">
        <v>500000</v>
      </c>
      <c r="F38" s="51" t="s">
        <v>118</v>
      </c>
    </row>
    <row r="39" spans="1:6" ht="31.5">
      <c r="A39" s="50">
        <v>28</v>
      </c>
      <c r="B39" s="51" t="s">
        <v>25609</v>
      </c>
      <c r="C39" s="51" t="s">
        <v>25610</v>
      </c>
      <c r="D39" s="51" t="s">
        <v>25611</v>
      </c>
      <c r="E39" s="110">
        <v>800000</v>
      </c>
      <c r="F39" s="51" t="s">
        <v>118</v>
      </c>
    </row>
    <row r="40" spans="1:6" ht="47.25">
      <c r="A40" s="50">
        <v>29</v>
      </c>
      <c r="B40" s="51" t="s">
        <v>25612</v>
      </c>
      <c r="C40" s="51" t="s">
        <v>25613</v>
      </c>
      <c r="D40" s="51" t="s">
        <v>3357</v>
      </c>
      <c r="E40" s="110">
        <v>2100000</v>
      </c>
      <c r="F40" s="51" t="s">
        <v>4</v>
      </c>
    </row>
    <row r="41" spans="1:6" ht="78.75">
      <c r="A41" s="50">
        <v>30</v>
      </c>
      <c r="B41" s="51" t="s">
        <v>25614</v>
      </c>
      <c r="C41" s="51" t="s">
        <v>25615</v>
      </c>
      <c r="D41" s="51" t="s">
        <v>25616</v>
      </c>
      <c r="E41" s="110">
        <v>700000</v>
      </c>
      <c r="F41" s="51" t="s">
        <v>118</v>
      </c>
    </row>
    <row r="42" spans="1:6" ht="63">
      <c r="A42" s="50">
        <v>31</v>
      </c>
      <c r="B42" s="51" t="s">
        <v>25617</v>
      </c>
      <c r="C42" s="51" t="s">
        <v>25618</v>
      </c>
      <c r="D42" s="51" t="s">
        <v>25605</v>
      </c>
      <c r="E42" s="110">
        <v>700000</v>
      </c>
      <c r="F42" s="51" t="s">
        <v>118</v>
      </c>
    </row>
    <row r="43" spans="1:6" ht="31.5">
      <c r="A43" s="50">
        <v>32</v>
      </c>
      <c r="B43" s="51" t="s">
        <v>25619</v>
      </c>
      <c r="C43" s="51" t="s">
        <v>25620</v>
      </c>
      <c r="D43" s="51" t="s">
        <v>25621</v>
      </c>
      <c r="E43" s="110">
        <v>4000000</v>
      </c>
      <c r="F43" s="51" t="s">
        <v>118</v>
      </c>
    </row>
    <row r="44" spans="1:6" ht="63">
      <c r="A44" s="50">
        <v>33</v>
      </c>
      <c r="B44" s="51" t="s">
        <v>25622</v>
      </c>
      <c r="C44" s="51" t="s">
        <v>25623</v>
      </c>
      <c r="D44" s="51" t="s">
        <v>25605</v>
      </c>
      <c r="E44" s="110">
        <v>400000</v>
      </c>
      <c r="F44" s="51" t="s">
        <v>118</v>
      </c>
    </row>
    <row r="45" spans="1:6" ht="63">
      <c r="A45" s="50">
        <v>34</v>
      </c>
      <c r="B45" s="50" t="s">
        <v>25624</v>
      </c>
      <c r="C45" s="51" t="s">
        <v>25625</v>
      </c>
      <c r="D45" s="50" t="s">
        <v>25599</v>
      </c>
      <c r="E45" s="189">
        <v>1000000</v>
      </c>
      <c r="F45" s="51" t="s">
        <v>118</v>
      </c>
    </row>
    <row r="46" spans="1:6" ht="31.5">
      <c r="A46" s="50">
        <v>35</v>
      </c>
      <c r="B46" s="51" t="s">
        <v>25626</v>
      </c>
      <c r="C46" s="51" t="s">
        <v>25627</v>
      </c>
      <c r="D46" s="51" t="s">
        <v>25628</v>
      </c>
      <c r="E46" s="110">
        <v>1000000</v>
      </c>
      <c r="F46" s="51" t="s">
        <v>4</v>
      </c>
    </row>
    <row r="47" spans="1:6" ht="15.75">
      <c r="A47" s="50"/>
      <c r="B47" s="2189" t="s">
        <v>2487</v>
      </c>
      <c r="C47" s="2191"/>
      <c r="D47" s="47"/>
      <c r="E47" s="110"/>
      <c r="F47" s="51"/>
    </row>
    <row r="48" spans="1:6" ht="47.25">
      <c r="A48" s="50">
        <v>36</v>
      </c>
      <c r="B48" s="51" t="s">
        <v>25629</v>
      </c>
      <c r="C48" s="51" t="s">
        <v>25630</v>
      </c>
      <c r="D48" s="51" t="s">
        <v>25631</v>
      </c>
      <c r="E48" s="110">
        <v>800000</v>
      </c>
      <c r="F48" s="51" t="s">
        <v>118</v>
      </c>
    </row>
    <row r="49" spans="1:6" ht="78.75">
      <c r="A49" s="50">
        <v>37</v>
      </c>
      <c r="B49" s="51" t="s">
        <v>25632</v>
      </c>
      <c r="C49" s="51" t="s">
        <v>25633</v>
      </c>
      <c r="D49" s="50" t="s">
        <v>25634</v>
      </c>
      <c r="E49" s="110">
        <v>1000000</v>
      </c>
      <c r="F49" s="51" t="s">
        <v>118</v>
      </c>
    </row>
    <row r="50" spans="1:6" ht="63">
      <c r="A50" s="50">
        <v>38</v>
      </c>
      <c r="B50" s="51" t="s">
        <v>25635</v>
      </c>
      <c r="C50" s="51" t="s">
        <v>25636</v>
      </c>
      <c r="D50" s="51" t="s">
        <v>25637</v>
      </c>
      <c r="E50" s="110">
        <v>700000</v>
      </c>
      <c r="F50" s="51" t="s">
        <v>118</v>
      </c>
    </row>
    <row r="51" spans="1:6" ht="47.25">
      <c r="A51" s="50">
        <v>39</v>
      </c>
      <c r="B51" s="51" t="s">
        <v>25638</v>
      </c>
      <c r="C51" s="51" t="s">
        <v>25639</v>
      </c>
      <c r="D51" s="51" t="s">
        <v>4517</v>
      </c>
      <c r="E51" s="110">
        <v>700000</v>
      </c>
      <c r="F51" s="51" t="s">
        <v>118</v>
      </c>
    </row>
    <row r="52" spans="1:6" ht="47.25">
      <c r="A52" s="50">
        <v>40</v>
      </c>
      <c r="B52" s="51" t="s">
        <v>25640</v>
      </c>
      <c r="C52" s="51" t="s">
        <v>25641</v>
      </c>
      <c r="D52" s="51" t="s">
        <v>25642</v>
      </c>
      <c r="E52" s="110">
        <v>700000</v>
      </c>
      <c r="F52" s="51" t="s">
        <v>4</v>
      </c>
    </row>
    <row r="53" spans="1:6" ht="78.75">
      <c r="A53" s="50">
        <v>41</v>
      </c>
      <c r="B53" s="51" t="s">
        <v>25643</v>
      </c>
      <c r="C53" s="51" t="s">
        <v>25644</v>
      </c>
      <c r="D53" s="51" t="s">
        <v>25645</v>
      </c>
      <c r="E53" s="110">
        <v>500000</v>
      </c>
      <c r="F53" s="51" t="s">
        <v>118</v>
      </c>
    </row>
    <row r="54" spans="1:6" ht="47.25">
      <c r="A54" s="50">
        <v>42</v>
      </c>
      <c r="B54" s="51" t="s">
        <v>25646</v>
      </c>
      <c r="C54" s="51" t="s">
        <v>25647</v>
      </c>
      <c r="D54" s="51" t="s">
        <v>25648</v>
      </c>
      <c r="E54" s="110">
        <v>300000</v>
      </c>
      <c r="F54" s="51" t="s">
        <v>118</v>
      </c>
    </row>
    <row r="55" spans="1:6" ht="47.25">
      <c r="A55" s="50">
        <v>43</v>
      </c>
      <c r="B55" s="51" t="s">
        <v>25649</v>
      </c>
      <c r="C55" s="51" t="s">
        <v>25650</v>
      </c>
      <c r="D55" s="51" t="s">
        <v>25651</v>
      </c>
      <c r="E55" s="110">
        <v>1000000</v>
      </c>
      <c r="F55" s="51" t="s">
        <v>763</v>
      </c>
    </row>
    <row r="56" spans="1:6" ht="94.5">
      <c r="A56" s="50">
        <v>44</v>
      </c>
      <c r="B56" s="51" t="s">
        <v>25652</v>
      </c>
      <c r="C56" s="51" t="s">
        <v>25653</v>
      </c>
      <c r="D56" s="51" t="s">
        <v>25739</v>
      </c>
      <c r="E56" s="110">
        <v>2800000</v>
      </c>
      <c r="F56" s="51" t="s">
        <v>25654</v>
      </c>
    </row>
    <row r="57" spans="1:6" ht="63">
      <c r="A57" s="50">
        <v>45</v>
      </c>
      <c r="B57" s="51" t="s">
        <v>25655</v>
      </c>
      <c r="C57" s="51" t="s">
        <v>25656</v>
      </c>
      <c r="D57" s="51" t="s">
        <v>25657</v>
      </c>
      <c r="E57" s="110">
        <v>700000</v>
      </c>
      <c r="F57" s="51" t="s">
        <v>118</v>
      </c>
    </row>
    <row r="58" spans="1:6" ht="78.75">
      <c r="A58" s="50">
        <v>46</v>
      </c>
      <c r="B58" s="51" t="s">
        <v>25658</v>
      </c>
      <c r="C58" s="51" t="s">
        <v>25659</v>
      </c>
      <c r="D58" s="51" t="s">
        <v>25660</v>
      </c>
      <c r="E58" s="110">
        <v>800000</v>
      </c>
      <c r="F58" s="51" t="s">
        <v>118</v>
      </c>
    </row>
    <row r="59" spans="1:6" ht="47.25">
      <c r="A59" s="50">
        <v>47</v>
      </c>
      <c r="B59" s="51" t="s">
        <v>25661</v>
      </c>
      <c r="C59" s="51" t="s">
        <v>25662</v>
      </c>
      <c r="D59" s="51" t="s">
        <v>25663</v>
      </c>
      <c r="E59" s="110">
        <v>700000</v>
      </c>
      <c r="F59" s="51" t="s">
        <v>118</v>
      </c>
    </row>
    <row r="60" spans="1:6" ht="47.25">
      <c r="A60" s="50">
        <v>48</v>
      </c>
      <c r="B60" s="51" t="s">
        <v>25664</v>
      </c>
      <c r="C60" s="51" t="s">
        <v>25665</v>
      </c>
      <c r="D60" s="51" t="s">
        <v>25666</v>
      </c>
      <c r="E60" s="110">
        <v>700000</v>
      </c>
      <c r="F60" s="51" t="s">
        <v>118</v>
      </c>
    </row>
    <row r="61" spans="1:6" ht="63">
      <c r="A61" s="50">
        <v>49</v>
      </c>
      <c r="B61" s="51" t="s">
        <v>25667</v>
      </c>
      <c r="C61" s="51" t="s">
        <v>25668</v>
      </c>
      <c r="D61" s="51" t="s">
        <v>25605</v>
      </c>
      <c r="E61" s="110">
        <v>400000</v>
      </c>
      <c r="F61" s="51" t="s">
        <v>118</v>
      </c>
    </row>
    <row r="62" spans="1:6" ht="47.25">
      <c r="A62" s="50">
        <v>50</v>
      </c>
      <c r="B62" s="51" t="s">
        <v>25669</v>
      </c>
      <c r="C62" s="51" t="s">
        <v>25670</v>
      </c>
      <c r="D62" s="51" t="s">
        <v>25671</v>
      </c>
      <c r="E62" s="110">
        <v>3000000</v>
      </c>
      <c r="F62" s="51" t="s">
        <v>118</v>
      </c>
    </row>
    <row r="63" spans="1:6" ht="47.25">
      <c r="A63" s="50">
        <v>51</v>
      </c>
      <c r="B63" s="51" t="s">
        <v>25672</v>
      </c>
      <c r="C63" s="51" t="s">
        <v>25673</v>
      </c>
      <c r="D63" s="51" t="s">
        <v>25674</v>
      </c>
      <c r="E63" s="110">
        <v>1400000</v>
      </c>
      <c r="F63" s="51" t="s">
        <v>4</v>
      </c>
    </row>
    <row r="64" spans="1:6" ht="47.25">
      <c r="A64" s="50">
        <v>52</v>
      </c>
      <c r="B64" s="51" t="s">
        <v>25675</v>
      </c>
      <c r="C64" s="51" t="s">
        <v>25676</v>
      </c>
      <c r="D64" s="51" t="s">
        <v>25677</v>
      </c>
      <c r="E64" s="110">
        <v>1400000</v>
      </c>
      <c r="F64" s="51" t="s">
        <v>118</v>
      </c>
    </row>
    <row r="65" spans="1:6" ht="63">
      <c r="A65" s="50">
        <v>53</v>
      </c>
      <c r="B65" s="51" t="s">
        <v>25675</v>
      </c>
      <c r="C65" s="51" t="s">
        <v>25678</v>
      </c>
      <c r="D65" s="51" t="s">
        <v>25679</v>
      </c>
      <c r="E65" s="110">
        <v>1000000</v>
      </c>
      <c r="F65" s="51" t="s">
        <v>118</v>
      </c>
    </row>
    <row r="66" spans="1:6" ht="63">
      <c r="A66" s="50">
        <v>54</v>
      </c>
      <c r="B66" s="51" t="s">
        <v>25680</v>
      </c>
      <c r="C66" s="51" t="s">
        <v>25681</v>
      </c>
      <c r="D66" s="51" t="s">
        <v>25682</v>
      </c>
      <c r="E66" s="110">
        <v>700000</v>
      </c>
      <c r="F66" s="51" t="s">
        <v>118</v>
      </c>
    </row>
    <row r="67" spans="1:6" ht="63">
      <c r="A67" s="50">
        <v>55</v>
      </c>
      <c r="B67" s="51" t="s">
        <v>25683</v>
      </c>
      <c r="C67" s="51" t="s">
        <v>25684</v>
      </c>
      <c r="D67" s="51" t="s">
        <v>25685</v>
      </c>
      <c r="E67" s="110">
        <v>1000000</v>
      </c>
      <c r="F67" s="51" t="s">
        <v>118</v>
      </c>
    </row>
    <row r="68" spans="1:6" ht="63">
      <c r="A68" s="50">
        <v>56</v>
      </c>
      <c r="B68" s="51" t="s">
        <v>25686</v>
      </c>
      <c r="C68" s="51" t="s">
        <v>25687</v>
      </c>
      <c r="D68" s="51" t="s">
        <v>25688</v>
      </c>
      <c r="E68" s="110">
        <v>700000</v>
      </c>
      <c r="F68" s="51" t="s">
        <v>118</v>
      </c>
    </row>
    <row r="69" spans="1:6" ht="78.75">
      <c r="A69" s="50">
        <v>57</v>
      </c>
      <c r="B69" s="51" t="s">
        <v>25689</v>
      </c>
      <c r="C69" s="51" t="s">
        <v>25690</v>
      </c>
      <c r="D69" s="51" t="s">
        <v>25691</v>
      </c>
      <c r="E69" s="110">
        <v>1000000</v>
      </c>
      <c r="F69" s="51" t="s">
        <v>118</v>
      </c>
    </row>
    <row r="70" spans="1:6" ht="63">
      <c r="A70" s="50">
        <v>58</v>
      </c>
      <c r="B70" s="51" t="s">
        <v>25692</v>
      </c>
      <c r="C70" s="51" t="s">
        <v>25693</v>
      </c>
      <c r="D70" s="51" t="s">
        <v>25694</v>
      </c>
      <c r="E70" s="110">
        <v>1000000</v>
      </c>
      <c r="F70" s="51" t="s">
        <v>118</v>
      </c>
    </row>
    <row r="71" spans="1:6" ht="63">
      <c r="A71" s="50">
        <v>59</v>
      </c>
      <c r="B71" s="51" t="s">
        <v>25695</v>
      </c>
      <c r="C71" s="51" t="s">
        <v>25696</v>
      </c>
      <c r="D71" s="51" t="s">
        <v>25605</v>
      </c>
      <c r="E71" s="193">
        <v>600000</v>
      </c>
      <c r="F71" s="51" t="s">
        <v>118</v>
      </c>
    </row>
    <row r="72" spans="1:6" ht="63">
      <c r="A72" s="50">
        <v>60</v>
      </c>
      <c r="B72" s="51" t="s">
        <v>25695</v>
      </c>
      <c r="C72" s="51" t="s">
        <v>25697</v>
      </c>
      <c r="D72" s="51" t="s">
        <v>25698</v>
      </c>
      <c r="E72" s="110">
        <v>1000000</v>
      </c>
      <c r="F72" s="51" t="s">
        <v>118</v>
      </c>
    </row>
    <row r="73" spans="1:6" ht="47.25">
      <c r="A73" s="50">
        <v>61</v>
      </c>
      <c r="B73" s="51" t="s">
        <v>25699</v>
      </c>
      <c r="C73" s="51" t="s">
        <v>25700</v>
      </c>
      <c r="D73" s="51" t="s">
        <v>17101</v>
      </c>
      <c r="E73" s="110">
        <v>3000000</v>
      </c>
      <c r="F73" s="51" t="s">
        <v>763</v>
      </c>
    </row>
    <row r="74" spans="1:6" ht="47.25">
      <c r="A74" s="50">
        <v>62</v>
      </c>
      <c r="B74" s="51" t="s">
        <v>25701</v>
      </c>
      <c r="C74" s="51" t="s">
        <v>25702</v>
      </c>
      <c r="D74" s="51" t="s">
        <v>25703</v>
      </c>
      <c r="E74" s="110">
        <v>1000000</v>
      </c>
      <c r="F74" s="51" t="s">
        <v>118</v>
      </c>
    </row>
    <row r="75" spans="1:6" ht="47.25">
      <c r="A75" s="50">
        <v>63</v>
      </c>
      <c r="B75" s="51" t="s">
        <v>25704</v>
      </c>
      <c r="C75" s="51" t="s">
        <v>25705</v>
      </c>
      <c r="D75" s="51" t="s">
        <v>25706</v>
      </c>
      <c r="E75" s="110">
        <v>1000000</v>
      </c>
      <c r="F75" s="51" t="s">
        <v>118</v>
      </c>
    </row>
    <row r="76" spans="1:6" ht="63">
      <c r="A76" s="50">
        <v>64</v>
      </c>
      <c r="B76" s="51" t="s">
        <v>25707</v>
      </c>
      <c r="C76" s="51" t="s">
        <v>25708</v>
      </c>
      <c r="D76" s="51" t="s">
        <v>25709</v>
      </c>
      <c r="E76" s="110">
        <v>1000000</v>
      </c>
      <c r="F76" s="51" t="s">
        <v>118</v>
      </c>
    </row>
    <row r="77" spans="1:6" ht="47.25">
      <c r="A77" s="50">
        <v>65</v>
      </c>
      <c r="B77" s="51" t="s">
        <v>25710</v>
      </c>
      <c r="C77" s="51" t="s">
        <v>25711</v>
      </c>
      <c r="D77" s="51" t="s">
        <v>25712</v>
      </c>
      <c r="E77" s="110">
        <v>1000000</v>
      </c>
      <c r="F77" s="51" t="s">
        <v>118</v>
      </c>
    </row>
    <row r="78" spans="1:6" ht="78.75">
      <c r="A78" s="50">
        <v>66</v>
      </c>
      <c r="B78" s="51" t="s">
        <v>25713</v>
      </c>
      <c r="C78" s="51" t="s">
        <v>25714</v>
      </c>
      <c r="D78" s="51" t="s">
        <v>25715</v>
      </c>
      <c r="E78" s="110">
        <v>2000000</v>
      </c>
      <c r="F78" s="51" t="s">
        <v>118</v>
      </c>
    </row>
    <row r="79" spans="1:6" ht="63">
      <c r="A79" s="50">
        <v>67</v>
      </c>
      <c r="B79" s="51" t="s">
        <v>25716</v>
      </c>
      <c r="C79" s="51" t="s">
        <v>25717</v>
      </c>
      <c r="D79" s="50" t="s">
        <v>25718</v>
      </c>
      <c r="E79" s="110">
        <v>1000000</v>
      </c>
      <c r="F79" s="51" t="s">
        <v>118</v>
      </c>
    </row>
    <row r="80" spans="1:6" ht="47.25">
      <c r="A80" s="50">
        <v>68</v>
      </c>
      <c r="B80" s="51" t="s">
        <v>25719</v>
      </c>
      <c r="C80" s="51" t="s">
        <v>25720</v>
      </c>
      <c r="D80" s="51" t="s">
        <v>25721</v>
      </c>
      <c r="E80" s="110">
        <v>300000</v>
      </c>
      <c r="F80" s="51" t="s">
        <v>118</v>
      </c>
    </row>
    <row r="81" spans="1:6" ht="15.75">
      <c r="A81" s="50"/>
      <c r="B81" s="47" t="s">
        <v>662</v>
      </c>
      <c r="C81" s="47"/>
      <c r="D81" s="47"/>
      <c r="E81" s="110"/>
      <c r="F81" s="51"/>
    </row>
    <row r="82" spans="1:6" ht="63">
      <c r="A82" s="50">
        <v>69</v>
      </c>
      <c r="B82" s="51" t="s">
        <v>25722</v>
      </c>
      <c r="C82" s="51" t="s">
        <v>25723</v>
      </c>
      <c r="D82" s="51" t="s">
        <v>25724</v>
      </c>
      <c r="E82" s="110">
        <v>500000</v>
      </c>
      <c r="F82" s="51" t="s">
        <v>118</v>
      </c>
    </row>
    <row r="83" spans="1:6" ht="47.25">
      <c r="A83" s="50">
        <v>70</v>
      </c>
      <c r="B83" s="51" t="s">
        <v>25725</v>
      </c>
      <c r="C83" s="51" t="s">
        <v>25726</v>
      </c>
      <c r="D83" s="51" t="s">
        <v>25727</v>
      </c>
      <c r="E83" s="110">
        <v>700000</v>
      </c>
      <c r="F83" s="51" t="s">
        <v>118</v>
      </c>
    </row>
    <row r="84" spans="1:6" ht="78.75">
      <c r="A84" s="50">
        <v>72</v>
      </c>
      <c r="B84" s="51" t="s">
        <v>25728</v>
      </c>
      <c r="C84" s="51" t="s">
        <v>25729</v>
      </c>
      <c r="D84" s="51" t="s">
        <v>25730</v>
      </c>
      <c r="E84" s="110">
        <v>500000</v>
      </c>
      <c r="F84" s="51" t="s">
        <v>118</v>
      </c>
    </row>
    <row r="85" spans="1:6" ht="69.75" customHeight="1">
      <c r="A85" s="50">
        <v>73</v>
      </c>
      <c r="B85" s="51" t="s">
        <v>25731</v>
      </c>
      <c r="C85" s="51" t="s">
        <v>25732</v>
      </c>
      <c r="D85" s="51" t="s">
        <v>25733</v>
      </c>
      <c r="E85" s="110">
        <v>300000</v>
      </c>
      <c r="F85" s="51" t="s">
        <v>118</v>
      </c>
    </row>
    <row r="86" spans="1:6" ht="15.75">
      <c r="A86" s="50"/>
      <c r="B86" s="47" t="s">
        <v>25738</v>
      </c>
      <c r="C86" s="47"/>
      <c r="D86" s="48"/>
      <c r="E86" s="611">
        <f>SUM(E6:E85)</f>
        <v>107040875.52</v>
      </c>
      <c r="F86" s="47"/>
    </row>
    <row r="88" spans="1:6" ht="66.75" customHeight="1"/>
    <row r="89" spans="1:6" ht="81.75" customHeight="1"/>
    <row r="90" spans="1:6" ht="15.75">
      <c r="A90" s="371"/>
      <c r="B90" s="371"/>
      <c r="C90" s="371"/>
      <c r="D90" s="371"/>
      <c r="E90" s="371"/>
      <c r="F90" s="371"/>
    </row>
    <row r="91" spans="1:6" ht="15.75">
      <c r="A91" s="371"/>
      <c r="B91" s="371"/>
      <c r="C91" s="371"/>
      <c r="D91" s="371"/>
      <c r="E91" s="371"/>
      <c r="F91" s="371"/>
    </row>
    <row r="92" spans="1:6" ht="15.75">
      <c r="A92" s="371"/>
      <c r="B92" s="371"/>
      <c r="C92" s="371"/>
      <c r="D92" s="371"/>
      <c r="E92" s="371"/>
      <c r="F92" s="371"/>
    </row>
    <row r="93" spans="1:6" ht="15.75">
      <c r="A93" s="371"/>
      <c r="B93" s="371"/>
      <c r="C93" s="371"/>
      <c r="D93" s="371"/>
      <c r="E93" s="371"/>
      <c r="F93" s="371"/>
    </row>
    <row r="94" spans="1:6" ht="15.75">
      <c r="A94" s="371"/>
      <c r="B94" s="371"/>
      <c r="C94" s="371"/>
      <c r="D94" s="371"/>
      <c r="E94" s="371"/>
      <c r="F94" s="371"/>
    </row>
    <row r="95" spans="1:6" ht="15.75">
      <c r="A95" s="371"/>
      <c r="B95" s="371"/>
      <c r="C95" s="371"/>
      <c r="D95" s="371"/>
      <c r="E95" s="371"/>
      <c r="F95" s="371"/>
    </row>
    <row r="96" spans="1:6" ht="15.75">
      <c r="A96" s="371"/>
      <c r="B96" s="371"/>
      <c r="C96" s="371"/>
      <c r="D96" s="371"/>
      <c r="E96" s="371"/>
      <c r="F96" s="371"/>
    </row>
    <row r="97" spans="1:6" ht="15.75">
      <c r="A97" s="371"/>
      <c r="B97" s="371"/>
      <c r="C97" s="371"/>
      <c r="D97" s="371"/>
      <c r="E97" s="371"/>
      <c r="F97" s="371"/>
    </row>
    <row r="98" spans="1:6" ht="15.75">
      <c r="A98" s="371"/>
      <c r="B98" s="371"/>
      <c r="C98" s="371"/>
      <c r="D98" s="371"/>
      <c r="E98" s="371"/>
      <c r="F98" s="371"/>
    </row>
    <row r="99" spans="1:6" ht="15.75">
      <c r="A99" s="371"/>
      <c r="B99" s="371"/>
      <c r="C99" s="371"/>
      <c r="D99" s="371"/>
      <c r="E99" s="371"/>
      <c r="F99" s="371"/>
    </row>
    <row r="103" spans="1:6" ht="31.5">
      <c r="A103" s="50"/>
      <c r="B103" s="47" t="s">
        <v>25734</v>
      </c>
      <c r="C103" s="50"/>
      <c r="D103" s="50"/>
      <c r="E103" s="106"/>
      <c r="F103" s="50"/>
    </row>
    <row r="104" spans="1:6" ht="47.25">
      <c r="A104" s="50">
        <v>74</v>
      </c>
      <c r="B104" s="51" t="s">
        <v>25735</v>
      </c>
      <c r="C104" s="51" t="s">
        <v>25736</v>
      </c>
      <c r="D104" s="51" t="s">
        <v>25737</v>
      </c>
      <c r="E104" s="110">
        <v>2000000</v>
      </c>
      <c r="F104" s="51" t="s">
        <v>1810</v>
      </c>
    </row>
    <row r="106" spans="1:6">
      <c r="E106" s="237">
        <f>E104+E86</f>
        <v>109040875.52</v>
      </c>
    </row>
  </sheetData>
  <mergeCells count="9">
    <mergeCell ref="B21:D21"/>
    <mergeCell ref="B24:D24"/>
    <mergeCell ref="B47:C47"/>
    <mergeCell ref="A1:F1"/>
    <mergeCell ref="A2:F2"/>
    <mergeCell ref="A3:F3"/>
    <mergeCell ref="B5:D5"/>
    <mergeCell ref="B11:D11"/>
    <mergeCell ref="B15:D15"/>
  </mergeCells>
  <pageMargins left="0.7" right="0.7" top="0.75" bottom="0.75" header="0.3" footer="0.3"/>
  <pageSetup orientation="landscape" r:id="rId1"/>
  <headerFooter>
    <oddFooter>Page &amp;P of &amp;N</oddFooter>
  </headerFooter>
</worksheet>
</file>

<file path=xl/worksheets/sheet148.xml><?xml version="1.0" encoding="utf-8"?>
<worksheet xmlns="http://schemas.openxmlformats.org/spreadsheetml/2006/main" xmlns:r="http://schemas.openxmlformats.org/officeDocument/2006/relationships">
  <sheetPr>
    <tabColor theme="5" tint="-0.499984740745262"/>
  </sheetPr>
  <dimension ref="A1:J97"/>
  <sheetViews>
    <sheetView topLeftCell="A85" workbookViewId="0">
      <selection activeCell="F93" sqref="F93"/>
    </sheetView>
  </sheetViews>
  <sheetFormatPr defaultRowHeight="15.75"/>
  <cols>
    <col min="1" max="1" width="7.140625" style="286" customWidth="1"/>
    <col min="2" max="2" width="16" style="286" customWidth="1"/>
    <col min="3" max="3" width="41.5703125" style="286" customWidth="1"/>
    <col min="4" max="4" width="25.7109375" style="286" customWidth="1"/>
    <col min="5" max="5" width="21" style="286" customWidth="1"/>
    <col min="6" max="6" width="9.7109375" style="286" customWidth="1"/>
    <col min="7" max="7" width="32.5703125" style="286" customWidth="1"/>
    <col min="8" max="9" width="9.140625" style="286"/>
    <col min="10" max="10" width="15.85546875" style="288" bestFit="1" customWidth="1"/>
    <col min="11" max="16384" width="9.140625" style="286"/>
  </cols>
  <sheetData>
    <row r="1" spans="1:6">
      <c r="A1" s="2149" t="s">
        <v>133</v>
      </c>
      <c r="B1" s="2149"/>
      <c r="C1" s="2149"/>
      <c r="D1" s="2149"/>
      <c r="E1" s="2149"/>
      <c r="F1" s="2149"/>
    </row>
    <row r="2" spans="1:6">
      <c r="A2" s="2149" t="s">
        <v>30233</v>
      </c>
      <c r="B2" s="2149"/>
      <c r="C2" s="2149"/>
      <c r="D2" s="2149"/>
      <c r="E2" s="2149"/>
      <c r="F2" s="2149"/>
    </row>
    <row r="3" spans="1:6">
      <c r="A3" s="2419" t="s">
        <v>140</v>
      </c>
      <c r="B3" s="2419"/>
      <c r="C3" s="2419"/>
      <c r="D3" s="2419"/>
      <c r="E3" s="2419"/>
      <c r="F3" s="2419"/>
    </row>
    <row r="4" spans="1:6" ht="31.5">
      <c r="A4" s="50"/>
      <c r="B4" s="114" t="s">
        <v>135</v>
      </c>
      <c r="C4" s="114" t="s">
        <v>0</v>
      </c>
      <c r="D4" s="114" t="s">
        <v>136</v>
      </c>
      <c r="E4" s="105" t="s">
        <v>4565</v>
      </c>
      <c r="F4" s="114" t="s">
        <v>3153</v>
      </c>
    </row>
    <row r="5" spans="1:6" ht="19.5" customHeight="1">
      <c r="A5" s="173" t="s">
        <v>134</v>
      </c>
      <c r="B5" s="2426" t="s">
        <v>30234</v>
      </c>
      <c r="C5" s="2427"/>
      <c r="D5" s="2428"/>
      <c r="E5" s="105"/>
      <c r="F5" s="114"/>
    </row>
    <row r="6" spans="1:6" ht="31.5">
      <c r="A6" s="50">
        <v>1</v>
      </c>
      <c r="B6" s="50" t="s">
        <v>1395</v>
      </c>
      <c r="C6" s="50" t="s">
        <v>30235</v>
      </c>
      <c r="D6" s="50" t="s">
        <v>3</v>
      </c>
      <c r="E6" s="213">
        <v>3594452.5</v>
      </c>
      <c r="F6" s="60" t="s">
        <v>118</v>
      </c>
    </row>
    <row r="7" spans="1:6" ht="47.25">
      <c r="A7" s="50">
        <v>2</v>
      </c>
      <c r="B7" s="50" t="s">
        <v>12</v>
      </c>
      <c r="C7" s="50" t="s">
        <v>30236</v>
      </c>
      <c r="D7" s="50" t="s">
        <v>14</v>
      </c>
      <c r="E7" s="213">
        <v>1248000</v>
      </c>
      <c r="F7" s="60" t="s">
        <v>118</v>
      </c>
    </row>
    <row r="8" spans="1:6" ht="94.5">
      <c r="A8" s="50">
        <v>3</v>
      </c>
      <c r="B8" s="50" t="s">
        <v>5</v>
      </c>
      <c r="C8" s="50" t="s">
        <v>30237</v>
      </c>
      <c r="D8" s="50" t="s">
        <v>30238</v>
      </c>
      <c r="E8" s="213">
        <v>1200000</v>
      </c>
      <c r="F8" s="60" t="s">
        <v>118</v>
      </c>
    </row>
    <row r="9" spans="1:6" ht="31.5">
      <c r="A9" s="50">
        <v>4</v>
      </c>
      <c r="B9" s="50" t="s">
        <v>7</v>
      </c>
      <c r="C9" s="50" t="s">
        <v>30239</v>
      </c>
      <c r="D9" s="50" t="s">
        <v>9</v>
      </c>
      <c r="E9" s="213">
        <v>400000</v>
      </c>
      <c r="F9" s="60" t="s">
        <v>118</v>
      </c>
    </row>
    <row r="10" spans="1:6" ht="31.5">
      <c r="A10" s="50">
        <v>5</v>
      </c>
      <c r="B10" s="50" t="s">
        <v>10</v>
      </c>
      <c r="C10" s="50" t="s">
        <v>30240</v>
      </c>
      <c r="D10" s="50" t="s">
        <v>175</v>
      </c>
      <c r="E10" s="154">
        <v>100000</v>
      </c>
      <c r="F10" s="60" t="s">
        <v>118</v>
      </c>
    </row>
    <row r="11" spans="1:6">
      <c r="A11" s="50"/>
      <c r="B11" s="2423" t="s">
        <v>15228</v>
      </c>
      <c r="C11" s="2424"/>
      <c r="D11" s="2425"/>
      <c r="E11" s="552"/>
      <c r="F11" s="355"/>
    </row>
    <row r="12" spans="1:6" ht="47.25">
      <c r="A12" s="50">
        <v>6</v>
      </c>
      <c r="B12" s="50" t="s">
        <v>12</v>
      </c>
      <c r="C12" s="50" t="s">
        <v>30241</v>
      </c>
      <c r="D12" s="50" t="s">
        <v>14</v>
      </c>
      <c r="E12" s="213">
        <v>1200000</v>
      </c>
      <c r="F12" s="60" t="s">
        <v>118</v>
      </c>
    </row>
    <row r="13" spans="1:6" ht="47.25">
      <c r="A13" s="50">
        <v>7</v>
      </c>
      <c r="B13" s="50" t="s">
        <v>1496</v>
      </c>
      <c r="C13" s="50" t="s">
        <v>30242</v>
      </c>
      <c r="D13" s="50" t="s">
        <v>246</v>
      </c>
      <c r="E13" s="213">
        <v>1500000</v>
      </c>
      <c r="F13" s="60" t="s">
        <v>118</v>
      </c>
    </row>
    <row r="14" spans="1:6" ht="78.75">
      <c r="A14" s="50">
        <v>8</v>
      </c>
      <c r="B14" s="50" t="s">
        <v>5</v>
      </c>
      <c r="C14" s="50" t="s">
        <v>30243</v>
      </c>
      <c r="D14" s="50" t="s">
        <v>242</v>
      </c>
      <c r="E14" s="213">
        <v>571226.30000000005</v>
      </c>
      <c r="F14" s="60" t="s">
        <v>118</v>
      </c>
    </row>
    <row r="15" spans="1:6">
      <c r="A15" s="50"/>
      <c r="B15" s="2423" t="s">
        <v>145</v>
      </c>
      <c r="C15" s="2424"/>
      <c r="D15" s="2425"/>
      <c r="E15" s="295"/>
      <c r="F15" s="355"/>
    </row>
    <row r="16" spans="1:6" ht="47.25">
      <c r="A16" s="50">
        <v>9</v>
      </c>
      <c r="B16" s="51" t="s">
        <v>39</v>
      </c>
      <c r="C16" s="50" t="s">
        <v>13818</v>
      </c>
      <c r="D16" s="51" t="s">
        <v>40</v>
      </c>
      <c r="E16" s="213">
        <v>16099972</v>
      </c>
      <c r="F16" s="60" t="s">
        <v>118</v>
      </c>
    </row>
    <row r="17" spans="1:6" ht="47.25">
      <c r="A17" s="50">
        <v>10</v>
      </c>
      <c r="B17" s="51" t="s">
        <v>2846</v>
      </c>
      <c r="C17" s="50" t="s">
        <v>13820</v>
      </c>
      <c r="D17" s="51" t="s">
        <v>40</v>
      </c>
      <c r="E17" s="213">
        <v>12000228</v>
      </c>
      <c r="F17" s="60" t="s">
        <v>118</v>
      </c>
    </row>
    <row r="18" spans="1:6" ht="31.5">
      <c r="A18" s="50">
        <v>11</v>
      </c>
      <c r="B18" s="51" t="s">
        <v>1399</v>
      </c>
      <c r="C18" s="50" t="s">
        <v>30244</v>
      </c>
      <c r="D18" s="51" t="s">
        <v>40</v>
      </c>
      <c r="E18" s="213">
        <v>877368.27</v>
      </c>
      <c r="F18" s="60" t="s">
        <v>118</v>
      </c>
    </row>
    <row r="19" spans="1:6">
      <c r="A19" s="50"/>
      <c r="B19" s="2420" t="s">
        <v>143</v>
      </c>
      <c r="C19" s="2421"/>
      <c r="D19" s="2422"/>
      <c r="E19" s="295"/>
      <c r="F19" s="355"/>
    </row>
    <row r="20" spans="1:6" ht="63">
      <c r="A20" s="50">
        <v>12</v>
      </c>
      <c r="B20" s="107" t="s">
        <v>195</v>
      </c>
      <c r="C20" s="50" t="s">
        <v>19708</v>
      </c>
      <c r="D20" s="107" t="s">
        <v>196</v>
      </c>
      <c r="E20" s="154">
        <v>5738993.4500000002</v>
      </c>
      <c r="F20" s="60" t="s">
        <v>118</v>
      </c>
    </row>
    <row r="21" spans="1:6">
      <c r="A21" s="50"/>
      <c r="B21" s="826"/>
      <c r="C21" s="376"/>
      <c r="D21" s="478"/>
      <c r="E21" s="154">
        <f>SUM(E6:E20)</f>
        <v>44530240.520000003</v>
      </c>
      <c r="F21" s="60"/>
    </row>
    <row r="22" spans="1:6">
      <c r="A22" s="50"/>
      <c r="B22" s="826"/>
      <c r="C22" s="376"/>
      <c r="D22" s="478"/>
      <c r="E22" s="154"/>
      <c r="F22" s="60"/>
    </row>
    <row r="23" spans="1:6">
      <c r="A23" s="50"/>
      <c r="B23" s="826"/>
      <c r="C23" s="376"/>
      <c r="D23" s="478"/>
      <c r="E23" s="154"/>
      <c r="F23" s="60"/>
    </row>
    <row r="24" spans="1:6">
      <c r="A24" s="50"/>
      <c r="B24" s="826"/>
      <c r="C24" s="376"/>
      <c r="D24" s="478"/>
      <c r="E24" s="154"/>
      <c r="F24" s="60"/>
    </row>
    <row r="25" spans="1:6">
      <c r="A25" s="50"/>
      <c r="B25" s="826"/>
      <c r="C25" s="376"/>
      <c r="D25" s="478"/>
      <c r="E25" s="154"/>
      <c r="F25" s="60"/>
    </row>
    <row r="26" spans="1:6">
      <c r="A26" s="50"/>
      <c r="B26" s="826"/>
      <c r="C26" s="376"/>
      <c r="D26" s="478"/>
      <c r="E26" s="154"/>
      <c r="F26" s="60"/>
    </row>
    <row r="27" spans="1:6">
      <c r="A27" s="50"/>
      <c r="B27" s="826"/>
      <c r="C27" s="376"/>
      <c r="D27" s="478"/>
      <c r="E27" s="154"/>
      <c r="F27" s="60"/>
    </row>
    <row r="28" spans="1:6">
      <c r="A28" s="50"/>
      <c r="B28" s="826"/>
      <c r="C28" s="376"/>
      <c r="D28" s="478"/>
      <c r="E28" s="154"/>
      <c r="F28" s="60"/>
    </row>
    <row r="29" spans="1:6">
      <c r="A29" s="50"/>
      <c r="B29" s="826"/>
      <c r="C29" s="376"/>
      <c r="D29" s="478"/>
      <c r="E29" s="154"/>
      <c r="F29" s="60"/>
    </row>
    <row r="30" spans="1:6">
      <c r="A30" s="50"/>
      <c r="B30" s="826"/>
      <c r="C30" s="376"/>
      <c r="D30" s="478"/>
      <c r="E30" s="154"/>
      <c r="F30" s="60"/>
    </row>
    <row r="31" spans="1:6">
      <c r="A31" s="50"/>
      <c r="B31" s="826"/>
      <c r="C31" s="376"/>
      <c r="D31" s="478"/>
      <c r="E31" s="154"/>
      <c r="F31" s="60"/>
    </row>
    <row r="32" spans="1:6">
      <c r="A32" s="2149" t="s">
        <v>133</v>
      </c>
      <c r="B32" s="2149"/>
      <c r="C32" s="2149"/>
      <c r="D32" s="2149"/>
      <c r="E32" s="2149"/>
      <c r="F32" s="2149"/>
    </row>
    <row r="33" spans="1:6">
      <c r="A33" s="2149" t="s">
        <v>30233</v>
      </c>
      <c r="B33" s="2149"/>
      <c r="C33" s="2149"/>
      <c r="D33" s="2149"/>
      <c r="E33" s="2149"/>
      <c r="F33" s="2149"/>
    </row>
    <row r="34" spans="1:6">
      <c r="A34" s="2419" t="s">
        <v>140</v>
      </c>
      <c r="B34" s="2419"/>
      <c r="C34" s="2419"/>
      <c r="D34" s="2419"/>
      <c r="E34" s="2419"/>
      <c r="F34" s="2419"/>
    </row>
    <row r="35" spans="1:6">
      <c r="A35" s="173" t="s">
        <v>4564</v>
      </c>
      <c r="B35" s="114" t="s">
        <v>135</v>
      </c>
      <c r="C35" s="114" t="s">
        <v>0</v>
      </c>
      <c r="D35" s="114" t="s">
        <v>136</v>
      </c>
      <c r="E35" s="105" t="s">
        <v>137</v>
      </c>
      <c r="F35" s="114" t="s">
        <v>1646</v>
      </c>
    </row>
    <row r="36" spans="1:6">
      <c r="A36" s="50"/>
      <c r="B36" s="2314" t="s">
        <v>2271</v>
      </c>
      <c r="C36" s="2434"/>
      <c r="D36" s="2315"/>
      <c r="E36" s="1256"/>
      <c r="F36" s="355"/>
    </row>
    <row r="37" spans="1:6" ht="94.5">
      <c r="A37" s="50">
        <v>1</v>
      </c>
      <c r="B37" s="107" t="s">
        <v>6027</v>
      </c>
      <c r="C37" s="50" t="s">
        <v>19709</v>
      </c>
      <c r="D37" s="51" t="s">
        <v>30245</v>
      </c>
      <c r="E37" s="154">
        <v>1680817.5</v>
      </c>
      <c r="F37" s="60" t="s">
        <v>118</v>
      </c>
    </row>
    <row r="38" spans="1:6">
      <c r="A38" s="50"/>
      <c r="B38" s="2423" t="s">
        <v>3304</v>
      </c>
      <c r="C38" s="2424"/>
      <c r="D38" s="2425"/>
      <c r="E38" s="1256"/>
      <c r="F38" s="355"/>
    </row>
    <row r="39" spans="1:6" ht="63">
      <c r="A39" s="50">
        <v>2</v>
      </c>
      <c r="B39" s="51" t="s">
        <v>30251</v>
      </c>
      <c r="C39" s="51" t="s">
        <v>30252</v>
      </c>
      <c r="D39" s="1879" t="s">
        <v>43503</v>
      </c>
      <c r="E39" s="171">
        <v>6000000</v>
      </c>
      <c r="F39" s="51" t="s">
        <v>4</v>
      </c>
    </row>
    <row r="40" spans="1:6" ht="66">
      <c r="A40" s="50">
        <v>3</v>
      </c>
      <c r="B40" s="51" t="s">
        <v>30253</v>
      </c>
      <c r="C40" s="51" t="s">
        <v>30254</v>
      </c>
      <c r="D40" s="51" t="s">
        <v>30255</v>
      </c>
      <c r="E40" s="171">
        <v>2500000</v>
      </c>
      <c r="F40" s="51" t="s">
        <v>110</v>
      </c>
    </row>
    <row r="41" spans="1:6" ht="47.25">
      <c r="A41" s="50">
        <v>4</v>
      </c>
      <c r="B41" s="51" t="s">
        <v>30256</v>
      </c>
      <c r="C41" s="51" t="s">
        <v>30257</v>
      </c>
      <c r="D41" s="51" t="s">
        <v>30258</v>
      </c>
      <c r="E41" s="213">
        <v>1500000</v>
      </c>
      <c r="F41" s="51" t="s">
        <v>118</v>
      </c>
    </row>
    <row r="42" spans="1:6" ht="81.75">
      <c r="A42" s="50">
        <v>5</v>
      </c>
      <c r="B42" s="51" t="s">
        <v>30259</v>
      </c>
      <c r="C42" s="51" t="s">
        <v>30260</v>
      </c>
      <c r="D42" s="51" t="s">
        <v>30261</v>
      </c>
      <c r="E42" s="213">
        <v>890000</v>
      </c>
      <c r="F42" s="51" t="s">
        <v>118</v>
      </c>
    </row>
    <row r="43" spans="1:6" ht="63">
      <c r="A43" s="50">
        <v>6</v>
      </c>
      <c r="B43" s="51" t="s">
        <v>30262</v>
      </c>
      <c r="C43" s="51" t="s">
        <v>30263</v>
      </c>
      <c r="D43" s="51" t="s">
        <v>30264</v>
      </c>
      <c r="E43" s="213">
        <v>600000</v>
      </c>
      <c r="F43" s="51" t="s">
        <v>118</v>
      </c>
    </row>
    <row r="44" spans="1:6" ht="63">
      <c r="A44" s="50">
        <v>7</v>
      </c>
      <c r="B44" s="51" t="s">
        <v>30265</v>
      </c>
      <c r="C44" s="51" t="s">
        <v>30266</v>
      </c>
      <c r="D44" s="51" t="s">
        <v>30267</v>
      </c>
      <c r="E44" s="213">
        <v>600000</v>
      </c>
      <c r="F44" s="51" t="s">
        <v>118</v>
      </c>
    </row>
    <row r="45" spans="1:6" ht="66">
      <c r="A45" s="50">
        <v>8</v>
      </c>
      <c r="B45" s="51" t="s">
        <v>30268</v>
      </c>
      <c r="C45" s="51" t="s">
        <v>30269</v>
      </c>
      <c r="D45" s="51" t="s">
        <v>30255</v>
      </c>
      <c r="E45" s="171">
        <v>3500000</v>
      </c>
      <c r="F45" s="51" t="s">
        <v>118</v>
      </c>
    </row>
    <row r="46" spans="1:6" ht="63">
      <c r="A46" s="50">
        <v>9</v>
      </c>
      <c r="B46" s="51" t="s">
        <v>15249</v>
      </c>
      <c r="C46" s="51" t="s">
        <v>30270</v>
      </c>
      <c r="D46" s="51" t="s">
        <v>30271</v>
      </c>
      <c r="E46" s="213">
        <v>600000</v>
      </c>
      <c r="F46" s="51" t="s">
        <v>118</v>
      </c>
    </row>
    <row r="47" spans="1:6" ht="50.25">
      <c r="A47" s="50">
        <v>10</v>
      </c>
      <c r="B47" s="51" t="s">
        <v>30272</v>
      </c>
      <c r="C47" s="51" t="s">
        <v>30273</v>
      </c>
      <c r="D47" s="51" t="s">
        <v>30274</v>
      </c>
      <c r="E47" s="213">
        <v>2000000</v>
      </c>
      <c r="F47" s="51" t="s">
        <v>118</v>
      </c>
    </row>
    <row r="48" spans="1:6" ht="78.75">
      <c r="A48" s="50">
        <v>11</v>
      </c>
      <c r="B48" s="51" t="s">
        <v>30275</v>
      </c>
      <c r="C48" s="51" t="s">
        <v>30276</v>
      </c>
      <c r="D48" s="51" t="s">
        <v>30277</v>
      </c>
      <c r="E48" s="213">
        <v>1500000</v>
      </c>
      <c r="F48" s="51" t="s">
        <v>118</v>
      </c>
    </row>
    <row r="49" spans="1:6" ht="47.25">
      <c r="A49" s="50">
        <v>12</v>
      </c>
      <c r="B49" s="51" t="s">
        <v>30278</v>
      </c>
      <c r="C49" s="51" t="s">
        <v>30279</v>
      </c>
      <c r="D49" s="51" t="s">
        <v>30280</v>
      </c>
      <c r="E49" s="213">
        <v>1000000</v>
      </c>
      <c r="F49" s="51" t="s">
        <v>118</v>
      </c>
    </row>
    <row r="50" spans="1:6" ht="47.25">
      <c r="A50" s="50">
        <v>13</v>
      </c>
      <c r="B50" s="51" t="s">
        <v>30281</v>
      </c>
      <c r="C50" s="51" t="s">
        <v>30282</v>
      </c>
      <c r="D50" s="51" t="s">
        <v>30283</v>
      </c>
      <c r="E50" s="213">
        <v>400000</v>
      </c>
      <c r="F50" s="51" t="s">
        <v>118</v>
      </c>
    </row>
    <row r="51" spans="1:6" ht="31.5">
      <c r="A51" s="50">
        <v>14</v>
      </c>
      <c r="B51" s="51" t="s">
        <v>30284</v>
      </c>
      <c r="C51" s="51" t="s">
        <v>30285</v>
      </c>
      <c r="D51" s="51" t="s">
        <v>30286</v>
      </c>
      <c r="E51" s="213">
        <v>500000</v>
      </c>
      <c r="F51" s="51" t="s">
        <v>118</v>
      </c>
    </row>
    <row r="52" spans="1:6" ht="63">
      <c r="A52" s="50">
        <v>15</v>
      </c>
      <c r="B52" s="51" t="s">
        <v>30287</v>
      </c>
      <c r="C52" s="51" t="s">
        <v>30288</v>
      </c>
      <c r="D52" s="51" t="s">
        <v>30289</v>
      </c>
      <c r="E52" s="213">
        <v>2000000</v>
      </c>
      <c r="F52" s="51" t="s">
        <v>118</v>
      </c>
    </row>
    <row r="53" spans="1:6" ht="94.5">
      <c r="A53" s="50">
        <v>16</v>
      </c>
      <c r="B53" s="51" t="s">
        <v>30290</v>
      </c>
      <c r="C53" s="51" t="s">
        <v>30291</v>
      </c>
      <c r="D53" s="51" t="s">
        <v>30292</v>
      </c>
      <c r="E53" s="213">
        <v>750000</v>
      </c>
      <c r="F53" s="51" t="s">
        <v>118</v>
      </c>
    </row>
    <row r="54" spans="1:6" ht="66">
      <c r="A54" s="50">
        <v>17</v>
      </c>
      <c r="B54" s="51" t="s">
        <v>30293</v>
      </c>
      <c r="C54" s="51" t="s">
        <v>30294</v>
      </c>
      <c r="D54" s="51" t="s">
        <v>30295</v>
      </c>
      <c r="E54" s="213">
        <v>1000000</v>
      </c>
      <c r="F54" s="51" t="s">
        <v>118</v>
      </c>
    </row>
    <row r="55" spans="1:6" ht="63">
      <c r="A55" s="50">
        <v>18</v>
      </c>
      <c r="B55" s="51" t="s">
        <v>30296</v>
      </c>
      <c r="C55" s="51" t="s">
        <v>30297</v>
      </c>
      <c r="D55" s="1879" t="s">
        <v>43503</v>
      </c>
      <c r="E55" s="171">
        <v>5700000</v>
      </c>
      <c r="F55" s="51" t="s">
        <v>4</v>
      </c>
    </row>
    <row r="56" spans="1:6" ht="31.5">
      <c r="A56" s="50">
        <v>19</v>
      </c>
      <c r="B56" s="51" t="s">
        <v>30298</v>
      </c>
      <c r="C56" s="51" t="s">
        <v>30299</v>
      </c>
      <c r="D56" s="51" t="s">
        <v>30300</v>
      </c>
      <c r="E56" s="171">
        <v>500000</v>
      </c>
      <c r="F56" s="51" t="s">
        <v>118</v>
      </c>
    </row>
    <row r="57" spans="1:6" ht="31.5">
      <c r="A57" s="50">
        <v>20</v>
      </c>
      <c r="B57" s="51" t="s">
        <v>30301</v>
      </c>
      <c r="C57" s="51" t="s">
        <v>30302</v>
      </c>
      <c r="D57" s="51" t="s">
        <v>30303</v>
      </c>
      <c r="E57" s="171">
        <v>1000000</v>
      </c>
      <c r="F57" s="51" t="s">
        <v>118</v>
      </c>
    </row>
    <row r="58" spans="1:6" ht="47.25">
      <c r="A58" s="50">
        <v>21</v>
      </c>
      <c r="B58" s="51" t="s">
        <v>30304</v>
      </c>
      <c r="C58" s="51" t="s">
        <v>30305</v>
      </c>
      <c r="D58" s="51" t="s">
        <v>30306</v>
      </c>
      <c r="E58" s="171">
        <v>1000000</v>
      </c>
      <c r="F58" s="51" t="s">
        <v>118</v>
      </c>
    </row>
    <row r="59" spans="1:6" ht="63">
      <c r="A59" s="50">
        <v>22</v>
      </c>
      <c r="B59" s="51" t="s">
        <v>30307</v>
      </c>
      <c r="C59" s="51" t="s">
        <v>30308</v>
      </c>
      <c r="D59" s="51" t="s">
        <v>30309</v>
      </c>
      <c r="E59" s="171">
        <v>1500000</v>
      </c>
      <c r="F59" s="51" t="s">
        <v>4</v>
      </c>
    </row>
    <row r="60" spans="1:6" ht="63">
      <c r="A60" s="50">
        <v>23</v>
      </c>
      <c r="B60" s="494" t="s">
        <v>30310</v>
      </c>
      <c r="C60" s="51" t="s">
        <v>30311</v>
      </c>
      <c r="D60" s="307" t="s">
        <v>30312</v>
      </c>
      <c r="E60" s="171">
        <v>1000000</v>
      </c>
      <c r="F60" s="51" t="s">
        <v>4</v>
      </c>
    </row>
    <row r="61" spans="1:6" ht="63">
      <c r="A61" s="50">
        <v>24</v>
      </c>
      <c r="B61" s="1944" t="s">
        <v>30313</v>
      </c>
      <c r="C61" s="51" t="s">
        <v>30314</v>
      </c>
      <c r="D61" s="1945" t="s">
        <v>43504</v>
      </c>
      <c r="E61" s="171">
        <v>2000000</v>
      </c>
      <c r="F61" s="51" t="s">
        <v>4</v>
      </c>
    </row>
    <row r="62" spans="1:6" ht="63">
      <c r="A62" s="50">
        <v>25</v>
      </c>
      <c r="B62" s="1944" t="s">
        <v>30315</v>
      </c>
      <c r="C62" s="51" t="s">
        <v>30316</v>
      </c>
      <c r="D62" s="1945" t="s">
        <v>43505</v>
      </c>
      <c r="E62" s="171">
        <v>2000000</v>
      </c>
      <c r="F62" s="51" t="s">
        <v>4</v>
      </c>
    </row>
    <row r="63" spans="1:6">
      <c r="A63" s="50"/>
      <c r="B63" s="2423" t="s">
        <v>3341</v>
      </c>
      <c r="C63" s="2424"/>
      <c r="D63" s="2425"/>
      <c r="E63" s="1256"/>
      <c r="F63" s="355"/>
    </row>
    <row r="64" spans="1:6" ht="63">
      <c r="A64" s="50">
        <v>26</v>
      </c>
      <c r="B64" s="51" t="s">
        <v>30317</v>
      </c>
      <c r="C64" s="51" t="s">
        <v>30318</v>
      </c>
      <c r="D64" s="51" t="s">
        <v>30319</v>
      </c>
      <c r="E64" s="213">
        <v>500000</v>
      </c>
      <c r="F64" s="51" t="s">
        <v>118</v>
      </c>
    </row>
    <row r="65" spans="1:6" ht="47.25">
      <c r="A65" s="50">
        <v>27</v>
      </c>
      <c r="B65" s="51" t="s">
        <v>30320</v>
      </c>
      <c r="C65" s="51" t="s">
        <v>30321</v>
      </c>
      <c r="D65" s="51" t="s">
        <v>30322</v>
      </c>
      <c r="E65" s="213">
        <v>809000</v>
      </c>
      <c r="F65" s="51" t="s">
        <v>118</v>
      </c>
    </row>
    <row r="66" spans="1:6" ht="47.25">
      <c r="A66" s="50">
        <v>28</v>
      </c>
      <c r="B66" s="51" t="s">
        <v>30323</v>
      </c>
      <c r="C66" s="51" t="s">
        <v>30324</v>
      </c>
      <c r="D66" s="51" t="s">
        <v>30325</v>
      </c>
      <c r="E66" s="213">
        <v>600000</v>
      </c>
      <c r="F66" s="51" t="s">
        <v>118</v>
      </c>
    </row>
    <row r="67" spans="1:6" ht="78.75">
      <c r="A67" s="50">
        <v>29</v>
      </c>
      <c r="B67" s="51" t="s">
        <v>30326</v>
      </c>
      <c r="C67" s="51" t="s">
        <v>30327</v>
      </c>
      <c r="D67" s="51" t="s">
        <v>30328</v>
      </c>
      <c r="E67" s="213">
        <v>1000000</v>
      </c>
      <c r="F67" s="51" t="s">
        <v>118</v>
      </c>
    </row>
    <row r="68" spans="1:6" ht="50.25">
      <c r="A68" s="50">
        <v>30</v>
      </c>
      <c r="B68" s="51" t="s">
        <v>30329</v>
      </c>
      <c r="C68" s="51" t="s">
        <v>30330</v>
      </c>
      <c r="D68" s="51" t="s">
        <v>30331</v>
      </c>
      <c r="E68" s="213">
        <v>500000</v>
      </c>
      <c r="F68" s="51" t="s">
        <v>118</v>
      </c>
    </row>
    <row r="69" spans="1:6" ht="47.25">
      <c r="A69" s="50">
        <v>31</v>
      </c>
      <c r="B69" s="51" t="s">
        <v>30332</v>
      </c>
      <c r="C69" s="51" t="s">
        <v>30333</v>
      </c>
      <c r="D69" s="51" t="s">
        <v>30334</v>
      </c>
      <c r="E69" s="213">
        <v>700000</v>
      </c>
      <c r="F69" s="51" t="s">
        <v>118</v>
      </c>
    </row>
    <row r="70" spans="1:6" ht="63">
      <c r="A70" s="50">
        <v>32</v>
      </c>
      <c r="B70" s="51" t="s">
        <v>30335</v>
      </c>
      <c r="C70" s="51" t="s">
        <v>30336</v>
      </c>
      <c r="D70" s="51" t="s">
        <v>30337</v>
      </c>
      <c r="E70" s="213">
        <v>1000000</v>
      </c>
      <c r="F70" s="51" t="s">
        <v>118</v>
      </c>
    </row>
    <row r="71" spans="1:6" ht="63">
      <c r="A71" s="50">
        <v>33</v>
      </c>
      <c r="B71" s="51" t="s">
        <v>27984</v>
      </c>
      <c r="C71" s="51" t="s">
        <v>30338</v>
      </c>
      <c r="D71" s="51" t="s">
        <v>30339</v>
      </c>
      <c r="E71" s="213">
        <v>2000000</v>
      </c>
      <c r="F71" s="51" t="s">
        <v>118</v>
      </c>
    </row>
    <row r="72" spans="1:6" ht="47.25">
      <c r="A72" s="50">
        <v>34</v>
      </c>
      <c r="B72" s="51" t="s">
        <v>30340</v>
      </c>
      <c r="C72" s="51" t="s">
        <v>30341</v>
      </c>
      <c r="D72" s="51" t="s">
        <v>31943</v>
      </c>
      <c r="E72" s="213">
        <v>3000000</v>
      </c>
      <c r="F72" s="51" t="s">
        <v>118</v>
      </c>
    </row>
    <row r="73" spans="1:6" ht="63">
      <c r="A73" s="50">
        <v>35</v>
      </c>
      <c r="B73" s="51" t="s">
        <v>30342</v>
      </c>
      <c r="C73" s="51" t="s">
        <v>30343</v>
      </c>
      <c r="D73" s="51" t="s">
        <v>30344</v>
      </c>
      <c r="E73" s="213">
        <v>500000</v>
      </c>
      <c r="F73" s="51" t="s">
        <v>118</v>
      </c>
    </row>
    <row r="74" spans="1:6" ht="63">
      <c r="A74" s="50">
        <v>36</v>
      </c>
      <c r="B74" s="51" t="s">
        <v>30345</v>
      </c>
      <c r="C74" s="51" t="s">
        <v>30346</v>
      </c>
      <c r="D74" s="51" t="s">
        <v>30347</v>
      </c>
      <c r="E74" s="213">
        <v>500000</v>
      </c>
      <c r="F74" s="51" t="s">
        <v>118</v>
      </c>
    </row>
    <row r="75" spans="1:6">
      <c r="A75" s="50"/>
      <c r="B75" s="2423" t="s">
        <v>3278</v>
      </c>
      <c r="C75" s="2424"/>
      <c r="D75" s="2425"/>
      <c r="E75" s="1256"/>
      <c r="F75" s="355"/>
    </row>
    <row r="76" spans="1:6" ht="47.25">
      <c r="A76" s="50">
        <v>37</v>
      </c>
      <c r="B76" s="51" t="s">
        <v>30348</v>
      </c>
      <c r="C76" s="51" t="s">
        <v>30349</v>
      </c>
      <c r="D76" s="51" t="s">
        <v>30350</v>
      </c>
      <c r="E76" s="217">
        <v>1000000</v>
      </c>
      <c r="F76" s="51" t="s">
        <v>118</v>
      </c>
    </row>
    <row r="77" spans="1:6" ht="63">
      <c r="A77" s="50">
        <v>38</v>
      </c>
      <c r="B77" s="51" t="s">
        <v>30354</v>
      </c>
      <c r="C77" s="51" t="s">
        <v>30355</v>
      </c>
      <c r="D77" s="51" t="s">
        <v>30356</v>
      </c>
      <c r="E77" s="213">
        <v>500000</v>
      </c>
      <c r="F77" s="51" t="s">
        <v>118</v>
      </c>
    </row>
    <row r="78" spans="1:6" ht="47.25">
      <c r="A78" s="50">
        <v>39</v>
      </c>
      <c r="B78" s="51" t="s">
        <v>30357</v>
      </c>
      <c r="C78" s="51" t="s">
        <v>30358</v>
      </c>
      <c r="D78" s="51" t="s">
        <v>30359</v>
      </c>
      <c r="E78" s="213">
        <v>500000</v>
      </c>
      <c r="F78" s="51" t="s">
        <v>4</v>
      </c>
    </row>
    <row r="79" spans="1:6" ht="47.25">
      <c r="A79" s="50">
        <v>40</v>
      </c>
      <c r="B79" s="51" t="s">
        <v>30360</v>
      </c>
      <c r="C79" s="51" t="s">
        <v>30361</v>
      </c>
      <c r="D79" s="51" t="s">
        <v>30362</v>
      </c>
      <c r="E79" s="213">
        <v>500000</v>
      </c>
      <c r="F79" s="51" t="s">
        <v>118</v>
      </c>
    </row>
    <row r="80" spans="1:6" ht="47.25">
      <c r="A80" s="50">
        <v>41</v>
      </c>
      <c r="B80" s="50" t="s">
        <v>30363</v>
      </c>
      <c r="C80" s="51" t="s">
        <v>30364</v>
      </c>
      <c r="D80" s="50" t="s">
        <v>30365</v>
      </c>
      <c r="E80" s="153">
        <v>500000</v>
      </c>
      <c r="F80" s="50" t="s">
        <v>118</v>
      </c>
    </row>
    <row r="81" spans="1:6">
      <c r="A81" s="50"/>
      <c r="B81" s="2426" t="s">
        <v>1435</v>
      </c>
      <c r="C81" s="2427"/>
      <c r="D81" s="2428"/>
      <c r="E81" s="1256"/>
      <c r="F81" s="355"/>
    </row>
    <row r="82" spans="1:6" ht="132" customHeight="1">
      <c r="A82" s="50">
        <v>42</v>
      </c>
      <c r="B82" s="51" t="s">
        <v>30246</v>
      </c>
      <c r="C82" s="50" t="s">
        <v>30247</v>
      </c>
      <c r="D82" s="690" t="s">
        <v>43502</v>
      </c>
      <c r="E82" s="154">
        <v>1180817.5</v>
      </c>
      <c r="F82" s="60" t="s">
        <v>4</v>
      </c>
    </row>
    <row r="83" spans="1:6">
      <c r="A83" s="50"/>
      <c r="B83" s="75"/>
      <c r="C83" s="355" t="s">
        <v>15</v>
      </c>
      <c r="D83" s="75"/>
      <c r="E83" s="1256">
        <f>SUM(E37:E82)</f>
        <v>57010635</v>
      </c>
      <c r="F83" s="75"/>
    </row>
    <row r="84" spans="1:6" ht="91.5" customHeight="1">
      <c r="A84" s="2143" t="s">
        <v>1391</v>
      </c>
      <c r="B84" s="2143"/>
      <c r="C84" s="2143"/>
      <c r="D84" s="2143" t="s">
        <v>1392</v>
      </c>
      <c r="E84" s="2143"/>
      <c r="F84" s="2143"/>
    </row>
    <row r="89" spans="1:6" ht="47.25">
      <c r="A89" s="97">
        <v>56</v>
      </c>
      <c r="B89" s="143" t="s">
        <v>30351</v>
      </c>
      <c r="C89" s="143" t="s">
        <v>30352</v>
      </c>
      <c r="D89" s="143" t="s">
        <v>30353</v>
      </c>
      <c r="E89" s="213">
        <v>500000</v>
      </c>
      <c r="F89" s="143" t="s">
        <v>4</v>
      </c>
    </row>
    <row r="90" spans="1:6">
      <c r="A90" s="50"/>
      <c r="B90" s="2423" t="s">
        <v>3680</v>
      </c>
      <c r="C90" s="2424"/>
      <c r="D90" s="2425"/>
      <c r="E90" s="1256"/>
      <c r="F90" s="355"/>
    </row>
    <row r="91" spans="1:6" ht="63">
      <c r="A91" s="50">
        <v>2</v>
      </c>
      <c r="B91" s="75" t="s">
        <v>30248</v>
      </c>
      <c r="C91" s="75" t="s">
        <v>30249</v>
      </c>
      <c r="D91" s="51" t="s">
        <v>30250</v>
      </c>
      <c r="E91" s="153">
        <v>7000000</v>
      </c>
      <c r="F91" s="75" t="s">
        <v>118</v>
      </c>
    </row>
    <row r="92" spans="1:6">
      <c r="E92" s="803">
        <f>SUM(E89:E91)</f>
        <v>7500000</v>
      </c>
    </row>
    <row r="96" spans="1:6">
      <c r="E96" s="950"/>
    </row>
    <row r="97" spans="5:5">
      <c r="E97" s="950">
        <f>E92+E83+E21</f>
        <v>109040875.52000001</v>
      </c>
    </row>
  </sheetData>
  <mergeCells count="18">
    <mergeCell ref="B19:D19"/>
    <mergeCell ref="A1:F1"/>
    <mergeCell ref="A2:F2"/>
    <mergeCell ref="A3:F3"/>
    <mergeCell ref="B5:D5"/>
    <mergeCell ref="B11:D11"/>
    <mergeCell ref="B15:D15"/>
    <mergeCell ref="B81:D81"/>
    <mergeCell ref="B90:D90"/>
    <mergeCell ref="B38:D38"/>
    <mergeCell ref="B63:D63"/>
    <mergeCell ref="A32:F32"/>
    <mergeCell ref="A33:F33"/>
    <mergeCell ref="A34:F34"/>
    <mergeCell ref="A84:C84"/>
    <mergeCell ref="D84:F84"/>
    <mergeCell ref="B75:D75"/>
    <mergeCell ref="B36:D36"/>
  </mergeCells>
  <pageMargins left="0.7" right="0.7" top="0.75" bottom="0.75" header="0.3" footer="0.3"/>
  <pageSetup orientation="landscape" r:id="rId1"/>
</worksheet>
</file>

<file path=xl/worksheets/sheet149.xml><?xml version="1.0" encoding="utf-8"?>
<worksheet xmlns="http://schemas.openxmlformats.org/spreadsheetml/2006/main" xmlns:r="http://schemas.openxmlformats.org/officeDocument/2006/relationships">
  <sheetPr>
    <tabColor theme="5" tint="-0.499984740745262"/>
  </sheetPr>
  <dimension ref="A1:J153"/>
  <sheetViews>
    <sheetView workbookViewId="0">
      <selection activeCell="D108" sqref="D108"/>
    </sheetView>
  </sheetViews>
  <sheetFormatPr defaultRowHeight="14.25"/>
  <cols>
    <col min="1" max="1" width="7.140625" style="902" customWidth="1"/>
    <col min="2" max="2" width="25" style="902" customWidth="1"/>
    <col min="3" max="3" width="42" style="902" customWidth="1"/>
    <col min="4" max="4" width="28.28515625" style="902" customWidth="1"/>
    <col min="5" max="5" width="20.7109375" style="902" customWidth="1"/>
    <col min="6" max="6" width="11.5703125" style="902" customWidth="1"/>
    <col min="7" max="16384" width="9.140625" style="902"/>
  </cols>
  <sheetData>
    <row r="1" spans="1:10" ht="15.75">
      <c r="A1" s="2149" t="s">
        <v>133</v>
      </c>
      <c r="B1" s="2149"/>
      <c r="C1" s="2149"/>
      <c r="D1" s="2149"/>
      <c r="E1" s="2149"/>
      <c r="F1" s="2149"/>
    </row>
    <row r="2" spans="1:10" ht="15.75">
      <c r="A2" s="2149" t="s">
        <v>36079</v>
      </c>
      <c r="B2" s="2149"/>
      <c r="C2" s="2149"/>
      <c r="D2" s="2149"/>
      <c r="E2" s="2149"/>
      <c r="F2" s="2149"/>
    </row>
    <row r="3" spans="1:10" ht="15.75">
      <c r="A3" s="2419" t="s">
        <v>140</v>
      </c>
      <c r="B3" s="2419"/>
      <c r="C3" s="2419"/>
      <c r="D3" s="2419"/>
      <c r="E3" s="2419"/>
      <c r="F3" s="2419"/>
    </row>
    <row r="4" spans="1:10" ht="31.5">
      <c r="A4" s="173" t="s">
        <v>134</v>
      </c>
      <c r="B4" s="1222" t="s">
        <v>676</v>
      </c>
      <c r="C4" s="1222" t="s">
        <v>463</v>
      </c>
      <c r="D4" s="1222" t="s">
        <v>36284</v>
      </c>
      <c r="E4" s="1587" t="s">
        <v>30367</v>
      </c>
      <c r="F4" s="1222" t="s">
        <v>677</v>
      </c>
    </row>
    <row r="5" spans="1:10" ht="15.75">
      <c r="A5" s="50"/>
      <c r="B5" s="2435" t="s">
        <v>15211</v>
      </c>
      <c r="C5" s="2436"/>
      <c r="D5" s="2437"/>
      <c r="E5" s="1587"/>
      <c r="F5" s="1222"/>
    </row>
    <row r="6" spans="1:10" ht="78.75">
      <c r="A6" s="49">
        <v>1</v>
      </c>
      <c r="B6" s="254" t="s">
        <v>12</v>
      </c>
      <c r="C6" s="1588" t="s">
        <v>36080</v>
      </c>
      <c r="D6" s="254" t="s">
        <v>36285</v>
      </c>
      <c r="E6" s="1593">
        <v>1608000</v>
      </c>
      <c r="F6" s="1589" t="s">
        <v>466</v>
      </c>
    </row>
    <row r="7" spans="1:10" ht="31.5">
      <c r="A7" s="49">
        <v>2</v>
      </c>
      <c r="B7" s="254" t="s">
        <v>1285</v>
      </c>
      <c r="C7" s="1588" t="s">
        <v>36081</v>
      </c>
      <c r="D7" s="254" t="s">
        <v>33032</v>
      </c>
      <c r="E7" s="1593">
        <v>2318604</v>
      </c>
      <c r="F7" s="1589" t="s">
        <v>466</v>
      </c>
    </row>
    <row r="8" spans="1:10" ht="94.5">
      <c r="A8" s="49">
        <v>3</v>
      </c>
      <c r="B8" s="254" t="s">
        <v>5</v>
      </c>
      <c r="C8" s="1588" t="s">
        <v>36082</v>
      </c>
      <c r="D8" s="254" t="s">
        <v>36286</v>
      </c>
      <c r="E8" s="1593">
        <v>2065088</v>
      </c>
      <c r="F8" s="1589" t="s">
        <v>466</v>
      </c>
    </row>
    <row r="9" spans="1:10" ht="63">
      <c r="A9" s="49">
        <v>4</v>
      </c>
      <c r="B9" s="254" t="s">
        <v>36083</v>
      </c>
      <c r="C9" s="1588" t="s">
        <v>36084</v>
      </c>
      <c r="D9" s="254" t="s">
        <v>36287</v>
      </c>
      <c r="E9" s="1593">
        <v>178000</v>
      </c>
      <c r="F9" s="1589" t="s">
        <v>466</v>
      </c>
      <c r="H9" s="902">
        <v>35000</v>
      </c>
      <c r="I9" s="902">
        <v>7</v>
      </c>
      <c r="J9" s="902">
        <f>H9*I9</f>
        <v>245000</v>
      </c>
    </row>
    <row r="10" spans="1:10" ht="63">
      <c r="A10" s="49">
        <v>5</v>
      </c>
      <c r="B10" s="254" t="s">
        <v>36085</v>
      </c>
      <c r="C10" s="1588" t="s">
        <v>36086</v>
      </c>
      <c r="D10" s="254" t="s">
        <v>36659</v>
      </c>
      <c r="E10" s="1593">
        <v>295000</v>
      </c>
      <c r="F10" s="1589" t="s">
        <v>4</v>
      </c>
    </row>
    <row r="11" spans="1:10" ht="31.5">
      <c r="A11" s="49">
        <v>6</v>
      </c>
      <c r="B11" s="254" t="s">
        <v>7</v>
      </c>
      <c r="C11" s="1588" t="s">
        <v>36087</v>
      </c>
      <c r="D11" s="254" t="s">
        <v>36088</v>
      </c>
      <c r="E11" s="1593">
        <v>77760</v>
      </c>
      <c r="F11" s="1589" t="s">
        <v>466</v>
      </c>
    </row>
    <row r="12" spans="1:10" ht="15.75" customHeight="1">
      <c r="A12" s="49"/>
      <c r="B12" s="2438" t="s">
        <v>30131</v>
      </c>
      <c r="C12" s="2438"/>
      <c r="D12" s="1592"/>
      <c r="E12" s="1590"/>
      <c r="F12" s="1589"/>
    </row>
    <row r="13" spans="1:10" ht="63">
      <c r="A13" s="49">
        <v>7</v>
      </c>
      <c r="B13" s="254" t="s">
        <v>36089</v>
      </c>
      <c r="C13" s="254" t="s">
        <v>36090</v>
      </c>
      <c r="D13" s="254" t="s">
        <v>196</v>
      </c>
      <c r="E13" s="1593">
        <v>5738993.4500000002</v>
      </c>
      <c r="F13" s="1589" t="s">
        <v>466</v>
      </c>
    </row>
    <row r="14" spans="1:10" ht="15.75" customHeight="1">
      <c r="A14" s="49"/>
      <c r="B14" s="2438" t="s">
        <v>15228</v>
      </c>
      <c r="C14" s="2438"/>
      <c r="D14" s="1591"/>
      <c r="E14" s="1590"/>
      <c r="F14" s="1589"/>
    </row>
    <row r="15" spans="1:10" ht="110.25">
      <c r="A15" s="49">
        <v>8</v>
      </c>
      <c r="B15" s="254" t="s">
        <v>360</v>
      </c>
      <c r="C15" s="254" t="s">
        <v>36091</v>
      </c>
      <c r="D15" s="254" t="s">
        <v>36288</v>
      </c>
      <c r="E15" s="1593">
        <v>1200000</v>
      </c>
      <c r="F15" s="1589" t="s">
        <v>466</v>
      </c>
    </row>
    <row r="16" spans="1:10" ht="78.75">
      <c r="A16" s="49">
        <v>9</v>
      </c>
      <c r="B16" s="254" t="s">
        <v>12</v>
      </c>
      <c r="C16" s="254" t="s">
        <v>36092</v>
      </c>
      <c r="D16" s="254" t="s">
        <v>36093</v>
      </c>
      <c r="E16" s="1593">
        <v>1680000</v>
      </c>
      <c r="F16" s="1589" t="s">
        <v>466</v>
      </c>
    </row>
    <row r="17" spans="1:6" ht="63">
      <c r="A17" s="49">
        <v>10</v>
      </c>
      <c r="B17" s="254" t="s">
        <v>5</v>
      </c>
      <c r="C17" s="254" t="s">
        <v>36094</v>
      </c>
      <c r="D17" s="254" t="s">
        <v>36289</v>
      </c>
      <c r="E17" s="1593">
        <v>391226</v>
      </c>
      <c r="F17" s="1589" t="s">
        <v>466</v>
      </c>
    </row>
    <row r="18" spans="1:6" ht="15.75">
      <c r="A18" s="49"/>
      <c r="B18" s="1222" t="s">
        <v>145</v>
      </c>
      <c r="C18" s="1222"/>
      <c r="D18" s="1222"/>
      <c r="E18" s="1590"/>
      <c r="F18" s="1589"/>
    </row>
    <row r="19" spans="1:6" ht="63">
      <c r="A19" s="49"/>
      <c r="B19" s="254" t="s">
        <v>36158</v>
      </c>
      <c r="C19" s="254" t="s">
        <v>36159</v>
      </c>
      <c r="D19" s="254" t="s">
        <v>36160</v>
      </c>
      <c r="E19" s="1593">
        <v>10630110</v>
      </c>
      <c r="F19" s="1589" t="s">
        <v>466</v>
      </c>
    </row>
    <row r="20" spans="1:6" ht="63">
      <c r="A20" s="49"/>
      <c r="B20" s="254" t="s">
        <v>596</v>
      </c>
      <c r="C20" s="254" t="s">
        <v>36161</v>
      </c>
      <c r="D20" s="254" t="s">
        <v>36162</v>
      </c>
      <c r="E20" s="1593">
        <v>16330109</v>
      </c>
      <c r="F20" s="1589" t="s">
        <v>466</v>
      </c>
    </row>
    <row r="21" spans="1:6" ht="63">
      <c r="A21" s="49"/>
      <c r="B21" s="254" t="s">
        <v>33472</v>
      </c>
      <c r="C21" s="254" t="s">
        <v>36163</v>
      </c>
      <c r="D21" s="254" t="s">
        <v>36164</v>
      </c>
      <c r="E21" s="1593">
        <v>300000</v>
      </c>
      <c r="F21" s="1589" t="s">
        <v>466</v>
      </c>
    </row>
    <row r="22" spans="1:6" ht="157.5">
      <c r="A22" s="49"/>
      <c r="B22" s="254" t="s">
        <v>4342</v>
      </c>
      <c r="C22" s="254" t="s">
        <v>36165</v>
      </c>
      <c r="D22" s="254" t="s">
        <v>36166</v>
      </c>
      <c r="E22" s="1593">
        <v>3000000</v>
      </c>
      <c r="F22" s="1589" t="s">
        <v>466</v>
      </c>
    </row>
    <row r="23" spans="1:6" ht="15.75">
      <c r="A23" s="49"/>
      <c r="B23" s="254"/>
      <c r="C23" s="254"/>
      <c r="D23" s="1625"/>
      <c r="E23" s="1593">
        <f>SUM(E6:E22)</f>
        <v>45812890.450000003</v>
      </c>
      <c r="F23" s="1589"/>
    </row>
    <row r="24" spans="1:6" ht="15.75">
      <c r="A24" s="49"/>
      <c r="B24" s="254"/>
      <c r="C24" s="254"/>
      <c r="D24" s="1625"/>
      <c r="E24" s="1593"/>
      <c r="F24" s="1589"/>
    </row>
    <row r="25" spans="1:6" ht="15.75">
      <c r="A25" s="49"/>
      <c r="B25" s="254"/>
      <c r="C25" s="254"/>
      <c r="D25" s="1625"/>
      <c r="E25" s="1593"/>
      <c r="F25" s="1589"/>
    </row>
    <row r="26" spans="1:6" ht="15.75">
      <c r="A26" s="49"/>
      <c r="B26" s="254"/>
      <c r="C26" s="254"/>
      <c r="D26" s="1625"/>
      <c r="E26" s="1593"/>
      <c r="F26" s="1589"/>
    </row>
    <row r="27" spans="1:6" ht="15.75">
      <c r="A27" s="49"/>
      <c r="B27" s="254"/>
      <c r="C27" s="254"/>
      <c r="D27" s="1625"/>
      <c r="E27" s="1593"/>
      <c r="F27" s="1589"/>
    </row>
    <row r="28" spans="1:6" ht="15.75">
      <c r="A28" s="49"/>
      <c r="B28" s="254"/>
      <c r="C28" s="254"/>
      <c r="D28" s="1625"/>
      <c r="E28" s="1593"/>
      <c r="F28" s="1589"/>
    </row>
    <row r="29" spans="1:6" ht="15.75">
      <c r="A29" s="49"/>
      <c r="B29" s="254"/>
      <c r="C29" s="254"/>
      <c r="D29" s="1625"/>
      <c r="E29" s="1593"/>
      <c r="F29" s="1589"/>
    </row>
    <row r="30" spans="1:6" ht="15.75">
      <c r="A30" s="49"/>
      <c r="B30" s="254"/>
      <c r="C30" s="254"/>
      <c r="D30" s="1625"/>
      <c r="E30" s="1593"/>
      <c r="F30" s="1589"/>
    </row>
    <row r="31" spans="1:6" ht="15.75">
      <c r="A31" s="49"/>
      <c r="B31" s="254"/>
      <c r="C31" s="254"/>
      <c r="D31" s="1625"/>
      <c r="E31" s="1593"/>
      <c r="F31" s="1589"/>
    </row>
    <row r="32" spans="1:6" ht="15.75">
      <c r="A32" s="49"/>
      <c r="B32" s="254"/>
      <c r="C32" s="254"/>
      <c r="D32" s="1625"/>
      <c r="E32" s="1593"/>
      <c r="F32" s="1589"/>
    </row>
    <row r="33" spans="1:6" ht="15.75">
      <c r="A33" s="49"/>
      <c r="B33" s="254"/>
      <c r="C33" s="254"/>
      <c r="D33" s="1625"/>
      <c r="E33" s="1593"/>
      <c r="F33" s="1589"/>
    </row>
    <row r="34" spans="1:6" ht="15.75">
      <c r="A34" s="49"/>
      <c r="B34" s="254"/>
      <c r="C34" s="254"/>
      <c r="D34" s="1625"/>
      <c r="E34" s="1593"/>
      <c r="F34" s="1589"/>
    </row>
    <row r="35" spans="1:6" ht="15.75">
      <c r="A35" s="2149" t="s">
        <v>133</v>
      </c>
      <c r="B35" s="2149"/>
      <c r="C35" s="2149"/>
      <c r="D35" s="2149"/>
      <c r="E35" s="2149"/>
      <c r="F35" s="2149"/>
    </row>
    <row r="36" spans="1:6" ht="15.75">
      <c r="A36" s="2149" t="s">
        <v>36079</v>
      </c>
      <c r="B36" s="2149"/>
      <c r="C36" s="2149"/>
      <c r="D36" s="2149"/>
      <c r="E36" s="2149"/>
      <c r="F36" s="2149"/>
    </row>
    <row r="37" spans="1:6" ht="15.75">
      <c r="A37" s="2419" t="s">
        <v>140</v>
      </c>
      <c r="B37" s="2419"/>
      <c r="C37" s="2419"/>
      <c r="D37" s="2419"/>
      <c r="E37" s="2419"/>
      <c r="F37" s="2419"/>
    </row>
    <row r="38" spans="1:6" ht="31.5">
      <c r="A38" s="173" t="s">
        <v>134</v>
      </c>
      <c r="B38" s="1222" t="s">
        <v>676</v>
      </c>
      <c r="C38" s="1222" t="s">
        <v>463</v>
      </c>
      <c r="D38" s="1222" t="s">
        <v>788</v>
      </c>
      <c r="E38" s="246" t="s">
        <v>3683</v>
      </c>
      <c r="F38" s="1222" t="s">
        <v>677</v>
      </c>
    </row>
    <row r="39" spans="1:6" ht="15.75">
      <c r="A39" s="50"/>
      <c r="B39" s="2438" t="s">
        <v>1435</v>
      </c>
      <c r="C39" s="2438"/>
      <c r="D39" s="1592"/>
      <c r="E39" s="246"/>
      <c r="F39" s="102"/>
    </row>
    <row r="40" spans="1:6" ht="94.5">
      <c r="A40" s="50">
        <v>1</v>
      </c>
      <c r="B40" s="254" t="s">
        <v>36095</v>
      </c>
      <c r="C40" s="254" t="s">
        <v>36096</v>
      </c>
      <c r="D40" s="254" t="s">
        <v>36097</v>
      </c>
      <c r="E40" s="202">
        <v>25000</v>
      </c>
      <c r="F40" s="102" t="s">
        <v>4</v>
      </c>
    </row>
    <row r="41" spans="1:6" ht="94.5">
      <c r="A41" s="50">
        <v>2</v>
      </c>
      <c r="B41" s="254" t="s">
        <v>36098</v>
      </c>
      <c r="C41" s="254" t="s">
        <v>36099</v>
      </c>
      <c r="D41" s="254" t="s">
        <v>36097</v>
      </c>
      <c r="E41" s="202">
        <v>25000</v>
      </c>
      <c r="F41" s="102" t="s">
        <v>4</v>
      </c>
    </row>
    <row r="42" spans="1:6" ht="94.5">
      <c r="A42" s="50">
        <v>3</v>
      </c>
      <c r="B42" s="254" t="s">
        <v>36100</v>
      </c>
      <c r="C42" s="254" t="s">
        <v>36101</v>
      </c>
      <c r="D42" s="254" t="s">
        <v>36097</v>
      </c>
      <c r="E42" s="202">
        <v>25000</v>
      </c>
      <c r="F42" s="102" t="s">
        <v>4</v>
      </c>
    </row>
    <row r="43" spans="1:6" ht="94.5">
      <c r="A43" s="50">
        <v>4</v>
      </c>
      <c r="B43" s="254" t="s">
        <v>36102</v>
      </c>
      <c r="C43" s="254" t="s">
        <v>36103</v>
      </c>
      <c r="D43" s="254" t="s">
        <v>36097</v>
      </c>
      <c r="E43" s="202">
        <v>25000</v>
      </c>
      <c r="F43" s="102" t="s">
        <v>4</v>
      </c>
    </row>
    <row r="44" spans="1:6" ht="94.5">
      <c r="A44" s="50">
        <v>5</v>
      </c>
      <c r="B44" s="254" t="s">
        <v>36104</v>
      </c>
      <c r="C44" s="254" t="s">
        <v>36105</v>
      </c>
      <c r="D44" s="254" t="s">
        <v>36097</v>
      </c>
      <c r="E44" s="202">
        <v>25000</v>
      </c>
      <c r="F44" s="102" t="s">
        <v>4</v>
      </c>
    </row>
    <row r="45" spans="1:6" ht="94.5">
      <c r="A45" s="50">
        <v>6</v>
      </c>
      <c r="B45" s="254" t="s">
        <v>36106</v>
      </c>
      <c r="C45" s="254" t="s">
        <v>36107</v>
      </c>
      <c r="D45" s="254" t="s">
        <v>36097</v>
      </c>
      <c r="E45" s="202">
        <v>25000</v>
      </c>
      <c r="F45" s="102" t="s">
        <v>4</v>
      </c>
    </row>
    <row r="46" spans="1:6" ht="94.5">
      <c r="A46" s="50">
        <v>7</v>
      </c>
      <c r="B46" s="254" t="s">
        <v>36108</v>
      </c>
      <c r="C46" s="254" t="s">
        <v>36109</v>
      </c>
      <c r="D46" s="254" t="s">
        <v>36097</v>
      </c>
      <c r="E46" s="202">
        <v>25000</v>
      </c>
      <c r="F46" s="102" t="s">
        <v>4</v>
      </c>
    </row>
    <row r="47" spans="1:6" ht="94.5">
      <c r="A47" s="50">
        <v>8</v>
      </c>
      <c r="B47" s="254" t="s">
        <v>36110</v>
      </c>
      <c r="C47" s="254" t="s">
        <v>36111</v>
      </c>
      <c r="D47" s="254" t="s">
        <v>36097</v>
      </c>
      <c r="E47" s="202">
        <v>25000</v>
      </c>
      <c r="F47" s="102" t="s">
        <v>4</v>
      </c>
    </row>
    <row r="48" spans="1:6" ht="94.5">
      <c r="A48" s="50">
        <v>9</v>
      </c>
      <c r="B48" s="254" t="s">
        <v>6726</v>
      </c>
      <c r="C48" s="254" t="s">
        <v>36112</v>
      </c>
      <c r="D48" s="254" t="s">
        <v>36097</v>
      </c>
      <c r="E48" s="202">
        <v>25000</v>
      </c>
      <c r="F48" s="102" t="s">
        <v>4</v>
      </c>
    </row>
    <row r="49" spans="1:6" s="1624" customFormat="1" ht="94.5">
      <c r="A49" s="50">
        <v>10</v>
      </c>
      <c r="B49" s="66" t="s">
        <v>36113</v>
      </c>
      <c r="C49" s="66" t="s">
        <v>36114</v>
      </c>
      <c r="D49" s="66" t="s">
        <v>36097</v>
      </c>
      <c r="E49" s="202">
        <v>25000</v>
      </c>
      <c r="F49" s="147" t="s">
        <v>4</v>
      </c>
    </row>
    <row r="50" spans="1:6" s="1624" customFormat="1" ht="94.5">
      <c r="A50" s="50">
        <v>11</v>
      </c>
      <c r="B50" s="66" t="s">
        <v>36115</v>
      </c>
      <c r="C50" s="66" t="s">
        <v>36116</v>
      </c>
      <c r="D50" s="66" t="s">
        <v>36097</v>
      </c>
      <c r="E50" s="202">
        <v>25000</v>
      </c>
      <c r="F50" s="147" t="s">
        <v>4</v>
      </c>
    </row>
    <row r="51" spans="1:6" ht="94.5">
      <c r="A51" s="50">
        <v>12</v>
      </c>
      <c r="B51" s="254" t="s">
        <v>36117</v>
      </c>
      <c r="C51" s="254" t="s">
        <v>36118</v>
      </c>
      <c r="D51" s="254" t="s">
        <v>36097</v>
      </c>
      <c r="E51" s="202">
        <v>25000</v>
      </c>
      <c r="F51" s="102" t="s">
        <v>4</v>
      </c>
    </row>
    <row r="52" spans="1:6" ht="94.5">
      <c r="A52" s="50">
        <v>13</v>
      </c>
      <c r="B52" s="254" t="s">
        <v>36119</v>
      </c>
      <c r="C52" s="254" t="s">
        <v>36120</v>
      </c>
      <c r="D52" s="254" t="s">
        <v>36097</v>
      </c>
      <c r="E52" s="202">
        <v>25000</v>
      </c>
      <c r="F52" s="102" t="s">
        <v>4</v>
      </c>
    </row>
    <row r="53" spans="1:6" ht="94.5">
      <c r="A53" s="50">
        <v>14</v>
      </c>
      <c r="B53" s="254" t="s">
        <v>36121</v>
      </c>
      <c r="C53" s="254" t="s">
        <v>36122</v>
      </c>
      <c r="D53" s="254" t="s">
        <v>36123</v>
      </c>
      <c r="E53" s="202">
        <v>25000</v>
      </c>
      <c r="F53" s="102" t="s">
        <v>4</v>
      </c>
    </row>
    <row r="54" spans="1:6" ht="94.5">
      <c r="A54" s="50">
        <v>15</v>
      </c>
      <c r="B54" s="254" t="s">
        <v>36124</v>
      </c>
      <c r="C54" s="254" t="s">
        <v>36125</v>
      </c>
      <c r="D54" s="254" t="s">
        <v>36123</v>
      </c>
      <c r="E54" s="202">
        <v>25000</v>
      </c>
      <c r="F54" s="102" t="s">
        <v>4</v>
      </c>
    </row>
    <row r="55" spans="1:6" ht="94.5">
      <c r="A55" s="50">
        <v>16</v>
      </c>
      <c r="B55" s="254" t="s">
        <v>36290</v>
      </c>
      <c r="C55" s="254" t="s">
        <v>36126</v>
      </c>
      <c r="D55" s="254" t="s">
        <v>36097</v>
      </c>
      <c r="E55" s="202">
        <v>25000</v>
      </c>
      <c r="F55" s="102" t="s">
        <v>4</v>
      </c>
    </row>
    <row r="56" spans="1:6" ht="94.5">
      <c r="A56" s="50">
        <v>17</v>
      </c>
      <c r="B56" s="254" t="s">
        <v>36127</v>
      </c>
      <c r="C56" s="254" t="s">
        <v>36128</v>
      </c>
      <c r="D56" s="254" t="s">
        <v>36097</v>
      </c>
      <c r="E56" s="202">
        <v>25000</v>
      </c>
      <c r="F56" s="102" t="s">
        <v>4</v>
      </c>
    </row>
    <row r="57" spans="1:6" ht="94.5">
      <c r="A57" s="50">
        <v>18</v>
      </c>
      <c r="B57" s="254" t="s">
        <v>36129</v>
      </c>
      <c r="C57" s="254" t="s">
        <v>36130</v>
      </c>
      <c r="D57" s="254" t="s">
        <v>36097</v>
      </c>
      <c r="E57" s="202">
        <v>25000</v>
      </c>
      <c r="F57" s="102" t="s">
        <v>4</v>
      </c>
    </row>
    <row r="58" spans="1:6" ht="94.5">
      <c r="A58" s="50">
        <v>19</v>
      </c>
      <c r="B58" s="66" t="s">
        <v>36131</v>
      </c>
      <c r="C58" s="66" t="s">
        <v>36132</v>
      </c>
      <c r="D58" s="66" t="s">
        <v>36097</v>
      </c>
      <c r="E58" s="202">
        <v>25000</v>
      </c>
      <c r="F58" s="147" t="s">
        <v>4</v>
      </c>
    </row>
    <row r="59" spans="1:6" ht="94.5">
      <c r="A59" s="50">
        <v>20</v>
      </c>
      <c r="B59" s="254" t="s">
        <v>36133</v>
      </c>
      <c r="C59" s="254" t="s">
        <v>36134</v>
      </c>
      <c r="D59" s="254" t="s">
        <v>36097</v>
      </c>
      <c r="E59" s="202">
        <v>25000</v>
      </c>
      <c r="F59" s="102" t="s">
        <v>4</v>
      </c>
    </row>
    <row r="60" spans="1:6" ht="141.75">
      <c r="A60" s="50">
        <v>21</v>
      </c>
      <c r="B60" s="66" t="s">
        <v>36135</v>
      </c>
      <c r="C60" s="66" t="s">
        <v>36136</v>
      </c>
      <c r="D60" s="147" t="s">
        <v>39387</v>
      </c>
      <c r="E60" s="202">
        <v>50000</v>
      </c>
      <c r="F60" s="147" t="s">
        <v>4</v>
      </c>
    </row>
    <row r="61" spans="1:6" ht="141.75">
      <c r="A61" s="50">
        <v>22</v>
      </c>
      <c r="B61" s="66" t="s">
        <v>36137</v>
      </c>
      <c r="C61" s="66" t="s">
        <v>36138</v>
      </c>
      <c r="D61" s="147" t="s">
        <v>39387</v>
      </c>
      <c r="E61" s="202">
        <v>50000</v>
      </c>
      <c r="F61" s="147" t="s">
        <v>4</v>
      </c>
    </row>
    <row r="62" spans="1:6" ht="141.75">
      <c r="A62" s="50">
        <v>23</v>
      </c>
      <c r="B62" s="66" t="s">
        <v>36139</v>
      </c>
      <c r="C62" s="66" t="s">
        <v>36140</v>
      </c>
      <c r="D62" s="147" t="s">
        <v>39388</v>
      </c>
      <c r="E62" s="202">
        <v>50000</v>
      </c>
      <c r="F62" s="147" t="s">
        <v>4</v>
      </c>
    </row>
    <row r="63" spans="1:6" ht="141.75">
      <c r="A63" s="50">
        <v>24</v>
      </c>
      <c r="B63" s="66" t="s">
        <v>36141</v>
      </c>
      <c r="C63" s="66" t="s">
        <v>36142</v>
      </c>
      <c r="D63" s="147" t="s">
        <v>39388</v>
      </c>
      <c r="E63" s="202">
        <v>50000</v>
      </c>
      <c r="F63" s="147" t="s">
        <v>4</v>
      </c>
    </row>
    <row r="64" spans="1:6" ht="141.75">
      <c r="A64" s="50">
        <v>25</v>
      </c>
      <c r="B64" s="66" t="s">
        <v>36143</v>
      </c>
      <c r="C64" s="66" t="s">
        <v>36144</v>
      </c>
      <c r="D64" s="147" t="s">
        <v>39388</v>
      </c>
      <c r="E64" s="202">
        <v>50000</v>
      </c>
      <c r="F64" s="147" t="s">
        <v>4</v>
      </c>
    </row>
    <row r="65" spans="1:6" ht="141.75">
      <c r="A65" s="50">
        <v>26</v>
      </c>
      <c r="B65" s="66" t="s">
        <v>36145</v>
      </c>
      <c r="C65" s="66" t="s">
        <v>36146</v>
      </c>
      <c r="D65" s="147" t="s">
        <v>39388</v>
      </c>
      <c r="E65" s="202">
        <v>50000</v>
      </c>
      <c r="F65" s="147" t="s">
        <v>4</v>
      </c>
    </row>
    <row r="66" spans="1:6" ht="141.75">
      <c r="A66" s="50">
        <v>27</v>
      </c>
      <c r="B66" s="66" t="s">
        <v>36147</v>
      </c>
      <c r="C66" s="66" t="s">
        <v>36148</v>
      </c>
      <c r="D66" s="147" t="s">
        <v>39388</v>
      </c>
      <c r="E66" s="202">
        <v>50000</v>
      </c>
      <c r="F66" s="147" t="s">
        <v>4</v>
      </c>
    </row>
    <row r="67" spans="1:6" ht="141.75">
      <c r="A67" s="50">
        <v>28</v>
      </c>
      <c r="B67" s="66" t="s">
        <v>36149</v>
      </c>
      <c r="C67" s="66" t="s">
        <v>36150</v>
      </c>
      <c r="D67" s="147" t="s">
        <v>39388</v>
      </c>
      <c r="E67" s="202">
        <v>50000</v>
      </c>
      <c r="F67" s="147" t="s">
        <v>4</v>
      </c>
    </row>
    <row r="68" spans="1:6" ht="141.75">
      <c r="A68" s="50">
        <v>29</v>
      </c>
      <c r="B68" s="66" t="s">
        <v>36151</v>
      </c>
      <c r="C68" s="66" t="s">
        <v>36152</v>
      </c>
      <c r="D68" s="147" t="s">
        <v>39388</v>
      </c>
      <c r="E68" s="202">
        <v>50000</v>
      </c>
      <c r="F68" s="147" t="s">
        <v>4</v>
      </c>
    </row>
    <row r="69" spans="1:6" ht="141.75">
      <c r="A69" s="50">
        <v>30</v>
      </c>
      <c r="B69" s="254" t="s">
        <v>36153</v>
      </c>
      <c r="C69" s="254" t="s">
        <v>36154</v>
      </c>
      <c r="D69" s="147" t="s">
        <v>39388</v>
      </c>
      <c r="E69" s="202">
        <v>50000</v>
      </c>
      <c r="F69" s="102" t="s">
        <v>4</v>
      </c>
    </row>
    <row r="70" spans="1:6" ht="15.75">
      <c r="A70" s="50"/>
      <c r="B70" s="1222" t="s">
        <v>2271</v>
      </c>
      <c r="C70" s="1222"/>
      <c r="D70" s="1222"/>
      <c r="E70" s="246"/>
      <c r="F70" s="102"/>
    </row>
    <row r="71" spans="1:6" ht="110.25">
      <c r="A71" s="50">
        <v>31</v>
      </c>
      <c r="B71" s="254" t="s">
        <v>36155</v>
      </c>
      <c r="C71" s="254" t="s">
        <v>36156</v>
      </c>
      <c r="D71" s="254" t="s">
        <v>36291</v>
      </c>
      <c r="E71" s="202">
        <v>1000000</v>
      </c>
      <c r="F71" s="102" t="s">
        <v>118</v>
      </c>
    </row>
    <row r="72" spans="1:6" ht="78.75">
      <c r="A72" s="50">
        <v>32</v>
      </c>
      <c r="B72" s="254" t="s">
        <v>31623</v>
      </c>
      <c r="C72" s="254" t="s">
        <v>36157</v>
      </c>
      <c r="D72" s="254" t="s">
        <v>39402</v>
      </c>
      <c r="E72" s="202">
        <v>1500000</v>
      </c>
      <c r="F72" s="102" t="s">
        <v>4</v>
      </c>
    </row>
    <row r="73" spans="1:6" ht="15.75">
      <c r="A73" s="50"/>
      <c r="B73" s="2299" t="s">
        <v>3304</v>
      </c>
      <c r="C73" s="2300"/>
      <c r="D73" s="1222"/>
      <c r="E73" s="246"/>
      <c r="F73" s="102"/>
    </row>
    <row r="74" spans="1:6" ht="31.5">
      <c r="A74" s="50">
        <v>33</v>
      </c>
      <c r="B74" s="254" t="s">
        <v>36104</v>
      </c>
      <c r="C74" s="254" t="s">
        <v>36167</v>
      </c>
      <c r="D74" s="254" t="s">
        <v>39403</v>
      </c>
      <c r="E74" s="202">
        <v>1000000</v>
      </c>
      <c r="F74" s="1680" t="s">
        <v>4</v>
      </c>
    </row>
    <row r="75" spans="1:6" ht="78.75">
      <c r="A75" s="60">
        <v>34</v>
      </c>
      <c r="B75" s="66" t="s">
        <v>36168</v>
      </c>
      <c r="C75" s="66" t="s">
        <v>36169</v>
      </c>
      <c r="D75" s="66" t="s">
        <v>36170</v>
      </c>
      <c r="E75" s="202">
        <v>500000</v>
      </c>
      <c r="F75" s="102" t="s">
        <v>118</v>
      </c>
    </row>
    <row r="76" spans="1:6" ht="78.75">
      <c r="A76" s="50">
        <v>35</v>
      </c>
      <c r="B76" s="254" t="s">
        <v>36171</v>
      </c>
      <c r="C76" s="254" t="s">
        <v>36172</v>
      </c>
      <c r="D76" s="254" t="s">
        <v>36170</v>
      </c>
      <c r="E76" s="202">
        <v>500000</v>
      </c>
      <c r="F76" s="102" t="s">
        <v>118</v>
      </c>
    </row>
    <row r="77" spans="1:6" ht="78.75">
      <c r="A77" s="60">
        <v>36</v>
      </c>
      <c r="B77" s="254" t="s">
        <v>36660</v>
      </c>
      <c r="C77" s="254" t="s">
        <v>36173</v>
      </c>
      <c r="D77" s="254" t="s">
        <v>36170</v>
      </c>
      <c r="E77" s="202">
        <v>500000</v>
      </c>
      <c r="F77" s="102" t="s">
        <v>118</v>
      </c>
    </row>
    <row r="78" spans="1:6" ht="78.75">
      <c r="A78" s="50">
        <v>37</v>
      </c>
      <c r="B78" s="254" t="s">
        <v>36129</v>
      </c>
      <c r="C78" s="254" t="s">
        <v>36174</v>
      </c>
      <c r="D78" s="254" t="s">
        <v>36170</v>
      </c>
      <c r="E78" s="202">
        <v>564615.06999999995</v>
      </c>
      <c r="F78" s="102" t="s">
        <v>118</v>
      </c>
    </row>
    <row r="79" spans="1:6" ht="78.75">
      <c r="A79" s="60">
        <v>38</v>
      </c>
      <c r="B79" s="254" t="s">
        <v>36175</v>
      </c>
      <c r="C79" s="254" t="s">
        <v>36176</v>
      </c>
      <c r="D79" s="254" t="s">
        <v>36170</v>
      </c>
      <c r="E79" s="202">
        <v>500000</v>
      </c>
      <c r="F79" s="102" t="s">
        <v>118</v>
      </c>
    </row>
    <row r="80" spans="1:6" ht="78.75">
      <c r="A80" s="50">
        <v>39</v>
      </c>
      <c r="B80" s="254" t="s">
        <v>36131</v>
      </c>
      <c r="C80" s="254" t="s">
        <v>36177</v>
      </c>
      <c r="D80" s="254" t="s">
        <v>36170</v>
      </c>
      <c r="E80" s="202">
        <v>650000</v>
      </c>
      <c r="F80" s="102" t="s">
        <v>118</v>
      </c>
    </row>
    <row r="81" spans="1:6" ht="78.75">
      <c r="A81" s="60">
        <v>40</v>
      </c>
      <c r="B81" s="254" t="s">
        <v>36178</v>
      </c>
      <c r="C81" s="254" t="s">
        <v>36179</v>
      </c>
      <c r="D81" s="254" t="s">
        <v>36170</v>
      </c>
      <c r="E81" s="202">
        <v>500000</v>
      </c>
      <c r="F81" s="102" t="s">
        <v>118</v>
      </c>
    </row>
    <row r="82" spans="1:6" ht="78.75">
      <c r="A82" s="50">
        <v>41</v>
      </c>
      <c r="B82" s="254" t="s">
        <v>36180</v>
      </c>
      <c r="C82" s="254" t="s">
        <v>36181</v>
      </c>
      <c r="D82" s="254" t="s">
        <v>36170</v>
      </c>
      <c r="E82" s="202">
        <v>500000</v>
      </c>
      <c r="F82" s="102" t="s">
        <v>118</v>
      </c>
    </row>
    <row r="83" spans="1:6" ht="78.75">
      <c r="A83" s="60">
        <v>42</v>
      </c>
      <c r="B83" s="254" t="s">
        <v>16193</v>
      </c>
      <c r="C83" s="254" t="s">
        <v>36182</v>
      </c>
      <c r="D83" s="254" t="s">
        <v>36170</v>
      </c>
      <c r="E83" s="202">
        <v>500000</v>
      </c>
      <c r="F83" s="102" t="s">
        <v>118</v>
      </c>
    </row>
    <row r="84" spans="1:6" ht="78.75">
      <c r="A84" s="50">
        <v>43</v>
      </c>
      <c r="B84" s="254" t="s">
        <v>36095</v>
      </c>
      <c r="C84" s="254" t="s">
        <v>36183</v>
      </c>
      <c r="D84" s="254" t="s">
        <v>36184</v>
      </c>
      <c r="E84" s="202">
        <v>750000</v>
      </c>
      <c r="F84" s="102" t="s">
        <v>118</v>
      </c>
    </row>
    <row r="85" spans="1:6" ht="78.75">
      <c r="A85" s="60">
        <v>44</v>
      </c>
      <c r="B85" s="254" t="s">
        <v>36185</v>
      </c>
      <c r="C85" s="254" t="s">
        <v>36186</v>
      </c>
      <c r="D85" s="254" t="s">
        <v>36170</v>
      </c>
      <c r="E85" s="202">
        <v>500000</v>
      </c>
      <c r="F85" s="102" t="s">
        <v>118</v>
      </c>
    </row>
    <row r="86" spans="1:6" ht="78.75">
      <c r="A86" s="50">
        <v>45</v>
      </c>
      <c r="B86" s="254" t="s">
        <v>36187</v>
      </c>
      <c r="C86" s="254" t="s">
        <v>36188</v>
      </c>
      <c r="D86" s="254" t="s">
        <v>39404</v>
      </c>
      <c r="E86" s="202">
        <v>250000</v>
      </c>
      <c r="F86" s="102" t="s">
        <v>118</v>
      </c>
    </row>
    <row r="87" spans="1:6" ht="31.5">
      <c r="A87" s="60">
        <v>46</v>
      </c>
      <c r="B87" s="254" t="s">
        <v>36189</v>
      </c>
      <c r="C87" s="254" t="s">
        <v>36190</v>
      </c>
      <c r="D87" s="254" t="s">
        <v>36191</v>
      </c>
      <c r="E87" s="202">
        <v>1000000</v>
      </c>
      <c r="F87" s="1680" t="s">
        <v>4</v>
      </c>
    </row>
    <row r="88" spans="1:6" ht="31.5">
      <c r="A88" s="50">
        <v>47</v>
      </c>
      <c r="B88" s="254" t="s">
        <v>6726</v>
      </c>
      <c r="C88" s="254" t="s">
        <v>36192</v>
      </c>
      <c r="D88" s="254" t="s">
        <v>36191</v>
      </c>
      <c r="E88" s="202">
        <v>1000000</v>
      </c>
      <c r="F88" s="1680" t="s">
        <v>4</v>
      </c>
    </row>
    <row r="89" spans="1:6" ht="78.75">
      <c r="A89" s="60">
        <v>48</v>
      </c>
      <c r="B89" s="254" t="s">
        <v>36113</v>
      </c>
      <c r="C89" s="254" t="s">
        <v>36193</v>
      </c>
      <c r="D89" s="254" t="s">
        <v>36170</v>
      </c>
      <c r="E89" s="202">
        <v>500000</v>
      </c>
      <c r="F89" s="1680" t="s">
        <v>118</v>
      </c>
    </row>
    <row r="90" spans="1:6" ht="78.75">
      <c r="A90" s="50">
        <v>49</v>
      </c>
      <c r="B90" s="254" t="s">
        <v>36194</v>
      </c>
      <c r="C90" s="254" t="s">
        <v>36195</v>
      </c>
      <c r="D90" s="254" t="s">
        <v>36170</v>
      </c>
      <c r="E90" s="202">
        <v>500000</v>
      </c>
      <c r="F90" s="1680" t="s">
        <v>118</v>
      </c>
    </row>
    <row r="91" spans="1:6" ht="78.75">
      <c r="A91" s="60">
        <v>50</v>
      </c>
      <c r="B91" s="254" t="s">
        <v>36196</v>
      </c>
      <c r="C91" s="254" t="s">
        <v>36197</v>
      </c>
      <c r="D91" s="254" t="s">
        <v>36170</v>
      </c>
      <c r="E91" s="202">
        <v>500000</v>
      </c>
      <c r="F91" s="1680" t="s">
        <v>118</v>
      </c>
    </row>
    <row r="92" spans="1:6" ht="78.75">
      <c r="A92" s="50">
        <v>51</v>
      </c>
      <c r="B92" s="66" t="s">
        <v>36198</v>
      </c>
      <c r="C92" s="66" t="s">
        <v>36199</v>
      </c>
      <c r="D92" s="66" t="s">
        <v>36170</v>
      </c>
      <c r="E92" s="202">
        <v>500000</v>
      </c>
      <c r="F92" s="1680" t="s">
        <v>118</v>
      </c>
    </row>
    <row r="93" spans="1:6" ht="78.75">
      <c r="A93" s="60">
        <v>52</v>
      </c>
      <c r="B93" s="254" t="s">
        <v>36200</v>
      </c>
      <c r="C93" s="254" t="s">
        <v>36201</v>
      </c>
      <c r="D93" s="254" t="s">
        <v>36661</v>
      </c>
      <c r="E93" s="202">
        <v>500000</v>
      </c>
      <c r="F93" s="1680" t="s">
        <v>118</v>
      </c>
    </row>
    <row r="94" spans="1:6" ht="78.75">
      <c r="A94" s="50">
        <v>53</v>
      </c>
      <c r="B94" s="254" t="s">
        <v>36202</v>
      </c>
      <c r="C94" s="254" t="s">
        <v>36203</v>
      </c>
      <c r="D94" s="254" t="s">
        <v>36661</v>
      </c>
      <c r="E94" s="202">
        <v>500000</v>
      </c>
      <c r="F94" s="1680" t="s">
        <v>118</v>
      </c>
    </row>
    <row r="95" spans="1:6" ht="78.75">
      <c r="A95" s="60">
        <v>54</v>
      </c>
      <c r="B95" s="254" t="s">
        <v>36204</v>
      </c>
      <c r="C95" s="254" t="s">
        <v>36205</v>
      </c>
      <c r="D95" s="254" t="s">
        <v>36661</v>
      </c>
      <c r="E95" s="202">
        <v>500000</v>
      </c>
      <c r="F95" s="1680" t="s">
        <v>118</v>
      </c>
    </row>
    <row r="96" spans="1:6" ht="78.75">
      <c r="A96" s="50">
        <v>55</v>
      </c>
      <c r="B96" s="254" t="s">
        <v>36206</v>
      </c>
      <c r="C96" s="254" t="s">
        <v>36207</v>
      </c>
      <c r="D96" s="254" t="s">
        <v>36662</v>
      </c>
      <c r="E96" s="202">
        <v>700000</v>
      </c>
      <c r="F96" s="1680" t="s">
        <v>118</v>
      </c>
    </row>
    <row r="97" spans="1:6" ht="78.75">
      <c r="A97" s="60">
        <v>56</v>
      </c>
      <c r="B97" s="254" t="s">
        <v>36208</v>
      </c>
      <c r="C97" s="254" t="s">
        <v>36209</v>
      </c>
      <c r="D97" s="254" t="s">
        <v>36661</v>
      </c>
      <c r="E97" s="202">
        <v>500000</v>
      </c>
      <c r="F97" s="1680" t="s">
        <v>118</v>
      </c>
    </row>
    <row r="98" spans="1:6" ht="78.75">
      <c r="A98" s="50">
        <v>57</v>
      </c>
      <c r="B98" s="254" t="s">
        <v>36210</v>
      </c>
      <c r="C98" s="254" t="s">
        <v>36211</v>
      </c>
      <c r="D98" s="254" t="s">
        <v>36661</v>
      </c>
      <c r="E98" s="202">
        <v>500000</v>
      </c>
      <c r="F98" s="1680" t="s">
        <v>118</v>
      </c>
    </row>
    <row r="99" spans="1:6" ht="78.75">
      <c r="A99" s="60">
        <v>58</v>
      </c>
      <c r="B99" s="254" t="s">
        <v>36212</v>
      </c>
      <c r="C99" s="254" t="s">
        <v>36213</v>
      </c>
      <c r="D99" s="254" t="s">
        <v>36661</v>
      </c>
      <c r="E99" s="202">
        <v>500000</v>
      </c>
      <c r="F99" s="1680" t="s">
        <v>118</v>
      </c>
    </row>
    <row r="100" spans="1:6" ht="78.75">
      <c r="A100" s="50">
        <v>59</v>
      </c>
      <c r="B100" s="254" t="s">
        <v>36214</v>
      </c>
      <c r="C100" s="254" t="s">
        <v>36215</v>
      </c>
      <c r="D100" s="254" t="s">
        <v>36661</v>
      </c>
      <c r="E100" s="202">
        <v>500000</v>
      </c>
      <c r="F100" s="1680" t="s">
        <v>118</v>
      </c>
    </row>
    <row r="101" spans="1:6" ht="78.75">
      <c r="A101" s="60">
        <v>60</v>
      </c>
      <c r="B101" s="254" t="s">
        <v>36216</v>
      </c>
      <c r="C101" s="254" t="s">
        <v>36217</v>
      </c>
      <c r="D101" s="254" t="s">
        <v>36661</v>
      </c>
      <c r="E101" s="202">
        <v>500000</v>
      </c>
      <c r="F101" s="1680" t="s">
        <v>118</v>
      </c>
    </row>
    <row r="102" spans="1:6" ht="78.75">
      <c r="A102" s="50">
        <v>61</v>
      </c>
      <c r="B102" s="254" t="s">
        <v>36218</v>
      </c>
      <c r="C102" s="254" t="s">
        <v>36219</v>
      </c>
      <c r="D102" s="254" t="s">
        <v>36661</v>
      </c>
      <c r="E102" s="202">
        <v>500000</v>
      </c>
      <c r="F102" s="1680" t="s">
        <v>118</v>
      </c>
    </row>
    <row r="103" spans="1:6" ht="15.75">
      <c r="A103" s="50"/>
      <c r="B103" s="2299" t="s">
        <v>3341</v>
      </c>
      <c r="C103" s="2402"/>
      <c r="D103" s="2300"/>
      <c r="E103" s="246"/>
      <c r="F103" s="1681"/>
    </row>
    <row r="104" spans="1:6" ht="126">
      <c r="A104" s="50">
        <v>62</v>
      </c>
      <c r="B104" s="254" t="s">
        <v>36220</v>
      </c>
      <c r="C104" s="254" t="s">
        <v>36221</v>
      </c>
      <c r="D104" s="254" t="s">
        <v>39406</v>
      </c>
      <c r="E104" s="202">
        <v>2200000</v>
      </c>
      <c r="F104" s="1680" t="s">
        <v>118</v>
      </c>
    </row>
    <row r="105" spans="1:6" ht="63">
      <c r="A105" s="50">
        <v>63</v>
      </c>
      <c r="B105" s="254" t="s">
        <v>36222</v>
      </c>
      <c r="C105" s="254" t="s">
        <v>36223</v>
      </c>
      <c r="D105" s="254" t="s">
        <v>36663</v>
      </c>
      <c r="E105" s="202">
        <v>300000</v>
      </c>
      <c r="F105" s="1680" t="s">
        <v>118</v>
      </c>
    </row>
    <row r="106" spans="1:6" ht="78.75">
      <c r="A106" s="50">
        <v>64</v>
      </c>
      <c r="B106" s="254" t="s">
        <v>36110</v>
      </c>
      <c r="C106" s="254" t="s">
        <v>36224</v>
      </c>
      <c r="D106" s="254" t="s">
        <v>39407</v>
      </c>
      <c r="E106" s="202">
        <v>1300000</v>
      </c>
      <c r="F106" s="1680" t="s">
        <v>118</v>
      </c>
    </row>
    <row r="107" spans="1:6" ht="78.75">
      <c r="A107" s="50">
        <v>65</v>
      </c>
      <c r="B107" s="254" t="s">
        <v>36226</v>
      </c>
      <c r="C107" s="254" t="s">
        <v>36227</v>
      </c>
      <c r="D107" s="254" t="s">
        <v>36665</v>
      </c>
      <c r="E107" s="202">
        <v>1100000</v>
      </c>
      <c r="F107" s="1680" t="s">
        <v>118</v>
      </c>
    </row>
    <row r="108" spans="1:6" ht="78.75">
      <c r="A108" s="50">
        <v>66</v>
      </c>
      <c r="B108" s="254" t="s">
        <v>36228</v>
      </c>
      <c r="C108" s="254" t="s">
        <v>36229</v>
      </c>
      <c r="D108" s="254" t="s">
        <v>36666</v>
      </c>
      <c r="E108" s="202">
        <v>800000</v>
      </c>
      <c r="F108" s="1680" t="s">
        <v>118</v>
      </c>
    </row>
    <row r="109" spans="1:6" ht="78.75">
      <c r="A109" s="50">
        <v>67</v>
      </c>
      <c r="B109" s="254" t="s">
        <v>36230</v>
      </c>
      <c r="C109" s="254" t="s">
        <v>36231</v>
      </c>
      <c r="D109" s="254" t="s">
        <v>39408</v>
      </c>
      <c r="E109" s="202">
        <v>700000</v>
      </c>
      <c r="F109" s="1680" t="s">
        <v>118</v>
      </c>
    </row>
    <row r="110" spans="1:6" ht="63">
      <c r="A110" s="50">
        <v>68</v>
      </c>
      <c r="B110" s="254" t="s">
        <v>36230</v>
      </c>
      <c r="C110" s="254" t="s">
        <v>36232</v>
      </c>
      <c r="D110" s="254" t="s">
        <v>36667</v>
      </c>
      <c r="E110" s="202">
        <v>700000</v>
      </c>
      <c r="F110" s="1680" t="s">
        <v>118</v>
      </c>
    </row>
    <row r="111" spans="1:6" ht="110.25">
      <c r="A111" s="50">
        <v>69</v>
      </c>
      <c r="B111" s="254" t="s">
        <v>36233</v>
      </c>
      <c r="C111" s="254" t="s">
        <v>36234</v>
      </c>
      <c r="D111" s="254" t="s">
        <v>36668</v>
      </c>
      <c r="E111" s="202">
        <v>600000</v>
      </c>
      <c r="F111" s="1680" t="s">
        <v>118</v>
      </c>
    </row>
    <row r="112" spans="1:6" ht="47.25">
      <c r="A112" s="50">
        <v>70</v>
      </c>
      <c r="B112" s="254" t="s">
        <v>36669</v>
      </c>
      <c r="C112" s="254" t="s">
        <v>36235</v>
      </c>
      <c r="D112" s="254" t="s">
        <v>36670</v>
      </c>
      <c r="E112" s="202">
        <v>500000</v>
      </c>
      <c r="F112" s="1680" t="s">
        <v>118</v>
      </c>
    </row>
    <row r="113" spans="1:6" ht="126">
      <c r="A113" s="50">
        <v>71</v>
      </c>
      <c r="B113" s="254" t="s">
        <v>36127</v>
      </c>
      <c r="C113" s="254" t="s">
        <v>36236</v>
      </c>
      <c r="D113" s="254" t="s">
        <v>36671</v>
      </c>
      <c r="E113" s="202">
        <v>2200000</v>
      </c>
      <c r="F113" s="1680" t="s">
        <v>118</v>
      </c>
    </row>
    <row r="114" spans="1:6" ht="47.25">
      <c r="A114" s="50">
        <v>72</v>
      </c>
      <c r="B114" s="254" t="s">
        <v>36127</v>
      </c>
      <c r="C114" s="254" t="s">
        <v>36237</v>
      </c>
      <c r="D114" s="254" t="s">
        <v>36672</v>
      </c>
      <c r="E114" s="202">
        <v>300000</v>
      </c>
      <c r="F114" s="1680" t="s">
        <v>118</v>
      </c>
    </row>
    <row r="115" spans="1:6" ht="31.5">
      <c r="A115" s="50">
        <v>73</v>
      </c>
      <c r="B115" s="254" t="s">
        <v>36238</v>
      </c>
      <c r="C115" s="254" t="s">
        <v>36239</v>
      </c>
      <c r="D115" s="254" t="s">
        <v>39409</v>
      </c>
      <c r="E115" s="202">
        <v>2000000</v>
      </c>
      <c r="F115" s="1680" t="s">
        <v>118</v>
      </c>
    </row>
    <row r="116" spans="1:6" ht="78.75">
      <c r="A116" s="50">
        <v>74</v>
      </c>
      <c r="B116" s="254" t="s">
        <v>36240</v>
      </c>
      <c r="C116" s="254" t="s">
        <v>36241</v>
      </c>
      <c r="D116" s="254" t="s">
        <v>36673</v>
      </c>
      <c r="E116" s="202">
        <v>1300000</v>
      </c>
      <c r="F116" s="1680" t="s">
        <v>118</v>
      </c>
    </row>
    <row r="117" spans="1:6" ht="63">
      <c r="A117" s="50">
        <v>75</v>
      </c>
      <c r="B117" s="254" t="s">
        <v>36242</v>
      </c>
      <c r="C117" s="254" t="s">
        <v>36243</v>
      </c>
      <c r="D117" s="254" t="s">
        <v>36674</v>
      </c>
      <c r="E117" s="202">
        <v>800000</v>
      </c>
      <c r="F117" s="1680" t="s">
        <v>4</v>
      </c>
    </row>
    <row r="118" spans="1:6" ht="63">
      <c r="A118" s="50">
        <v>76</v>
      </c>
      <c r="B118" s="254" t="s">
        <v>36244</v>
      </c>
      <c r="C118" s="254" t="s">
        <v>36245</v>
      </c>
      <c r="D118" s="254" t="s">
        <v>36675</v>
      </c>
      <c r="E118" s="202">
        <v>200000</v>
      </c>
      <c r="F118" s="1680" t="s">
        <v>118</v>
      </c>
    </row>
    <row r="119" spans="1:6" ht="110.25">
      <c r="A119" s="50">
        <v>77</v>
      </c>
      <c r="B119" s="254" t="s">
        <v>36246</v>
      </c>
      <c r="C119" s="254" t="s">
        <v>36247</v>
      </c>
      <c r="D119" s="254" t="s">
        <v>39405</v>
      </c>
      <c r="E119" s="202">
        <v>2200000</v>
      </c>
      <c r="F119" s="1680" t="s">
        <v>118</v>
      </c>
    </row>
    <row r="120" spans="1:6" ht="47.25">
      <c r="A120" s="50">
        <v>78</v>
      </c>
      <c r="B120" s="254" t="s">
        <v>36246</v>
      </c>
      <c r="C120" s="254" t="s">
        <v>36248</v>
      </c>
      <c r="D120" s="254" t="s">
        <v>36676</v>
      </c>
      <c r="E120" s="202">
        <v>300000</v>
      </c>
      <c r="F120" s="1680" t="s">
        <v>118</v>
      </c>
    </row>
    <row r="121" spans="1:6" ht="126">
      <c r="A121" s="50">
        <v>79</v>
      </c>
      <c r="B121" s="254" t="s">
        <v>36249</v>
      </c>
      <c r="C121" s="254" t="s">
        <v>36250</v>
      </c>
      <c r="D121" s="254" t="s">
        <v>36677</v>
      </c>
      <c r="E121" s="202">
        <v>2200000</v>
      </c>
      <c r="F121" s="1680" t="s">
        <v>118</v>
      </c>
    </row>
    <row r="122" spans="1:6" ht="63">
      <c r="A122" s="50">
        <v>80</v>
      </c>
      <c r="B122" s="254" t="s">
        <v>36251</v>
      </c>
      <c r="C122" s="254" t="s">
        <v>36252</v>
      </c>
      <c r="D122" s="254" t="s">
        <v>36678</v>
      </c>
      <c r="E122" s="202">
        <v>1400000</v>
      </c>
      <c r="F122" s="1680" t="s">
        <v>118</v>
      </c>
    </row>
    <row r="123" spans="1:6" ht="94.5">
      <c r="A123" s="50">
        <v>81</v>
      </c>
      <c r="B123" s="254" t="s">
        <v>36253</v>
      </c>
      <c r="C123" s="254" t="s">
        <v>36254</v>
      </c>
      <c r="D123" s="254" t="s">
        <v>36679</v>
      </c>
      <c r="E123" s="202">
        <v>900000</v>
      </c>
      <c r="F123" s="1680" t="s">
        <v>118</v>
      </c>
    </row>
    <row r="124" spans="1:6" ht="47.25">
      <c r="A124" s="50">
        <v>82</v>
      </c>
      <c r="B124" s="66" t="s">
        <v>36255</v>
      </c>
      <c r="C124" s="66" t="s">
        <v>36256</v>
      </c>
      <c r="D124" s="66" t="s">
        <v>36680</v>
      </c>
      <c r="E124" s="202">
        <v>800000</v>
      </c>
      <c r="F124" s="1680" t="s">
        <v>118</v>
      </c>
    </row>
    <row r="125" spans="1:6" ht="63">
      <c r="A125" s="50">
        <v>83</v>
      </c>
      <c r="B125" s="254" t="s">
        <v>36257</v>
      </c>
      <c r="C125" s="254" t="s">
        <v>36258</v>
      </c>
      <c r="D125" s="254" t="s">
        <v>36681</v>
      </c>
      <c r="E125" s="202">
        <v>700000</v>
      </c>
      <c r="F125" s="1680" t="s">
        <v>118</v>
      </c>
    </row>
    <row r="126" spans="1:6" ht="31.5">
      <c r="A126" s="50">
        <v>84</v>
      </c>
      <c r="B126" s="66" t="s">
        <v>36259</v>
      </c>
      <c r="C126" s="66" t="s">
        <v>36260</v>
      </c>
      <c r="D126" s="66" t="s">
        <v>39410</v>
      </c>
      <c r="E126" s="202">
        <v>4500000</v>
      </c>
      <c r="F126" s="247" t="s">
        <v>4</v>
      </c>
    </row>
    <row r="127" spans="1:6" ht="78.75">
      <c r="A127" s="50">
        <v>85</v>
      </c>
      <c r="B127" s="254" t="s">
        <v>36261</v>
      </c>
      <c r="C127" s="254" t="s">
        <v>36262</v>
      </c>
      <c r="D127" s="254" t="s">
        <v>36682</v>
      </c>
      <c r="E127" s="202">
        <v>2000000</v>
      </c>
      <c r="F127" s="1680" t="s">
        <v>118</v>
      </c>
    </row>
    <row r="128" spans="1:6" ht="47.25">
      <c r="A128" s="50">
        <v>86</v>
      </c>
      <c r="B128" s="66" t="s">
        <v>36115</v>
      </c>
      <c r="C128" s="66" t="s">
        <v>36263</v>
      </c>
      <c r="D128" s="66" t="s">
        <v>36683</v>
      </c>
      <c r="E128" s="202">
        <v>763370</v>
      </c>
      <c r="F128" s="1680" t="s">
        <v>118</v>
      </c>
    </row>
    <row r="129" spans="1:6" ht="78.75">
      <c r="A129" s="50">
        <v>87</v>
      </c>
      <c r="B129" s="254" t="s">
        <v>36264</v>
      </c>
      <c r="C129" s="254" t="s">
        <v>36265</v>
      </c>
      <c r="D129" s="254" t="s">
        <v>36684</v>
      </c>
      <c r="E129" s="202">
        <v>600000</v>
      </c>
      <c r="F129" s="1680" t="s">
        <v>118</v>
      </c>
    </row>
    <row r="130" spans="1:6" ht="78.75">
      <c r="A130" s="50">
        <v>88</v>
      </c>
      <c r="B130" s="254" t="s">
        <v>36266</v>
      </c>
      <c r="C130" s="254" t="s">
        <v>36267</v>
      </c>
      <c r="D130" s="254" t="s">
        <v>36685</v>
      </c>
      <c r="E130" s="202">
        <v>600000</v>
      </c>
      <c r="F130" s="1680" t="s">
        <v>118</v>
      </c>
    </row>
    <row r="131" spans="1:6" ht="63">
      <c r="A131" s="50">
        <v>89</v>
      </c>
      <c r="B131" s="254" t="s">
        <v>36268</v>
      </c>
      <c r="C131" s="254" t="s">
        <v>36269</v>
      </c>
      <c r="D131" s="254" t="s">
        <v>36686</v>
      </c>
      <c r="E131" s="202">
        <v>400000</v>
      </c>
      <c r="F131" s="1680" t="s">
        <v>118</v>
      </c>
    </row>
    <row r="132" spans="1:6" ht="63">
      <c r="A132" s="50">
        <v>90</v>
      </c>
      <c r="B132" s="254" t="s">
        <v>36268</v>
      </c>
      <c r="C132" s="254" t="s">
        <v>36270</v>
      </c>
      <c r="D132" s="254" t="s">
        <v>36687</v>
      </c>
      <c r="E132" s="202">
        <v>300000</v>
      </c>
      <c r="F132" s="1680" t="s">
        <v>118</v>
      </c>
    </row>
    <row r="133" spans="1:6" ht="31.5">
      <c r="A133" s="50">
        <v>91</v>
      </c>
      <c r="B133" s="254" t="s">
        <v>36271</v>
      </c>
      <c r="C133" s="254" t="s">
        <v>36272</v>
      </c>
      <c r="D133" s="254" t="s">
        <v>36688</v>
      </c>
      <c r="E133" s="202">
        <v>1350000</v>
      </c>
      <c r="F133" s="1680" t="s">
        <v>4</v>
      </c>
    </row>
    <row r="134" spans="1:6" ht="141.75">
      <c r="A134" s="50">
        <v>92</v>
      </c>
      <c r="B134" s="254" t="s">
        <v>36273</v>
      </c>
      <c r="C134" s="254" t="s">
        <v>36274</v>
      </c>
      <c r="D134" s="254" t="s">
        <v>36689</v>
      </c>
      <c r="E134" s="202">
        <v>2200000</v>
      </c>
      <c r="F134" s="1680" t="s">
        <v>118</v>
      </c>
    </row>
    <row r="135" spans="1:6" ht="141.75">
      <c r="A135" s="50">
        <v>93</v>
      </c>
      <c r="B135" s="254" t="s">
        <v>36275</v>
      </c>
      <c r="C135" s="254" t="s">
        <v>36276</v>
      </c>
      <c r="D135" s="254" t="s">
        <v>36690</v>
      </c>
      <c r="E135" s="202">
        <v>2200000</v>
      </c>
      <c r="F135" s="1680" t="s">
        <v>118</v>
      </c>
    </row>
    <row r="136" spans="1:6" ht="78.75">
      <c r="A136" s="50">
        <v>94</v>
      </c>
      <c r="B136" s="254" t="s">
        <v>36277</v>
      </c>
      <c r="C136" s="254" t="s">
        <v>36278</v>
      </c>
      <c r="D136" s="254" t="s">
        <v>36691</v>
      </c>
      <c r="E136" s="202">
        <v>700000</v>
      </c>
      <c r="F136" s="1680" t="s">
        <v>118</v>
      </c>
    </row>
    <row r="137" spans="1:6" ht="31.5">
      <c r="A137" s="50">
        <v>95</v>
      </c>
      <c r="B137" s="254" t="s">
        <v>36119</v>
      </c>
      <c r="C137" s="254" t="s">
        <v>36279</v>
      </c>
      <c r="D137" s="254" t="s">
        <v>36280</v>
      </c>
      <c r="E137" s="202">
        <v>500000</v>
      </c>
      <c r="F137" s="1680" t="s">
        <v>4</v>
      </c>
    </row>
    <row r="138" spans="1:6" ht="110.25">
      <c r="A138" s="50">
        <v>96</v>
      </c>
      <c r="B138" s="254" t="s">
        <v>36281</v>
      </c>
      <c r="C138" s="254" t="s">
        <v>36282</v>
      </c>
      <c r="D138" s="254" t="s">
        <v>36692</v>
      </c>
      <c r="E138" s="202">
        <v>700000</v>
      </c>
      <c r="F138" s="1680" t="s">
        <v>118</v>
      </c>
    </row>
    <row r="139" spans="1:6" ht="15.75">
      <c r="A139" s="1682"/>
      <c r="B139" s="860" t="s">
        <v>15</v>
      </c>
      <c r="C139" s="1682"/>
      <c r="D139" s="1682"/>
      <c r="E139" s="481">
        <f>SUM(E40:E138)</f>
        <v>60227985.07</v>
      </c>
      <c r="F139" s="1682"/>
    </row>
    <row r="140" spans="1:6" s="12" customFormat="1" ht="15.75">
      <c r="A140" s="2168" t="s">
        <v>3665</v>
      </c>
      <c r="B140" s="2168"/>
      <c r="C140" s="2168"/>
      <c r="D140" s="2168"/>
      <c r="E140" s="2168"/>
      <c r="F140" s="2168"/>
    </row>
    <row r="141" spans="1:6" s="12" customFormat="1" ht="68.25" customHeight="1">
      <c r="A141" s="2168" t="s">
        <v>3666</v>
      </c>
      <c r="B141" s="2168"/>
      <c r="C141" s="2168"/>
      <c r="D141" s="2168" t="s">
        <v>3667</v>
      </c>
      <c r="E141" s="2168"/>
      <c r="F141" s="2168"/>
    </row>
    <row r="142" spans="1:6" s="11" customFormat="1" ht="81" customHeight="1">
      <c r="A142" s="2143" t="s">
        <v>26429</v>
      </c>
      <c r="B142" s="2143"/>
      <c r="C142" s="2143"/>
      <c r="D142" s="2143" t="s">
        <v>1392</v>
      </c>
      <c r="E142" s="2143"/>
      <c r="F142" s="2143"/>
    </row>
    <row r="149" spans="1:6" ht="78.75">
      <c r="A149" s="96">
        <v>79</v>
      </c>
      <c r="B149" s="168" t="s">
        <v>36110</v>
      </c>
      <c r="C149" s="168" t="s">
        <v>36225</v>
      </c>
      <c r="D149" s="168" t="s">
        <v>36664</v>
      </c>
      <c r="E149" s="1593">
        <v>3000000</v>
      </c>
      <c r="F149" s="1545" t="s">
        <v>4</v>
      </c>
    </row>
    <row r="153" spans="1:6">
      <c r="E153" s="1626">
        <f>E149+E139+E23</f>
        <v>109040875.52000001</v>
      </c>
    </row>
  </sheetData>
  <mergeCells count="17">
    <mergeCell ref="A141:C141"/>
    <mergeCell ref="D141:F141"/>
    <mergeCell ref="A142:C142"/>
    <mergeCell ref="D142:F142"/>
    <mergeCell ref="B39:C39"/>
    <mergeCell ref="B73:C73"/>
    <mergeCell ref="B103:D103"/>
    <mergeCell ref="A36:F36"/>
    <mergeCell ref="A37:F37"/>
    <mergeCell ref="A140:F140"/>
    <mergeCell ref="A1:F1"/>
    <mergeCell ref="A2:F2"/>
    <mergeCell ref="A3:F3"/>
    <mergeCell ref="B5:D5"/>
    <mergeCell ref="B12:C12"/>
    <mergeCell ref="A35:F35"/>
    <mergeCell ref="B14:C1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tabColor theme="5" tint="-0.499984740745262"/>
  </sheetPr>
  <dimension ref="A1:I95"/>
  <sheetViews>
    <sheetView view="pageLayout" topLeftCell="A73" zoomScaleNormal="112" workbookViewId="0">
      <selection activeCell="B73" sqref="B73"/>
    </sheetView>
  </sheetViews>
  <sheetFormatPr defaultRowHeight="15.75"/>
  <cols>
    <col min="1" max="1" width="9.140625" style="11"/>
    <col min="2" max="2" width="13.7109375" style="11" customWidth="1"/>
    <col min="3" max="3" width="41.85546875" style="11" customWidth="1"/>
    <col min="4" max="4" width="22.85546875" style="89" customWidth="1"/>
    <col min="5" max="5" width="21" style="11" customWidth="1"/>
    <col min="6" max="6" width="9.85546875" style="11" customWidth="1"/>
    <col min="7" max="8" width="9.140625" style="11"/>
    <col min="9" max="9" width="14.5703125" style="11" bestFit="1" customWidth="1"/>
    <col min="10" max="16384" width="9.140625" style="11"/>
  </cols>
  <sheetData>
    <row r="1" spans="1:9" s="10" customFormat="1">
      <c r="A1" s="2149" t="s">
        <v>133</v>
      </c>
      <c r="B1" s="2149"/>
      <c r="C1" s="2149"/>
      <c r="D1" s="2149"/>
      <c r="E1" s="2149"/>
      <c r="F1" s="2149"/>
    </row>
    <row r="2" spans="1:9" s="10" customFormat="1">
      <c r="A2" s="2149" t="s">
        <v>675</v>
      </c>
      <c r="B2" s="2149"/>
      <c r="C2" s="2149"/>
      <c r="D2" s="2149"/>
      <c r="E2" s="2149"/>
      <c r="F2" s="2149"/>
    </row>
    <row r="3" spans="1:9" s="10" customFormat="1">
      <c r="A3" s="2149" t="s">
        <v>140</v>
      </c>
      <c r="B3" s="2149"/>
      <c r="C3" s="2149"/>
      <c r="D3" s="2149"/>
      <c r="E3" s="2149"/>
      <c r="F3" s="2149"/>
    </row>
    <row r="4" spans="1:9" s="10" customFormat="1" ht="18" customHeight="1">
      <c r="A4" s="799" t="s">
        <v>134</v>
      </c>
      <c r="B4" s="129" t="s">
        <v>135</v>
      </c>
      <c r="C4" s="129" t="s">
        <v>0</v>
      </c>
      <c r="D4" s="129" t="s">
        <v>136</v>
      </c>
      <c r="E4" s="42" t="s">
        <v>137</v>
      </c>
      <c r="F4" s="129" t="s">
        <v>138</v>
      </c>
    </row>
    <row r="5" spans="1:9" s="10" customFormat="1">
      <c r="A5" s="43"/>
      <c r="B5" s="2154" t="s">
        <v>205</v>
      </c>
      <c r="C5" s="2154"/>
      <c r="D5" s="129"/>
      <c r="E5" s="42"/>
      <c r="F5" s="129"/>
    </row>
    <row r="6" spans="1:9" ht="63">
      <c r="A6" s="70">
        <v>1</v>
      </c>
      <c r="B6" s="104" t="s">
        <v>464</v>
      </c>
      <c r="C6" s="60" t="s">
        <v>1153</v>
      </c>
      <c r="D6" s="147" t="s">
        <v>3562</v>
      </c>
      <c r="E6" s="61">
        <v>3300452.53</v>
      </c>
      <c r="F6" s="60" t="s">
        <v>583</v>
      </c>
      <c r="I6" s="149"/>
    </row>
    <row r="7" spans="1:9" ht="31.5">
      <c r="A7" s="70">
        <v>2</v>
      </c>
      <c r="B7" s="104" t="s">
        <v>10</v>
      </c>
      <c r="C7" s="60" t="s">
        <v>3578</v>
      </c>
      <c r="D7" s="147" t="s">
        <v>584</v>
      </c>
      <c r="E7" s="61">
        <v>50000</v>
      </c>
      <c r="F7" s="60" t="s">
        <v>583</v>
      </c>
      <c r="I7" s="150"/>
    </row>
    <row r="8" spans="1:9" ht="31.5">
      <c r="A8" s="70">
        <v>3</v>
      </c>
      <c r="B8" s="104" t="s">
        <v>7</v>
      </c>
      <c r="C8" s="60" t="s">
        <v>3579</v>
      </c>
      <c r="D8" s="147" t="s">
        <v>3108</v>
      </c>
      <c r="E8" s="61">
        <v>40000</v>
      </c>
      <c r="F8" s="60" t="s">
        <v>583</v>
      </c>
    </row>
    <row r="9" spans="1:9" ht="204.75">
      <c r="A9" s="70">
        <v>4</v>
      </c>
      <c r="B9" s="104" t="s">
        <v>5</v>
      </c>
      <c r="C9" s="60" t="s">
        <v>3580</v>
      </c>
      <c r="D9" s="147" t="s">
        <v>3563</v>
      </c>
      <c r="E9" s="61">
        <v>2372000</v>
      </c>
      <c r="F9" s="60" t="s">
        <v>583</v>
      </c>
    </row>
    <row r="10" spans="1:9" ht="47.25">
      <c r="A10" s="70">
        <v>5</v>
      </c>
      <c r="B10" s="104" t="s">
        <v>176</v>
      </c>
      <c r="C10" s="60" t="s">
        <v>3581</v>
      </c>
      <c r="D10" s="147" t="s">
        <v>585</v>
      </c>
      <c r="E10" s="61">
        <f>15*52000</f>
        <v>780000</v>
      </c>
      <c r="F10" s="60" t="s">
        <v>583</v>
      </c>
    </row>
    <row r="11" spans="1:9">
      <c r="A11" s="70"/>
      <c r="B11" s="2221" t="s">
        <v>142</v>
      </c>
      <c r="C11" s="2222"/>
      <c r="D11" s="147"/>
      <c r="E11" s="61"/>
      <c r="F11" s="60"/>
    </row>
    <row r="12" spans="1:9" ht="31.5">
      <c r="A12" s="70">
        <v>6</v>
      </c>
      <c r="B12" s="104" t="s">
        <v>586</v>
      </c>
      <c r="C12" s="60" t="s">
        <v>1154</v>
      </c>
      <c r="D12" s="147" t="s">
        <v>3564</v>
      </c>
      <c r="E12" s="61">
        <v>100000</v>
      </c>
      <c r="F12" s="61" t="s">
        <v>118</v>
      </c>
    </row>
    <row r="13" spans="1:9" ht="31.5">
      <c r="A13" s="70">
        <v>7</v>
      </c>
      <c r="B13" s="104" t="s">
        <v>176</v>
      </c>
      <c r="C13" s="60" t="s">
        <v>3582</v>
      </c>
      <c r="D13" s="147" t="s">
        <v>587</v>
      </c>
      <c r="E13" s="61">
        <v>1200000</v>
      </c>
      <c r="F13" s="61" t="s">
        <v>118</v>
      </c>
    </row>
    <row r="14" spans="1:9" ht="78.75">
      <c r="A14" s="70">
        <v>8</v>
      </c>
      <c r="B14" s="104" t="s">
        <v>360</v>
      </c>
      <c r="C14" s="60" t="s">
        <v>3583</v>
      </c>
      <c r="D14" s="147" t="s">
        <v>588</v>
      </c>
      <c r="E14" s="61">
        <v>1971226.27</v>
      </c>
      <c r="F14" s="61" t="s">
        <v>118</v>
      </c>
    </row>
    <row r="15" spans="1:9">
      <c r="A15" s="70"/>
      <c r="B15" s="2178" t="s">
        <v>207</v>
      </c>
      <c r="C15" s="2178"/>
      <c r="D15" s="147"/>
      <c r="E15" s="61"/>
      <c r="F15" s="61"/>
    </row>
    <row r="16" spans="1:9" ht="78.75">
      <c r="A16" s="70">
        <v>9</v>
      </c>
      <c r="B16" s="104" t="s">
        <v>589</v>
      </c>
      <c r="C16" s="826" t="s">
        <v>1155</v>
      </c>
      <c r="D16" s="147" t="s">
        <v>590</v>
      </c>
      <c r="E16" s="61">
        <v>5738993.4500000002</v>
      </c>
      <c r="F16" s="61" t="s">
        <v>118</v>
      </c>
    </row>
    <row r="17" spans="1:6">
      <c r="A17" s="70"/>
      <c r="B17" s="2223" t="s">
        <v>144</v>
      </c>
      <c r="C17" s="2224"/>
      <c r="D17" s="147"/>
      <c r="E17" s="61"/>
      <c r="F17" s="100"/>
    </row>
    <row r="18" spans="1:6" ht="110.25">
      <c r="A18" s="70">
        <v>10</v>
      </c>
      <c r="B18" s="104" t="s">
        <v>591</v>
      </c>
      <c r="C18" s="826" t="s">
        <v>1156</v>
      </c>
      <c r="D18" s="147" t="s">
        <v>592</v>
      </c>
      <c r="E18" s="61">
        <v>1609775</v>
      </c>
      <c r="F18" s="61" t="s">
        <v>118</v>
      </c>
    </row>
    <row r="19" spans="1:6">
      <c r="A19" s="70"/>
      <c r="B19" s="2223" t="s">
        <v>145</v>
      </c>
      <c r="C19" s="2224"/>
      <c r="D19" s="147"/>
      <c r="E19" s="587"/>
      <c r="F19" s="100"/>
    </row>
    <row r="20" spans="1:6" ht="47.25">
      <c r="A20" s="70">
        <v>11</v>
      </c>
      <c r="B20" s="104" t="s">
        <v>594</v>
      </c>
      <c r="C20" s="826" t="s">
        <v>1157</v>
      </c>
      <c r="D20" s="247" t="s">
        <v>595</v>
      </c>
      <c r="E20" s="61">
        <v>13000000</v>
      </c>
      <c r="F20" s="61" t="s">
        <v>118</v>
      </c>
    </row>
    <row r="21" spans="1:6" ht="47.25">
      <c r="A21" s="70">
        <v>12</v>
      </c>
      <c r="B21" s="104" t="s">
        <v>596</v>
      </c>
      <c r="C21" s="826" t="s">
        <v>1158</v>
      </c>
      <c r="D21" s="247" t="s">
        <v>597</v>
      </c>
      <c r="E21" s="61">
        <v>10478428.27</v>
      </c>
      <c r="F21" s="61" t="s">
        <v>118</v>
      </c>
    </row>
    <row r="22" spans="1:6" ht="47.25">
      <c r="A22" s="70">
        <v>13</v>
      </c>
      <c r="B22" s="104" t="s">
        <v>598</v>
      </c>
      <c r="C22" s="826" t="s">
        <v>1159</v>
      </c>
      <c r="D22" s="247" t="s">
        <v>599</v>
      </c>
      <c r="E22" s="61">
        <v>2000000</v>
      </c>
      <c r="F22" s="61" t="s">
        <v>118</v>
      </c>
    </row>
    <row r="23" spans="1:6">
      <c r="A23" s="70"/>
      <c r="B23" s="2223" t="s">
        <v>147</v>
      </c>
      <c r="C23" s="2224"/>
      <c r="D23" s="247"/>
      <c r="E23" s="61"/>
      <c r="F23" s="587"/>
    </row>
    <row r="24" spans="1:6" ht="47.25">
      <c r="A24" s="70">
        <v>14</v>
      </c>
      <c r="B24" s="104" t="s">
        <v>600</v>
      </c>
      <c r="C24" s="60" t="s">
        <v>1160</v>
      </c>
      <c r="D24" s="60" t="s">
        <v>601</v>
      </c>
      <c r="E24" s="61">
        <v>7000000</v>
      </c>
      <c r="F24" s="61" t="s">
        <v>4</v>
      </c>
    </row>
    <row r="25" spans="1:6" ht="63">
      <c r="A25" s="70">
        <v>15</v>
      </c>
      <c r="B25" s="104" t="s">
        <v>602</v>
      </c>
      <c r="C25" s="60" t="s">
        <v>1161</v>
      </c>
      <c r="D25" s="60" t="s">
        <v>603</v>
      </c>
      <c r="E25" s="61">
        <v>2000000</v>
      </c>
      <c r="F25" s="60" t="s">
        <v>4</v>
      </c>
    </row>
    <row r="26" spans="1:6" ht="63">
      <c r="A26" s="70">
        <v>16</v>
      </c>
      <c r="B26" s="104" t="s">
        <v>604</v>
      </c>
      <c r="C26" s="60" t="s">
        <v>1162</v>
      </c>
      <c r="D26" s="60" t="s">
        <v>603</v>
      </c>
      <c r="E26" s="61">
        <v>2000000</v>
      </c>
      <c r="F26" s="60" t="s">
        <v>4</v>
      </c>
    </row>
    <row r="27" spans="1:6" ht="63">
      <c r="A27" s="70">
        <v>17</v>
      </c>
      <c r="B27" s="104" t="s">
        <v>605</v>
      </c>
      <c r="C27" s="60" t="s">
        <v>1163</v>
      </c>
      <c r="D27" s="60" t="s">
        <v>603</v>
      </c>
      <c r="E27" s="61">
        <v>2000000</v>
      </c>
      <c r="F27" s="60" t="s">
        <v>4</v>
      </c>
    </row>
    <row r="28" spans="1:6" ht="63">
      <c r="A28" s="70">
        <v>18</v>
      </c>
      <c r="B28" s="104" t="s">
        <v>606</v>
      </c>
      <c r="C28" s="60" t="s">
        <v>1164</v>
      </c>
      <c r="D28" s="60" t="s">
        <v>603</v>
      </c>
      <c r="E28" s="61">
        <v>2000000</v>
      </c>
      <c r="F28" s="60" t="s">
        <v>4</v>
      </c>
    </row>
    <row r="29" spans="1:6" ht="63">
      <c r="A29" s="70">
        <v>19</v>
      </c>
      <c r="B29" s="104" t="s">
        <v>607</v>
      </c>
      <c r="C29" s="60" t="s">
        <v>1165</v>
      </c>
      <c r="D29" s="60" t="s">
        <v>608</v>
      </c>
      <c r="E29" s="61">
        <v>1000000</v>
      </c>
      <c r="F29" s="60" t="s">
        <v>118</v>
      </c>
    </row>
    <row r="30" spans="1:6" ht="47.25">
      <c r="A30" s="70">
        <v>20</v>
      </c>
      <c r="B30" s="104" t="s">
        <v>609</v>
      </c>
      <c r="C30" s="60" t="s">
        <v>1166</v>
      </c>
      <c r="D30" s="60" t="s">
        <v>14912</v>
      </c>
      <c r="E30" s="146">
        <v>2400000</v>
      </c>
      <c r="F30" s="60" t="s">
        <v>4</v>
      </c>
    </row>
    <row r="31" spans="1:6" ht="47.25">
      <c r="A31" s="70">
        <v>21</v>
      </c>
      <c r="B31" s="104" t="s">
        <v>610</v>
      </c>
      <c r="C31" s="60" t="s">
        <v>1167</v>
      </c>
      <c r="D31" s="60" t="s">
        <v>611</v>
      </c>
      <c r="E31" s="61">
        <v>2000000</v>
      </c>
      <c r="F31" s="60" t="s">
        <v>4</v>
      </c>
    </row>
    <row r="32" spans="1:6" ht="78.75">
      <c r="A32" s="70">
        <v>22</v>
      </c>
      <c r="B32" s="104" t="s">
        <v>612</v>
      </c>
      <c r="C32" s="60" t="s">
        <v>1168</v>
      </c>
      <c r="D32" s="60" t="s">
        <v>3565</v>
      </c>
      <c r="E32" s="61">
        <v>700000</v>
      </c>
      <c r="F32" s="60" t="s">
        <v>118</v>
      </c>
    </row>
    <row r="33" spans="1:6" ht="78.75">
      <c r="A33" s="70">
        <v>23</v>
      </c>
      <c r="B33" s="104" t="s">
        <v>613</v>
      </c>
      <c r="C33" s="60" t="s">
        <v>1169</v>
      </c>
      <c r="D33" s="60" t="s">
        <v>603</v>
      </c>
      <c r="E33" s="61">
        <v>2000000</v>
      </c>
      <c r="F33" s="60" t="s">
        <v>4</v>
      </c>
    </row>
    <row r="34" spans="1:6" ht="126">
      <c r="A34" s="70">
        <v>24</v>
      </c>
      <c r="B34" s="104" t="s">
        <v>614</v>
      </c>
      <c r="C34" s="60" t="s">
        <v>1170</v>
      </c>
      <c r="D34" s="60" t="s">
        <v>14913</v>
      </c>
      <c r="E34" s="61">
        <v>2000000</v>
      </c>
      <c r="F34" s="60" t="s">
        <v>4</v>
      </c>
    </row>
    <row r="35" spans="1:6" ht="63">
      <c r="A35" s="70">
        <v>25</v>
      </c>
      <c r="B35" s="104" t="s">
        <v>615</v>
      </c>
      <c r="C35" s="60" t="s">
        <v>1171</v>
      </c>
      <c r="D35" s="60" t="s">
        <v>616</v>
      </c>
      <c r="E35" s="61">
        <v>3500000</v>
      </c>
      <c r="F35" s="60" t="s">
        <v>4</v>
      </c>
    </row>
    <row r="36" spans="1:6" ht="63">
      <c r="A36" s="70">
        <v>26</v>
      </c>
      <c r="B36" s="104" t="s">
        <v>617</v>
      </c>
      <c r="C36" s="60" t="s">
        <v>1172</v>
      </c>
      <c r="D36" s="60" t="s">
        <v>603</v>
      </c>
      <c r="E36" s="61">
        <v>2000000</v>
      </c>
      <c r="F36" s="60" t="s">
        <v>4</v>
      </c>
    </row>
    <row r="37" spans="1:6" ht="78.75">
      <c r="A37" s="70">
        <v>27</v>
      </c>
      <c r="B37" s="104" t="s">
        <v>618</v>
      </c>
      <c r="C37" s="60" t="s">
        <v>1173</v>
      </c>
      <c r="D37" s="60" t="s">
        <v>619</v>
      </c>
      <c r="E37" s="61">
        <v>100000</v>
      </c>
      <c r="F37" s="60" t="s">
        <v>4</v>
      </c>
    </row>
    <row r="38" spans="1:6" ht="47.25">
      <c r="A38" s="70">
        <v>28</v>
      </c>
      <c r="B38" s="104" t="s">
        <v>620</v>
      </c>
      <c r="C38" s="60" t="s">
        <v>1174</v>
      </c>
      <c r="D38" s="60" t="s">
        <v>621</v>
      </c>
      <c r="E38" s="146">
        <v>1600000</v>
      </c>
      <c r="F38" s="60" t="s">
        <v>4</v>
      </c>
    </row>
    <row r="39" spans="1:6" ht="47.25">
      <c r="A39" s="70"/>
      <c r="B39" s="104" t="s">
        <v>14914</v>
      </c>
      <c r="C39" s="60" t="s">
        <v>1211</v>
      </c>
      <c r="D39" s="60" t="s">
        <v>14915</v>
      </c>
      <c r="E39" s="61">
        <v>150000</v>
      </c>
      <c r="F39" s="60" t="s">
        <v>4</v>
      </c>
    </row>
    <row r="40" spans="1:6">
      <c r="A40" s="70"/>
      <c r="B40" s="2223" t="s">
        <v>146</v>
      </c>
      <c r="C40" s="2224"/>
      <c r="D40" s="60"/>
      <c r="E40" s="146"/>
      <c r="F40" s="60"/>
    </row>
    <row r="41" spans="1:6" ht="47.25">
      <c r="A41" s="70">
        <v>29</v>
      </c>
      <c r="B41" s="104" t="s">
        <v>622</v>
      </c>
      <c r="C41" s="60" t="s">
        <v>1175</v>
      </c>
      <c r="D41" s="60" t="s">
        <v>634</v>
      </c>
      <c r="E41" s="146">
        <v>1600000</v>
      </c>
      <c r="F41" s="60" t="s">
        <v>4</v>
      </c>
    </row>
    <row r="42" spans="1:6" ht="47.25">
      <c r="A42" s="70">
        <v>30</v>
      </c>
      <c r="B42" s="104" t="s">
        <v>623</v>
      </c>
      <c r="C42" s="60" t="s">
        <v>1176</v>
      </c>
      <c r="D42" s="60" t="s">
        <v>3566</v>
      </c>
      <c r="E42" s="61">
        <v>800000</v>
      </c>
      <c r="F42" s="60" t="s">
        <v>4</v>
      </c>
    </row>
    <row r="43" spans="1:6" ht="47.25">
      <c r="A43" s="70">
        <v>31</v>
      </c>
      <c r="B43" s="104" t="s">
        <v>624</v>
      </c>
      <c r="C43" s="60" t="s">
        <v>1177</v>
      </c>
      <c r="D43" s="60" t="s">
        <v>3566</v>
      </c>
      <c r="E43" s="61">
        <v>800000</v>
      </c>
      <c r="F43" s="60" t="s">
        <v>4</v>
      </c>
    </row>
    <row r="44" spans="1:6" ht="63">
      <c r="A44" s="70">
        <v>32</v>
      </c>
      <c r="B44" s="104" t="s">
        <v>625</v>
      </c>
      <c r="C44" s="60" t="s">
        <v>1178</v>
      </c>
      <c r="D44" s="60" t="s">
        <v>626</v>
      </c>
      <c r="E44" s="61">
        <v>1600000</v>
      </c>
      <c r="F44" s="60" t="s">
        <v>4</v>
      </c>
    </row>
    <row r="45" spans="1:6" ht="47.25">
      <c r="A45" s="70">
        <v>33</v>
      </c>
      <c r="B45" s="104" t="s">
        <v>627</v>
      </c>
      <c r="C45" s="60" t="s">
        <v>1179</v>
      </c>
      <c r="D45" s="60" t="s">
        <v>628</v>
      </c>
      <c r="E45" s="61">
        <v>800000</v>
      </c>
      <c r="F45" s="60" t="s">
        <v>4</v>
      </c>
    </row>
    <row r="46" spans="1:6" ht="63">
      <c r="A46" s="70">
        <v>34</v>
      </c>
      <c r="B46" s="104" t="s">
        <v>629</v>
      </c>
      <c r="C46" s="60" t="s">
        <v>1180</v>
      </c>
      <c r="D46" s="60" t="s">
        <v>630</v>
      </c>
      <c r="E46" s="61">
        <v>400000</v>
      </c>
      <c r="F46" s="60" t="s">
        <v>118</v>
      </c>
    </row>
    <row r="47" spans="1:6" ht="47.25">
      <c r="A47" s="70">
        <v>35</v>
      </c>
      <c r="B47" s="104" t="s">
        <v>631</v>
      </c>
      <c r="C47" s="60" t="s">
        <v>1181</v>
      </c>
      <c r="D47" s="60" t="s">
        <v>632</v>
      </c>
      <c r="E47" s="61">
        <v>800000</v>
      </c>
      <c r="F47" s="60" t="s">
        <v>4</v>
      </c>
    </row>
    <row r="48" spans="1:6" ht="47.25">
      <c r="A48" s="70">
        <v>36</v>
      </c>
      <c r="B48" s="104" t="s">
        <v>633</v>
      </c>
      <c r="C48" s="60" t="s">
        <v>1182</v>
      </c>
      <c r="D48" s="60" t="s">
        <v>634</v>
      </c>
      <c r="E48" s="61">
        <v>1600000</v>
      </c>
      <c r="F48" s="60" t="s">
        <v>4</v>
      </c>
    </row>
    <row r="49" spans="1:6" ht="47.25">
      <c r="A49" s="70">
        <v>37</v>
      </c>
      <c r="B49" s="104" t="s">
        <v>635</v>
      </c>
      <c r="C49" s="60" t="s">
        <v>1183</v>
      </c>
      <c r="D49" s="60" t="s">
        <v>636</v>
      </c>
      <c r="E49" s="61">
        <v>2000000</v>
      </c>
      <c r="F49" s="60" t="s">
        <v>4</v>
      </c>
    </row>
    <row r="50" spans="1:6" ht="63">
      <c r="A50" s="70">
        <v>38</v>
      </c>
      <c r="B50" s="104" t="s">
        <v>637</v>
      </c>
      <c r="C50" s="60" t="s">
        <v>1184</v>
      </c>
      <c r="D50" s="60" t="s">
        <v>3568</v>
      </c>
      <c r="E50" s="61">
        <v>400000</v>
      </c>
      <c r="F50" s="60" t="s">
        <v>118</v>
      </c>
    </row>
    <row r="51" spans="1:6" ht="63">
      <c r="A51" s="70">
        <v>39</v>
      </c>
      <c r="B51" s="104" t="s">
        <v>623</v>
      </c>
      <c r="C51" s="60" t="s">
        <v>1185</v>
      </c>
      <c r="D51" s="60" t="s">
        <v>3567</v>
      </c>
      <c r="E51" s="61">
        <v>200000</v>
      </c>
      <c r="F51" s="60" t="s">
        <v>118</v>
      </c>
    </row>
    <row r="52" spans="1:6" ht="63">
      <c r="A52" s="70">
        <v>40</v>
      </c>
      <c r="B52" s="104" t="s">
        <v>638</v>
      </c>
      <c r="C52" s="60" t="s">
        <v>1186</v>
      </c>
      <c r="D52" s="60" t="s">
        <v>3568</v>
      </c>
      <c r="E52" s="61">
        <v>400000</v>
      </c>
      <c r="F52" s="60" t="s">
        <v>118</v>
      </c>
    </row>
    <row r="53" spans="1:6" ht="63">
      <c r="A53" s="70">
        <v>41</v>
      </c>
      <c r="B53" s="104" t="s">
        <v>639</v>
      </c>
      <c r="C53" s="60" t="s">
        <v>1187</v>
      </c>
      <c r="D53" s="60" t="s">
        <v>3569</v>
      </c>
      <c r="E53" s="61">
        <v>400000</v>
      </c>
      <c r="F53" s="60" t="s">
        <v>118</v>
      </c>
    </row>
    <row r="54" spans="1:6" ht="63">
      <c r="A54" s="70">
        <v>42</v>
      </c>
      <c r="B54" s="104" t="s">
        <v>640</v>
      </c>
      <c r="C54" s="60" t="s">
        <v>1188</v>
      </c>
      <c r="D54" s="60" t="s">
        <v>3570</v>
      </c>
      <c r="E54" s="61">
        <v>300000</v>
      </c>
      <c r="F54" s="60" t="s">
        <v>118</v>
      </c>
    </row>
    <row r="55" spans="1:6" ht="63">
      <c r="A55" s="70">
        <v>43</v>
      </c>
      <c r="B55" s="104" t="s">
        <v>641</v>
      </c>
      <c r="C55" s="60" t="s">
        <v>1189</v>
      </c>
      <c r="D55" s="60" t="s">
        <v>3569</v>
      </c>
      <c r="E55" s="61">
        <v>400000</v>
      </c>
      <c r="F55" s="60" t="s">
        <v>118</v>
      </c>
    </row>
    <row r="56" spans="1:6" ht="47.25">
      <c r="A56" s="70">
        <v>44</v>
      </c>
      <c r="B56" s="104" t="s">
        <v>642</v>
      </c>
      <c r="C56" s="60" t="s">
        <v>1190</v>
      </c>
      <c r="D56" s="60" t="s">
        <v>643</v>
      </c>
      <c r="E56" s="61">
        <v>500000</v>
      </c>
      <c r="F56" s="60" t="s">
        <v>4</v>
      </c>
    </row>
    <row r="57" spans="1:6" ht="63">
      <c r="A57" s="70">
        <v>45</v>
      </c>
      <c r="B57" s="104" t="s">
        <v>644</v>
      </c>
      <c r="C57" s="60" t="s">
        <v>1191</v>
      </c>
      <c r="D57" s="60" t="s">
        <v>3569</v>
      </c>
      <c r="E57" s="61">
        <v>400000</v>
      </c>
      <c r="F57" s="60" t="s">
        <v>118</v>
      </c>
    </row>
    <row r="58" spans="1:6" ht="63">
      <c r="A58" s="70">
        <v>46</v>
      </c>
      <c r="B58" s="104" t="s">
        <v>646</v>
      </c>
      <c r="C58" s="60" t="s">
        <v>645</v>
      </c>
      <c r="D58" s="60" t="s">
        <v>3569</v>
      </c>
      <c r="E58" s="61">
        <v>400000</v>
      </c>
      <c r="F58" s="60" t="s">
        <v>118</v>
      </c>
    </row>
    <row r="59" spans="1:6" ht="63">
      <c r="A59" s="70">
        <v>47</v>
      </c>
      <c r="B59" s="104" t="s">
        <v>647</v>
      </c>
      <c r="C59" s="60" t="s">
        <v>1192</v>
      </c>
      <c r="D59" s="60" t="s">
        <v>3570</v>
      </c>
      <c r="E59" s="61">
        <v>300000</v>
      </c>
      <c r="F59" s="60" t="s">
        <v>118</v>
      </c>
    </row>
    <row r="60" spans="1:6" ht="63">
      <c r="A60" s="70">
        <v>48</v>
      </c>
      <c r="B60" s="104" t="s">
        <v>648</v>
      </c>
      <c r="C60" s="60" t="s">
        <v>1193</v>
      </c>
      <c r="D60" s="60" t="s">
        <v>3569</v>
      </c>
      <c r="E60" s="61">
        <v>500000</v>
      </c>
      <c r="F60" s="60" t="s">
        <v>118</v>
      </c>
    </row>
    <row r="61" spans="1:6" ht="63">
      <c r="A61" s="70">
        <v>49</v>
      </c>
      <c r="B61" s="104" t="s">
        <v>649</v>
      </c>
      <c r="C61" s="60" t="s">
        <v>1194</v>
      </c>
      <c r="D61" s="60" t="s">
        <v>3569</v>
      </c>
      <c r="E61" s="61">
        <v>400000</v>
      </c>
      <c r="F61" s="60" t="s">
        <v>118</v>
      </c>
    </row>
    <row r="62" spans="1:6" ht="63">
      <c r="A62" s="70">
        <v>50</v>
      </c>
      <c r="B62" s="104" t="s">
        <v>650</v>
      </c>
      <c r="C62" s="60" t="s">
        <v>1195</v>
      </c>
      <c r="D62" s="60" t="s">
        <v>3569</v>
      </c>
      <c r="E62" s="61">
        <v>400000</v>
      </c>
      <c r="F62" s="60" t="s">
        <v>118</v>
      </c>
    </row>
    <row r="63" spans="1:6" ht="63">
      <c r="A63" s="70">
        <v>51</v>
      </c>
      <c r="B63" s="104" t="s">
        <v>651</v>
      </c>
      <c r="C63" s="60" t="s">
        <v>1196</v>
      </c>
      <c r="D63" s="60" t="s">
        <v>3569</v>
      </c>
      <c r="E63" s="61">
        <v>400000</v>
      </c>
      <c r="F63" s="60" t="s">
        <v>118</v>
      </c>
    </row>
    <row r="64" spans="1:6" ht="63">
      <c r="A64" s="70">
        <v>52</v>
      </c>
      <c r="B64" s="104" t="s">
        <v>652</v>
      </c>
      <c r="C64" s="60" t="s">
        <v>3584</v>
      </c>
      <c r="D64" s="60" t="s">
        <v>3569</v>
      </c>
      <c r="E64" s="61">
        <v>400000</v>
      </c>
      <c r="F64" s="60" t="s">
        <v>118</v>
      </c>
    </row>
    <row r="65" spans="1:6" ht="63">
      <c r="A65" s="70">
        <v>53</v>
      </c>
      <c r="B65" s="104" t="s">
        <v>653</v>
      </c>
      <c r="C65" s="60" t="s">
        <v>3585</v>
      </c>
      <c r="D65" s="60" t="s">
        <v>3569</v>
      </c>
      <c r="E65" s="61">
        <v>450000</v>
      </c>
      <c r="F65" s="60" t="s">
        <v>118</v>
      </c>
    </row>
    <row r="66" spans="1:6" ht="63">
      <c r="A66" s="70">
        <v>54</v>
      </c>
      <c r="B66" s="104" t="s">
        <v>654</v>
      </c>
      <c r="C66" s="60" t="s">
        <v>1197</v>
      </c>
      <c r="D66" s="60" t="s">
        <v>3569</v>
      </c>
      <c r="E66" s="61">
        <v>400000</v>
      </c>
      <c r="F66" s="60" t="s">
        <v>118</v>
      </c>
    </row>
    <row r="67" spans="1:6" ht="63">
      <c r="A67" s="70">
        <v>55</v>
      </c>
      <c r="B67" s="104" t="s">
        <v>655</v>
      </c>
      <c r="C67" s="60" t="s">
        <v>1198</v>
      </c>
      <c r="D67" s="60" t="s">
        <v>3569</v>
      </c>
      <c r="E67" s="61">
        <v>400000</v>
      </c>
      <c r="F67" s="60" t="s">
        <v>118</v>
      </c>
    </row>
    <row r="68" spans="1:6" ht="63">
      <c r="A68" s="70">
        <v>56</v>
      </c>
      <c r="B68" s="104" t="s">
        <v>656</v>
      </c>
      <c r="C68" s="60" t="s">
        <v>1199</v>
      </c>
      <c r="D68" s="60" t="s">
        <v>3569</v>
      </c>
      <c r="E68" s="61">
        <v>400000</v>
      </c>
      <c r="F68" s="60" t="s">
        <v>118</v>
      </c>
    </row>
    <row r="69" spans="1:6" ht="63">
      <c r="A69" s="70">
        <v>57</v>
      </c>
      <c r="B69" s="104" t="s">
        <v>657</v>
      </c>
      <c r="C69" s="60" t="s">
        <v>1200</v>
      </c>
      <c r="D69" s="60" t="s">
        <v>3571</v>
      </c>
      <c r="E69" s="61">
        <v>300000</v>
      </c>
      <c r="F69" s="60" t="s">
        <v>118</v>
      </c>
    </row>
    <row r="70" spans="1:6" ht="63">
      <c r="A70" s="70">
        <v>58</v>
      </c>
      <c r="B70" s="104" t="s">
        <v>658</v>
      </c>
      <c r="C70" s="60" t="s">
        <v>1201</v>
      </c>
      <c r="D70" s="60" t="s">
        <v>3572</v>
      </c>
      <c r="E70" s="61">
        <v>500000</v>
      </c>
      <c r="F70" s="60" t="s">
        <v>4</v>
      </c>
    </row>
    <row r="71" spans="1:6" ht="63">
      <c r="A71" s="70">
        <v>59</v>
      </c>
      <c r="B71" s="104" t="s">
        <v>659</v>
      </c>
      <c r="C71" s="60" t="s">
        <v>1202</v>
      </c>
      <c r="D71" s="60" t="s">
        <v>3573</v>
      </c>
      <c r="E71" s="61">
        <v>400000</v>
      </c>
      <c r="F71" s="61" t="s">
        <v>118</v>
      </c>
    </row>
    <row r="72" spans="1:6">
      <c r="A72" s="70"/>
      <c r="B72" s="2221" t="s">
        <v>208</v>
      </c>
      <c r="C72" s="2222"/>
      <c r="D72" s="60"/>
      <c r="E72" s="61"/>
      <c r="F72" s="61"/>
    </row>
    <row r="73" spans="1:6" ht="78.75">
      <c r="A73" s="70">
        <v>60</v>
      </c>
      <c r="B73" s="104" t="s">
        <v>660</v>
      </c>
      <c r="C73" s="60" t="s">
        <v>1212</v>
      </c>
      <c r="D73" s="60" t="s">
        <v>661</v>
      </c>
      <c r="E73" s="61">
        <v>500000</v>
      </c>
      <c r="F73" s="61" t="s">
        <v>118</v>
      </c>
    </row>
    <row r="74" spans="1:6">
      <c r="A74" s="70"/>
      <c r="B74" s="2178" t="s">
        <v>148</v>
      </c>
      <c r="C74" s="2178"/>
      <c r="D74" s="60"/>
      <c r="E74" s="61"/>
      <c r="F74" s="61"/>
    </row>
    <row r="75" spans="1:6" ht="63">
      <c r="A75" s="70">
        <v>61</v>
      </c>
      <c r="B75" s="104" t="s">
        <v>663</v>
      </c>
      <c r="C75" s="60" t="s">
        <v>1203</v>
      </c>
      <c r="D75" s="60" t="s">
        <v>664</v>
      </c>
      <c r="E75" s="61">
        <v>2000000</v>
      </c>
      <c r="F75" s="60" t="s">
        <v>4</v>
      </c>
    </row>
    <row r="76" spans="1:6" ht="78.75">
      <c r="A76" s="70">
        <v>62</v>
      </c>
      <c r="B76" s="104" t="s">
        <v>672</v>
      </c>
      <c r="C76" s="60" t="s">
        <v>1209</v>
      </c>
      <c r="D76" s="60" t="s">
        <v>671</v>
      </c>
      <c r="E76" s="61">
        <v>1500000</v>
      </c>
      <c r="F76" s="60" t="s">
        <v>4</v>
      </c>
    </row>
    <row r="77" spans="1:6" ht="78.75">
      <c r="A77" s="70">
        <v>63</v>
      </c>
      <c r="B77" s="104" t="s">
        <v>670</v>
      </c>
      <c r="C77" s="60" t="s">
        <v>1208</v>
      </c>
      <c r="D77" s="60" t="s">
        <v>671</v>
      </c>
      <c r="E77" s="61">
        <v>1500000</v>
      </c>
      <c r="F77" s="60" t="s">
        <v>4</v>
      </c>
    </row>
    <row r="78" spans="1:6" ht="21.75" customHeight="1">
      <c r="A78" s="49"/>
      <c r="B78" s="2217" t="s">
        <v>674</v>
      </c>
      <c r="C78" s="2218"/>
      <c r="D78" s="50"/>
      <c r="E78" s="103">
        <f>SUM(E6:E77)</f>
        <v>99640875.519999996</v>
      </c>
      <c r="F78" s="50"/>
    </row>
    <row r="79" spans="1:6" ht="81.75" customHeight="1">
      <c r="A79" s="2180" t="s">
        <v>3460</v>
      </c>
      <c r="B79" s="2180"/>
      <c r="C79" s="2180"/>
      <c r="D79" s="2180" t="s">
        <v>172</v>
      </c>
      <c r="E79" s="2180"/>
      <c r="F79" s="2180"/>
    </row>
    <row r="86" spans="1:6" ht="141.75">
      <c r="A86" s="96">
        <v>62</v>
      </c>
      <c r="B86" s="151" t="s">
        <v>665</v>
      </c>
      <c r="C86" s="97" t="s">
        <v>1204</v>
      </c>
      <c r="D86" s="97" t="s">
        <v>3574</v>
      </c>
      <c r="E86" s="145">
        <v>2500000</v>
      </c>
      <c r="F86" s="97" t="s">
        <v>4</v>
      </c>
    </row>
    <row r="87" spans="1:6" ht="126">
      <c r="A87" s="96">
        <v>63</v>
      </c>
      <c r="B87" s="151" t="s">
        <v>666</v>
      </c>
      <c r="C87" s="97" t="s">
        <v>1205</v>
      </c>
      <c r="D87" s="97" t="s">
        <v>3575</v>
      </c>
      <c r="E87" s="145">
        <v>1600000</v>
      </c>
      <c r="F87" s="97" t="s">
        <v>4</v>
      </c>
    </row>
    <row r="88" spans="1:6" ht="47.25">
      <c r="A88" s="96">
        <v>64</v>
      </c>
      <c r="B88" s="151" t="s">
        <v>667</v>
      </c>
      <c r="C88" s="97" t="s">
        <v>1206</v>
      </c>
      <c r="D88" s="97" t="s">
        <v>668</v>
      </c>
      <c r="E88" s="145">
        <v>2500000</v>
      </c>
      <c r="F88" s="97" t="s">
        <v>4</v>
      </c>
    </row>
    <row r="89" spans="1:6" ht="94.5">
      <c r="A89" s="96">
        <v>65</v>
      </c>
      <c r="B89" s="151" t="s">
        <v>669</v>
      </c>
      <c r="C89" s="97" t="s">
        <v>1207</v>
      </c>
      <c r="D89" s="97" t="s">
        <v>3576</v>
      </c>
      <c r="E89" s="145">
        <v>1500000</v>
      </c>
      <c r="F89" s="97" t="s">
        <v>4</v>
      </c>
    </row>
    <row r="90" spans="1:6" ht="94.5">
      <c r="A90" s="49">
        <v>63</v>
      </c>
      <c r="B90" s="101" t="s">
        <v>673</v>
      </c>
      <c r="C90" s="50" t="s">
        <v>1210</v>
      </c>
      <c r="D90" s="50" t="s">
        <v>3577</v>
      </c>
      <c r="E90" s="825">
        <v>1300000</v>
      </c>
      <c r="F90" s="50" t="s">
        <v>4</v>
      </c>
    </row>
    <row r="91" spans="1:6">
      <c r="E91" s="149">
        <f>SUM(E86:E90)</f>
        <v>9400000</v>
      </c>
    </row>
    <row r="93" spans="1:6">
      <c r="E93" s="149">
        <f>E91+E78</f>
        <v>109040875.52</v>
      </c>
    </row>
    <row r="95" spans="1:6">
      <c r="E95" s="149"/>
    </row>
  </sheetData>
  <mergeCells count="15">
    <mergeCell ref="D79:F79"/>
    <mergeCell ref="B72:C72"/>
    <mergeCell ref="B74:C74"/>
    <mergeCell ref="B78:C78"/>
    <mergeCell ref="A1:F1"/>
    <mergeCell ref="A2:F2"/>
    <mergeCell ref="A3:F3"/>
    <mergeCell ref="B5:C5"/>
    <mergeCell ref="B11:C11"/>
    <mergeCell ref="B15:C15"/>
    <mergeCell ref="B17:C17"/>
    <mergeCell ref="B19:C19"/>
    <mergeCell ref="B23:C23"/>
    <mergeCell ref="B40:C40"/>
    <mergeCell ref="A79:C79"/>
  </mergeCells>
  <pageMargins left="0.7" right="0.7" top="0.75" bottom="0.75" header="0.3" footer="0.3"/>
  <pageSetup orientation="landscape" horizontalDpi="4294967295" verticalDpi="4294967295" r:id="rId1"/>
  <headerFooter>
    <oddFooter>Page &amp;P of &amp;N</oddFooter>
  </headerFooter>
</worksheet>
</file>

<file path=xl/worksheets/sheet150.xml><?xml version="1.0" encoding="utf-8"?>
<worksheet xmlns="http://schemas.openxmlformats.org/spreadsheetml/2006/main" xmlns:r="http://schemas.openxmlformats.org/officeDocument/2006/relationships">
  <sheetPr>
    <tabColor theme="5" tint="-0.499984740745262"/>
  </sheetPr>
  <dimension ref="A1:IV115"/>
  <sheetViews>
    <sheetView topLeftCell="A109" workbookViewId="0">
      <selection activeCell="D122" sqref="D122"/>
    </sheetView>
  </sheetViews>
  <sheetFormatPr defaultRowHeight="15.75"/>
  <cols>
    <col min="1" max="1" width="7.5703125" style="256" customWidth="1"/>
    <col min="2" max="2" width="16.5703125" style="11" customWidth="1"/>
    <col min="3" max="3" width="42.140625" style="11" customWidth="1"/>
    <col min="4" max="4" width="26" style="11" customWidth="1"/>
    <col min="5" max="5" width="21.140625" style="1520" customWidth="1"/>
    <col min="6" max="6" width="10.28515625" style="256" customWidth="1"/>
    <col min="7" max="7" width="9.140625" style="12" customWidth="1"/>
    <col min="8" max="8" width="9.140625" style="12"/>
    <col min="9" max="9" width="15.28515625" style="12" bestFit="1" customWidth="1"/>
    <col min="10" max="16384" width="9.140625" style="12"/>
  </cols>
  <sheetData>
    <row r="1" spans="1:10">
      <c r="A1" s="2165" t="s">
        <v>11134</v>
      </c>
      <c r="B1" s="2165"/>
      <c r="C1" s="2165"/>
      <c r="D1" s="2165"/>
      <c r="E1" s="2165"/>
      <c r="F1" s="2165"/>
    </row>
    <row r="2" spans="1:10">
      <c r="A2" s="2165" t="s">
        <v>34657</v>
      </c>
      <c r="B2" s="2165"/>
      <c r="C2" s="2165"/>
      <c r="D2" s="2165"/>
      <c r="E2" s="2165"/>
      <c r="F2" s="2165"/>
    </row>
    <row r="3" spans="1:10">
      <c r="A3" s="2165" t="s">
        <v>6436</v>
      </c>
      <c r="B3" s="2165"/>
      <c r="C3" s="2165"/>
      <c r="D3" s="2165"/>
      <c r="E3" s="2165"/>
      <c r="F3" s="2165"/>
    </row>
    <row r="4" spans="1:10">
      <c r="A4" s="1392" t="s">
        <v>134</v>
      </c>
      <c r="B4" s="46" t="s">
        <v>135</v>
      </c>
      <c r="C4" s="46" t="s">
        <v>0</v>
      </c>
      <c r="D4" s="46" t="s">
        <v>136</v>
      </c>
      <c r="E4" s="1512" t="s">
        <v>11136</v>
      </c>
      <c r="F4" s="1392" t="s">
        <v>1646</v>
      </c>
    </row>
    <row r="5" spans="1:10">
      <c r="A5" s="1392"/>
      <c r="B5" s="2270" t="s">
        <v>139</v>
      </c>
      <c r="C5" s="2271"/>
      <c r="D5" s="46"/>
      <c r="E5" s="1512"/>
      <c r="F5" s="1392"/>
    </row>
    <row r="6" spans="1:10" ht="31.5">
      <c r="A6" s="404">
        <v>1</v>
      </c>
      <c r="B6" s="66" t="s">
        <v>464</v>
      </c>
      <c r="C6" s="147" t="s">
        <v>34658</v>
      </c>
      <c r="D6" s="147" t="s">
        <v>3</v>
      </c>
      <c r="E6" s="1531">
        <v>2950678.8</v>
      </c>
      <c r="F6" s="404" t="s">
        <v>118</v>
      </c>
    </row>
    <row r="7" spans="1:10" ht="78.75">
      <c r="A7" s="404">
        <v>2</v>
      </c>
      <c r="B7" s="66" t="s">
        <v>10187</v>
      </c>
      <c r="C7" s="147" t="s">
        <v>34659</v>
      </c>
      <c r="D7" s="147" t="s">
        <v>240</v>
      </c>
      <c r="E7" s="1531">
        <v>1852220.57</v>
      </c>
      <c r="F7" s="404" t="s">
        <v>118</v>
      </c>
    </row>
    <row r="8" spans="1:10" ht="31.5">
      <c r="A8" s="404">
        <v>3</v>
      </c>
      <c r="B8" s="66" t="s">
        <v>34660</v>
      </c>
      <c r="C8" s="147" t="s">
        <v>34661</v>
      </c>
      <c r="D8" s="147" t="s">
        <v>794</v>
      </c>
      <c r="E8" s="1531">
        <v>213648</v>
      </c>
      <c r="F8" s="404" t="s">
        <v>118</v>
      </c>
    </row>
    <row r="9" spans="1:10" ht="47.25">
      <c r="A9" s="404">
        <v>4</v>
      </c>
      <c r="B9" s="66" t="s">
        <v>34662</v>
      </c>
      <c r="C9" s="147" t="s">
        <v>34663</v>
      </c>
      <c r="D9" s="147" t="s">
        <v>580</v>
      </c>
      <c r="E9" s="1531">
        <v>72120</v>
      </c>
      <c r="F9" s="404" t="s">
        <v>118</v>
      </c>
      <c r="J9" s="12" t="s">
        <v>34664</v>
      </c>
    </row>
    <row r="10" spans="1:10" ht="31.5">
      <c r="A10" s="404">
        <v>5</v>
      </c>
      <c r="B10" s="66" t="s">
        <v>12</v>
      </c>
      <c r="C10" s="147" t="s">
        <v>34665</v>
      </c>
      <c r="D10" s="147" t="s">
        <v>34666</v>
      </c>
      <c r="E10" s="1531">
        <v>1453785.16</v>
      </c>
      <c r="F10" s="404" t="s">
        <v>118</v>
      </c>
    </row>
    <row r="11" spans="1:10">
      <c r="A11" s="404"/>
      <c r="B11" s="2439" t="s">
        <v>34667</v>
      </c>
      <c r="C11" s="2440"/>
      <c r="D11" s="2441"/>
      <c r="E11" s="1514"/>
      <c r="F11" s="404"/>
    </row>
    <row r="12" spans="1:10" ht="78.75">
      <c r="A12" s="404">
        <v>6</v>
      </c>
      <c r="B12" s="66" t="s">
        <v>5</v>
      </c>
      <c r="C12" s="147" t="s">
        <v>34668</v>
      </c>
      <c r="D12" s="147" t="s">
        <v>30376</v>
      </c>
      <c r="E12" s="1532">
        <v>1096842.26</v>
      </c>
      <c r="F12" s="404" t="s">
        <v>118</v>
      </c>
    </row>
    <row r="13" spans="1:10" ht="47.25">
      <c r="A13" s="404">
        <v>7</v>
      </c>
      <c r="B13" s="66" t="s">
        <v>12</v>
      </c>
      <c r="C13" s="147" t="s">
        <v>34669</v>
      </c>
      <c r="D13" s="147" t="s">
        <v>1235</v>
      </c>
      <c r="E13" s="1532">
        <v>1037960</v>
      </c>
      <c r="F13" s="404" t="s">
        <v>118</v>
      </c>
    </row>
    <row r="14" spans="1:10" ht="63">
      <c r="A14" s="404">
        <v>8</v>
      </c>
      <c r="B14" s="66" t="s">
        <v>360</v>
      </c>
      <c r="C14" s="147" t="s">
        <v>34670</v>
      </c>
      <c r="D14" s="147" t="s">
        <v>10798</v>
      </c>
      <c r="E14" s="1532">
        <v>1136424</v>
      </c>
      <c r="F14" s="404" t="s">
        <v>118</v>
      </c>
    </row>
    <row r="15" spans="1:10">
      <c r="A15" s="404"/>
      <c r="B15" s="563" t="s">
        <v>593</v>
      </c>
      <c r="C15" s="147"/>
      <c r="D15" s="147"/>
      <c r="E15" s="1514"/>
      <c r="F15" s="404"/>
    </row>
    <row r="16" spans="1:10" ht="47.25">
      <c r="A16" s="404">
        <v>9</v>
      </c>
      <c r="B16" s="66" t="s">
        <v>39</v>
      </c>
      <c r="C16" s="147" t="s">
        <v>34671</v>
      </c>
      <c r="D16" s="147" t="s">
        <v>40</v>
      </c>
      <c r="E16" s="1531">
        <v>17550262.620000001</v>
      </c>
      <c r="F16" s="404" t="s">
        <v>118</v>
      </c>
    </row>
    <row r="17" spans="1:9" ht="47.25">
      <c r="A17" s="404">
        <v>10</v>
      </c>
      <c r="B17" s="66" t="s">
        <v>596</v>
      </c>
      <c r="C17" s="147" t="s">
        <v>34672</v>
      </c>
      <c r="D17" s="147" t="s">
        <v>40</v>
      </c>
      <c r="E17" s="1531">
        <v>11595341.609999999</v>
      </c>
      <c r="F17" s="404" t="s">
        <v>118</v>
      </c>
    </row>
    <row r="18" spans="1:9" ht="31.5">
      <c r="A18" s="404">
        <v>11</v>
      </c>
      <c r="B18" s="66" t="s">
        <v>4511</v>
      </c>
      <c r="C18" s="147" t="s">
        <v>34673</v>
      </c>
      <c r="D18" s="147" t="s">
        <v>40</v>
      </c>
      <c r="E18" s="1531">
        <v>1200000</v>
      </c>
      <c r="F18" s="404" t="s">
        <v>118</v>
      </c>
    </row>
    <row r="19" spans="1:9">
      <c r="A19" s="404"/>
      <c r="B19" s="56" t="s">
        <v>1919</v>
      </c>
      <c r="C19" s="147"/>
      <c r="D19" s="147"/>
      <c r="E19" s="1514"/>
      <c r="F19" s="404"/>
    </row>
    <row r="20" spans="1:9" ht="63">
      <c r="A20" s="1515">
        <v>12</v>
      </c>
      <c r="B20" s="1516" t="s">
        <v>475</v>
      </c>
      <c r="C20" s="1005" t="s">
        <v>34674</v>
      </c>
      <c r="D20" s="1005" t="s">
        <v>34494</v>
      </c>
      <c r="E20" s="1534">
        <v>5738993.4500000002</v>
      </c>
      <c r="F20" s="1515" t="s">
        <v>118</v>
      </c>
      <c r="I20" s="1517"/>
    </row>
    <row r="21" spans="1:9">
      <c r="A21" s="1515"/>
      <c r="B21" s="1535"/>
      <c r="C21" s="1536"/>
      <c r="D21" s="1004"/>
      <c r="E21" s="1534">
        <f>SUM(E6:E20)</f>
        <v>45898276.469999999</v>
      </c>
      <c r="F21" s="1515"/>
      <c r="I21" s="1517"/>
    </row>
    <row r="22" spans="1:9">
      <c r="A22" s="1515"/>
      <c r="B22" s="1535"/>
      <c r="C22" s="1536"/>
      <c r="D22" s="1004"/>
      <c r="E22" s="1534"/>
      <c r="F22" s="1515"/>
      <c r="I22" s="1517"/>
    </row>
    <row r="23" spans="1:9">
      <c r="A23" s="1515"/>
      <c r="B23" s="1535"/>
      <c r="C23" s="1536"/>
      <c r="D23" s="1004"/>
      <c r="E23" s="1534"/>
      <c r="F23" s="1515"/>
      <c r="I23" s="1517"/>
    </row>
    <row r="24" spans="1:9">
      <c r="A24" s="1515"/>
      <c r="B24" s="1535"/>
      <c r="C24" s="1536"/>
      <c r="D24" s="1004"/>
      <c r="E24" s="1534"/>
      <c r="F24" s="1515"/>
      <c r="I24" s="1517"/>
    </row>
    <row r="25" spans="1:9">
      <c r="A25" s="1515"/>
      <c r="B25" s="1535"/>
      <c r="C25" s="1536"/>
      <c r="D25" s="1004"/>
      <c r="E25" s="1534"/>
      <c r="F25" s="1515"/>
      <c r="I25" s="1517"/>
    </row>
    <row r="26" spans="1:9">
      <c r="A26" s="1515"/>
      <c r="B26" s="1535"/>
      <c r="C26" s="1536"/>
      <c r="D26" s="1004"/>
      <c r="E26" s="1534"/>
      <c r="F26" s="1515"/>
      <c r="I26" s="1517"/>
    </row>
    <row r="27" spans="1:9">
      <c r="A27" s="1515"/>
      <c r="B27" s="1535"/>
      <c r="C27" s="1536"/>
      <c r="D27" s="1004"/>
      <c r="E27" s="1534"/>
      <c r="F27" s="1515"/>
      <c r="I27" s="1517"/>
    </row>
    <row r="28" spans="1:9">
      <c r="A28" s="2442" t="s">
        <v>11134</v>
      </c>
      <c r="B28" s="2442"/>
      <c r="C28" s="2442"/>
      <c r="D28" s="2442"/>
      <c r="E28" s="2442"/>
      <c r="F28" s="2442"/>
      <c r="I28" s="1517"/>
    </row>
    <row r="29" spans="1:9">
      <c r="A29" s="2442" t="s">
        <v>34657</v>
      </c>
      <c r="B29" s="2442"/>
      <c r="C29" s="2442"/>
      <c r="D29" s="2442"/>
      <c r="E29" s="2442"/>
      <c r="F29" s="2442"/>
      <c r="I29" s="1517"/>
    </row>
    <row r="30" spans="1:9">
      <c r="A30" s="2442" t="s">
        <v>6436</v>
      </c>
      <c r="B30" s="2442"/>
      <c r="C30" s="2442"/>
      <c r="D30" s="2442"/>
      <c r="E30" s="2442"/>
      <c r="F30" s="2442"/>
      <c r="I30" s="1517"/>
    </row>
    <row r="31" spans="1:9">
      <c r="A31" s="2050" t="s">
        <v>134</v>
      </c>
      <c r="B31" s="2047" t="s">
        <v>135</v>
      </c>
      <c r="C31" s="2047" t="s">
        <v>0</v>
      </c>
      <c r="D31" s="2047" t="s">
        <v>136</v>
      </c>
      <c r="E31" s="2051" t="s">
        <v>11136</v>
      </c>
      <c r="F31" s="2050" t="s">
        <v>1646</v>
      </c>
      <c r="I31" s="1517"/>
    </row>
    <row r="32" spans="1:9" ht="15.75" customHeight="1">
      <c r="A32" s="404"/>
      <c r="B32" s="2192" t="s">
        <v>146</v>
      </c>
      <c r="C32" s="2193"/>
      <c r="D32" s="2194"/>
      <c r="E32" s="1513"/>
      <c r="F32" s="404"/>
    </row>
    <row r="33" spans="1:6" ht="31.5">
      <c r="A33" s="404">
        <v>1</v>
      </c>
      <c r="B33" s="66" t="s">
        <v>34675</v>
      </c>
      <c r="C33" s="147" t="s">
        <v>34676</v>
      </c>
      <c r="D33" s="1518" t="s">
        <v>4517</v>
      </c>
      <c r="E33" s="1513">
        <v>600000</v>
      </c>
      <c r="F33" s="404" t="s">
        <v>4</v>
      </c>
    </row>
    <row r="34" spans="1:6" ht="31.5">
      <c r="A34" s="404">
        <f>A33+1</f>
        <v>2</v>
      </c>
      <c r="B34" s="66" t="s">
        <v>34677</v>
      </c>
      <c r="C34" s="147" t="s">
        <v>34678</v>
      </c>
      <c r="D34" s="1518" t="s">
        <v>43949</v>
      </c>
      <c r="E34" s="1513">
        <v>1200000</v>
      </c>
      <c r="F34" s="404" t="s">
        <v>4</v>
      </c>
    </row>
    <row r="35" spans="1:6" ht="31.5">
      <c r="A35" s="404">
        <f t="shared" ref="A35:A94" si="0">A34+1</f>
        <v>3</v>
      </c>
      <c r="B35" s="66" t="s">
        <v>34681</v>
      </c>
      <c r="C35" s="147" t="s">
        <v>34682</v>
      </c>
      <c r="D35" s="1518" t="s">
        <v>4517</v>
      </c>
      <c r="E35" s="1513">
        <v>600000</v>
      </c>
      <c r="F35" s="404" t="s">
        <v>4</v>
      </c>
    </row>
    <row r="36" spans="1:6" ht="31.5">
      <c r="A36" s="404">
        <f t="shared" si="0"/>
        <v>4</v>
      </c>
      <c r="B36" s="66" t="s">
        <v>34683</v>
      </c>
      <c r="C36" s="147" t="s">
        <v>34684</v>
      </c>
      <c r="D36" s="1518" t="s">
        <v>1246</v>
      </c>
      <c r="E36" s="1513">
        <v>1200000</v>
      </c>
      <c r="F36" s="404" t="s">
        <v>4</v>
      </c>
    </row>
    <row r="37" spans="1:6" ht="31.5">
      <c r="A37" s="404">
        <f t="shared" si="0"/>
        <v>5</v>
      </c>
      <c r="B37" s="66" t="s">
        <v>3201</v>
      </c>
      <c r="C37" s="147" t="s">
        <v>34685</v>
      </c>
      <c r="D37" s="1518" t="s">
        <v>9539</v>
      </c>
      <c r="E37" s="1513">
        <v>600000</v>
      </c>
      <c r="F37" s="404" t="s">
        <v>4</v>
      </c>
    </row>
    <row r="38" spans="1:6" ht="31.5">
      <c r="A38" s="404">
        <f t="shared" si="0"/>
        <v>6</v>
      </c>
      <c r="B38" s="1519" t="s">
        <v>34686</v>
      </c>
      <c r="C38" s="147" t="s">
        <v>34687</v>
      </c>
      <c r="D38" s="1518" t="s">
        <v>9539</v>
      </c>
      <c r="E38" s="1513">
        <v>600000</v>
      </c>
      <c r="F38" s="404" t="s">
        <v>4</v>
      </c>
    </row>
    <row r="39" spans="1:6" ht="31.5">
      <c r="A39" s="404">
        <f t="shared" si="0"/>
        <v>7</v>
      </c>
      <c r="B39" s="1519" t="s">
        <v>34690</v>
      </c>
      <c r="C39" s="147" t="s">
        <v>34691</v>
      </c>
      <c r="D39" s="1518" t="s">
        <v>43968</v>
      </c>
      <c r="E39" s="1513">
        <v>800000</v>
      </c>
      <c r="F39" s="404" t="s">
        <v>4</v>
      </c>
    </row>
    <row r="40" spans="1:6" ht="31.5">
      <c r="A40" s="404">
        <f t="shared" si="0"/>
        <v>8</v>
      </c>
      <c r="B40" s="1519" t="s">
        <v>34690</v>
      </c>
      <c r="C40" s="147" t="s">
        <v>34692</v>
      </c>
      <c r="D40" s="1518" t="s">
        <v>4517</v>
      </c>
      <c r="E40" s="1513">
        <v>600000</v>
      </c>
      <c r="F40" s="404" t="s">
        <v>4</v>
      </c>
    </row>
    <row r="41" spans="1:6" ht="31.5">
      <c r="A41" s="404">
        <f t="shared" si="0"/>
        <v>9</v>
      </c>
      <c r="B41" s="1519" t="s">
        <v>34690</v>
      </c>
      <c r="C41" s="147" t="s">
        <v>34693</v>
      </c>
      <c r="D41" s="1518" t="s">
        <v>34738</v>
      </c>
      <c r="E41" s="1513">
        <v>250000</v>
      </c>
      <c r="F41" s="404" t="s">
        <v>4</v>
      </c>
    </row>
    <row r="42" spans="1:6" ht="94.5">
      <c r="A42" s="404">
        <f t="shared" si="0"/>
        <v>10</v>
      </c>
      <c r="B42" s="1519" t="s">
        <v>34694</v>
      </c>
      <c r="C42" s="147" t="s">
        <v>34695</v>
      </c>
      <c r="D42" s="1518" t="s">
        <v>44159</v>
      </c>
      <c r="E42" s="1513">
        <v>300000</v>
      </c>
      <c r="F42" s="404" t="s">
        <v>118</v>
      </c>
    </row>
    <row r="43" spans="1:6" ht="31.5">
      <c r="A43" s="404">
        <f t="shared" si="0"/>
        <v>11</v>
      </c>
      <c r="B43" s="1519" t="s">
        <v>34696</v>
      </c>
      <c r="C43" s="147" t="s">
        <v>34697</v>
      </c>
      <c r="D43" s="1518" t="s">
        <v>43969</v>
      </c>
      <c r="E43" s="1513">
        <v>1000000</v>
      </c>
      <c r="F43" s="404" t="s">
        <v>4</v>
      </c>
    </row>
    <row r="44" spans="1:6" ht="47.25">
      <c r="A44" s="404">
        <f t="shared" si="0"/>
        <v>12</v>
      </c>
      <c r="B44" s="1519" t="s">
        <v>34698</v>
      </c>
      <c r="C44" s="147" t="s">
        <v>34699</v>
      </c>
      <c r="D44" s="1518" t="s">
        <v>43970</v>
      </c>
      <c r="E44" s="1513">
        <v>525000</v>
      </c>
      <c r="F44" s="404" t="s">
        <v>118</v>
      </c>
    </row>
    <row r="45" spans="1:6" ht="31.5">
      <c r="A45" s="404">
        <f t="shared" si="0"/>
        <v>13</v>
      </c>
      <c r="B45" s="1519" t="s">
        <v>34700</v>
      </c>
      <c r="C45" s="147" t="s">
        <v>34701</v>
      </c>
      <c r="D45" s="1518" t="s">
        <v>4517</v>
      </c>
      <c r="E45" s="1513">
        <v>600000</v>
      </c>
      <c r="F45" s="404" t="s">
        <v>4</v>
      </c>
    </row>
    <row r="46" spans="1:6" ht="31.5">
      <c r="A46" s="404">
        <f t="shared" si="0"/>
        <v>14</v>
      </c>
      <c r="B46" s="1519" t="s">
        <v>34702</v>
      </c>
      <c r="C46" s="147" t="s">
        <v>34703</v>
      </c>
      <c r="D46" s="1518" t="s">
        <v>4517</v>
      </c>
      <c r="E46" s="1513">
        <v>600000</v>
      </c>
      <c r="F46" s="404" t="s">
        <v>4</v>
      </c>
    </row>
    <row r="47" spans="1:6" ht="31.5">
      <c r="A47" s="404">
        <f t="shared" si="0"/>
        <v>15</v>
      </c>
      <c r="B47" s="1519" t="s">
        <v>34704</v>
      </c>
      <c r="C47" s="147" t="s">
        <v>34705</v>
      </c>
      <c r="D47" s="1518" t="s">
        <v>4517</v>
      </c>
      <c r="E47" s="1513">
        <v>600000</v>
      </c>
      <c r="F47" s="404" t="s">
        <v>4</v>
      </c>
    </row>
    <row r="48" spans="1:6" ht="78.75">
      <c r="A48" s="404">
        <f t="shared" si="0"/>
        <v>16</v>
      </c>
      <c r="B48" s="1519" t="s">
        <v>34706</v>
      </c>
      <c r="C48" s="147" t="s">
        <v>34707</v>
      </c>
      <c r="D48" s="1518" t="s">
        <v>43971</v>
      </c>
      <c r="E48" s="1513">
        <v>750000</v>
      </c>
      <c r="F48" s="404" t="s">
        <v>34708</v>
      </c>
    </row>
    <row r="49" spans="1:6" ht="31.5">
      <c r="A49" s="404">
        <f t="shared" si="0"/>
        <v>17</v>
      </c>
      <c r="B49" s="1519" t="s">
        <v>34709</v>
      </c>
      <c r="C49" s="147" t="s">
        <v>34710</v>
      </c>
      <c r="D49" s="1518" t="s">
        <v>43969</v>
      </c>
      <c r="E49" s="1513">
        <v>1000000</v>
      </c>
      <c r="F49" s="404" t="s">
        <v>4</v>
      </c>
    </row>
    <row r="50" spans="1:6" ht="80.25" customHeight="1">
      <c r="A50" s="404">
        <f t="shared" si="0"/>
        <v>18</v>
      </c>
      <c r="B50" s="1519" t="s">
        <v>34711</v>
      </c>
      <c r="C50" s="147" t="s">
        <v>34712</v>
      </c>
      <c r="D50" s="1518" t="s">
        <v>4517</v>
      </c>
      <c r="E50" s="1513">
        <v>600000</v>
      </c>
      <c r="F50" s="404" t="s">
        <v>4</v>
      </c>
    </row>
    <row r="51" spans="1:6" ht="31.5">
      <c r="A51" s="404">
        <f t="shared" si="0"/>
        <v>19</v>
      </c>
      <c r="B51" s="1519" t="s">
        <v>34713</v>
      </c>
      <c r="C51" s="147" t="s">
        <v>34714</v>
      </c>
      <c r="D51" s="1518" t="s">
        <v>4517</v>
      </c>
      <c r="E51" s="1513">
        <v>600000</v>
      </c>
      <c r="F51" s="404" t="s">
        <v>4</v>
      </c>
    </row>
    <row r="52" spans="1:6" ht="78.75">
      <c r="A52" s="404">
        <f t="shared" si="0"/>
        <v>20</v>
      </c>
      <c r="B52" s="1519" t="s">
        <v>34715</v>
      </c>
      <c r="C52" s="147" t="s">
        <v>34716</v>
      </c>
      <c r="D52" s="1518" t="s">
        <v>43972</v>
      </c>
      <c r="E52" s="1513">
        <v>750000</v>
      </c>
      <c r="F52" s="404" t="s">
        <v>118</v>
      </c>
    </row>
    <row r="53" spans="1:6" ht="31.5">
      <c r="A53" s="404">
        <f t="shared" si="0"/>
        <v>21</v>
      </c>
      <c r="B53" s="1519" t="s">
        <v>34717</v>
      </c>
      <c r="C53" s="147" t="s">
        <v>34718</v>
      </c>
      <c r="D53" s="1518" t="s">
        <v>2121</v>
      </c>
      <c r="E53" s="1513">
        <v>800000</v>
      </c>
      <c r="F53" s="404" t="s">
        <v>4</v>
      </c>
    </row>
    <row r="54" spans="1:6" ht="31.5">
      <c r="A54" s="404">
        <f t="shared" si="0"/>
        <v>22</v>
      </c>
      <c r="B54" s="1519" t="s">
        <v>34719</v>
      </c>
      <c r="C54" s="147" t="s">
        <v>34720</v>
      </c>
      <c r="D54" s="1518" t="s">
        <v>4517</v>
      </c>
      <c r="E54" s="1513">
        <v>600000</v>
      </c>
      <c r="F54" s="404" t="s">
        <v>4</v>
      </c>
    </row>
    <row r="55" spans="1:6" ht="47.25">
      <c r="A55" s="404">
        <f t="shared" si="0"/>
        <v>23</v>
      </c>
      <c r="B55" s="1519" t="s">
        <v>34721</v>
      </c>
      <c r="C55" s="147" t="s">
        <v>34722</v>
      </c>
      <c r="D55" s="1518" t="s">
        <v>6995</v>
      </c>
      <c r="E55" s="1513">
        <v>2200000</v>
      </c>
      <c r="F55" s="404" t="s">
        <v>4</v>
      </c>
    </row>
    <row r="56" spans="1:6" ht="31.5">
      <c r="A56" s="404">
        <f t="shared" si="0"/>
        <v>24</v>
      </c>
      <c r="B56" s="1519" t="s">
        <v>34723</v>
      </c>
      <c r="C56" s="147" t="s">
        <v>34724</v>
      </c>
      <c r="D56" s="1518" t="s">
        <v>43973</v>
      </c>
      <c r="E56" s="1513">
        <v>700000</v>
      </c>
      <c r="F56" s="404" t="s">
        <v>4</v>
      </c>
    </row>
    <row r="57" spans="1:6" ht="33.75" customHeight="1">
      <c r="A57" s="404">
        <f t="shared" si="0"/>
        <v>25</v>
      </c>
      <c r="B57" s="1519" t="s">
        <v>34725</v>
      </c>
      <c r="C57" s="147" t="s">
        <v>34726</v>
      </c>
      <c r="D57" s="1518" t="s">
        <v>4517</v>
      </c>
      <c r="E57" s="1513">
        <v>600000</v>
      </c>
      <c r="F57" s="404" t="s">
        <v>4</v>
      </c>
    </row>
    <row r="58" spans="1:6" ht="31.5">
      <c r="A58" s="404">
        <f t="shared" si="0"/>
        <v>26</v>
      </c>
      <c r="B58" s="1519" t="s">
        <v>34727</v>
      </c>
      <c r="C58" s="147" t="s">
        <v>34728</v>
      </c>
      <c r="D58" s="1518" t="s">
        <v>4517</v>
      </c>
      <c r="E58" s="1513">
        <v>600000</v>
      </c>
      <c r="F58" s="404" t="s">
        <v>4</v>
      </c>
    </row>
    <row r="59" spans="1:6" ht="31.5">
      <c r="A59" s="404">
        <f t="shared" si="0"/>
        <v>27</v>
      </c>
      <c r="B59" s="1519" t="s">
        <v>34729</v>
      </c>
      <c r="C59" s="147" t="s">
        <v>34730</v>
      </c>
      <c r="D59" s="1518" t="s">
        <v>4517</v>
      </c>
      <c r="E59" s="1513">
        <v>600000</v>
      </c>
      <c r="F59" s="404" t="s">
        <v>4</v>
      </c>
    </row>
    <row r="60" spans="1:6" ht="78.75">
      <c r="A60" s="404">
        <v>28</v>
      </c>
      <c r="B60" s="66" t="s">
        <v>34679</v>
      </c>
      <c r="C60" s="147" t="s">
        <v>34680</v>
      </c>
      <c r="D60" s="1518" t="s">
        <v>44097</v>
      </c>
      <c r="E60" s="1513">
        <v>450000</v>
      </c>
      <c r="F60" s="404" t="s">
        <v>4</v>
      </c>
    </row>
    <row r="61" spans="1:6">
      <c r="A61" s="404"/>
      <c r="B61" s="2192" t="s">
        <v>147</v>
      </c>
      <c r="C61" s="2193"/>
      <c r="D61" s="2194"/>
      <c r="E61" s="1513"/>
      <c r="F61" s="404"/>
    </row>
    <row r="62" spans="1:6" s="1980" customFormat="1" ht="47.25">
      <c r="A62" s="404">
        <v>29</v>
      </c>
      <c r="B62" s="66" t="s">
        <v>34731</v>
      </c>
      <c r="C62" s="147" t="s">
        <v>34732</v>
      </c>
      <c r="D62" s="147" t="s">
        <v>7016</v>
      </c>
      <c r="E62" s="1513">
        <v>1200000</v>
      </c>
      <c r="F62" s="404" t="s">
        <v>4</v>
      </c>
    </row>
    <row r="63" spans="1:6" ht="15.75" customHeight="1">
      <c r="A63" s="404">
        <f t="shared" si="0"/>
        <v>30</v>
      </c>
      <c r="B63" s="66" t="s">
        <v>34735</v>
      </c>
      <c r="C63" s="147" t="s">
        <v>34736</v>
      </c>
      <c r="D63" s="147" t="s">
        <v>115</v>
      </c>
      <c r="E63" s="1513">
        <v>600000</v>
      </c>
      <c r="F63" s="404" t="s">
        <v>763</v>
      </c>
    </row>
    <row r="64" spans="1:6" ht="47.25">
      <c r="A64" s="404">
        <f t="shared" si="0"/>
        <v>31</v>
      </c>
      <c r="B64" s="66" t="s">
        <v>34735</v>
      </c>
      <c r="C64" s="147" t="s">
        <v>34737</v>
      </c>
      <c r="D64" s="147" t="s">
        <v>34738</v>
      </c>
      <c r="E64" s="1513">
        <v>250000</v>
      </c>
      <c r="F64" s="404" t="s">
        <v>4</v>
      </c>
    </row>
    <row r="65" spans="1:6" ht="78.75">
      <c r="A65" s="404">
        <f t="shared" si="0"/>
        <v>32</v>
      </c>
      <c r="B65" s="66" t="s">
        <v>34739</v>
      </c>
      <c r="C65" s="147" t="s">
        <v>34740</v>
      </c>
      <c r="D65" s="147" t="s">
        <v>34741</v>
      </c>
      <c r="E65" s="1513">
        <v>3500000</v>
      </c>
      <c r="F65" s="404" t="s">
        <v>118</v>
      </c>
    </row>
    <row r="66" spans="1:6" ht="94.5">
      <c r="A66" s="404">
        <f t="shared" si="0"/>
        <v>33</v>
      </c>
      <c r="B66" s="326" t="s">
        <v>34742</v>
      </c>
      <c r="C66" s="690" t="s">
        <v>34743</v>
      </c>
      <c r="D66" s="690" t="s">
        <v>35121</v>
      </c>
      <c r="E66" s="2052">
        <v>2000000</v>
      </c>
      <c r="F66" s="325" t="s">
        <v>118</v>
      </c>
    </row>
    <row r="67" spans="1:6" ht="63">
      <c r="A67" s="404">
        <f t="shared" si="0"/>
        <v>34</v>
      </c>
      <c r="B67" s="66" t="s">
        <v>34744</v>
      </c>
      <c r="C67" s="147" t="s">
        <v>34745</v>
      </c>
      <c r="D67" s="147" t="s">
        <v>35122</v>
      </c>
      <c r="E67" s="1513">
        <v>3000000</v>
      </c>
      <c r="F67" s="404" t="s">
        <v>118</v>
      </c>
    </row>
    <row r="68" spans="1:6" ht="94.5">
      <c r="A68" s="404">
        <f t="shared" si="0"/>
        <v>35</v>
      </c>
      <c r="B68" s="66" t="s">
        <v>34746</v>
      </c>
      <c r="C68" s="147" t="s">
        <v>34747</v>
      </c>
      <c r="D68" s="147" t="s">
        <v>35123</v>
      </c>
      <c r="E68" s="1513">
        <v>2000000</v>
      </c>
      <c r="F68" s="404" t="s">
        <v>4</v>
      </c>
    </row>
    <row r="69" spans="1:6" ht="78.75">
      <c r="A69" s="404">
        <f t="shared" si="0"/>
        <v>36</v>
      </c>
      <c r="B69" s="66" t="s">
        <v>34748</v>
      </c>
      <c r="C69" s="147" t="s">
        <v>34749</v>
      </c>
      <c r="D69" s="147" t="s">
        <v>43974</v>
      </c>
      <c r="E69" s="1513">
        <v>206000</v>
      </c>
      <c r="F69" s="404" t="s">
        <v>118</v>
      </c>
    </row>
    <row r="70" spans="1:6" ht="47.25">
      <c r="A70" s="404">
        <f t="shared" si="0"/>
        <v>37</v>
      </c>
      <c r="B70" s="66" t="s">
        <v>34748</v>
      </c>
      <c r="C70" s="147" t="s">
        <v>34750</v>
      </c>
      <c r="D70" s="1518" t="s">
        <v>5460</v>
      </c>
      <c r="E70" s="1513">
        <v>3250000</v>
      </c>
      <c r="F70" s="404" t="s">
        <v>4</v>
      </c>
    </row>
    <row r="71" spans="1:6" ht="47.25">
      <c r="A71" s="404">
        <f t="shared" si="0"/>
        <v>38</v>
      </c>
      <c r="B71" s="66" t="s">
        <v>34751</v>
      </c>
      <c r="C71" s="147" t="s">
        <v>34752</v>
      </c>
      <c r="D71" s="1518" t="s">
        <v>1246</v>
      </c>
      <c r="E71" s="1513">
        <v>1500000</v>
      </c>
      <c r="F71" s="404" t="s">
        <v>4</v>
      </c>
    </row>
    <row r="72" spans="1:6" ht="47.25">
      <c r="A72" s="404">
        <f t="shared" si="0"/>
        <v>39</v>
      </c>
      <c r="B72" s="66" t="s">
        <v>34753</v>
      </c>
      <c r="C72" s="147" t="s">
        <v>34754</v>
      </c>
      <c r="D72" s="1518" t="s">
        <v>43975</v>
      </c>
      <c r="E72" s="1513">
        <v>500000</v>
      </c>
      <c r="F72" s="404" t="s">
        <v>4</v>
      </c>
    </row>
    <row r="73" spans="1:6" ht="47.25">
      <c r="A73" s="404">
        <f t="shared" si="0"/>
        <v>40</v>
      </c>
      <c r="B73" s="66" t="s">
        <v>34755</v>
      </c>
      <c r="C73" s="147" t="s">
        <v>34756</v>
      </c>
      <c r="D73" s="1518" t="s">
        <v>1246</v>
      </c>
      <c r="E73" s="1513">
        <v>1200000</v>
      </c>
      <c r="F73" s="404" t="s">
        <v>4</v>
      </c>
    </row>
    <row r="74" spans="1:6" ht="47.25">
      <c r="A74" s="404">
        <f t="shared" si="0"/>
        <v>41</v>
      </c>
      <c r="B74" s="66" t="s">
        <v>34757</v>
      </c>
      <c r="C74" s="147" t="s">
        <v>34758</v>
      </c>
      <c r="D74" s="1518" t="s">
        <v>1246</v>
      </c>
      <c r="E74" s="1513">
        <v>1500000</v>
      </c>
      <c r="F74" s="404" t="s">
        <v>4</v>
      </c>
    </row>
    <row r="75" spans="1:6" ht="47.25">
      <c r="A75" s="404">
        <f t="shared" si="0"/>
        <v>42</v>
      </c>
      <c r="B75" s="66" t="s">
        <v>34757</v>
      </c>
      <c r="C75" s="147" t="s">
        <v>34759</v>
      </c>
      <c r="D75" s="1518" t="s">
        <v>43976</v>
      </c>
      <c r="E75" s="1513">
        <v>500000</v>
      </c>
      <c r="F75" s="404" t="s">
        <v>4</v>
      </c>
    </row>
    <row r="76" spans="1:6" ht="78.75">
      <c r="A76" s="404">
        <f t="shared" si="0"/>
        <v>43</v>
      </c>
      <c r="B76" s="66" t="s">
        <v>34760</v>
      </c>
      <c r="C76" s="147" t="s">
        <v>34761</v>
      </c>
      <c r="D76" s="1518" t="s">
        <v>44160</v>
      </c>
      <c r="E76" s="1513">
        <v>1000000</v>
      </c>
      <c r="F76" s="404" t="s">
        <v>34708</v>
      </c>
    </row>
    <row r="77" spans="1:6" ht="110.25">
      <c r="A77" s="404">
        <v>44</v>
      </c>
      <c r="B77" s="66" t="s">
        <v>34733</v>
      </c>
      <c r="C77" s="147" t="s">
        <v>34734</v>
      </c>
      <c r="D77" s="147" t="s">
        <v>44098</v>
      </c>
      <c r="E77" s="1513">
        <v>1000000</v>
      </c>
      <c r="F77" s="404" t="s">
        <v>4</v>
      </c>
    </row>
    <row r="78" spans="1:6">
      <c r="A78" s="404"/>
      <c r="B78" s="2192" t="s">
        <v>1218</v>
      </c>
      <c r="C78" s="2193"/>
      <c r="D78" s="2194"/>
      <c r="E78" s="1513"/>
      <c r="F78" s="404"/>
    </row>
    <row r="79" spans="1:6" s="1980" customFormat="1" ht="63">
      <c r="A79" s="404">
        <v>45</v>
      </c>
      <c r="B79" s="1516" t="s">
        <v>34762</v>
      </c>
      <c r="C79" s="147" t="s">
        <v>34763</v>
      </c>
      <c r="D79" s="147" t="s">
        <v>43977</v>
      </c>
      <c r="E79" s="2053">
        <v>6000000</v>
      </c>
      <c r="F79" s="404" t="s">
        <v>118</v>
      </c>
    </row>
    <row r="80" spans="1:6" ht="15.75" customHeight="1">
      <c r="A80" s="404"/>
      <c r="B80" s="2192" t="s">
        <v>148</v>
      </c>
      <c r="C80" s="2193"/>
      <c r="D80" s="2194"/>
      <c r="E80" s="1513"/>
      <c r="F80" s="404"/>
    </row>
    <row r="81" spans="1:6" ht="78.75">
      <c r="A81" s="404">
        <v>46</v>
      </c>
      <c r="B81" s="66" t="s">
        <v>34764</v>
      </c>
      <c r="C81" s="1518" t="s">
        <v>34765</v>
      </c>
      <c r="D81" s="1518" t="s">
        <v>34766</v>
      </c>
      <c r="E81" s="2054">
        <v>4000000</v>
      </c>
      <c r="F81" s="404" t="s">
        <v>118</v>
      </c>
    </row>
    <row r="82" spans="1:6" ht="15.75" customHeight="1">
      <c r="A82" s="404">
        <f t="shared" si="0"/>
        <v>47</v>
      </c>
      <c r="B82" s="66" t="s">
        <v>34767</v>
      </c>
      <c r="C82" s="1518" t="s">
        <v>34768</v>
      </c>
      <c r="D82" s="1518" t="s">
        <v>34738</v>
      </c>
      <c r="E82" s="1513">
        <v>250000</v>
      </c>
      <c r="F82" s="404" t="s">
        <v>4</v>
      </c>
    </row>
    <row r="83" spans="1:6" ht="78.75">
      <c r="A83" s="404">
        <f t="shared" si="0"/>
        <v>48</v>
      </c>
      <c r="B83" s="66" t="s">
        <v>34770</v>
      </c>
      <c r="C83" s="1518" t="s">
        <v>34771</v>
      </c>
      <c r="D83" s="1518" t="s">
        <v>43978</v>
      </c>
      <c r="E83" s="1513">
        <v>800000</v>
      </c>
      <c r="F83" s="404" t="s">
        <v>4</v>
      </c>
    </row>
    <row r="84" spans="1:6" ht="78.75">
      <c r="A84" s="404">
        <f t="shared" si="0"/>
        <v>49</v>
      </c>
      <c r="B84" s="66" t="s">
        <v>34772</v>
      </c>
      <c r="C84" s="1518" t="s">
        <v>34773</v>
      </c>
      <c r="D84" s="690" t="s">
        <v>43980</v>
      </c>
      <c r="E84" s="1513">
        <v>300000</v>
      </c>
      <c r="F84" s="404" t="s">
        <v>118</v>
      </c>
    </row>
    <row r="85" spans="1:6" ht="63">
      <c r="A85" s="404">
        <f t="shared" si="0"/>
        <v>50</v>
      </c>
      <c r="B85" s="66" t="s">
        <v>34774</v>
      </c>
      <c r="C85" s="1518" t="s">
        <v>34775</v>
      </c>
      <c r="D85" s="690" t="s">
        <v>43979</v>
      </c>
      <c r="E85" s="1513">
        <v>300000</v>
      </c>
      <c r="F85" s="404" t="s">
        <v>118</v>
      </c>
    </row>
    <row r="86" spans="1:6" ht="78.75">
      <c r="A86" s="404">
        <f t="shared" si="0"/>
        <v>51</v>
      </c>
      <c r="B86" s="66" t="s">
        <v>34776</v>
      </c>
      <c r="C86" s="1518" t="s">
        <v>34777</v>
      </c>
      <c r="D86" s="690" t="s">
        <v>43981</v>
      </c>
      <c r="E86" s="1513">
        <v>800000</v>
      </c>
      <c r="F86" s="404" t="s">
        <v>4</v>
      </c>
    </row>
    <row r="87" spans="1:6" ht="47.25">
      <c r="A87" s="404">
        <f t="shared" si="0"/>
        <v>52</v>
      </c>
      <c r="B87" s="66" t="s">
        <v>34778</v>
      </c>
      <c r="C87" s="1518" t="s">
        <v>34779</v>
      </c>
      <c r="D87" s="1518" t="s">
        <v>34780</v>
      </c>
      <c r="E87" s="1513">
        <v>1500000</v>
      </c>
      <c r="F87" s="404" t="s">
        <v>118</v>
      </c>
    </row>
    <row r="88" spans="1:6" ht="63">
      <c r="A88" s="404">
        <f t="shared" si="0"/>
        <v>53</v>
      </c>
      <c r="B88" s="66" t="s">
        <v>34781</v>
      </c>
      <c r="C88" s="1518" t="s">
        <v>34782</v>
      </c>
      <c r="D88" s="1518" t="s">
        <v>43982</v>
      </c>
      <c r="E88" s="1513">
        <v>300000</v>
      </c>
      <c r="F88" s="404" t="s">
        <v>118</v>
      </c>
    </row>
    <row r="89" spans="1:6" ht="78.75">
      <c r="A89" s="404">
        <v>54</v>
      </c>
      <c r="B89" s="66" t="s">
        <v>34767</v>
      </c>
      <c r="C89" s="1518" t="s">
        <v>34769</v>
      </c>
      <c r="D89" s="1518" t="s">
        <v>44099</v>
      </c>
      <c r="E89" s="1513">
        <v>300000</v>
      </c>
      <c r="F89" s="404" t="s">
        <v>4</v>
      </c>
    </row>
    <row r="90" spans="1:6">
      <c r="A90" s="404"/>
      <c r="B90" s="2192" t="s">
        <v>208</v>
      </c>
      <c r="C90" s="2194"/>
      <c r="D90" s="1518"/>
      <c r="E90" s="1513"/>
      <c r="F90" s="404"/>
    </row>
    <row r="91" spans="1:6" s="1980" customFormat="1" ht="110.25">
      <c r="A91" s="404">
        <v>55</v>
      </c>
      <c r="B91" s="66" t="s">
        <v>34783</v>
      </c>
      <c r="C91" s="1518" t="s">
        <v>34784</v>
      </c>
      <c r="D91" s="1518" t="s">
        <v>43983</v>
      </c>
      <c r="E91" s="1513">
        <v>500000</v>
      </c>
      <c r="F91" s="404" t="s">
        <v>118</v>
      </c>
    </row>
    <row r="92" spans="1:6" ht="15.75" customHeight="1">
      <c r="A92" s="404"/>
      <c r="B92" s="2192" t="s">
        <v>1418</v>
      </c>
      <c r="C92" s="2193"/>
      <c r="D92" s="2194"/>
      <c r="E92" s="1513"/>
      <c r="F92" s="404"/>
    </row>
    <row r="93" spans="1:6" ht="47.25">
      <c r="A93" s="404">
        <v>56</v>
      </c>
      <c r="B93" s="1005" t="s">
        <v>34785</v>
      </c>
      <c r="C93" s="1518" t="s">
        <v>34786</v>
      </c>
      <c r="D93" s="1518" t="s">
        <v>43984</v>
      </c>
      <c r="E93" s="1513">
        <v>180000</v>
      </c>
      <c r="F93" s="404" t="s">
        <v>118</v>
      </c>
    </row>
    <row r="94" spans="1:6" ht="47.25">
      <c r="A94" s="404">
        <f t="shared" si="0"/>
        <v>57</v>
      </c>
      <c r="B94" s="1005" t="s">
        <v>34785</v>
      </c>
      <c r="C94" s="1518" t="s">
        <v>34787</v>
      </c>
      <c r="D94" s="1518" t="s">
        <v>43985</v>
      </c>
      <c r="E94" s="1513">
        <v>120000</v>
      </c>
      <c r="F94" s="404" t="s">
        <v>118</v>
      </c>
    </row>
    <row r="95" spans="1:6">
      <c r="A95" s="404"/>
      <c r="B95" s="2192" t="s">
        <v>2271</v>
      </c>
      <c r="C95" s="2194"/>
      <c r="D95" s="147"/>
      <c r="E95" s="1514"/>
      <c r="F95" s="404"/>
    </row>
    <row r="96" spans="1:6" ht="78.75">
      <c r="A96" s="404">
        <v>58</v>
      </c>
      <c r="B96" s="66" t="s">
        <v>33475</v>
      </c>
      <c r="C96" s="1518" t="s">
        <v>34788</v>
      </c>
      <c r="D96" s="147" t="s">
        <v>34789</v>
      </c>
      <c r="E96" s="1513">
        <v>2180817.5099999998</v>
      </c>
      <c r="F96" s="404" t="s">
        <v>118</v>
      </c>
    </row>
    <row r="97" spans="1:256">
      <c r="A97" s="404"/>
      <c r="B97" s="2192" t="s">
        <v>4589</v>
      </c>
      <c r="C97" s="2193"/>
      <c r="D97" s="2194"/>
      <c r="E97" s="1514"/>
      <c r="F97" s="404"/>
    </row>
    <row r="98" spans="1:256" ht="47.25">
      <c r="A98" s="404">
        <v>59</v>
      </c>
      <c r="B98" s="66" t="s">
        <v>34790</v>
      </c>
      <c r="C98" s="147" t="s">
        <v>35115</v>
      </c>
      <c r="D98" s="147" t="s">
        <v>34791</v>
      </c>
      <c r="E98" s="1513">
        <v>80000</v>
      </c>
      <c r="F98" s="404" t="s">
        <v>4</v>
      </c>
    </row>
    <row r="99" spans="1:256" ht="15.75" customHeight="1">
      <c r="A99" s="404">
        <f>A98+1</f>
        <v>60</v>
      </c>
      <c r="B99" s="66" t="s">
        <v>34792</v>
      </c>
      <c r="C99" s="147" t="s">
        <v>35116</v>
      </c>
      <c r="D99" s="147" t="s">
        <v>34793</v>
      </c>
      <c r="E99" s="1513">
        <v>80000</v>
      </c>
      <c r="F99" s="404" t="s">
        <v>4</v>
      </c>
    </row>
    <row r="100" spans="1:256" ht="47.25">
      <c r="A100" s="404">
        <f>A99+1</f>
        <v>61</v>
      </c>
      <c r="B100" s="66" t="s">
        <v>34794</v>
      </c>
      <c r="C100" s="147" t="s">
        <v>35117</v>
      </c>
      <c r="D100" s="147" t="s">
        <v>34795</v>
      </c>
      <c r="E100" s="1513">
        <v>80000</v>
      </c>
      <c r="F100" s="404" t="s">
        <v>4</v>
      </c>
    </row>
    <row r="101" spans="1:256" ht="31.5">
      <c r="A101" s="404">
        <f>A100+1</f>
        <v>62</v>
      </c>
      <c r="B101" s="66" t="s">
        <v>34796</v>
      </c>
      <c r="C101" s="147" t="s">
        <v>35118</v>
      </c>
      <c r="D101" s="147" t="s">
        <v>34791</v>
      </c>
      <c r="E101" s="1513">
        <v>80000</v>
      </c>
      <c r="F101" s="404" t="s">
        <v>4</v>
      </c>
    </row>
    <row r="102" spans="1:256" ht="78.75">
      <c r="A102" s="404">
        <f>A101+1</f>
        <v>63</v>
      </c>
      <c r="B102" s="66" t="s">
        <v>34783</v>
      </c>
      <c r="C102" s="147" t="s">
        <v>35120</v>
      </c>
      <c r="D102" s="147" t="s">
        <v>35125</v>
      </c>
      <c r="E102" s="1513">
        <v>280000</v>
      </c>
      <c r="F102" s="404" t="s">
        <v>4</v>
      </c>
    </row>
    <row r="103" spans="1:256" ht="63">
      <c r="A103" s="404">
        <f>A102+1</f>
        <v>64</v>
      </c>
      <c r="B103" s="66" t="s">
        <v>34797</v>
      </c>
      <c r="C103" s="147" t="s">
        <v>35119</v>
      </c>
      <c r="D103" s="147" t="s">
        <v>34798</v>
      </c>
      <c r="E103" s="1513">
        <v>280781.53999999998</v>
      </c>
      <c r="F103" s="404" t="s">
        <v>4</v>
      </c>
    </row>
    <row r="104" spans="1:256">
      <c r="A104" s="404"/>
      <c r="B104" s="2192" t="s">
        <v>2090</v>
      </c>
      <c r="C104" s="2193"/>
      <c r="D104" s="2194"/>
      <c r="E104" s="1514">
        <f>SUM(E33:E103)</f>
        <v>61942599.049999997</v>
      </c>
      <c r="F104" s="404"/>
    </row>
    <row r="105" spans="1:256" ht="98.25" customHeight="1">
      <c r="A105" s="2143" t="s">
        <v>1391</v>
      </c>
      <c r="B105" s="2143"/>
      <c r="C105" s="2143"/>
      <c r="D105" s="2143" t="s">
        <v>1392</v>
      </c>
      <c r="E105" s="2143"/>
      <c r="F105" s="2143"/>
      <c r="G105" s="68"/>
      <c r="H105" s="68"/>
      <c r="I105" s="978"/>
      <c r="J105" s="68"/>
      <c r="K105" s="68"/>
      <c r="L105" s="922"/>
      <c r="M105" s="922"/>
      <c r="N105" s="922"/>
      <c r="O105" s="922"/>
      <c r="P105" s="922"/>
      <c r="Q105" s="922"/>
      <c r="R105" s="922"/>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c r="HW105" s="68"/>
      <c r="HX105" s="68"/>
      <c r="HY105" s="68"/>
      <c r="HZ105" s="68"/>
      <c r="IA105" s="68"/>
      <c r="IB105" s="68"/>
      <c r="IC105" s="68"/>
      <c r="ID105" s="68"/>
      <c r="IE105" s="68"/>
      <c r="IF105" s="68"/>
      <c r="IG105" s="68"/>
      <c r="IH105" s="68"/>
      <c r="II105" s="68"/>
      <c r="IJ105" s="68"/>
      <c r="IK105" s="68"/>
      <c r="IL105" s="68"/>
      <c r="IM105" s="68"/>
      <c r="IN105" s="68"/>
      <c r="IO105" s="68"/>
      <c r="IP105" s="68"/>
      <c r="IQ105" s="68"/>
      <c r="IR105" s="68"/>
      <c r="IS105" s="68"/>
      <c r="IT105" s="68"/>
      <c r="IU105" s="68"/>
      <c r="IV105" s="68"/>
    </row>
    <row r="110" spans="1:256" ht="47.25">
      <c r="A110" s="404"/>
      <c r="B110" s="1519" t="s">
        <v>34688</v>
      </c>
      <c r="C110" s="147" t="s">
        <v>34689</v>
      </c>
      <c r="D110" s="1533" t="s">
        <v>35124</v>
      </c>
      <c r="E110" s="1531">
        <v>1200000</v>
      </c>
      <c r="F110" s="404" t="s">
        <v>118</v>
      </c>
    </row>
    <row r="111" spans="1:256">
      <c r="E111" s="1520">
        <f>SUM(E110)</f>
        <v>1200000</v>
      </c>
    </row>
    <row r="115" spans="5:5">
      <c r="E115" s="1520">
        <f>E111+E104+E21</f>
        <v>109040875.52</v>
      </c>
    </row>
  </sheetData>
  <mergeCells count="19">
    <mergeCell ref="B95:C95"/>
    <mergeCell ref="B97:D97"/>
    <mergeCell ref="B104:D104"/>
    <mergeCell ref="A105:C105"/>
    <mergeCell ref="D105:F105"/>
    <mergeCell ref="B90:C90"/>
    <mergeCell ref="B92:D92"/>
    <mergeCell ref="A1:F1"/>
    <mergeCell ref="A2:F2"/>
    <mergeCell ref="A3:F3"/>
    <mergeCell ref="B5:C5"/>
    <mergeCell ref="B11:D11"/>
    <mergeCell ref="B32:D32"/>
    <mergeCell ref="A28:F28"/>
    <mergeCell ref="A29:F29"/>
    <mergeCell ref="A30:F30"/>
    <mergeCell ref="B80:D80"/>
    <mergeCell ref="B61:D61"/>
    <mergeCell ref="B78:D78"/>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sheetPr>
    <tabColor theme="5" tint="-0.499984740745262"/>
  </sheetPr>
  <dimension ref="A1:F105"/>
  <sheetViews>
    <sheetView topLeftCell="A19" workbookViewId="0">
      <selection activeCell="F30" sqref="F30"/>
    </sheetView>
  </sheetViews>
  <sheetFormatPr defaultRowHeight="15"/>
  <cols>
    <col min="1" max="1" width="7.140625" style="12" customWidth="1"/>
    <col min="2" max="2" width="20.140625" style="1210" customWidth="1"/>
    <col min="3" max="3" width="42.7109375" style="1210" customWidth="1"/>
    <col min="4" max="4" width="34" style="12" customWidth="1"/>
    <col min="5" max="5" width="22.7109375" style="12" customWidth="1"/>
    <col min="6" max="6" width="11.5703125" style="55" customWidth="1"/>
    <col min="7" max="16384" width="9.140625" style="12"/>
  </cols>
  <sheetData>
    <row r="1" spans="1:6" ht="15.75" customHeight="1">
      <c r="A1" s="2317" t="s">
        <v>133</v>
      </c>
      <c r="B1" s="2317"/>
      <c r="C1" s="2317"/>
      <c r="D1" s="2317"/>
      <c r="E1" s="2317"/>
      <c r="F1" s="2317"/>
    </row>
    <row r="2" spans="1:6" ht="15.75" customHeight="1">
      <c r="A2" s="2317" t="s">
        <v>27914</v>
      </c>
      <c r="B2" s="2317"/>
      <c r="C2" s="2317"/>
      <c r="D2" s="2317"/>
      <c r="E2" s="2317"/>
      <c r="F2" s="2317"/>
    </row>
    <row r="3" spans="1:6" ht="15.75" customHeight="1">
      <c r="A3" s="2430" t="s">
        <v>6436</v>
      </c>
      <c r="B3" s="2430"/>
      <c r="C3" s="2430"/>
      <c r="D3" s="2430"/>
      <c r="E3" s="2430"/>
      <c r="F3" s="2430"/>
    </row>
    <row r="4" spans="1:6" ht="15.75">
      <c r="A4" s="1241" t="s">
        <v>134</v>
      </c>
      <c r="B4" s="1242" t="s">
        <v>676</v>
      </c>
      <c r="C4" s="1242" t="s">
        <v>463</v>
      </c>
      <c r="D4" s="1242" t="s">
        <v>788</v>
      </c>
      <c r="E4" s="1492" t="s">
        <v>1394</v>
      </c>
      <c r="F4" s="1243" t="s">
        <v>677</v>
      </c>
    </row>
    <row r="5" spans="1:6" ht="26.25" customHeight="1">
      <c r="A5" s="1244"/>
      <c r="B5" s="2443" t="s">
        <v>14721</v>
      </c>
      <c r="C5" s="2444"/>
      <c r="D5" s="2445"/>
      <c r="E5" s="1492"/>
      <c r="F5" s="1243"/>
    </row>
    <row r="6" spans="1:6" ht="31.5">
      <c r="A6" s="1245">
        <v>1</v>
      </c>
      <c r="B6" s="1246" t="s">
        <v>464</v>
      </c>
      <c r="C6" s="1247" t="s">
        <v>34067</v>
      </c>
      <c r="D6" s="1248" t="s">
        <v>3</v>
      </c>
      <c r="E6" s="1493">
        <v>3155947</v>
      </c>
      <c r="F6" s="1249" t="s">
        <v>118</v>
      </c>
    </row>
    <row r="7" spans="1:6" ht="31.5">
      <c r="A7" s="1245">
        <v>2</v>
      </c>
      <c r="B7" s="1246" t="s">
        <v>7</v>
      </c>
      <c r="C7" s="1247" t="s">
        <v>29767</v>
      </c>
      <c r="D7" s="1248" t="s">
        <v>10395</v>
      </c>
      <c r="E7" s="1493">
        <v>131040</v>
      </c>
      <c r="F7" s="1249" t="s">
        <v>118</v>
      </c>
    </row>
    <row r="8" spans="1:6" ht="63">
      <c r="A8" s="1245">
        <v>3</v>
      </c>
      <c r="B8" s="1246" t="s">
        <v>5</v>
      </c>
      <c r="C8" s="1247" t="s">
        <v>29768</v>
      </c>
      <c r="D8" s="1248" t="s">
        <v>6776</v>
      </c>
      <c r="E8" s="1493">
        <v>1653279.53</v>
      </c>
      <c r="F8" s="1249" t="s">
        <v>118</v>
      </c>
    </row>
    <row r="9" spans="1:6" ht="47.25">
      <c r="A9" s="1245">
        <v>4</v>
      </c>
      <c r="B9" s="1246" t="s">
        <v>5140</v>
      </c>
      <c r="C9" s="1247" t="s">
        <v>29769</v>
      </c>
      <c r="D9" s="1248" t="s">
        <v>10798</v>
      </c>
      <c r="E9" s="1493">
        <v>500000</v>
      </c>
      <c r="F9" s="1249" t="s">
        <v>118</v>
      </c>
    </row>
    <row r="10" spans="1:6" ht="47.25">
      <c r="A10" s="1245">
        <v>5</v>
      </c>
      <c r="B10" s="1246" t="s">
        <v>12</v>
      </c>
      <c r="C10" s="1247" t="s">
        <v>29770</v>
      </c>
      <c r="D10" s="1248" t="s">
        <v>14</v>
      </c>
      <c r="E10" s="1493">
        <v>1102186</v>
      </c>
      <c r="F10" s="1249" t="s">
        <v>118</v>
      </c>
    </row>
    <row r="11" spans="1:6" ht="21.75" customHeight="1">
      <c r="A11" s="1245"/>
      <c r="B11" s="2446" t="s">
        <v>3161</v>
      </c>
      <c r="C11" s="2447"/>
      <c r="D11" s="2448"/>
      <c r="E11" s="1494"/>
      <c r="F11" s="1249"/>
    </row>
    <row r="12" spans="1:6" ht="63">
      <c r="A12" s="1245">
        <v>6</v>
      </c>
      <c r="B12" s="1246" t="s">
        <v>5</v>
      </c>
      <c r="C12" s="1247" t="s">
        <v>29771</v>
      </c>
      <c r="D12" s="1248" t="s">
        <v>6776</v>
      </c>
      <c r="E12" s="1493">
        <v>1108491.27</v>
      </c>
      <c r="F12" s="1249" t="s">
        <v>118</v>
      </c>
    </row>
    <row r="13" spans="1:6" ht="47.25">
      <c r="A13" s="1309">
        <v>7</v>
      </c>
      <c r="B13" s="1495" t="s">
        <v>12</v>
      </c>
      <c r="C13" s="1310" t="s">
        <v>29772</v>
      </c>
      <c r="D13" s="1496" t="s">
        <v>14</v>
      </c>
      <c r="E13" s="1493">
        <v>1662735</v>
      </c>
      <c r="F13" s="1249" t="s">
        <v>118</v>
      </c>
    </row>
    <row r="14" spans="1:6" ht="47.25">
      <c r="A14" s="440">
        <v>8</v>
      </c>
      <c r="B14" s="107" t="s">
        <v>5140</v>
      </c>
      <c r="C14" s="107" t="s">
        <v>29773</v>
      </c>
      <c r="D14" s="51" t="s">
        <v>10798</v>
      </c>
      <c r="E14" s="1493">
        <v>500000</v>
      </c>
      <c r="F14" s="1249" t="s">
        <v>118</v>
      </c>
    </row>
    <row r="15" spans="1:6" ht="22.5" customHeight="1">
      <c r="A15" s="440"/>
      <c r="B15" s="2178" t="s">
        <v>207</v>
      </c>
      <c r="C15" s="2178"/>
      <c r="D15" s="2178"/>
      <c r="E15" s="1493"/>
      <c r="F15" s="1249"/>
    </row>
    <row r="16" spans="1:6" ht="47.25">
      <c r="A16" s="440">
        <v>9</v>
      </c>
      <c r="B16" s="107" t="s">
        <v>475</v>
      </c>
      <c r="C16" s="107" t="s">
        <v>29774</v>
      </c>
      <c r="D16" s="51" t="s">
        <v>27915</v>
      </c>
      <c r="E16" s="1497">
        <v>5738993.5</v>
      </c>
      <c r="F16" s="1249" t="s">
        <v>118</v>
      </c>
    </row>
    <row r="17" spans="1:6" ht="15.75">
      <c r="A17" s="1314"/>
      <c r="B17" s="2449" t="s">
        <v>593</v>
      </c>
      <c r="C17" s="2450"/>
      <c r="D17" s="2451"/>
      <c r="E17" s="1494"/>
      <c r="F17" s="1249"/>
    </row>
    <row r="18" spans="1:6" ht="31.5">
      <c r="A18" s="1245">
        <v>12</v>
      </c>
      <c r="B18" s="1246" t="s">
        <v>39</v>
      </c>
      <c r="C18" s="1247" t="s">
        <v>29777</v>
      </c>
      <c r="D18" s="1248" t="s">
        <v>34068</v>
      </c>
      <c r="E18" s="1493">
        <v>14000000</v>
      </c>
      <c r="F18" s="1249" t="s">
        <v>118</v>
      </c>
    </row>
    <row r="19" spans="1:6" ht="31.5">
      <c r="A19" s="1309">
        <v>13</v>
      </c>
      <c r="B19" s="1495" t="s">
        <v>596</v>
      </c>
      <c r="C19" s="1310" t="s">
        <v>29778</v>
      </c>
      <c r="D19" s="1496" t="s">
        <v>34068</v>
      </c>
      <c r="E19" s="1497">
        <v>11000000</v>
      </c>
      <c r="F19" s="1313" t="s">
        <v>118</v>
      </c>
    </row>
    <row r="20" spans="1:6" ht="31.5">
      <c r="A20" s="440">
        <v>14</v>
      </c>
      <c r="B20" s="107" t="s">
        <v>27919</v>
      </c>
      <c r="C20" s="107" t="s">
        <v>29779</v>
      </c>
      <c r="D20" s="51" t="s">
        <v>34068</v>
      </c>
      <c r="E20" s="1498">
        <v>2274423.2000000002</v>
      </c>
      <c r="F20" s="1322" t="s">
        <v>118</v>
      </c>
    </row>
    <row r="21" spans="1:6" ht="15.75">
      <c r="A21" s="440"/>
      <c r="B21" s="114" t="s">
        <v>15</v>
      </c>
      <c r="C21" s="114"/>
      <c r="D21" s="47"/>
      <c r="E21" s="1499">
        <f>SUM(E6:E20)</f>
        <v>42827095.5</v>
      </c>
      <c r="F21" s="1500"/>
    </row>
    <row r="22" spans="1:6" ht="15.75">
      <c r="A22" s="2143" t="s">
        <v>32028</v>
      </c>
      <c r="B22" s="2143"/>
      <c r="C22" s="2143"/>
      <c r="D22" s="2143" t="s">
        <v>32029</v>
      </c>
      <c r="E22" s="2143"/>
      <c r="F22" s="2143"/>
    </row>
    <row r="23" spans="1:6" ht="15.75">
      <c r="A23" s="1245"/>
      <c r="B23" s="1247"/>
      <c r="C23" s="1308"/>
      <c r="D23" s="433"/>
      <c r="E23" s="1250"/>
      <c r="F23" s="1249"/>
    </row>
    <row r="24" spans="1:6" ht="15.75">
      <c r="A24" s="1309"/>
      <c r="B24" s="1310"/>
      <c r="C24" s="1311"/>
      <c r="D24" s="433"/>
      <c r="E24" s="1312"/>
      <c r="F24" s="1313"/>
    </row>
    <row r="25" spans="1:6" ht="15.75">
      <c r="A25" s="2317" t="s">
        <v>133</v>
      </c>
      <c r="B25" s="2317"/>
      <c r="C25" s="2317"/>
      <c r="D25" s="2317"/>
      <c r="E25" s="2317"/>
      <c r="F25" s="2317"/>
    </row>
    <row r="26" spans="1:6" ht="15.75">
      <c r="A26" s="2317" t="s">
        <v>27914</v>
      </c>
      <c r="B26" s="2317"/>
      <c r="C26" s="2317"/>
      <c r="D26" s="2317"/>
      <c r="E26" s="2317"/>
      <c r="F26" s="2317"/>
    </row>
    <row r="27" spans="1:6" ht="15.75">
      <c r="A27" s="2317" t="s">
        <v>140</v>
      </c>
      <c r="B27" s="2317"/>
      <c r="C27" s="2317"/>
      <c r="D27" s="2317"/>
      <c r="E27" s="2317"/>
      <c r="F27" s="2317"/>
    </row>
    <row r="28" spans="1:6" ht="15.75">
      <c r="A28" s="1318" t="s">
        <v>134</v>
      </c>
      <c r="B28" s="1319" t="s">
        <v>676</v>
      </c>
      <c r="C28" s="1319" t="s">
        <v>463</v>
      </c>
      <c r="D28" s="1319" t="s">
        <v>788</v>
      </c>
      <c r="E28" s="1320" t="s">
        <v>26654</v>
      </c>
      <c r="F28" s="1321" t="s">
        <v>677</v>
      </c>
    </row>
    <row r="29" spans="1:6" ht="15.75">
      <c r="A29" s="440"/>
      <c r="B29" s="2178" t="s">
        <v>930</v>
      </c>
      <c r="C29" s="2178"/>
      <c r="D29" s="2178"/>
      <c r="E29" s="469"/>
      <c r="F29" s="1322"/>
    </row>
    <row r="30" spans="1:6" ht="47.25">
      <c r="A30" s="440">
        <v>1</v>
      </c>
      <c r="B30" s="107" t="s">
        <v>27917</v>
      </c>
      <c r="C30" s="107" t="s">
        <v>29776</v>
      </c>
      <c r="D30" s="107" t="s">
        <v>27918</v>
      </c>
      <c r="E30" s="155">
        <v>200000</v>
      </c>
      <c r="F30" s="417" t="s">
        <v>4</v>
      </c>
    </row>
    <row r="31" spans="1:6" ht="15.75">
      <c r="A31" s="440"/>
      <c r="B31" s="2178" t="s">
        <v>480</v>
      </c>
      <c r="C31" s="2178"/>
      <c r="D31" s="2178"/>
      <c r="E31" s="469"/>
      <c r="F31" s="417"/>
    </row>
    <row r="32" spans="1:6" ht="78.75">
      <c r="A32" s="440">
        <v>2</v>
      </c>
      <c r="B32" s="107" t="s">
        <v>27920</v>
      </c>
      <c r="C32" s="107" t="s">
        <v>29780</v>
      </c>
      <c r="D32" s="107" t="s">
        <v>27921</v>
      </c>
      <c r="E32" s="155">
        <v>800000</v>
      </c>
      <c r="F32" s="417" t="s">
        <v>118</v>
      </c>
    </row>
    <row r="33" spans="1:6" ht="78.75">
      <c r="A33" s="440">
        <v>3</v>
      </c>
      <c r="B33" s="107" t="s">
        <v>27922</v>
      </c>
      <c r="C33" s="107" t="s">
        <v>29781</v>
      </c>
      <c r="D33" s="107" t="s">
        <v>27921</v>
      </c>
      <c r="E33" s="155">
        <v>600000</v>
      </c>
      <c r="F33" s="417" t="s">
        <v>118</v>
      </c>
    </row>
    <row r="34" spans="1:6" ht="78.75">
      <c r="A34" s="440">
        <v>4</v>
      </c>
      <c r="B34" s="107" t="s">
        <v>27923</v>
      </c>
      <c r="C34" s="107" t="s">
        <v>29782</v>
      </c>
      <c r="D34" s="107" t="s">
        <v>27924</v>
      </c>
      <c r="E34" s="155">
        <v>800000</v>
      </c>
      <c r="F34" s="417" t="s">
        <v>118</v>
      </c>
    </row>
    <row r="35" spans="1:6" ht="94.5">
      <c r="A35" s="440">
        <v>5</v>
      </c>
      <c r="B35" s="107" t="s">
        <v>27925</v>
      </c>
      <c r="C35" s="107" t="s">
        <v>29783</v>
      </c>
      <c r="D35" s="107" t="s">
        <v>27926</v>
      </c>
      <c r="E35" s="155">
        <v>3150000</v>
      </c>
      <c r="F35" s="417" t="s">
        <v>118</v>
      </c>
    </row>
    <row r="36" spans="1:6" ht="78.75">
      <c r="A36" s="440">
        <v>6</v>
      </c>
      <c r="B36" s="107" t="s">
        <v>27927</v>
      </c>
      <c r="C36" s="107" t="s">
        <v>29784</v>
      </c>
      <c r="D36" s="107" t="s">
        <v>27921</v>
      </c>
      <c r="E36" s="155">
        <v>800000</v>
      </c>
      <c r="F36" s="417" t="s">
        <v>118</v>
      </c>
    </row>
    <row r="37" spans="1:6" ht="78.75">
      <c r="A37" s="440">
        <v>7</v>
      </c>
      <c r="B37" s="107" t="s">
        <v>27928</v>
      </c>
      <c r="C37" s="107" t="s">
        <v>29785</v>
      </c>
      <c r="D37" s="107" t="s">
        <v>27921</v>
      </c>
      <c r="E37" s="155">
        <v>800000</v>
      </c>
      <c r="F37" s="417" t="s">
        <v>118</v>
      </c>
    </row>
    <row r="38" spans="1:6" ht="94.5">
      <c r="A38" s="440">
        <v>8</v>
      </c>
      <c r="B38" s="107" t="s">
        <v>27929</v>
      </c>
      <c r="C38" s="107" t="s">
        <v>29786</v>
      </c>
      <c r="D38" s="107" t="s">
        <v>27930</v>
      </c>
      <c r="E38" s="155">
        <v>2500000</v>
      </c>
      <c r="F38" s="417" t="s">
        <v>118</v>
      </c>
    </row>
    <row r="39" spans="1:6" ht="78.75">
      <c r="A39" s="440">
        <v>9</v>
      </c>
      <c r="B39" s="107" t="s">
        <v>27931</v>
      </c>
      <c r="C39" s="107" t="s">
        <v>29787</v>
      </c>
      <c r="D39" s="107" t="s">
        <v>27921</v>
      </c>
      <c r="E39" s="155">
        <v>800000</v>
      </c>
      <c r="F39" s="417" t="s">
        <v>118</v>
      </c>
    </row>
    <row r="40" spans="1:6" ht="78.75">
      <c r="A40" s="440">
        <v>10</v>
      </c>
      <c r="B40" s="107" t="s">
        <v>27932</v>
      </c>
      <c r="C40" s="107" t="s">
        <v>29788</v>
      </c>
      <c r="D40" s="107" t="s">
        <v>27924</v>
      </c>
      <c r="E40" s="155">
        <v>800000</v>
      </c>
      <c r="F40" s="417" t="s">
        <v>118</v>
      </c>
    </row>
    <row r="41" spans="1:6" ht="78.75">
      <c r="A41" s="440">
        <v>11</v>
      </c>
      <c r="B41" s="107" t="s">
        <v>27933</v>
      </c>
      <c r="C41" s="107" t="s">
        <v>29789</v>
      </c>
      <c r="D41" s="107" t="s">
        <v>27921</v>
      </c>
      <c r="E41" s="155">
        <v>800000</v>
      </c>
      <c r="F41" s="417" t="s">
        <v>118</v>
      </c>
    </row>
    <row r="42" spans="1:6" ht="78.75">
      <c r="A42" s="440">
        <v>12</v>
      </c>
      <c r="B42" s="107" t="s">
        <v>27934</v>
      </c>
      <c r="C42" s="107" t="s">
        <v>29790</v>
      </c>
      <c r="D42" s="107" t="s">
        <v>27921</v>
      </c>
      <c r="E42" s="155">
        <v>800000</v>
      </c>
      <c r="F42" s="417" t="s">
        <v>118</v>
      </c>
    </row>
    <row r="43" spans="1:6" ht="78.75">
      <c r="A43" s="440">
        <v>13</v>
      </c>
      <c r="B43" s="107" t="s">
        <v>27935</v>
      </c>
      <c r="C43" s="107" t="s">
        <v>29791</v>
      </c>
      <c r="D43" s="107" t="s">
        <v>27924</v>
      </c>
      <c r="E43" s="155">
        <v>800000</v>
      </c>
      <c r="F43" s="417" t="s">
        <v>118</v>
      </c>
    </row>
    <row r="44" spans="1:6" ht="78.75">
      <c r="A44" s="440">
        <v>14</v>
      </c>
      <c r="B44" s="107" t="s">
        <v>27936</v>
      </c>
      <c r="C44" s="107" t="s">
        <v>29792</v>
      </c>
      <c r="D44" s="107" t="s">
        <v>27921</v>
      </c>
      <c r="E44" s="155">
        <v>800000</v>
      </c>
      <c r="F44" s="417" t="s">
        <v>118</v>
      </c>
    </row>
    <row r="45" spans="1:6" ht="78.75">
      <c r="A45" s="440">
        <v>15</v>
      </c>
      <c r="B45" s="107" t="s">
        <v>27937</v>
      </c>
      <c r="C45" s="107" t="s">
        <v>29793</v>
      </c>
      <c r="D45" s="107" t="s">
        <v>27924</v>
      </c>
      <c r="E45" s="155">
        <v>800000</v>
      </c>
      <c r="F45" s="417" t="s">
        <v>118</v>
      </c>
    </row>
    <row r="46" spans="1:6" ht="78.75">
      <c r="A46" s="440">
        <v>16</v>
      </c>
      <c r="B46" s="107" t="s">
        <v>27938</v>
      </c>
      <c r="C46" s="107" t="s">
        <v>29794</v>
      </c>
      <c r="D46" s="107" t="s">
        <v>27924</v>
      </c>
      <c r="E46" s="155">
        <v>800000</v>
      </c>
      <c r="F46" s="417" t="s">
        <v>118</v>
      </c>
    </row>
    <row r="47" spans="1:6" ht="78.75">
      <c r="A47" s="440">
        <v>17</v>
      </c>
      <c r="B47" s="107" t="s">
        <v>27939</v>
      </c>
      <c r="C47" s="107" t="s">
        <v>29795</v>
      </c>
      <c r="D47" s="107" t="s">
        <v>27924</v>
      </c>
      <c r="E47" s="155">
        <v>800000</v>
      </c>
      <c r="F47" s="417" t="s">
        <v>118</v>
      </c>
    </row>
    <row r="48" spans="1:6" ht="78.75">
      <c r="A48" s="440">
        <v>18</v>
      </c>
      <c r="B48" s="107" t="s">
        <v>27940</v>
      </c>
      <c r="C48" s="107" t="s">
        <v>29796</v>
      </c>
      <c r="D48" s="107" t="s">
        <v>27924</v>
      </c>
      <c r="E48" s="155">
        <v>800000</v>
      </c>
      <c r="F48" s="417" t="s">
        <v>118</v>
      </c>
    </row>
    <row r="49" spans="1:6" ht="47.25">
      <c r="A49" s="440">
        <v>19</v>
      </c>
      <c r="B49" s="107" t="s">
        <v>27941</v>
      </c>
      <c r="C49" s="107" t="s">
        <v>29797</v>
      </c>
      <c r="D49" s="107" t="s">
        <v>27942</v>
      </c>
      <c r="E49" s="155">
        <v>1000000</v>
      </c>
      <c r="F49" s="417" t="s">
        <v>4</v>
      </c>
    </row>
    <row r="50" spans="1:6" ht="47.25">
      <c r="A50" s="440">
        <v>20</v>
      </c>
      <c r="B50" s="107" t="s">
        <v>27943</v>
      </c>
      <c r="C50" s="107" t="s">
        <v>29798</v>
      </c>
      <c r="D50" s="107" t="s">
        <v>27944</v>
      </c>
      <c r="E50" s="155">
        <v>1000000</v>
      </c>
      <c r="F50" s="417" t="s">
        <v>4</v>
      </c>
    </row>
    <row r="51" spans="1:6" ht="47.25">
      <c r="A51" s="440">
        <v>21</v>
      </c>
      <c r="B51" s="107" t="s">
        <v>27945</v>
      </c>
      <c r="C51" s="107" t="s">
        <v>29799</v>
      </c>
      <c r="D51" s="107" t="s">
        <v>27946</v>
      </c>
      <c r="E51" s="155">
        <v>1000000</v>
      </c>
      <c r="F51" s="417" t="s">
        <v>4</v>
      </c>
    </row>
    <row r="52" spans="1:6" ht="47.25">
      <c r="A52" s="440">
        <v>22</v>
      </c>
      <c r="B52" s="107" t="s">
        <v>27947</v>
      </c>
      <c r="C52" s="107" t="s">
        <v>29800</v>
      </c>
      <c r="D52" s="107" t="s">
        <v>27946</v>
      </c>
      <c r="E52" s="155">
        <v>1000000</v>
      </c>
      <c r="F52" s="417" t="s">
        <v>4</v>
      </c>
    </row>
    <row r="53" spans="1:6" ht="47.25">
      <c r="A53" s="440">
        <v>23</v>
      </c>
      <c r="B53" s="107" t="s">
        <v>27948</v>
      </c>
      <c r="C53" s="107" t="s">
        <v>29801</v>
      </c>
      <c r="D53" s="107" t="s">
        <v>27944</v>
      </c>
      <c r="E53" s="155">
        <v>1000000</v>
      </c>
      <c r="F53" s="417" t="s">
        <v>4</v>
      </c>
    </row>
    <row r="54" spans="1:6" ht="47.25">
      <c r="A54" s="440">
        <v>24</v>
      </c>
      <c r="B54" s="107" t="s">
        <v>27949</v>
      </c>
      <c r="C54" s="107" t="s">
        <v>29802</v>
      </c>
      <c r="D54" s="107" t="s">
        <v>27950</v>
      </c>
      <c r="E54" s="155">
        <v>1000000</v>
      </c>
      <c r="F54" s="417" t="s">
        <v>4</v>
      </c>
    </row>
    <row r="55" spans="1:6" ht="47.25">
      <c r="A55" s="440">
        <v>25</v>
      </c>
      <c r="B55" s="107" t="s">
        <v>27951</v>
      </c>
      <c r="C55" s="107" t="s">
        <v>29803</v>
      </c>
      <c r="D55" s="107" t="s">
        <v>27946</v>
      </c>
      <c r="E55" s="155">
        <v>1000000</v>
      </c>
      <c r="F55" s="417" t="s">
        <v>4</v>
      </c>
    </row>
    <row r="56" spans="1:6" ht="47.25">
      <c r="A56" s="440">
        <v>26</v>
      </c>
      <c r="B56" s="107" t="s">
        <v>27952</v>
      </c>
      <c r="C56" s="107" t="s">
        <v>29804</v>
      </c>
      <c r="D56" s="107" t="s">
        <v>27946</v>
      </c>
      <c r="E56" s="155">
        <v>1000000</v>
      </c>
      <c r="F56" s="417" t="s">
        <v>4</v>
      </c>
    </row>
    <row r="57" spans="1:6" ht="47.25">
      <c r="A57" s="440">
        <v>27</v>
      </c>
      <c r="B57" s="107" t="s">
        <v>27953</v>
      </c>
      <c r="C57" s="107" t="s">
        <v>29805</v>
      </c>
      <c r="D57" s="107" t="s">
        <v>27954</v>
      </c>
      <c r="E57" s="155">
        <v>1000000</v>
      </c>
      <c r="F57" s="417" t="s">
        <v>4</v>
      </c>
    </row>
    <row r="58" spans="1:6" ht="47.25">
      <c r="A58" s="440">
        <v>28</v>
      </c>
      <c r="B58" s="107" t="s">
        <v>27955</v>
      </c>
      <c r="C58" s="107" t="s">
        <v>29806</v>
      </c>
      <c r="D58" s="107" t="s">
        <v>27946</v>
      </c>
      <c r="E58" s="155">
        <v>1000000</v>
      </c>
      <c r="F58" s="417" t="s">
        <v>4</v>
      </c>
    </row>
    <row r="59" spans="1:6" ht="47.25">
      <c r="A59" s="440">
        <v>29</v>
      </c>
      <c r="B59" s="107" t="s">
        <v>27956</v>
      </c>
      <c r="C59" s="107" t="s">
        <v>29807</v>
      </c>
      <c r="D59" s="107" t="s">
        <v>27946</v>
      </c>
      <c r="E59" s="155">
        <v>1000000</v>
      </c>
      <c r="F59" s="417" t="s">
        <v>4</v>
      </c>
    </row>
    <row r="60" spans="1:6" ht="47.25">
      <c r="A60" s="440">
        <v>30</v>
      </c>
      <c r="B60" s="107" t="s">
        <v>27957</v>
      </c>
      <c r="C60" s="107" t="s">
        <v>29808</v>
      </c>
      <c r="D60" s="107" t="s">
        <v>27946</v>
      </c>
      <c r="E60" s="155">
        <v>1000000</v>
      </c>
      <c r="F60" s="417" t="s">
        <v>4</v>
      </c>
    </row>
    <row r="61" spans="1:6" ht="47.25">
      <c r="A61" s="440">
        <v>31</v>
      </c>
      <c r="B61" s="107" t="s">
        <v>19715</v>
      </c>
      <c r="C61" s="107" t="s">
        <v>29809</v>
      </c>
      <c r="D61" s="107" t="s">
        <v>27946</v>
      </c>
      <c r="E61" s="155">
        <v>1000000</v>
      </c>
      <c r="F61" s="417" t="s">
        <v>4</v>
      </c>
    </row>
    <row r="62" spans="1:6" ht="47.25">
      <c r="A62" s="440">
        <v>32</v>
      </c>
      <c r="B62" s="107" t="s">
        <v>27958</v>
      </c>
      <c r="C62" s="107" t="s">
        <v>29810</v>
      </c>
      <c r="D62" s="107" t="s">
        <v>27946</v>
      </c>
      <c r="E62" s="155">
        <v>1000000</v>
      </c>
      <c r="F62" s="417" t="s">
        <v>4</v>
      </c>
    </row>
    <row r="63" spans="1:6" ht="47.25">
      <c r="A63" s="440">
        <v>33</v>
      </c>
      <c r="B63" s="107" t="s">
        <v>27959</v>
      </c>
      <c r="C63" s="107" t="s">
        <v>29811</v>
      </c>
      <c r="D63" s="107" t="s">
        <v>27944</v>
      </c>
      <c r="E63" s="155">
        <v>1000000</v>
      </c>
      <c r="F63" s="417" t="s">
        <v>4</v>
      </c>
    </row>
    <row r="64" spans="1:6" ht="47.25">
      <c r="A64" s="440">
        <v>34</v>
      </c>
      <c r="B64" s="107" t="s">
        <v>27960</v>
      </c>
      <c r="C64" s="107" t="s">
        <v>29812</v>
      </c>
      <c r="D64" s="107" t="s">
        <v>27946</v>
      </c>
      <c r="E64" s="155">
        <v>1000000</v>
      </c>
      <c r="F64" s="417" t="s">
        <v>4</v>
      </c>
    </row>
    <row r="65" spans="1:6" ht="15.75">
      <c r="A65" s="440"/>
      <c r="B65" s="2178" t="s">
        <v>1353</v>
      </c>
      <c r="C65" s="2178"/>
      <c r="D65" s="2178"/>
      <c r="E65" s="469"/>
      <c r="F65" s="417"/>
    </row>
    <row r="66" spans="1:6" ht="63">
      <c r="A66" s="440">
        <v>35</v>
      </c>
      <c r="B66" s="107" t="s">
        <v>27961</v>
      </c>
      <c r="C66" s="107" t="s">
        <v>29813</v>
      </c>
      <c r="D66" s="107" t="s">
        <v>27962</v>
      </c>
      <c r="E66" s="155">
        <v>1000000</v>
      </c>
      <c r="F66" s="417" t="s">
        <v>118</v>
      </c>
    </row>
    <row r="67" spans="1:6" ht="63">
      <c r="A67" s="440">
        <v>36</v>
      </c>
      <c r="B67" s="107" t="s">
        <v>27963</v>
      </c>
      <c r="C67" s="107" t="s">
        <v>29814</v>
      </c>
      <c r="D67" s="107" t="s">
        <v>27964</v>
      </c>
      <c r="E67" s="155">
        <v>1500000</v>
      </c>
      <c r="F67" s="417" t="s">
        <v>118</v>
      </c>
    </row>
    <row r="68" spans="1:6" ht="78.75">
      <c r="A68" s="440">
        <v>37</v>
      </c>
      <c r="B68" s="107" t="s">
        <v>27965</v>
      </c>
      <c r="C68" s="107" t="s">
        <v>29815</v>
      </c>
      <c r="D68" s="107" t="s">
        <v>27966</v>
      </c>
      <c r="E68" s="155">
        <v>2750000</v>
      </c>
      <c r="F68" s="417" t="s">
        <v>118</v>
      </c>
    </row>
    <row r="69" spans="1:6" ht="47.25">
      <c r="A69" s="440">
        <v>38</v>
      </c>
      <c r="B69" s="107" t="s">
        <v>27967</v>
      </c>
      <c r="C69" s="107" t="s">
        <v>29816</v>
      </c>
      <c r="D69" s="107" t="s">
        <v>27968</v>
      </c>
      <c r="E69" s="155">
        <v>1000000</v>
      </c>
      <c r="F69" s="417" t="s">
        <v>118</v>
      </c>
    </row>
    <row r="70" spans="1:6" ht="78.75">
      <c r="A70" s="440">
        <v>39</v>
      </c>
      <c r="B70" s="107" t="s">
        <v>27969</v>
      </c>
      <c r="C70" s="107" t="s">
        <v>29817</v>
      </c>
      <c r="D70" s="107" t="s">
        <v>27924</v>
      </c>
      <c r="E70" s="155">
        <v>800000</v>
      </c>
      <c r="F70" s="417" t="s">
        <v>118</v>
      </c>
    </row>
    <row r="71" spans="1:6" ht="63">
      <c r="A71" s="440">
        <v>40</v>
      </c>
      <c r="B71" s="107" t="s">
        <v>27970</v>
      </c>
      <c r="C71" s="107" t="s">
        <v>29818</v>
      </c>
      <c r="D71" s="107" t="s">
        <v>27971</v>
      </c>
      <c r="E71" s="155">
        <v>800000</v>
      </c>
      <c r="F71" s="417" t="s">
        <v>118</v>
      </c>
    </row>
    <row r="72" spans="1:6" ht="63">
      <c r="A72" s="440">
        <v>41</v>
      </c>
      <c r="B72" s="107" t="s">
        <v>27972</v>
      </c>
      <c r="C72" s="107" t="s">
        <v>29819</v>
      </c>
      <c r="D72" s="107" t="s">
        <v>27971</v>
      </c>
      <c r="E72" s="155">
        <v>800000</v>
      </c>
      <c r="F72" s="417" t="s">
        <v>118</v>
      </c>
    </row>
    <row r="73" spans="1:6" ht="63">
      <c r="A73" s="440">
        <v>42</v>
      </c>
      <c r="B73" s="107" t="s">
        <v>27973</v>
      </c>
      <c r="C73" s="107" t="s">
        <v>29820</v>
      </c>
      <c r="D73" s="107" t="s">
        <v>27974</v>
      </c>
      <c r="E73" s="155">
        <v>913780</v>
      </c>
      <c r="F73" s="417" t="s">
        <v>118</v>
      </c>
    </row>
    <row r="74" spans="1:6" ht="31.5">
      <c r="A74" s="440">
        <v>43</v>
      </c>
      <c r="B74" s="107" t="s">
        <v>27975</v>
      </c>
      <c r="C74" s="107" t="s">
        <v>29821</v>
      </c>
      <c r="D74" s="107" t="s">
        <v>27976</v>
      </c>
      <c r="E74" s="155">
        <v>6500000</v>
      </c>
      <c r="F74" s="417" t="s">
        <v>4</v>
      </c>
    </row>
    <row r="75" spans="1:6" ht="47.25">
      <c r="A75" s="440">
        <v>44</v>
      </c>
      <c r="B75" s="107" t="s">
        <v>27977</v>
      </c>
      <c r="C75" s="107" t="s">
        <v>29822</v>
      </c>
      <c r="D75" s="107" t="s">
        <v>27946</v>
      </c>
      <c r="E75" s="155">
        <v>1000000</v>
      </c>
      <c r="F75" s="417" t="s">
        <v>4</v>
      </c>
    </row>
    <row r="76" spans="1:6" ht="47.25">
      <c r="A76" s="440">
        <v>45</v>
      </c>
      <c r="B76" s="107" t="s">
        <v>27978</v>
      </c>
      <c r="C76" s="107" t="s">
        <v>29823</v>
      </c>
      <c r="D76" s="107" t="s">
        <v>27946</v>
      </c>
      <c r="E76" s="155">
        <v>1000000</v>
      </c>
      <c r="F76" s="417" t="s">
        <v>4</v>
      </c>
    </row>
    <row r="77" spans="1:6" ht="31.5">
      <c r="A77" s="440">
        <v>46</v>
      </c>
      <c r="B77" s="107" t="s">
        <v>27979</v>
      </c>
      <c r="C77" s="107" t="s">
        <v>29824</v>
      </c>
      <c r="D77" s="107" t="s">
        <v>27980</v>
      </c>
      <c r="E77" s="155">
        <v>1000000</v>
      </c>
      <c r="F77" s="417" t="s">
        <v>4</v>
      </c>
    </row>
    <row r="78" spans="1:6" ht="47.25">
      <c r="A78" s="440">
        <v>47</v>
      </c>
      <c r="B78" s="107" t="s">
        <v>27981</v>
      </c>
      <c r="C78" s="107" t="s">
        <v>29825</v>
      </c>
      <c r="D78" s="107" t="s">
        <v>27946</v>
      </c>
      <c r="E78" s="155">
        <v>1000000</v>
      </c>
      <c r="F78" s="417" t="s">
        <v>4</v>
      </c>
    </row>
    <row r="79" spans="1:6" ht="31.5">
      <c r="A79" s="440">
        <v>48</v>
      </c>
      <c r="B79" s="107" t="s">
        <v>27982</v>
      </c>
      <c r="C79" s="107" t="s">
        <v>29826</v>
      </c>
      <c r="D79" s="107" t="s">
        <v>27983</v>
      </c>
      <c r="E79" s="155">
        <v>1000000</v>
      </c>
      <c r="F79" s="417" t="s">
        <v>4</v>
      </c>
    </row>
    <row r="80" spans="1:6" ht="31.5">
      <c r="A80" s="440">
        <v>49</v>
      </c>
      <c r="B80" s="107" t="s">
        <v>27984</v>
      </c>
      <c r="C80" s="107" t="s">
        <v>29827</v>
      </c>
      <c r="D80" s="107" t="s">
        <v>27983</v>
      </c>
      <c r="E80" s="155">
        <v>1000000</v>
      </c>
      <c r="F80" s="417" t="s">
        <v>4</v>
      </c>
    </row>
    <row r="81" spans="1:6" ht="31.5">
      <c r="A81" s="440">
        <v>50</v>
      </c>
      <c r="B81" s="107" t="s">
        <v>27985</v>
      </c>
      <c r="C81" s="107" t="s">
        <v>29828</v>
      </c>
      <c r="D81" s="107" t="s">
        <v>27980</v>
      </c>
      <c r="E81" s="155">
        <v>1000000</v>
      </c>
      <c r="F81" s="417" t="s">
        <v>4</v>
      </c>
    </row>
    <row r="82" spans="1:6" ht="47.25">
      <c r="A82" s="440">
        <v>51</v>
      </c>
      <c r="B82" s="107" t="s">
        <v>27986</v>
      </c>
      <c r="C82" s="107" t="s">
        <v>29829</v>
      </c>
      <c r="D82" s="107" t="s">
        <v>27946</v>
      </c>
      <c r="E82" s="155">
        <v>1000000</v>
      </c>
      <c r="F82" s="417" t="s">
        <v>4</v>
      </c>
    </row>
    <row r="83" spans="1:6" ht="47.25">
      <c r="A83" s="440">
        <v>52</v>
      </c>
      <c r="B83" s="107" t="s">
        <v>27987</v>
      </c>
      <c r="C83" s="107" t="s">
        <v>29830</v>
      </c>
      <c r="D83" s="107" t="s">
        <v>27946</v>
      </c>
      <c r="E83" s="155">
        <v>1000000</v>
      </c>
      <c r="F83" s="417" t="s">
        <v>4</v>
      </c>
    </row>
    <row r="84" spans="1:6" ht="47.25">
      <c r="A84" s="440">
        <v>53</v>
      </c>
      <c r="B84" s="107" t="s">
        <v>27988</v>
      </c>
      <c r="C84" s="107" t="s">
        <v>29831</v>
      </c>
      <c r="D84" s="107" t="s">
        <v>27946</v>
      </c>
      <c r="E84" s="155">
        <v>1000000</v>
      </c>
      <c r="F84" s="417" t="s">
        <v>4</v>
      </c>
    </row>
    <row r="85" spans="1:6" ht="31.5">
      <c r="A85" s="440">
        <v>54</v>
      </c>
      <c r="B85" s="107" t="s">
        <v>27989</v>
      </c>
      <c r="C85" s="107" t="s">
        <v>29832</v>
      </c>
      <c r="D85" s="107" t="s">
        <v>9243</v>
      </c>
      <c r="E85" s="155">
        <v>1000000</v>
      </c>
      <c r="F85" s="417" t="s">
        <v>4</v>
      </c>
    </row>
    <row r="86" spans="1:6" ht="31.5">
      <c r="A86" s="440">
        <v>55</v>
      </c>
      <c r="B86" s="107" t="s">
        <v>27990</v>
      </c>
      <c r="C86" s="107" t="s">
        <v>29833</v>
      </c>
      <c r="D86" s="107" t="s">
        <v>27980</v>
      </c>
      <c r="E86" s="155">
        <v>1000000</v>
      </c>
      <c r="F86" s="417" t="s">
        <v>4</v>
      </c>
    </row>
    <row r="87" spans="1:6" ht="15.75">
      <c r="A87" s="440"/>
      <c r="B87" s="2178" t="s">
        <v>148</v>
      </c>
      <c r="C87" s="2178"/>
      <c r="D87" s="2178"/>
      <c r="E87" s="469"/>
      <c r="F87" s="417"/>
    </row>
    <row r="88" spans="1:6" ht="47.25">
      <c r="A88" s="440">
        <v>56</v>
      </c>
      <c r="B88" s="107" t="s">
        <v>27991</v>
      </c>
      <c r="C88" s="107" t="s">
        <v>29834</v>
      </c>
      <c r="D88" s="51" t="s">
        <v>27992</v>
      </c>
      <c r="E88" s="155">
        <v>1500000</v>
      </c>
      <c r="F88" s="417" t="s">
        <v>118</v>
      </c>
    </row>
    <row r="89" spans="1:6" ht="63">
      <c r="A89" s="440">
        <v>57</v>
      </c>
      <c r="B89" s="107" t="s">
        <v>27993</v>
      </c>
      <c r="C89" s="107" t="s">
        <v>29835</v>
      </c>
      <c r="D89" s="51" t="s">
        <v>27994</v>
      </c>
      <c r="E89" s="155">
        <v>900000</v>
      </c>
      <c r="F89" s="417" t="s">
        <v>4</v>
      </c>
    </row>
    <row r="90" spans="1:6" ht="63">
      <c r="A90" s="440">
        <v>58</v>
      </c>
      <c r="B90" s="107" t="s">
        <v>27995</v>
      </c>
      <c r="C90" s="107" t="s">
        <v>29836</v>
      </c>
      <c r="D90" s="51" t="s">
        <v>27994</v>
      </c>
      <c r="E90" s="155">
        <v>950000</v>
      </c>
      <c r="F90" s="417" t="s">
        <v>4</v>
      </c>
    </row>
    <row r="91" spans="1:6" ht="15.75">
      <c r="A91" s="1314"/>
      <c r="B91" s="1315" t="s">
        <v>15</v>
      </c>
      <c r="C91" s="1251"/>
      <c r="D91" s="1251"/>
      <c r="E91" s="1316">
        <f>SUM(E30:E90)</f>
        <v>65063780</v>
      </c>
      <c r="F91" s="1317"/>
    </row>
    <row r="92" spans="1:6" ht="78" customHeight="1">
      <c r="A92" s="2183" t="s">
        <v>7569</v>
      </c>
      <c r="B92" s="2184"/>
      <c r="C92" s="2185"/>
      <c r="D92" s="2143" t="s">
        <v>1392</v>
      </c>
      <c r="E92" s="2143"/>
      <c r="F92" s="2143"/>
    </row>
    <row r="99" spans="1:6" ht="31.5">
      <c r="A99" s="440">
        <v>10</v>
      </c>
      <c r="B99" s="107" t="s">
        <v>591</v>
      </c>
      <c r="C99" s="107" t="s">
        <v>29775</v>
      </c>
      <c r="D99" s="51" t="s">
        <v>27916</v>
      </c>
      <c r="E99" s="469">
        <v>200000</v>
      </c>
      <c r="F99" s="1322" t="s">
        <v>4</v>
      </c>
    </row>
    <row r="100" spans="1:6" ht="63">
      <c r="A100" s="440">
        <v>59</v>
      </c>
      <c r="B100" s="143" t="s">
        <v>29838</v>
      </c>
      <c r="C100" s="107" t="s">
        <v>29837</v>
      </c>
      <c r="D100" s="51" t="s">
        <v>27994</v>
      </c>
      <c r="E100" s="155">
        <v>950000</v>
      </c>
      <c r="F100" s="417" t="s">
        <v>4</v>
      </c>
    </row>
    <row r="101" spans="1:6">
      <c r="E101" s="7">
        <f>SUM(E99:E100)</f>
        <v>1150000</v>
      </c>
    </row>
    <row r="102" spans="1:6">
      <c r="E102" s="7"/>
    </row>
    <row r="105" spans="1:6">
      <c r="E105" s="7">
        <f>E101+E91+E21</f>
        <v>109040875.5</v>
      </c>
    </row>
  </sheetData>
  <mergeCells count="18">
    <mergeCell ref="B15:D15"/>
    <mergeCell ref="B29:D29"/>
    <mergeCell ref="B17:D17"/>
    <mergeCell ref="A22:C22"/>
    <mergeCell ref="D22:F22"/>
    <mergeCell ref="A1:F1"/>
    <mergeCell ref="A2:F2"/>
    <mergeCell ref="A3:F3"/>
    <mergeCell ref="B5:D5"/>
    <mergeCell ref="B11:D11"/>
    <mergeCell ref="B87:D87"/>
    <mergeCell ref="A25:F25"/>
    <mergeCell ref="A26:F26"/>
    <mergeCell ref="A27:F27"/>
    <mergeCell ref="A92:C92"/>
    <mergeCell ref="D92:F92"/>
    <mergeCell ref="B31:D31"/>
    <mergeCell ref="B65:D65"/>
  </mergeCell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sheetPr>
    <tabColor theme="5" tint="-0.499984740745262"/>
  </sheetPr>
  <dimension ref="A1:F129"/>
  <sheetViews>
    <sheetView topLeftCell="A24" workbookViewId="0">
      <selection activeCell="G36" sqref="G36"/>
    </sheetView>
  </sheetViews>
  <sheetFormatPr defaultRowHeight="15"/>
  <cols>
    <col min="1" max="1" width="7.140625" style="12" customWidth="1"/>
    <col min="2" max="2" width="16.7109375" style="12" customWidth="1"/>
    <col min="3" max="3" width="42.7109375" style="12" customWidth="1"/>
    <col min="4" max="4" width="24.85546875" style="12" customWidth="1"/>
    <col min="5" max="5" width="21" style="12" customWidth="1"/>
    <col min="6" max="6" width="9.28515625" style="12" customWidth="1"/>
    <col min="7" max="16384" width="9.140625" style="12"/>
  </cols>
  <sheetData>
    <row r="1" spans="1:6" ht="15.75">
      <c r="A1" s="2149" t="s">
        <v>133</v>
      </c>
      <c r="B1" s="2149"/>
      <c r="C1" s="2149"/>
      <c r="D1" s="2149"/>
      <c r="E1" s="2149"/>
      <c r="F1" s="2149"/>
    </row>
    <row r="2" spans="1:6" ht="15.75">
      <c r="A2" s="2149" t="s">
        <v>27996</v>
      </c>
      <c r="B2" s="2149"/>
      <c r="C2" s="2149"/>
      <c r="D2" s="2149"/>
      <c r="E2" s="2149"/>
      <c r="F2" s="2149"/>
    </row>
    <row r="3" spans="1:6" ht="15.75">
      <c r="A3" s="2149" t="s">
        <v>140</v>
      </c>
      <c r="B3" s="2149"/>
      <c r="C3" s="2149"/>
      <c r="D3" s="2149"/>
      <c r="E3" s="2149"/>
      <c r="F3" s="2149"/>
    </row>
    <row r="4" spans="1:6" ht="31.5">
      <c r="A4" s="49"/>
      <c r="B4" s="173" t="s">
        <v>15118</v>
      </c>
      <c r="C4" s="173" t="s">
        <v>0</v>
      </c>
      <c r="D4" s="173" t="s">
        <v>14556</v>
      </c>
      <c r="E4" s="46" t="s">
        <v>1488</v>
      </c>
      <c r="F4" s="473" t="s">
        <v>1489</v>
      </c>
    </row>
    <row r="5" spans="1:6" ht="15.75">
      <c r="A5" s="49"/>
      <c r="B5" s="2181" t="s">
        <v>27997</v>
      </c>
      <c r="C5" s="2181"/>
      <c r="D5" s="75"/>
      <c r="E5" s="1252"/>
      <c r="F5" s="678"/>
    </row>
    <row r="6" spans="1:6" ht="31.5">
      <c r="A6" s="49">
        <v>1</v>
      </c>
      <c r="B6" s="75" t="s">
        <v>464</v>
      </c>
      <c r="C6" s="75" t="s">
        <v>29932</v>
      </c>
      <c r="D6" s="75" t="s">
        <v>3</v>
      </c>
      <c r="E6" s="109">
        <v>3800000</v>
      </c>
      <c r="F6" s="678" t="s">
        <v>118</v>
      </c>
    </row>
    <row r="7" spans="1:6" ht="94.5">
      <c r="A7" s="49">
        <v>2</v>
      </c>
      <c r="B7" s="75" t="s">
        <v>5</v>
      </c>
      <c r="C7" s="75" t="s">
        <v>29933</v>
      </c>
      <c r="D7" s="75" t="s">
        <v>27998</v>
      </c>
      <c r="E7" s="109">
        <v>336932.53</v>
      </c>
      <c r="F7" s="678" t="s">
        <v>118</v>
      </c>
    </row>
    <row r="8" spans="1:6" ht="31.5">
      <c r="A8" s="49">
        <v>3</v>
      </c>
      <c r="B8" s="75" t="s">
        <v>7</v>
      </c>
      <c r="C8" s="75" t="s">
        <v>29934</v>
      </c>
      <c r="D8" s="75" t="s">
        <v>27999</v>
      </c>
      <c r="E8" s="109">
        <v>241920</v>
      </c>
      <c r="F8" s="678" t="s">
        <v>118</v>
      </c>
    </row>
    <row r="9" spans="1:6" ht="47.25">
      <c r="A9" s="49">
        <v>4</v>
      </c>
      <c r="B9" s="75" t="s">
        <v>28000</v>
      </c>
      <c r="C9" s="75" t="s">
        <v>29935</v>
      </c>
      <c r="D9" s="75" t="s">
        <v>28001</v>
      </c>
      <c r="E9" s="109">
        <v>263600</v>
      </c>
      <c r="F9" s="678" t="s">
        <v>118</v>
      </c>
    </row>
    <row r="10" spans="1:6" ht="47.25">
      <c r="A10" s="49">
        <v>5</v>
      </c>
      <c r="B10" s="75" t="s">
        <v>12</v>
      </c>
      <c r="C10" s="75" t="s">
        <v>29936</v>
      </c>
      <c r="D10" s="75" t="s">
        <v>1914</v>
      </c>
      <c r="E10" s="109">
        <v>1900000</v>
      </c>
      <c r="F10" s="678" t="s">
        <v>118</v>
      </c>
    </row>
    <row r="11" spans="1:6" ht="15.75">
      <c r="A11" s="49"/>
      <c r="B11" s="2181" t="s">
        <v>28002</v>
      </c>
      <c r="C11" s="2181"/>
      <c r="D11" s="2181"/>
      <c r="E11" s="1253"/>
      <c r="F11" s="678"/>
    </row>
    <row r="12" spans="1:6" ht="78.75">
      <c r="A12" s="49">
        <v>6</v>
      </c>
      <c r="B12" s="75" t="s">
        <v>5</v>
      </c>
      <c r="C12" s="75" t="s">
        <v>29937</v>
      </c>
      <c r="D12" s="75" t="s">
        <v>28003</v>
      </c>
      <c r="E12" s="109">
        <v>600896.55000000005</v>
      </c>
      <c r="F12" s="678" t="s">
        <v>118</v>
      </c>
    </row>
    <row r="13" spans="1:6" ht="47.25">
      <c r="A13" s="49">
        <v>7</v>
      </c>
      <c r="B13" s="75" t="s">
        <v>12</v>
      </c>
      <c r="C13" s="75" t="s">
        <v>29938</v>
      </c>
      <c r="D13" s="75" t="s">
        <v>1914</v>
      </c>
      <c r="E13" s="109">
        <v>1300000</v>
      </c>
      <c r="F13" s="678" t="s">
        <v>118</v>
      </c>
    </row>
    <row r="14" spans="1:6" ht="47.25">
      <c r="A14" s="49">
        <v>8</v>
      </c>
      <c r="B14" s="75" t="s">
        <v>13461</v>
      </c>
      <c r="C14" s="75" t="s">
        <v>29939</v>
      </c>
      <c r="D14" s="75" t="s">
        <v>28004</v>
      </c>
      <c r="E14" s="109">
        <v>1370329.72</v>
      </c>
      <c r="F14" s="678" t="s">
        <v>118</v>
      </c>
    </row>
    <row r="15" spans="1:6" ht="15.75">
      <c r="A15" s="49"/>
      <c r="B15" s="355" t="s">
        <v>143</v>
      </c>
      <c r="C15" s="75"/>
      <c r="D15" s="1254"/>
      <c r="E15" s="1255"/>
      <c r="F15" s="678"/>
    </row>
    <row r="16" spans="1:6" ht="78.75">
      <c r="A16" s="49">
        <v>9</v>
      </c>
      <c r="B16" s="75" t="s">
        <v>195</v>
      </c>
      <c r="C16" s="75" t="s">
        <v>29940</v>
      </c>
      <c r="D16" s="75" t="s">
        <v>28005</v>
      </c>
      <c r="E16" s="109">
        <v>5738993.4500000002</v>
      </c>
      <c r="F16" s="678" t="s">
        <v>118</v>
      </c>
    </row>
    <row r="17" spans="1:6" ht="15.75">
      <c r="A17" s="49"/>
      <c r="B17" s="355" t="s">
        <v>593</v>
      </c>
      <c r="C17" s="355"/>
      <c r="D17" s="75"/>
      <c r="E17" s="1252"/>
      <c r="F17" s="678"/>
    </row>
    <row r="18" spans="1:6" ht="63">
      <c r="A18" s="49">
        <v>12</v>
      </c>
      <c r="B18" s="75" t="s">
        <v>39</v>
      </c>
      <c r="C18" s="75" t="s">
        <v>29943</v>
      </c>
      <c r="D18" s="51" t="s">
        <v>15130</v>
      </c>
      <c r="E18" s="109">
        <v>10000000</v>
      </c>
      <c r="F18" s="678" t="s">
        <v>118</v>
      </c>
    </row>
    <row r="19" spans="1:6" ht="63">
      <c r="A19" s="49">
        <v>13</v>
      </c>
      <c r="B19" s="75" t="s">
        <v>41</v>
      </c>
      <c r="C19" s="75" t="s">
        <v>29944</v>
      </c>
      <c r="D19" s="51" t="s">
        <v>15131</v>
      </c>
      <c r="E19" s="109">
        <v>7300000</v>
      </c>
      <c r="F19" s="678" t="s">
        <v>118</v>
      </c>
    </row>
    <row r="20" spans="1:6" ht="63">
      <c r="A20" s="49">
        <v>14</v>
      </c>
      <c r="B20" s="75" t="s">
        <v>1399</v>
      </c>
      <c r="C20" s="75" t="s">
        <v>29945</v>
      </c>
      <c r="D20" s="51" t="s">
        <v>28008</v>
      </c>
      <c r="E20" s="109">
        <v>700000</v>
      </c>
      <c r="F20" s="678" t="s">
        <v>118</v>
      </c>
    </row>
    <row r="21" spans="1:6" ht="15.75">
      <c r="A21" s="49"/>
      <c r="B21" s="355" t="s">
        <v>15</v>
      </c>
      <c r="C21" s="75"/>
      <c r="D21" s="75"/>
      <c r="E21" s="1256">
        <f>SUM(E6:E20)</f>
        <v>33552672.25</v>
      </c>
      <c r="F21" s="678"/>
    </row>
    <row r="22" spans="1:6" ht="67.5" customHeight="1">
      <c r="A22" s="2183" t="s">
        <v>32028</v>
      </c>
      <c r="B22" s="2184"/>
      <c r="C22" s="2185"/>
      <c r="D22" s="2183" t="s">
        <v>32029</v>
      </c>
      <c r="E22" s="2184"/>
      <c r="F22" s="2185"/>
    </row>
    <row r="23" spans="1:6" ht="15.75">
      <c r="A23" s="49"/>
      <c r="B23" s="75"/>
      <c r="C23" s="75"/>
      <c r="D23" s="75"/>
      <c r="E23" s="109"/>
      <c r="F23" s="678"/>
    </row>
    <row r="24" spans="1:6" ht="15.75">
      <c r="A24" s="49"/>
      <c r="B24" s="75"/>
      <c r="C24" s="75"/>
      <c r="D24" s="75"/>
      <c r="E24" s="109"/>
      <c r="F24" s="678"/>
    </row>
    <row r="25" spans="1:6" ht="15.75">
      <c r="A25" s="49"/>
      <c r="B25" s="75"/>
      <c r="C25" s="75"/>
      <c r="D25" s="75"/>
      <c r="E25" s="109"/>
      <c r="F25" s="678"/>
    </row>
    <row r="26" spans="1:6" ht="15.75">
      <c r="A26" s="49"/>
      <c r="B26" s="75"/>
      <c r="C26" s="75"/>
      <c r="D26" s="75"/>
      <c r="E26" s="109"/>
      <c r="F26" s="678"/>
    </row>
    <row r="27" spans="1:6" ht="15.75">
      <c r="A27" s="49"/>
      <c r="B27" s="75"/>
      <c r="C27" s="75"/>
      <c r="D27" s="75"/>
      <c r="E27" s="109"/>
      <c r="F27" s="678"/>
    </row>
    <row r="28" spans="1:6" ht="15.75">
      <c r="A28" s="2149" t="s">
        <v>133</v>
      </c>
      <c r="B28" s="2149"/>
      <c r="C28" s="2149"/>
      <c r="D28" s="2149"/>
      <c r="E28" s="2149"/>
      <c r="F28" s="2149"/>
    </row>
    <row r="29" spans="1:6" ht="15.75">
      <c r="A29" s="2149" t="s">
        <v>27996</v>
      </c>
      <c r="B29" s="2149"/>
      <c r="C29" s="2149"/>
      <c r="D29" s="2149"/>
      <c r="E29" s="2149"/>
      <c r="F29" s="2149"/>
    </row>
    <row r="30" spans="1:6" ht="15.75">
      <c r="A30" s="2149" t="s">
        <v>140</v>
      </c>
      <c r="B30" s="2149"/>
      <c r="C30" s="2149"/>
      <c r="D30" s="2149"/>
      <c r="E30" s="2149"/>
      <c r="F30" s="2149"/>
    </row>
    <row r="31" spans="1:6" ht="31.5">
      <c r="A31" s="46" t="s">
        <v>134</v>
      </c>
      <c r="B31" s="173" t="s">
        <v>15118</v>
      </c>
      <c r="C31" s="173" t="s">
        <v>0</v>
      </c>
      <c r="D31" s="173" t="s">
        <v>14556</v>
      </c>
      <c r="E31" s="46" t="s">
        <v>1488</v>
      </c>
      <c r="F31" s="473" t="s">
        <v>1489</v>
      </c>
    </row>
    <row r="32" spans="1:6" ht="18.75" customHeight="1">
      <c r="A32" s="49"/>
      <c r="B32" s="2452" t="s">
        <v>15121</v>
      </c>
      <c r="C32" s="2453"/>
      <c r="D32" s="75"/>
      <c r="E32" s="1256"/>
      <c r="F32" s="678"/>
    </row>
    <row r="33" spans="1:6" ht="47.25">
      <c r="A33" s="49">
        <v>1</v>
      </c>
      <c r="B33" s="75" t="s">
        <v>15122</v>
      </c>
      <c r="C33" s="75" t="s">
        <v>29941</v>
      </c>
      <c r="D33" s="51" t="s">
        <v>30012</v>
      </c>
      <c r="E33" s="106">
        <v>2288203.27</v>
      </c>
      <c r="F33" s="678" t="s">
        <v>118</v>
      </c>
    </row>
    <row r="34" spans="1:6" ht="18.75" customHeight="1">
      <c r="A34" s="49"/>
      <c r="B34" s="2452" t="s">
        <v>578</v>
      </c>
      <c r="C34" s="2453"/>
      <c r="D34" s="75"/>
      <c r="E34" s="295"/>
      <c r="F34" s="678"/>
    </row>
    <row r="35" spans="1:6" ht="47.25">
      <c r="A35" s="49">
        <v>2</v>
      </c>
      <c r="B35" s="75" t="s">
        <v>28006</v>
      </c>
      <c r="C35" s="75" t="s">
        <v>29942</v>
      </c>
      <c r="D35" s="51" t="s">
        <v>28007</v>
      </c>
      <c r="E35" s="106">
        <v>1000000</v>
      </c>
      <c r="F35" s="678" t="s">
        <v>118</v>
      </c>
    </row>
    <row r="36" spans="1:6" ht="15.75">
      <c r="A36" s="49"/>
      <c r="B36" s="2181" t="s">
        <v>3304</v>
      </c>
      <c r="C36" s="2181"/>
      <c r="D36" s="2181"/>
      <c r="E36" s="146"/>
      <c r="F36" s="678"/>
    </row>
    <row r="37" spans="1:6" ht="47.25">
      <c r="A37" s="49">
        <v>3</v>
      </c>
      <c r="B37" s="60" t="s">
        <v>28009</v>
      </c>
      <c r="C37" s="60" t="s">
        <v>29946</v>
      </c>
      <c r="D37" s="60" t="s">
        <v>15133</v>
      </c>
      <c r="E37" s="189">
        <v>500000</v>
      </c>
      <c r="F37" s="192" t="s">
        <v>118</v>
      </c>
    </row>
    <row r="38" spans="1:6" ht="31.5">
      <c r="A38" s="49">
        <v>4</v>
      </c>
      <c r="B38" s="60" t="s">
        <v>28010</v>
      </c>
      <c r="C38" s="60" t="s">
        <v>29947</v>
      </c>
      <c r="D38" s="60" t="s">
        <v>28011</v>
      </c>
      <c r="E38" s="189">
        <v>300000</v>
      </c>
      <c r="F38" s="192" t="s">
        <v>118</v>
      </c>
    </row>
    <row r="39" spans="1:6" ht="47.25">
      <c r="A39" s="49">
        <v>5</v>
      </c>
      <c r="B39" s="60" t="s">
        <v>28012</v>
      </c>
      <c r="C39" s="60" t="s">
        <v>29948</v>
      </c>
      <c r="D39" s="60" t="s">
        <v>28013</v>
      </c>
      <c r="E39" s="189">
        <v>600000</v>
      </c>
      <c r="F39" s="192" t="s">
        <v>118</v>
      </c>
    </row>
    <row r="40" spans="1:6" ht="47.25">
      <c r="A40" s="49">
        <v>6</v>
      </c>
      <c r="B40" s="60" t="s">
        <v>28014</v>
      </c>
      <c r="C40" s="60" t="s">
        <v>29949</v>
      </c>
      <c r="D40" s="60" t="s">
        <v>28015</v>
      </c>
      <c r="E40" s="189">
        <v>200000</v>
      </c>
      <c r="F40" s="192" t="s">
        <v>118</v>
      </c>
    </row>
    <row r="41" spans="1:6" ht="47.25">
      <c r="A41" s="49">
        <v>7</v>
      </c>
      <c r="B41" s="60" t="s">
        <v>28016</v>
      </c>
      <c r="C41" s="60" t="s">
        <v>29950</v>
      </c>
      <c r="D41" s="60" t="s">
        <v>28017</v>
      </c>
      <c r="E41" s="189">
        <v>500000</v>
      </c>
      <c r="F41" s="192" t="s">
        <v>118</v>
      </c>
    </row>
    <row r="42" spans="1:6" ht="47.25">
      <c r="A42" s="49">
        <v>8</v>
      </c>
      <c r="B42" s="60" t="s">
        <v>28018</v>
      </c>
      <c r="C42" s="60" t="s">
        <v>29951</v>
      </c>
      <c r="D42" s="60" t="s">
        <v>28013</v>
      </c>
      <c r="E42" s="189">
        <v>400000</v>
      </c>
      <c r="F42" s="192" t="s">
        <v>118</v>
      </c>
    </row>
    <row r="43" spans="1:6" ht="63">
      <c r="A43" s="49">
        <v>9</v>
      </c>
      <c r="B43" s="60" t="s">
        <v>28019</v>
      </c>
      <c r="C43" s="60" t="s">
        <v>29952</v>
      </c>
      <c r="D43" s="60" t="s">
        <v>28020</v>
      </c>
      <c r="E43" s="189">
        <v>300000</v>
      </c>
      <c r="F43" s="192" t="s">
        <v>118</v>
      </c>
    </row>
    <row r="44" spans="1:6" ht="63">
      <c r="A44" s="49">
        <v>10</v>
      </c>
      <c r="B44" s="60" t="s">
        <v>28021</v>
      </c>
      <c r="C44" s="60" t="s">
        <v>29953</v>
      </c>
      <c r="D44" s="60" t="s">
        <v>28022</v>
      </c>
      <c r="E44" s="189">
        <v>1000000</v>
      </c>
      <c r="F44" s="192" t="s">
        <v>118</v>
      </c>
    </row>
    <row r="45" spans="1:6" ht="63">
      <c r="A45" s="49">
        <v>11</v>
      </c>
      <c r="B45" s="60" t="s">
        <v>28023</v>
      </c>
      <c r="C45" s="60" t="s">
        <v>29954</v>
      </c>
      <c r="D45" s="60" t="s">
        <v>28024</v>
      </c>
      <c r="E45" s="189">
        <v>1500000</v>
      </c>
      <c r="F45" s="192" t="s">
        <v>118</v>
      </c>
    </row>
    <row r="46" spans="1:6" ht="63">
      <c r="A46" s="49">
        <v>12</v>
      </c>
      <c r="B46" s="60" t="s">
        <v>28025</v>
      </c>
      <c r="C46" s="60" t="s">
        <v>29955</v>
      </c>
      <c r="D46" s="60" t="s">
        <v>28026</v>
      </c>
      <c r="E46" s="189">
        <v>1000000</v>
      </c>
      <c r="F46" s="192" t="s">
        <v>118</v>
      </c>
    </row>
    <row r="47" spans="1:6" ht="31.5">
      <c r="A47" s="49">
        <v>13</v>
      </c>
      <c r="B47" s="60" t="s">
        <v>28027</v>
      </c>
      <c r="C47" s="60" t="s">
        <v>29956</v>
      </c>
      <c r="D47" s="60" t="s">
        <v>28028</v>
      </c>
      <c r="E47" s="189">
        <v>600000</v>
      </c>
      <c r="F47" s="192" t="s">
        <v>118</v>
      </c>
    </row>
    <row r="48" spans="1:6" ht="47.25">
      <c r="A48" s="49">
        <v>14</v>
      </c>
      <c r="B48" s="60" t="s">
        <v>28029</v>
      </c>
      <c r="C48" s="60" t="s">
        <v>29957</v>
      </c>
      <c r="D48" s="60" t="s">
        <v>28030</v>
      </c>
      <c r="E48" s="189">
        <v>600000</v>
      </c>
      <c r="F48" s="192" t="s">
        <v>118</v>
      </c>
    </row>
    <row r="49" spans="1:6" ht="47.25">
      <c r="A49" s="49">
        <v>15</v>
      </c>
      <c r="B49" s="60" t="s">
        <v>28031</v>
      </c>
      <c r="C49" s="60" t="s">
        <v>29958</v>
      </c>
      <c r="D49" s="60" t="s">
        <v>28017</v>
      </c>
      <c r="E49" s="189">
        <v>500000</v>
      </c>
      <c r="F49" s="192" t="s">
        <v>118</v>
      </c>
    </row>
    <row r="50" spans="1:6" ht="47.25">
      <c r="A50" s="49">
        <v>16</v>
      </c>
      <c r="B50" s="60" t="s">
        <v>28032</v>
      </c>
      <c r="C50" s="60" t="s">
        <v>29959</v>
      </c>
      <c r="D50" s="60" t="s">
        <v>28015</v>
      </c>
      <c r="E50" s="189">
        <v>200000</v>
      </c>
      <c r="F50" s="192" t="s">
        <v>118</v>
      </c>
    </row>
    <row r="51" spans="1:6" ht="47.25">
      <c r="A51" s="49">
        <v>17</v>
      </c>
      <c r="B51" s="60" t="s">
        <v>28033</v>
      </c>
      <c r="C51" s="60" t="s">
        <v>29960</v>
      </c>
      <c r="D51" s="60" t="s">
        <v>28017</v>
      </c>
      <c r="E51" s="189">
        <v>500000</v>
      </c>
      <c r="F51" s="192" t="s">
        <v>118</v>
      </c>
    </row>
    <row r="52" spans="1:6" ht="31.5">
      <c r="A52" s="49">
        <v>18</v>
      </c>
      <c r="B52" s="60" t="s">
        <v>28034</v>
      </c>
      <c r="C52" s="60" t="s">
        <v>29961</v>
      </c>
      <c r="D52" s="60" t="s">
        <v>28011</v>
      </c>
      <c r="E52" s="189">
        <v>200000</v>
      </c>
      <c r="F52" s="192" t="s">
        <v>118</v>
      </c>
    </row>
    <row r="53" spans="1:6" ht="47.25">
      <c r="A53" s="49">
        <v>19</v>
      </c>
      <c r="B53" s="60" t="s">
        <v>28035</v>
      </c>
      <c r="C53" s="60" t="s">
        <v>29962</v>
      </c>
      <c r="D53" s="60" t="s">
        <v>28036</v>
      </c>
      <c r="E53" s="189">
        <v>500000</v>
      </c>
      <c r="F53" s="192" t="s">
        <v>118</v>
      </c>
    </row>
    <row r="54" spans="1:6" ht="47.25">
      <c r="A54" s="49">
        <v>20</v>
      </c>
      <c r="B54" s="60" t="s">
        <v>28037</v>
      </c>
      <c r="C54" s="60" t="s">
        <v>29963</v>
      </c>
      <c r="D54" s="60" t="s">
        <v>28038</v>
      </c>
      <c r="E54" s="189">
        <v>600000</v>
      </c>
      <c r="F54" s="192" t="s">
        <v>118</v>
      </c>
    </row>
    <row r="55" spans="1:6" ht="47.25">
      <c r="A55" s="49">
        <v>21</v>
      </c>
      <c r="B55" s="60" t="s">
        <v>28039</v>
      </c>
      <c r="C55" s="60" t="s">
        <v>29964</v>
      </c>
      <c r="D55" s="60" t="s">
        <v>28030</v>
      </c>
      <c r="E55" s="189">
        <v>1500000</v>
      </c>
      <c r="F55" s="192" t="s">
        <v>118</v>
      </c>
    </row>
    <row r="56" spans="1:6" ht="47.25">
      <c r="A56" s="49">
        <v>22</v>
      </c>
      <c r="B56" s="60" t="s">
        <v>28040</v>
      </c>
      <c r="C56" s="60" t="s">
        <v>29965</v>
      </c>
      <c r="D56" s="60" t="s">
        <v>28041</v>
      </c>
      <c r="E56" s="193">
        <v>700000</v>
      </c>
      <c r="F56" s="192" t="s">
        <v>4</v>
      </c>
    </row>
    <row r="57" spans="1:6" ht="47.25">
      <c r="A57" s="49">
        <v>23</v>
      </c>
      <c r="B57" s="60" t="s">
        <v>28042</v>
      </c>
      <c r="C57" s="60" t="s">
        <v>29966</v>
      </c>
      <c r="D57" s="60" t="s">
        <v>28043</v>
      </c>
      <c r="E57" s="189">
        <v>300000</v>
      </c>
      <c r="F57" s="192" t="s">
        <v>118</v>
      </c>
    </row>
    <row r="58" spans="1:6" ht="47.25">
      <c r="A58" s="49">
        <v>24</v>
      </c>
      <c r="B58" s="60" t="s">
        <v>28044</v>
      </c>
      <c r="C58" s="60" t="s">
        <v>29967</v>
      </c>
      <c r="D58" s="60" t="s">
        <v>28043</v>
      </c>
      <c r="E58" s="189">
        <v>300000</v>
      </c>
      <c r="F58" s="192" t="s">
        <v>118</v>
      </c>
    </row>
    <row r="59" spans="1:6" ht="63">
      <c r="A59" s="49">
        <v>25</v>
      </c>
      <c r="B59" s="60" t="s">
        <v>28045</v>
      </c>
      <c r="C59" s="60" t="s">
        <v>29968</v>
      </c>
      <c r="D59" s="60" t="s">
        <v>28046</v>
      </c>
      <c r="E59" s="189">
        <v>1000000</v>
      </c>
      <c r="F59" s="192" t="s">
        <v>118</v>
      </c>
    </row>
    <row r="60" spans="1:6" ht="47.25">
      <c r="A60" s="49">
        <v>26</v>
      </c>
      <c r="B60" s="60" t="s">
        <v>28047</v>
      </c>
      <c r="C60" s="60" t="s">
        <v>29969</v>
      </c>
      <c r="D60" s="60" t="s">
        <v>28048</v>
      </c>
      <c r="E60" s="189">
        <v>600000</v>
      </c>
      <c r="F60" s="192" t="s">
        <v>118</v>
      </c>
    </row>
    <row r="61" spans="1:6" ht="47.25">
      <c r="A61" s="49">
        <v>27</v>
      </c>
      <c r="B61" s="60" t="s">
        <v>28049</v>
      </c>
      <c r="C61" s="60" t="s">
        <v>29970</v>
      </c>
      <c r="D61" s="60" t="s">
        <v>28050</v>
      </c>
      <c r="E61" s="189">
        <v>800000</v>
      </c>
      <c r="F61" s="192" t="s">
        <v>118</v>
      </c>
    </row>
    <row r="62" spans="1:6" ht="47.25">
      <c r="A62" s="49">
        <v>28</v>
      </c>
      <c r="B62" s="60" t="s">
        <v>28051</v>
      </c>
      <c r="C62" s="60" t="s">
        <v>29971</v>
      </c>
      <c r="D62" s="60" t="s">
        <v>28052</v>
      </c>
      <c r="E62" s="189">
        <v>400000</v>
      </c>
      <c r="F62" s="192" t="s">
        <v>118</v>
      </c>
    </row>
    <row r="63" spans="1:6" ht="47.25">
      <c r="A63" s="49">
        <v>29</v>
      </c>
      <c r="B63" s="60" t="s">
        <v>28053</v>
      </c>
      <c r="C63" s="60" t="s">
        <v>29972</v>
      </c>
      <c r="D63" s="60" t="s">
        <v>28043</v>
      </c>
      <c r="E63" s="189">
        <v>400000</v>
      </c>
      <c r="F63" s="192" t="s">
        <v>118</v>
      </c>
    </row>
    <row r="64" spans="1:6" ht="47.25">
      <c r="A64" s="49">
        <v>30</v>
      </c>
      <c r="B64" s="60" t="s">
        <v>28054</v>
      </c>
      <c r="C64" s="60" t="s">
        <v>29973</v>
      </c>
      <c r="D64" s="60" t="s">
        <v>28052</v>
      </c>
      <c r="E64" s="189">
        <v>400000</v>
      </c>
      <c r="F64" s="192" t="s">
        <v>118</v>
      </c>
    </row>
    <row r="65" spans="1:6" ht="78.75">
      <c r="A65" s="49">
        <v>31</v>
      </c>
      <c r="B65" s="60" t="s">
        <v>28055</v>
      </c>
      <c r="C65" s="60" t="s">
        <v>29974</v>
      </c>
      <c r="D65" s="60" t="s">
        <v>28056</v>
      </c>
      <c r="E65" s="189">
        <v>1500000</v>
      </c>
      <c r="F65" s="192" t="s">
        <v>118</v>
      </c>
    </row>
    <row r="66" spans="1:6" ht="47.25">
      <c r="A66" s="49">
        <v>32</v>
      </c>
      <c r="B66" s="60" t="s">
        <v>28057</v>
      </c>
      <c r="C66" s="60" t="s">
        <v>29975</v>
      </c>
      <c r="D66" s="60" t="s">
        <v>28041</v>
      </c>
      <c r="E66" s="189">
        <v>700000</v>
      </c>
      <c r="F66" s="192" t="s">
        <v>4</v>
      </c>
    </row>
    <row r="67" spans="1:6" ht="63">
      <c r="A67" s="49">
        <v>33</v>
      </c>
      <c r="B67" s="60" t="s">
        <v>28058</v>
      </c>
      <c r="C67" s="60" t="s">
        <v>29976</v>
      </c>
      <c r="D67" s="60" t="s">
        <v>28059</v>
      </c>
      <c r="E67" s="189">
        <v>1000000</v>
      </c>
      <c r="F67" s="192" t="s">
        <v>118</v>
      </c>
    </row>
    <row r="68" spans="1:6" ht="47.25">
      <c r="A68" s="49">
        <v>34</v>
      </c>
      <c r="B68" s="60" t="s">
        <v>28060</v>
      </c>
      <c r="C68" s="60" t="s">
        <v>29977</v>
      </c>
      <c r="D68" s="60" t="s">
        <v>19212</v>
      </c>
      <c r="E68" s="189">
        <v>2000000</v>
      </c>
      <c r="F68" s="192" t="s">
        <v>4</v>
      </c>
    </row>
    <row r="69" spans="1:6" ht="47.25">
      <c r="A69" s="49">
        <v>35</v>
      </c>
      <c r="B69" s="60" t="s">
        <v>28061</v>
      </c>
      <c r="C69" s="60" t="s">
        <v>29978</v>
      </c>
      <c r="D69" s="60" t="s">
        <v>28052</v>
      </c>
      <c r="E69" s="189">
        <v>500000</v>
      </c>
      <c r="F69" s="192" t="s">
        <v>118</v>
      </c>
    </row>
    <row r="70" spans="1:6" ht="47.25">
      <c r="A70" s="49">
        <v>36</v>
      </c>
      <c r="B70" s="60" t="s">
        <v>28062</v>
      </c>
      <c r="C70" s="60" t="s">
        <v>29979</v>
      </c>
      <c r="D70" s="60" t="s">
        <v>28052</v>
      </c>
      <c r="E70" s="189">
        <v>500000</v>
      </c>
      <c r="F70" s="192" t="s">
        <v>118</v>
      </c>
    </row>
    <row r="71" spans="1:6" ht="63">
      <c r="A71" s="49">
        <v>37</v>
      </c>
      <c r="B71" s="60" t="s">
        <v>28063</v>
      </c>
      <c r="C71" s="60" t="s">
        <v>29980</v>
      </c>
      <c r="D71" s="60" t="s">
        <v>28064</v>
      </c>
      <c r="E71" s="193">
        <v>1200000</v>
      </c>
      <c r="F71" s="192" t="s">
        <v>118</v>
      </c>
    </row>
    <row r="72" spans="1:6" ht="47.25">
      <c r="A72" s="49">
        <v>38</v>
      </c>
      <c r="B72" s="60" t="s">
        <v>28065</v>
      </c>
      <c r="C72" s="60" t="s">
        <v>29981</v>
      </c>
      <c r="D72" s="60" t="s">
        <v>28066</v>
      </c>
      <c r="E72" s="193">
        <v>500000</v>
      </c>
      <c r="F72" s="192" t="s">
        <v>118</v>
      </c>
    </row>
    <row r="73" spans="1:6" ht="47.25">
      <c r="A73" s="49">
        <v>39</v>
      </c>
      <c r="B73" s="60" t="s">
        <v>28067</v>
      </c>
      <c r="C73" s="60" t="s">
        <v>29982</v>
      </c>
      <c r="D73" s="60" t="s">
        <v>28068</v>
      </c>
      <c r="E73" s="189">
        <v>1500000</v>
      </c>
      <c r="F73" s="192" t="s">
        <v>118</v>
      </c>
    </row>
    <row r="74" spans="1:6" ht="78.75">
      <c r="A74" s="49">
        <v>40</v>
      </c>
      <c r="B74" s="60" t="s">
        <v>28069</v>
      </c>
      <c r="C74" s="60" t="s">
        <v>29983</v>
      </c>
      <c r="D74" s="60" t="s">
        <v>28070</v>
      </c>
      <c r="E74" s="189">
        <v>400000</v>
      </c>
      <c r="F74" s="192" t="s">
        <v>118</v>
      </c>
    </row>
    <row r="75" spans="1:6" ht="63">
      <c r="A75" s="49">
        <v>41</v>
      </c>
      <c r="B75" s="60" t="s">
        <v>28071</v>
      </c>
      <c r="C75" s="60" t="s">
        <v>29984</v>
      </c>
      <c r="D75" s="60" t="s">
        <v>28072</v>
      </c>
      <c r="E75" s="189">
        <v>2500000</v>
      </c>
      <c r="F75" s="192" t="s">
        <v>4</v>
      </c>
    </row>
    <row r="76" spans="1:6" ht="47.25">
      <c r="A76" s="49">
        <v>42</v>
      </c>
      <c r="B76" s="60" t="s">
        <v>28073</v>
      </c>
      <c r="C76" s="60" t="s">
        <v>29985</v>
      </c>
      <c r="D76" s="60" t="s">
        <v>28052</v>
      </c>
      <c r="E76" s="189">
        <v>500000</v>
      </c>
      <c r="F76" s="192" t="s">
        <v>118</v>
      </c>
    </row>
    <row r="77" spans="1:6" ht="47.25">
      <c r="A77" s="49">
        <v>43</v>
      </c>
      <c r="B77" s="60" t="s">
        <v>28074</v>
      </c>
      <c r="C77" s="60" t="s">
        <v>29986</v>
      </c>
      <c r="D77" s="60" t="s">
        <v>28075</v>
      </c>
      <c r="E77" s="189">
        <v>500000</v>
      </c>
      <c r="F77" s="192" t="s">
        <v>118</v>
      </c>
    </row>
    <row r="78" spans="1:6" ht="31.5">
      <c r="A78" s="49">
        <v>44</v>
      </c>
      <c r="B78" s="60" t="s">
        <v>28076</v>
      </c>
      <c r="C78" s="60" t="s">
        <v>29987</v>
      </c>
      <c r="D78" s="60" t="s">
        <v>28011</v>
      </c>
      <c r="E78" s="189">
        <v>300000</v>
      </c>
      <c r="F78" s="192" t="s">
        <v>118</v>
      </c>
    </row>
    <row r="79" spans="1:6" ht="63">
      <c r="A79" s="49">
        <v>45</v>
      </c>
      <c r="B79" s="60" t="s">
        <v>28077</v>
      </c>
      <c r="C79" s="60" t="s">
        <v>29988</v>
      </c>
      <c r="D79" s="60" t="s">
        <v>28078</v>
      </c>
      <c r="E79" s="189">
        <v>600000</v>
      </c>
      <c r="F79" s="192" t="s">
        <v>118</v>
      </c>
    </row>
    <row r="80" spans="1:6" ht="31.5">
      <c r="A80" s="49">
        <v>46</v>
      </c>
      <c r="B80" s="60" t="s">
        <v>28079</v>
      </c>
      <c r="C80" s="60" t="s">
        <v>29989</v>
      </c>
      <c r="D80" s="60" t="s">
        <v>28080</v>
      </c>
      <c r="E80" s="189">
        <v>500000</v>
      </c>
      <c r="F80" s="192" t="s">
        <v>118</v>
      </c>
    </row>
    <row r="81" spans="1:6" ht="47.25">
      <c r="A81" s="49">
        <v>47</v>
      </c>
      <c r="B81" s="60" t="s">
        <v>28081</v>
      </c>
      <c r="C81" s="60" t="s">
        <v>29990</v>
      </c>
      <c r="D81" s="60" t="s">
        <v>28082</v>
      </c>
      <c r="E81" s="189">
        <v>500000</v>
      </c>
      <c r="F81" s="192" t="s">
        <v>118</v>
      </c>
    </row>
    <row r="82" spans="1:6" ht="15.75">
      <c r="A82" s="49"/>
      <c r="B82" s="2285" t="s">
        <v>3341</v>
      </c>
      <c r="C82" s="2285"/>
      <c r="D82" s="2285"/>
      <c r="E82" s="1257"/>
      <c r="F82" s="192"/>
    </row>
    <row r="83" spans="1:6" ht="63">
      <c r="A83" s="49">
        <v>48</v>
      </c>
      <c r="B83" s="60" t="s">
        <v>28083</v>
      </c>
      <c r="C83" s="60" t="s">
        <v>29991</v>
      </c>
      <c r="D83" s="60" t="s">
        <v>28084</v>
      </c>
      <c r="E83" s="189">
        <v>500000</v>
      </c>
      <c r="F83" s="192" t="s">
        <v>118</v>
      </c>
    </row>
    <row r="84" spans="1:6" ht="63">
      <c r="A84" s="49">
        <v>49</v>
      </c>
      <c r="B84" s="60" t="s">
        <v>28085</v>
      </c>
      <c r="C84" s="60" t="s">
        <v>29992</v>
      </c>
      <c r="D84" s="60" t="s">
        <v>28086</v>
      </c>
      <c r="E84" s="189">
        <v>600000</v>
      </c>
      <c r="F84" s="192" t="s">
        <v>118</v>
      </c>
    </row>
    <row r="85" spans="1:6" ht="47.25">
      <c r="A85" s="49">
        <v>50</v>
      </c>
      <c r="B85" s="60" t="s">
        <v>28087</v>
      </c>
      <c r="C85" s="60" t="s">
        <v>29993</v>
      </c>
      <c r="D85" s="60" t="s">
        <v>28052</v>
      </c>
      <c r="E85" s="189">
        <v>500000</v>
      </c>
      <c r="F85" s="192" t="s">
        <v>118</v>
      </c>
    </row>
    <row r="86" spans="1:6" ht="78.75">
      <c r="A86" s="49">
        <v>51</v>
      </c>
      <c r="B86" s="60" t="s">
        <v>28088</v>
      </c>
      <c r="C86" s="60" t="s">
        <v>29994</v>
      </c>
      <c r="D86" s="60" t="s">
        <v>28089</v>
      </c>
      <c r="E86" s="189">
        <v>700000</v>
      </c>
      <c r="F86" s="192" t="s">
        <v>118</v>
      </c>
    </row>
    <row r="87" spans="1:6" ht="63">
      <c r="A87" s="49">
        <v>52</v>
      </c>
      <c r="B87" s="60" t="s">
        <v>28090</v>
      </c>
      <c r="C87" s="60" t="s">
        <v>29995</v>
      </c>
      <c r="D87" s="60" t="s">
        <v>28091</v>
      </c>
      <c r="E87" s="189">
        <v>500000</v>
      </c>
      <c r="F87" s="192" t="s">
        <v>118</v>
      </c>
    </row>
    <row r="88" spans="1:6" ht="47.25">
      <c r="A88" s="49">
        <v>53</v>
      </c>
      <c r="B88" s="60" t="s">
        <v>28092</v>
      </c>
      <c r="C88" s="60" t="s">
        <v>29996</v>
      </c>
      <c r="D88" s="60" t="s">
        <v>28093</v>
      </c>
      <c r="E88" s="189">
        <v>2000000</v>
      </c>
      <c r="F88" s="192" t="s">
        <v>118</v>
      </c>
    </row>
    <row r="89" spans="1:6" ht="110.25">
      <c r="A89" s="49">
        <v>54</v>
      </c>
      <c r="B89" s="60" t="s">
        <v>28094</v>
      </c>
      <c r="C89" s="60" t="s">
        <v>29997</v>
      </c>
      <c r="D89" s="60" t="s">
        <v>28095</v>
      </c>
      <c r="E89" s="189">
        <v>9000000</v>
      </c>
      <c r="F89" s="192" t="s">
        <v>118</v>
      </c>
    </row>
    <row r="90" spans="1:6" ht="47.25">
      <c r="A90" s="49">
        <v>55</v>
      </c>
      <c r="B90" s="60" t="s">
        <v>28096</v>
      </c>
      <c r="C90" s="60" t="s">
        <v>29998</v>
      </c>
      <c r="D90" s="60" t="s">
        <v>28097</v>
      </c>
      <c r="E90" s="189">
        <v>1000000</v>
      </c>
      <c r="F90" s="192" t="s">
        <v>118</v>
      </c>
    </row>
    <row r="91" spans="1:6" ht="31.5">
      <c r="A91" s="49">
        <v>56</v>
      </c>
      <c r="B91" s="60" t="s">
        <v>28098</v>
      </c>
      <c r="C91" s="60" t="s">
        <v>29999</v>
      </c>
      <c r="D91" s="60" t="s">
        <v>28099</v>
      </c>
      <c r="E91" s="189">
        <v>800000</v>
      </c>
      <c r="F91" s="192" t="s">
        <v>118</v>
      </c>
    </row>
    <row r="92" spans="1:6" ht="78.75">
      <c r="A92" s="49">
        <v>57</v>
      </c>
      <c r="B92" s="60" t="s">
        <v>28100</v>
      </c>
      <c r="C92" s="60" t="s">
        <v>30000</v>
      </c>
      <c r="D92" s="60" t="s">
        <v>28101</v>
      </c>
      <c r="E92" s="189">
        <v>3000000</v>
      </c>
      <c r="F92" s="192" t="s">
        <v>118</v>
      </c>
    </row>
    <row r="93" spans="1:6" ht="63">
      <c r="A93" s="49">
        <v>58</v>
      </c>
      <c r="B93" s="60" t="s">
        <v>28102</v>
      </c>
      <c r="C93" s="60" t="s">
        <v>30001</v>
      </c>
      <c r="D93" s="60" t="s">
        <v>28103</v>
      </c>
      <c r="E93" s="189">
        <v>1000000</v>
      </c>
      <c r="F93" s="192" t="s">
        <v>118</v>
      </c>
    </row>
    <row r="94" spans="1:6" ht="63">
      <c r="A94" s="49">
        <v>59</v>
      </c>
      <c r="B94" s="60" t="s">
        <v>28104</v>
      </c>
      <c r="C94" s="60" t="s">
        <v>30002</v>
      </c>
      <c r="D94" s="60" t="s">
        <v>28103</v>
      </c>
      <c r="E94" s="189">
        <v>1000000</v>
      </c>
      <c r="F94" s="192" t="s">
        <v>118</v>
      </c>
    </row>
    <row r="95" spans="1:6" ht="47.25">
      <c r="A95" s="49">
        <v>60</v>
      </c>
      <c r="B95" s="60" t="s">
        <v>28105</v>
      </c>
      <c r="C95" s="60" t="s">
        <v>30003</v>
      </c>
      <c r="D95" s="60" t="s">
        <v>28106</v>
      </c>
      <c r="E95" s="189">
        <v>1500000</v>
      </c>
      <c r="F95" s="192" t="s">
        <v>118</v>
      </c>
    </row>
    <row r="96" spans="1:6" ht="63">
      <c r="A96" s="49">
        <v>61</v>
      </c>
      <c r="B96" s="60" t="s">
        <v>28107</v>
      </c>
      <c r="C96" s="60" t="s">
        <v>30004</v>
      </c>
      <c r="D96" s="60" t="s">
        <v>28103</v>
      </c>
      <c r="E96" s="189">
        <v>1000000</v>
      </c>
      <c r="F96" s="192" t="s">
        <v>118</v>
      </c>
    </row>
    <row r="97" spans="1:6" ht="47.25">
      <c r="A97" s="49">
        <v>62</v>
      </c>
      <c r="B97" s="60" t="s">
        <v>28108</v>
      </c>
      <c r="C97" s="60" t="s">
        <v>30005</v>
      </c>
      <c r="D97" s="60" t="s">
        <v>28082</v>
      </c>
      <c r="E97" s="189">
        <v>500000</v>
      </c>
      <c r="F97" s="192" t="s">
        <v>118</v>
      </c>
    </row>
    <row r="98" spans="1:6" ht="94.5">
      <c r="A98" s="49">
        <v>63</v>
      </c>
      <c r="B98" s="60" t="s">
        <v>28109</v>
      </c>
      <c r="C98" s="60" t="s">
        <v>30006</v>
      </c>
      <c r="D98" s="60" t="s">
        <v>28110</v>
      </c>
      <c r="E98" s="189">
        <v>1500000</v>
      </c>
      <c r="F98" s="192" t="s">
        <v>118</v>
      </c>
    </row>
    <row r="99" spans="1:6" ht="15.75">
      <c r="A99" s="49"/>
      <c r="B99" s="2285" t="s">
        <v>19589</v>
      </c>
      <c r="C99" s="2285"/>
      <c r="D99" s="60"/>
      <c r="E99" s="1257"/>
      <c r="F99" s="192"/>
    </row>
    <row r="100" spans="1:6" ht="78.75">
      <c r="A100" s="49">
        <v>64</v>
      </c>
      <c r="B100" s="60" t="s">
        <v>28111</v>
      </c>
      <c r="C100" s="60" t="s">
        <v>30007</v>
      </c>
      <c r="D100" s="60" t="s">
        <v>28112</v>
      </c>
      <c r="E100" s="189">
        <v>1000000</v>
      </c>
      <c r="F100" s="192" t="s">
        <v>118</v>
      </c>
    </row>
    <row r="101" spans="1:6" ht="15.75">
      <c r="A101" s="49"/>
      <c r="B101" s="2285" t="s">
        <v>662</v>
      </c>
      <c r="C101" s="2285"/>
      <c r="D101" s="2285"/>
      <c r="E101" s="1257"/>
      <c r="F101" s="192"/>
    </row>
    <row r="102" spans="1:6" ht="78.75">
      <c r="A102" s="49">
        <v>65</v>
      </c>
      <c r="B102" s="60" t="s">
        <v>28115</v>
      </c>
      <c r="C102" s="60" t="s">
        <v>30009</v>
      </c>
      <c r="D102" s="60" t="s">
        <v>28116</v>
      </c>
      <c r="E102" s="189">
        <v>700000</v>
      </c>
      <c r="F102" s="192" t="s">
        <v>118</v>
      </c>
    </row>
    <row r="103" spans="1:6" ht="63">
      <c r="A103" s="49">
        <v>66</v>
      </c>
      <c r="B103" s="60" t="s">
        <v>28117</v>
      </c>
      <c r="C103" s="60" t="s">
        <v>30010</v>
      </c>
      <c r="D103" s="60" t="s">
        <v>28118</v>
      </c>
      <c r="E103" s="189">
        <v>400000</v>
      </c>
      <c r="F103" s="192" t="s">
        <v>118</v>
      </c>
    </row>
    <row r="104" spans="1:6" ht="47.25">
      <c r="A104" s="49">
        <v>67</v>
      </c>
      <c r="B104" s="60" t="s">
        <v>28121</v>
      </c>
      <c r="C104" s="60" t="s">
        <v>29926</v>
      </c>
      <c r="D104" s="60" t="s">
        <v>28122</v>
      </c>
      <c r="E104" s="189">
        <v>400000</v>
      </c>
      <c r="F104" s="192" t="s">
        <v>4</v>
      </c>
    </row>
    <row r="105" spans="1:6" ht="47.25">
      <c r="A105" s="49">
        <v>68</v>
      </c>
      <c r="B105" s="60" t="s">
        <v>28123</v>
      </c>
      <c r="C105" s="60" t="s">
        <v>29927</v>
      </c>
      <c r="D105" s="60" t="s">
        <v>28124</v>
      </c>
      <c r="E105" s="189">
        <v>500000</v>
      </c>
      <c r="F105" s="192" t="s">
        <v>118</v>
      </c>
    </row>
    <row r="106" spans="1:6" ht="78.75">
      <c r="A106" s="49">
        <v>69</v>
      </c>
      <c r="B106" s="60" t="s">
        <v>28125</v>
      </c>
      <c r="C106" s="60" t="s">
        <v>29928</v>
      </c>
      <c r="D106" s="60" t="s">
        <v>28126</v>
      </c>
      <c r="E106" s="189">
        <v>1500000</v>
      </c>
      <c r="F106" s="192" t="s">
        <v>4</v>
      </c>
    </row>
    <row r="107" spans="1:6" ht="63">
      <c r="A107" s="49">
        <v>70</v>
      </c>
      <c r="B107" s="60" t="s">
        <v>28127</v>
      </c>
      <c r="C107" s="60" t="s">
        <v>29929</v>
      </c>
      <c r="D107" s="60" t="s">
        <v>28128</v>
      </c>
      <c r="E107" s="189">
        <v>1500000</v>
      </c>
      <c r="F107" s="192" t="s">
        <v>110</v>
      </c>
    </row>
    <row r="108" spans="1:6" ht="47.25">
      <c r="A108" s="49">
        <v>71</v>
      </c>
      <c r="B108" s="60" t="s">
        <v>28129</v>
      </c>
      <c r="C108" s="60" t="s">
        <v>29930</v>
      </c>
      <c r="D108" s="60" t="s">
        <v>28130</v>
      </c>
      <c r="E108" s="189">
        <v>1000000</v>
      </c>
      <c r="F108" s="192" t="s">
        <v>118</v>
      </c>
    </row>
    <row r="109" spans="1:6" ht="15.75">
      <c r="A109" s="49"/>
      <c r="B109" s="355" t="s">
        <v>15</v>
      </c>
      <c r="C109" s="75"/>
      <c r="D109" s="75"/>
      <c r="E109" s="1258">
        <f>SUM(E33:E108)</f>
        <v>66988203.269999996</v>
      </c>
      <c r="F109" s="678"/>
    </row>
    <row r="110" spans="1:6" ht="15.75">
      <c r="A110" s="2168" t="s">
        <v>3665</v>
      </c>
      <c r="B110" s="2168"/>
      <c r="C110" s="2168"/>
      <c r="D110" s="2168"/>
      <c r="E110" s="2168"/>
      <c r="F110" s="2168"/>
    </row>
    <row r="111" spans="1:6" ht="63.75" customHeight="1">
      <c r="A111" s="2168" t="s">
        <v>3666</v>
      </c>
      <c r="B111" s="2168"/>
      <c r="C111" s="2168"/>
      <c r="D111" s="2168" t="s">
        <v>3667</v>
      </c>
      <c r="E111" s="2168"/>
      <c r="F111" s="2168"/>
    </row>
    <row r="112" spans="1:6" ht="89.25" customHeight="1">
      <c r="A112" s="2143" t="s">
        <v>42136</v>
      </c>
      <c r="B112" s="2143"/>
      <c r="C112" s="2143"/>
      <c r="D112" s="2143" t="s">
        <v>1392</v>
      </c>
      <c r="E112" s="2143"/>
      <c r="F112" s="2143"/>
    </row>
    <row r="119" spans="1:6" ht="94.5">
      <c r="A119" s="49"/>
      <c r="B119" s="60" t="s">
        <v>28119</v>
      </c>
      <c r="C119" s="60" t="s">
        <v>29925</v>
      </c>
      <c r="D119" s="60" t="s">
        <v>28120</v>
      </c>
      <c r="E119" s="188">
        <v>2000000</v>
      </c>
      <c r="F119" s="192" t="s">
        <v>118</v>
      </c>
    </row>
    <row r="120" spans="1:6" ht="15.75">
      <c r="A120" s="49"/>
      <c r="B120" s="2285" t="s">
        <v>15531</v>
      </c>
      <c r="C120" s="2285"/>
      <c r="D120" s="60"/>
      <c r="E120" s="1257"/>
      <c r="F120" s="192"/>
    </row>
    <row r="121" spans="1:6" ht="63">
      <c r="A121" s="49"/>
      <c r="B121" s="60" t="s">
        <v>28113</v>
      </c>
      <c r="C121" s="60" t="s">
        <v>30008</v>
      </c>
      <c r="D121" s="60" t="s">
        <v>28114</v>
      </c>
      <c r="E121" s="188">
        <v>5000000</v>
      </c>
      <c r="F121" s="192" t="s">
        <v>4</v>
      </c>
    </row>
    <row r="122" spans="1:6" ht="15.75">
      <c r="A122" s="49"/>
      <c r="B122" s="2285" t="s">
        <v>28131</v>
      </c>
      <c r="C122" s="2285"/>
      <c r="D122" s="2285"/>
      <c r="E122" s="1257"/>
      <c r="F122" s="192"/>
    </row>
    <row r="123" spans="1:6" ht="94.5">
      <c r="A123" s="49"/>
      <c r="B123" s="60" t="s">
        <v>28132</v>
      </c>
      <c r="C123" s="60" t="s">
        <v>29931</v>
      </c>
      <c r="D123" s="60" t="s">
        <v>28133</v>
      </c>
      <c r="E123" s="188">
        <v>1500000</v>
      </c>
      <c r="F123" s="192" t="s">
        <v>118</v>
      </c>
    </row>
    <row r="124" spans="1:6">
      <c r="E124" s="7">
        <f>SUM(E119:E123)</f>
        <v>8500000</v>
      </c>
    </row>
    <row r="129" spans="5:5">
      <c r="E129" s="7">
        <f>E124+E109+E21</f>
        <v>109040875.52</v>
      </c>
    </row>
  </sheetData>
  <mergeCells count="23">
    <mergeCell ref="B82:D82"/>
    <mergeCell ref="A30:F30"/>
    <mergeCell ref="A1:F1"/>
    <mergeCell ref="A2:F2"/>
    <mergeCell ref="A3:F3"/>
    <mergeCell ref="B5:C5"/>
    <mergeCell ref="B11:D11"/>
    <mergeCell ref="A111:C111"/>
    <mergeCell ref="A29:F29"/>
    <mergeCell ref="A22:C22"/>
    <mergeCell ref="D22:F22"/>
    <mergeCell ref="B122:D122"/>
    <mergeCell ref="B34:C34"/>
    <mergeCell ref="D111:F111"/>
    <mergeCell ref="A112:C112"/>
    <mergeCell ref="D112:F112"/>
    <mergeCell ref="A28:F28"/>
    <mergeCell ref="B101:D101"/>
    <mergeCell ref="B32:C32"/>
    <mergeCell ref="A110:F110"/>
    <mergeCell ref="B99:C99"/>
    <mergeCell ref="B120:C120"/>
    <mergeCell ref="B36:D36"/>
  </mergeCells>
  <pageMargins left="0.7" right="0.7" top="0.75" bottom="0.75" header="0.3" footer="0.3"/>
  <pageSetup orientation="landscape" r:id="rId1"/>
</worksheet>
</file>

<file path=xl/worksheets/sheet153.xml><?xml version="1.0" encoding="utf-8"?>
<worksheet xmlns="http://schemas.openxmlformats.org/spreadsheetml/2006/main" xmlns:r="http://schemas.openxmlformats.org/officeDocument/2006/relationships">
  <sheetPr>
    <tabColor theme="5" tint="-0.499984740745262"/>
  </sheetPr>
  <dimension ref="A1:J113"/>
  <sheetViews>
    <sheetView topLeftCell="A94" workbookViewId="0">
      <selection activeCell="D98" sqref="D98:F98"/>
    </sheetView>
  </sheetViews>
  <sheetFormatPr defaultRowHeight="15"/>
  <cols>
    <col min="1" max="1" width="7" style="12" customWidth="1"/>
    <col min="2" max="2" width="16.140625" style="12" customWidth="1"/>
    <col min="3" max="3" width="42" style="12" customWidth="1"/>
    <col min="4" max="4" width="27.140625" style="846" customWidth="1"/>
    <col min="5" max="5" width="20.28515625" style="12" customWidth="1"/>
    <col min="6" max="6" width="9.28515625" style="12" customWidth="1"/>
    <col min="7" max="9" width="9.140625" style="12"/>
    <col min="10" max="10" width="11.5703125" style="12" bestFit="1" customWidth="1"/>
    <col min="11" max="16384" width="9.140625" style="12"/>
  </cols>
  <sheetData>
    <row r="1" spans="1:6" ht="15.75">
      <c r="A1" s="2165" t="s">
        <v>11134</v>
      </c>
      <c r="B1" s="2165"/>
      <c r="C1" s="2165"/>
      <c r="D1" s="2165"/>
      <c r="E1" s="2165"/>
      <c r="F1" s="2165"/>
    </row>
    <row r="2" spans="1:6" ht="15.75">
      <c r="A2" s="2270" t="s">
        <v>34054</v>
      </c>
      <c r="B2" s="2455"/>
      <c r="C2" s="2455"/>
      <c r="D2" s="2455"/>
      <c r="E2" s="2455"/>
      <c r="F2" s="2271"/>
    </row>
    <row r="3" spans="1:6" ht="15.75">
      <c r="A3" s="2165" t="s">
        <v>6436</v>
      </c>
      <c r="B3" s="2165"/>
      <c r="C3" s="2165"/>
      <c r="D3" s="2165"/>
      <c r="E3" s="2165"/>
      <c r="F3" s="2165"/>
    </row>
    <row r="4" spans="1:6" ht="15.75">
      <c r="A4" s="46" t="s">
        <v>134</v>
      </c>
      <c r="B4" s="46" t="s">
        <v>135</v>
      </c>
      <c r="C4" s="46" t="s">
        <v>0</v>
      </c>
      <c r="D4" s="46" t="s">
        <v>136</v>
      </c>
      <c r="E4" s="1481" t="s">
        <v>11136</v>
      </c>
      <c r="F4" s="1392" t="s">
        <v>1646</v>
      </c>
    </row>
    <row r="5" spans="1:6" ht="19.5" customHeight="1">
      <c r="A5" s="46"/>
      <c r="B5" s="46" t="s">
        <v>139</v>
      </c>
      <c r="C5" s="46"/>
      <c r="D5" s="1391"/>
      <c r="E5" s="1482"/>
      <c r="F5" s="1483"/>
    </row>
    <row r="6" spans="1:6" ht="31.5">
      <c r="A6" s="49">
        <v>1</v>
      </c>
      <c r="B6" s="108" t="s">
        <v>1</v>
      </c>
      <c r="C6" s="108" t="s">
        <v>29845</v>
      </c>
      <c r="D6" s="108" t="s">
        <v>3</v>
      </c>
      <c r="E6" s="1484">
        <v>2352895.59</v>
      </c>
      <c r="F6" s="1390" t="s">
        <v>118</v>
      </c>
    </row>
    <row r="7" spans="1:6" ht="78.75">
      <c r="A7" s="49">
        <v>2</v>
      </c>
      <c r="B7" s="108" t="s">
        <v>5</v>
      </c>
      <c r="C7" s="108" t="s">
        <v>29846</v>
      </c>
      <c r="D7" s="108" t="s">
        <v>1492</v>
      </c>
      <c r="E7" s="1484">
        <v>1331401.8500000001</v>
      </c>
      <c r="F7" s="1390" t="s">
        <v>118</v>
      </c>
    </row>
    <row r="8" spans="1:6" ht="31.5">
      <c r="A8" s="49">
        <v>3</v>
      </c>
      <c r="B8" s="108" t="s">
        <v>7</v>
      </c>
      <c r="C8" s="108" t="s">
        <v>29847</v>
      </c>
      <c r="D8" s="51" t="s">
        <v>794</v>
      </c>
      <c r="E8" s="1484">
        <v>219103.09</v>
      </c>
      <c r="F8" s="1390" t="s">
        <v>118</v>
      </c>
    </row>
    <row r="9" spans="1:6" ht="31.5">
      <c r="A9" s="49">
        <v>4</v>
      </c>
      <c r="B9" s="108" t="s">
        <v>10</v>
      </c>
      <c r="C9" s="108" t="s">
        <v>29848</v>
      </c>
      <c r="D9" s="51" t="s">
        <v>580</v>
      </c>
      <c r="E9" s="1484">
        <v>263600</v>
      </c>
      <c r="F9" s="1390" t="s">
        <v>118</v>
      </c>
    </row>
    <row r="10" spans="1:6" ht="47.25">
      <c r="A10" s="49">
        <v>5</v>
      </c>
      <c r="B10" s="108" t="s">
        <v>12</v>
      </c>
      <c r="C10" s="108" t="s">
        <v>29849</v>
      </c>
      <c r="D10" s="108" t="s">
        <v>1914</v>
      </c>
      <c r="E10" s="1484">
        <v>2263655.27</v>
      </c>
      <c r="F10" s="1390" t="s">
        <v>118</v>
      </c>
    </row>
    <row r="11" spans="1:6" ht="15.75">
      <c r="A11" s="49"/>
      <c r="B11" s="2219" t="s">
        <v>16510</v>
      </c>
      <c r="C11" s="2219"/>
      <c r="D11" s="2219"/>
      <c r="E11" s="1485"/>
      <c r="F11" s="1390"/>
    </row>
    <row r="12" spans="1:6" ht="78.75">
      <c r="A12" s="49">
        <v>6</v>
      </c>
      <c r="B12" s="51" t="s">
        <v>5</v>
      </c>
      <c r="C12" s="51" t="s">
        <v>29850</v>
      </c>
      <c r="D12" s="51" t="s">
        <v>5981</v>
      </c>
      <c r="E12" s="1486">
        <v>542821.99</v>
      </c>
      <c r="F12" s="1390" t="s">
        <v>118</v>
      </c>
    </row>
    <row r="13" spans="1:6" ht="47.25">
      <c r="A13" s="49">
        <v>7</v>
      </c>
      <c r="B13" s="51" t="s">
        <v>12</v>
      </c>
      <c r="C13" s="51" t="s">
        <v>29851</v>
      </c>
      <c r="D13" s="51" t="s">
        <v>1914</v>
      </c>
      <c r="E13" s="1486">
        <v>1100000</v>
      </c>
      <c r="F13" s="1390" t="s">
        <v>118</v>
      </c>
    </row>
    <row r="14" spans="1:6" ht="63">
      <c r="A14" s="49">
        <v>8</v>
      </c>
      <c r="B14" s="51" t="s">
        <v>360</v>
      </c>
      <c r="C14" s="51" t="s">
        <v>29852</v>
      </c>
      <c r="D14" s="51" t="s">
        <v>34055</v>
      </c>
      <c r="E14" s="1486">
        <v>1028404.28</v>
      </c>
      <c r="F14" s="1390" t="s">
        <v>118</v>
      </c>
    </row>
    <row r="15" spans="1:6" ht="15.75">
      <c r="A15" s="49"/>
      <c r="B15" s="870" t="s">
        <v>207</v>
      </c>
      <c r="C15" s="301"/>
      <c r="D15" s="51"/>
      <c r="E15" s="1487"/>
      <c r="F15" s="1390"/>
    </row>
    <row r="16" spans="1:6" ht="63">
      <c r="A16" s="49">
        <v>9</v>
      </c>
      <c r="B16" s="51" t="s">
        <v>195</v>
      </c>
      <c r="C16" s="51" t="s">
        <v>29853</v>
      </c>
      <c r="D16" s="51" t="s">
        <v>196</v>
      </c>
      <c r="E16" s="1486">
        <v>5738993.4500000002</v>
      </c>
      <c r="F16" s="1390" t="s">
        <v>118</v>
      </c>
    </row>
    <row r="17" spans="1:6" ht="15.75">
      <c r="A17" s="49"/>
      <c r="B17" s="870" t="s">
        <v>593</v>
      </c>
      <c r="C17" s="49"/>
      <c r="D17" s="50"/>
      <c r="E17" s="1488"/>
      <c r="F17" s="1390"/>
    </row>
    <row r="18" spans="1:6" ht="47.25">
      <c r="A18" s="49">
        <v>10</v>
      </c>
      <c r="B18" s="107" t="s">
        <v>39</v>
      </c>
      <c r="C18" s="107" t="s">
        <v>29859</v>
      </c>
      <c r="D18" s="107" t="s">
        <v>34056</v>
      </c>
      <c r="E18" s="1489">
        <v>9000000</v>
      </c>
      <c r="F18" s="1322" t="s">
        <v>118</v>
      </c>
    </row>
    <row r="19" spans="1:6" ht="47.25">
      <c r="A19" s="49">
        <v>11</v>
      </c>
      <c r="B19" s="107" t="s">
        <v>596</v>
      </c>
      <c r="C19" s="107" t="s">
        <v>34057</v>
      </c>
      <c r="D19" s="107" t="s">
        <v>34056</v>
      </c>
      <c r="E19" s="1489">
        <v>10000000</v>
      </c>
      <c r="F19" s="1322" t="s">
        <v>118</v>
      </c>
    </row>
    <row r="20" spans="1:6" ht="31.5">
      <c r="A20" s="49">
        <v>12</v>
      </c>
      <c r="B20" s="107" t="s">
        <v>1399</v>
      </c>
      <c r="C20" s="107" t="s">
        <v>34058</v>
      </c>
      <c r="D20" s="107" t="s">
        <v>34059</v>
      </c>
      <c r="E20" s="1489">
        <v>1000000</v>
      </c>
      <c r="F20" s="1322" t="s">
        <v>118</v>
      </c>
    </row>
    <row r="21" spans="1:6" ht="15.75">
      <c r="A21" s="1"/>
      <c r="B21" s="2404" t="s">
        <v>15</v>
      </c>
      <c r="C21" s="2404"/>
      <c r="D21" s="2404"/>
      <c r="E21" s="1490">
        <f>SUM(E6:E20)</f>
        <v>34840875.519999996</v>
      </c>
      <c r="F21" s="1483"/>
    </row>
    <row r="22" spans="1:6" ht="15.75">
      <c r="A22" s="2143" t="s">
        <v>1391</v>
      </c>
      <c r="B22" s="2143"/>
      <c r="C22" s="2143"/>
      <c r="D22" s="2143" t="s">
        <v>1392</v>
      </c>
      <c r="E22" s="2143"/>
      <c r="F22" s="2143"/>
    </row>
    <row r="23" spans="1:6" ht="15.75">
      <c r="A23" s="49"/>
      <c r="B23" s="51"/>
      <c r="C23" s="51"/>
      <c r="D23" s="51"/>
      <c r="E23" s="176"/>
      <c r="F23" s="301"/>
    </row>
    <row r="24" spans="1:6" ht="15.75">
      <c r="A24" s="49"/>
      <c r="B24" s="51"/>
      <c r="C24" s="51"/>
      <c r="D24" s="51"/>
      <c r="E24" s="176"/>
      <c r="F24" s="301"/>
    </row>
    <row r="25" spans="1:6" ht="15.75">
      <c r="A25" s="49"/>
      <c r="B25" s="51"/>
      <c r="C25" s="51"/>
      <c r="D25" s="51"/>
      <c r="E25" s="176"/>
      <c r="F25" s="301"/>
    </row>
    <row r="26" spans="1:6" ht="15.75">
      <c r="A26" s="2396" t="s">
        <v>133</v>
      </c>
      <c r="B26" s="2397"/>
      <c r="C26" s="2397"/>
      <c r="D26" s="2397"/>
      <c r="E26" s="2397"/>
      <c r="F26" s="2398"/>
    </row>
    <row r="27" spans="1:6" ht="15.75">
      <c r="A27" s="2396" t="s">
        <v>15117</v>
      </c>
      <c r="B27" s="2397"/>
      <c r="C27" s="2397"/>
      <c r="D27" s="2397"/>
      <c r="E27" s="2397"/>
      <c r="F27" s="2398"/>
    </row>
    <row r="28" spans="1:6" ht="15.75">
      <c r="A28" s="2396" t="s">
        <v>140</v>
      </c>
      <c r="B28" s="2397"/>
      <c r="C28" s="2397"/>
      <c r="D28" s="2397"/>
      <c r="E28" s="2397"/>
      <c r="F28" s="2398"/>
    </row>
    <row r="29" spans="1:6" ht="15.75">
      <c r="A29" s="46" t="s">
        <v>134</v>
      </c>
      <c r="B29" s="47" t="s">
        <v>1486</v>
      </c>
      <c r="C29" s="47" t="s">
        <v>0</v>
      </c>
      <c r="D29" s="47" t="s">
        <v>14556</v>
      </c>
      <c r="E29" s="870" t="s">
        <v>15119</v>
      </c>
      <c r="F29" s="870" t="s">
        <v>1489</v>
      </c>
    </row>
    <row r="30" spans="1:6" ht="15.75">
      <c r="A30" s="49"/>
      <c r="B30" s="870" t="s">
        <v>15121</v>
      </c>
      <c r="C30" s="301"/>
      <c r="D30" s="51"/>
      <c r="E30" s="301"/>
      <c r="F30" s="301"/>
    </row>
    <row r="31" spans="1:6" ht="47.25">
      <c r="A31" s="49">
        <v>1</v>
      </c>
      <c r="B31" s="51" t="s">
        <v>15122</v>
      </c>
      <c r="C31" s="51" t="s">
        <v>29854</v>
      </c>
      <c r="D31" s="107" t="s">
        <v>30011</v>
      </c>
      <c r="E31" s="213">
        <v>1200000</v>
      </c>
      <c r="F31" s="301" t="s">
        <v>118</v>
      </c>
    </row>
    <row r="32" spans="1:6" ht="15.75">
      <c r="A32" s="49"/>
      <c r="B32" s="870" t="s">
        <v>15123</v>
      </c>
      <c r="C32" s="301"/>
      <c r="D32" s="51"/>
      <c r="E32" s="870"/>
      <c r="F32" s="301"/>
    </row>
    <row r="33" spans="1:10" ht="47.25">
      <c r="A33" s="49">
        <v>2</v>
      </c>
      <c r="B33" s="51" t="s">
        <v>15126</v>
      </c>
      <c r="C33" s="51" t="s">
        <v>29856</v>
      </c>
      <c r="D33" s="51" t="s">
        <v>15127</v>
      </c>
      <c r="E33" s="213">
        <v>800000</v>
      </c>
      <c r="F33" s="301" t="s">
        <v>118</v>
      </c>
    </row>
    <row r="34" spans="1:10" ht="94.5">
      <c r="A34" s="49">
        <v>3</v>
      </c>
      <c r="B34" s="51" t="s">
        <v>29919</v>
      </c>
      <c r="C34" s="51" t="s">
        <v>29857</v>
      </c>
      <c r="D34" s="51" t="s">
        <v>15128</v>
      </c>
      <c r="E34" s="213">
        <v>1000000</v>
      </c>
      <c r="F34" s="301" t="s">
        <v>4</v>
      </c>
    </row>
    <row r="35" spans="1:10" ht="15.75">
      <c r="A35" s="49"/>
      <c r="B35" s="2454" t="s">
        <v>810</v>
      </c>
      <c r="C35" s="2454"/>
      <c r="D35" s="51"/>
      <c r="E35" s="301"/>
      <c r="F35" s="301"/>
      <c r="H35" s="12">
        <v>40</v>
      </c>
      <c r="I35" s="12">
        <v>2000</v>
      </c>
      <c r="J35" s="553">
        <f>H35*I35</f>
        <v>80000</v>
      </c>
    </row>
    <row r="36" spans="1:10" ht="31.5">
      <c r="A36" s="49">
        <v>4</v>
      </c>
      <c r="B36" s="108" t="s">
        <v>15132</v>
      </c>
      <c r="C36" s="108" t="s">
        <v>29860</v>
      </c>
      <c r="D36" s="108" t="s">
        <v>15133</v>
      </c>
      <c r="E36" s="213">
        <v>600000</v>
      </c>
      <c r="F36" s="876" t="s">
        <v>118</v>
      </c>
      <c r="H36" s="12">
        <v>15</v>
      </c>
      <c r="I36" s="12">
        <v>7950</v>
      </c>
      <c r="J36" s="553">
        <f>I36*H36</f>
        <v>119250</v>
      </c>
    </row>
    <row r="37" spans="1:10" ht="31.5">
      <c r="A37" s="49">
        <v>5</v>
      </c>
      <c r="B37" s="108" t="s">
        <v>15134</v>
      </c>
      <c r="C37" s="108" t="s">
        <v>29861</v>
      </c>
      <c r="D37" s="108" t="s">
        <v>15133</v>
      </c>
      <c r="E37" s="213">
        <v>600000</v>
      </c>
      <c r="F37" s="876" t="s">
        <v>118</v>
      </c>
      <c r="H37" s="12">
        <v>45</v>
      </c>
      <c r="I37" s="12">
        <v>3500</v>
      </c>
      <c r="J37" s="553">
        <f>H37*I37</f>
        <v>157500</v>
      </c>
    </row>
    <row r="38" spans="1:10" ht="31.5">
      <c r="A38" s="49">
        <v>6</v>
      </c>
      <c r="B38" s="108" t="s">
        <v>15135</v>
      </c>
      <c r="C38" s="108" t="s">
        <v>29862</v>
      </c>
      <c r="D38" s="108" t="s">
        <v>15136</v>
      </c>
      <c r="E38" s="213">
        <v>500000</v>
      </c>
      <c r="F38" s="876" t="s">
        <v>118</v>
      </c>
      <c r="H38" s="12">
        <v>4</v>
      </c>
      <c r="I38" s="12">
        <v>12450</v>
      </c>
      <c r="J38" s="553">
        <f>H38*I38</f>
        <v>49800</v>
      </c>
    </row>
    <row r="39" spans="1:10" ht="31.5">
      <c r="A39" s="49">
        <v>7</v>
      </c>
      <c r="B39" s="108" t="s">
        <v>15137</v>
      </c>
      <c r="C39" s="108" t="s">
        <v>29863</v>
      </c>
      <c r="D39" s="108" t="s">
        <v>15133</v>
      </c>
      <c r="E39" s="213">
        <v>600000</v>
      </c>
      <c r="F39" s="876" t="s">
        <v>118</v>
      </c>
    </row>
    <row r="40" spans="1:10" ht="31.5">
      <c r="A40" s="49">
        <v>8</v>
      </c>
      <c r="B40" s="108" t="s">
        <v>15138</v>
      </c>
      <c r="C40" s="108" t="s">
        <v>29864</v>
      </c>
      <c r="D40" s="108" t="s">
        <v>15133</v>
      </c>
      <c r="E40" s="213">
        <v>600000</v>
      </c>
      <c r="F40" s="876" t="s">
        <v>118</v>
      </c>
    </row>
    <row r="41" spans="1:10" ht="31.5">
      <c r="A41" s="49">
        <v>9</v>
      </c>
      <c r="B41" s="108" t="s">
        <v>15139</v>
      </c>
      <c r="C41" s="108" t="s">
        <v>29865</v>
      </c>
      <c r="D41" s="108" t="s">
        <v>15136</v>
      </c>
      <c r="E41" s="213">
        <v>500000</v>
      </c>
      <c r="F41" s="876" t="s">
        <v>118</v>
      </c>
    </row>
    <row r="42" spans="1:10" ht="31.5">
      <c r="A42" s="49">
        <v>10</v>
      </c>
      <c r="B42" s="108" t="s">
        <v>15140</v>
      </c>
      <c r="C42" s="108" t="s">
        <v>29866</v>
      </c>
      <c r="D42" s="108" t="s">
        <v>15133</v>
      </c>
      <c r="E42" s="213">
        <v>600000</v>
      </c>
      <c r="F42" s="876" t="s">
        <v>118</v>
      </c>
    </row>
    <row r="43" spans="1:10" ht="31.5">
      <c r="A43" s="49">
        <v>11</v>
      </c>
      <c r="B43" s="108" t="s">
        <v>15141</v>
      </c>
      <c r="C43" s="108" t="s">
        <v>29867</v>
      </c>
      <c r="D43" s="108" t="s">
        <v>15133</v>
      </c>
      <c r="E43" s="213">
        <v>600000</v>
      </c>
      <c r="F43" s="876" t="s">
        <v>118</v>
      </c>
    </row>
    <row r="44" spans="1:10" ht="31.5">
      <c r="A44" s="49">
        <v>12</v>
      </c>
      <c r="B44" s="51" t="s">
        <v>15142</v>
      </c>
      <c r="C44" s="108" t="s">
        <v>29868</v>
      </c>
      <c r="D44" s="108" t="s">
        <v>15133</v>
      </c>
      <c r="E44" s="213">
        <v>600000</v>
      </c>
      <c r="F44" s="876" t="s">
        <v>118</v>
      </c>
    </row>
    <row r="45" spans="1:10" ht="31.5">
      <c r="A45" s="49">
        <v>13</v>
      </c>
      <c r="B45" s="108" t="s">
        <v>15143</v>
      </c>
      <c r="C45" s="108" t="s">
        <v>29869</v>
      </c>
      <c r="D45" s="108" t="s">
        <v>15133</v>
      </c>
      <c r="E45" s="213">
        <v>600000</v>
      </c>
      <c r="F45" s="876" t="s">
        <v>118</v>
      </c>
    </row>
    <row r="46" spans="1:10" ht="31.5">
      <c r="A46" s="49">
        <v>14</v>
      </c>
      <c r="B46" s="108" t="s">
        <v>15144</v>
      </c>
      <c r="C46" s="108" t="s">
        <v>29870</v>
      </c>
      <c r="D46" s="108" t="s">
        <v>15136</v>
      </c>
      <c r="E46" s="213">
        <v>500000</v>
      </c>
      <c r="F46" s="876" t="s">
        <v>118</v>
      </c>
    </row>
    <row r="47" spans="1:10" ht="31.5">
      <c r="A47" s="49">
        <v>15</v>
      </c>
      <c r="B47" s="108" t="s">
        <v>15145</v>
      </c>
      <c r="C47" s="108" t="s">
        <v>29871</v>
      </c>
      <c r="D47" s="108" t="s">
        <v>15133</v>
      </c>
      <c r="E47" s="213">
        <v>600000</v>
      </c>
      <c r="F47" s="876" t="s">
        <v>118</v>
      </c>
    </row>
    <row r="48" spans="1:10" ht="31.5">
      <c r="A48" s="49">
        <v>16</v>
      </c>
      <c r="B48" s="108" t="s">
        <v>15146</v>
      </c>
      <c r="C48" s="108" t="s">
        <v>29872</v>
      </c>
      <c r="D48" s="108" t="s">
        <v>15133</v>
      </c>
      <c r="E48" s="213">
        <v>500000</v>
      </c>
      <c r="F48" s="876" t="s">
        <v>118</v>
      </c>
    </row>
    <row r="49" spans="1:6" ht="31.5">
      <c r="A49" s="49">
        <v>17</v>
      </c>
      <c r="B49" s="51" t="s">
        <v>15147</v>
      </c>
      <c r="C49" s="108" t="s">
        <v>29873</v>
      </c>
      <c r="D49" s="108" t="s">
        <v>15133</v>
      </c>
      <c r="E49" s="213">
        <v>600000</v>
      </c>
      <c r="F49" s="876" t="s">
        <v>118</v>
      </c>
    </row>
    <row r="50" spans="1:6" ht="31.5">
      <c r="A50" s="49">
        <v>18</v>
      </c>
      <c r="B50" s="108" t="s">
        <v>15148</v>
      </c>
      <c r="C50" s="108" t="s">
        <v>29874</v>
      </c>
      <c r="D50" s="108" t="s">
        <v>15133</v>
      </c>
      <c r="E50" s="213">
        <v>600000</v>
      </c>
      <c r="F50" s="876" t="s">
        <v>118</v>
      </c>
    </row>
    <row r="51" spans="1:6" ht="31.5">
      <c r="A51" s="49">
        <v>19</v>
      </c>
      <c r="B51" s="108" t="s">
        <v>15149</v>
      </c>
      <c r="C51" s="108" t="s">
        <v>29875</v>
      </c>
      <c r="D51" s="108" t="s">
        <v>15133</v>
      </c>
      <c r="E51" s="213">
        <v>600000</v>
      </c>
      <c r="F51" s="876" t="s">
        <v>118</v>
      </c>
    </row>
    <row r="52" spans="1:6" ht="31.5">
      <c r="A52" s="49">
        <v>20</v>
      </c>
      <c r="B52" s="108" t="s">
        <v>15150</v>
      </c>
      <c r="C52" s="108" t="s">
        <v>29876</v>
      </c>
      <c r="D52" s="108" t="s">
        <v>15133</v>
      </c>
      <c r="E52" s="213">
        <v>600000</v>
      </c>
      <c r="F52" s="876" t="s">
        <v>118</v>
      </c>
    </row>
    <row r="53" spans="1:6" ht="31.5">
      <c r="A53" s="49">
        <v>21</v>
      </c>
      <c r="B53" s="108" t="s">
        <v>15151</v>
      </c>
      <c r="C53" s="108" t="s">
        <v>29877</v>
      </c>
      <c r="D53" s="108" t="s">
        <v>15133</v>
      </c>
      <c r="E53" s="213">
        <v>600000</v>
      </c>
      <c r="F53" s="876" t="s">
        <v>118</v>
      </c>
    </row>
    <row r="54" spans="1:6" ht="31.5">
      <c r="A54" s="49">
        <v>22</v>
      </c>
      <c r="B54" s="108" t="s">
        <v>29920</v>
      </c>
      <c r="C54" s="108" t="s">
        <v>29878</v>
      </c>
      <c r="D54" s="108" t="s">
        <v>15136</v>
      </c>
      <c r="E54" s="213">
        <v>500000</v>
      </c>
      <c r="F54" s="876" t="s">
        <v>118</v>
      </c>
    </row>
    <row r="55" spans="1:6" ht="31.5">
      <c r="A55" s="49">
        <v>23</v>
      </c>
      <c r="B55" s="108" t="s">
        <v>15152</v>
      </c>
      <c r="C55" s="108" t="s">
        <v>29879</v>
      </c>
      <c r="D55" s="108" t="s">
        <v>15133</v>
      </c>
      <c r="E55" s="213">
        <v>600000</v>
      </c>
      <c r="F55" s="876" t="s">
        <v>118</v>
      </c>
    </row>
    <row r="56" spans="1:6" ht="31.5">
      <c r="A56" s="49">
        <v>24</v>
      </c>
      <c r="B56" s="108" t="s">
        <v>15153</v>
      </c>
      <c r="C56" s="108" t="s">
        <v>29880</v>
      </c>
      <c r="D56" s="108" t="s">
        <v>15133</v>
      </c>
      <c r="E56" s="213">
        <v>600000</v>
      </c>
      <c r="F56" s="876" t="s">
        <v>118</v>
      </c>
    </row>
    <row r="57" spans="1:6" ht="31.5">
      <c r="A57" s="49">
        <v>25</v>
      </c>
      <c r="B57" s="51" t="s">
        <v>15154</v>
      </c>
      <c r="C57" s="108" t="s">
        <v>29881</v>
      </c>
      <c r="D57" s="108" t="s">
        <v>15133</v>
      </c>
      <c r="E57" s="213">
        <v>600000</v>
      </c>
      <c r="F57" s="876" t="s">
        <v>118</v>
      </c>
    </row>
    <row r="58" spans="1:6" ht="31.5">
      <c r="A58" s="49">
        <v>26</v>
      </c>
      <c r="B58" s="108" t="s">
        <v>15155</v>
      </c>
      <c r="C58" s="108" t="s">
        <v>29882</v>
      </c>
      <c r="D58" s="108" t="s">
        <v>15133</v>
      </c>
      <c r="E58" s="213">
        <v>600000</v>
      </c>
      <c r="F58" s="876" t="s">
        <v>118</v>
      </c>
    </row>
    <row r="59" spans="1:6" ht="31.5">
      <c r="A59" s="49">
        <v>27</v>
      </c>
      <c r="B59" s="108" t="s">
        <v>15156</v>
      </c>
      <c r="C59" s="108" t="s">
        <v>29883</v>
      </c>
      <c r="D59" s="108" t="s">
        <v>15133</v>
      </c>
      <c r="E59" s="213">
        <v>600000</v>
      </c>
      <c r="F59" s="876" t="s">
        <v>118</v>
      </c>
    </row>
    <row r="60" spans="1:6" ht="31.5">
      <c r="A60" s="49">
        <v>28</v>
      </c>
      <c r="B60" s="108" t="s">
        <v>15157</v>
      </c>
      <c r="C60" s="108" t="s">
        <v>29884</v>
      </c>
      <c r="D60" s="108" t="s">
        <v>15133</v>
      </c>
      <c r="E60" s="213">
        <v>600000</v>
      </c>
      <c r="F60" s="876" t="s">
        <v>118</v>
      </c>
    </row>
    <row r="61" spans="1:6" ht="31.5">
      <c r="A61" s="49">
        <v>29</v>
      </c>
      <c r="B61" s="108" t="s">
        <v>15158</v>
      </c>
      <c r="C61" s="108" t="s">
        <v>29885</v>
      </c>
      <c r="D61" s="108" t="s">
        <v>15133</v>
      </c>
      <c r="E61" s="213">
        <v>600000</v>
      </c>
      <c r="F61" s="876" t="s">
        <v>118</v>
      </c>
    </row>
    <row r="62" spans="1:6" ht="31.5">
      <c r="A62" s="49">
        <v>30</v>
      </c>
      <c r="B62" s="108" t="s">
        <v>15159</v>
      </c>
      <c r="C62" s="108" t="s">
        <v>29886</v>
      </c>
      <c r="D62" s="108" t="s">
        <v>15133</v>
      </c>
      <c r="E62" s="213">
        <v>600000</v>
      </c>
      <c r="F62" s="876" t="s">
        <v>118</v>
      </c>
    </row>
    <row r="63" spans="1:6" ht="31.5">
      <c r="A63" s="49">
        <v>31</v>
      </c>
      <c r="B63" s="108" t="s">
        <v>15160</v>
      </c>
      <c r="C63" s="108" t="s">
        <v>29887</v>
      </c>
      <c r="D63" s="108" t="s">
        <v>15133</v>
      </c>
      <c r="E63" s="213">
        <v>600000</v>
      </c>
      <c r="F63" s="876" t="s">
        <v>118</v>
      </c>
    </row>
    <row r="64" spans="1:6" ht="31.5">
      <c r="A64" s="49">
        <v>32</v>
      </c>
      <c r="B64" s="108" t="s">
        <v>15161</v>
      </c>
      <c r="C64" s="108" t="s">
        <v>29888</v>
      </c>
      <c r="D64" s="108" t="s">
        <v>15162</v>
      </c>
      <c r="E64" s="213">
        <v>700000</v>
      </c>
      <c r="F64" s="876" t="s">
        <v>583</v>
      </c>
    </row>
    <row r="65" spans="1:6" ht="15.75">
      <c r="A65" s="49"/>
      <c r="B65" s="2454" t="s">
        <v>535</v>
      </c>
      <c r="C65" s="2454"/>
      <c r="D65" s="51"/>
      <c r="E65" s="301"/>
      <c r="F65" s="301"/>
    </row>
    <row r="66" spans="1:6" ht="31.5">
      <c r="A66" s="49">
        <v>33</v>
      </c>
      <c r="B66" s="51" t="s">
        <v>15163</v>
      </c>
      <c r="C66" s="51" t="s">
        <v>29889</v>
      </c>
      <c r="D66" s="51" t="s">
        <v>15165</v>
      </c>
      <c r="E66" s="213">
        <v>6800000</v>
      </c>
      <c r="F66" s="51" t="s">
        <v>118</v>
      </c>
    </row>
    <row r="67" spans="1:6" ht="63">
      <c r="A67" s="49">
        <v>34</v>
      </c>
      <c r="B67" s="51" t="s">
        <v>15166</v>
      </c>
      <c r="C67" s="51" t="s">
        <v>29890</v>
      </c>
      <c r="D67" s="51" t="s">
        <v>41670</v>
      </c>
      <c r="E67" s="213">
        <v>700000</v>
      </c>
      <c r="F67" s="51" t="s">
        <v>118</v>
      </c>
    </row>
    <row r="68" spans="1:6" ht="47.25">
      <c r="A68" s="49">
        <v>35</v>
      </c>
      <c r="B68" s="51" t="s">
        <v>15167</v>
      </c>
      <c r="C68" s="51" t="s">
        <v>29891</v>
      </c>
      <c r="D68" s="51" t="s">
        <v>15168</v>
      </c>
      <c r="E68" s="213">
        <v>1500000</v>
      </c>
      <c r="F68" s="51" t="s">
        <v>118</v>
      </c>
    </row>
    <row r="69" spans="1:6" ht="47.25">
      <c r="A69" s="49">
        <v>36</v>
      </c>
      <c r="B69" s="51" t="s">
        <v>15169</v>
      </c>
      <c r="C69" s="51" t="s">
        <v>29892</v>
      </c>
      <c r="D69" s="51" t="s">
        <v>15170</v>
      </c>
      <c r="E69" s="213">
        <v>1500000</v>
      </c>
      <c r="F69" s="51" t="s">
        <v>118</v>
      </c>
    </row>
    <row r="70" spans="1:6" ht="47.25">
      <c r="A70" s="49">
        <v>37</v>
      </c>
      <c r="B70" s="51" t="s">
        <v>15171</v>
      </c>
      <c r="C70" s="51" t="s">
        <v>29893</v>
      </c>
      <c r="D70" s="51" t="s">
        <v>15172</v>
      </c>
      <c r="E70" s="213">
        <v>800000</v>
      </c>
      <c r="F70" s="51" t="s">
        <v>118</v>
      </c>
    </row>
    <row r="71" spans="1:6" ht="47.25">
      <c r="A71" s="49">
        <v>38</v>
      </c>
      <c r="B71" s="51" t="s">
        <v>15173</v>
      </c>
      <c r="C71" s="51" t="s">
        <v>29894</v>
      </c>
      <c r="D71" s="51" t="s">
        <v>15174</v>
      </c>
      <c r="E71" s="213">
        <v>1500000</v>
      </c>
      <c r="F71" s="51" t="s">
        <v>118</v>
      </c>
    </row>
    <row r="72" spans="1:6" ht="47.25">
      <c r="A72" s="49">
        <v>39</v>
      </c>
      <c r="B72" s="51" t="s">
        <v>15175</v>
      </c>
      <c r="C72" s="51" t="s">
        <v>29895</v>
      </c>
      <c r="D72" s="51" t="s">
        <v>15176</v>
      </c>
      <c r="E72" s="213">
        <v>600000</v>
      </c>
      <c r="F72" s="51" t="s">
        <v>118</v>
      </c>
    </row>
    <row r="73" spans="1:6" ht="47.25">
      <c r="A73" s="49">
        <v>40</v>
      </c>
      <c r="B73" s="51" t="s">
        <v>15177</v>
      </c>
      <c r="C73" s="51" t="s">
        <v>29896</v>
      </c>
      <c r="D73" s="51" t="s">
        <v>15178</v>
      </c>
      <c r="E73" s="213">
        <v>1000000</v>
      </c>
      <c r="F73" s="51" t="s">
        <v>118</v>
      </c>
    </row>
    <row r="74" spans="1:6" ht="47.25">
      <c r="A74" s="49">
        <v>41</v>
      </c>
      <c r="B74" s="51" t="s">
        <v>15179</v>
      </c>
      <c r="C74" s="51" t="s">
        <v>29897</v>
      </c>
      <c r="D74" s="51" t="s">
        <v>15180</v>
      </c>
      <c r="E74" s="213">
        <v>1500000</v>
      </c>
      <c r="F74" s="51" t="s">
        <v>118</v>
      </c>
    </row>
    <row r="75" spans="1:6" ht="47.25">
      <c r="A75" s="49">
        <v>42</v>
      </c>
      <c r="B75" s="51" t="s">
        <v>15181</v>
      </c>
      <c r="C75" s="51" t="s">
        <v>29898</v>
      </c>
      <c r="D75" s="51" t="s">
        <v>15182</v>
      </c>
      <c r="E75" s="213">
        <v>1500000</v>
      </c>
      <c r="F75" s="51" t="s">
        <v>118</v>
      </c>
    </row>
    <row r="76" spans="1:6" ht="63">
      <c r="A76" s="49">
        <v>43</v>
      </c>
      <c r="B76" s="51" t="s">
        <v>15183</v>
      </c>
      <c r="C76" s="51" t="s">
        <v>29899</v>
      </c>
      <c r="D76" s="51" t="s">
        <v>15184</v>
      </c>
      <c r="E76" s="213">
        <v>1500000</v>
      </c>
      <c r="F76" s="51" t="s">
        <v>118</v>
      </c>
    </row>
    <row r="77" spans="1:6" ht="47.25">
      <c r="A77" s="49">
        <v>44</v>
      </c>
      <c r="B77" s="51" t="s">
        <v>15185</v>
      </c>
      <c r="C77" s="51" t="s">
        <v>29900</v>
      </c>
      <c r="D77" s="51" t="s">
        <v>15186</v>
      </c>
      <c r="E77" s="213">
        <v>600000</v>
      </c>
      <c r="F77" s="51" t="s">
        <v>118</v>
      </c>
    </row>
    <row r="78" spans="1:6" ht="78.75">
      <c r="A78" s="49">
        <v>45</v>
      </c>
      <c r="B78" s="51" t="s">
        <v>15187</v>
      </c>
      <c r="C78" s="51" t="s">
        <v>29901</v>
      </c>
      <c r="D78" s="51" t="s">
        <v>41671</v>
      </c>
      <c r="E78" s="213">
        <v>600000</v>
      </c>
      <c r="F78" s="51" t="s">
        <v>118</v>
      </c>
    </row>
    <row r="79" spans="1:6" ht="63">
      <c r="A79" s="49">
        <v>46</v>
      </c>
      <c r="B79" s="51" t="s">
        <v>15190</v>
      </c>
      <c r="C79" s="51" t="s">
        <v>29903</v>
      </c>
      <c r="D79" s="51" t="s">
        <v>15191</v>
      </c>
      <c r="E79" s="213">
        <v>1500000</v>
      </c>
      <c r="F79" s="51" t="s">
        <v>118</v>
      </c>
    </row>
    <row r="80" spans="1:6" ht="63">
      <c r="A80" s="49">
        <v>47</v>
      </c>
      <c r="B80" s="51" t="s">
        <v>15192</v>
      </c>
      <c r="C80" s="51" t="s">
        <v>29904</v>
      </c>
      <c r="D80" s="51" t="s">
        <v>15193</v>
      </c>
      <c r="E80" s="213">
        <v>1000000</v>
      </c>
      <c r="F80" s="51" t="s">
        <v>118</v>
      </c>
    </row>
    <row r="81" spans="1:6" ht="47.25">
      <c r="A81" s="49">
        <v>48</v>
      </c>
      <c r="B81" s="51" t="s">
        <v>15194</v>
      </c>
      <c r="C81" s="51" t="s">
        <v>29905</v>
      </c>
      <c r="D81" s="51" t="s">
        <v>15195</v>
      </c>
      <c r="E81" s="213">
        <v>1000000</v>
      </c>
      <c r="F81" s="51" t="s">
        <v>118</v>
      </c>
    </row>
    <row r="82" spans="1:6" ht="15.75">
      <c r="A82" s="49"/>
      <c r="B82" s="2454" t="s">
        <v>930</v>
      </c>
      <c r="C82" s="2454"/>
      <c r="D82" s="51"/>
      <c r="E82" s="870"/>
      <c r="F82" s="301"/>
    </row>
    <row r="83" spans="1:6" ht="63">
      <c r="A83" s="49">
        <v>49</v>
      </c>
      <c r="B83" s="51" t="s">
        <v>15196</v>
      </c>
      <c r="C83" s="51" t="s">
        <v>29906</v>
      </c>
      <c r="D83" s="51" t="s">
        <v>15197</v>
      </c>
      <c r="E83" s="213">
        <v>50000</v>
      </c>
      <c r="F83" s="51" t="s">
        <v>4</v>
      </c>
    </row>
    <row r="84" spans="1:6" ht="63">
      <c r="A84" s="49">
        <v>50</v>
      </c>
      <c r="B84" s="51" t="s">
        <v>15198</v>
      </c>
      <c r="C84" s="51" t="s">
        <v>29907</v>
      </c>
      <c r="D84" s="51" t="s">
        <v>15197</v>
      </c>
      <c r="E84" s="213">
        <v>50000</v>
      </c>
      <c r="F84" s="51" t="s">
        <v>4</v>
      </c>
    </row>
    <row r="85" spans="1:6" ht="63">
      <c r="A85" s="49">
        <v>51</v>
      </c>
      <c r="B85" s="51" t="s">
        <v>15199</v>
      </c>
      <c r="C85" s="51" t="s">
        <v>29908</v>
      </c>
      <c r="D85" s="51" t="s">
        <v>15197</v>
      </c>
      <c r="E85" s="213">
        <v>50000</v>
      </c>
      <c r="F85" s="51" t="s">
        <v>4</v>
      </c>
    </row>
    <row r="86" spans="1:6" ht="63">
      <c r="A86" s="49">
        <v>52</v>
      </c>
      <c r="B86" s="51" t="s">
        <v>15200</v>
      </c>
      <c r="C86" s="51" t="s">
        <v>29909</v>
      </c>
      <c r="D86" s="51" t="s">
        <v>15197</v>
      </c>
      <c r="E86" s="213">
        <v>50000</v>
      </c>
      <c r="F86" s="51" t="s">
        <v>4</v>
      </c>
    </row>
    <row r="87" spans="1:6" ht="15.75">
      <c r="A87" s="49"/>
      <c r="B87" s="2454" t="s">
        <v>662</v>
      </c>
      <c r="C87" s="2454"/>
      <c r="D87" s="51"/>
      <c r="E87" s="870"/>
      <c r="F87" s="301"/>
    </row>
    <row r="88" spans="1:6" ht="63">
      <c r="A88" s="49">
        <v>53</v>
      </c>
      <c r="B88" s="51" t="s">
        <v>29924</v>
      </c>
      <c r="C88" s="51" t="s">
        <v>29910</v>
      </c>
      <c r="D88" s="51" t="s">
        <v>41672</v>
      </c>
      <c r="E88" s="213">
        <v>800000</v>
      </c>
      <c r="F88" s="51" t="s">
        <v>4</v>
      </c>
    </row>
    <row r="89" spans="1:6" ht="63">
      <c r="A89" s="49">
        <v>54</v>
      </c>
      <c r="B89" s="51" t="s">
        <v>29921</v>
      </c>
      <c r="C89" s="51" t="s">
        <v>29911</v>
      </c>
      <c r="D89" s="51" t="s">
        <v>15201</v>
      </c>
      <c r="E89" s="213">
        <v>500000</v>
      </c>
      <c r="F89" s="51" t="s">
        <v>118</v>
      </c>
    </row>
    <row r="90" spans="1:6" ht="63">
      <c r="A90" s="49">
        <v>55</v>
      </c>
      <c r="B90" s="51" t="s">
        <v>29922</v>
      </c>
      <c r="C90" s="51" t="s">
        <v>29912</v>
      </c>
      <c r="D90" s="494" t="s">
        <v>41672</v>
      </c>
      <c r="E90" s="213">
        <v>800000</v>
      </c>
      <c r="F90" s="51" t="s">
        <v>4</v>
      </c>
    </row>
    <row r="91" spans="1:6" ht="63">
      <c r="A91" s="49">
        <v>56</v>
      </c>
      <c r="B91" s="51" t="s">
        <v>29923</v>
      </c>
      <c r="C91" s="51" t="s">
        <v>29913</v>
      </c>
      <c r="D91" s="51" t="s">
        <v>41672</v>
      </c>
      <c r="E91" s="1323">
        <v>800000</v>
      </c>
      <c r="F91" s="301" t="s">
        <v>4</v>
      </c>
    </row>
    <row r="92" spans="1:6" ht="47.25">
      <c r="A92" s="49">
        <v>57</v>
      </c>
      <c r="B92" s="51" t="s">
        <v>15204</v>
      </c>
      <c r="C92" s="51" t="s">
        <v>29915</v>
      </c>
      <c r="D92" s="51" t="s">
        <v>41673</v>
      </c>
      <c r="E92" s="1323">
        <v>500000</v>
      </c>
      <c r="F92" s="301" t="s">
        <v>4</v>
      </c>
    </row>
    <row r="93" spans="1:6" ht="47.25">
      <c r="A93" s="49">
        <v>58</v>
      </c>
      <c r="B93" s="51" t="s">
        <v>15205</v>
      </c>
      <c r="C93" s="51" t="s">
        <v>29916</v>
      </c>
      <c r="D93" s="51" t="s">
        <v>41673</v>
      </c>
      <c r="E93" s="1323">
        <v>500000</v>
      </c>
      <c r="F93" s="301" t="s">
        <v>4</v>
      </c>
    </row>
    <row r="94" spans="1:6" ht="47.25">
      <c r="A94" s="49">
        <v>59</v>
      </c>
      <c r="B94" s="51" t="s">
        <v>15206</v>
      </c>
      <c r="C94" s="51" t="s">
        <v>29917</v>
      </c>
      <c r="D94" s="51" t="s">
        <v>41673</v>
      </c>
      <c r="E94" s="1323">
        <v>500000</v>
      </c>
      <c r="F94" s="301" t="s">
        <v>4</v>
      </c>
    </row>
    <row r="95" spans="1:6" ht="47.25">
      <c r="A95" s="49">
        <v>60</v>
      </c>
      <c r="B95" s="51" t="s">
        <v>15207</v>
      </c>
      <c r="C95" s="51" t="s">
        <v>29918</v>
      </c>
      <c r="D95" s="51" t="s">
        <v>41674</v>
      </c>
      <c r="E95" s="1323">
        <v>500000</v>
      </c>
      <c r="F95" s="51" t="s">
        <v>4</v>
      </c>
    </row>
    <row r="96" spans="1:6" ht="15.75">
      <c r="A96" s="49"/>
      <c r="B96" s="870" t="s">
        <v>15</v>
      </c>
      <c r="D96" s="51"/>
      <c r="E96" s="878">
        <f>SUM(E31:E95)</f>
        <v>48700000</v>
      </c>
      <c r="F96" s="301"/>
    </row>
    <row r="97" spans="1:6" ht="16.5" customHeight="1">
      <c r="A97" s="2168" t="s">
        <v>3665</v>
      </c>
      <c r="B97" s="2168"/>
      <c r="C97" s="2168"/>
      <c r="D97" s="2168"/>
      <c r="E97" s="2168"/>
      <c r="F97" s="2168"/>
    </row>
    <row r="98" spans="1:6" ht="72" customHeight="1">
      <c r="A98" s="2168" t="s">
        <v>3666</v>
      </c>
      <c r="B98" s="2168"/>
      <c r="C98" s="2168"/>
      <c r="D98" s="2168" t="s">
        <v>3667</v>
      </c>
      <c r="E98" s="2168"/>
      <c r="F98" s="2168"/>
    </row>
    <row r="99" spans="1:6" ht="78" customHeight="1">
      <c r="A99" s="2143" t="s">
        <v>32028</v>
      </c>
      <c r="B99" s="2143"/>
      <c r="C99" s="2143"/>
      <c r="D99" s="2143" t="s">
        <v>172</v>
      </c>
      <c r="E99" s="2143"/>
      <c r="F99" s="2143"/>
    </row>
    <row r="105" spans="1:6" ht="78.75">
      <c r="A105" s="96">
        <v>11</v>
      </c>
      <c r="B105" s="1307" t="s">
        <v>15124</v>
      </c>
      <c r="C105" s="143" t="s">
        <v>29855</v>
      </c>
      <c r="D105" s="143" t="s">
        <v>15125</v>
      </c>
      <c r="E105" s="1325">
        <v>7000000</v>
      </c>
      <c r="F105" s="1307" t="s">
        <v>118</v>
      </c>
    </row>
    <row r="106" spans="1:6" ht="126">
      <c r="A106" s="96">
        <v>14</v>
      </c>
      <c r="B106" s="143" t="s">
        <v>29919</v>
      </c>
      <c r="C106" s="143" t="s">
        <v>29858</v>
      </c>
      <c r="D106" s="143" t="s">
        <v>15129</v>
      </c>
      <c r="E106" s="213">
        <v>500000</v>
      </c>
      <c r="F106" s="1307" t="s">
        <v>118</v>
      </c>
    </row>
    <row r="107" spans="1:6" ht="50.25">
      <c r="A107" s="96">
        <v>47</v>
      </c>
      <c r="B107" s="143" t="s">
        <v>15163</v>
      </c>
      <c r="C107" s="143" t="s">
        <v>29889</v>
      </c>
      <c r="D107" s="143" t="s">
        <v>15164</v>
      </c>
      <c r="E107" s="213">
        <v>14000000</v>
      </c>
      <c r="F107" s="143" t="s">
        <v>118</v>
      </c>
    </row>
    <row r="108" spans="1:6" ht="47.25">
      <c r="A108" s="96">
        <v>61</v>
      </c>
      <c r="B108" s="143" t="s">
        <v>15188</v>
      </c>
      <c r="C108" s="143" t="s">
        <v>29902</v>
      </c>
      <c r="D108" s="143" t="s">
        <v>15189</v>
      </c>
      <c r="E108" s="213">
        <v>2500000</v>
      </c>
      <c r="F108" s="143" t="s">
        <v>118</v>
      </c>
    </row>
    <row r="109" spans="1:6" ht="63">
      <c r="A109" s="96">
        <v>73</v>
      </c>
      <c r="B109" s="143" t="s">
        <v>15202</v>
      </c>
      <c r="C109" s="143" t="s">
        <v>29914</v>
      </c>
      <c r="D109" s="143" t="s">
        <v>15203</v>
      </c>
      <c r="E109" s="1323">
        <v>1500000</v>
      </c>
      <c r="F109" s="1307" t="s">
        <v>4</v>
      </c>
    </row>
    <row r="110" spans="1:6">
      <c r="E110" s="515">
        <f>SUM(E105:E109)</f>
        <v>25500000</v>
      </c>
    </row>
    <row r="113" spans="5:5">
      <c r="E113" s="515">
        <f>E110+E96+E21</f>
        <v>109040875.52</v>
      </c>
    </row>
  </sheetData>
  <mergeCells count="19">
    <mergeCell ref="B11:D11"/>
    <mergeCell ref="B21:D21"/>
    <mergeCell ref="A22:C22"/>
    <mergeCell ref="D22:F22"/>
    <mergeCell ref="A1:F1"/>
    <mergeCell ref="A2:F2"/>
    <mergeCell ref="A3:F3"/>
    <mergeCell ref="A26:F26"/>
    <mergeCell ref="A97:F97"/>
    <mergeCell ref="A98:C98"/>
    <mergeCell ref="D98:F98"/>
    <mergeCell ref="A99:C99"/>
    <mergeCell ref="D99:F99"/>
    <mergeCell ref="B87:C87"/>
    <mergeCell ref="B82:C82"/>
    <mergeCell ref="B65:C65"/>
    <mergeCell ref="B35:C35"/>
    <mergeCell ref="A27:F27"/>
    <mergeCell ref="A28:F28"/>
  </mergeCells>
  <pageMargins left="0.7" right="0.7" top="0.75" bottom="0.75" header="0.3" footer="0.3"/>
  <pageSetup orientation="landscape" r:id="rId1"/>
</worksheet>
</file>

<file path=xl/worksheets/sheet154.xml><?xml version="1.0" encoding="utf-8"?>
<worksheet xmlns="http://schemas.openxmlformats.org/spreadsheetml/2006/main" xmlns:r="http://schemas.openxmlformats.org/officeDocument/2006/relationships">
  <sheetPr>
    <tabColor theme="5" tint="-0.499984740745262"/>
  </sheetPr>
  <dimension ref="A1:F104"/>
  <sheetViews>
    <sheetView topLeftCell="A46" workbookViewId="0">
      <selection activeCell="C51" sqref="C51"/>
    </sheetView>
  </sheetViews>
  <sheetFormatPr defaultRowHeight="15"/>
  <cols>
    <col min="1" max="1" width="7.140625" style="126" customWidth="1"/>
    <col min="2" max="2" width="15.42578125" style="1549" customWidth="1"/>
    <col min="3" max="3" width="42" style="1549" customWidth="1"/>
    <col min="4" max="4" width="25.5703125" style="1549" customWidth="1"/>
    <col min="5" max="5" width="21" style="1549" customWidth="1"/>
    <col min="6" max="6" width="10.42578125" style="1549" customWidth="1"/>
    <col min="7" max="16384" width="9.140625" style="1549"/>
  </cols>
  <sheetData>
    <row r="1" spans="1:6" ht="15.75">
      <c r="A1" s="2317" t="s">
        <v>133</v>
      </c>
      <c r="B1" s="2317"/>
      <c r="C1" s="2317"/>
      <c r="D1" s="2317"/>
      <c r="E1" s="2317"/>
      <c r="F1" s="2317"/>
    </row>
    <row r="2" spans="1:6" ht="15.75">
      <c r="A2" s="2317" t="s">
        <v>27882</v>
      </c>
      <c r="B2" s="2317"/>
      <c r="C2" s="2317"/>
      <c r="D2" s="2317"/>
      <c r="E2" s="2317"/>
      <c r="F2" s="2317"/>
    </row>
    <row r="3" spans="1:6" ht="15.75">
      <c r="A3" s="2317" t="s">
        <v>140</v>
      </c>
      <c r="B3" s="2317"/>
      <c r="C3" s="2317"/>
      <c r="D3" s="2317"/>
      <c r="E3" s="2317"/>
      <c r="F3" s="2317"/>
    </row>
    <row r="4" spans="1:6" ht="31.5">
      <c r="A4" s="173" t="s">
        <v>134</v>
      </c>
      <c r="B4" s="47" t="s">
        <v>135</v>
      </c>
      <c r="C4" s="47" t="s">
        <v>0</v>
      </c>
      <c r="D4" s="47" t="s">
        <v>136</v>
      </c>
      <c r="E4" s="48" t="s">
        <v>137</v>
      </c>
      <c r="F4" s="172" t="s">
        <v>1646</v>
      </c>
    </row>
    <row r="5" spans="1:6" ht="63">
      <c r="A5" s="50">
        <v>1</v>
      </c>
      <c r="B5" s="51" t="s">
        <v>1</v>
      </c>
      <c r="C5" s="51" t="s">
        <v>34060</v>
      </c>
      <c r="D5" s="51" t="s">
        <v>35156</v>
      </c>
      <c r="E5" s="213">
        <v>1600000</v>
      </c>
      <c r="F5" s="160" t="s">
        <v>118</v>
      </c>
    </row>
    <row r="6" spans="1:6" ht="110.25">
      <c r="A6" s="50">
        <v>2</v>
      </c>
      <c r="B6" s="51" t="s">
        <v>34650</v>
      </c>
      <c r="C6" s="50" t="s">
        <v>34061</v>
      </c>
      <c r="D6" s="160" t="s">
        <v>27883</v>
      </c>
      <c r="E6" s="213">
        <v>2499999.9900000002</v>
      </c>
      <c r="F6" s="160" t="s">
        <v>118</v>
      </c>
    </row>
    <row r="7" spans="1:6" ht="31.5">
      <c r="A7" s="50">
        <v>3</v>
      </c>
      <c r="B7" s="51" t="s">
        <v>7</v>
      </c>
      <c r="C7" s="51" t="s">
        <v>34062</v>
      </c>
      <c r="D7" s="51" t="s">
        <v>9</v>
      </c>
      <c r="E7" s="213">
        <v>180000</v>
      </c>
      <c r="F7" s="160" t="s">
        <v>118</v>
      </c>
    </row>
    <row r="8" spans="1:6" ht="31.5">
      <c r="A8" s="50">
        <v>4</v>
      </c>
      <c r="B8" s="51" t="s">
        <v>10</v>
      </c>
      <c r="C8" s="51" t="s">
        <v>34063</v>
      </c>
      <c r="D8" s="51" t="s">
        <v>175</v>
      </c>
      <c r="E8" s="213">
        <v>80000</v>
      </c>
      <c r="F8" s="160" t="s">
        <v>118</v>
      </c>
    </row>
    <row r="9" spans="1:6" ht="63">
      <c r="A9" s="50">
        <v>5</v>
      </c>
      <c r="B9" s="51" t="s">
        <v>12</v>
      </c>
      <c r="C9" s="51" t="s">
        <v>34064</v>
      </c>
      <c r="D9" s="51" t="s">
        <v>34651</v>
      </c>
      <c r="E9" s="213">
        <v>2182452.5299999998</v>
      </c>
      <c r="F9" s="159" t="s">
        <v>118</v>
      </c>
    </row>
    <row r="10" spans="1:6" ht="15.75">
      <c r="A10" s="50"/>
      <c r="B10" s="2228" t="s">
        <v>15228</v>
      </c>
      <c r="C10" s="2229"/>
      <c r="D10" s="2230"/>
      <c r="E10" s="54"/>
      <c r="F10" s="159"/>
    </row>
    <row r="11" spans="1:6" ht="47.25">
      <c r="A11" s="50">
        <v>6</v>
      </c>
      <c r="B11" s="51" t="s">
        <v>12</v>
      </c>
      <c r="C11" s="51" t="s">
        <v>35154</v>
      </c>
      <c r="D11" s="51" t="s">
        <v>34652</v>
      </c>
      <c r="E11" s="213">
        <v>1271225.28</v>
      </c>
      <c r="F11" s="160" t="s">
        <v>118</v>
      </c>
    </row>
    <row r="12" spans="1:6" ht="63">
      <c r="A12" s="50">
        <v>7</v>
      </c>
      <c r="B12" s="51" t="s">
        <v>360</v>
      </c>
      <c r="C12" s="51" t="s">
        <v>35155</v>
      </c>
      <c r="D12" s="51" t="s">
        <v>1736</v>
      </c>
      <c r="E12" s="213">
        <v>2000000</v>
      </c>
      <c r="F12" s="160" t="s">
        <v>118</v>
      </c>
    </row>
    <row r="13" spans="1:6" ht="15.75">
      <c r="A13" s="50"/>
      <c r="B13" s="2228" t="s">
        <v>207</v>
      </c>
      <c r="C13" s="2229"/>
      <c r="D13" s="2230"/>
      <c r="E13" s="176"/>
      <c r="F13" s="160"/>
    </row>
    <row r="14" spans="1:6" ht="63">
      <c r="A14" s="50">
        <v>8</v>
      </c>
      <c r="B14" s="51" t="s">
        <v>6442</v>
      </c>
      <c r="C14" s="51" t="s">
        <v>34065</v>
      </c>
      <c r="D14" s="51" t="s">
        <v>34066</v>
      </c>
      <c r="E14" s="145">
        <v>5738993.4500000002</v>
      </c>
      <c r="F14" s="160" t="s">
        <v>118</v>
      </c>
    </row>
    <row r="15" spans="1:6" ht="15.75">
      <c r="A15" s="50"/>
      <c r="B15" s="2228" t="s">
        <v>27885</v>
      </c>
      <c r="C15" s="2229"/>
      <c r="D15" s="2230"/>
      <c r="E15" s="141"/>
      <c r="F15" s="160"/>
    </row>
    <row r="16" spans="1:6" ht="47.25">
      <c r="A16" s="50">
        <v>14</v>
      </c>
      <c r="B16" s="51" t="s">
        <v>39</v>
      </c>
      <c r="C16" s="51" t="s">
        <v>35131</v>
      </c>
      <c r="D16" s="51" t="s">
        <v>35130</v>
      </c>
      <c r="E16" s="213">
        <v>10000000</v>
      </c>
      <c r="F16" s="160" t="s">
        <v>118</v>
      </c>
    </row>
    <row r="17" spans="1:6" ht="47.25">
      <c r="A17" s="50">
        <v>14</v>
      </c>
      <c r="B17" s="51" t="s">
        <v>596</v>
      </c>
      <c r="C17" s="51" t="s">
        <v>35132</v>
      </c>
      <c r="D17" s="51" t="s">
        <v>35130</v>
      </c>
      <c r="E17" s="213">
        <v>15000000</v>
      </c>
      <c r="F17" s="160" t="s">
        <v>118</v>
      </c>
    </row>
    <row r="18" spans="1:6" ht="15.75">
      <c r="A18" s="50"/>
      <c r="B18" s="494"/>
      <c r="C18" s="1292"/>
      <c r="D18" s="307"/>
      <c r="E18" s="213">
        <f>SUM(E5:E17)</f>
        <v>40552671.25</v>
      </c>
      <c r="F18" s="160"/>
    </row>
    <row r="19" spans="1:6" ht="15.75">
      <c r="A19" s="50"/>
      <c r="B19" s="494"/>
      <c r="C19" s="1292"/>
      <c r="D19" s="307"/>
      <c r="E19" s="213"/>
      <c r="F19" s="160"/>
    </row>
    <row r="20" spans="1:6" ht="15.75">
      <c r="A20" s="50"/>
      <c r="B20" s="494"/>
      <c r="C20" s="1292"/>
      <c r="D20" s="307"/>
      <c r="E20" s="213"/>
      <c r="F20" s="160"/>
    </row>
    <row r="21" spans="1:6" ht="15.75">
      <c r="A21" s="50"/>
      <c r="B21" s="494"/>
      <c r="C21" s="1292"/>
      <c r="D21" s="307"/>
      <c r="E21" s="213"/>
      <c r="F21" s="160"/>
    </row>
    <row r="22" spans="1:6" ht="15.75">
      <c r="A22" s="50"/>
      <c r="B22" s="494"/>
      <c r="C22" s="1292"/>
      <c r="D22" s="307"/>
      <c r="E22" s="213"/>
      <c r="F22" s="160"/>
    </row>
    <row r="23" spans="1:6" ht="15.75">
      <c r="A23" s="50"/>
      <c r="B23" s="494"/>
      <c r="C23" s="1292"/>
      <c r="D23" s="307"/>
      <c r="E23" s="145"/>
      <c r="F23" s="160"/>
    </row>
    <row r="24" spans="1:6" ht="15.75">
      <c r="A24" s="50"/>
      <c r="B24" s="494"/>
      <c r="C24" s="1292"/>
      <c r="D24" s="307"/>
      <c r="E24" s="145"/>
      <c r="F24" s="160"/>
    </row>
    <row r="25" spans="1:6" ht="15.75">
      <c r="A25" s="50"/>
      <c r="B25" s="494"/>
      <c r="C25" s="1292"/>
      <c r="D25" s="307"/>
      <c r="E25" s="145"/>
      <c r="F25" s="160"/>
    </row>
    <row r="26" spans="1:6" ht="15.75">
      <c r="A26" s="2317" t="s">
        <v>133</v>
      </c>
      <c r="B26" s="2317"/>
      <c r="C26" s="2317"/>
      <c r="D26" s="2317"/>
      <c r="E26" s="2317"/>
      <c r="F26" s="2317"/>
    </row>
    <row r="27" spans="1:6" ht="15.75">
      <c r="A27" s="2317" t="s">
        <v>27882</v>
      </c>
      <c r="B27" s="2317"/>
      <c r="C27" s="2317"/>
      <c r="D27" s="2317"/>
      <c r="E27" s="2317"/>
      <c r="F27" s="2317"/>
    </row>
    <row r="28" spans="1:6" ht="15.75">
      <c r="A28" s="2317" t="s">
        <v>140</v>
      </c>
      <c r="B28" s="2317"/>
      <c r="C28" s="2317"/>
      <c r="D28" s="2317"/>
      <c r="E28" s="2317"/>
      <c r="F28" s="2317"/>
    </row>
    <row r="29" spans="1:6" ht="31.5">
      <c r="A29" s="173" t="s">
        <v>134</v>
      </c>
      <c r="B29" s="47" t="s">
        <v>135</v>
      </c>
      <c r="C29" s="47" t="s">
        <v>0</v>
      </c>
      <c r="D29" s="47" t="s">
        <v>136</v>
      </c>
      <c r="E29" s="48" t="s">
        <v>137</v>
      </c>
      <c r="F29" s="172" t="s">
        <v>1646</v>
      </c>
    </row>
    <row r="30" spans="1:6" ht="15.75">
      <c r="A30" s="50"/>
      <c r="B30" s="2228" t="s">
        <v>2271</v>
      </c>
      <c r="C30" s="2229"/>
      <c r="D30" s="2230"/>
      <c r="E30" s="69"/>
      <c r="F30" s="160"/>
    </row>
    <row r="31" spans="1:6" ht="110.25">
      <c r="A31" s="60">
        <v>1</v>
      </c>
      <c r="B31" s="60" t="s">
        <v>591</v>
      </c>
      <c r="C31" s="107" t="s">
        <v>35153</v>
      </c>
      <c r="D31" s="257" t="s">
        <v>27884</v>
      </c>
      <c r="E31" s="117">
        <v>1258203.28</v>
      </c>
      <c r="F31" s="120" t="s">
        <v>118</v>
      </c>
    </row>
    <row r="32" spans="1:6" ht="15.75">
      <c r="A32" s="60"/>
      <c r="B32" s="2221" t="s">
        <v>930</v>
      </c>
      <c r="C32" s="2429"/>
      <c r="D32" s="2222"/>
      <c r="E32" s="117"/>
      <c r="F32" s="120"/>
    </row>
    <row r="33" spans="1:6" ht="47.25">
      <c r="A33" s="60">
        <v>2</v>
      </c>
      <c r="B33" s="1343" t="s">
        <v>35284</v>
      </c>
      <c r="C33" s="1556" t="s">
        <v>35127</v>
      </c>
      <c r="D33" s="104" t="s">
        <v>25956</v>
      </c>
      <c r="E33" s="117">
        <v>60000</v>
      </c>
      <c r="F33" s="120" t="s">
        <v>4</v>
      </c>
    </row>
    <row r="34" spans="1:6" ht="31.5">
      <c r="A34" s="60">
        <v>3</v>
      </c>
      <c r="B34" s="1343" t="s">
        <v>35283</v>
      </c>
      <c r="C34" s="1556" t="s">
        <v>35127</v>
      </c>
      <c r="D34" s="104" t="s">
        <v>25956</v>
      </c>
      <c r="E34" s="117">
        <v>60000</v>
      </c>
      <c r="F34" s="120" t="s">
        <v>4</v>
      </c>
    </row>
    <row r="35" spans="1:6" ht="31.5">
      <c r="A35" s="60">
        <v>4</v>
      </c>
      <c r="B35" s="1343" t="s">
        <v>35282</v>
      </c>
      <c r="C35" s="1556" t="s">
        <v>35128</v>
      </c>
      <c r="D35" s="104" t="s">
        <v>25956</v>
      </c>
      <c r="E35" s="117">
        <v>60000</v>
      </c>
      <c r="F35" s="120" t="s">
        <v>4</v>
      </c>
    </row>
    <row r="36" spans="1:6" ht="31.5">
      <c r="A36" s="60">
        <v>5</v>
      </c>
      <c r="B36" s="1343" t="s">
        <v>35281</v>
      </c>
      <c r="C36" s="1556" t="s">
        <v>35129</v>
      </c>
      <c r="D36" s="104" t="s">
        <v>25956</v>
      </c>
      <c r="E36" s="117">
        <v>60000</v>
      </c>
      <c r="F36" s="120" t="s">
        <v>4</v>
      </c>
    </row>
    <row r="37" spans="1:6" ht="47.25">
      <c r="A37" s="60">
        <v>6</v>
      </c>
      <c r="B37" s="1343" t="s">
        <v>19453</v>
      </c>
      <c r="C37" s="1556" t="s">
        <v>35126</v>
      </c>
      <c r="D37" s="104" t="s">
        <v>25956</v>
      </c>
      <c r="E37" s="117">
        <v>60000</v>
      </c>
      <c r="F37" s="120" t="s">
        <v>4</v>
      </c>
    </row>
    <row r="38" spans="1:6" ht="47.25">
      <c r="A38" s="60">
        <v>7</v>
      </c>
      <c r="B38" s="1343" t="s">
        <v>35280</v>
      </c>
      <c r="C38" s="1556" t="s">
        <v>35279</v>
      </c>
      <c r="D38" s="104" t="s">
        <v>25956</v>
      </c>
      <c r="E38" s="117">
        <v>60000</v>
      </c>
      <c r="F38" s="120" t="s">
        <v>4</v>
      </c>
    </row>
    <row r="39" spans="1:6" ht="47.25">
      <c r="A39" s="60">
        <v>8</v>
      </c>
      <c r="B39" s="1343" t="s">
        <v>35278</v>
      </c>
      <c r="C39" s="1556" t="s">
        <v>35277</v>
      </c>
      <c r="D39" s="104" t="s">
        <v>25956</v>
      </c>
      <c r="E39" s="117">
        <v>60000</v>
      </c>
      <c r="F39" s="120" t="s">
        <v>4</v>
      </c>
    </row>
    <row r="40" spans="1:6" ht="31.5">
      <c r="A40" s="60">
        <v>9</v>
      </c>
      <c r="B40" s="1343" t="s">
        <v>35276</v>
      </c>
      <c r="C40" s="1556" t="s">
        <v>35270</v>
      </c>
      <c r="D40" s="104" t="s">
        <v>25956</v>
      </c>
      <c r="E40" s="117">
        <v>60000</v>
      </c>
      <c r="F40" s="120" t="s">
        <v>4</v>
      </c>
    </row>
    <row r="41" spans="1:6" ht="31.5">
      <c r="A41" s="60">
        <v>10</v>
      </c>
      <c r="B41" s="1343" t="s">
        <v>35275</v>
      </c>
      <c r="C41" s="1556" t="s">
        <v>35274</v>
      </c>
      <c r="D41" s="104" t="s">
        <v>25956</v>
      </c>
      <c r="E41" s="117">
        <v>60000</v>
      </c>
      <c r="F41" s="120" t="s">
        <v>4</v>
      </c>
    </row>
    <row r="42" spans="1:6" ht="47.25">
      <c r="A42" s="60">
        <v>11</v>
      </c>
      <c r="B42" s="1343" t="s">
        <v>35273</v>
      </c>
      <c r="C42" s="1556" t="s">
        <v>35272</v>
      </c>
      <c r="D42" s="104" t="s">
        <v>25956</v>
      </c>
      <c r="E42" s="117">
        <v>60000</v>
      </c>
      <c r="F42" s="120" t="s">
        <v>4</v>
      </c>
    </row>
    <row r="43" spans="1:6" ht="31.5">
      <c r="A43" s="60">
        <v>12</v>
      </c>
      <c r="B43" s="1343" t="s">
        <v>35271</v>
      </c>
      <c r="C43" s="1556" t="s">
        <v>35270</v>
      </c>
      <c r="D43" s="104" t="s">
        <v>25956</v>
      </c>
      <c r="E43" s="117">
        <v>60000</v>
      </c>
      <c r="F43" s="120" t="s">
        <v>4</v>
      </c>
    </row>
    <row r="44" spans="1:6" ht="47.25">
      <c r="A44" s="60">
        <v>13</v>
      </c>
      <c r="B44" s="1343" t="s">
        <v>35302</v>
      </c>
      <c r="C44" s="1556" t="s">
        <v>35274</v>
      </c>
      <c r="D44" s="104" t="s">
        <v>25956</v>
      </c>
      <c r="E44" s="117">
        <v>60000</v>
      </c>
      <c r="F44" s="120" t="s">
        <v>4</v>
      </c>
    </row>
    <row r="45" spans="1:6" ht="47.25">
      <c r="A45" s="60">
        <v>14</v>
      </c>
      <c r="B45" s="1343" t="s">
        <v>35301</v>
      </c>
      <c r="C45" s="1556" t="s">
        <v>35272</v>
      </c>
      <c r="D45" s="104" t="s">
        <v>25956</v>
      </c>
      <c r="E45" s="117">
        <v>60000</v>
      </c>
      <c r="F45" s="120" t="s">
        <v>4</v>
      </c>
    </row>
    <row r="46" spans="1:6" ht="47.25">
      <c r="A46" s="60">
        <v>15</v>
      </c>
      <c r="B46" s="1343" t="s">
        <v>35300</v>
      </c>
      <c r="C46" s="1556" t="s">
        <v>35299</v>
      </c>
      <c r="D46" s="104" t="s">
        <v>25956</v>
      </c>
      <c r="E46" s="117">
        <v>60000</v>
      </c>
      <c r="F46" s="120" t="s">
        <v>4</v>
      </c>
    </row>
    <row r="47" spans="1:6" ht="47.25">
      <c r="A47" s="60">
        <v>16</v>
      </c>
      <c r="B47" s="1343" t="s">
        <v>35298</v>
      </c>
      <c r="C47" s="1556" t="s">
        <v>35297</v>
      </c>
      <c r="D47" s="104" t="s">
        <v>25956</v>
      </c>
      <c r="E47" s="117">
        <v>60000</v>
      </c>
      <c r="F47" s="120" t="s">
        <v>4</v>
      </c>
    </row>
    <row r="48" spans="1:6" ht="47.25">
      <c r="A48" s="60">
        <v>17</v>
      </c>
      <c r="B48" s="1343" t="s">
        <v>35296</v>
      </c>
      <c r="C48" s="1556" t="s">
        <v>35295</v>
      </c>
      <c r="D48" s="104" t="s">
        <v>25956</v>
      </c>
      <c r="E48" s="117">
        <v>60000</v>
      </c>
      <c r="F48" s="120" t="s">
        <v>4</v>
      </c>
    </row>
    <row r="49" spans="1:6" ht="47.25">
      <c r="A49" s="60">
        <v>18</v>
      </c>
      <c r="B49" s="1343" t="s">
        <v>35294</v>
      </c>
      <c r="C49" s="1556" t="s">
        <v>35293</v>
      </c>
      <c r="D49" s="104" t="s">
        <v>25956</v>
      </c>
      <c r="E49" s="117">
        <v>60000</v>
      </c>
      <c r="F49" s="120" t="s">
        <v>4</v>
      </c>
    </row>
    <row r="50" spans="1:6" ht="47.25">
      <c r="A50" s="60">
        <v>19</v>
      </c>
      <c r="B50" s="1343" t="s">
        <v>35292</v>
      </c>
      <c r="C50" s="1556" t="s">
        <v>35291</v>
      </c>
      <c r="D50" s="104" t="s">
        <v>25956</v>
      </c>
      <c r="E50" s="117">
        <v>60000</v>
      </c>
      <c r="F50" s="120" t="s">
        <v>4</v>
      </c>
    </row>
    <row r="51" spans="1:6" ht="47.25">
      <c r="A51" s="60">
        <v>20</v>
      </c>
      <c r="B51" s="1343" t="s">
        <v>35290</v>
      </c>
      <c r="C51" s="1556" t="s">
        <v>35289</v>
      </c>
      <c r="D51" s="104" t="s">
        <v>25956</v>
      </c>
      <c r="E51" s="117">
        <v>60000</v>
      </c>
      <c r="F51" s="120" t="s">
        <v>4</v>
      </c>
    </row>
    <row r="52" spans="1:6" ht="31.5">
      <c r="A52" s="60">
        <v>21</v>
      </c>
      <c r="B52" s="1343" t="s">
        <v>27891</v>
      </c>
      <c r="C52" s="1556" t="s">
        <v>35288</v>
      </c>
      <c r="D52" s="104" t="s">
        <v>25956</v>
      </c>
      <c r="E52" s="117">
        <v>60000</v>
      </c>
      <c r="F52" s="120" t="s">
        <v>4</v>
      </c>
    </row>
    <row r="53" spans="1:6" ht="47.25">
      <c r="A53" s="60">
        <v>22</v>
      </c>
      <c r="B53" s="1343" t="s">
        <v>25606</v>
      </c>
      <c r="C53" s="1556" t="s">
        <v>35287</v>
      </c>
      <c r="D53" s="104" t="s">
        <v>25956</v>
      </c>
      <c r="E53" s="117">
        <v>60000</v>
      </c>
      <c r="F53" s="120" t="s">
        <v>4</v>
      </c>
    </row>
    <row r="54" spans="1:6" ht="47.25">
      <c r="A54" s="60">
        <v>23</v>
      </c>
      <c r="B54" s="1343" t="s">
        <v>35286</v>
      </c>
      <c r="C54" s="1556" t="s">
        <v>35285</v>
      </c>
      <c r="D54" s="104" t="s">
        <v>25956</v>
      </c>
      <c r="E54" s="117">
        <v>60000</v>
      </c>
      <c r="F54" s="120" t="s">
        <v>4</v>
      </c>
    </row>
    <row r="55" spans="1:6" ht="63">
      <c r="A55" s="60">
        <v>24</v>
      </c>
      <c r="B55" s="1343" t="s">
        <v>35319</v>
      </c>
      <c r="C55" s="1556" t="s">
        <v>35318</v>
      </c>
      <c r="D55" s="104" t="s">
        <v>25956</v>
      </c>
      <c r="E55" s="117">
        <v>50000</v>
      </c>
      <c r="F55" s="120" t="s">
        <v>4</v>
      </c>
    </row>
    <row r="56" spans="1:6" ht="47.25">
      <c r="A56" s="60">
        <v>25</v>
      </c>
      <c r="B56" s="1343" t="s">
        <v>35317</v>
      </c>
      <c r="C56" s="1556" t="s">
        <v>35316</v>
      </c>
      <c r="D56" s="104" t="s">
        <v>25956</v>
      </c>
      <c r="E56" s="117">
        <v>50000</v>
      </c>
      <c r="F56" s="120" t="s">
        <v>4</v>
      </c>
    </row>
    <row r="57" spans="1:6" ht="31.5">
      <c r="A57" s="60">
        <v>26</v>
      </c>
      <c r="B57" s="1343" t="s">
        <v>35315</v>
      </c>
      <c r="C57" s="1556" t="s">
        <v>35313</v>
      </c>
      <c r="D57" s="104" t="s">
        <v>25956</v>
      </c>
      <c r="E57" s="117">
        <v>50000</v>
      </c>
      <c r="F57" s="120" t="s">
        <v>4</v>
      </c>
    </row>
    <row r="58" spans="1:6" ht="47.25">
      <c r="A58" s="60">
        <v>27</v>
      </c>
      <c r="B58" s="1343" t="s">
        <v>35314</v>
      </c>
      <c r="C58" s="1556" t="s">
        <v>35313</v>
      </c>
      <c r="D58" s="104" t="s">
        <v>25956</v>
      </c>
      <c r="E58" s="117">
        <v>50000</v>
      </c>
      <c r="F58" s="120" t="s">
        <v>4</v>
      </c>
    </row>
    <row r="59" spans="1:6" ht="47.25">
      <c r="A59" s="60">
        <v>28</v>
      </c>
      <c r="B59" s="1343" t="s">
        <v>35312</v>
      </c>
      <c r="C59" s="1556" t="s">
        <v>35311</v>
      </c>
      <c r="D59" s="104" t="s">
        <v>25956</v>
      </c>
      <c r="E59" s="117">
        <v>50000</v>
      </c>
      <c r="F59" s="120" t="s">
        <v>4</v>
      </c>
    </row>
    <row r="60" spans="1:6" ht="47.25">
      <c r="A60" s="60">
        <v>29</v>
      </c>
      <c r="B60" s="1343" t="s">
        <v>35310</v>
      </c>
      <c r="C60" s="1556" t="s">
        <v>35309</v>
      </c>
      <c r="D60" s="104" t="s">
        <v>25956</v>
      </c>
      <c r="E60" s="117">
        <v>50000</v>
      </c>
      <c r="F60" s="120" t="s">
        <v>4</v>
      </c>
    </row>
    <row r="61" spans="1:6" ht="47.25">
      <c r="A61" s="60">
        <v>30</v>
      </c>
      <c r="B61" s="1343" t="s">
        <v>35308</v>
      </c>
      <c r="C61" s="1556" t="s">
        <v>35307</v>
      </c>
      <c r="D61" s="104" t="s">
        <v>25956</v>
      </c>
      <c r="E61" s="117">
        <v>50000</v>
      </c>
      <c r="F61" s="120" t="s">
        <v>4</v>
      </c>
    </row>
    <row r="62" spans="1:6" ht="47.25">
      <c r="A62" s="60">
        <v>31</v>
      </c>
      <c r="B62" s="1343" t="s">
        <v>35306</v>
      </c>
      <c r="C62" s="1556" t="s">
        <v>35305</v>
      </c>
      <c r="D62" s="104" t="s">
        <v>25956</v>
      </c>
      <c r="E62" s="117">
        <v>50000</v>
      </c>
      <c r="F62" s="120" t="s">
        <v>4</v>
      </c>
    </row>
    <row r="63" spans="1:6" ht="31.5">
      <c r="A63" s="60">
        <v>32</v>
      </c>
      <c r="B63" s="1343" t="s">
        <v>35304</v>
      </c>
      <c r="C63" s="1556" t="s">
        <v>35303</v>
      </c>
      <c r="D63" s="104" t="s">
        <v>25956</v>
      </c>
      <c r="E63" s="117">
        <v>50000</v>
      </c>
      <c r="F63" s="120" t="s">
        <v>4</v>
      </c>
    </row>
    <row r="64" spans="1:6" ht="47.25">
      <c r="A64" s="60">
        <v>33</v>
      </c>
      <c r="B64" s="1343" t="s">
        <v>25582</v>
      </c>
      <c r="C64" s="1556" t="s">
        <v>35330</v>
      </c>
      <c r="D64" s="104" t="s">
        <v>25956</v>
      </c>
      <c r="E64" s="117">
        <v>60000</v>
      </c>
      <c r="F64" s="120" t="s">
        <v>4</v>
      </c>
    </row>
    <row r="65" spans="1:6" ht="47.25">
      <c r="A65" s="60">
        <v>34</v>
      </c>
      <c r="B65" s="1343" t="s">
        <v>35329</v>
      </c>
      <c r="C65" s="1556" t="s">
        <v>35328</v>
      </c>
      <c r="D65" s="104" t="s">
        <v>25956</v>
      </c>
      <c r="E65" s="117">
        <v>60000</v>
      </c>
      <c r="F65" s="120" t="s">
        <v>4</v>
      </c>
    </row>
    <row r="66" spans="1:6" ht="31.5">
      <c r="A66" s="60">
        <v>35</v>
      </c>
      <c r="B66" s="1343" t="s">
        <v>35327</v>
      </c>
      <c r="C66" s="1556" t="s">
        <v>35326</v>
      </c>
      <c r="D66" s="104" t="s">
        <v>25956</v>
      </c>
      <c r="E66" s="117">
        <v>60000</v>
      </c>
      <c r="F66" s="120" t="s">
        <v>4</v>
      </c>
    </row>
    <row r="67" spans="1:6" ht="47.25">
      <c r="A67" s="60">
        <v>36</v>
      </c>
      <c r="B67" s="1343" t="s">
        <v>35325</v>
      </c>
      <c r="C67" s="1556" t="s">
        <v>35324</v>
      </c>
      <c r="D67" s="104" t="s">
        <v>25956</v>
      </c>
      <c r="E67" s="117">
        <v>60000</v>
      </c>
      <c r="F67" s="120" t="s">
        <v>4</v>
      </c>
    </row>
    <row r="68" spans="1:6" ht="47.25">
      <c r="A68" s="60">
        <v>37</v>
      </c>
      <c r="B68" s="1343" t="s">
        <v>35323</v>
      </c>
      <c r="C68" s="1556" t="s">
        <v>35322</v>
      </c>
      <c r="D68" s="104" t="s">
        <v>25956</v>
      </c>
      <c r="E68" s="117">
        <v>60000</v>
      </c>
      <c r="F68" s="120" t="s">
        <v>4</v>
      </c>
    </row>
    <row r="69" spans="1:6" ht="47.25">
      <c r="A69" s="60">
        <v>38</v>
      </c>
      <c r="B69" s="1343" t="s">
        <v>35321</v>
      </c>
      <c r="C69" s="1556" t="s">
        <v>35320</v>
      </c>
      <c r="D69" s="104" t="s">
        <v>25956</v>
      </c>
      <c r="E69" s="117">
        <v>60000</v>
      </c>
      <c r="F69" s="120" t="s">
        <v>4</v>
      </c>
    </row>
    <row r="70" spans="1:6" ht="15.75">
      <c r="A70" s="60"/>
      <c r="B70" s="2426" t="s">
        <v>810</v>
      </c>
      <c r="C70" s="2427"/>
      <c r="D70" s="2428"/>
      <c r="E70" s="4"/>
      <c r="F70" s="120"/>
    </row>
    <row r="71" spans="1:6" ht="47.25">
      <c r="A71" s="60">
        <v>39</v>
      </c>
      <c r="B71" s="60" t="s">
        <v>27886</v>
      </c>
      <c r="C71" s="107" t="s">
        <v>35137</v>
      </c>
      <c r="D71" s="60" t="s">
        <v>35133</v>
      </c>
      <c r="E71" s="116">
        <v>4000000</v>
      </c>
      <c r="F71" s="120" t="s">
        <v>118</v>
      </c>
    </row>
    <row r="72" spans="1:6" ht="47.25">
      <c r="A72" s="60">
        <v>40</v>
      </c>
      <c r="B72" s="60" t="s">
        <v>27887</v>
      </c>
      <c r="C72" s="107" t="s">
        <v>35138</v>
      </c>
      <c r="D72" s="60" t="s">
        <v>35134</v>
      </c>
      <c r="E72" s="116">
        <v>4000000</v>
      </c>
      <c r="F72" s="120" t="s">
        <v>118</v>
      </c>
    </row>
    <row r="73" spans="1:6" ht="47.25">
      <c r="A73" s="60">
        <v>41</v>
      </c>
      <c r="B73" s="60" t="s">
        <v>27888</v>
      </c>
      <c r="C73" s="107" t="s">
        <v>35139</v>
      </c>
      <c r="D73" s="60" t="s">
        <v>35134</v>
      </c>
      <c r="E73" s="116">
        <v>4000000</v>
      </c>
      <c r="F73" s="120" t="s">
        <v>118</v>
      </c>
    </row>
    <row r="74" spans="1:6" ht="47.25">
      <c r="A74" s="60">
        <v>42</v>
      </c>
      <c r="B74" s="60" t="s">
        <v>27889</v>
      </c>
      <c r="C74" s="107" t="s">
        <v>35140</v>
      </c>
      <c r="D74" s="60" t="s">
        <v>35134</v>
      </c>
      <c r="E74" s="116">
        <v>5000000</v>
      </c>
      <c r="F74" s="120" t="s">
        <v>118</v>
      </c>
    </row>
    <row r="75" spans="1:6" ht="63">
      <c r="A75" s="60">
        <v>43</v>
      </c>
      <c r="B75" s="60" t="s">
        <v>27890</v>
      </c>
      <c r="C75" s="107" t="s">
        <v>35141</v>
      </c>
      <c r="D75" s="60" t="s">
        <v>34654</v>
      </c>
      <c r="E75" s="116">
        <v>2000000</v>
      </c>
      <c r="F75" s="120" t="s">
        <v>118</v>
      </c>
    </row>
    <row r="76" spans="1:6" ht="63">
      <c r="A76" s="60">
        <v>44</v>
      </c>
      <c r="B76" s="60" t="s">
        <v>16143</v>
      </c>
      <c r="C76" s="107" t="s">
        <v>35142</v>
      </c>
      <c r="D76" s="60" t="s">
        <v>34653</v>
      </c>
      <c r="E76" s="116">
        <v>4000000</v>
      </c>
      <c r="F76" s="120" t="s">
        <v>118</v>
      </c>
    </row>
    <row r="77" spans="1:6" ht="31.5">
      <c r="A77" s="60">
        <v>45</v>
      </c>
      <c r="B77" s="60" t="s">
        <v>27891</v>
      </c>
      <c r="C77" s="107" t="s">
        <v>35143</v>
      </c>
      <c r="D77" s="60" t="s">
        <v>35135</v>
      </c>
      <c r="E77" s="116">
        <v>3000000</v>
      </c>
      <c r="F77" s="120" t="s">
        <v>763</v>
      </c>
    </row>
    <row r="78" spans="1:6" ht="47.25">
      <c r="A78" s="60">
        <v>46</v>
      </c>
      <c r="B78" s="60" t="s">
        <v>27893</v>
      </c>
      <c r="C78" s="107" t="s">
        <v>35144</v>
      </c>
      <c r="D78" s="60" t="s">
        <v>35135</v>
      </c>
      <c r="E78" s="116">
        <v>3000000</v>
      </c>
      <c r="F78" s="120" t="s">
        <v>4</v>
      </c>
    </row>
    <row r="79" spans="1:6" ht="110.25">
      <c r="A79" s="60">
        <v>47</v>
      </c>
      <c r="B79" s="60" t="s">
        <v>27895</v>
      </c>
      <c r="C79" s="107" t="s">
        <v>35145</v>
      </c>
      <c r="D79" s="60" t="s">
        <v>35136</v>
      </c>
      <c r="E79" s="116">
        <v>9000000</v>
      </c>
      <c r="F79" s="120" t="s">
        <v>4</v>
      </c>
    </row>
    <row r="80" spans="1:6" ht="94.5">
      <c r="A80" s="60">
        <v>48</v>
      </c>
      <c r="B80" s="60" t="s">
        <v>27897</v>
      </c>
      <c r="C80" s="107" t="s">
        <v>35146</v>
      </c>
      <c r="D80" s="60" t="s">
        <v>34655</v>
      </c>
      <c r="E80" s="116">
        <v>10000000</v>
      </c>
      <c r="F80" s="120" t="s">
        <v>4</v>
      </c>
    </row>
    <row r="81" spans="1:6" ht="15.75">
      <c r="A81" s="60"/>
      <c r="B81" s="2221" t="s">
        <v>3341</v>
      </c>
      <c r="C81" s="2429"/>
      <c r="D81" s="2222"/>
      <c r="E81" s="552"/>
      <c r="F81" s="120"/>
    </row>
    <row r="82" spans="1:6" ht="63">
      <c r="A82" s="60">
        <v>49</v>
      </c>
      <c r="B82" s="60" t="s">
        <v>27898</v>
      </c>
      <c r="C82" s="107" t="s">
        <v>35147</v>
      </c>
      <c r="D82" s="60" t="s">
        <v>27899</v>
      </c>
      <c r="E82" s="116">
        <v>2000000</v>
      </c>
      <c r="F82" s="120" t="s">
        <v>118</v>
      </c>
    </row>
    <row r="83" spans="1:6" ht="63">
      <c r="A83" s="60">
        <v>50</v>
      </c>
      <c r="B83" s="60" t="s">
        <v>27900</v>
      </c>
      <c r="C83" s="107" t="s">
        <v>35148</v>
      </c>
      <c r="D83" s="60" t="s">
        <v>34656</v>
      </c>
      <c r="E83" s="116">
        <v>1500000</v>
      </c>
      <c r="F83" s="120" t="s">
        <v>118</v>
      </c>
    </row>
    <row r="84" spans="1:6" ht="47.25">
      <c r="A84" s="60">
        <v>51</v>
      </c>
      <c r="B84" s="60" t="s">
        <v>27901</v>
      </c>
      <c r="C84" s="107" t="s">
        <v>35149</v>
      </c>
      <c r="D84" s="60" t="s">
        <v>27902</v>
      </c>
      <c r="E84" s="116">
        <v>1000000</v>
      </c>
      <c r="F84" s="120" t="s">
        <v>4</v>
      </c>
    </row>
    <row r="85" spans="1:6" ht="47.25">
      <c r="A85" s="60">
        <v>52</v>
      </c>
      <c r="B85" s="60" t="s">
        <v>27903</v>
      </c>
      <c r="C85" s="107" t="s">
        <v>35150</v>
      </c>
      <c r="D85" s="60" t="s">
        <v>27904</v>
      </c>
      <c r="E85" s="116">
        <v>2000000</v>
      </c>
      <c r="F85" s="115" t="s">
        <v>4</v>
      </c>
    </row>
    <row r="86" spans="1:6" ht="63">
      <c r="A86" s="60">
        <v>53</v>
      </c>
      <c r="B86" s="60" t="s">
        <v>27905</v>
      </c>
      <c r="C86" s="107" t="s">
        <v>35151</v>
      </c>
      <c r="D86" s="60" t="s">
        <v>27906</v>
      </c>
      <c r="E86" s="116">
        <v>1500000</v>
      </c>
      <c r="F86" s="115" t="s">
        <v>118</v>
      </c>
    </row>
    <row r="87" spans="1:6" ht="15.75">
      <c r="A87" s="60"/>
      <c r="B87" s="2221" t="s">
        <v>1418</v>
      </c>
      <c r="C87" s="2429"/>
      <c r="D87" s="2222"/>
      <c r="E87" s="277"/>
      <c r="F87" s="120"/>
    </row>
    <row r="88" spans="1:6" ht="78.75">
      <c r="A88" s="60">
        <v>54</v>
      </c>
      <c r="B88" s="107" t="s">
        <v>27913</v>
      </c>
      <c r="C88" s="107" t="s">
        <v>35152</v>
      </c>
      <c r="D88" s="258" t="s">
        <v>35331</v>
      </c>
      <c r="E88" s="117">
        <v>1100000</v>
      </c>
      <c r="F88" s="120" t="s">
        <v>4</v>
      </c>
    </row>
    <row r="89" spans="1:6" ht="15.75">
      <c r="A89" s="50"/>
      <c r="B89" s="173" t="s">
        <v>15</v>
      </c>
      <c r="C89" s="173"/>
      <c r="D89" s="1240"/>
      <c r="E89" s="69">
        <f>SUM(E31:E88)</f>
        <v>60488203.280000001</v>
      </c>
      <c r="F89" s="160"/>
    </row>
    <row r="90" spans="1:6" s="12" customFormat="1" ht="15.75">
      <c r="A90" s="2168" t="s">
        <v>3665</v>
      </c>
      <c r="B90" s="2168"/>
      <c r="C90" s="2168"/>
      <c r="D90" s="2168"/>
      <c r="E90" s="2168"/>
      <c r="F90" s="2168"/>
    </row>
    <row r="91" spans="1:6" s="12" customFormat="1" ht="68.25" customHeight="1">
      <c r="A91" s="2168" t="s">
        <v>3666</v>
      </c>
      <c r="B91" s="2168"/>
      <c r="C91" s="2168"/>
      <c r="D91" s="2168" t="s">
        <v>3667</v>
      </c>
      <c r="E91" s="2168"/>
      <c r="F91" s="2168"/>
    </row>
    <row r="92" spans="1:6" s="11" customFormat="1" ht="81" customHeight="1">
      <c r="A92" s="2143" t="s">
        <v>43506</v>
      </c>
      <c r="B92" s="2143"/>
      <c r="C92" s="2143"/>
      <c r="D92" s="2143" t="s">
        <v>1392</v>
      </c>
      <c r="E92" s="2143"/>
      <c r="F92" s="2143"/>
    </row>
    <row r="96" spans="1:6" ht="63">
      <c r="A96" s="97">
        <v>30</v>
      </c>
      <c r="B96" s="97" t="s">
        <v>27907</v>
      </c>
      <c r="C96" s="97" t="s">
        <v>27908</v>
      </c>
      <c r="D96" s="97" t="s">
        <v>27909</v>
      </c>
      <c r="E96" s="171">
        <v>2000000</v>
      </c>
      <c r="F96" s="162" t="s">
        <v>4</v>
      </c>
    </row>
    <row r="97" spans="1:6" ht="63">
      <c r="A97" s="97">
        <v>31</v>
      </c>
      <c r="B97" s="97" t="s">
        <v>27910</v>
      </c>
      <c r="C97" s="143" t="s">
        <v>27894</v>
      </c>
      <c r="D97" s="97" t="s">
        <v>27909</v>
      </c>
      <c r="E97" s="171">
        <v>2000000</v>
      </c>
      <c r="F97" s="214" t="s">
        <v>4</v>
      </c>
    </row>
    <row r="98" spans="1:6" ht="63">
      <c r="A98" s="97">
        <v>32</v>
      </c>
      <c r="B98" s="97" t="s">
        <v>27911</v>
      </c>
      <c r="C98" s="143" t="s">
        <v>27896</v>
      </c>
      <c r="D98" s="97" t="s">
        <v>27909</v>
      </c>
      <c r="E98" s="171">
        <v>2000000</v>
      </c>
      <c r="F98" s="214" t="s">
        <v>4</v>
      </c>
    </row>
    <row r="99" spans="1:6" ht="63">
      <c r="A99" s="97">
        <v>33</v>
      </c>
      <c r="B99" s="97" t="s">
        <v>27912</v>
      </c>
      <c r="C99" s="143" t="s">
        <v>27892</v>
      </c>
      <c r="D99" s="97" t="s">
        <v>27909</v>
      </c>
      <c r="E99" s="171">
        <v>2000000</v>
      </c>
      <c r="F99" s="214" t="s">
        <v>4</v>
      </c>
    </row>
    <row r="100" spans="1:6">
      <c r="E100" s="227">
        <f>SUM(E96:E99)</f>
        <v>8000000</v>
      </c>
    </row>
    <row r="104" spans="1:6">
      <c r="E104" s="551">
        <f>E100+E89+E18</f>
        <v>109040874.53</v>
      </c>
    </row>
  </sheetData>
  <mergeCells count="19">
    <mergeCell ref="A1:F1"/>
    <mergeCell ref="A2:F2"/>
    <mergeCell ref="A3:F3"/>
    <mergeCell ref="B10:D10"/>
    <mergeCell ref="B13:D13"/>
    <mergeCell ref="B32:D32"/>
    <mergeCell ref="B30:D30"/>
    <mergeCell ref="B15:D15"/>
    <mergeCell ref="A26:F26"/>
    <mergeCell ref="A91:C91"/>
    <mergeCell ref="D91:F91"/>
    <mergeCell ref="A27:F27"/>
    <mergeCell ref="A28:F28"/>
    <mergeCell ref="A92:C92"/>
    <mergeCell ref="D92:F92"/>
    <mergeCell ref="B70:D70"/>
    <mergeCell ref="B81:D81"/>
    <mergeCell ref="B87:D87"/>
    <mergeCell ref="A90:F90"/>
  </mergeCells>
  <pageMargins left="0.7" right="0.7" top="0.75" bottom="0.75" header="0.3" footer="0.3"/>
  <pageSetup orientation="landscape" r:id="rId1"/>
</worksheet>
</file>

<file path=xl/worksheets/sheet155.xml><?xml version="1.0" encoding="utf-8"?>
<worksheet xmlns="http://schemas.openxmlformats.org/spreadsheetml/2006/main" xmlns:r="http://schemas.openxmlformats.org/officeDocument/2006/relationships">
  <sheetPr>
    <tabColor theme="5" tint="-0.499984740745262"/>
  </sheetPr>
  <dimension ref="A1:I109"/>
  <sheetViews>
    <sheetView topLeftCell="A35" workbookViewId="0">
      <selection activeCell="G44" sqref="G44"/>
    </sheetView>
  </sheetViews>
  <sheetFormatPr defaultRowHeight="15"/>
  <cols>
    <col min="1" max="1" width="7.140625" style="12" customWidth="1"/>
    <col min="2" max="2" width="14" style="846" customWidth="1"/>
    <col min="3" max="3" width="41.85546875" style="12" customWidth="1"/>
    <col min="4" max="4" width="28.28515625" style="12" customWidth="1"/>
    <col min="5" max="5" width="21" style="553" customWidth="1"/>
    <col min="6" max="6" width="13" style="12" customWidth="1"/>
    <col min="7" max="7" width="10.140625" style="12" bestFit="1" customWidth="1"/>
    <col min="8" max="8" width="9.140625" style="12"/>
    <col min="9" max="9" width="21.5703125" style="12" customWidth="1"/>
    <col min="10" max="16384" width="9.140625" style="12"/>
  </cols>
  <sheetData>
    <row r="1" spans="1:9" ht="15.75">
      <c r="A1" s="2317" t="s">
        <v>133</v>
      </c>
      <c r="B1" s="2317"/>
      <c r="C1" s="2317"/>
      <c r="D1" s="2317"/>
      <c r="E1" s="2317"/>
      <c r="F1" s="2317"/>
    </row>
    <row r="2" spans="1:9" ht="15.75">
      <c r="A2" s="2317" t="s">
        <v>15208</v>
      </c>
      <c r="B2" s="2317"/>
      <c r="C2" s="2317"/>
      <c r="D2" s="2317"/>
      <c r="E2" s="2317"/>
      <c r="F2" s="2317"/>
    </row>
    <row r="3" spans="1:9" ht="15.75">
      <c r="A3" s="2430" t="s">
        <v>140</v>
      </c>
      <c r="B3" s="2430"/>
      <c r="C3" s="2430"/>
      <c r="D3" s="2430"/>
      <c r="E3" s="2430"/>
      <c r="F3" s="2430"/>
    </row>
    <row r="4" spans="1:9" ht="31.5">
      <c r="A4" s="1"/>
      <c r="B4" s="879" t="s">
        <v>1486</v>
      </c>
      <c r="C4" s="441" t="s">
        <v>15209</v>
      </c>
      <c r="D4" s="441" t="s">
        <v>15210</v>
      </c>
      <c r="E4" s="1304" t="s">
        <v>13320</v>
      </c>
      <c r="F4" s="880" t="s">
        <v>29764</v>
      </c>
    </row>
    <row r="5" spans="1:9" ht="15.75">
      <c r="A5" s="1"/>
      <c r="B5" s="2320" t="s">
        <v>17865</v>
      </c>
      <c r="C5" s="2321"/>
      <c r="D5" s="2322"/>
      <c r="E5" s="1304"/>
      <c r="F5" s="880"/>
    </row>
    <row r="6" spans="1:9" ht="31.5">
      <c r="A6" s="49">
        <v>1</v>
      </c>
      <c r="B6" s="307" t="s">
        <v>15212</v>
      </c>
      <c r="C6" s="50" t="s">
        <v>15213</v>
      </c>
      <c r="D6" s="51" t="s">
        <v>15214</v>
      </c>
      <c r="E6" s="365">
        <v>3200000</v>
      </c>
      <c r="F6" s="301" t="s">
        <v>15215</v>
      </c>
    </row>
    <row r="7" spans="1:9" ht="94.5">
      <c r="A7" s="49">
        <v>2</v>
      </c>
      <c r="B7" s="307" t="s">
        <v>586</v>
      </c>
      <c r="C7" s="50" t="s">
        <v>15216</v>
      </c>
      <c r="D7" s="51" t="s">
        <v>15217</v>
      </c>
      <c r="E7" s="365">
        <v>1000000</v>
      </c>
      <c r="F7" s="301" t="s">
        <v>15218</v>
      </c>
    </row>
    <row r="8" spans="1:9" ht="31.5">
      <c r="A8" s="49">
        <v>3</v>
      </c>
      <c r="B8" s="307" t="s">
        <v>7</v>
      </c>
      <c r="C8" s="50" t="s">
        <v>15219</v>
      </c>
      <c r="D8" s="51" t="s">
        <v>9</v>
      </c>
      <c r="E8" s="365">
        <v>152452</v>
      </c>
      <c r="F8" s="301" t="s">
        <v>15218</v>
      </c>
    </row>
    <row r="9" spans="1:9" ht="31.5">
      <c r="A9" s="49">
        <v>4</v>
      </c>
      <c r="B9" s="307" t="s">
        <v>10</v>
      </c>
      <c r="C9" s="50" t="s">
        <v>15220</v>
      </c>
      <c r="D9" s="51" t="s">
        <v>175</v>
      </c>
      <c r="E9" s="365">
        <v>70000</v>
      </c>
      <c r="F9" s="301" t="s">
        <v>15218</v>
      </c>
    </row>
    <row r="10" spans="1:9" ht="47.25">
      <c r="A10" s="49">
        <v>5</v>
      </c>
      <c r="B10" s="307" t="s">
        <v>219</v>
      </c>
      <c r="C10" s="50" t="s">
        <v>15221</v>
      </c>
      <c r="D10" s="51" t="s">
        <v>14</v>
      </c>
      <c r="E10" s="365">
        <v>1860000</v>
      </c>
      <c r="F10" s="301" t="s">
        <v>15218</v>
      </c>
      <c r="I10" s="553"/>
    </row>
    <row r="11" spans="1:9" ht="47.25">
      <c r="A11" s="49">
        <v>6</v>
      </c>
      <c r="B11" s="307" t="s">
        <v>15222</v>
      </c>
      <c r="C11" s="50" t="s">
        <v>15223</v>
      </c>
      <c r="D11" s="51" t="s">
        <v>15224</v>
      </c>
      <c r="E11" s="365">
        <v>110000</v>
      </c>
      <c r="F11" s="301" t="s">
        <v>15218</v>
      </c>
    </row>
    <row r="12" spans="1:9" ht="63">
      <c r="A12" s="49">
        <v>7</v>
      </c>
      <c r="B12" s="307" t="s">
        <v>15225</v>
      </c>
      <c r="C12" s="50" t="s">
        <v>15226</v>
      </c>
      <c r="D12" s="51" t="s">
        <v>15227</v>
      </c>
      <c r="E12" s="365">
        <v>150000</v>
      </c>
      <c r="F12" s="301" t="s">
        <v>15218</v>
      </c>
    </row>
    <row r="13" spans="1:9" ht="15.75">
      <c r="A13" s="49"/>
      <c r="B13" s="2250" t="s">
        <v>14870</v>
      </c>
      <c r="C13" s="2405"/>
      <c r="D13" s="2251"/>
      <c r="E13" s="738"/>
      <c r="F13" s="46"/>
    </row>
    <row r="14" spans="1:9" ht="63">
      <c r="A14" s="49">
        <v>8</v>
      </c>
      <c r="B14" s="307" t="s">
        <v>586</v>
      </c>
      <c r="C14" s="50" t="s">
        <v>15229</v>
      </c>
      <c r="D14" s="51" t="s">
        <v>15230</v>
      </c>
      <c r="E14" s="365">
        <v>800000</v>
      </c>
      <c r="F14" s="301" t="s">
        <v>15215</v>
      </c>
    </row>
    <row r="15" spans="1:9" ht="47.25">
      <c r="A15" s="49">
        <v>9</v>
      </c>
      <c r="B15" s="307" t="s">
        <v>219</v>
      </c>
      <c r="C15" s="50" t="s">
        <v>15231</v>
      </c>
      <c r="D15" s="51" t="s">
        <v>14</v>
      </c>
      <c r="E15" s="365">
        <v>1200000</v>
      </c>
      <c r="F15" s="301" t="s">
        <v>15215</v>
      </c>
    </row>
    <row r="16" spans="1:9" ht="47.25">
      <c r="A16" s="49">
        <v>10</v>
      </c>
      <c r="B16" s="307" t="s">
        <v>10194</v>
      </c>
      <c r="C16" s="50" t="s">
        <v>15232</v>
      </c>
      <c r="D16" s="51" t="s">
        <v>20</v>
      </c>
      <c r="E16" s="365">
        <v>1271226</v>
      </c>
      <c r="F16" s="301" t="s">
        <v>15215</v>
      </c>
    </row>
    <row r="17" spans="1:6" ht="15.75">
      <c r="A17" s="49"/>
      <c r="B17" s="2320" t="s">
        <v>143</v>
      </c>
      <c r="C17" s="2321"/>
      <c r="D17" s="2322"/>
      <c r="E17" s="738"/>
      <c r="F17" s="46"/>
    </row>
    <row r="18" spans="1:6" ht="63">
      <c r="A18" s="49">
        <v>11</v>
      </c>
      <c r="B18" s="101" t="s">
        <v>15233</v>
      </c>
      <c r="C18" s="50" t="s">
        <v>15234</v>
      </c>
      <c r="D18" s="50" t="s">
        <v>15235</v>
      </c>
      <c r="E18" s="892">
        <v>5738993.4500000002</v>
      </c>
      <c r="F18" s="49" t="s">
        <v>2914</v>
      </c>
    </row>
    <row r="19" spans="1:6" ht="15.75">
      <c r="A19" s="49"/>
      <c r="B19" s="2217" t="s">
        <v>145</v>
      </c>
      <c r="C19" s="2272"/>
      <c r="D19" s="2218"/>
      <c r="E19" s="892"/>
      <c r="F19" s="49"/>
    </row>
    <row r="20" spans="1:6" ht="47.25">
      <c r="A20" s="49">
        <v>12</v>
      </c>
      <c r="B20" s="101" t="s">
        <v>1498</v>
      </c>
      <c r="C20" s="50" t="s">
        <v>15349</v>
      </c>
      <c r="D20" s="50" t="s">
        <v>1443</v>
      </c>
      <c r="E20" s="892">
        <v>10000000</v>
      </c>
      <c r="F20" s="49" t="s">
        <v>15238</v>
      </c>
    </row>
    <row r="21" spans="1:6" ht="47.25">
      <c r="A21" s="49">
        <v>13</v>
      </c>
      <c r="B21" s="101" t="s">
        <v>1501</v>
      </c>
      <c r="C21" s="50" t="s">
        <v>15350</v>
      </c>
      <c r="D21" s="51" t="s">
        <v>15351</v>
      </c>
      <c r="E21" s="892">
        <v>14500000</v>
      </c>
      <c r="F21" s="49" t="s">
        <v>15238</v>
      </c>
    </row>
    <row r="22" spans="1:6" ht="47.25">
      <c r="A22" s="49">
        <v>14</v>
      </c>
      <c r="B22" s="101" t="s">
        <v>15352</v>
      </c>
      <c r="C22" s="50" t="s">
        <v>15353</v>
      </c>
      <c r="D22" s="51" t="s">
        <v>15354</v>
      </c>
      <c r="E22" s="892">
        <v>2500000</v>
      </c>
      <c r="F22" s="49" t="s">
        <v>15218</v>
      </c>
    </row>
    <row r="23" spans="1:6" ht="47.25">
      <c r="A23" s="49">
        <v>15</v>
      </c>
      <c r="B23" s="101" t="s">
        <v>15355</v>
      </c>
      <c r="C23" s="50" t="s">
        <v>15356</v>
      </c>
      <c r="D23" s="50" t="s">
        <v>15357</v>
      </c>
      <c r="E23" s="892">
        <v>260219</v>
      </c>
      <c r="F23" s="49" t="s">
        <v>10399</v>
      </c>
    </row>
    <row r="24" spans="1:6" ht="47.25">
      <c r="A24" s="49">
        <v>16</v>
      </c>
      <c r="B24" s="101" t="s">
        <v>1752</v>
      </c>
      <c r="C24" s="50" t="s">
        <v>15358</v>
      </c>
      <c r="D24" s="50" t="s">
        <v>15359</v>
      </c>
      <c r="E24" s="892">
        <v>600000</v>
      </c>
      <c r="F24" s="49" t="s">
        <v>558</v>
      </c>
    </row>
    <row r="25" spans="1:6" ht="15.75">
      <c r="A25" s="49"/>
      <c r="B25" s="376" t="s">
        <v>15</v>
      </c>
      <c r="C25" s="101"/>
      <c r="D25" s="50"/>
      <c r="E25" s="892">
        <f>SUM(E6:E24)</f>
        <v>43412890.450000003</v>
      </c>
      <c r="F25" s="49"/>
    </row>
    <row r="26" spans="1:6" ht="15.75">
      <c r="A26" s="2143" t="s">
        <v>3460</v>
      </c>
      <c r="B26" s="2143"/>
      <c r="C26" s="2143"/>
      <c r="D26" s="2143" t="s">
        <v>172</v>
      </c>
      <c r="E26" s="2143"/>
      <c r="F26" s="2143"/>
    </row>
    <row r="27" spans="1:6" ht="15.75">
      <c r="A27" s="49"/>
      <c r="B27" s="376"/>
      <c r="C27" s="101"/>
      <c r="D27" s="50"/>
      <c r="E27" s="892"/>
      <c r="F27" s="49"/>
    </row>
    <row r="28" spans="1:6" ht="15.75">
      <c r="A28" s="49"/>
      <c r="B28" s="376"/>
      <c r="C28" s="101"/>
      <c r="D28" s="50"/>
      <c r="E28" s="892"/>
      <c r="F28" s="49"/>
    </row>
    <row r="29" spans="1:6" ht="15.75">
      <c r="A29" s="49"/>
      <c r="B29" s="376"/>
      <c r="C29" s="101"/>
      <c r="D29" s="50"/>
      <c r="E29" s="892"/>
      <c r="F29" s="49"/>
    </row>
    <row r="30" spans="1:6" ht="15.75">
      <c r="A30" s="49"/>
      <c r="B30" s="376"/>
      <c r="C30" s="101"/>
      <c r="D30" s="50"/>
      <c r="E30" s="892"/>
      <c r="F30" s="49"/>
    </row>
    <row r="31" spans="1:6" ht="15.75">
      <c r="A31" s="49"/>
      <c r="B31" s="376"/>
      <c r="C31" s="101"/>
      <c r="D31" s="50"/>
      <c r="E31" s="892"/>
      <c r="F31" s="49"/>
    </row>
    <row r="32" spans="1:6" ht="15.75">
      <c r="A32" s="49"/>
      <c r="B32" s="376"/>
      <c r="C32" s="101"/>
      <c r="D32" s="50"/>
      <c r="E32" s="892"/>
      <c r="F32" s="49"/>
    </row>
    <row r="33" spans="1:6" ht="15.75">
      <c r="A33" s="49"/>
      <c r="B33" s="376"/>
      <c r="C33" s="101"/>
      <c r="D33" s="50"/>
      <c r="E33" s="892"/>
      <c r="F33" s="49"/>
    </row>
    <row r="34" spans="1:6" ht="15.75">
      <c r="A34" s="49"/>
      <c r="B34" s="376"/>
      <c r="C34" s="101"/>
      <c r="D34" s="50"/>
      <c r="E34" s="892"/>
      <c r="F34" s="49"/>
    </row>
    <row r="35" spans="1:6" ht="15.75">
      <c r="A35" s="49"/>
      <c r="B35" s="376"/>
      <c r="C35" s="101"/>
      <c r="D35" s="50"/>
      <c r="E35" s="892"/>
      <c r="F35" s="49"/>
    </row>
    <row r="36" spans="1:6" ht="15.75">
      <c r="A36" s="49"/>
      <c r="B36" s="376"/>
      <c r="C36" s="101"/>
      <c r="D36" s="50"/>
      <c r="E36" s="892"/>
      <c r="F36" s="49"/>
    </row>
    <row r="37" spans="1:6" ht="15.75">
      <c r="A37" s="49"/>
      <c r="B37" s="376"/>
      <c r="C37" s="101"/>
      <c r="D37" s="50"/>
      <c r="E37" s="892"/>
      <c r="F37" s="49"/>
    </row>
    <row r="38" spans="1:6" ht="15.75">
      <c r="A38" s="49"/>
      <c r="B38" s="376"/>
      <c r="C38" s="101"/>
      <c r="D38" s="50"/>
      <c r="E38" s="892"/>
      <c r="F38" s="49"/>
    </row>
    <row r="39" spans="1:6" ht="15.75">
      <c r="A39" s="2317" t="s">
        <v>133</v>
      </c>
      <c r="B39" s="2317"/>
      <c r="C39" s="2317"/>
      <c r="D39" s="2317"/>
      <c r="E39" s="2317"/>
      <c r="F39" s="2317"/>
    </row>
    <row r="40" spans="1:6" ht="15.75">
      <c r="A40" s="2317" t="s">
        <v>15208</v>
      </c>
      <c r="B40" s="2317"/>
      <c r="C40" s="2317"/>
      <c r="D40" s="2317"/>
      <c r="E40" s="2317"/>
      <c r="F40" s="2317"/>
    </row>
    <row r="41" spans="1:6" ht="15.75">
      <c r="A41" s="2430" t="s">
        <v>140</v>
      </c>
      <c r="B41" s="2430"/>
      <c r="C41" s="2430"/>
      <c r="D41" s="2430"/>
      <c r="E41" s="2430"/>
      <c r="F41" s="2430"/>
    </row>
    <row r="42" spans="1:6" ht="31.5">
      <c r="A42" s="1"/>
      <c r="B42" s="879" t="s">
        <v>1486</v>
      </c>
      <c r="C42" s="441" t="s">
        <v>15209</v>
      </c>
      <c r="D42" s="441" t="s">
        <v>15210</v>
      </c>
      <c r="E42" s="1304" t="s">
        <v>13320</v>
      </c>
      <c r="F42" s="880" t="s">
        <v>29764</v>
      </c>
    </row>
    <row r="43" spans="1:6" ht="15.75">
      <c r="A43" s="49"/>
      <c r="B43" s="582" t="s">
        <v>8747</v>
      </c>
      <c r="C43" s="279"/>
      <c r="D43" s="173"/>
      <c r="E43" s="738"/>
      <c r="F43" s="46"/>
    </row>
    <row r="44" spans="1:6" ht="157.5">
      <c r="A44" s="49">
        <v>1</v>
      </c>
      <c r="B44" s="101" t="s">
        <v>1918</v>
      </c>
      <c r="C44" s="50" t="s">
        <v>15236</v>
      </c>
      <c r="D44" s="50" t="s">
        <v>15237</v>
      </c>
      <c r="E44" s="191">
        <v>2177985.0699999998</v>
      </c>
      <c r="F44" s="49" t="s">
        <v>118</v>
      </c>
    </row>
    <row r="45" spans="1:6" ht="15.75">
      <c r="A45" s="49"/>
      <c r="B45" s="2217" t="s">
        <v>3304</v>
      </c>
      <c r="C45" s="2272"/>
      <c r="D45" s="2218"/>
      <c r="E45" s="620"/>
      <c r="F45" s="46"/>
    </row>
    <row r="46" spans="1:6" ht="63">
      <c r="A46" s="49">
        <v>2</v>
      </c>
      <c r="B46" s="307" t="s">
        <v>15241</v>
      </c>
      <c r="C46" s="50" t="s">
        <v>15242</v>
      </c>
      <c r="D46" s="51" t="s">
        <v>39538</v>
      </c>
      <c r="E46" s="193">
        <v>2000000</v>
      </c>
      <c r="F46" s="51" t="s">
        <v>110</v>
      </c>
    </row>
    <row r="47" spans="1:6" ht="63">
      <c r="A47" s="49">
        <v>3</v>
      </c>
      <c r="B47" s="307" t="s">
        <v>15243</v>
      </c>
      <c r="C47" s="50" t="s">
        <v>15244</v>
      </c>
      <c r="D47" s="51" t="s">
        <v>15245</v>
      </c>
      <c r="E47" s="193">
        <v>2000000</v>
      </c>
      <c r="F47" s="51" t="s">
        <v>110</v>
      </c>
    </row>
    <row r="48" spans="1:6" ht="63">
      <c r="A48" s="49">
        <v>4</v>
      </c>
      <c r="B48" s="307" t="s">
        <v>15246</v>
      </c>
      <c r="C48" s="50" t="s">
        <v>15247</v>
      </c>
      <c r="D48" s="51" t="s">
        <v>15248</v>
      </c>
      <c r="E48" s="193">
        <v>2500000</v>
      </c>
      <c r="F48" s="51" t="s">
        <v>110</v>
      </c>
    </row>
    <row r="49" spans="1:6" ht="47.25">
      <c r="A49" s="49">
        <v>5</v>
      </c>
      <c r="B49" s="307" t="s">
        <v>15249</v>
      </c>
      <c r="C49" s="50" t="s">
        <v>15250</v>
      </c>
      <c r="D49" s="51" t="s">
        <v>15251</v>
      </c>
      <c r="E49" s="193">
        <v>2000000</v>
      </c>
      <c r="F49" s="51" t="s">
        <v>110</v>
      </c>
    </row>
    <row r="50" spans="1:6" ht="63">
      <c r="A50" s="49">
        <v>6</v>
      </c>
      <c r="B50" s="307" t="s">
        <v>11395</v>
      </c>
      <c r="C50" s="50" t="s">
        <v>15252</v>
      </c>
      <c r="D50" s="51" t="s">
        <v>15253</v>
      </c>
      <c r="E50" s="193">
        <v>1000000</v>
      </c>
      <c r="F50" s="51" t="s">
        <v>110</v>
      </c>
    </row>
    <row r="51" spans="1:6" ht="47.25">
      <c r="A51" s="49">
        <v>7</v>
      </c>
      <c r="B51" s="307" t="s">
        <v>15254</v>
      </c>
      <c r="C51" s="50" t="s">
        <v>15255</v>
      </c>
      <c r="D51" s="51" t="s">
        <v>15256</v>
      </c>
      <c r="E51" s="193">
        <v>500000</v>
      </c>
      <c r="F51" s="51" t="s">
        <v>110</v>
      </c>
    </row>
    <row r="52" spans="1:6" ht="78.75">
      <c r="A52" s="49">
        <v>8</v>
      </c>
      <c r="B52" s="307" t="s">
        <v>15257</v>
      </c>
      <c r="C52" s="50" t="s">
        <v>15258</v>
      </c>
      <c r="D52" s="51" t="s">
        <v>15259</v>
      </c>
      <c r="E52" s="193">
        <v>2000000</v>
      </c>
      <c r="F52" s="51" t="s">
        <v>110</v>
      </c>
    </row>
    <row r="53" spans="1:6" ht="63">
      <c r="A53" s="49">
        <v>9</v>
      </c>
      <c r="B53" s="307" t="s">
        <v>15260</v>
      </c>
      <c r="C53" s="50" t="s">
        <v>15261</v>
      </c>
      <c r="D53" s="51" t="s">
        <v>15262</v>
      </c>
      <c r="E53" s="193">
        <v>2000000</v>
      </c>
      <c r="F53" s="51" t="s">
        <v>110</v>
      </c>
    </row>
    <row r="54" spans="1:6" ht="63">
      <c r="A54" s="49">
        <v>10</v>
      </c>
      <c r="B54" s="307" t="s">
        <v>15266</v>
      </c>
      <c r="C54" s="50" t="s">
        <v>15267</v>
      </c>
      <c r="D54" s="51" t="s">
        <v>15268</v>
      </c>
      <c r="E54" s="193">
        <v>1000000</v>
      </c>
      <c r="F54" s="51" t="s">
        <v>110</v>
      </c>
    </row>
    <row r="55" spans="1:6" ht="47.25">
      <c r="A55" s="49">
        <v>11</v>
      </c>
      <c r="B55" s="307" t="s">
        <v>15279</v>
      </c>
      <c r="C55" s="50" t="s">
        <v>15277</v>
      </c>
      <c r="D55" s="51" t="s">
        <v>15280</v>
      </c>
      <c r="E55" s="193">
        <v>700000</v>
      </c>
      <c r="F55" s="51" t="s">
        <v>558</v>
      </c>
    </row>
    <row r="56" spans="1:6" ht="15.75">
      <c r="A56" s="49"/>
      <c r="B56" s="2217" t="s">
        <v>3341</v>
      </c>
      <c r="C56" s="2272"/>
      <c r="D56" s="2272"/>
      <c r="E56" s="191"/>
      <c r="F56" s="49"/>
    </row>
    <row r="57" spans="1:6" ht="47.25">
      <c r="A57" s="49">
        <v>12</v>
      </c>
      <c r="B57" s="307" t="s">
        <v>15282</v>
      </c>
      <c r="C57" s="50" t="s">
        <v>15283</v>
      </c>
      <c r="D57" s="51" t="s">
        <v>15284</v>
      </c>
      <c r="E57" s="193">
        <v>500000</v>
      </c>
      <c r="F57" s="51" t="s">
        <v>110</v>
      </c>
    </row>
    <row r="58" spans="1:6" ht="63">
      <c r="A58" s="49">
        <v>13</v>
      </c>
      <c r="B58" s="307" t="s">
        <v>15285</v>
      </c>
      <c r="C58" s="50" t="s">
        <v>15286</v>
      </c>
      <c r="D58" s="51" t="s">
        <v>15287</v>
      </c>
      <c r="E58" s="193">
        <v>2000000</v>
      </c>
      <c r="F58" s="51" t="s">
        <v>110</v>
      </c>
    </row>
    <row r="59" spans="1:6" ht="47.25">
      <c r="A59" s="49">
        <v>14</v>
      </c>
      <c r="B59" s="307" t="s">
        <v>15288</v>
      </c>
      <c r="C59" s="50" t="s">
        <v>15289</v>
      </c>
      <c r="D59" s="51" t="s">
        <v>15290</v>
      </c>
      <c r="E59" s="193">
        <v>500000</v>
      </c>
      <c r="F59" s="51" t="s">
        <v>110</v>
      </c>
    </row>
    <row r="60" spans="1:6" ht="47.25">
      <c r="A60" s="49">
        <v>15</v>
      </c>
      <c r="B60" s="307" t="s">
        <v>15291</v>
      </c>
      <c r="C60" s="50" t="s">
        <v>15292</v>
      </c>
      <c r="D60" s="51" t="s">
        <v>15293</v>
      </c>
      <c r="E60" s="193">
        <v>500000</v>
      </c>
      <c r="F60" s="51" t="s">
        <v>110</v>
      </c>
    </row>
    <row r="61" spans="1:6" ht="47.25">
      <c r="A61" s="49">
        <v>16</v>
      </c>
      <c r="B61" s="307" t="s">
        <v>15294</v>
      </c>
      <c r="C61" s="50" t="s">
        <v>15295</v>
      </c>
      <c r="D61" s="51" t="s">
        <v>15296</v>
      </c>
      <c r="E61" s="193">
        <v>500000</v>
      </c>
      <c r="F61" s="51" t="s">
        <v>110</v>
      </c>
    </row>
    <row r="62" spans="1:6" ht="63">
      <c r="A62" s="49">
        <v>17</v>
      </c>
      <c r="B62" s="307" t="s">
        <v>15297</v>
      </c>
      <c r="C62" s="50" t="s">
        <v>15298</v>
      </c>
      <c r="D62" s="51" t="s">
        <v>15299</v>
      </c>
      <c r="E62" s="193">
        <v>500000</v>
      </c>
      <c r="F62" s="51" t="s">
        <v>110</v>
      </c>
    </row>
    <row r="63" spans="1:6" ht="47.25">
      <c r="A63" s="49">
        <v>18</v>
      </c>
      <c r="B63" s="307" t="s">
        <v>15300</v>
      </c>
      <c r="C63" s="50" t="s">
        <v>15301</v>
      </c>
      <c r="D63" s="51" t="s">
        <v>15302</v>
      </c>
      <c r="E63" s="193">
        <v>500000</v>
      </c>
      <c r="F63" s="51" t="s">
        <v>110</v>
      </c>
    </row>
    <row r="64" spans="1:6" ht="47.25">
      <c r="A64" s="49">
        <v>19</v>
      </c>
      <c r="B64" s="307" t="s">
        <v>15303</v>
      </c>
      <c r="C64" s="50" t="s">
        <v>15304</v>
      </c>
      <c r="D64" s="51" t="s">
        <v>15305</v>
      </c>
      <c r="E64" s="193">
        <v>500000</v>
      </c>
      <c r="F64" s="51" t="s">
        <v>110</v>
      </c>
    </row>
    <row r="65" spans="1:6" ht="47.25">
      <c r="A65" s="49">
        <v>20</v>
      </c>
      <c r="B65" s="307" t="s">
        <v>15306</v>
      </c>
      <c r="C65" s="50" t="s">
        <v>15307</v>
      </c>
      <c r="D65" s="51" t="s">
        <v>15308</v>
      </c>
      <c r="E65" s="193">
        <v>500000</v>
      </c>
      <c r="F65" s="51" t="s">
        <v>110</v>
      </c>
    </row>
    <row r="66" spans="1:6" ht="94.5">
      <c r="A66" s="49">
        <v>21</v>
      </c>
      <c r="B66" s="307" t="s">
        <v>15309</v>
      </c>
      <c r="C66" s="50" t="s">
        <v>15310</v>
      </c>
      <c r="D66" s="51" t="s">
        <v>15311</v>
      </c>
      <c r="E66" s="193">
        <v>4000000</v>
      </c>
      <c r="F66" s="51" t="s">
        <v>110</v>
      </c>
    </row>
    <row r="67" spans="1:6" ht="94.5">
      <c r="A67" s="49">
        <v>22</v>
      </c>
      <c r="B67" s="307" t="s">
        <v>15312</v>
      </c>
      <c r="C67" s="50" t="s">
        <v>15313</v>
      </c>
      <c r="D67" s="51" t="s">
        <v>15311</v>
      </c>
      <c r="E67" s="193">
        <v>4500000</v>
      </c>
      <c r="F67" s="51" t="s">
        <v>110</v>
      </c>
    </row>
    <row r="68" spans="1:6" ht="63">
      <c r="A68" s="49">
        <v>23</v>
      </c>
      <c r="B68" s="307" t="s">
        <v>15314</v>
      </c>
      <c r="C68" s="50" t="s">
        <v>15315</v>
      </c>
      <c r="D68" s="51" t="s">
        <v>39539</v>
      </c>
      <c r="E68" s="193">
        <v>1500000</v>
      </c>
      <c r="F68" s="51" t="s">
        <v>110</v>
      </c>
    </row>
    <row r="69" spans="1:6" ht="63">
      <c r="A69" s="49">
        <v>24</v>
      </c>
      <c r="B69" s="307" t="s">
        <v>15321</v>
      </c>
      <c r="C69" s="50" t="s">
        <v>15322</v>
      </c>
      <c r="D69" s="51" t="s">
        <v>15323</v>
      </c>
      <c r="E69" s="193">
        <v>2500000</v>
      </c>
      <c r="F69" s="51" t="s">
        <v>558</v>
      </c>
    </row>
    <row r="70" spans="1:6" ht="78.75">
      <c r="A70" s="49">
        <v>25</v>
      </c>
      <c r="B70" s="307" t="s">
        <v>15327</v>
      </c>
      <c r="C70" s="50" t="s">
        <v>15328</v>
      </c>
      <c r="D70" s="51" t="s">
        <v>15329</v>
      </c>
      <c r="E70" s="193">
        <v>4000000</v>
      </c>
      <c r="F70" s="51" t="s">
        <v>558</v>
      </c>
    </row>
    <row r="71" spans="1:6" ht="63">
      <c r="A71" s="49">
        <v>26</v>
      </c>
      <c r="B71" s="307" t="s">
        <v>15330</v>
      </c>
      <c r="C71" s="50" t="s">
        <v>15331</v>
      </c>
      <c r="D71" s="51" t="s">
        <v>15332</v>
      </c>
      <c r="E71" s="193">
        <v>2000000</v>
      </c>
      <c r="F71" s="51" t="s">
        <v>558</v>
      </c>
    </row>
    <row r="72" spans="1:6" ht="15.75">
      <c r="A72" s="49"/>
      <c r="B72" s="2228" t="s">
        <v>662</v>
      </c>
      <c r="C72" s="2229"/>
      <c r="D72" s="2230"/>
      <c r="E72" s="374"/>
      <c r="F72" s="301"/>
    </row>
    <row r="73" spans="1:6" ht="126">
      <c r="A73" s="49">
        <v>27</v>
      </c>
      <c r="B73" s="307" t="s">
        <v>15335</v>
      </c>
      <c r="C73" s="50" t="s">
        <v>15336</v>
      </c>
      <c r="D73" s="51" t="s">
        <v>15337</v>
      </c>
      <c r="E73" s="193">
        <v>7000000</v>
      </c>
      <c r="F73" s="51" t="s">
        <v>558</v>
      </c>
    </row>
    <row r="74" spans="1:6" ht="47.25">
      <c r="A74" s="49">
        <v>28</v>
      </c>
      <c r="B74" s="307" t="s">
        <v>15338</v>
      </c>
      <c r="C74" s="50" t="s">
        <v>15339</v>
      </c>
      <c r="D74" s="51" t="s">
        <v>15340</v>
      </c>
      <c r="E74" s="193">
        <v>1000000</v>
      </c>
      <c r="F74" s="51" t="s">
        <v>558</v>
      </c>
    </row>
    <row r="75" spans="1:6" ht="47.25">
      <c r="A75" s="49">
        <v>29</v>
      </c>
      <c r="B75" s="307" t="s">
        <v>15341</v>
      </c>
      <c r="C75" s="50" t="s">
        <v>15342</v>
      </c>
      <c r="D75" s="51" t="s">
        <v>15340</v>
      </c>
      <c r="E75" s="193">
        <v>1000000</v>
      </c>
      <c r="F75" s="51" t="s">
        <v>558</v>
      </c>
    </row>
    <row r="76" spans="1:6" ht="31.5">
      <c r="A76" s="49">
        <v>30</v>
      </c>
      <c r="B76" s="307" t="s">
        <v>15343</v>
      </c>
      <c r="C76" s="50" t="s">
        <v>15344</v>
      </c>
      <c r="D76" s="51" t="s">
        <v>15345</v>
      </c>
      <c r="E76" s="193">
        <v>1000000</v>
      </c>
      <c r="F76" s="51" t="s">
        <v>110</v>
      </c>
    </row>
    <row r="77" spans="1:6" ht="31.5">
      <c r="A77" s="49">
        <v>31</v>
      </c>
      <c r="B77" s="307" t="s">
        <v>15346</v>
      </c>
      <c r="C77" s="50" t="s">
        <v>15347</v>
      </c>
      <c r="D77" s="51" t="s">
        <v>15348</v>
      </c>
      <c r="E77" s="193">
        <v>1000000</v>
      </c>
      <c r="F77" s="51" t="s">
        <v>110</v>
      </c>
    </row>
    <row r="78" spans="1:6" ht="18" customHeight="1">
      <c r="A78" s="49"/>
      <c r="B78" s="2189" t="s">
        <v>930</v>
      </c>
      <c r="C78" s="2191"/>
      <c r="D78" s="51"/>
      <c r="E78" s="193"/>
      <c r="F78" s="51"/>
    </row>
    <row r="79" spans="1:6" ht="63">
      <c r="A79" s="70">
        <v>32</v>
      </c>
      <c r="B79" s="104" t="s">
        <v>39530</v>
      </c>
      <c r="C79" s="60" t="s">
        <v>15240</v>
      </c>
      <c r="D79" s="107" t="s">
        <v>39531</v>
      </c>
      <c r="E79" s="191">
        <v>187500</v>
      </c>
      <c r="F79" s="70" t="s">
        <v>4</v>
      </c>
    </row>
    <row r="80" spans="1:6" ht="63">
      <c r="A80" s="70">
        <v>33</v>
      </c>
      <c r="B80" s="104" t="s">
        <v>39535</v>
      </c>
      <c r="C80" s="60" t="s">
        <v>39532</v>
      </c>
      <c r="D80" s="107" t="s">
        <v>39531</v>
      </c>
      <c r="E80" s="191">
        <v>187500</v>
      </c>
      <c r="F80" s="70" t="s">
        <v>4</v>
      </c>
    </row>
    <row r="81" spans="1:7" ht="63">
      <c r="A81" s="70">
        <v>34</v>
      </c>
      <c r="B81" s="104" t="s">
        <v>39536</v>
      </c>
      <c r="C81" s="60" t="s">
        <v>39533</v>
      </c>
      <c r="D81" s="107" t="s">
        <v>39531</v>
      </c>
      <c r="E81" s="191">
        <v>187500</v>
      </c>
      <c r="F81" s="70" t="s">
        <v>4</v>
      </c>
    </row>
    <row r="82" spans="1:7" ht="63">
      <c r="A82" s="70">
        <v>35</v>
      </c>
      <c r="B82" s="104" t="s">
        <v>39537</v>
      </c>
      <c r="C82" s="60" t="s">
        <v>39534</v>
      </c>
      <c r="D82" s="107" t="s">
        <v>39531</v>
      </c>
      <c r="E82" s="191">
        <v>187500</v>
      </c>
      <c r="F82" s="70" t="s">
        <v>4</v>
      </c>
    </row>
    <row r="83" spans="1:7" ht="15.75">
      <c r="A83" s="880"/>
      <c r="B83" s="114" t="s">
        <v>15</v>
      </c>
      <c r="C83" s="880"/>
      <c r="D83" s="880"/>
      <c r="E83" s="1305">
        <f>SUM(E44:E82)</f>
        <v>54127985.07</v>
      </c>
      <c r="F83" s="880"/>
    </row>
    <row r="84" spans="1:7" ht="93" customHeight="1">
      <c r="A84" s="2143" t="s">
        <v>32028</v>
      </c>
      <c r="B84" s="2143"/>
      <c r="C84" s="2143"/>
      <c r="D84" s="2143" t="s">
        <v>172</v>
      </c>
      <c r="E84" s="2143"/>
      <c r="F84" s="2143"/>
    </row>
    <row r="85" spans="1:7">
      <c r="B85" s="12"/>
      <c r="E85" s="12"/>
    </row>
    <row r="86" spans="1:7">
      <c r="B86" s="12"/>
      <c r="E86" s="12"/>
    </row>
    <row r="87" spans="1:7">
      <c r="B87" s="12"/>
      <c r="E87" s="12"/>
    </row>
    <row r="88" spans="1:7">
      <c r="B88" s="12"/>
      <c r="E88" s="12"/>
    </row>
    <row r="89" spans="1:7">
      <c r="F89" s="7"/>
      <c r="G89" s="515"/>
    </row>
    <row r="94" spans="1:7" ht="15.75">
      <c r="A94" s="49"/>
      <c r="B94" s="2215"/>
      <c r="C94" s="2220"/>
      <c r="D94" s="279"/>
      <c r="E94" s="738"/>
      <c r="F94" s="46"/>
    </row>
    <row r="95" spans="1:7" ht="63">
      <c r="A95" s="96">
        <v>11</v>
      </c>
      <c r="B95" s="1306" t="s">
        <v>15263</v>
      </c>
      <c r="C95" s="97" t="s">
        <v>15264</v>
      </c>
      <c r="D95" s="143" t="s">
        <v>15265</v>
      </c>
      <c r="E95" s="142">
        <v>1000000</v>
      </c>
      <c r="F95" s="143" t="s">
        <v>558</v>
      </c>
    </row>
    <row r="96" spans="1:7" ht="63">
      <c r="A96" s="96">
        <v>13</v>
      </c>
      <c r="B96" s="1306" t="s">
        <v>15269</v>
      </c>
      <c r="C96" s="97" t="s">
        <v>15270</v>
      </c>
      <c r="D96" s="143" t="s">
        <v>15271</v>
      </c>
      <c r="E96" s="142">
        <v>1500000</v>
      </c>
      <c r="F96" s="143" t="s">
        <v>558</v>
      </c>
    </row>
    <row r="97" spans="1:6" ht="63">
      <c r="A97" s="96">
        <v>14</v>
      </c>
      <c r="B97" s="1306" t="s">
        <v>15272</v>
      </c>
      <c r="C97" s="97" t="s">
        <v>15273</v>
      </c>
      <c r="D97" s="143" t="s">
        <v>15271</v>
      </c>
      <c r="E97" s="142">
        <v>1000000</v>
      </c>
      <c r="F97" s="143" t="s">
        <v>558</v>
      </c>
    </row>
    <row r="98" spans="1:6" ht="63">
      <c r="A98" s="96">
        <v>15</v>
      </c>
      <c r="B98" s="1306" t="s">
        <v>15274</v>
      </c>
      <c r="C98" s="97" t="s">
        <v>15275</v>
      </c>
      <c r="D98" s="143" t="s">
        <v>15271</v>
      </c>
      <c r="E98" s="142">
        <v>1500000</v>
      </c>
      <c r="F98" s="143" t="s">
        <v>558</v>
      </c>
    </row>
    <row r="99" spans="1:6" ht="47.25">
      <c r="A99" s="96">
        <v>16</v>
      </c>
      <c r="B99" s="1306" t="s">
        <v>15276</v>
      </c>
      <c r="C99" s="97" t="s">
        <v>15277</v>
      </c>
      <c r="D99" s="143" t="s">
        <v>15278</v>
      </c>
      <c r="E99" s="142">
        <v>1000000</v>
      </c>
      <c r="F99" s="143" t="s">
        <v>558</v>
      </c>
    </row>
    <row r="100" spans="1:6" ht="63">
      <c r="A100" s="96">
        <v>18</v>
      </c>
      <c r="B100" s="1306" t="s">
        <v>3448</v>
      </c>
      <c r="C100" s="97" t="s">
        <v>15281</v>
      </c>
      <c r="D100" s="143" t="s">
        <v>15271</v>
      </c>
      <c r="E100" s="142">
        <v>1000000</v>
      </c>
      <c r="F100" s="143" t="s">
        <v>558</v>
      </c>
    </row>
    <row r="101" spans="1:6" ht="47.25">
      <c r="A101" s="96">
        <v>31</v>
      </c>
      <c r="B101" s="2131" t="s">
        <v>15316</v>
      </c>
      <c r="C101" s="97" t="s">
        <v>15317</v>
      </c>
      <c r="D101" s="1898" t="s">
        <v>29766</v>
      </c>
      <c r="E101" s="142">
        <v>1000000</v>
      </c>
      <c r="F101" s="143" t="s">
        <v>558</v>
      </c>
    </row>
    <row r="102" spans="1:6" ht="47.25">
      <c r="A102" s="96">
        <v>32</v>
      </c>
      <c r="B102" s="1306" t="s">
        <v>15318</v>
      </c>
      <c r="C102" s="97" t="s">
        <v>15319</v>
      </c>
      <c r="D102" s="143" t="s">
        <v>15320</v>
      </c>
      <c r="E102" s="142">
        <v>1500000</v>
      </c>
      <c r="F102" s="143" t="s">
        <v>558</v>
      </c>
    </row>
    <row r="103" spans="1:6" ht="47.25">
      <c r="A103" s="96">
        <v>34</v>
      </c>
      <c r="B103" s="1306" t="s">
        <v>15324</v>
      </c>
      <c r="C103" s="97" t="s">
        <v>15325</v>
      </c>
      <c r="D103" s="143" t="s">
        <v>15326</v>
      </c>
      <c r="E103" s="142">
        <v>1000000</v>
      </c>
      <c r="F103" s="143" t="s">
        <v>558</v>
      </c>
    </row>
    <row r="104" spans="1:6" ht="47.25">
      <c r="A104" s="96">
        <v>37</v>
      </c>
      <c r="B104" s="1306" t="s">
        <v>15333</v>
      </c>
      <c r="C104" s="97" t="s">
        <v>15334</v>
      </c>
      <c r="D104" s="143" t="s">
        <v>15278</v>
      </c>
      <c r="E104" s="367">
        <v>1000000</v>
      </c>
      <c r="F104" s="1307" t="s">
        <v>558</v>
      </c>
    </row>
    <row r="105" spans="1:6">
      <c r="E105" s="553">
        <f>SUM(E95:E104)</f>
        <v>11500000</v>
      </c>
    </row>
    <row r="109" spans="1:6">
      <c r="E109" s="553">
        <f>E105+E83+E25</f>
        <v>109040875.52000001</v>
      </c>
    </row>
  </sheetData>
  <mergeCells count="19">
    <mergeCell ref="A1:F1"/>
    <mergeCell ref="A2:F2"/>
    <mergeCell ref="A3:F3"/>
    <mergeCell ref="B5:D5"/>
    <mergeCell ref="B13:D13"/>
    <mergeCell ref="B17:D17"/>
    <mergeCell ref="B19:D19"/>
    <mergeCell ref="A39:F39"/>
    <mergeCell ref="A40:F40"/>
    <mergeCell ref="A41:F41"/>
    <mergeCell ref="A26:C26"/>
    <mergeCell ref="D26:F26"/>
    <mergeCell ref="A84:C84"/>
    <mergeCell ref="D84:F84"/>
    <mergeCell ref="B94:C94"/>
    <mergeCell ref="B45:D45"/>
    <mergeCell ref="B56:D56"/>
    <mergeCell ref="B72:D72"/>
    <mergeCell ref="B78:C78"/>
  </mergeCells>
  <pageMargins left="0.7" right="0.7" top="0.75" bottom="0.75" header="0.3" footer="0.3"/>
  <pageSetup orientation="landscape" r:id="rId1"/>
</worksheet>
</file>

<file path=xl/worksheets/sheet156.xml><?xml version="1.0" encoding="utf-8"?>
<worksheet xmlns="http://schemas.openxmlformats.org/spreadsheetml/2006/main" xmlns:r="http://schemas.openxmlformats.org/officeDocument/2006/relationships">
  <sheetPr>
    <tabColor theme="5" tint="-0.499984740745262"/>
  </sheetPr>
  <dimension ref="A1:G97"/>
  <sheetViews>
    <sheetView workbookViewId="0">
      <selection activeCell="I7" sqref="I7"/>
    </sheetView>
  </sheetViews>
  <sheetFormatPr defaultRowHeight="15.75"/>
  <cols>
    <col min="1" max="1" width="7" style="1380" customWidth="1"/>
    <col min="2" max="2" width="18.140625" style="447" customWidth="1"/>
    <col min="3" max="3" width="46.42578125" style="447" customWidth="1"/>
    <col min="4" max="4" width="19.5703125" style="447" customWidth="1"/>
    <col min="5" max="5" width="18.85546875" style="657" customWidth="1"/>
    <col min="6" max="6" width="10.5703125" style="447" customWidth="1"/>
    <col min="7" max="16384" width="9.140625" style="447"/>
  </cols>
  <sheetData>
    <row r="1" spans="1:7">
      <c r="A1" s="2149" t="s">
        <v>133</v>
      </c>
      <c r="B1" s="2149"/>
      <c r="C1" s="2149"/>
      <c r="D1" s="2149"/>
      <c r="E1" s="2149"/>
      <c r="F1" s="2149"/>
    </row>
    <row r="2" spans="1:7">
      <c r="A2" s="2149" t="s">
        <v>39342</v>
      </c>
      <c r="B2" s="2149"/>
      <c r="C2" s="2149"/>
      <c r="D2" s="2149"/>
      <c r="E2" s="2149"/>
      <c r="F2" s="2149"/>
    </row>
    <row r="3" spans="1:7">
      <c r="A3" s="2419" t="s">
        <v>140</v>
      </c>
      <c r="B3" s="2419"/>
      <c r="C3" s="2419"/>
      <c r="D3" s="2419"/>
      <c r="E3" s="2419"/>
      <c r="F3" s="2419"/>
    </row>
    <row r="4" spans="1:7" ht="21.75" customHeight="1">
      <c r="A4" s="52" t="s">
        <v>4564</v>
      </c>
      <c r="B4" s="172" t="s">
        <v>1486</v>
      </c>
      <c r="C4" s="172" t="s">
        <v>15209</v>
      </c>
      <c r="D4" s="172" t="s">
        <v>15210</v>
      </c>
      <c r="E4" s="39" t="s">
        <v>1300</v>
      </c>
      <c r="F4" s="172" t="s">
        <v>1489</v>
      </c>
    </row>
    <row r="5" spans="1:7">
      <c r="A5" s="1566"/>
      <c r="B5" s="2338" t="s">
        <v>139</v>
      </c>
      <c r="C5" s="2456"/>
      <c r="D5" s="2339"/>
      <c r="E5" s="1673"/>
      <c r="F5" s="1526"/>
    </row>
    <row r="6" spans="1:7" ht="47.25">
      <c r="A6" s="175">
        <v>1</v>
      </c>
      <c r="B6" s="159" t="s">
        <v>39343</v>
      </c>
      <c r="C6" s="1674" t="s">
        <v>39344</v>
      </c>
      <c r="D6" s="159" t="s">
        <v>3</v>
      </c>
      <c r="E6" s="119">
        <v>2077500</v>
      </c>
      <c r="F6" s="159" t="s">
        <v>466</v>
      </c>
    </row>
    <row r="7" spans="1:7" ht="126">
      <c r="A7" s="175">
        <v>2</v>
      </c>
      <c r="B7" s="159" t="s">
        <v>799</v>
      </c>
      <c r="C7" s="159" t="s">
        <v>39345</v>
      </c>
      <c r="D7" s="159" t="s">
        <v>39346</v>
      </c>
      <c r="E7" s="119">
        <v>2865752.53</v>
      </c>
      <c r="F7" s="159" t="s">
        <v>466</v>
      </c>
    </row>
    <row r="8" spans="1:7" ht="63">
      <c r="A8" s="175">
        <v>3</v>
      </c>
      <c r="B8" s="159" t="s">
        <v>39347</v>
      </c>
      <c r="C8" s="159" t="s">
        <v>39348</v>
      </c>
      <c r="D8" s="160" t="s">
        <v>39349</v>
      </c>
      <c r="E8" s="119">
        <v>67200</v>
      </c>
      <c r="F8" s="159" t="s">
        <v>466</v>
      </c>
    </row>
    <row r="9" spans="1:7" ht="47.25">
      <c r="A9" s="175">
        <v>4</v>
      </c>
      <c r="B9" s="159" t="s">
        <v>39350</v>
      </c>
      <c r="C9" s="159" t="s">
        <v>39351</v>
      </c>
      <c r="D9" s="160" t="s">
        <v>39352</v>
      </c>
      <c r="E9" s="119">
        <v>84000</v>
      </c>
      <c r="F9" s="159" t="s">
        <v>466</v>
      </c>
    </row>
    <row r="10" spans="1:7" ht="63">
      <c r="A10" s="175">
        <v>5</v>
      </c>
      <c r="B10" s="159" t="s">
        <v>219</v>
      </c>
      <c r="C10" s="159" t="s">
        <v>39353</v>
      </c>
      <c r="D10" s="160" t="s">
        <v>39354</v>
      </c>
      <c r="E10" s="119">
        <v>1448000</v>
      </c>
      <c r="F10" s="159" t="s">
        <v>466</v>
      </c>
    </row>
    <row r="11" spans="1:7" s="1621" customFormat="1">
      <c r="A11" s="52"/>
      <c r="B11" s="2172" t="s">
        <v>4132</v>
      </c>
      <c r="C11" s="2172"/>
      <c r="D11" s="2172"/>
      <c r="E11" s="385"/>
      <c r="F11" s="253"/>
    </row>
    <row r="12" spans="1:7" ht="63">
      <c r="A12" s="175">
        <v>6</v>
      </c>
      <c r="B12" s="159" t="s">
        <v>3537</v>
      </c>
      <c r="C12" s="160" t="s">
        <v>39355</v>
      </c>
      <c r="D12" s="160" t="s">
        <v>39356</v>
      </c>
      <c r="E12" s="119">
        <v>1671226.25</v>
      </c>
      <c r="F12" s="159" t="s">
        <v>466</v>
      </c>
      <c r="G12" s="1675"/>
    </row>
    <row r="13" spans="1:7" ht="141.75">
      <c r="A13" s="175">
        <v>7</v>
      </c>
      <c r="B13" s="159" t="s">
        <v>799</v>
      </c>
      <c r="C13" s="160" t="s">
        <v>39360</v>
      </c>
      <c r="D13" s="160" t="s">
        <v>39361</v>
      </c>
      <c r="E13" s="119">
        <v>1300000</v>
      </c>
      <c r="F13" s="159" t="s">
        <v>466</v>
      </c>
      <c r="G13" s="1676"/>
    </row>
    <row r="14" spans="1:7">
      <c r="A14" s="175"/>
      <c r="B14" s="253" t="s">
        <v>207</v>
      </c>
      <c r="C14" s="159"/>
      <c r="D14" s="159"/>
      <c r="E14" s="119"/>
      <c r="F14" s="159"/>
    </row>
    <row r="15" spans="1:7" ht="114.75" customHeight="1">
      <c r="A15" s="175">
        <v>8</v>
      </c>
      <c r="B15" s="159" t="s">
        <v>475</v>
      </c>
      <c r="C15" s="159" t="s">
        <v>39362</v>
      </c>
      <c r="D15" s="160" t="s">
        <v>196</v>
      </c>
      <c r="E15" s="119">
        <v>5738993.4500000002</v>
      </c>
      <c r="F15" s="159" t="s">
        <v>466</v>
      </c>
    </row>
    <row r="16" spans="1:7">
      <c r="A16" s="175"/>
      <c r="B16" s="253" t="s">
        <v>593</v>
      </c>
      <c r="C16" s="159"/>
      <c r="D16" s="159"/>
      <c r="E16" s="119"/>
      <c r="F16" s="159"/>
    </row>
    <row r="17" spans="1:7" ht="66.75" customHeight="1">
      <c r="A17" s="175">
        <v>9</v>
      </c>
      <c r="B17" s="159" t="s">
        <v>39</v>
      </c>
      <c r="C17" s="159" t="s">
        <v>39363</v>
      </c>
      <c r="D17" s="159" t="s">
        <v>39364</v>
      </c>
      <c r="E17" s="119">
        <v>27500000</v>
      </c>
      <c r="F17" s="159" t="s">
        <v>466</v>
      </c>
      <c r="G17" s="226"/>
    </row>
    <row r="18" spans="1:7" ht="81.75" customHeight="1">
      <c r="A18" s="175">
        <v>10</v>
      </c>
      <c r="B18" s="159" t="s">
        <v>596</v>
      </c>
      <c r="C18" s="159" t="s">
        <v>39365</v>
      </c>
      <c r="D18" s="159" t="s">
        <v>39366</v>
      </c>
      <c r="E18" s="119">
        <v>10500000</v>
      </c>
      <c r="F18" s="159" t="s">
        <v>466</v>
      </c>
      <c r="G18" s="226"/>
    </row>
    <row r="19" spans="1:7" ht="63" customHeight="1">
      <c r="A19" s="175">
        <v>11</v>
      </c>
      <c r="B19" s="159" t="s">
        <v>8209</v>
      </c>
      <c r="C19" s="159" t="s">
        <v>39367</v>
      </c>
      <c r="D19" s="159" t="s">
        <v>39368</v>
      </c>
      <c r="E19" s="119">
        <v>164306.43</v>
      </c>
      <c r="F19" s="159" t="s">
        <v>466</v>
      </c>
      <c r="G19" s="226"/>
    </row>
    <row r="20" spans="1:7">
      <c r="A20" s="175"/>
      <c r="B20" s="253" t="s">
        <v>15</v>
      </c>
      <c r="C20" s="159"/>
      <c r="D20" s="159"/>
      <c r="E20" s="385">
        <f>SUM(E6:E19)</f>
        <v>53416978.660000004</v>
      </c>
      <c r="F20" s="159"/>
    </row>
    <row r="21" spans="1:7" ht="90.75" customHeight="1">
      <c r="A21" s="2143" t="s">
        <v>39556</v>
      </c>
      <c r="B21" s="2143"/>
      <c r="C21" s="2143"/>
      <c r="D21" s="2143" t="s">
        <v>32029</v>
      </c>
      <c r="E21" s="2143"/>
      <c r="F21" s="2143"/>
    </row>
    <row r="34" spans="1:6">
      <c r="A34" s="2459" t="s">
        <v>133</v>
      </c>
      <c r="B34" s="2459"/>
      <c r="C34" s="2459"/>
      <c r="D34" s="2459"/>
      <c r="E34" s="2459"/>
      <c r="F34" s="2459"/>
    </row>
    <row r="35" spans="1:6">
      <c r="A35" s="2459" t="s">
        <v>39342</v>
      </c>
      <c r="B35" s="2459"/>
      <c r="C35" s="2459"/>
      <c r="D35" s="2459"/>
      <c r="E35" s="2459"/>
      <c r="F35" s="2459"/>
    </row>
    <row r="36" spans="1:6">
      <c r="A36" s="2460" t="s">
        <v>140</v>
      </c>
      <c r="B36" s="2460"/>
      <c r="C36" s="2460"/>
      <c r="D36" s="2460"/>
      <c r="E36" s="2460"/>
      <c r="F36" s="2460"/>
    </row>
    <row r="37" spans="1:6">
      <c r="A37" s="1799" t="s">
        <v>4564</v>
      </c>
      <c r="B37" s="1800" t="s">
        <v>1486</v>
      </c>
      <c r="C37" s="1800" t="s">
        <v>15209</v>
      </c>
      <c r="D37" s="1800" t="s">
        <v>15210</v>
      </c>
      <c r="E37" s="1801" t="s">
        <v>1300</v>
      </c>
      <c r="F37" s="1802" t="s">
        <v>1489</v>
      </c>
    </row>
    <row r="38" spans="1:6">
      <c r="A38" s="1803"/>
      <c r="B38" s="2457" t="s">
        <v>810</v>
      </c>
      <c r="C38" s="2461"/>
      <c r="D38" s="1804"/>
      <c r="E38" s="1805"/>
      <c r="F38" s="1803"/>
    </row>
    <row r="39" spans="1:6" ht="47.25">
      <c r="A39" s="1803">
        <v>1</v>
      </c>
      <c r="B39" s="1804" t="s">
        <v>42406</v>
      </c>
      <c r="C39" s="1804" t="s">
        <v>42407</v>
      </c>
      <c r="D39" s="1804" t="s">
        <v>4517</v>
      </c>
      <c r="E39" s="1818">
        <v>1500000</v>
      </c>
      <c r="F39" s="1803" t="s">
        <v>4</v>
      </c>
    </row>
    <row r="40" spans="1:6" ht="63">
      <c r="A40" s="1803">
        <v>2</v>
      </c>
      <c r="B40" s="1804" t="s">
        <v>42408</v>
      </c>
      <c r="C40" s="1804" t="s">
        <v>42409</v>
      </c>
      <c r="D40" s="1804" t="s">
        <v>42410</v>
      </c>
      <c r="E40" s="1818">
        <v>1200000</v>
      </c>
      <c r="F40" s="1803" t="s">
        <v>4</v>
      </c>
    </row>
    <row r="41" spans="1:6" ht="47.25">
      <c r="A41" s="1803">
        <v>3</v>
      </c>
      <c r="B41" s="1804" t="s">
        <v>42411</v>
      </c>
      <c r="C41" s="1804" t="s">
        <v>42412</v>
      </c>
      <c r="D41" s="1804" t="s">
        <v>6796</v>
      </c>
      <c r="E41" s="1818">
        <v>1200000</v>
      </c>
      <c r="F41" s="1803" t="s">
        <v>4</v>
      </c>
    </row>
    <row r="42" spans="1:6" ht="78.75">
      <c r="A42" s="1803">
        <v>4</v>
      </c>
      <c r="B42" s="1804" t="s">
        <v>42413</v>
      </c>
      <c r="C42" s="1804" t="s">
        <v>42414</v>
      </c>
      <c r="D42" s="1811" t="s">
        <v>42494</v>
      </c>
      <c r="E42" s="1818">
        <v>1200000</v>
      </c>
      <c r="F42" s="1803" t="s">
        <v>4</v>
      </c>
    </row>
    <row r="43" spans="1:6" ht="78.75">
      <c r="A43" s="1803">
        <v>5</v>
      </c>
      <c r="B43" s="1804" t="s">
        <v>42415</v>
      </c>
      <c r="C43" s="1804" t="s">
        <v>42416</v>
      </c>
      <c r="D43" s="1811" t="s">
        <v>42494</v>
      </c>
      <c r="E43" s="1818">
        <v>1200000</v>
      </c>
      <c r="F43" s="1803" t="s">
        <v>4</v>
      </c>
    </row>
    <row r="44" spans="1:6" ht="47.25">
      <c r="A44" s="1803">
        <v>6</v>
      </c>
      <c r="B44" s="1804" t="s">
        <v>42417</v>
      </c>
      <c r="C44" s="1804" t="s">
        <v>42418</v>
      </c>
      <c r="D44" s="1804" t="s">
        <v>42419</v>
      </c>
      <c r="E44" s="1818">
        <v>1200000</v>
      </c>
      <c r="F44" s="1803" t="s">
        <v>4</v>
      </c>
    </row>
    <row r="45" spans="1:6" ht="78.75">
      <c r="A45" s="1803">
        <v>7</v>
      </c>
      <c r="B45" s="1804" t="s">
        <v>42420</v>
      </c>
      <c r="C45" s="1804" t="s">
        <v>42421</v>
      </c>
      <c r="D45" s="1811" t="s">
        <v>42494</v>
      </c>
      <c r="E45" s="1818">
        <v>1000000</v>
      </c>
      <c r="F45" s="1803" t="s">
        <v>4</v>
      </c>
    </row>
    <row r="46" spans="1:6" ht="63">
      <c r="A46" s="1803">
        <v>8</v>
      </c>
      <c r="B46" s="1804" t="s">
        <v>42422</v>
      </c>
      <c r="C46" s="1804" t="s">
        <v>42423</v>
      </c>
      <c r="D46" s="1804" t="s">
        <v>33727</v>
      </c>
      <c r="E46" s="1818">
        <v>2000000</v>
      </c>
      <c r="F46" s="1803" t="s">
        <v>4</v>
      </c>
    </row>
    <row r="47" spans="1:6" ht="78.75">
      <c r="A47" s="1803">
        <v>9</v>
      </c>
      <c r="B47" s="1804" t="s">
        <v>42424</v>
      </c>
      <c r="C47" s="1804" t="s">
        <v>42425</v>
      </c>
      <c r="D47" s="1811" t="s">
        <v>42494</v>
      </c>
      <c r="E47" s="1818">
        <v>1200000</v>
      </c>
      <c r="F47" s="1803" t="s">
        <v>4</v>
      </c>
    </row>
    <row r="48" spans="1:6" ht="47.25">
      <c r="A48" s="1803">
        <v>10</v>
      </c>
      <c r="B48" s="1804" t="s">
        <v>42426</v>
      </c>
      <c r="C48" s="1804" t="s">
        <v>42427</v>
      </c>
      <c r="D48" s="1804" t="s">
        <v>8611</v>
      </c>
      <c r="E48" s="1818">
        <v>2200000</v>
      </c>
      <c r="F48" s="1803" t="s">
        <v>4</v>
      </c>
    </row>
    <row r="49" spans="1:6" ht="47.25">
      <c r="A49" s="1803">
        <v>11</v>
      </c>
      <c r="B49" s="1804" t="s">
        <v>42428</v>
      </c>
      <c r="C49" s="1804" t="s">
        <v>42429</v>
      </c>
      <c r="D49" s="1804" t="s">
        <v>6796</v>
      </c>
      <c r="E49" s="1818">
        <v>1200000</v>
      </c>
      <c r="F49" s="1803" t="s">
        <v>4</v>
      </c>
    </row>
    <row r="50" spans="1:6" ht="78.75">
      <c r="A50" s="1803">
        <v>12</v>
      </c>
      <c r="B50" s="1804" t="s">
        <v>42430</v>
      </c>
      <c r="C50" s="1804" t="s">
        <v>42431</v>
      </c>
      <c r="D50" s="1811" t="s">
        <v>42495</v>
      </c>
      <c r="E50" s="1818">
        <v>1000000</v>
      </c>
      <c r="F50" s="1803" t="s">
        <v>4</v>
      </c>
    </row>
    <row r="51" spans="1:6" ht="78.75">
      <c r="A51" s="1803">
        <v>13</v>
      </c>
      <c r="B51" s="1804" t="s">
        <v>42432</v>
      </c>
      <c r="C51" s="1804" t="s">
        <v>42433</v>
      </c>
      <c r="D51" s="1811" t="s">
        <v>42496</v>
      </c>
      <c r="E51" s="1818">
        <v>1200000</v>
      </c>
      <c r="F51" s="1803" t="s">
        <v>4</v>
      </c>
    </row>
    <row r="52" spans="1:6">
      <c r="A52" s="1803"/>
      <c r="B52" s="2457" t="s">
        <v>535</v>
      </c>
      <c r="C52" s="2457"/>
      <c r="D52" s="1804"/>
      <c r="E52" s="1805"/>
      <c r="F52" s="1803"/>
    </row>
    <row r="53" spans="1:6" ht="63">
      <c r="A53" s="1803">
        <v>14</v>
      </c>
      <c r="B53" s="1804" t="s">
        <v>42434</v>
      </c>
      <c r="C53" s="1804" t="s">
        <v>42435</v>
      </c>
      <c r="D53" s="1811" t="s">
        <v>42497</v>
      </c>
      <c r="E53" s="1818">
        <v>1000000</v>
      </c>
      <c r="F53" s="1803" t="s">
        <v>4</v>
      </c>
    </row>
    <row r="54" spans="1:6" ht="47.25">
      <c r="A54" s="1803">
        <v>15</v>
      </c>
      <c r="B54" s="1804" t="s">
        <v>42436</v>
      </c>
      <c r="C54" s="1804" t="s">
        <v>42437</v>
      </c>
      <c r="D54" s="1804" t="s">
        <v>42438</v>
      </c>
      <c r="E54" s="1818">
        <v>1200000</v>
      </c>
      <c r="F54" s="1803" t="s">
        <v>4</v>
      </c>
    </row>
    <row r="55" spans="1:6" ht="78.75">
      <c r="A55" s="1803">
        <v>16</v>
      </c>
      <c r="B55" s="1804" t="s">
        <v>42439</v>
      </c>
      <c r="C55" s="1804" t="s">
        <v>42440</v>
      </c>
      <c r="D55" s="1811" t="s">
        <v>42496</v>
      </c>
      <c r="E55" s="1818">
        <v>1200000</v>
      </c>
      <c r="F55" s="1803" t="s">
        <v>4</v>
      </c>
    </row>
    <row r="56" spans="1:6" ht="78.75">
      <c r="A56" s="1803">
        <v>17</v>
      </c>
      <c r="B56" s="1804" t="s">
        <v>42441</v>
      </c>
      <c r="C56" s="1804" t="s">
        <v>42440</v>
      </c>
      <c r="D56" s="1811" t="s">
        <v>42494</v>
      </c>
      <c r="E56" s="1818">
        <v>800000</v>
      </c>
      <c r="F56" s="1803" t="s">
        <v>4</v>
      </c>
    </row>
    <row r="57" spans="1:6" ht="63">
      <c r="A57" s="1803">
        <v>18</v>
      </c>
      <c r="B57" s="1804" t="s">
        <v>42442</v>
      </c>
      <c r="C57" s="1804" t="s">
        <v>42443</v>
      </c>
      <c r="D57" s="1804" t="s">
        <v>42444</v>
      </c>
      <c r="E57" s="1818">
        <v>1500000</v>
      </c>
      <c r="F57" s="1803" t="s">
        <v>4</v>
      </c>
    </row>
    <row r="58" spans="1:6" ht="31.5">
      <c r="A58" s="1803">
        <v>19</v>
      </c>
      <c r="B58" s="1804" t="s">
        <v>42445</v>
      </c>
      <c r="C58" s="1804" t="s">
        <v>42446</v>
      </c>
      <c r="D58" s="1804" t="s">
        <v>42447</v>
      </c>
      <c r="E58" s="1818">
        <v>7200000</v>
      </c>
      <c r="F58" s="1803" t="s">
        <v>4</v>
      </c>
    </row>
    <row r="59" spans="1:6" ht="78.75">
      <c r="A59" s="1803">
        <v>20</v>
      </c>
      <c r="B59" s="1804" t="s">
        <v>42448</v>
      </c>
      <c r="C59" s="1804" t="s">
        <v>42449</v>
      </c>
      <c r="D59" s="1811" t="s">
        <v>42494</v>
      </c>
      <c r="E59" s="1818">
        <v>1200000</v>
      </c>
      <c r="F59" s="1803" t="s">
        <v>4</v>
      </c>
    </row>
    <row r="60" spans="1:6" ht="47.25">
      <c r="A60" s="1803">
        <v>21</v>
      </c>
      <c r="B60" s="1804" t="s">
        <v>42450</v>
      </c>
      <c r="C60" s="1804" t="s">
        <v>42451</v>
      </c>
      <c r="D60" s="1804" t="s">
        <v>4517</v>
      </c>
      <c r="E60" s="1818">
        <v>1200000</v>
      </c>
      <c r="F60" s="1803" t="s">
        <v>4</v>
      </c>
    </row>
    <row r="61" spans="1:6" ht="47.25">
      <c r="A61" s="1803">
        <v>22</v>
      </c>
      <c r="B61" s="1804" t="s">
        <v>42452</v>
      </c>
      <c r="C61" s="1804" t="s">
        <v>42453</v>
      </c>
      <c r="D61" s="1804" t="s">
        <v>42454</v>
      </c>
      <c r="E61" s="1818">
        <v>2000000</v>
      </c>
      <c r="F61" s="1803" t="s">
        <v>4</v>
      </c>
    </row>
    <row r="62" spans="1:6" ht="63">
      <c r="A62" s="1803">
        <v>23</v>
      </c>
      <c r="B62" s="1804" t="s">
        <v>42455</v>
      </c>
      <c r="C62" s="1804" t="s">
        <v>42456</v>
      </c>
      <c r="D62" s="1804" t="s">
        <v>42444</v>
      </c>
      <c r="E62" s="1818">
        <v>1500000</v>
      </c>
      <c r="F62" s="1803" t="s">
        <v>4</v>
      </c>
    </row>
    <row r="63" spans="1:6" ht="78.75">
      <c r="A63" s="1803">
        <v>24</v>
      </c>
      <c r="B63" s="1804" t="s">
        <v>42457</v>
      </c>
      <c r="C63" s="1804" t="s">
        <v>42458</v>
      </c>
      <c r="D63" s="1804" t="s">
        <v>42459</v>
      </c>
      <c r="E63" s="1818">
        <v>2000000</v>
      </c>
      <c r="F63" s="1803" t="s">
        <v>4</v>
      </c>
    </row>
    <row r="64" spans="1:6" ht="78.75">
      <c r="A64" s="1803">
        <v>25</v>
      </c>
      <c r="B64" s="1804" t="s">
        <v>42460</v>
      </c>
      <c r="C64" s="1804" t="s">
        <v>42461</v>
      </c>
      <c r="D64" s="1804" t="s">
        <v>42459</v>
      </c>
      <c r="E64" s="1818">
        <v>2300000</v>
      </c>
      <c r="F64" s="1803" t="s">
        <v>4</v>
      </c>
    </row>
    <row r="65" spans="1:6" ht="78.75">
      <c r="A65" s="1803">
        <v>26</v>
      </c>
      <c r="B65" s="1804" t="s">
        <v>42462</v>
      </c>
      <c r="C65" s="1804" t="s">
        <v>42463</v>
      </c>
      <c r="D65" s="1804" t="s">
        <v>42459</v>
      </c>
      <c r="E65" s="1818">
        <v>2000000</v>
      </c>
      <c r="F65" s="1803" t="s">
        <v>466</v>
      </c>
    </row>
    <row r="66" spans="1:6">
      <c r="A66" s="1803"/>
      <c r="B66" s="1806" t="s">
        <v>662</v>
      </c>
      <c r="C66" s="1804"/>
      <c r="D66" s="1804"/>
      <c r="E66" s="1805"/>
      <c r="F66" s="1803"/>
    </row>
    <row r="67" spans="1:6" ht="110.25">
      <c r="A67" s="1803">
        <v>27</v>
      </c>
      <c r="B67" s="1804" t="s">
        <v>42477</v>
      </c>
      <c r="C67" s="1807" t="s">
        <v>42478</v>
      </c>
      <c r="D67" s="1804" t="s">
        <v>42479</v>
      </c>
      <c r="E67" s="1816">
        <v>2000000</v>
      </c>
      <c r="F67" s="1803" t="s">
        <v>4</v>
      </c>
    </row>
    <row r="68" spans="1:6" ht="126">
      <c r="A68" s="1803">
        <v>28</v>
      </c>
      <c r="B68" s="1804" t="s">
        <v>42480</v>
      </c>
      <c r="C68" s="1807" t="s">
        <v>42481</v>
      </c>
      <c r="D68" s="1809" t="s">
        <v>42491</v>
      </c>
      <c r="E68" s="1816">
        <v>2000000</v>
      </c>
      <c r="F68" s="1803" t="s">
        <v>4</v>
      </c>
    </row>
    <row r="69" spans="1:6" ht="78.75">
      <c r="A69" s="1803">
        <v>29</v>
      </c>
      <c r="B69" s="1804" t="s">
        <v>42484</v>
      </c>
      <c r="C69" s="1807" t="s">
        <v>42485</v>
      </c>
      <c r="D69" s="1809" t="s">
        <v>42486</v>
      </c>
      <c r="E69" s="1816">
        <v>1200000</v>
      </c>
      <c r="F69" s="1803" t="s">
        <v>4</v>
      </c>
    </row>
    <row r="70" spans="1:6" ht="63">
      <c r="A70" s="1803">
        <v>30</v>
      </c>
      <c r="B70" s="1804" t="s">
        <v>42487</v>
      </c>
      <c r="C70" s="1807" t="s">
        <v>42488</v>
      </c>
      <c r="D70" s="1811" t="s">
        <v>42492</v>
      </c>
      <c r="E70" s="1816">
        <v>800000</v>
      </c>
      <c r="F70" s="1803" t="s">
        <v>4</v>
      </c>
    </row>
    <row r="71" spans="1:6" ht="63">
      <c r="A71" s="1803">
        <v>31</v>
      </c>
      <c r="B71" s="1804" t="s">
        <v>42489</v>
      </c>
      <c r="C71" s="1807" t="s">
        <v>42490</v>
      </c>
      <c r="D71" s="1811" t="s">
        <v>42493</v>
      </c>
      <c r="E71" s="1816">
        <v>562261.84</v>
      </c>
      <c r="F71" s="1803" t="s">
        <v>4</v>
      </c>
    </row>
    <row r="72" spans="1:6">
      <c r="A72" s="1803"/>
      <c r="B72" s="1806" t="s">
        <v>15</v>
      </c>
      <c r="C72" s="1804"/>
      <c r="D72" s="1804"/>
      <c r="E72" s="1810">
        <f>SUM(E39:E71)</f>
        <v>48962261.840000004</v>
      </c>
      <c r="F72" s="1803"/>
    </row>
    <row r="73" spans="1:6" ht="21" customHeight="1">
      <c r="A73" s="2168" t="s">
        <v>3665</v>
      </c>
      <c r="B73" s="2168"/>
      <c r="C73" s="2168"/>
      <c r="D73" s="2168"/>
      <c r="E73" s="2168"/>
      <c r="F73" s="2168"/>
    </row>
    <row r="74" spans="1:6" ht="79.5" customHeight="1">
      <c r="A74" s="2168" t="s">
        <v>3666</v>
      </c>
      <c r="B74" s="2168"/>
      <c r="C74" s="2168"/>
      <c r="D74" s="2168" t="s">
        <v>3667</v>
      </c>
      <c r="E74" s="2168"/>
      <c r="F74" s="2168"/>
    </row>
    <row r="75" spans="1:6" ht="80.25" customHeight="1">
      <c r="A75" s="2143" t="s">
        <v>42136</v>
      </c>
      <c r="B75" s="2143"/>
      <c r="C75" s="2143"/>
      <c r="D75" s="2143" t="s">
        <v>1392</v>
      </c>
      <c r="E75" s="2143"/>
      <c r="F75" s="2143"/>
    </row>
    <row r="81" spans="1:6" ht="189">
      <c r="A81" s="1803"/>
      <c r="B81" s="1804" t="s">
        <v>42482</v>
      </c>
      <c r="C81" s="1807" t="s">
        <v>42483</v>
      </c>
      <c r="D81" s="1817" t="s">
        <v>42499</v>
      </c>
      <c r="E81" s="1816">
        <v>2000000</v>
      </c>
      <c r="F81" s="1803" t="s">
        <v>4</v>
      </c>
    </row>
    <row r="82" spans="1:6">
      <c r="A82" s="1803"/>
      <c r="B82" s="1800" t="s">
        <v>555</v>
      </c>
      <c r="C82" s="1807"/>
      <c r="D82" s="1807"/>
      <c r="E82" s="1808"/>
      <c r="F82" s="1803"/>
    </row>
    <row r="83" spans="1:6" ht="126">
      <c r="A83" s="1803"/>
      <c r="B83" s="1804" t="s">
        <v>10446</v>
      </c>
      <c r="C83" s="1804" t="s">
        <v>42476</v>
      </c>
      <c r="D83" s="1813" t="s">
        <v>42498</v>
      </c>
      <c r="E83" s="1814">
        <v>2180817.5099999998</v>
      </c>
      <c r="F83" s="1803"/>
    </row>
    <row r="84" spans="1:6" ht="78.75">
      <c r="A84" s="175">
        <v>7</v>
      </c>
      <c r="B84" s="159" t="s">
        <v>39357</v>
      </c>
      <c r="C84" s="160" t="s">
        <v>39358</v>
      </c>
      <c r="D84" s="160" t="s">
        <v>39359</v>
      </c>
      <c r="E84" s="119">
        <v>300000</v>
      </c>
      <c r="F84" s="159" t="s">
        <v>466</v>
      </c>
    </row>
    <row r="85" spans="1:6">
      <c r="A85" s="1803"/>
      <c r="B85" s="2458" t="s">
        <v>930</v>
      </c>
      <c r="C85" s="2458"/>
      <c r="D85" s="1804"/>
      <c r="E85" s="1805"/>
      <c r="F85" s="1803"/>
    </row>
    <row r="86" spans="1:6" ht="330.75">
      <c r="A86" s="1803"/>
      <c r="B86" s="1807" t="s">
        <v>42464</v>
      </c>
      <c r="C86" s="1807" t="s">
        <v>42465</v>
      </c>
      <c r="D86" s="1813" t="s">
        <v>42466</v>
      </c>
      <c r="E86" s="1815">
        <v>363469.59</v>
      </c>
      <c r="F86" s="1803" t="s">
        <v>4</v>
      </c>
    </row>
    <row r="87" spans="1:6" ht="330.75">
      <c r="A87" s="1803"/>
      <c r="B87" s="1807" t="s">
        <v>42467</v>
      </c>
      <c r="C87" s="1807" t="s">
        <v>42468</v>
      </c>
      <c r="D87" s="1813" t="s">
        <v>42466</v>
      </c>
      <c r="E87" s="1815">
        <v>363469.59</v>
      </c>
      <c r="F87" s="1803" t="s">
        <v>4</v>
      </c>
    </row>
    <row r="88" spans="1:6" ht="330.75">
      <c r="A88" s="1803"/>
      <c r="B88" s="1807" t="s">
        <v>42469</v>
      </c>
      <c r="C88" s="1807" t="s">
        <v>42470</v>
      </c>
      <c r="D88" s="1813" t="s">
        <v>42466</v>
      </c>
      <c r="E88" s="1815">
        <v>363469.59</v>
      </c>
      <c r="F88" s="1803" t="s">
        <v>4</v>
      </c>
    </row>
    <row r="89" spans="1:6" ht="330.75">
      <c r="A89" s="1803"/>
      <c r="B89" s="1807" t="s">
        <v>42420</v>
      </c>
      <c r="C89" s="1807" t="s">
        <v>42471</v>
      </c>
      <c r="D89" s="1813" t="s">
        <v>42466</v>
      </c>
      <c r="E89" s="1815">
        <v>363469.59</v>
      </c>
      <c r="F89" s="1803" t="s">
        <v>4</v>
      </c>
    </row>
    <row r="90" spans="1:6" ht="330.75">
      <c r="A90" s="1803"/>
      <c r="B90" s="1807" t="s">
        <v>42472</v>
      </c>
      <c r="C90" s="1807" t="s">
        <v>42473</v>
      </c>
      <c r="D90" s="1813" t="s">
        <v>42466</v>
      </c>
      <c r="E90" s="1815">
        <v>363469.59</v>
      </c>
      <c r="F90" s="1803" t="s">
        <v>4</v>
      </c>
    </row>
    <row r="91" spans="1:6" ht="330.75">
      <c r="A91" s="1803"/>
      <c r="B91" s="1807" t="s">
        <v>42474</v>
      </c>
      <c r="C91" s="1807" t="s">
        <v>42475</v>
      </c>
      <c r="D91" s="1813" t="s">
        <v>42466</v>
      </c>
      <c r="E91" s="1815">
        <v>363469.59</v>
      </c>
      <c r="F91" s="1803" t="s">
        <v>4</v>
      </c>
    </row>
    <row r="92" spans="1:6">
      <c r="E92" s="657">
        <f>SUM(E81:E91)</f>
        <v>6661635.0499999989</v>
      </c>
    </row>
    <row r="97" spans="5:5">
      <c r="E97" s="657">
        <f>E92+E72+E20</f>
        <v>109040875.55000001</v>
      </c>
    </row>
  </sheetData>
  <mergeCells count="18">
    <mergeCell ref="A75:C75"/>
    <mergeCell ref="D75:F75"/>
    <mergeCell ref="B52:C52"/>
    <mergeCell ref="B85:C85"/>
    <mergeCell ref="A34:F34"/>
    <mergeCell ref="A35:F35"/>
    <mergeCell ref="A36:F36"/>
    <mergeCell ref="B38:C38"/>
    <mergeCell ref="A73:F73"/>
    <mergeCell ref="A74:C74"/>
    <mergeCell ref="D74:F74"/>
    <mergeCell ref="A21:C21"/>
    <mergeCell ref="D21:F21"/>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157.xml><?xml version="1.0" encoding="utf-8"?>
<worksheet xmlns="http://schemas.openxmlformats.org/spreadsheetml/2006/main" xmlns:r="http://schemas.openxmlformats.org/officeDocument/2006/relationships">
  <sheetPr>
    <tabColor theme="5" tint="-0.499984740745262"/>
  </sheetPr>
  <dimension ref="A1:F59"/>
  <sheetViews>
    <sheetView topLeftCell="A55" workbookViewId="0">
      <selection activeCell="F71" sqref="F71"/>
    </sheetView>
  </sheetViews>
  <sheetFormatPr defaultRowHeight="15.75"/>
  <cols>
    <col min="1" max="1" width="9.140625" style="1849"/>
    <col min="2" max="2" width="22.85546875" style="1849" customWidth="1"/>
    <col min="3" max="3" width="42.7109375" style="1849" customWidth="1"/>
    <col min="4" max="4" width="26.5703125" style="2059" customWidth="1"/>
    <col min="5" max="5" width="19.42578125" style="1969" customWidth="1"/>
    <col min="6" max="6" width="9.5703125" style="1969" customWidth="1"/>
    <col min="7" max="16384" width="9.140625" style="1849"/>
  </cols>
  <sheetData>
    <row r="1" spans="1:6" s="1921" customFormat="1">
      <c r="A1" s="2164" t="s">
        <v>133</v>
      </c>
      <c r="B1" s="2164"/>
      <c r="C1" s="2164"/>
      <c r="D1" s="2164"/>
      <c r="E1" s="2164"/>
      <c r="F1" s="2164"/>
    </row>
    <row r="2" spans="1:6" s="1921" customFormat="1">
      <c r="A2" s="2164" t="s">
        <v>44184</v>
      </c>
      <c r="B2" s="2164"/>
      <c r="C2" s="2164"/>
      <c r="D2" s="2164"/>
      <c r="E2" s="2164"/>
      <c r="F2" s="2164"/>
    </row>
    <row r="3" spans="1:6" s="1921" customFormat="1">
      <c r="A3" s="2164" t="s">
        <v>140</v>
      </c>
      <c r="B3" s="2164"/>
      <c r="C3" s="2164"/>
      <c r="D3" s="2164"/>
      <c r="E3" s="2164"/>
      <c r="F3" s="2164"/>
    </row>
    <row r="4" spans="1:6" s="2033" customFormat="1">
      <c r="A4" s="100" t="s">
        <v>134</v>
      </c>
      <c r="B4" s="114" t="s">
        <v>135</v>
      </c>
      <c r="C4" s="114" t="s">
        <v>0</v>
      </c>
      <c r="D4" s="114" t="s">
        <v>136</v>
      </c>
      <c r="E4" s="4" t="s">
        <v>137</v>
      </c>
      <c r="F4" s="82" t="s">
        <v>1646</v>
      </c>
    </row>
    <row r="5" spans="1:6" s="1921" customFormat="1" ht="20.25" customHeight="1">
      <c r="A5" s="690"/>
      <c r="B5" s="2168" t="s">
        <v>139</v>
      </c>
      <c r="C5" s="2168"/>
      <c r="D5" s="326"/>
      <c r="E5" s="325"/>
      <c r="F5" s="325"/>
    </row>
    <row r="6" spans="1:6" s="1921" customFormat="1" ht="33.75" customHeight="1">
      <c r="A6" s="2069">
        <v>1</v>
      </c>
      <c r="B6" s="1917" t="s">
        <v>1395</v>
      </c>
      <c r="C6" s="1917" t="s">
        <v>44031</v>
      </c>
      <c r="D6" s="1809" t="s">
        <v>791</v>
      </c>
      <c r="E6" s="1918">
        <v>2028240</v>
      </c>
      <c r="F6" s="1959" t="s">
        <v>118</v>
      </c>
    </row>
    <row r="7" spans="1:6" s="1977" customFormat="1" ht="31.5">
      <c r="A7" s="2069">
        <f>A6+1</f>
        <v>2</v>
      </c>
      <c r="B7" s="1917" t="s">
        <v>7</v>
      </c>
      <c r="C7" s="1917" t="s">
        <v>44032</v>
      </c>
      <c r="D7" s="1809" t="s">
        <v>17998</v>
      </c>
      <c r="E7" s="1918">
        <v>106804.8</v>
      </c>
      <c r="F7" s="1959" t="s">
        <v>118</v>
      </c>
    </row>
    <row r="8" spans="1:6" s="1977" customFormat="1" ht="31.5">
      <c r="A8" s="2069">
        <f t="shared" ref="A8:A46" si="0">A7+1</f>
        <v>3</v>
      </c>
      <c r="B8" s="1917" t="s">
        <v>10</v>
      </c>
      <c r="C8" s="1917" t="s">
        <v>44033</v>
      </c>
      <c r="D8" s="1809" t="s">
        <v>17998</v>
      </c>
      <c r="E8" s="1918">
        <v>106000</v>
      </c>
      <c r="F8" s="1959" t="s">
        <v>118</v>
      </c>
    </row>
    <row r="9" spans="1:6" s="1977" customFormat="1" ht="78.75">
      <c r="A9" s="2069">
        <f t="shared" si="0"/>
        <v>4</v>
      </c>
      <c r="B9" s="1917" t="s">
        <v>5</v>
      </c>
      <c r="C9" s="1917" t="s">
        <v>44034</v>
      </c>
      <c r="D9" s="1809" t="s">
        <v>44092</v>
      </c>
      <c r="E9" s="1918">
        <v>2933407.73</v>
      </c>
      <c r="F9" s="1959" t="s">
        <v>118</v>
      </c>
    </row>
    <row r="10" spans="1:6" s="1977" customFormat="1" ht="64.5" customHeight="1">
      <c r="A10" s="2069">
        <f t="shared" si="0"/>
        <v>5</v>
      </c>
      <c r="B10" s="1917" t="s">
        <v>12</v>
      </c>
      <c r="C10" s="1917" t="s">
        <v>44035</v>
      </c>
      <c r="D10" s="1809" t="s">
        <v>6945</v>
      </c>
      <c r="E10" s="1918">
        <v>1368000</v>
      </c>
      <c r="F10" s="1959" t="s">
        <v>118</v>
      </c>
    </row>
    <row r="11" spans="1:6">
      <c r="A11" s="2069"/>
      <c r="B11" s="2168" t="s">
        <v>142</v>
      </c>
      <c r="C11" s="2168"/>
      <c r="D11" s="2168"/>
      <c r="E11" s="1976"/>
      <c r="F11" s="1976"/>
    </row>
    <row r="12" spans="1:6" ht="47.25" customHeight="1">
      <c r="A12" s="2069">
        <v>6</v>
      </c>
      <c r="B12" s="1937" t="s">
        <v>13461</v>
      </c>
      <c r="C12" s="1937" t="s">
        <v>44036</v>
      </c>
      <c r="D12" s="1847" t="s">
        <v>44037</v>
      </c>
      <c r="E12" s="1918">
        <v>1000000</v>
      </c>
      <c r="F12" s="1959" t="s">
        <v>118</v>
      </c>
    </row>
    <row r="13" spans="1:6" ht="60.75" customHeight="1">
      <c r="A13" s="2069">
        <f t="shared" si="0"/>
        <v>7</v>
      </c>
      <c r="B13" s="1937" t="s">
        <v>5</v>
      </c>
      <c r="C13" s="1937" t="s">
        <v>44038</v>
      </c>
      <c r="D13" s="2070" t="s">
        <v>37832</v>
      </c>
      <c r="E13" s="1918">
        <v>1271226.27</v>
      </c>
      <c r="F13" s="1959" t="s">
        <v>118</v>
      </c>
    </row>
    <row r="14" spans="1:6" s="1977" customFormat="1" ht="30.75" customHeight="1">
      <c r="A14" s="2069">
        <f t="shared" si="0"/>
        <v>8</v>
      </c>
      <c r="B14" s="1937" t="s">
        <v>12</v>
      </c>
      <c r="C14" s="1937" t="s">
        <v>44039</v>
      </c>
      <c r="D14" s="1847" t="s">
        <v>6945</v>
      </c>
      <c r="E14" s="1918">
        <v>1000000</v>
      </c>
      <c r="F14" s="1959" t="s">
        <v>118</v>
      </c>
    </row>
    <row r="15" spans="1:6" s="1977" customFormat="1" ht="21.75" customHeight="1">
      <c r="A15" s="2069"/>
      <c r="B15" s="2006" t="s">
        <v>143</v>
      </c>
      <c r="C15" s="1937"/>
      <c r="D15" s="1847"/>
      <c r="E15" s="1918"/>
      <c r="F15" s="1959"/>
    </row>
    <row r="16" spans="1:6" ht="63">
      <c r="A16" s="2069">
        <v>9</v>
      </c>
      <c r="B16" s="1937" t="s">
        <v>27735</v>
      </c>
      <c r="C16" s="1937" t="s">
        <v>44040</v>
      </c>
      <c r="D16" s="1847" t="s">
        <v>196</v>
      </c>
      <c r="E16" s="1918">
        <v>5738993.4500000002</v>
      </c>
      <c r="F16" s="2063" t="s">
        <v>118</v>
      </c>
    </row>
    <row r="17" spans="1:6">
      <c r="A17" s="2069"/>
      <c r="B17" s="2006" t="s">
        <v>555</v>
      </c>
      <c r="C17" s="2069"/>
      <c r="D17" s="2071"/>
      <c r="E17" s="1976"/>
      <c r="F17" s="1976"/>
    </row>
    <row r="18" spans="1:6" ht="78.75">
      <c r="A18" s="2069">
        <v>10</v>
      </c>
      <c r="B18" s="1937" t="s">
        <v>247</v>
      </c>
      <c r="C18" s="1917" t="s">
        <v>44041</v>
      </c>
      <c r="D18" s="1847" t="s">
        <v>44093</v>
      </c>
      <c r="E18" s="1918">
        <v>2180817.5099999998</v>
      </c>
      <c r="F18" s="1959" t="s">
        <v>118</v>
      </c>
    </row>
    <row r="19" spans="1:6">
      <c r="A19" s="2069"/>
      <c r="B19" s="2464" t="s">
        <v>4589</v>
      </c>
      <c r="C19" s="2464"/>
      <c r="D19" s="2071"/>
      <c r="E19" s="1976"/>
      <c r="F19" s="1976"/>
    </row>
    <row r="20" spans="1:6" ht="98.25" customHeight="1">
      <c r="A20" s="2069">
        <v>11</v>
      </c>
      <c r="B20" s="1807" t="s">
        <v>2209</v>
      </c>
      <c r="C20" s="1853" t="s">
        <v>44044</v>
      </c>
      <c r="D20" s="2034" t="s">
        <v>44045</v>
      </c>
      <c r="E20" s="1911">
        <v>680817.51</v>
      </c>
      <c r="F20" s="1854" t="s">
        <v>4</v>
      </c>
    </row>
    <row r="21" spans="1:6">
      <c r="A21" s="2069"/>
      <c r="B21" s="2006" t="s">
        <v>593</v>
      </c>
      <c r="C21" s="1852"/>
      <c r="D21" s="2072"/>
      <c r="E21" s="1967"/>
      <c r="F21" s="1967"/>
    </row>
    <row r="22" spans="1:6" ht="31.5">
      <c r="A22" s="2069">
        <v>12</v>
      </c>
      <c r="B22" s="1807" t="s">
        <v>39</v>
      </c>
      <c r="C22" s="1853" t="s">
        <v>44046</v>
      </c>
      <c r="D22" s="1825" t="s">
        <v>40</v>
      </c>
      <c r="E22" s="1911">
        <v>22000000</v>
      </c>
      <c r="F22" s="1803" t="s">
        <v>466</v>
      </c>
    </row>
    <row r="23" spans="1:6" ht="31.5">
      <c r="A23" s="2069">
        <f t="shared" si="0"/>
        <v>13</v>
      </c>
      <c r="B23" s="1807" t="s">
        <v>596</v>
      </c>
      <c r="C23" s="1853" t="s">
        <v>44047</v>
      </c>
      <c r="D23" s="1825" t="s">
        <v>40</v>
      </c>
      <c r="E23" s="1911">
        <v>7500000</v>
      </c>
      <c r="F23" s="1803" t="s">
        <v>466</v>
      </c>
    </row>
    <row r="24" spans="1:6" ht="47.25">
      <c r="A24" s="2069">
        <f t="shared" si="0"/>
        <v>14</v>
      </c>
      <c r="B24" s="1807" t="s">
        <v>1399</v>
      </c>
      <c r="C24" s="1853" t="s">
        <v>44048</v>
      </c>
      <c r="D24" s="1825" t="s">
        <v>44049</v>
      </c>
      <c r="E24" s="1911">
        <v>2500000</v>
      </c>
      <c r="F24" s="1803" t="s">
        <v>466</v>
      </c>
    </row>
    <row r="25" spans="1:6" ht="18.75" customHeight="1">
      <c r="A25" s="2069"/>
      <c r="B25" s="2006" t="s">
        <v>810</v>
      </c>
      <c r="C25" s="1852"/>
      <c r="D25" s="2072"/>
      <c r="E25" s="1967"/>
      <c r="F25" s="1967"/>
    </row>
    <row r="26" spans="1:6" ht="33" customHeight="1">
      <c r="A26" s="2069">
        <v>15</v>
      </c>
      <c r="B26" s="1853" t="s">
        <v>44050</v>
      </c>
      <c r="C26" s="1853" t="s">
        <v>44051</v>
      </c>
      <c r="D26" s="2034" t="s">
        <v>72</v>
      </c>
      <c r="E26" s="1893">
        <v>2000000</v>
      </c>
      <c r="F26" s="1803" t="s">
        <v>4</v>
      </c>
    </row>
    <row r="27" spans="1:6" ht="31.5">
      <c r="A27" s="2069">
        <f t="shared" si="0"/>
        <v>16</v>
      </c>
      <c r="B27" s="1853" t="s">
        <v>44052</v>
      </c>
      <c r="C27" s="1853" t="s">
        <v>44053</v>
      </c>
      <c r="D27" s="2034" t="s">
        <v>72</v>
      </c>
      <c r="E27" s="1893">
        <v>2000000</v>
      </c>
      <c r="F27" s="1803" t="s">
        <v>4</v>
      </c>
    </row>
    <row r="28" spans="1:6" ht="78.75">
      <c r="A28" s="2069">
        <f t="shared" si="0"/>
        <v>17</v>
      </c>
      <c r="B28" s="1853" t="s">
        <v>44054</v>
      </c>
      <c r="C28" s="1853" t="s">
        <v>44055</v>
      </c>
      <c r="D28" s="2034" t="s">
        <v>44179</v>
      </c>
      <c r="E28" s="1893">
        <v>1000000</v>
      </c>
      <c r="F28" s="1803" t="s">
        <v>4</v>
      </c>
    </row>
    <row r="29" spans="1:6" ht="33" customHeight="1">
      <c r="A29" s="2069">
        <f t="shared" si="0"/>
        <v>18</v>
      </c>
      <c r="B29" s="1853" t="s">
        <v>44056</v>
      </c>
      <c r="C29" s="1853" t="s">
        <v>44057</v>
      </c>
      <c r="D29" s="2034" t="s">
        <v>44095</v>
      </c>
      <c r="E29" s="1893">
        <v>1000000</v>
      </c>
      <c r="F29" s="1803" t="s">
        <v>4</v>
      </c>
    </row>
    <row r="30" spans="1:6" ht="31.5">
      <c r="A30" s="2069">
        <f t="shared" si="0"/>
        <v>19</v>
      </c>
      <c r="B30" s="1853" t="s">
        <v>44058</v>
      </c>
      <c r="C30" s="1853" t="s">
        <v>44059</v>
      </c>
      <c r="D30" s="2034" t="s">
        <v>72</v>
      </c>
      <c r="E30" s="1893">
        <v>2200000</v>
      </c>
      <c r="F30" s="1803" t="s">
        <v>4</v>
      </c>
    </row>
    <row r="31" spans="1:6" ht="63">
      <c r="A31" s="2069">
        <f t="shared" si="0"/>
        <v>20</v>
      </c>
      <c r="B31" s="1853" t="s">
        <v>44060</v>
      </c>
      <c r="C31" s="1853" t="s">
        <v>44061</v>
      </c>
      <c r="D31" s="2034" t="s">
        <v>44094</v>
      </c>
      <c r="E31" s="1893">
        <v>1800000</v>
      </c>
      <c r="F31" s="1803" t="s">
        <v>4</v>
      </c>
    </row>
    <row r="32" spans="1:6" ht="31.5">
      <c r="A32" s="2069">
        <f t="shared" si="0"/>
        <v>21</v>
      </c>
      <c r="B32" s="1853" t="s">
        <v>44062</v>
      </c>
      <c r="C32" s="1853" t="s">
        <v>44063</v>
      </c>
      <c r="D32" s="2034" t="s">
        <v>115</v>
      </c>
      <c r="E32" s="1893">
        <v>1000000</v>
      </c>
      <c r="F32" s="1803" t="s">
        <v>4</v>
      </c>
    </row>
    <row r="33" spans="1:6" ht="94.5">
      <c r="A33" s="2069">
        <f t="shared" si="0"/>
        <v>22</v>
      </c>
      <c r="B33" s="1853" t="s">
        <v>44064</v>
      </c>
      <c r="C33" s="1853" t="s">
        <v>44065</v>
      </c>
      <c r="D33" s="2034" t="s">
        <v>44180</v>
      </c>
      <c r="E33" s="1893">
        <v>1500000</v>
      </c>
      <c r="F33" s="1803" t="s">
        <v>558</v>
      </c>
    </row>
    <row r="34" spans="1:6">
      <c r="A34" s="2069"/>
      <c r="B34" s="2465" t="s">
        <v>535</v>
      </c>
      <c r="C34" s="2465"/>
      <c r="D34" s="2072"/>
      <c r="E34" s="1967"/>
      <c r="F34" s="1967"/>
    </row>
    <row r="35" spans="1:6" ht="63" customHeight="1" thickBot="1">
      <c r="A35" s="2069">
        <v>23</v>
      </c>
      <c r="B35" s="1853" t="s">
        <v>44066</v>
      </c>
      <c r="C35" s="1853" t="s">
        <v>44067</v>
      </c>
      <c r="D35" s="2060" t="s">
        <v>44096</v>
      </c>
      <c r="E35" s="1911">
        <v>2500000</v>
      </c>
      <c r="F35" s="1803" t="s">
        <v>4</v>
      </c>
    </row>
    <row r="36" spans="1:6" ht="79.5" thickBot="1">
      <c r="A36" s="2069">
        <f t="shared" si="0"/>
        <v>24</v>
      </c>
      <c r="B36" s="1853" t="s">
        <v>44068</v>
      </c>
      <c r="C36" s="1853" t="s">
        <v>44069</v>
      </c>
      <c r="D36" s="2060" t="s">
        <v>44096</v>
      </c>
      <c r="E36" s="1911">
        <v>2500000</v>
      </c>
      <c r="F36" s="1803" t="s">
        <v>4</v>
      </c>
    </row>
    <row r="37" spans="1:6" ht="79.5" thickBot="1">
      <c r="A37" s="2069">
        <f t="shared" si="0"/>
        <v>25</v>
      </c>
      <c r="B37" s="1853" t="s">
        <v>44070</v>
      </c>
      <c r="C37" s="1853" t="s">
        <v>44071</v>
      </c>
      <c r="D37" s="2060" t="s">
        <v>44096</v>
      </c>
      <c r="E37" s="1911">
        <v>2500000</v>
      </c>
      <c r="F37" s="1803" t="s">
        <v>4</v>
      </c>
    </row>
    <row r="38" spans="1:6" ht="79.5" thickBot="1">
      <c r="A38" s="2069">
        <f t="shared" si="0"/>
        <v>26</v>
      </c>
      <c r="B38" s="1853" t="s">
        <v>44072</v>
      </c>
      <c r="C38" s="1853" t="s">
        <v>44073</v>
      </c>
      <c r="D38" s="2060" t="s">
        <v>44096</v>
      </c>
      <c r="E38" s="1911">
        <v>2500000</v>
      </c>
      <c r="F38" s="1803" t="s">
        <v>4</v>
      </c>
    </row>
    <row r="39" spans="1:6" ht="79.5" thickBot="1">
      <c r="A39" s="2069">
        <f t="shared" si="0"/>
        <v>27</v>
      </c>
      <c r="B39" s="1853" t="s">
        <v>44074</v>
      </c>
      <c r="C39" s="1853" t="s">
        <v>44075</v>
      </c>
      <c r="D39" s="2060" t="s">
        <v>44096</v>
      </c>
      <c r="E39" s="1911">
        <v>2500000</v>
      </c>
      <c r="F39" s="1803" t="s">
        <v>4</v>
      </c>
    </row>
    <row r="40" spans="1:6" ht="116.25" customHeight="1" thickBot="1">
      <c r="A40" s="2069">
        <f t="shared" si="0"/>
        <v>28</v>
      </c>
      <c r="B40" s="1853" t="s">
        <v>44076</v>
      </c>
      <c r="C40" s="1853" t="s">
        <v>44077</v>
      </c>
      <c r="D40" s="2073" t="s">
        <v>44181</v>
      </c>
      <c r="E40" s="1893">
        <v>4000000</v>
      </c>
      <c r="F40" s="1803" t="s">
        <v>118</v>
      </c>
    </row>
    <row r="41" spans="1:6" ht="108.75" customHeight="1" thickBot="1">
      <c r="A41" s="2069">
        <f t="shared" si="0"/>
        <v>29</v>
      </c>
      <c r="B41" s="1853" t="s">
        <v>44074</v>
      </c>
      <c r="C41" s="1853" t="s">
        <v>44078</v>
      </c>
      <c r="D41" s="2073" t="s">
        <v>44181</v>
      </c>
      <c r="E41" s="1893">
        <v>5000000</v>
      </c>
      <c r="F41" s="1803" t="s">
        <v>118</v>
      </c>
    </row>
    <row r="42" spans="1:6" ht="84.75" customHeight="1" thickBot="1">
      <c r="A42" s="2069">
        <f t="shared" si="0"/>
        <v>30</v>
      </c>
      <c r="B42" s="1853" t="s">
        <v>44079</v>
      </c>
      <c r="C42" s="1853" t="s">
        <v>44080</v>
      </c>
      <c r="D42" s="2073" t="s">
        <v>44182</v>
      </c>
      <c r="E42" s="1893">
        <v>1000000</v>
      </c>
      <c r="F42" s="1803" t="s">
        <v>110</v>
      </c>
    </row>
    <row r="43" spans="1:6" ht="114" customHeight="1" thickBot="1">
      <c r="A43" s="2069">
        <f t="shared" si="0"/>
        <v>31</v>
      </c>
      <c r="B43" s="1853" t="s">
        <v>44081</v>
      </c>
      <c r="C43" s="1853" t="s">
        <v>44082</v>
      </c>
      <c r="D43" s="2073" t="s">
        <v>44181</v>
      </c>
      <c r="E43" s="1893">
        <v>4000000</v>
      </c>
      <c r="F43" s="1803" t="s">
        <v>110</v>
      </c>
    </row>
    <row r="44" spans="1:6" s="1977" customFormat="1" ht="32.25" thickBot="1">
      <c r="A44" s="2069">
        <f t="shared" si="0"/>
        <v>32</v>
      </c>
      <c r="B44" s="1917" t="s">
        <v>44083</v>
      </c>
      <c r="C44" s="1917" t="s">
        <v>44084</v>
      </c>
      <c r="D44" s="2074" t="s">
        <v>115</v>
      </c>
      <c r="E44" s="2061">
        <v>1000000</v>
      </c>
      <c r="F44" s="1959" t="s">
        <v>558</v>
      </c>
    </row>
    <row r="45" spans="1:6" s="1977" customFormat="1" ht="31.5">
      <c r="A45" s="2069">
        <f t="shared" si="0"/>
        <v>33</v>
      </c>
      <c r="B45" s="1917" t="s">
        <v>44085</v>
      </c>
      <c r="C45" s="1917" t="s">
        <v>44086</v>
      </c>
      <c r="D45" s="1847" t="s">
        <v>44183</v>
      </c>
      <c r="E45" s="2061">
        <v>7726568.25</v>
      </c>
      <c r="F45" s="1959" t="s">
        <v>558</v>
      </c>
    </row>
    <row r="46" spans="1:6" ht="33" customHeight="1">
      <c r="A46" s="2069">
        <f t="shared" si="0"/>
        <v>34</v>
      </c>
      <c r="B46" s="1853" t="s">
        <v>44087</v>
      </c>
      <c r="C46" s="1853" t="s">
        <v>44088</v>
      </c>
      <c r="D46" s="2034" t="s">
        <v>44095</v>
      </c>
      <c r="E46" s="1893">
        <v>1000000</v>
      </c>
      <c r="F46" s="1803" t="s">
        <v>558</v>
      </c>
    </row>
    <row r="47" spans="1:6" ht="31.5" customHeight="1">
      <c r="A47" s="1852"/>
      <c r="B47" s="2075" t="s">
        <v>2090</v>
      </c>
      <c r="C47" s="1852"/>
      <c r="D47" s="2072"/>
      <c r="E47" s="2062">
        <f>SUM(E6:E46)</f>
        <v>99140875.519999996</v>
      </c>
      <c r="F47" s="1967"/>
    </row>
    <row r="48" spans="1:6" s="12" customFormat="1" ht="84" customHeight="1">
      <c r="A48" s="2143" t="s">
        <v>44110</v>
      </c>
      <c r="B48" s="2143"/>
      <c r="C48" s="2143"/>
      <c r="D48" s="2143" t="s">
        <v>172</v>
      </c>
      <c r="E48" s="2143"/>
      <c r="F48" s="2143"/>
    </row>
    <row r="51" spans="1:6" ht="16.5" thickBot="1">
      <c r="B51" s="2007" t="s">
        <v>1418</v>
      </c>
    </row>
    <row r="52" spans="1:6" ht="409.6" customHeight="1">
      <c r="B52" s="2466" t="s">
        <v>44089</v>
      </c>
      <c r="C52" s="2466" t="s">
        <v>44090</v>
      </c>
      <c r="D52" s="2468" t="s">
        <v>44091</v>
      </c>
      <c r="E52" s="2462">
        <v>8400000</v>
      </c>
      <c r="F52" s="2064"/>
    </row>
    <row r="53" spans="1:6" ht="16.5" thickBot="1">
      <c r="B53" s="2467"/>
      <c r="C53" s="2467"/>
      <c r="D53" s="2469"/>
      <c r="E53" s="2463"/>
      <c r="F53" s="2065" t="s">
        <v>4</v>
      </c>
    </row>
    <row r="54" spans="1:6" ht="97.5" customHeight="1">
      <c r="A54" s="2008"/>
      <c r="B54" s="1813" t="s">
        <v>2209</v>
      </c>
      <c r="C54" s="1910" t="s">
        <v>44042</v>
      </c>
      <c r="D54" s="1817" t="s">
        <v>44043</v>
      </c>
      <c r="E54" s="2067">
        <v>1500000</v>
      </c>
      <c r="F54" s="2066" t="s">
        <v>4</v>
      </c>
    </row>
    <row r="55" spans="1:6">
      <c r="E55" s="2068">
        <f>SUM(E52:E54)</f>
        <v>9900000</v>
      </c>
    </row>
    <row r="59" spans="1:6">
      <c r="E59" s="2068">
        <f>E47+E55</f>
        <v>109040875.52</v>
      </c>
    </row>
  </sheetData>
  <mergeCells count="13">
    <mergeCell ref="E52:E53"/>
    <mergeCell ref="A1:F1"/>
    <mergeCell ref="A2:F2"/>
    <mergeCell ref="A3:F3"/>
    <mergeCell ref="A48:C48"/>
    <mergeCell ref="D48:F48"/>
    <mergeCell ref="B5:C5"/>
    <mergeCell ref="B11:D11"/>
    <mergeCell ref="B19:C19"/>
    <mergeCell ref="B34:C34"/>
    <mergeCell ref="B52:B53"/>
    <mergeCell ref="C52:C53"/>
    <mergeCell ref="D52:D53"/>
  </mergeCells>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sheetPr>
    <tabColor theme="5" tint="-0.499984740745262"/>
  </sheetPr>
  <dimension ref="A1:G91"/>
  <sheetViews>
    <sheetView topLeftCell="A55" workbookViewId="0">
      <selection activeCell="E65" sqref="E65"/>
    </sheetView>
  </sheetViews>
  <sheetFormatPr defaultRowHeight="15.75"/>
  <cols>
    <col min="1" max="1" width="8.28515625" style="286" customWidth="1"/>
    <col min="2" max="2" width="17.42578125" style="286" customWidth="1"/>
    <col min="3" max="3" width="42.5703125" style="286" customWidth="1"/>
    <col min="4" max="4" width="22" style="286" customWidth="1"/>
    <col min="5" max="5" width="19.42578125" style="1384" bestFit="1" customWidth="1"/>
    <col min="6" max="6" width="10.85546875" style="286" customWidth="1"/>
    <col min="7" max="16384" width="9.140625" style="286"/>
  </cols>
  <sheetData>
    <row r="1" spans="1:6" s="1381" customFormat="1">
      <c r="A1" s="2197" t="s">
        <v>11134</v>
      </c>
      <c r="B1" s="2197"/>
      <c r="C1" s="2197"/>
      <c r="D1" s="2197"/>
      <c r="E1" s="2197"/>
      <c r="F1" s="2197"/>
    </row>
    <row r="2" spans="1:6" s="1381" customFormat="1">
      <c r="A2" s="2197" t="s">
        <v>33997</v>
      </c>
      <c r="B2" s="2197"/>
      <c r="C2" s="2197"/>
      <c r="D2" s="2197"/>
      <c r="E2" s="2197"/>
      <c r="F2" s="2197"/>
    </row>
    <row r="3" spans="1:6" s="1381" customFormat="1">
      <c r="A3" s="2197" t="s">
        <v>6436</v>
      </c>
      <c r="B3" s="2197"/>
      <c r="C3" s="2197"/>
      <c r="D3" s="2197"/>
      <c r="E3" s="2197"/>
      <c r="F3" s="2197"/>
    </row>
    <row r="4" spans="1:6" s="447" customFormat="1" ht="31.5">
      <c r="A4" s="1431" t="s">
        <v>134</v>
      </c>
      <c r="B4" s="253" t="s">
        <v>676</v>
      </c>
      <c r="C4" s="253" t="s">
        <v>33998</v>
      </c>
      <c r="D4" s="253" t="s">
        <v>788</v>
      </c>
      <c r="E4" s="1454" t="s">
        <v>3683</v>
      </c>
      <c r="F4" s="173" t="s">
        <v>677</v>
      </c>
    </row>
    <row r="5" spans="1:6" s="447" customFormat="1">
      <c r="A5" s="52"/>
      <c r="B5" s="2215" t="s">
        <v>139</v>
      </c>
      <c r="C5" s="2220"/>
      <c r="D5" s="2216"/>
      <c r="E5" s="1454"/>
      <c r="F5" s="173"/>
    </row>
    <row r="6" spans="1:6" ht="47.25">
      <c r="A6" s="50">
        <v>1</v>
      </c>
      <c r="B6" s="86" t="s">
        <v>464</v>
      </c>
      <c r="C6" s="86" t="s">
        <v>34000</v>
      </c>
      <c r="D6" s="86" t="s">
        <v>34001</v>
      </c>
      <c r="E6" s="1455">
        <v>2542453</v>
      </c>
      <c r="F6" s="86" t="s">
        <v>118</v>
      </c>
    </row>
    <row r="7" spans="1:6" ht="110.25">
      <c r="A7" s="50">
        <v>2</v>
      </c>
      <c r="B7" s="86" t="s">
        <v>5</v>
      </c>
      <c r="C7" s="86" t="s">
        <v>34002</v>
      </c>
      <c r="D7" s="86" t="s">
        <v>34003</v>
      </c>
      <c r="E7" s="1455">
        <v>2800000</v>
      </c>
      <c r="F7" s="86" t="s">
        <v>118</v>
      </c>
    </row>
    <row r="8" spans="1:6" ht="31.5">
      <c r="A8" s="50">
        <v>3</v>
      </c>
      <c r="B8" s="86" t="s">
        <v>4572</v>
      </c>
      <c r="C8" s="86" t="s">
        <v>34004</v>
      </c>
      <c r="D8" s="86" t="s">
        <v>7779</v>
      </c>
      <c r="E8" s="1455">
        <v>150000</v>
      </c>
      <c r="F8" s="86" t="s">
        <v>118</v>
      </c>
    </row>
    <row r="9" spans="1:6" ht="31.5">
      <c r="A9" s="50">
        <v>4</v>
      </c>
      <c r="B9" s="86" t="s">
        <v>4574</v>
      </c>
      <c r="C9" s="86" t="s">
        <v>34005</v>
      </c>
      <c r="D9" s="86" t="s">
        <v>7781</v>
      </c>
      <c r="E9" s="1455">
        <v>50000</v>
      </c>
      <c r="F9" s="86" t="s">
        <v>118</v>
      </c>
    </row>
    <row r="10" spans="1:6" ht="78.75">
      <c r="A10" s="50">
        <v>5</v>
      </c>
      <c r="B10" s="86" t="s">
        <v>12</v>
      </c>
      <c r="C10" s="86" t="s">
        <v>34006</v>
      </c>
      <c r="D10" s="86" t="s">
        <v>1914</v>
      </c>
      <c r="E10" s="1455">
        <v>1000000</v>
      </c>
      <c r="F10" s="86" t="s">
        <v>118</v>
      </c>
    </row>
    <row r="11" spans="1:6">
      <c r="A11" s="50"/>
      <c r="B11" s="2172" t="s">
        <v>34007</v>
      </c>
      <c r="C11" s="2172"/>
      <c r="D11" s="2172"/>
      <c r="E11" s="1459"/>
      <c r="F11" s="50"/>
    </row>
    <row r="12" spans="1:6" ht="99.75" customHeight="1">
      <c r="A12" s="50">
        <v>6</v>
      </c>
      <c r="B12" s="86" t="s">
        <v>5</v>
      </c>
      <c r="C12" s="86" t="s">
        <v>34008</v>
      </c>
      <c r="D12" s="86" t="s">
        <v>6776</v>
      </c>
      <c r="E12" s="1460">
        <v>1271227</v>
      </c>
      <c r="F12" s="86" t="s">
        <v>118</v>
      </c>
    </row>
    <row r="13" spans="1:6" ht="84.75" customHeight="1">
      <c r="A13" s="50">
        <v>7</v>
      </c>
      <c r="B13" s="86" t="s">
        <v>12</v>
      </c>
      <c r="C13" s="86" t="s">
        <v>34009</v>
      </c>
      <c r="D13" s="86" t="s">
        <v>5825</v>
      </c>
      <c r="E13" s="1460">
        <v>1000000</v>
      </c>
      <c r="F13" s="86" t="s">
        <v>118</v>
      </c>
    </row>
    <row r="14" spans="1:6" ht="82.5" customHeight="1">
      <c r="A14" s="50">
        <v>8</v>
      </c>
      <c r="B14" s="86" t="s">
        <v>1311</v>
      </c>
      <c r="C14" s="86" t="s">
        <v>34010</v>
      </c>
      <c r="D14" s="86" t="s">
        <v>7786</v>
      </c>
      <c r="E14" s="1460">
        <v>1000000</v>
      </c>
      <c r="F14" s="86" t="s">
        <v>118</v>
      </c>
    </row>
    <row r="15" spans="1:6">
      <c r="A15" s="50"/>
      <c r="B15" s="253" t="s">
        <v>593</v>
      </c>
      <c r="C15" s="50"/>
      <c r="D15" s="50"/>
      <c r="E15" s="1459"/>
      <c r="F15" s="50"/>
    </row>
    <row r="16" spans="1:6" ht="87.75" customHeight="1">
      <c r="A16" s="50">
        <v>9</v>
      </c>
      <c r="B16" s="1458" t="s">
        <v>7787</v>
      </c>
      <c r="C16" s="1458" t="s">
        <v>34011</v>
      </c>
      <c r="D16" s="1458" t="s">
        <v>7789</v>
      </c>
      <c r="E16" s="1460">
        <v>11000000</v>
      </c>
      <c r="F16" s="86" t="s">
        <v>118</v>
      </c>
    </row>
    <row r="17" spans="1:7" ht="91.5" customHeight="1">
      <c r="A17" s="50">
        <v>10</v>
      </c>
      <c r="B17" s="1458" t="s">
        <v>596</v>
      </c>
      <c r="C17" s="1458" t="s">
        <v>34012</v>
      </c>
      <c r="D17" s="1458" t="s">
        <v>7791</v>
      </c>
      <c r="E17" s="1460">
        <v>10000000</v>
      </c>
      <c r="F17" s="86" t="s">
        <v>118</v>
      </c>
    </row>
    <row r="18" spans="1:7" ht="15" customHeight="1">
      <c r="A18" s="50"/>
      <c r="B18" s="173" t="s">
        <v>207</v>
      </c>
      <c r="C18" s="173"/>
      <c r="D18" s="50"/>
      <c r="E18" s="1459"/>
      <c r="F18" s="50"/>
    </row>
    <row r="19" spans="1:7" ht="94.5" customHeight="1">
      <c r="A19" s="50">
        <v>11</v>
      </c>
      <c r="B19" s="86" t="s">
        <v>475</v>
      </c>
      <c r="C19" s="86" t="s">
        <v>34013</v>
      </c>
      <c r="D19" s="86" t="s">
        <v>196</v>
      </c>
      <c r="E19" s="1455">
        <v>5738993.4500000002</v>
      </c>
      <c r="F19" s="86" t="s">
        <v>118</v>
      </c>
    </row>
    <row r="20" spans="1:7">
      <c r="A20" s="50"/>
      <c r="B20" s="173" t="s">
        <v>15</v>
      </c>
      <c r="C20" s="50"/>
      <c r="D20" s="50"/>
      <c r="E20" s="1461">
        <f>SUM(E6:E19)</f>
        <v>36552673.450000003</v>
      </c>
      <c r="F20" s="50"/>
    </row>
    <row r="21" spans="1:7" s="126" customFormat="1" ht="89.25" customHeight="1">
      <c r="A21" s="2143" t="s">
        <v>32028</v>
      </c>
      <c r="B21" s="2143"/>
      <c r="C21" s="2143"/>
      <c r="D21" s="2143" t="s">
        <v>32029</v>
      </c>
      <c r="E21" s="2143"/>
      <c r="F21" s="2143"/>
    </row>
    <row r="29" spans="1:7">
      <c r="A29" s="2149" t="s">
        <v>133</v>
      </c>
      <c r="B29" s="2149"/>
      <c r="C29" s="2149"/>
      <c r="D29" s="2149"/>
      <c r="E29" s="2149"/>
      <c r="F29" s="2149"/>
      <c r="G29" s="269"/>
    </row>
    <row r="30" spans="1:7">
      <c r="A30" s="2149" t="s">
        <v>37960</v>
      </c>
      <c r="B30" s="2149"/>
      <c r="C30" s="2149"/>
      <c r="D30" s="2149"/>
      <c r="E30" s="2149"/>
      <c r="F30" s="2149"/>
      <c r="G30" s="269"/>
    </row>
    <row r="31" spans="1:7">
      <c r="A31" s="2149" t="s">
        <v>140</v>
      </c>
      <c r="B31" s="2149"/>
      <c r="C31" s="2149"/>
      <c r="D31" s="2149"/>
      <c r="E31" s="2149"/>
      <c r="F31" s="2149"/>
      <c r="G31" s="269"/>
    </row>
    <row r="32" spans="1:7" ht="31.5">
      <c r="A32" s="1642" t="s">
        <v>134</v>
      </c>
      <c r="B32" s="1643" t="s">
        <v>676</v>
      </c>
      <c r="C32" s="1643" t="s">
        <v>463</v>
      </c>
      <c r="D32" s="1643" t="s">
        <v>788</v>
      </c>
      <c r="E32" s="165" t="s">
        <v>19290</v>
      </c>
      <c r="F32" s="1642" t="s">
        <v>677</v>
      </c>
      <c r="G32" s="269"/>
    </row>
    <row r="33" spans="1:7">
      <c r="A33" s="1646"/>
      <c r="B33" s="2470" t="s">
        <v>3304</v>
      </c>
      <c r="C33" s="2471"/>
      <c r="D33" s="1649"/>
      <c r="E33" s="1648"/>
      <c r="F33" s="1644"/>
      <c r="G33" s="269"/>
    </row>
    <row r="34" spans="1:7" ht="47.25">
      <c r="A34" s="1646">
        <v>1</v>
      </c>
      <c r="B34" s="159" t="s">
        <v>37961</v>
      </c>
      <c r="C34" s="1647" t="s">
        <v>37962</v>
      </c>
      <c r="D34" s="1647" t="s">
        <v>21127</v>
      </c>
      <c r="E34" s="419">
        <v>4000000</v>
      </c>
      <c r="F34" s="1644" t="s">
        <v>4</v>
      </c>
      <c r="G34" s="269"/>
    </row>
    <row r="35" spans="1:7" ht="78.75">
      <c r="A35" s="1646">
        <v>2</v>
      </c>
      <c r="B35" s="159" t="s">
        <v>37963</v>
      </c>
      <c r="C35" s="1647" t="s">
        <v>37964</v>
      </c>
      <c r="D35" s="1647" t="s">
        <v>37965</v>
      </c>
      <c r="E35" s="419">
        <v>700000</v>
      </c>
      <c r="F35" s="1644" t="s">
        <v>4</v>
      </c>
      <c r="G35" s="269"/>
    </row>
    <row r="36" spans="1:7" ht="78.75">
      <c r="A36" s="1646">
        <v>3</v>
      </c>
      <c r="B36" s="159" t="s">
        <v>37966</v>
      </c>
      <c r="C36" s="1647" t="s">
        <v>37967</v>
      </c>
      <c r="D36" s="1647" t="s">
        <v>37965</v>
      </c>
      <c r="E36" s="419">
        <v>700000</v>
      </c>
      <c r="F36" s="1644" t="s">
        <v>4</v>
      </c>
      <c r="G36" s="269"/>
    </row>
    <row r="37" spans="1:7" ht="78.75">
      <c r="A37" s="1646">
        <v>4</v>
      </c>
      <c r="B37" s="159" t="s">
        <v>37968</v>
      </c>
      <c r="C37" s="1647" t="s">
        <v>37969</v>
      </c>
      <c r="D37" s="1647" t="s">
        <v>37965</v>
      </c>
      <c r="E37" s="419">
        <v>700000</v>
      </c>
      <c r="F37" s="1644" t="s">
        <v>4</v>
      </c>
      <c r="G37" s="269"/>
    </row>
    <row r="38" spans="1:7" ht="173.25">
      <c r="A38" s="1646">
        <v>5</v>
      </c>
      <c r="B38" s="159" t="s">
        <v>37970</v>
      </c>
      <c r="C38" s="1647" t="s">
        <v>37971</v>
      </c>
      <c r="D38" s="1647" t="s">
        <v>37972</v>
      </c>
      <c r="E38" s="419">
        <v>3300000</v>
      </c>
      <c r="F38" s="1644" t="s">
        <v>4</v>
      </c>
      <c r="G38" s="269"/>
    </row>
    <row r="39" spans="1:7" ht="78.75">
      <c r="A39" s="1646">
        <v>6</v>
      </c>
      <c r="B39" s="159" t="s">
        <v>37973</v>
      </c>
      <c r="C39" s="1647" t="s">
        <v>37974</v>
      </c>
      <c r="D39" s="1647" t="s">
        <v>37965</v>
      </c>
      <c r="E39" s="419">
        <v>700000</v>
      </c>
      <c r="F39" s="1644" t="s">
        <v>4</v>
      </c>
      <c r="G39" s="269"/>
    </row>
    <row r="40" spans="1:7" ht="78.75">
      <c r="A40" s="1646">
        <v>7</v>
      </c>
      <c r="B40" s="159" t="s">
        <v>37975</v>
      </c>
      <c r="C40" s="1647" t="s">
        <v>37976</v>
      </c>
      <c r="D40" s="1647" t="s">
        <v>37965</v>
      </c>
      <c r="E40" s="419">
        <v>700000</v>
      </c>
      <c r="F40" s="1644" t="s">
        <v>4</v>
      </c>
      <c r="G40" s="269"/>
    </row>
    <row r="41" spans="1:7" ht="78.75">
      <c r="A41" s="1646">
        <v>8</v>
      </c>
      <c r="B41" s="255" t="s">
        <v>37977</v>
      </c>
      <c r="C41" s="1647" t="s">
        <v>37978</v>
      </c>
      <c r="D41" s="1647" t="s">
        <v>37965</v>
      </c>
      <c r="E41" s="419">
        <v>700000</v>
      </c>
      <c r="F41" s="1644" t="s">
        <v>4</v>
      </c>
      <c r="G41" s="269"/>
    </row>
    <row r="42" spans="1:7" ht="78.75">
      <c r="A42" s="1646">
        <v>9</v>
      </c>
      <c r="B42" s="255" t="s">
        <v>37979</v>
      </c>
      <c r="C42" s="1647" t="s">
        <v>37980</v>
      </c>
      <c r="D42" s="1647" t="s">
        <v>37965</v>
      </c>
      <c r="E42" s="419">
        <v>700000</v>
      </c>
      <c r="F42" s="1644" t="s">
        <v>4</v>
      </c>
      <c r="G42" s="269"/>
    </row>
    <row r="43" spans="1:7" ht="78.75">
      <c r="A43" s="1646">
        <v>10</v>
      </c>
      <c r="B43" s="255" t="s">
        <v>37981</v>
      </c>
      <c r="C43" s="1647" t="s">
        <v>37982</v>
      </c>
      <c r="D43" s="1647" t="s">
        <v>37965</v>
      </c>
      <c r="E43" s="419">
        <v>700000</v>
      </c>
      <c r="F43" s="1644" t="s">
        <v>4</v>
      </c>
      <c r="G43" s="269"/>
    </row>
    <row r="44" spans="1:7" ht="78.75">
      <c r="A44" s="1646">
        <v>11</v>
      </c>
      <c r="B44" s="159" t="s">
        <v>37983</v>
      </c>
      <c r="C44" s="1647" t="s">
        <v>37984</v>
      </c>
      <c r="D44" s="1647" t="s">
        <v>37965</v>
      </c>
      <c r="E44" s="419">
        <v>700000</v>
      </c>
      <c r="F44" s="1644" t="s">
        <v>4</v>
      </c>
      <c r="G44" s="269"/>
    </row>
    <row r="45" spans="1:7" ht="63">
      <c r="A45" s="1646">
        <v>12</v>
      </c>
      <c r="B45" s="159" t="s">
        <v>37985</v>
      </c>
      <c r="C45" s="1647" t="s">
        <v>37986</v>
      </c>
      <c r="D45" s="1647" t="s">
        <v>39322</v>
      </c>
      <c r="E45" s="419">
        <v>2600000</v>
      </c>
      <c r="F45" s="1644" t="s">
        <v>4</v>
      </c>
      <c r="G45" s="269"/>
    </row>
    <row r="46" spans="1:7">
      <c r="A46" s="1646"/>
      <c r="B46" s="2215" t="s">
        <v>3341</v>
      </c>
      <c r="C46" s="2220"/>
      <c r="D46" s="2216"/>
      <c r="E46" s="419"/>
      <c r="F46" s="1644"/>
      <c r="G46" s="269"/>
    </row>
    <row r="47" spans="1:7" ht="47.25">
      <c r="A47" s="1646">
        <v>13</v>
      </c>
      <c r="B47" s="1647" t="s">
        <v>37987</v>
      </c>
      <c r="C47" s="1647" t="s">
        <v>37988</v>
      </c>
      <c r="D47" s="1647" t="s">
        <v>37989</v>
      </c>
      <c r="E47" s="122">
        <v>2000000</v>
      </c>
      <c r="F47" s="1644" t="s">
        <v>4</v>
      </c>
      <c r="G47" s="269"/>
    </row>
    <row r="48" spans="1:7" ht="47.25">
      <c r="A48" s="1646">
        <v>14</v>
      </c>
      <c r="B48" s="65" t="s">
        <v>37990</v>
      </c>
      <c r="C48" s="1647" t="s">
        <v>37991</v>
      </c>
      <c r="D48" s="160" t="s">
        <v>288</v>
      </c>
      <c r="E48" s="419">
        <v>1000000</v>
      </c>
      <c r="F48" s="1644" t="s">
        <v>4</v>
      </c>
      <c r="G48" s="269"/>
    </row>
    <row r="49" spans="1:7" ht="47.25">
      <c r="A49" s="1646">
        <v>15</v>
      </c>
      <c r="B49" s="65" t="s">
        <v>37992</v>
      </c>
      <c r="C49" s="1647" t="s">
        <v>37993</v>
      </c>
      <c r="D49" s="160" t="s">
        <v>288</v>
      </c>
      <c r="E49" s="419">
        <v>1000000</v>
      </c>
      <c r="F49" s="1644" t="s">
        <v>4</v>
      </c>
      <c r="G49" s="269"/>
    </row>
    <row r="50" spans="1:7" ht="63">
      <c r="A50" s="1646">
        <v>16</v>
      </c>
      <c r="B50" s="65" t="s">
        <v>37994</v>
      </c>
      <c r="C50" s="1647" t="s">
        <v>37995</v>
      </c>
      <c r="D50" s="1647" t="s">
        <v>37996</v>
      </c>
      <c r="E50" s="419">
        <v>2000000</v>
      </c>
      <c r="F50" s="1644" t="s">
        <v>118</v>
      </c>
      <c r="G50" s="269"/>
    </row>
    <row r="51" spans="1:7" ht="94.5">
      <c r="A51" s="1646">
        <v>17</v>
      </c>
      <c r="B51" s="65" t="s">
        <v>37997</v>
      </c>
      <c r="C51" s="1647" t="s">
        <v>37998</v>
      </c>
      <c r="D51" s="255" t="s">
        <v>37999</v>
      </c>
      <c r="E51" s="419">
        <v>2000000</v>
      </c>
      <c r="F51" s="1644" t="s">
        <v>4</v>
      </c>
      <c r="G51" s="269"/>
    </row>
    <row r="52" spans="1:7" ht="47.25">
      <c r="A52" s="1646">
        <v>18</v>
      </c>
      <c r="B52" s="65" t="s">
        <v>38000</v>
      </c>
      <c r="C52" s="1647" t="s">
        <v>38001</v>
      </c>
      <c r="D52" s="1647" t="s">
        <v>38002</v>
      </c>
      <c r="E52" s="419">
        <v>2000000</v>
      </c>
      <c r="F52" s="1644" t="s">
        <v>4</v>
      </c>
      <c r="G52" s="269"/>
    </row>
    <row r="53" spans="1:7">
      <c r="A53" s="1646"/>
      <c r="B53" s="1651" t="s">
        <v>3278</v>
      </c>
      <c r="C53" s="1651"/>
      <c r="D53" s="1651"/>
      <c r="E53" s="122"/>
      <c r="F53" s="1644"/>
      <c r="G53" s="269"/>
    </row>
    <row r="54" spans="1:7" ht="78.75">
      <c r="A54" s="1646">
        <v>19</v>
      </c>
      <c r="B54" s="337" t="s">
        <v>38003</v>
      </c>
      <c r="C54" s="1647" t="s">
        <v>38004</v>
      </c>
      <c r="D54" s="255" t="s">
        <v>38005</v>
      </c>
      <c r="E54" s="419">
        <v>4000000</v>
      </c>
      <c r="F54" s="1644" t="s">
        <v>118</v>
      </c>
      <c r="G54" s="269"/>
    </row>
    <row r="55" spans="1:7" ht="47.25">
      <c r="A55" s="1646">
        <v>20</v>
      </c>
      <c r="B55" s="337" t="s">
        <v>38006</v>
      </c>
      <c r="C55" s="1647" t="s">
        <v>38007</v>
      </c>
      <c r="D55" s="255" t="s">
        <v>38008</v>
      </c>
      <c r="E55" s="419">
        <v>2000000</v>
      </c>
      <c r="F55" s="1644" t="s">
        <v>118</v>
      </c>
      <c r="G55" s="269"/>
    </row>
    <row r="56" spans="1:7" ht="47.25">
      <c r="A56" s="1646">
        <v>21</v>
      </c>
      <c r="B56" s="337" t="s">
        <v>38009</v>
      </c>
      <c r="C56" s="1647" t="s">
        <v>38010</v>
      </c>
      <c r="D56" s="255" t="s">
        <v>2951</v>
      </c>
      <c r="E56" s="419">
        <v>4426568.07</v>
      </c>
      <c r="F56" s="1644" t="s">
        <v>4</v>
      </c>
      <c r="G56" s="269"/>
    </row>
    <row r="57" spans="1:7">
      <c r="A57" s="1652"/>
      <c r="B57" s="1653" t="s">
        <v>15</v>
      </c>
      <c r="C57" s="1653"/>
      <c r="D57" s="1653"/>
      <c r="E57" s="1654">
        <f>SUM(E33:E56)</f>
        <v>36626568.07</v>
      </c>
      <c r="F57" s="1655"/>
      <c r="G57" s="269"/>
    </row>
    <row r="58" spans="1:7" ht="87.75" customHeight="1">
      <c r="A58" s="2143" t="s">
        <v>17618</v>
      </c>
      <c r="B58" s="2143"/>
      <c r="C58" s="2143"/>
      <c r="D58" s="2184" t="s">
        <v>172</v>
      </c>
      <c r="E58" s="2184"/>
      <c r="F58" s="2185"/>
      <c r="G58" s="1656"/>
    </row>
    <row r="59" spans="1:7">
      <c r="A59" s="1354"/>
      <c r="B59" s="269"/>
      <c r="C59" s="269"/>
      <c r="D59" s="269"/>
      <c r="E59" s="1657"/>
      <c r="F59" s="1354"/>
      <c r="G59" s="269"/>
    </row>
    <row r="60" spans="1:7">
      <c r="A60" s="1354"/>
      <c r="B60" s="269"/>
      <c r="C60" s="269"/>
      <c r="D60" s="269"/>
      <c r="E60" s="1657"/>
      <c r="F60" s="1354"/>
      <c r="G60" s="269"/>
    </row>
    <row r="61" spans="1:7">
      <c r="A61" s="1354"/>
      <c r="B61" s="269"/>
      <c r="C61" s="269"/>
      <c r="D61" s="269"/>
      <c r="E61" s="1657"/>
      <c r="F61" s="1354"/>
      <c r="G61" s="269"/>
    </row>
    <row r="62" spans="1:7">
      <c r="A62" s="1354"/>
      <c r="B62" s="269"/>
      <c r="C62" s="269"/>
      <c r="D62" s="269"/>
      <c r="E62" s="1657"/>
      <c r="F62" s="1354"/>
      <c r="G62" s="269"/>
    </row>
    <row r="63" spans="1:7">
      <c r="A63" s="1354"/>
      <c r="B63" s="269"/>
      <c r="C63" s="269"/>
      <c r="D63" s="269"/>
      <c r="E63" s="1657"/>
      <c r="F63" s="1354"/>
      <c r="G63" s="269"/>
    </row>
    <row r="64" spans="1:7">
      <c r="A64" s="1354"/>
      <c r="B64" s="269"/>
      <c r="C64" s="269"/>
      <c r="D64" s="269"/>
      <c r="E64" s="1657"/>
      <c r="F64" s="1354"/>
      <c r="G64" s="269"/>
    </row>
    <row r="65" spans="1:7">
      <c r="A65" s="1354"/>
      <c r="B65" s="269"/>
      <c r="C65" s="269"/>
      <c r="D65" s="269"/>
      <c r="E65" s="1657"/>
      <c r="F65" s="1354"/>
      <c r="G65" s="269"/>
    </row>
    <row r="66" spans="1:7">
      <c r="A66" s="1354"/>
      <c r="B66" s="269"/>
      <c r="C66" s="269"/>
      <c r="D66" s="269"/>
      <c r="E66" s="1657"/>
      <c r="F66" s="1354"/>
      <c r="G66" s="269"/>
    </row>
    <row r="67" spans="1:7" ht="47.25">
      <c r="A67" s="1646"/>
      <c r="B67" s="254" t="s">
        <v>38011</v>
      </c>
      <c r="C67" s="1647" t="s">
        <v>37991</v>
      </c>
      <c r="D67" s="337" t="s">
        <v>38012</v>
      </c>
      <c r="E67" s="1650">
        <v>3000000</v>
      </c>
      <c r="F67" s="1644" t="s">
        <v>118</v>
      </c>
      <c r="G67" s="1658" t="s">
        <v>38013</v>
      </c>
    </row>
    <row r="68" spans="1:7" ht="126">
      <c r="A68" s="1646"/>
      <c r="B68" s="1647" t="s">
        <v>38014</v>
      </c>
      <c r="C68" s="1647" t="s">
        <v>38015</v>
      </c>
      <c r="D68" s="1647" t="s">
        <v>38016</v>
      </c>
      <c r="E68" s="1648">
        <v>14500000</v>
      </c>
      <c r="F68" s="1644" t="s">
        <v>4</v>
      </c>
      <c r="G68" s="269"/>
    </row>
    <row r="69" spans="1:7" ht="113.25">
      <c r="A69" s="1646"/>
      <c r="B69" s="1647" t="s">
        <v>38017</v>
      </c>
      <c r="C69" s="1647" t="s">
        <v>38018</v>
      </c>
      <c r="D69" s="1647" t="s">
        <v>38019</v>
      </c>
      <c r="E69" s="1648">
        <v>2500000</v>
      </c>
      <c r="F69" s="1644" t="s">
        <v>118</v>
      </c>
      <c r="G69" s="269"/>
    </row>
    <row r="70" spans="1:7">
      <c r="A70" s="1646"/>
      <c r="B70" s="716" t="s">
        <v>2271</v>
      </c>
      <c r="C70" s="1647"/>
      <c r="D70" s="255"/>
      <c r="E70" s="1650"/>
      <c r="F70" s="1644"/>
      <c r="G70" s="269"/>
    </row>
    <row r="71" spans="1:7" ht="189">
      <c r="A71" s="1646"/>
      <c r="B71" s="1647" t="s">
        <v>591</v>
      </c>
      <c r="C71" s="1647" t="s">
        <v>38020</v>
      </c>
      <c r="D71" s="1647" t="s">
        <v>38021</v>
      </c>
      <c r="E71" s="1648">
        <v>2180817</v>
      </c>
      <c r="F71" s="1646" t="s">
        <v>118</v>
      </c>
      <c r="G71" s="269"/>
    </row>
    <row r="72" spans="1:7" ht="31.5">
      <c r="A72" s="1646"/>
      <c r="B72" s="1659" t="s">
        <v>1435</v>
      </c>
      <c r="C72" s="1659"/>
      <c r="D72" s="1659"/>
      <c r="E72" s="1648"/>
      <c r="F72" s="1646"/>
      <c r="G72" s="269"/>
    </row>
    <row r="73" spans="1:7" ht="47.25">
      <c r="A73" s="1646"/>
      <c r="B73" s="1647" t="s">
        <v>38022</v>
      </c>
      <c r="C73" s="1647" t="s">
        <v>38023</v>
      </c>
      <c r="D73" s="159" t="s">
        <v>36005</v>
      </c>
      <c r="E73" s="1648">
        <v>181734.75</v>
      </c>
      <c r="F73" s="1646" t="s">
        <v>118</v>
      </c>
      <c r="G73" s="269"/>
    </row>
    <row r="74" spans="1:7" ht="47.25">
      <c r="A74" s="1646"/>
      <c r="B74" s="1647" t="s">
        <v>37963</v>
      </c>
      <c r="C74" s="1647" t="s">
        <v>38024</v>
      </c>
      <c r="D74" s="159" t="s">
        <v>36005</v>
      </c>
      <c r="E74" s="1648">
        <v>181734.75</v>
      </c>
      <c r="F74" s="1646" t="s">
        <v>118</v>
      </c>
      <c r="G74" s="269"/>
    </row>
    <row r="75" spans="1:7" ht="47.25">
      <c r="A75" s="1646"/>
      <c r="B75" s="1647" t="s">
        <v>37977</v>
      </c>
      <c r="C75" s="1647" t="s">
        <v>38025</v>
      </c>
      <c r="D75" s="159" t="s">
        <v>36005</v>
      </c>
      <c r="E75" s="1648">
        <v>181734.75</v>
      </c>
      <c r="F75" s="1646" t="s">
        <v>118</v>
      </c>
      <c r="G75" s="269"/>
    </row>
    <row r="76" spans="1:7" ht="47.25">
      <c r="A76" s="1646"/>
      <c r="B76" s="1647" t="s">
        <v>37968</v>
      </c>
      <c r="C76" s="1647" t="s">
        <v>38026</v>
      </c>
      <c r="D76" s="159" t="s">
        <v>36005</v>
      </c>
      <c r="E76" s="1648">
        <v>181734.75</v>
      </c>
      <c r="F76" s="1646" t="s">
        <v>118</v>
      </c>
      <c r="G76" s="269"/>
    </row>
    <row r="77" spans="1:7" ht="47.25">
      <c r="A77" s="1646"/>
      <c r="B77" s="1647" t="s">
        <v>37977</v>
      </c>
      <c r="C77" s="1647" t="s">
        <v>38027</v>
      </c>
      <c r="D77" s="159" t="s">
        <v>36005</v>
      </c>
      <c r="E77" s="1648">
        <v>181734.75</v>
      </c>
      <c r="F77" s="1646" t="s">
        <v>118</v>
      </c>
      <c r="G77" s="269"/>
    </row>
    <row r="78" spans="1:7" ht="47.25">
      <c r="A78" s="1646"/>
      <c r="B78" s="1647" t="s">
        <v>37973</v>
      </c>
      <c r="C78" s="1647" t="s">
        <v>38028</v>
      </c>
      <c r="D78" s="159" t="s">
        <v>36005</v>
      </c>
      <c r="E78" s="1648">
        <v>181734.75</v>
      </c>
      <c r="F78" s="1646" t="s">
        <v>118</v>
      </c>
      <c r="G78" s="269"/>
    </row>
    <row r="79" spans="1:7" ht="47.25">
      <c r="A79" s="1646"/>
      <c r="B79" s="1647" t="s">
        <v>37975</v>
      </c>
      <c r="C79" s="1647" t="s">
        <v>38029</v>
      </c>
      <c r="D79" s="159" t="s">
        <v>36005</v>
      </c>
      <c r="E79" s="1648">
        <v>181734.75</v>
      </c>
      <c r="F79" s="1646" t="s">
        <v>118</v>
      </c>
      <c r="G79" s="269"/>
    </row>
    <row r="80" spans="1:7" ht="47.25">
      <c r="A80" s="1646"/>
      <c r="B80" s="1647" t="s">
        <v>37979</v>
      </c>
      <c r="C80" s="1647" t="s">
        <v>38030</v>
      </c>
      <c r="D80" s="159" t="s">
        <v>36005</v>
      </c>
      <c r="E80" s="1648">
        <v>181734.75</v>
      </c>
      <c r="F80" s="1646" t="s">
        <v>118</v>
      </c>
      <c r="G80" s="269"/>
    </row>
    <row r="81" spans="1:7" ht="47.25">
      <c r="A81" s="1646"/>
      <c r="B81" s="1647" t="s">
        <v>37981</v>
      </c>
      <c r="C81" s="1647" t="s">
        <v>38031</v>
      </c>
      <c r="D81" s="159" t="s">
        <v>36005</v>
      </c>
      <c r="E81" s="1648">
        <v>181734.75</v>
      </c>
      <c r="F81" s="1646" t="s">
        <v>118</v>
      </c>
      <c r="G81" s="269"/>
    </row>
    <row r="82" spans="1:7" ht="47.25">
      <c r="A82" s="1646"/>
      <c r="B82" s="1647" t="s">
        <v>37983</v>
      </c>
      <c r="C82" s="1647" t="s">
        <v>38032</v>
      </c>
      <c r="D82" s="159" t="s">
        <v>36005</v>
      </c>
      <c r="E82" s="1648">
        <v>181734.75</v>
      </c>
      <c r="F82" s="1646" t="s">
        <v>118</v>
      </c>
      <c r="G82" s="269"/>
    </row>
    <row r="83" spans="1:7" ht="47.25">
      <c r="A83" s="1646"/>
      <c r="B83" s="1647" t="s">
        <v>37985</v>
      </c>
      <c r="C83" s="1647" t="s">
        <v>38033</v>
      </c>
      <c r="D83" s="159" t="s">
        <v>36005</v>
      </c>
      <c r="E83" s="1648">
        <v>181734.75</v>
      </c>
      <c r="F83" s="1646" t="s">
        <v>118</v>
      </c>
      <c r="G83" s="269"/>
    </row>
    <row r="84" spans="1:7" ht="47.25">
      <c r="A84" s="1646"/>
      <c r="B84" s="1647" t="s">
        <v>38034</v>
      </c>
      <c r="C84" s="1647" t="s">
        <v>38035</v>
      </c>
      <c r="D84" s="159" t="s">
        <v>36005</v>
      </c>
      <c r="E84" s="1648">
        <v>181734.75</v>
      </c>
      <c r="F84" s="1646" t="s">
        <v>118</v>
      </c>
      <c r="G84" s="269"/>
    </row>
    <row r="85" spans="1:7" ht="31.5">
      <c r="A85" s="1646"/>
      <c r="B85" s="1645" t="s">
        <v>38036</v>
      </c>
      <c r="C85" s="1645" t="s">
        <v>38037</v>
      </c>
      <c r="D85" s="1645" t="s">
        <v>38038</v>
      </c>
      <c r="E85" s="412">
        <v>1500000</v>
      </c>
      <c r="F85" s="1644" t="s">
        <v>118</v>
      </c>
      <c r="G85" s="269"/>
    </row>
    <row r="86" spans="1:7" ht="63">
      <c r="A86" s="1646"/>
      <c r="B86" s="1645" t="s">
        <v>38039</v>
      </c>
      <c r="C86" s="1645" t="s">
        <v>38040</v>
      </c>
      <c r="D86" s="1645" t="s">
        <v>38041</v>
      </c>
      <c r="E86" s="164">
        <v>10000000</v>
      </c>
      <c r="F86" s="1644" t="s">
        <v>4</v>
      </c>
      <c r="G86" s="269"/>
    </row>
    <row r="87" spans="1:7">
      <c r="A87" s="1354"/>
      <c r="B87" s="269"/>
      <c r="C87" s="269"/>
      <c r="D87" s="269"/>
      <c r="E87" s="1660">
        <f>SUM(E67:E86)</f>
        <v>35861634</v>
      </c>
      <c r="F87" s="1354"/>
      <c r="G87" s="269"/>
    </row>
    <row r="91" spans="1:7">
      <c r="E91" s="1384">
        <f>E87+E57+E20</f>
        <v>109040875.52</v>
      </c>
    </row>
  </sheetData>
  <mergeCells count="14">
    <mergeCell ref="A1:F1"/>
    <mergeCell ref="A2:F2"/>
    <mergeCell ref="A3:F3"/>
    <mergeCell ref="B5:D5"/>
    <mergeCell ref="B11:D11"/>
    <mergeCell ref="A21:C21"/>
    <mergeCell ref="D21:F21"/>
    <mergeCell ref="B46:D46"/>
    <mergeCell ref="A58:C58"/>
    <mergeCell ref="D58:F58"/>
    <mergeCell ref="A29:F29"/>
    <mergeCell ref="A30:F30"/>
    <mergeCell ref="A31:F31"/>
    <mergeCell ref="B33:C33"/>
  </mergeCells>
  <pageMargins left="0.7" right="0.7" top="0.75" bottom="0.75" header="0.3" footer="0.3"/>
  <pageSetup orientation="landscape" r:id="rId1"/>
  <headerFooter>
    <oddFooter>Page &amp;P of &amp;N</oddFooter>
  </headerFooter>
</worksheet>
</file>

<file path=xl/worksheets/sheet159.xml><?xml version="1.0" encoding="utf-8"?>
<worksheet xmlns="http://schemas.openxmlformats.org/spreadsheetml/2006/main" xmlns:r="http://schemas.openxmlformats.org/officeDocument/2006/relationships">
  <sheetPr>
    <tabColor theme="5" tint="-0.499984740745262"/>
  </sheetPr>
  <dimension ref="A1:K105"/>
  <sheetViews>
    <sheetView topLeftCell="A100" workbookViewId="0">
      <selection activeCell="E116" sqref="E116"/>
    </sheetView>
  </sheetViews>
  <sheetFormatPr defaultRowHeight="15.75"/>
  <cols>
    <col min="1" max="1" width="7.140625" style="256" customWidth="1"/>
    <col min="2" max="2" width="25" style="89" customWidth="1"/>
    <col min="3" max="3" width="41.85546875" style="89" customWidth="1"/>
    <col min="4" max="4" width="28.28515625" style="89" customWidth="1"/>
    <col min="5" max="5" width="21" style="139" customWidth="1"/>
    <col min="6" max="6" width="10.42578125" style="11" customWidth="1"/>
    <col min="7" max="10" width="9.140625" style="11"/>
    <col min="11" max="11" width="17" style="11" customWidth="1"/>
    <col min="12" max="16384" width="9.140625" style="11"/>
  </cols>
  <sheetData>
    <row r="1" spans="1:6">
      <c r="A1" s="2317" t="s">
        <v>133</v>
      </c>
      <c r="B1" s="2317"/>
      <c r="C1" s="2317"/>
      <c r="D1" s="2317"/>
      <c r="E1" s="2317"/>
      <c r="F1" s="2317"/>
    </row>
    <row r="2" spans="1:6">
      <c r="A2" s="2317" t="s">
        <v>37824</v>
      </c>
      <c r="B2" s="2317"/>
      <c r="C2" s="2317"/>
      <c r="D2" s="2317"/>
      <c r="E2" s="2317"/>
      <c r="F2" s="2317"/>
    </row>
    <row r="3" spans="1:6">
      <c r="A3" s="2317" t="s">
        <v>140</v>
      </c>
      <c r="B3" s="2317"/>
      <c r="C3" s="2317"/>
      <c r="D3" s="2317"/>
      <c r="E3" s="2317"/>
      <c r="F3" s="2317"/>
    </row>
    <row r="4" spans="1:6">
      <c r="A4" s="1732" t="s">
        <v>4564</v>
      </c>
      <c r="B4" s="1640" t="s">
        <v>676</v>
      </c>
      <c r="C4" s="1640" t="s">
        <v>463</v>
      </c>
      <c r="D4" s="1640" t="s">
        <v>788</v>
      </c>
      <c r="E4" s="1735" t="s">
        <v>1741</v>
      </c>
      <c r="F4" s="1639" t="s">
        <v>6635</v>
      </c>
    </row>
    <row r="5" spans="1:6">
      <c r="A5" s="1483"/>
      <c r="B5" s="2478" t="s">
        <v>37825</v>
      </c>
      <c r="C5" s="2479"/>
      <c r="D5" s="2480"/>
      <c r="E5" s="191"/>
      <c r="F5" s="49"/>
    </row>
    <row r="6" spans="1:6" ht="31.5">
      <c r="A6" s="58">
        <v>1</v>
      </c>
      <c r="B6" s="51" t="s">
        <v>464</v>
      </c>
      <c r="C6" s="51" t="s">
        <v>37826</v>
      </c>
      <c r="D6" s="51" t="s">
        <v>27722</v>
      </c>
      <c r="E6" s="469">
        <v>2028240</v>
      </c>
      <c r="F6" s="301" t="s">
        <v>118</v>
      </c>
    </row>
    <row r="7" spans="1:6" ht="31.5">
      <c r="A7" s="58">
        <v>2</v>
      </c>
      <c r="B7" s="51" t="s">
        <v>7</v>
      </c>
      <c r="C7" s="51" t="s">
        <v>37827</v>
      </c>
      <c r="D7" s="51" t="s">
        <v>9</v>
      </c>
      <c r="E7" s="110">
        <v>106804.8</v>
      </c>
      <c r="F7" s="301" t="s">
        <v>118</v>
      </c>
    </row>
    <row r="8" spans="1:6" ht="94.5">
      <c r="A8" s="58">
        <v>3</v>
      </c>
      <c r="B8" s="51" t="s">
        <v>5</v>
      </c>
      <c r="C8" s="51" t="s">
        <v>37828</v>
      </c>
      <c r="D8" s="51" t="s">
        <v>39323</v>
      </c>
      <c r="E8" s="110">
        <v>3039407.73</v>
      </c>
      <c r="F8" s="301" t="s">
        <v>118</v>
      </c>
    </row>
    <row r="9" spans="1:6" ht="63">
      <c r="A9" s="58">
        <v>4</v>
      </c>
      <c r="B9" s="51" t="s">
        <v>12</v>
      </c>
      <c r="C9" s="51" t="s">
        <v>37829</v>
      </c>
      <c r="D9" s="51" t="s">
        <v>27727</v>
      </c>
      <c r="E9" s="110">
        <v>1368000</v>
      </c>
      <c r="F9" s="301" t="s">
        <v>118</v>
      </c>
    </row>
    <row r="10" spans="1:6">
      <c r="A10" s="58"/>
      <c r="B10" s="2189" t="s">
        <v>39324</v>
      </c>
      <c r="C10" s="2190"/>
      <c r="D10" s="179"/>
      <c r="E10" s="106"/>
      <c r="F10" s="49"/>
    </row>
    <row r="11" spans="1:6" ht="47.25">
      <c r="A11" s="58">
        <v>5</v>
      </c>
      <c r="B11" s="51" t="s">
        <v>360</v>
      </c>
      <c r="C11" s="51" t="s">
        <v>37830</v>
      </c>
      <c r="D11" s="51" t="s">
        <v>39325</v>
      </c>
      <c r="E11" s="110">
        <v>1000000</v>
      </c>
      <c r="F11" s="301" t="s">
        <v>118</v>
      </c>
    </row>
    <row r="12" spans="1:6" ht="63">
      <c r="A12" s="58">
        <v>6</v>
      </c>
      <c r="B12" s="51" t="s">
        <v>5</v>
      </c>
      <c r="C12" s="51" t="s">
        <v>37831</v>
      </c>
      <c r="D12" s="51" t="s">
        <v>37832</v>
      </c>
      <c r="E12" s="110">
        <v>271226.27</v>
      </c>
      <c r="F12" s="301" t="s">
        <v>118</v>
      </c>
    </row>
    <row r="13" spans="1:6" ht="78.75">
      <c r="A13" s="58">
        <v>7</v>
      </c>
      <c r="B13" s="51" t="s">
        <v>12</v>
      </c>
      <c r="C13" s="51" t="s">
        <v>37833</v>
      </c>
      <c r="D13" s="51" t="s">
        <v>37834</v>
      </c>
      <c r="E13" s="110">
        <v>2000000</v>
      </c>
      <c r="F13" s="301" t="s">
        <v>118</v>
      </c>
    </row>
    <row r="14" spans="1:6">
      <c r="A14" s="58"/>
      <c r="B14" s="2217" t="s">
        <v>143</v>
      </c>
      <c r="C14" s="2272"/>
      <c r="D14" s="2218"/>
      <c r="E14" s="105"/>
      <c r="F14" s="49"/>
    </row>
    <row r="15" spans="1:6" ht="63">
      <c r="A15" s="58">
        <v>8</v>
      </c>
      <c r="B15" s="51" t="s">
        <v>27735</v>
      </c>
      <c r="C15" s="51" t="s">
        <v>37835</v>
      </c>
      <c r="D15" s="51" t="s">
        <v>196</v>
      </c>
      <c r="E15" s="469">
        <v>5738993.4500000002</v>
      </c>
      <c r="F15" s="301" t="s">
        <v>118</v>
      </c>
    </row>
    <row r="16" spans="1:6">
      <c r="A16" s="1733"/>
      <c r="B16" s="2472" t="s">
        <v>145</v>
      </c>
      <c r="C16" s="2473"/>
      <c r="D16" s="2474"/>
      <c r="E16" s="1736"/>
      <c r="F16" s="1641"/>
    </row>
    <row r="17" spans="1:6" ht="31.5">
      <c r="A17" s="58">
        <v>9</v>
      </c>
      <c r="B17" s="50" t="s">
        <v>37836</v>
      </c>
      <c r="C17" s="50" t="s">
        <v>37837</v>
      </c>
      <c r="D17" s="50" t="s">
        <v>37838</v>
      </c>
      <c r="E17" s="106">
        <v>16356131.33</v>
      </c>
      <c r="F17" s="628" t="s">
        <v>118</v>
      </c>
    </row>
    <row r="18" spans="1:6" ht="31.5">
      <c r="A18" s="58">
        <v>10</v>
      </c>
      <c r="B18" s="50" t="s">
        <v>14383</v>
      </c>
      <c r="C18" s="50" t="s">
        <v>37839</v>
      </c>
      <c r="D18" s="50" t="s">
        <v>37840</v>
      </c>
      <c r="E18" s="106">
        <v>10904087.550000001</v>
      </c>
      <c r="F18" s="628" t="s">
        <v>118</v>
      </c>
    </row>
    <row r="19" spans="1:6">
      <c r="A19" s="58"/>
      <c r="B19" s="50"/>
      <c r="C19" s="50"/>
      <c r="D19" s="50"/>
      <c r="E19" s="106">
        <f>SUM(E6:E18)</f>
        <v>42812891.129999995</v>
      </c>
      <c r="F19" s="628"/>
    </row>
    <row r="20" spans="1:6">
      <c r="A20" s="58"/>
      <c r="B20" s="50"/>
      <c r="C20" s="50"/>
      <c r="D20" s="50"/>
      <c r="E20" s="106"/>
      <c r="F20" s="628"/>
    </row>
    <row r="21" spans="1:6">
      <c r="A21" s="58"/>
      <c r="B21" s="50"/>
      <c r="C21" s="50"/>
      <c r="D21" s="50"/>
      <c r="E21" s="106"/>
      <c r="F21" s="628"/>
    </row>
    <row r="22" spans="1:6">
      <c r="A22" s="58"/>
      <c r="B22" s="50"/>
      <c r="C22" s="50"/>
      <c r="D22" s="50"/>
      <c r="E22" s="106"/>
      <c r="F22" s="628"/>
    </row>
    <row r="23" spans="1:6">
      <c r="A23" s="58"/>
      <c r="B23" s="50"/>
      <c r="C23" s="50"/>
      <c r="D23" s="50"/>
      <c r="E23" s="106"/>
      <c r="F23" s="628"/>
    </row>
    <row r="24" spans="1:6">
      <c r="A24" s="58"/>
      <c r="B24" s="50"/>
      <c r="C24" s="50"/>
      <c r="D24" s="50"/>
      <c r="E24" s="106"/>
      <c r="F24" s="628"/>
    </row>
    <row r="25" spans="1:6">
      <c r="A25" s="58"/>
      <c r="B25" s="50"/>
      <c r="C25" s="50"/>
      <c r="D25" s="50"/>
      <c r="E25" s="106"/>
      <c r="F25" s="628"/>
    </row>
    <row r="26" spans="1:6">
      <c r="A26" s="58"/>
      <c r="B26" s="50"/>
      <c r="C26" s="50"/>
      <c r="D26" s="50"/>
      <c r="E26" s="106"/>
      <c r="F26" s="628"/>
    </row>
    <row r="27" spans="1:6">
      <c r="A27" s="58"/>
      <c r="B27" s="50"/>
      <c r="C27" s="50"/>
      <c r="D27" s="50"/>
      <c r="E27" s="106"/>
      <c r="F27" s="628"/>
    </row>
    <row r="28" spans="1:6">
      <c r="A28" s="2317" t="s">
        <v>133</v>
      </c>
      <c r="B28" s="2317"/>
      <c r="C28" s="2317"/>
      <c r="D28" s="2317"/>
      <c r="E28" s="2317"/>
      <c r="F28" s="2317"/>
    </row>
    <row r="29" spans="1:6">
      <c r="A29" s="2317" t="s">
        <v>37824</v>
      </c>
      <c r="B29" s="2317"/>
      <c r="C29" s="2317"/>
      <c r="D29" s="2317"/>
      <c r="E29" s="2317"/>
      <c r="F29" s="2317"/>
    </row>
    <row r="30" spans="1:6">
      <c r="A30" s="2317" t="s">
        <v>140</v>
      </c>
      <c r="B30" s="2317"/>
      <c r="C30" s="2317"/>
      <c r="D30" s="2317"/>
      <c r="E30" s="2317"/>
      <c r="F30" s="2317"/>
    </row>
    <row r="31" spans="1:6">
      <c r="A31" s="1732" t="s">
        <v>4564</v>
      </c>
      <c r="B31" s="1640" t="s">
        <v>676</v>
      </c>
      <c r="C31" s="1640" t="s">
        <v>463</v>
      </c>
      <c r="D31" s="1640" t="s">
        <v>788</v>
      </c>
      <c r="E31" s="1735" t="s">
        <v>1741</v>
      </c>
      <c r="F31" s="1639" t="s">
        <v>6635</v>
      </c>
    </row>
    <row r="32" spans="1:6">
      <c r="A32" s="58"/>
      <c r="B32" s="2454" t="s">
        <v>2271</v>
      </c>
      <c r="C32" s="2454"/>
      <c r="D32" s="2454"/>
      <c r="E32" s="469"/>
      <c r="F32" s="301"/>
    </row>
    <row r="33" spans="1:11" ht="141.75">
      <c r="A33" s="58">
        <v>1</v>
      </c>
      <c r="B33" s="51" t="s">
        <v>591</v>
      </c>
      <c r="C33" s="51" t="s">
        <v>37841</v>
      </c>
      <c r="D33" s="51" t="s">
        <v>27741</v>
      </c>
      <c r="E33" s="469">
        <v>1127984.3899999999</v>
      </c>
      <c r="F33" s="301" t="s">
        <v>118</v>
      </c>
    </row>
    <row r="34" spans="1:11">
      <c r="A34" s="1733"/>
      <c r="B34" s="2475" t="s">
        <v>32833</v>
      </c>
      <c r="C34" s="2476"/>
      <c r="D34" s="2477"/>
      <c r="E34" s="469"/>
      <c r="F34" s="301"/>
    </row>
    <row r="35" spans="1:11" ht="252">
      <c r="A35" s="1733">
        <v>2</v>
      </c>
      <c r="B35" s="51" t="s">
        <v>2209</v>
      </c>
      <c r="C35" s="50" t="s">
        <v>37842</v>
      </c>
      <c r="D35" s="60" t="s">
        <v>40762</v>
      </c>
      <c r="E35" s="469">
        <v>1000000</v>
      </c>
      <c r="F35" s="301" t="s">
        <v>118</v>
      </c>
      <c r="I35" s="11">
        <v>11</v>
      </c>
      <c r="J35" s="11">
        <v>70000</v>
      </c>
      <c r="K35" s="354">
        <f>I35*J35</f>
        <v>770000</v>
      </c>
    </row>
    <row r="36" spans="1:11">
      <c r="A36" s="1734"/>
      <c r="B36" s="2475" t="s">
        <v>3680</v>
      </c>
      <c r="C36" s="2476"/>
      <c r="D36" s="2477"/>
      <c r="E36" s="469"/>
      <c r="F36" s="301"/>
      <c r="K36" s="354">
        <v>300000</v>
      </c>
    </row>
    <row r="37" spans="1:11" ht="110.25">
      <c r="A37" s="58">
        <v>3</v>
      </c>
      <c r="B37" s="108" t="s">
        <v>37843</v>
      </c>
      <c r="C37" s="50" t="s">
        <v>37844</v>
      </c>
      <c r="D37" s="75" t="s">
        <v>39326</v>
      </c>
      <c r="E37" s="469">
        <v>1200000</v>
      </c>
      <c r="F37" s="301" t="s">
        <v>118</v>
      </c>
      <c r="K37" s="1672">
        <f>SUM(K35:K36)</f>
        <v>1070000</v>
      </c>
    </row>
    <row r="38" spans="1:11" ht="110.25">
      <c r="A38" s="58">
        <v>4</v>
      </c>
      <c r="B38" s="51" t="s">
        <v>39327</v>
      </c>
      <c r="C38" s="50" t="s">
        <v>37845</v>
      </c>
      <c r="D38" s="75" t="s">
        <v>37846</v>
      </c>
      <c r="E38" s="469">
        <v>300000</v>
      </c>
      <c r="F38" s="301" t="s">
        <v>118</v>
      </c>
      <c r="K38" s="354"/>
    </row>
    <row r="39" spans="1:11">
      <c r="A39" s="58"/>
      <c r="B39" s="2475" t="s">
        <v>3341</v>
      </c>
      <c r="C39" s="2476"/>
      <c r="D39" s="2477"/>
      <c r="E39" s="191"/>
      <c r="F39" s="49"/>
    </row>
    <row r="40" spans="1:11" ht="63">
      <c r="A40" s="58">
        <v>5</v>
      </c>
      <c r="B40" s="51" t="s">
        <v>37847</v>
      </c>
      <c r="C40" s="51" t="s">
        <v>37848</v>
      </c>
      <c r="D40" s="51" t="s">
        <v>39328</v>
      </c>
      <c r="E40" s="469">
        <v>1500000</v>
      </c>
      <c r="F40" s="301" t="s">
        <v>118</v>
      </c>
    </row>
    <row r="41" spans="1:11" ht="63">
      <c r="A41" s="58">
        <v>6</v>
      </c>
      <c r="B41" s="51" t="s">
        <v>37849</v>
      </c>
      <c r="C41" s="51" t="s">
        <v>37850</v>
      </c>
      <c r="D41" s="75" t="s">
        <v>37851</v>
      </c>
      <c r="E41" s="469">
        <v>2000000</v>
      </c>
      <c r="F41" s="301" t="s">
        <v>118</v>
      </c>
    </row>
    <row r="42" spans="1:11" ht="189">
      <c r="A42" s="58">
        <v>7</v>
      </c>
      <c r="B42" s="75" t="s">
        <v>37852</v>
      </c>
      <c r="C42" s="51" t="s">
        <v>37853</v>
      </c>
      <c r="D42" s="75" t="s">
        <v>39329</v>
      </c>
      <c r="E42" s="469">
        <v>1200000</v>
      </c>
      <c r="F42" s="301" t="s">
        <v>118</v>
      </c>
    </row>
    <row r="43" spans="1:11" ht="47.25">
      <c r="A43" s="58">
        <v>8</v>
      </c>
      <c r="B43" s="51" t="s">
        <v>37854</v>
      </c>
      <c r="C43" s="51" t="s">
        <v>37855</v>
      </c>
      <c r="D43" s="51" t="s">
        <v>37856</v>
      </c>
      <c r="E43" s="469">
        <v>2000000</v>
      </c>
      <c r="F43" s="301" t="s">
        <v>118</v>
      </c>
    </row>
    <row r="44" spans="1:11" ht="47.25">
      <c r="A44" s="58">
        <v>9</v>
      </c>
      <c r="B44" s="75" t="s">
        <v>37857</v>
      </c>
      <c r="C44" s="51" t="s">
        <v>37858</v>
      </c>
      <c r="D44" s="75" t="s">
        <v>39341</v>
      </c>
      <c r="E44" s="469">
        <v>2000000</v>
      </c>
      <c r="F44" s="301" t="s">
        <v>118</v>
      </c>
    </row>
    <row r="45" spans="1:11" ht="63">
      <c r="A45" s="58">
        <v>10</v>
      </c>
      <c r="B45" s="75" t="s">
        <v>37859</v>
      </c>
      <c r="C45" s="51" t="s">
        <v>37860</v>
      </c>
      <c r="D45" s="75" t="s">
        <v>37861</v>
      </c>
      <c r="E45" s="469">
        <v>800000</v>
      </c>
      <c r="F45" s="301" t="s">
        <v>118</v>
      </c>
    </row>
    <row r="46" spans="1:11" ht="110.25">
      <c r="A46" s="58">
        <v>11</v>
      </c>
      <c r="B46" s="75" t="s">
        <v>37862</v>
      </c>
      <c r="C46" s="51" t="s">
        <v>37863</v>
      </c>
      <c r="D46" s="75" t="s">
        <v>39330</v>
      </c>
      <c r="E46" s="469">
        <v>500000</v>
      </c>
      <c r="F46" s="301" t="s">
        <v>118</v>
      </c>
    </row>
    <row r="47" spans="1:11" ht="157.5">
      <c r="A47" s="58">
        <v>12</v>
      </c>
      <c r="B47" s="75" t="s">
        <v>37864</v>
      </c>
      <c r="C47" s="51" t="s">
        <v>37865</v>
      </c>
      <c r="D47" s="75" t="s">
        <v>39331</v>
      </c>
      <c r="E47" s="469">
        <v>1500000</v>
      </c>
      <c r="F47" s="301" t="s">
        <v>118</v>
      </c>
    </row>
    <row r="48" spans="1:11" ht="63">
      <c r="A48" s="58">
        <v>13</v>
      </c>
      <c r="B48" s="51" t="s">
        <v>37866</v>
      </c>
      <c r="C48" s="51" t="s">
        <v>37867</v>
      </c>
      <c r="D48" s="51" t="s">
        <v>37868</v>
      </c>
      <c r="E48" s="469">
        <v>1500000</v>
      </c>
      <c r="F48" s="301" t="s">
        <v>118</v>
      </c>
    </row>
    <row r="49" spans="1:6" ht="47.25">
      <c r="A49" s="58">
        <v>14</v>
      </c>
      <c r="B49" s="51" t="s">
        <v>37869</v>
      </c>
      <c r="C49" s="51" t="s">
        <v>37870</v>
      </c>
      <c r="D49" s="51" t="s">
        <v>37871</v>
      </c>
      <c r="E49" s="469">
        <v>300000</v>
      </c>
      <c r="F49" s="301" t="s">
        <v>118</v>
      </c>
    </row>
    <row r="50" spans="1:6" ht="47.25">
      <c r="A50" s="58">
        <v>15</v>
      </c>
      <c r="B50" s="51" t="s">
        <v>37872</v>
      </c>
      <c r="C50" s="51" t="s">
        <v>37873</v>
      </c>
      <c r="D50" s="51" t="s">
        <v>37874</v>
      </c>
      <c r="E50" s="469">
        <v>700000</v>
      </c>
      <c r="F50" s="301" t="s">
        <v>118</v>
      </c>
    </row>
    <row r="51" spans="1:6" ht="47.25">
      <c r="A51" s="58">
        <v>16</v>
      </c>
      <c r="B51" s="51" t="s">
        <v>37875</v>
      </c>
      <c r="C51" s="51" t="s">
        <v>37876</v>
      </c>
      <c r="D51" s="51" t="s">
        <v>37877</v>
      </c>
      <c r="E51" s="469">
        <v>1200000</v>
      </c>
      <c r="F51" s="301" t="s">
        <v>118</v>
      </c>
    </row>
    <row r="52" spans="1:6" ht="47.25">
      <c r="A52" s="58">
        <v>17</v>
      </c>
      <c r="B52" s="51" t="s">
        <v>37878</v>
      </c>
      <c r="C52" s="51" t="s">
        <v>37879</v>
      </c>
      <c r="D52" s="51" t="s">
        <v>37874</v>
      </c>
      <c r="E52" s="469">
        <v>300000</v>
      </c>
      <c r="F52" s="301" t="s">
        <v>118</v>
      </c>
    </row>
    <row r="53" spans="1:6" ht="63">
      <c r="A53" s="58">
        <v>18</v>
      </c>
      <c r="B53" s="51" t="s">
        <v>37880</v>
      </c>
      <c r="C53" s="51" t="s">
        <v>37881</v>
      </c>
      <c r="D53" s="51" t="s">
        <v>37882</v>
      </c>
      <c r="E53" s="469">
        <v>700000</v>
      </c>
      <c r="F53" s="301" t="s">
        <v>118</v>
      </c>
    </row>
    <row r="54" spans="1:6" ht="47.25">
      <c r="A54" s="58">
        <v>19</v>
      </c>
      <c r="B54" s="51" t="s">
        <v>37883</v>
      </c>
      <c r="C54" s="51" t="s">
        <v>37884</v>
      </c>
      <c r="D54" s="51" t="s">
        <v>37885</v>
      </c>
      <c r="E54" s="469">
        <v>700000</v>
      </c>
      <c r="F54" s="301" t="s">
        <v>118</v>
      </c>
    </row>
    <row r="55" spans="1:6" ht="31.5">
      <c r="A55" s="58">
        <v>20</v>
      </c>
      <c r="B55" s="51" t="s">
        <v>37886</v>
      </c>
      <c r="C55" s="51" t="s">
        <v>37887</v>
      </c>
      <c r="D55" s="51" t="s">
        <v>9243</v>
      </c>
      <c r="E55" s="469">
        <v>1000000</v>
      </c>
      <c r="F55" s="301" t="s">
        <v>4</v>
      </c>
    </row>
    <row r="56" spans="1:6" ht="31.5">
      <c r="A56" s="58">
        <v>21</v>
      </c>
      <c r="B56" s="51" t="s">
        <v>37888</v>
      </c>
      <c r="C56" s="51" t="s">
        <v>37889</v>
      </c>
      <c r="D56" s="51" t="s">
        <v>9243</v>
      </c>
      <c r="E56" s="469">
        <v>1000000</v>
      </c>
      <c r="F56" s="301" t="s">
        <v>4</v>
      </c>
    </row>
    <row r="57" spans="1:6">
      <c r="A57" s="58"/>
      <c r="B57" s="2228" t="s">
        <v>3304</v>
      </c>
      <c r="C57" s="2229"/>
      <c r="D57" s="2230"/>
      <c r="E57" s="191"/>
      <c r="F57" s="49"/>
    </row>
    <row r="58" spans="1:6" ht="47.25">
      <c r="A58" s="58">
        <v>22</v>
      </c>
      <c r="B58" s="51" t="s">
        <v>37890</v>
      </c>
      <c r="C58" s="51" t="s">
        <v>37891</v>
      </c>
      <c r="D58" s="51" t="s">
        <v>37892</v>
      </c>
      <c r="E58" s="469">
        <v>500000</v>
      </c>
      <c r="F58" s="301" t="s">
        <v>118</v>
      </c>
    </row>
    <row r="59" spans="1:6" ht="47.25">
      <c r="A59" s="58">
        <v>23</v>
      </c>
      <c r="B59" s="51" t="s">
        <v>37893</v>
      </c>
      <c r="C59" s="51" t="s">
        <v>37894</v>
      </c>
      <c r="D59" s="51" t="s">
        <v>37892</v>
      </c>
      <c r="E59" s="469">
        <v>500000</v>
      </c>
      <c r="F59" s="301" t="s">
        <v>118</v>
      </c>
    </row>
    <row r="60" spans="1:6" ht="47.25">
      <c r="A60" s="58">
        <v>24</v>
      </c>
      <c r="B60" s="51" t="s">
        <v>37895</v>
      </c>
      <c r="C60" s="51" t="s">
        <v>37896</v>
      </c>
      <c r="D60" s="51" t="s">
        <v>37892</v>
      </c>
      <c r="E60" s="469">
        <v>500000</v>
      </c>
      <c r="F60" s="301" t="s">
        <v>118</v>
      </c>
    </row>
    <row r="61" spans="1:6" ht="47.25">
      <c r="A61" s="58">
        <v>25</v>
      </c>
      <c r="B61" s="51" t="s">
        <v>37897</v>
      </c>
      <c r="C61" s="51" t="s">
        <v>37898</v>
      </c>
      <c r="D61" s="51" t="s">
        <v>37899</v>
      </c>
      <c r="E61" s="469">
        <v>300000</v>
      </c>
      <c r="F61" s="301" t="s">
        <v>118</v>
      </c>
    </row>
    <row r="62" spans="1:6" ht="47.25">
      <c r="A62" s="58">
        <v>26</v>
      </c>
      <c r="B62" s="51" t="s">
        <v>37900</v>
      </c>
      <c r="C62" s="51" t="s">
        <v>37901</v>
      </c>
      <c r="D62" s="51" t="s">
        <v>37902</v>
      </c>
      <c r="E62" s="469">
        <v>400000</v>
      </c>
      <c r="F62" s="301" t="s">
        <v>118</v>
      </c>
    </row>
    <row r="63" spans="1:6" ht="63">
      <c r="A63" s="58">
        <v>27</v>
      </c>
      <c r="B63" s="108" t="s">
        <v>37903</v>
      </c>
      <c r="C63" s="51" t="s">
        <v>37904</v>
      </c>
      <c r="D63" s="108" t="s">
        <v>39332</v>
      </c>
      <c r="E63" s="469">
        <v>1200000</v>
      </c>
      <c r="F63" s="301" t="s">
        <v>118</v>
      </c>
    </row>
    <row r="64" spans="1:6" ht="94.5">
      <c r="A64" s="58">
        <v>28</v>
      </c>
      <c r="B64" s="108" t="s">
        <v>37905</v>
      </c>
      <c r="C64" s="51" t="s">
        <v>37906</v>
      </c>
      <c r="D64" s="108" t="s">
        <v>37907</v>
      </c>
      <c r="E64" s="469">
        <v>500000</v>
      </c>
      <c r="F64" s="301" t="s">
        <v>118</v>
      </c>
    </row>
    <row r="65" spans="1:6" ht="63">
      <c r="A65" s="58">
        <v>29</v>
      </c>
      <c r="B65" s="108" t="s">
        <v>37908</v>
      </c>
      <c r="C65" s="51" t="s">
        <v>37909</v>
      </c>
      <c r="D65" s="108" t="s">
        <v>37910</v>
      </c>
      <c r="E65" s="469">
        <v>700000</v>
      </c>
      <c r="F65" s="301" t="s">
        <v>118</v>
      </c>
    </row>
    <row r="66" spans="1:6" ht="78.75">
      <c r="A66" s="58">
        <v>30</v>
      </c>
      <c r="B66" s="108" t="s">
        <v>37911</v>
      </c>
      <c r="C66" s="51" t="s">
        <v>37912</v>
      </c>
      <c r="D66" s="108" t="s">
        <v>37913</v>
      </c>
      <c r="E66" s="469">
        <v>700000</v>
      </c>
      <c r="F66" s="301" t="s">
        <v>118</v>
      </c>
    </row>
    <row r="67" spans="1:6" ht="63">
      <c r="A67" s="58">
        <v>31</v>
      </c>
      <c r="B67" s="108" t="s">
        <v>37914</v>
      </c>
      <c r="C67" s="51" t="s">
        <v>37915</v>
      </c>
      <c r="D67" s="108" t="s">
        <v>39333</v>
      </c>
      <c r="E67" s="469">
        <v>500000</v>
      </c>
      <c r="F67" s="301" t="s">
        <v>118</v>
      </c>
    </row>
    <row r="68" spans="1:6" ht="63">
      <c r="A68" s="58">
        <v>32</v>
      </c>
      <c r="B68" s="108" t="s">
        <v>37916</v>
      </c>
      <c r="C68" s="51" t="s">
        <v>37917</v>
      </c>
      <c r="D68" s="108" t="s">
        <v>37918</v>
      </c>
      <c r="E68" s="469">
        <v>700000</v>
      </c>
      <c r="F68" s="301" t="s">
        <v>118</v>
      </c>
    </row>
    <row r="69" spans="1:6" ht="63">
      <c r="A69" s="58">
        <v>33</v>
      </c>
      <c r="B69" s="75" t="s">
        <v>37921</v>
      </c>
      <c r="C69" s="51" t="s">
        <v>37922</v>
      </c>
      <c r="D69" s="75" t="s">
        <v>37923</v>
      </c>
      <c r="E69" s="469">
        <v>1200000</v>
      </c>
      <c r="F69" s="301" t="s">
        <v>4</v>
      </c>
    </row>
    <row r="70" spans="1:6" ht="78.75">
      <c r="A70" s="58">
        <v>34</v>
      </c>
      <c r="B70" s="51" t="s">
        <v>37924</v>
      </c>
      <c r="C70" s="51" t="s">
        <v>37925</v>
      </c>
      <c r="D70" s="51" t="s">
        <v>37926</v>
      </c>
      <c r="E70" s="469">
        <v>1500000</v>
      </c>
      <c r="F70" s="301" t="s">
        <v>4</v>
      </c>
    </row>
    <row r="71" spans="1:6" ht="141.75">
      <c r="A71" s="58">
        <v>35</v>
      </c>
      <c r="B71" s="51" t="s">
        <v>37927</v>
      </c>
      <c r="C71" s="51" t="s">
        <v>37928</v>
      </c>
      <c r="D71" s="51" t="s">
        <v>39334</v>
      </c>
      <c r="E71" s="469">
        <v>1500000</v>
      </c>
      <c r="F71" s="301" t="s">
        <v>4</v>
      </c>
    </row>
    <row r="72" spans="1:6" ht="31.5">
      <c r="A72" s="58">
        <v>36</v>
      </c>
      <c r="B72" s="51" t="s">
        <v>37929</v>
      </c>
      <c r="C72" s="51" t="s">
        <v>37930</v>
      </c>
      <c r="D72" s="51" t="s">
        <v>37931</v>
      </c>
      <c r="E72" s="469">
        <v>1200000</v>
      </c>
      <c r="F72" s="301" t="s">
        <v>4</v>
      </c>
    </row>
    <row r="73" spans="1:6" ht="78.75">
      <c r="A73" s="58">
        <v>37</v>
      </c>
      <c r="B73" s="50" t="s">
        <v>37932</v>
      </c>
      <c r="C73" s="51" t="s">
        <v>37933</v>
      </c>
      <c r="D73" s="50" t="s">
        <v>37934</v>
      </c>
      <c r="E73" s="191">
        <v>1500000</v>
      </c>
      <c r="F73" s="301" t="s">
        <v>4</v>
      </c>
    </row>
    <row r="74" spans="1:6" ht="78.75">
      <c r="A74" s="58">
        <v>38</v>
      </c>
      <c r="B74" s="51" t="s">
        <v>37935</v>
      </c>
      <c r="C74" s="51" t="s">
        <v>37936</v>
      </c>
      <c r="D74" s="51" t="s">
        <v>37937</v>
      </c>
      <c r="E74" s="469">
        <v>700000</v>
      </c>
      <c r="F74" s="301" t="s">
        <v>4</v>
      </c>
    </row>
    <row r="75" spans="1:6" ht="47.25">
      <c r="A75" s="58">
        <v>39</v>
      </c>
      <c r="B75" s="51" t="s">
        <v>37938</v>
      </c>
      <c r="C75" s="51" t="s">
        <v>37939</v>
      </c>
      <c r="D75" s="51" t="s">
        <v>37940</v>
      </c>
      <c r="E75" s="469">
        <v>700000</v>
      </c>
      <c r="F75" s="301" t="s">
        <v>118</v>
      </c>
    </row>
    <row r="76" spans="1:6" ht="78.75">
      <c r="A76" s="58">
        <v>40</v>
      </c>
      <c r="B76" s="50" t="s">
        <v>37941</v>
      </c>
      <c r="C76" s="51" t="s">
        <v>37942</v>
      </c>
      <c r="D76" s="51" t="s">
        <v>37943</v>
      </c>
      <c r="E76" s="469">
        <v>800000</v>
      </c>
      <c r="F76" s="301" t="s">
        <v>4</v>
      </c>
    </row>
    <row r="77" spans="1:6" ht="31.5">
      <c r="A77" s="58">
        <v>41</v>
      </c>
      <c r="B77" s="504" t="s">
        <v>37944</v>
      </c>
      <c r="C77" s="51" t="s">
        <v>37945</v>
      </c>
      <c r="D77" s="307" t="s">
        <v>37946</v>
      </c>
      <c r="E77" s="469">
        <v>1000000</v>
      </c>
      <c r="F77" s="301" t="s">
        <v>4</v>
      </c>
    </row>
    <row r="78" spans="1:6" ht="63">
      <c r="A78" s="58">
        <v>41</v>
      </c>
      <c r="B78" s="108" t="s">
        <v>37919</v>
      </c>
      <c r="C78" s="51" t="s">
        <v>41680</v>
      </c>
      <c r="D78" s="107" t="s">
        <v>41678</v>
      </c>
      <c r="E78" s="469">
        <v>500000</v>
      </c>
      <c r="F78" s="301" t="s">
        <v>118</v>
      </c>
    </row>
    <row r="79" spans="1:6" ht="63">
      <c r="A79" s="58">
        <v>42</v>
      </c>
      <c r="B79" s="108" t="s">
        <v>37920</v>
      </c>
      <c r="C79" s="51" t="s">
        <v>41681</v>
      </c>
      <c r="D79" s="107" t="s">
        <v>41679</v>
      </c>
      <c r="E79" s="469">
        <v>500000</v>
      </c>
      <c r="F79" s="301" t="s">
        <v>118</v>
      </c>
    </row>
    <row r="80" spans="1:6">
      <c r="A80" s="58"/>
      <c r="B80" s="2270" t="s">
        <v>3278</v>
      </c>
      <c r="C80" s="2455"/>
      <c r="D80" s="2271"/>
      <c r="E80" s="191"/>
      <c r="F80" s="49"/>
    </row>
    <row r="81" spans="1:6" ht="126">
      <c r="A81" s="58">
        <v>43</v>
      </c>
      <c r="B81" s="75" t="s">
        <v>37947</v>
      </c>
      <c r="C81" s="75" t="s">
        <v>37948</v>
      </c>
      <c r="D81" s="75" t="s">
        <v>39335</v>
      </c>
      <c r="E81" s="469">
        <v>2000000</v>
      </c>
      <c r="F81" s="301" t="s">
        <v>118</v>
      </c>
    </row>
    <row r="82" spans="1:6" ht="141.75">
      <c r="A82" s="58">
        <v>44</v>
      </c>
      <c r="B82" s="51" t="s">
        <v>37949</v>
      </c>
      <c r="C82" s="75" t="s">
        <v>37950</v>
      </c>
      <c r="D82" s="50" t="s">
        <v>39336</v>
      </c>
      <c r="E82" s="469">
        <v>1500000</v>
      </c>
      <c r="F82" s="301" t="s">
        <v>118</v>
      </c>
    </row>
    <row r="83" spans="1:6" ht="110.25">
      <c r="A83" s="58">
        <v>45</v>
      </c>
      <c r="B83" s="51" t="s">
        <v>37951</v>
      </c>
      <c r="C83" s="75" t="s">
        <v>37952</v>
      </c>
      <c r="D83" s="51" t="s">
        <v>39337</v>
      </c>
      <c r="E83" s="469">
        <v>2000000</v>
      </c>
      <c r="F83" s="301" t="s">
        <v>4</v>
      </c>
    </row>
    <row r="84" spans="1:6">
      <c r="A84" s="58"/>
      <c r="B84" s="355" t="s">
        <v>15</v>
      </c>
      <c r="C84" s="47"/>
      <c r="D84" s="47"/>
      <c r="E84" s="372">
        <f>SUM(E33:E83)</f>
        <v>45627984.390000001</v>
      </c>
      <c r="F84" s="870"/>
    </row>
    <row r="85" spans="1:6" s="12" customFormat="1">
      <c r="A85" s="2168" t="s">
        <v>3665</v>
      </c>
      <c r="B85" s="2168"/>
      <c r="C85" s="2168"/>
      <c r="D85" s="2168"/>
      <c r="E85" s="2168"/>
      <c r="F85" s="2168"/>
    </row>
    <row r="86" spans="1:6" s="12" customFormat="1" ht="68.25" customHeight="1">
      <c r="A86" s="2168" t="s">
        <v>3666</v>
      </c>
      <c r="B86" s="2168"/>
      <c r="C86" s="2168"/>
      <c r="D86" s="2168" t="s">
        <v>3667</v>
      </c>
      <c r="E86" s="2168"/>
      <c r="F86" s="2168"/>
    </row>
    <row r="87" spans="1:6" ht="81" customHeight="1">
      <c r="A87" s="2143" t="s">
        <v>39556</v>
      </c>
      <c r="B87" s="2143"/>
      <c r="C87" s="2143"/>
      <c r="D87" s="2143" t="s">
        <v>1392</v>
      </c>
      <c r="E87" s="2143"/>
      <c r="F87" s="2143"/>
    </row>
    <row r="96" spans="1:6" ht="31.5">
      <c r="A96" s="58">
        <v>18</v>
      </c>
      <c r="B96" s="75" t="s">
        <v>37857</v>
      </c>
      <c r="C96" s="51" t="s">
        <v>37858</v>
      </c>
      <c r="D96" s="75" t="s">
        <v>39340</v>
      </c>
      <c r="E96" s="469">
        <v>1500000</v>
      </c>
      <c r="F96" s="301" t="s">
        <v>118</v>
      </c>
    </row>
    <row r="97" spans="1:6" ht="126">
      <c r="A97" s="58">
        <v>55</v>
      </c>
      <c r="B97" s="51" t="s">
        <v>37953</v>
      </c>
      <c r="C97" s="51" t="s">
        <v>37954</v>
      </c>
      <c r="D97" s="51" t="s">
        <v>39338</v>
      </c>
      <c r="E97" s="469">
        <v>6500000</v>
      </c>
      <c r="F97" s="301" t="s">
        <v>4</v>
      </c>
    </row>
    <row r="98" spans="1:6" ht="189">
      <c r="A98" s="58">
        <v>56</v>
      </c>
      <c r="B98" s="51" t="s">
        <v>37955</v>
      </c>
      <c r="C98" s="51" t="s">
        <v>37956</v>
      </c>
      <c r="D98" s="51" t="s">
        <v>39339</v>
      </c>
      <c r="E98" s="469">
        <v>10000000</v>
      </c>
      <c r="F98" s="301" t="s">
        <v>4</v>
      </c>
    </row>
    <row r="99" spans="1:6" ht="31.5">
      <c r="A99" s="58">
        <v>57</v>
      </c>
      <c r="B99" s="51" t="s">
        <v>37957</v>
      </c>
      <c r="C99" s="51" t="s">
        <v>37958</v>
      </c>
      <c r="D99" s="51" t="s">
        <v>37959</v>
      </c>
      <c r="E99" s="469">
        <v>2600000</v>
      </c>
      <c r="F99" s="301" t="s">
        <v>4</v>
      </c>
    </row>
    <row r="100" spans="1:6">
      <c r="E100" s="139">
        <f>SUM(E96:E99)</f>
        <v>20600000</v>
      </c>
    </row>
    <row r="105" spans="1:6">
      <c r="E105" s="139">
        <f>E100+E84+E19</f>
        <v>109040875.52</v>
      </c>
    </row>
  </sheetData>
  <mergeCells count="21">
    <mergeCell ref="A87:C87"/>
    <mergeCell ref="D87:F87"/>
    <mergeCell ref="A28:F28"/>
    <mergeCell ref="A29:F29"/>
    <mergeCell ref="A30:F30"/>
    <mergeCell ref="A85:F85"/>
    <mergeCell ref="A86:C86"/>
    <mergeCell ref="D86:F86"/>
    <mergeCell ref="B80:D80"/>
    <mergeCell ref="B39:D39"/>
    <mergeCell ref="B57:D57"/>
    <mergeCell ref="A1:F1"/>
    <mergeCell ref="A2:F2"/>
    <mergeCell ref="A3:F3"/>
    <mergeCell ref="B5:D5"/>
    <mergeCell ref="B10:C10"/>
    <mergeCell ref="B14:D14"/>
    <mergeCell ref="B16:D16"/>
    <mergeCell ref="B32:D32"/>
    <mergeCell ref="B34:D34"/>
    <mergeCell ref="B36:D3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sheetPr>
    <tabColor theme="5" tint="-0.499984740745262"/>
  </sheetPr>
  <dimension ref="A1:I110"/>
  <sheetViews>
    <sheetView topLeftCell="A100" workbookViewId="0">
      <selection activeCell="E99" sqref="E99"/>
    </sheetView>
  </sheetViews>
  <sheetFormatPr defaultRowHeight="15.75"/>
  <cols>
    <col min="1" max="1" width="9.140625" style="822"/>
    <col min="2" max="2" width="13.42578125" style="822" customWidth="1"/>
    <col min="3" max="3" width="41.5703125" style="822" customWidth="1"/>
    <col min="4" max="4" width="22.5703125" style="822" customWidth="1"/>
    <col min="5" max="5" width="18.85546875" style="822" customWidth="1"/>
    <col min="6" max="6" width="11.7109375" style="822" customWidth="1"/>
    <col min="7" max="16384" width="9.140625" style="822"/>
  </cols>
  <sheetData>
    <row r="1" spans="1:9" s="170" customFormat="1">
      <c r="A1" s="2149" t="s">
        <v>133</v>
      </c>
      <c r="B1" s="2149"/>
      <c r="C1" s="2149"/>
      <c r="D1" s="2149"/>
      <c r="E1" s="2149"/>
      <c r="F1" s="2149"/>
    </row>
    <row r="2" spans="1:9" s="170" customFormat="1">
      <c r="A2" s="2149" t="s">
        <v>786</v>
      </c>
      <c r="B2" s="2149"/>
      <c r="C2" s="2149"/>
      <c r="D2" s="2149"/>
      <c r="E2" s="2149"/>
      <c r="F2" s="2149"/>
    </row>
    <row r="3" spans="1:9" s="170" customFormat="1">
      <c r="A3" s="2149" t="s">
        <v>140</v>
      </c>
      <c r="B3" s="2149"/>
      <c r="C3" s="2149"/>
      <c r="D3" s="2149"/>
      <c r="E3" s="2149"/>
      <c r="F3" s="2149"/>
    </row>
    <row r="4" spans="1:9" s="170" customFormat="1" ht="18" customHeight="1">
      <c r="A4" s="3" t="s">
        <v>134</v>
      </c>
      <c r="B4" s="114" t="s">
        <v>135</v>
      </c>
      <c r="C4" s="114" t="s">
        <v>0</v>
      </c>
      <c r="D4" s="114" t="s">
        <v>136</v>
      </c>
      <c r="E4" s="4" t="s">
        <v>137</v>
      </c>
      <c r="F4" s="114" t="s">
        <v>138</v>
      </c>
    </row>
    <row r="5" spans="1:9" ht="16.5" customHeight="1">
      <c r="A5" s="70"/>
      <c r="B5" s="2145" t="s">
        <v>143</v>
      </c>
      <c r="C5" s="2146"/>
      <c r="D5" s="100"/>
      <c r="E5" s="3"/>
      <c r="F5" s="100"/>
    </row>
    <row r="6" spans="1:9" ht="91.5" customHeight="1">
      <c r="A6" s="70">
        <v>1</v>
      </c>
      <c r="B6" s="60" t="s">
        <v>475</v>
      </c>
      <c r="C6" s="60" t="s">
        <v>1149</v>
      </c>
      <c r="D6" s="60" t="s">
        <v>678</v>
      </c>
      <c r="E6" s="116">
        <v>5738993.4500000002</v>
      </c>
      <c r="F6" s="60" t="s">
        <v>679</v>
      </c>
      <c r="I6" s="822" t="s">
        <v>1150</v>
      </c>
    </row>
    <row r="7" spans="1:9" ht="18" customHeight="1">
      <c r="A7" s="70"/>
      <c r="B7" s="2152" t="s">
        <v>139</v>
      </c>
      <c r="C7" s="2225"/>
      <c r="D7" s="2153"/>
      <c r="E7" s="5"/>
      <c r="F7" s="60"/>
    </row>
    <row r="8" spans="1:9" ht="40.5" customHeight="1">
      <c r="A8" s="70">
        <v>2</v>
      </c>
      <c r="B8" s="60" t="s">
        <v>1</v>
      </c>
      <c r="C8" s="60" t="s">
        <v>680</v>
      </c>
      <c r="D8" s="60" t="s">
        <v>3</v>
      </c>
      <c r="E8" s="116">
        <v>2786000</v>
      </c>
      <c r="F8" s="60" t="s">
        <v>679</v>
      </c>
    </row>
    <row r="9" spans="1:9" ht="115.5" customHeight="1">
      <c r="A9" s="70">
        <v>3</v>
      </c>
      <c r="B9" s="60" t="s">
        <v>5</v>
      </c>
      <c r="C9" s="60" t="s">
        <v>1151</v>
      </c>
      <c r="D9" s="60" t="s">
        <v>681</v>
      </c>
      <c r="E9" s="116">
        <v>2400000</v>
      </c>
      <c r="F9" s="60" t="s">
        <v>679</v>
      </c>
    </row>
    <row r="10" spans="1:9" ht="41.25" customHeight="1">
      <c r="A10" s="70">
        <v>4</v>
      </c>
      <c r="B10" s="60" t="s">
        <v>7</v>
      </c>
      <c r="C10" s="60" t="s">
        <v>682</v>
      </c>
      <c r="D10" s="60" t="s">
        <v>9</v>
      </c>
      <c r="E10" s="116">
        <v>120000</v>
      </c>
      <c r="F10" s="60" t="s">
        <v>679</v>
      </c>
    </row>
    <row r="11" spans="1:9" ht="41.25" customHeight="1">
      <c r="A11" s="70">
        <v>5</v>
      </c>
      <c r="B11" s="60" t="s">
        <v>10</v>
      </c>
      <c r="C11" s="60" t="s">
        <v>683</v>
      </c>
      <c r="D11" s="60" t="s">
        <v>175</v>
      </c>
      <c r="E11" s="116">
        <v>120000</v>
      </c>
      <c r="F11" s="60" t="s">
        <v>679</v>
      </c>
    </row>
    <row r="12" spans="1:9" ht="55.5" customHeight="1">
      <c r="A12" s="70">
        <v>6</v>
      </c>
      <c r="B12" s="60" t="s">
        <v>12</v>
      </c>
      <c r="C12" s="60" t="s">
        <v>684</v>
      </c>
      <c r="D12" s="60" t="s">
        <v>14</v>
      </c>
      <c r="E12" s="116">
        <v>1116453</v>
      </c>
      <c r="F12" s="60" t="s">
        <v>679</v>
      </c>
    </row>
    <row r="13" spans="1:9" ht="20.25" customHeight="1">
      <c r="A13" s="70"/>
      <c r="B13" s="2145" t="s">
        <v>142</v>
      </c>
      <c r="C13" s="2179"/>
      <c r="D13" s="2146"/>
      <c r="E13" s="5"/>
      <c r="F13" s="60"/>
    </row>
    <row r="14" spans="1:9" ht="103.5" customHeight="1">
      <c r="A14" s="70">
        <v>7</v>
      </c>
      <c r="B14" s="60" t="s">
        <v>5</v>
      </c>
      <c r="C14" s="60" t="s">
        <v>685</v>
      </c>
      <c r="D14" s="60" t="s">
        <v>686</v>
      </c>
      <c r="E14" s="116">
        <v>1031226</v>
      </c>
      <c r="F14" s="60" t="s">
        <v>679</v>
      </c>
    </row>
    <row r="15" spans="1:9" ht="53.25" customHeight="1">
      <c r="A15" s="70">
        <v>8</v>
      </c>
      <c r="B15" s="60" t="s">
        <v>12</v>
      </c>
      <c r="C15" s="60" t="s">
        <v>687</v>
      </c>
      <c r="D15" s="60" t="s">
        <v>14</v>
      </c>
      <c r="E15" s="116">
        <v>1000000</v>
      </c>
      <c r="F15" s="60" t="s">
        <v>679</v>
      </c>
    </row>
    <row r="16" spans="1:9" ht="63.75" customHeight="1">
      <c r="A16" s="70">
        <v>9</v>
      </c>
      <c r="B16" s="60" t="s">
        <v>360</v>
      </c>
      <c r="C16" s="60" t="s">
        <v>689</v>
      </c>
      <c r="D16" s="60" t="s">
        <v>3613</v>
      </c>
      <c r="E16" s="116">
        <v>1240000</v>
      </c>
      <c r="F16" s="60" t="s">
        <v>679</v>
      </c>
    </row>
    <row r="17" spans="1:6" ht="16.5" customHeight="1">
      <c r="A17" s="70"/>
      <c r="B17" s="2150" t="s">
        <v>145</v>
      </c>
      <c r="C17" s="2151"/>
      <c r="D17" s="60"/>
      <c r="E17" s="5"/>
      <c r="F17" s="60"/>
    </row>
    <row r="18" spans="1:6" ht="51.75" customHeight="1">
      <c r="A18" s="70">
        <v>10</v>
      </c>
      <c r="B18" s="60" t="s">
        <v>39</v>
      </c>
      <c r="C18" s="60" t="s">
        <v>690</v>
      </c>
      <c r="D18" s="60" t="s">
        <v>40</v>
      </c>
      <c r="E18" s="116">
        <v>7000000</v>
      </c>
      <c r="F18" s="60" t="s">
        <v>679</v>
      </c>
    </row>
    <row r="19" spans="1:6" ht="59.25" customHeight="1">
      <c r="A19" s="70">
        <v>11</v>
      </c>
      <c r="B19" s="60" t="s">
        <v>596</v>
      </c>
      <c r="C19" s="60" t="s">
        <v>691</v>
      </c>
      <c r="D19" s="60" t="s">
        <v>40</v>
      </c>
      <c r="E19" s="116">
        <v>4600000</v>
      </c>
      <c r="F19" s="60" t="s">
        <v>679</v>
      </c>
    </row>
    <row r="20" spans="1:6" ht="105" customHeight="1">
      <c r="A20" s="70">
        <v>12</v>
      </c>
      <c r="B20" s="60" t="s">
        <v>692</v>
      </c>
      <c r="C20" s="60" t="s">
        <v>693</v>
      </c>
      <c r="D20" s="60" t="s">
        <v>694</v>
      </c>
      <c r="E20" s="116">
        <v>3000000</v>
      </c>
      <c r="F20" s="60" t="s">
        <v>466</v>
      </c>
    </row>
    <row r="21" spans="1:6" ht="18.75" customHeight="1">
      <c r="A21" s="70"/>
      <c r="B21" s="2150" t="s">
        <v>144</v>
      </c>
      <c r="C21" s="2151"/>
      <c r="D21" s="60"/>
      <c r="E21" s="5"/>
      <c r="F21" s="60"/>
    </row>
    <row r="22" spans="1:6" ht="104.25" customHeight="1">
      <c r="A22" s="70">
        <v>13</v>
      </c>
      <c r="B22" s="60" t="s">
        <v>247</v>
      </c>
      <c r="C22" s="60" t="s">
        <v>695</v>
      </c>
      <c r="D22" s="60" t="s">
        <v>696</v>
      </c>
      <c r="E22" s="116">
        <v>2180818</v>
      </c>
      <c r="F22" s="60" t="s">
        <v>679</v>
      </c>
    </row>
    <row r="23" spans="1:6" ht="21.75" customHeight="1">
      <c r="A23" s="70"/>
      <c r="B23" s="2150" t="s">
        <v>146</v>
      </c>
      <c r="C23" s="2151"/>
      <c r="D23" s="60"/>
      <c r="E23" s="5"/>
      <c r="F23" s="60"/>
    </row>
    <row r="24" spans="1:6" ht="88.5" customHeight="1">
      <c r="A24" s="70">
        <v>14</v>
      </c>
      <c r="B24" s="60" t="s">
        <v>698</v>
      </c>
      <c r="C24" s="60" t="s">
        <v>699</v>
      </c>
      <c r="D24" s="60" t="s">
        <v>3618</v>
      </c>
      <c r="E24" s="116">
        <v>800000</v>
      </c>
      <c r="F24" s="60" t="s">
        <v>483</v>
      </c>
    </row>
    <row r="25" spans="1:6" ht="78.75" customHeight="1">
      <c r="A25" s="70">
        <v>15</v>
      </c>
      <c r="B25" s="60" t="s">
        <v>700</v>
      </c>
      <c r="C25" s="60" t="s">
        <v>701</v>
      </c>
      <c r="D25" s="60" t="s">
        <v>3617</v>
      </c>
      <c r="E25" s="116">
        <v>600000</v>
      </c>
      <c r="F25" s="60" t="s">
        <v>483</v>
      </c>
    </row>
    <row r="26" spans="1:6" ht="86.25" customHeight="1">
      <c r="A26" s="70">
        <v>16</v>
      </c>
      <c r="B26" s="60" t="s">
        <v>702</v>
      </c>
      <c r="C26" s="60" t="s">
        <v>703</v>
      </c>
      <c r="D26" s="60" t="s">
        <v>3615</v>
      </c>
      <c r="E26" s="116">
        <v>1000000</v>
      </c>
      <c r="F26" s="60" t="s">
        <v>483</v>
      </c>
    </row>
    <row r="27" spans="1:6" ht="81" customHeight="1">
      <c r="A27" s="70">
        <v>17</v>
      </c>
      <c r="B27" s="60" t="s">
        <v>704</v>
      </c>
      <c r="C27" s="60" t="s">
        <v>705</v>
      </c>
      <c r="D27" s="60" t="s">
        <v>3616</v>
      </c>
      <c r="E27" s="116">
        <v>1600000</v>
      </c>
      <c r="F27" s="60" t="s">
        <v>483</v>
      </c>
    </row>
    <row r="28" spans="1:6" ht="88.5" customHeight="1">
      <c r="A28" s="70">
        <v>18</v>
      </c>
      <c r="B28" s="60" t="s">
        <v>706</v>
      </c>
      <c r="C28" s="60" t="s">
        <v>707</v>
      </c>
      <c r="D28" s="60" t="s">
        <v>3619</v>
      </c>
      <c r="E28" s="116">
        <v>800000</v>
      </c>
      <c r="F28" s="60" t="s">
        <v>483</v>
      </c>
    </row>
    <row r="29" spans="1:6" ht="88.5" customHeight="1">
      <c r="A29" s="70">
        <v>19</v>
      </c>
      <c r="B29" s="60" t="s">
        <v>708</v>
      </c>
      <c r="C29" s="60" t="s">
        <v>709</v>
      </c>
      <c r="D29" s="60" t="s">
        <v>3620</v>
      </c>
      <c r="E29" s="116">
        <v>1600000</v>
      </c>
      <c r="F29" s="60" t="s">
        <v>483</v>
      </c>
    </row>
    <row r="30" spans="1:6" ht="88.5" customHeight="1">
      <c r="A30" s="70">
        <v>20</v>
      </c>
      <c r="B30" s="60" t="s">
        <v>710</v>
      </c>
      <c r="C30" s="60" t="s">
        <v>711</v>
      </c>
      <c r="D30" s="60" t="s">
        <v>3621</v>
      </c>
      <c r="E30" s="116">
        <v>800000</v>
      </c>
      <c r="F30" s="60" t="s">
        <v>483</v>
      </c>
    </row>
    <row r="31" spans="1:6" ht="63.75" customHeight="1">
      <c r="A31" s="70">
        <v>21</v>
      </c>
      <c r="B31" s="60" t="s">
        <v>712</v>
      </c>
      <c r="C31" s="60" t="s">
        <v>713</v>
      </c>
      <c r="D31" s="60" t="s">
        <v>3622</v>
      </c>
      <c r="E31" s="116">
        <v>1200000</v>
      </c>
      <c r="F31" s="60" t="s">
        <v>483</v>
      </c>
    </row>
    <row r="32" spans="1:6" ht="82.5" customHeight="1">
      <c r="A32" s="70">
        <v>22</v>
      </c>
      <c r="B32" s="60" t="s">
        <v>714</v>
      </c>
      <c r="C32" s="60" t="s">
        <v>715</v>
      </c>
      <c r="D32" s="60" t="s">
        <v>3623</v>
      </c>
      <c r="E32" s="116">
        <v>1000000</v>
      </c>
      <c r="F32" s="60" t="s">
        <v>483</v>
      </c>
    </row>
    <row r="33" spans="1:6" ht="86.25" customHeight="1">
      <c r="A33" s="70">
        <v>23</v>
      </c>
      <c r="B33" s="60" t="s">
        <v>716</v>
      </c>
      <c r="C33" s="60" t="s">
        <v>717</v>
      </c>
      <c r="D33" s="60" t="s">
        <v>3624</v>
      </c>
      <c r="E33" s="116">
        <v>1000000</v>
      </c>
      <c r="F33" s="60" t="s">
        <v>483</v>
      </c>
    </row>
    <row r="34" spans="1:6" ht="87.75" customHeight="1">
      <c r="A34" s="70">
        <v>24</v>
      </c>
      <c r="B34" s="60" t="s">
        <v>718</v>
      </c>
      <c r="C34" s="60" t="s">
        <v>719</v>
      </c>
      <c r="D34" s="60" t="s">
        <v>3625</v>
      </c>
      <c r="E34" s="116">
        <v>800000</v>
      </c>
      <c r="F34" s="60" t="s">
        <v>483</v>
      </c>
    </row>
    <row r="35" spans="1:6" ht="84.75" customHeight="1">
      <c r="A35" s="70">
        <v>25</v>
      </c>
      <c r="B35" s="60" t="s">
        <v>720</v>
      </c>
      <c r="C35" s="60" t="s">
        <v>721</v>
      </c>
      <c r="D35" s="60" t="s">
        <v>3625</v>
      </c>
      <c r="E35" s="116">
        <v>800000</v>
      </c>
      <c r="F35" s="60" t="s">
        <v>483</v>
      </c>
    </row>
    <row r="36" spans="1:6" ht="63">
      <c r="A36" s="70">
        <v>26</v>
      </c>
      <c r="B36" s="60" t="s">
        <v>722</v>
      </c>
      <c r="C36" s="60" t="s">
        <v>723</v>
      </c>
      <c r="D36" s="60" t="s">
        <v>3625</v>
      </c>
      <c r="E36" s="116">
        <v>900000</v>
      </c>
      <c r="F36" s="60" t="s">
        <v>483</v>
      </c>
    </row>
    <row r="37" spans="1:6" ht="63">
      <c r="A37" s="70">
        <v>27</v>
      </c>
      <c r="B37" s="60" t="s">
        <v>724</v>
      </c>
      <c r="C37" s="60" t="s">
        <v>725</v>
      </c>
      <c r="D37" s="60" t="s">
        <v>3626</v>
      </c>
      <c r="E37" s="116">
        <v>700000</v>
      </c>
      <c r="F37" s="60" t="s">
        <v>4</v>
      </c>
    </row>
    <row r="38" spans="1:6" ht="81.75" customHeight="1">
      <c r="A38" s="70">
        <v>28</v>
      </c>
      <c r="B38" s="60" t="s">
        <v>726</v>
      </c>
      <c r="C38" s="60" t="s">
        <v>727</v>
      </c>
      <c r="D38" s="60" t="s">
        <v>3625</v>
      </c>
      <c r="E38" s="116">
        <v>800000</v>
      </c>
      <c r="F38" s="60" t="s">
        <v>728</v>
      </c>
    </row>
    <row r="39" spans="1:6" ht="88.5" customHeight="1">
      <c r="A39" s="70">
        <v>29</v>
      </c>
      <c r="B39" s="60" t="s">
        <v>729</v>
      </c>
      <c r="C39" s="60" t="s">
        <v>730</v>
      </c>
      <c r="D39" s="60" t="s">
        <v>3627</v>
      </c>
      <c r="E39" s="116">
        <v>800000</v>
      </c>
      <c r="F39" s="60" t="s">
        <v>728</v>
      </c>
    </row>
    <row r="40" spans="1:6" ht="86.25" customHeight="1">
      <c r="A40" s="70">
        <v>30</v>
      </c>
      <c r="B40" s="60" t="s">
        <v>731</v>
      </c>
      <c r="C40" s="60" t="s">
        <v>732</v>
      </c>
      <c r="D40" s="60" t="s">
        <v>3628</v>
      </c>
      <c r="E40" s="116">
        <v>800000</v>
      </c>
      <c r="F40" s="60" t="s">
        <v>728</v>
      </c>
    </row>
    <row r="41" spans="1:6" ht="84" customHeight="1">
      <c r="A41" s="70">
        <v>31</v>
      </c>
      <c r="B41" s="60" t="s">
        <v>733</v>
      </c>
      <c r="C41" s="60" t="s">
        <v>734</v>
      </c>
      <c r="D41" s="60" t="s">
        <v>3629</v>
      </c>
      <c r="E41" s="116">
        <v>800000</v>
      </c>
      <c r="F41" s="60" t="s">
        <v>483</v>
      </c>
    </row>
    <row r="42" spans="1:6" ht="82.5" customHeight="1">
      <c r="A42" s="70">
        <v>32</v>
      </c>
      <c r="B42" s="60" t="s">
        <v>735</v>
      </c>
      <c r="C42" s="60" t="s">
        <v>736</v>
      </c>
      <c r="D42" s="60" t="s">
        <v>3630</v>
      </c>
      <c r="E42" s="116">
        <v>1000000</v>
      </c>
      <c r="F42" s="60" t="s">
        <v>483</v>
      </c>
    </row>
    <row r="43" spans="1:6" ht="81.75" customHeight="1">
      <c r="A43" s="70">
        <v>33</v>
      </c>
      <c r="B43" s="60" t="s">
        <v>737</v>
      </c>
      <c r="C43" s="60" t="s">
        <v>738</v>
      </c>
      <c r="D43" s="60" t="s">
        <v>3630</v>
      </c>
      <c r="E43" s="116">
        <v>1000000</v>
      </c>
      <c r="F43" s="60" t="s">
        <v>483</v>
      </c>
    </row>
    <row r="44" spans="1:6" ht="78.75">
      <c r="A44" s="70">
        <v>34</v>
      </c>
      <c r="B44" s="60" t="s">
        <v>739</v>
      </c>
      <c r="C44" s="60" t="s">
        <v>740</v>
      </c>
      <c r="D44" s="60" t="s">
        <v>3631</v>
      </c>
      <c r="E44" s="116">
        <v>700000</v>
      </c>
      <c r="F44" s="60" t="s">
        <v>728</v>
      </c>
    </row>
    <row r="45" spans="1:6" ht="68.25" customHeight="1">
      <c r="A45" s="70">
        <v>35</v>
      </c>
      <c r="B45" s="60" t="s">
        <v>741</v>
      </c>
      <c r="C45" s="60" t="s">
        <v>742</v>
      </c>
      <c r="D45" s="60" t="s">
        <v>3632</v>
      </c>
      <c r="E45" s="116">
        <v>800000</v>
      </c>
      <c r="F45" s="60" t="s">
        <v>483</v>
      </c>
    </row>
    <row r="46" spans="1:6" ht="85.5" customHeight="1">
      <c r="A46" s="70">
        <v>36</v>
      </c>
      <c r="B46" s="60" t="s">
        <v>743</v>
      </c>
      <c r="C46" s="60" t="s">
        <v>744</v>
      </c>
      <c r="D46" s="60" t="s">
        <v>3625</v>
      </c>
      <c r="E46" s="116">
        <v>800000</v>
      </c>
      <c r="F46" s="60" t="s">
        <v>4</v>
      </c>
    </row>
    <row r="47" spans="1:6" ht="18" customHeight="1">
      <c r="A47" s="70"/>
      <c r="B47" s="2140" t="s">
        <v>148</v>
      </c>
      <c r="C47" s="2140"/>
      <c r="D47" s="60"/>
      <c r="E47" s="5"/>
      <c r="F47" s="60"/>
    </row>
    <row r="48" spans="1:6" ht="82.5" customHeight="1">
      <c r="A48" s="70">
        <v>37</v>
      </c>
      <c r="B48" s="60" t="s">
        <v>747</v>
      </c>
      <c r="C48" s="60" t="s">
        <v>748</v>
      </c>
      <c r="D48" s="60" t="s">
        <v>3634</v>
      </c>
      <c r="E48" s="116">
        <v>700000</v>
      </c>
      <c r="F48" s="60" t="s">
        <v>728</v>
      </c>
    </row>
    <row r="49" spans="1:6" ht="69.75" customHeight="1">
      <c r="A49" s="70">
        <v>38</v>
      </c>
      <c r="B49" s="60" t="s">
        <v>749</v>
      </c>
      <c r="C49" s="60" t="s">
        <v>750</v>
      </c>
      <c r="D49" s="60" t="s">
        <v>3635</v>
      </c>
      <c r="E49" s="116">
        <v>700000</v>
      </c>
      <c r="F49" s="60" t="s">
        <v>728</v>
      </c>
    </row>
    <row r="50" spans="1:6" ht="66" customHeight="1">
      <c r="A50" s="70">
        <v>39</v>
      </c>
      <c r="B50" s="60" t="s">
        <v>751</v>
      </c>
      <c r="C50" s="60" t="s">
        <v>752</v>
      </c>
      <c r="D50" s="60" t="s">
        <v>3636</v>
      </c>
      <c r="E50" s="116">
        <v>600000</v>
      </c>
      <c r="F50" s="60" t="s">
        <v>728</v>
      </c>
    </row>
    <row r="51" spans="1:6" ht="16.5" customHeight="1">
      <c r="A51" s="70"/>
      <c r="B51" s="2150" t="s">
        <v>147</v>
      </c>
      <c r="C51" s="2151"/>
      <c r="D51" s="60"/>
      <c r="E51" s="5"/>
      <c r="F51" s="60"/>
    </row>
    <row r="52" spans="1:6" ht="50.25" customHeight="1">
      <c r="A52" s="70">
        <v>40</v>
      </c>
      <c r="B52" s="60" t="s">
        <v>757</v>
      </c>
      <c r="C52" s="60" t="s">
        <v>3115</v>
      </c>
      <c r="D52" s="60" t="s">
        <v>3112</v>
      </c>
      <c r="E52" s="116">
        <v>700000</v>
      </c>
      <c r="F52" s="60" t="s">
        <v>679</v>
      </c>
    </row>
    <row r="53" spans="1:6" ht="206.25" customHeight="1">
      <c r="A53" s="70">
        <v>41</v>
      </c>
      <c r="B53" s="60" t="s">
        <v>758</v>
      </c>
      <c r="C53" s="60" t="s">
        <v>3116</v>
      </c>
      <c r="D53" s="60" t="s">
        <v>3639</v>
      </c>
      <c r="E53" s="116">
        <v>1920000</v>
      </c>
      <c r="F53" s="60" t="s">
        <v>466</v>
      </c>
    </row>
    <row r="54" spans="1:6" ht="88.5" customHeight="1">
      <c r="A54" s="70">
        <v>42</v>
      </c>
      <c r="B54" s="60" t="s">
        <v>759</v>
      </c>
      <c r="C54" s="60" t="s">
        <v>3117</v>
      </c>
      <c r="D54" s="60" t="s">
        <v>3620</v>
      </c>
      <c r="E54" s="116">
        <v>2000000</v>
      </c>
      <c r="F54" s="60" t="s">
        <v>483</v>
      </c>
    </row>
    <row r="55" spans="1:6" ht="82.5" customHeight="1">
      <c r="A55" s="70">
        <v>43</v>
      </c>
      <c r="B55" s="60" t="s">
        <v>760</v>
      </c>
      <c r="C55" s="60" t="s">
        <v>3118</v>
      </c>
      <c r="D55" s="60" t="s">
        <v>3627</v>
      </c>
      <c r="E55" s="116">
        <v>800000</v>
      </c>
      <c r="F55" s="60" t="s">
        <v>728</v>
      </c>
    </row>
    <row r="56" spans="1:6" ht="66.75" customHeight="1">
      <c r="A56" s="70">
        <v>44</v>
      </c>
      <c r="B56" s="60" t="s">
        <v>761</v>
      </c>
      <c r="C56" s="60" t="s">
        <v>3119</v>
      </c>
      <c r="D56" s="60" t="s">
        <v>3640</v>
      </c>
      <c r="E56" s="116">
        <v>1000000</v>
      </c>
      <c r="F56" s="60" t="s">
        <v>679</v>
      </c>
    </row>
    <row r="57" spans="1:6" ht="84" customHeight="1">
      <c r="A57" s="70">
        <v>45</v>
      </c>
      <c r="B57" s="60" t="s">
        <v>762</v>
      </c>
      <c r="C57" s="60" t="s">
        <v>3120</v>
      </c>
      <c r="D57" s="60" t="s">
        <v>3620</v>
      </c>
      <c r="E57" s="116">
        <v>1600000</v>
      </c>
      <c r="F57" s="60" t="s">
        <v>763</v>
      </c>
    </row>
    <row r="58" spans="1:6" ht="84.75" customHeight="1">
      <c r="A58" s="70">
        <v>46</v>
      </c>
      <c r="B58" s="60" t="s">
        <v>764</v>
      </c>
      <c r="C58" s="60" t="s">
        <v>765</v>
      </c>
      <c r="D58" s="60" t="s">
        <v>3620</v>
      </c>
      <c r="E58" s="116">
        <v>1600000</v>
      </c>
      <c r="F58" s="60" t="s">
        <v>728</v>
      </c>
    </row>
    <row r="59" spans="1:6" ht="67.5" customHeight="1">
      <c r="A59" s="70">
        <v>47</v>
      </c>
      <c r="B59" s="60" t="s">
        <v>767</v>
      </c>
      <c r="C59" s="60" t="s">
        <v>3123</v>
      </c>
      <c r="D59" s="60" t="s">
        <v>3641</v>
      </c>
      <c r="E59" s="116">
        <v>1500000</v>
      </c>
      <c r="F59" s="60" t="s">
        <v>483</v>
      </c>
    </row>
    <row r="60" spans="1:6" ht="110.25">
      <c r="A60" s="70">
        <v>48</v>
      </c>
      <c r="B60" s="60" t="s">
        <v>768</v>
      </c>
      <c r="C60" s="60" t="s">
        <v>3122</v>
      </c>
      <c r="D60" s="60" t="s">
        <v>3642</v>
      </c>
      <c r="E60" s="116">
        <v>3700000</v>
      </c>
      <c r="F60" s="60" t="s">
        <v>679</v>
      </c>
    </row>
    <row r="61" spans="1:6" ht="94.5">
      <c r="A61" s="70">
        <v>49</v>
      </c>
      <c r="B61" s="60" t="s">
        <v>769</v>
      </c>
      <c r="C61" s="60" t="s">
        <v>3124</v>
      </c>
      <c r="D61" s="60" t="s">
        <v>3643</v>
      </c>
      <c r="E61" s="116">
        <v>1200000</v>
      </c>
      <c r="F61" s="60" t="s">
        <v>728</v>
      </c>
    </row>
    <row r="62" spans="1:6" ht="126">
      <c r="A62" s="70">
        <v>50</v>
      </c>
      <c r="B62" s="60" t="s">
        <v>770</v>
      </c>
      <c r="C62" s="60" t="s">
        <v>3125</v>
      </c>
      <c r="D62" s="60" t="s">
        <v>3644</v>
      </c>
      <c r="E62" s="116">
        <v>1250000</v>
      </c>
      <c r="F62" s="60" t="s">
        <v>728</v>
      </c>
    </row>
    <row r="63" spans="1:6" ht="78.75">
      <c r="A63" s="70">
        <v>51</v>
      </c>
      <c r="B63" s="60" t="s">
        <v>772</v>
      </c>
      <c r="C63" s="60" t="s">
        <v>3127</v>
      </c>
      <c r="D63" s="60" t="s">
        <v>3645</v>
      </c>
      <c r="E63" s="116">
        <v>3500000</v>
      </c>
      <c r="F63" s="60" t="s">
        <v>728</v>
      </c>
    </row>
    <row r="64" spans="1:6" ht="78.75">
      <c r="A64" s="70">
        <v>52</v>
      </c>
      <c r="B64" s="60" t="s">
        <v>773</v>
      </c>
      <c r="C64" s="60" t="s">
        <v>3128</v>
      </c>
      <c r="D64" s="60" t="s">
        <v>3620</v>
      </c>
      <c r="E64" s="116">
        <v>1600000</v>
      </c>
      <c r="F64" s="60" t="s">
        <v>728</v>
      </c>
    </row>
    <row r="65" spans="1:6" ht="78.75">
      <c r="A65" s="70">
        <v>53</v>
      </c>
      <c r="B65" s="60" t="s">
        <v>774</v>
      </c>
      <c r="C65" s="60" t="s">
        <v>3129</v>
      </c>
      <c r="D65" s="60" t="s">
        <v>3627</v>
      </c>
      <c r="E65" s="116">
        <v>800000</v>
      </c>
      <c r="F65" s="60" t="s">
        <v>728</v>
      </c>
    </row>
    <row r="66" spans="1:6" ht="78.75">
      <c r="A66" s="70">
        <v>54</v>
      </c>
      <c r="B66" s="60" t="s">
        <v>775</v>
      </c>
      <c r="C66" s="60" t="s">
        <v>3130</v>
      </c>
      <c r="D66" s="60" t="s">
        <v>3646</v>
      </c>
      <c r="E66" s="116">
        <v>3500000</v>
      </c>
      <c r="F66" s="60" t="s">
        <v>728</v>
      </c>
    </row>
    <row r="67" spans="1:6" ht="63">
      <c r="A67" s="70">
        <v>55</v>
      </c>
      <c r="B67" s="60" t="s">
        <v>776</v>
      </c>
      <c r="C67" s="60" t="s">
        <v>3131</v>
      </c>
      <c r="D67" s="60" t="s">
        <v>3647</v>
      </c>
      <c r="E67" s="116">
        <v>2300000</v>
      </c>
      <c r="F67" s="60" t="s">
        <v>679</v>
      </c>
    </row>
    <row r="68" spans="1:6" ht="63">
      <c r="A68" s="70">
        <v>56</v>
      </c>
      <c r="B68" s="60" t="s">
        <v>777</v>
      </c>
      <c r="C68" s="60" t="s">
        <v>3132</v>
      </c>
      <c r="D68" s="60" t="s">
        <v>3648</v>
      </c>
      <c r="E68" s="116">
        <v>1600000</v>
      </c>
      <c r="F68" s="60" t="s">
        <v>679</v>
      </c>
    </row>
    <row r="69" spans="1:6" ht="63">
      <c r="A69" s="70">
        <v>57</v>
      </c>
      <c r="B69" s="60" t="s">
        <v>778</v>
      </c>
      <c r="C69" s="60" t="s">
        <v>3133</v>
      </c>
      <c r="D69" s="60" t="s">
        <v>3649</v>
      </c>
      <c r="E69" s="116">
        <v>2000000</v>
      </c>
      <c r="F69" s="60" t="s">
        <v>679</v>
      </c>
    </row>
    <row r="70" spans="1:6" ht="78.75">
      <c r="A70" s="70">
        <v>58</v>
      </c>
      <c r="B70" s="60" t="s">
        <v>779</v>
      </c>
      <c r="C70" s="60" t="s">
        <v>3134</v>
      </c>
      <c r="D70" s="60" t="s">
        <v>3650</v>
      </c>
      <c r="E70" s="116">
        <v>4000000</v>
      </c>
      <c r="F70" s="60" t="s">
        <v>728</v>
      </c>
    </row>
    <row r="71" spans="1:6" ht="78.75">
      <c r="A71" s="70">
        <v>59</v>
      </c>
      <c r="B71" s="60" t="s">
        <v>780</v>
      </c>
      <c r="C71" s="60" t="s">
        <v>3135</v>
      </c>
      <c r="D71" s="60" t="s">
        <v>3651</v>
      </c>
      <c r="E71" s="116">
        <v>2000000</v>
      </c>
      <c r="F71" s="60" t="s">
        <v>728</v>
      </c>
    </row>
    <row r="72" spans="1:6" ht="78.75">
      <c r="A72" s="70">
        <v>60</v>
      </c>
      <c r="B72" s="60" t="s">
        <v>781</v>
      </c>
      <c r="C72" s="60" t="s">
        <v>3136</v>
      </c>
      <c r="D72" s="60" t="s">
        <v>3652</v>
      </c>
      <c r="E72" s="116">
        <v>800000</v>
      </c>
      <c r="F72" s="60" t="s">
        <v>728</v>
      </c>
    </row>
    <row r="73" spans="1:6" ht="78.75">
      <c r="A73" s="70">
        <v>61</v>
      </c>
      <c r="B73" s="60" t="s">
        <v>782</v>
      </c>
      <c r="C73" s="60" t="s">
        <v>3137</v>
      </c>
      <c r="D73" s="60" t="s">
        <v>3653</v>
      </c>
      <c r="E73" s="116">
        <v>4606567.07</v>
      </c>
      <c r="F73" s="60" t="s">
        <v>728</v>
      </c>
    </row>
    <row r="74" spans="1:6">
      <c r="A74" s="70"/>
      <c r="B74" s="100" t="s">
        <v>784</v>
      </c>
      <c r="C74" s="100"/>
      <c r="D74" s="100"/>
      <c r="E74" s="277">
        <f>SUM(E6:E73)</f>
        <v>99410057.520000011</v>
      </c>
      <c r="F74" s="100"/>
    </row>
    <row r="75" spans="1:6" ht="81.75" customHeight="1">
      <c r="A75" s="2183" t="s">
        <v>3561</v>
      </c>
      <c r="B75" s="2184"/>
      <c r="C75" s="2185"/>
      <c r="D75" s="2183" t="s">
        <v>172</v>
      </c>
      <c r="E75" s="2184"/>
      <c r="F75" s="2185"/>
    </row>
    <row r="76" spans="1:6">
      <c r="A76" s="824"/>
      <c r="B76" s="824"/>
      <c r="C76" s="824"/>
      <c r="D76" s="824"/>
      <c r="E76" s="824"/>
      <c r="F76" s="824"/>
    </row>
    <row r="77" spans="1:6">
      <c r="A77" s="824"/>
      <c r="B77" s="824"/>
      <c r="C77" s="824"/>
      <c r="D77" s="824"/>
      <c r="E77" s="824"/>
      <c r="F77" s="824"/>
    </row>
    <row r="78" spans="1:6">
      <c r="A78" s="824"/>
      <c r="B78" s="824"/>
      <c r="C78" s="824"/>
      <c r="D78" s="824"/>
      <c r="E78" s="824"/>
      <c r="F78" s="824"/>
    </row>
    <row r="79" spans="1:6">
      <c r="A79" s="824"/>
      <c r="B79" s="824"/>
      <c r="C79" s="824"/>
      <c r="D79" s="824"/>
      <c r="E79" s="824"/>
      <c r="F79" s="824"/>
    </row>
    <row r="80" spans="1:6">
      <c r="A80" s="824"/>
      <c r="B80" s="824"/>
      <c r="C80" s="824"/>
      <c r="D80" s="824"/>
      <c r="E80" s="824"/>
      <c r="F80" s="824"/>
    </row>
    <row r="81" spans="1:6">
      <c r="A81" s="824"/>
      <c r="B81" s="824"/>
      <c r="C81" s="824"/>
      <c r="D81" s="824"/>
      <c r="E81" s="824"/>
      <c r="F81" s="824"/>
    </row>
    <row r="82" spans="1:6">
      <c r="A82" s="824"/>
      <c r="B82" s="824"/>
      <c r="C82" s="824"/>
      <c r="D82" s="824"/>
      <c r="E82" s="824"/>
      <c r="F82" s="824"/>
    </row>
    <row r="83" spans="1:6">
      <c r="A83" s="824"/>
      <c r="B83" s="824"/>
      <c r="C83" s="824"/>
      <c r="D83" s="824"/>
      <c r="E83" s="824"/>
      <c r="F83" s="824"/>
    </row>
    <row r="84" spans="1:6">
      <c r="A84" s="824"/>
      <c r="B84" s="824"/>
      <c r="C84" s="824"/>
      <c r="D84" s="824"/>
      <c r="E84" s="824"/>
      <c r="F84" s="824"/>
    </row>
    <row r="85" spans="1:6">
      <c r="A85" s="824"/>
      <c r="B85" s="824"/>
      <c r="C85" s="824"/>
      <c r="D85" s="824"/>
      <c r="E85" s="824"/>
      <c r="F85" s="824"/>
    </row>
    <row r="86" spans="1:6">
      <c r="A86" s="824"/>
      <c r="B86" s="824"/>
      <c r="C86" s="824"/>
      <c r="D86" s="824"/>
      <c r="E86" s="824"/>
      <c r="F86" s="824"/>
    </row>
    <row r="87" spans="1:6">
      <c r="A87" s="824"/>
      <c r="B87" s="824"/>
      <c r="C87" s="824"/>
      <c r="D87" s="824"/>
      <c r="E87" s="824"/>
      <c r="F87" s="824"/>
    </row>
    <row r="88" spans="1:6">
      <c r="A88" s="824"/>
      <c r="B88" s="824"/>
      <c r="C88" s="824"/>
      <c r="D88" s="824"/>
      <c r="E88" s="824"/>
      <c r="F88" s="824"/>
    </row>
    <row r="89" spans="1:6">
      <c r="A89" s="824"/>
      <c r="B89" s="824"/>
      <c r="C89" s="824"/>
      <c r="D89" s="824"/>
      <c r="E89" s="824"/>
      <c r="F89" s="824"/>
    </row>
    <row r="97" spans="1:6">
      <c r="A97" s="70"/>
      <c r="B97" s="2150" t="s">
        <v>149</v>
      </c>
      <c r="C97" s="2151"/>
      <c r="D97" s="60"/>
      <c r="E97" s="5"/>
      <c r="F97" s="60"/>
    </row>
    <row r="98" spans="1:6" ht="47.25">
      <c r="A98" s="70">
        <v>14</v>
      </c>
      <c r="B98" s="60" t="s">
        <v>3614</v>
      </c>
      <c r="C98" s="60" t="s">
        <v>697</v>
      </c>
      <c r="D98" s="60" t="s">
        <v>3111</v>
      </c>
      <c r="E98" s="116">
        <v>2180818</v>
      </c>
      <c r="F98" s="60" t="s">
        <v>679</v>
      </c>
    </row>
    <row r="99" spans="1:6" ht="47.25">
      <c r="A99" s="70">
        <v>51</v>
      </c>
      <c r="B99" s="60" t="s">
        <v>766</v>
      </c>
      <c r="C99" s="60" t="s">
        <v>3121</v>
      </c>
      <c r="D99" s="60" t="s">
        <v>3113</v>
      </c>
      <c r="E99" s="116">
        <v>2000000</v>
      </c>
      <c r="F99" s="60" t="s">
        <v>728</v>
      </c>
    </row>
    <row r="100" spans="1:6" ht="50.25">
      <c r="A100" s="70">
        <v>56</v>
      </c>
      <c r="B100" s="60" t="s">
        <v>771</v>
      </c>
      <c r="C100" s="60" t="s">
        <v>3126</v>
      </c>
      <c r="D100" s="60" t="s">
        <v>3114</v>
      </c>
      <c r="E100" s="116">
        <v>1500000</v>
      </c>
      <c r="F100" s="60" t="s">
        <v>466</v>
      </c>
    </row>
    <row r="101" spans="1:6">
      <c r="A101" s="70"/>
      <c r="B101" s="2145" t="s">
        <v>785</v>
      </c>
      <c r="C101" s="2146"/>
      <c r="D101" s="60"/>
      <c r="E101" s="5"/>
      <c r="F101" s="60"/>
    </row>
    <row r="102" spans="1:6" ht="94.5">
      <c r="A102" s="70">
        <v>43</v>
      </c>
      <c r="B102" s="60" t="s">
        <v>755</v>
      </c>
      <c r="C102" s="60" t="s">
        <v>756</v>
      </c>
      <c r="D102" s="60" t="s">
        <v>3638</v>
      </c>
      <c r="E102" s="116">
        <v>1000000</v>
      </c>
      <c r="F102" s="60" t="s">
        <v>483</v>
      </c>
    </row>
    <row r="103" spans="1:6" ht="78.75">
      <c r="A103" s="70">
        <v>38</v>
      </c>
      <c r="B103" s="60" t="s">
        <v>745</v>
      </c>
      <c r="C103" s="60" t="s">
        <v>746</v>
      </c>
      <c r="D103" s="60" t="s">
        <v>3633</v>
      </c>
      <c r="E103" s="116">
        <v>650000</v>
      </c>
      <c r="F103" s="60" t="s">
        <v>728</v>
      </c>
    </row>
    <row r="104" spans="1:6" ht="63">
      <c r="A104" s="70">
        <v>42</v>
      </c>
      <c r="B104" s="60" t="s">
        <v>753</v>
      </c>
      <c r="C104" s="60" t="s">
        <v>754</v>
      </c>
      <c r="D104" s="60" t="s">
        <v>3637</v>
      </c>
      <c r="E104" s="116">
        <v>1000000</v>
      </c>
      <c r="F104" s="60" t="s">
        <v>483</v>
      </c>
    </row>
    <row r="105" spans="1:6" ht="94.5">
      <c r="A105" s="70">
        <v>68</v>
      </c>
      <c r="B105" s="60" t="s">
        <v>783</v>
      </c>
      <c r="C105" s="60" t="s">
        <v>3138</v>
      </c>
      <c r="D105" s="60" t="s">
        <v>3654</v>
      </c>
      <c r="E105" s="116">
        <v>1300000</v>
      </c>
      <c r="F105" s="60" t="s">
        <v>4</v>
      </c>
    </row>
    <row r="106" spans="1:6">
      <c r="E106" s="823">
        <f>SUM(E98:E105)</f>
        <v>9630818</v>
      </c>
    </row>
    <row r="110" spans="1:6">
      <c r="E110" s="823">
        <f>E106+E74</f>
        <v>109040875.52000001</v>
      </c>
    </row>
  </sheetData>
  <mergeCells count="15">
    <mergeCell ref="B101:C101"/>
    <mergeCell ref="B51:C51"/>
    <mergeCell ref="B17:C17"/>
    <mergeCell ref="B21:C21"/>
    <mergeCell ref="B97:C97"/>
    <mergeCell ref="B23:C23"/>
    <mergeCell ref="A75:C75"/>
    <mergeCell ref="D75:F75"/>
    <mergeCell ref="B47:C47"/>
    <mergeCell ref="A1:F1"/>
    <mergeCell ref="A2:F2"/>
    <mergeCell ref="A3:F3"/>
    <mergeCell ref="B5:C5"/>
    <mergeCell ref="B13:D13"/>
    <mergeCell ref="B7:D7"/>
  </mergeCells>
  <pageMargins left="0.7" right="0.7" top="0.75" bottom="0.75" header="0.3" footer="0.3"/>
  <pageSetup orientation="landscape" horizontalDpi="4294967295" verticalDpi="4294967295" r:id="rId1"/>
  <headerFooter>
    <oddFooter>Page &amp;P of &amp;N</oddFooter>
  </headerFooter>
</worksheet>
</file>

<file path=xl/worksheets/sheet160.xml><?xml version="1.0" encoding="utf-8"?>
<worksheet xmlns="http://schemas.openxmlformats.org/spreadsheetml/2006/main" xmlns:r="http://schemas.openxmlformats.org/officeDocument/2006/relationships">
  <sheetPr>
    <tabColor theme="5" tint="-0.499984740745262"/>
  </sheetPr>
  <dimension ref="A1:F88"/>
  <sheetViews>
    <sheetView topLeftCell="A79" workbookViewId="0">
      <selection activeCell="I89" sqref="I89"/>
    </sheetView>
  </sheetViews>
  <sheetFormatPr defaultRowHeight="15"/>
  <cols>
    <col min="1" max="1" width="7.140625" style="12" customWidth="1"/>
    <col min="2" max="2" width="17" style="12" customWidth="1"/>
    <col min="3" max="3" width="42.42578125" style="12" customWidth="1"/>
    <col min="4" max="4" width="23.85546875" style="12" customWidth="1"/>
    <col min="5" max="5" width="21" style="195" customWidth="1"/>
    <col min="6" max="6" width="9.85546875" style="12" customWidth="1"/>
    <col min="7" max="16384" width="9.140625" style="12"/>
  </cols>
  <sheetData>
    <row r="1" spans="1:6" ht="15.75">
      <c r="A1" s="2317" t="s">
        <v>133</v>
      </c>
      <c r="B1" s="2317"/>
      <c r="C1" s="2317"/>
      <c r="D1" s="2317"/>
      <c r="E1" s="2317"/>
      <c r="F1" s="2317"/>
    </row>
    <row r="2" spans="1:6" ht="15.75">
      <c r="A2" s="2317" t="s">
        <v>15443</v>
      </c>
      <c r="B2" s="2317"/>
      <c r="C2" s="2317"/>
      <c r="D2" s="2317"/>
      <c r="E2" s="2317"/>
      <c r="F2" s="2317"/>
    </row>
    <row r="3" spans="1:6" ht="16.5" customHeight="1">
      <c r="A3" s="2430" t="s">
        <v>140</v>
      </c>
      <c r="B3" s="2430"/>
      <c r="C3" s="2430"/>
      <c r="D3" s="2430"/>
      <c r="E3" s="2430"/>
      <c r="F3" s="2430"/>
    </row>
    <row r="4" spans="1:6" ht="24.75" customHeight="1">
      <c r="A4" s="47" t="s">
        <v>134</v>
      </c>
      <c r="B4" s="47" t="s">
        <v>135</v>
      </c>
      <c r="C4" s="47" t="s">
        <v>15361</v>
      </c>
      <c r="D4" s="47" t="s">
        <v>136</v>
      </c>
      <c r="E4" s="105" t="s">
        <v>137</v>
      </c>
      <c r="F4" s="47" t="s">
        <v>138</v>
      </c>
    </row>
    <row r="5" spans="1:6" ht="15.75">
      <c r="A5" s="47"/>
      <c r="B5" s="2228" t="s">
        <v>17865</v>
      </c>
      <c r="C5" s="2229"/>
      <c r="D5" s="2230"/>
      <c r="E5" s="105"/>
      <c r="F5" s="47"/>
    </row>
    <row r="6" spans="1:6" ht="47.25">
      <c r="A6" s="51">
        <v>1</v>
      </c>
      <c r="B6" s="51" t="s">
        <v>1911</v>
      </c>
      <c r="C6" s="51" t="s">
        <v>15444</v>
      </c>
      <c r="D6" s="51" t="s">
        <v>15445</v>
      </c>
      <c r="E6" s="193">
        <v>3606453</v>
      </c>
      <c r="F6" s="51" t="s">
        <v>583</v>
      </c>
    </row>
    <row r="7" spans="1:6" ht="110.25">
      <c r="A7" s="51">
        <v>2</v>
      </c>
      <c r="B7" s="51" t="s">
        <v>5822</v>
      </c>
      <c r="C7" s="51" t="s">
        <v>15449</v>
      </c>
      <c r="D7" s="51" t="s">
        <v>17875</v>
      </c>
      <c r="E7" s="193">
        <v>1750000</v>
      </c>
      <c r="F7" s="51" t="s">
        <v>583</v>
      </c>
    </row>
    <row r="8" spans="1:6" ht="31.5">
      <c r="A8" s="51">
        <v>3</v>
      </c>
      <c r="B8" s="51" t="s">
        <v>468</v>
      </c>
      <c r="C8" s="51" t="s">
        <v>17876</v>
      </c>
      <c r="D8" s="51" t="s">
        <v>794</v>
      </c>
      <c r="E8" s="193">
        <v>102000</v>
      </c>
      <c r="F8" s="51" t="s">
        <v>583</v>
      </c>
    </row>
    <row r="9" spans="1:6" ht="31.5">
      <c r="A9" s="51">
        <v>4</v>
      </c>
      <c r="B9" s="51" t="s">
        <v>8120</v>
      </c>
      <c r="C9" s="51" t="s">
        <v>17877</v>
      </c>
      <c r="D9" s="51" t="s">
        <v>580</v>
      </c>
      <c r="E9" s="193">
        <v>84000</v>
      </c>
      <c r="F9" s="51" t="s">
        <v>583</v>
      </c>
    </row>
    <row r="10" spans="1:6" ht="47.25">
      <c r="A10" s="51">
        <v>5</v>
      </c>
      <c r="B10" s="51" t="s">
        <v>1426</v>
      </c>
      <c r="C10" s="51" t="s">
        <v>17878</v>
      </c>
      <c r="D10" s="51" t="s">
        <v>15446</v>
      </c>
      <c r="E10" s="193">
        <v>1000000</v>
      </c>
      <c r="F10" s="51" t="s">
        <v>583</v>
      </c>
    </row>
    <row r="11" spans="1:6" ht="15.75">
      <c r="A11" s="51"/>
      <c r="B11" s="2228" t="s">
        <v>142</v>
      </c>
      <c r="C11" s="2229"/>
      <c r="D11" s="2230"/>
      <c r="E11" s="105"/>
      <c r="F11" s="47"/>
    </row>
    <row r="12" spans="1:6" ht="94.5">
      <c r="A12" s="51">
        <v>6</v>
      </c>
      <c r="B12" s="51" t="s">
        <v>15370</v>
      </c>
      <c r="C12" s="51" t="s">
        <v>15447</v>
      </c>
      <c r="D12" s="51" t="s">
        <v>15372</v>
      </c>
      <c r="E12" s="193">
        <v>1800000</v>
      </c>
      <c r="F12" s="51" t="s">
        <v>583</v>
      </c>
    </row>
    <row r="13" spans="1:6" ht="63">
      <c r="A13" s="51">
        <v>7</v>
      </c>
      <c r="B13" s="51" t="s">
        <v>1426</v>
      </c>
      <c r="C13" s="51" t="s">
        <v>15448</v>
      </c>
      <c r="D13" s="51" t="s">
        <v>15373</v>
      </c>
      <c r="E13" s="193">
        <v>500000</v>
      </c>
      <c r="F13" s="51" t="s">
        <v>583</v>
      </c>
    </row>
    <row r="14" spans="1:6" ht="78.75">
      <c r="A14" s="51">
        <v>8</v>
      </c>
      <c r="B14" s="51" t="s">
        <v>1423</v>
      </c>
      <c r="C14" s="51" t="s">
        <v>17879</v>
      </c>
      <c r="D14" s="51" t="s">
        <v>15375</v>
      </c>
      <c r="E14" s="193">
        <v>500000</v>
      </c>
      <c r="F14" s="51" t="s">
        <v>583</v>
      </c>
    </row>
    <row r="15" spans="1:6" ht="15.75">
      <c r="A15" s="51"/>
      <c r="B15" s="2228" t="s">
        <v>207</v>
      </c>
      <c r="C15" s="2229"/>
      <c r="D15" s="2230"/>
      <c r="E15" s="105"/>
      <c r="F15" s="47"/>
    </row>
    <row r="16" spans="1:6" ht="97.5" customHeight="1">
      <c r="A16" s="51">
        <v>9</v>
      </c>
      <c r="B16" s="51" t="s">
        <v>475</v>
      </c>
      <c r="C16" s="51" t="s">
        <v>15450</v>
      </c>
      <c r="D16" s="51" t="s">
        <v>196</v>
      </c>
      <c r="E16" s="193">
        <v>5738993.5</v>
      </c>
      <c r="F16" s="51" t="s">
        <v>583</v>
      </c>
    </row>
    <row r="17" spans="1:6" ht="15.75">
      <c r="A17" s="51"/>
      <c r="B17" s="2228" t="s">
        <v>145</v>
      </c>
      <c r="C17" s="2229"/>
      <c r="D17" s="2230"/>
      <c r="E17" s="193"/>
      <c r="F17" s="51"/>
    </row>
    <row r="18" spans="1:6" ht="94.5" customHeight="1">
      <c r="A18" s="51">
        <v>11</v>
      </c>
      <c r="B18" s="51" t="s">
        <v>15378</v>
      </c>
      <c r="C18" s="51" t="s">
        <v>15455</v>
      </c>
      <c r="D18" s="51" t="s">
        <v>15380</v>
      </c>
      <c r="E18" s="193">
        <v>14260218.9</v>
      </c>
      <c r="F18" s="51" t="s">
        <v>4</v>
      </c>
    </row>
    <row r="19" spans="1:6" ht="95.25" customHeight="1">
      <c r="A19" s="51">
        <v>12</v>
      </c>
      <c r="B19" s="51" t="s">
        <v>15381</v>
      </c>
      <c r="C19" s="51" t="s">
        <v>15456</v>
      </c>
      <c r="D19" s="51" t="s">
        <v>15383</v>
      </c>
      <c r="E19" s="193">
        <v>13000000</v>
      </c>
      <c r="F19" s="51" t="s">
        <v>4</v>
      </c>
    </row>
    <row r="20" spans="1:6" ht="15.75">
      <c r="A20" s="51"/>
      <c r="B20" s="47" t="s">
        <v>15</v>
      </c>
      <c r="C20" s="47"/>
      <c r="D20" s="47"/>
      <c r="E20" s="4">
        <f>SUM(E6:E19)</f>
        <v>42341665.399999999</v>
      </c>
      <c r="F20" s="51"/>
    </row>
    <row r="21" spans="1:6" ht="75.75" customHeight="1">
      <c r="A21" s="2143" t="s">
        <v>19194</v>
      </c>
      <c r="B21" s="2143"/>
      <c r="C21" s="2143"/>
      <c r="D21" s="2143" t="s">
        <v>5819</v>
      </c>
      <c r="E21" s="2143"/>
      <c r="F21" s="2143"/>
    </row>
    <row r="22" spans="1:6" ht="15.75">
      <c r="A22" s="581"/>
      <c r="B22" s="581"/>
      <c r="C22" s="581"/>
      <c r="D22" s="581"/>
      <c r="E22" s="581"/>
      <c r="F22" s="581"/>
    </row>
    <row r="23" spans="1:6" ht="15.75">
      <c r="A23" s="581"/>
      <c r="B23" s="581"/>
      <c r="C23" s="581"/>
      <c r="D23" s="581"/>
      <c r="E23" s="581"/>
      <c r="F23" s="581"/>
    </row>
    <row r="24" spans="1:6" ht="15.75">
      <c r="A24" s="581"/>
      <c r="B24" s="581"/>
      <c r="C24" s="581"/>
      <c r="D24" s="581"/>
      <c r="E24" s="581"/>
      <c r="F24" s="581"/>
    </row>
    <row r="25" spans="1:6" ht="15.75">
      <c r="A25" s="581"/>
      <c r="B25" s="581"/>
      <c r="C25" s="581"/>
      <c r="D25" s="581"/>
      <c r="E25" s="581"/>
      <c r="F25" s="581"/>
    </row>
    <row r="26" spans="1:6" ht="15.75">
      <c r="A26" s="581"/>
      <c r="B26" s="581"/>
      <c r="C26" s="581"/>
      <c r="D26" s="581"/>
      <c r="E26" s="581"/>
      <c r="F26" s="581"/>
    </row>
    <row r="27" spans="1:6" ht="15.75">
      <c r="A27" s="581"/>
      <c r="B27" s="581"/>
      <c r="C27" s="581"/>
      <c r="D27" s="581"/>
      <c r="E27" s="581"/>
      <c r="F27" s="581"/>
    </row>
    <row r="28" spans="1:6" ht="15.75">
      <c r="A28" s="581"/>
      <c r="B28" s="581"/>
      <c r="C28" s="581"/>
      <c r="D28" s="581"/>
      <c r="E28" s="581"/>
      <c r="F28" s="581"/>
    </row>
    <row r="29" spans="1:6" ht="15.75">
      <c r="A29" s="581"/>
      <c r="B29" s="581"/>
      <c r="C29" s="581"/>
      <c r="D29" s="581"/>
      <c r="E29" s="581"/>
      <c r="F29" s="581"/>
    </row>
    <row r="30" spans="1:6" ht="15.75">
      <c r="A30" s="581"/>
      <c r="B30" s="581"/>
      <c r="C30" s="581"/>
      <c r="D30" s="581"/>
      <c r="E30" s="581"/>
      <c r="F30" s="581"/>
    </row>
    <row r="31" spans="1:6" ht="15.75">
      <c r="A31" s="581"/>
      <c r="B31" s="581"/>
      <c r="C31" s="581"/>
      <c r="D31" s="581"/>
      <c r="E31" s="581"/>
      <c r="F31" s="581"/>
    </row>
    <row r="32" spans="1:6" ht="15.75">
      <c r="A32" s="581"/>
      <c r="B32" s="581"/>
      <c r="C32" s="581"/>
      <c r="D32" s="581"/>
      <c r="E32" s="581"/>
      <c r="F32" s="581"/>
    </row>
    <row r="33" spans="1:6" ht="15.75">
      <c r="A33" s="581"/>
      <c r="B33" s="581"/>
      <c r="C33" s="581"/>
      <c r="D33" s="581"/>
      <c r="E33" s="581"/>
      <c r="F33" s="581"/>
    </row>
    <row r="34" spans="1:6" ht="15.75">
      <c r="A34" s="581"/>
      <c r="B34" s="581"/>
      <c r="C34" s="581"/>
      <c r="D34" s="581"/>
      <c r="E34" s="581"/>
      <c r="F34" s="581"/>
    </row>
    <row r="35" spans="1:6" ht="15.75">
      <c r="A35" s="581"/>
      <c r="B35" s="581"/>
      <c r="C35" s="581"/>
      <c r="D35" s="581"/>
      <c r="E35" s="581"/>
      <c r="F35" s="581"/>
    </row>
    <row r="36" spans="1:6" ht="15.75">
      <c r="A36" s="581"/>
      <c r="B36" s="581"/>
      <c r="C36" s="581"/>
      <c r="D36" s="581"/>
      <c r="E36" s="581"/>
      <c r="F36" s="581"/>
    </row>
    <row r="37" spans="1:6" ht="15.75">
      <c r="A37" s="51"/>
      <c r="B37" s="51"/>
      <c r="C37" s="51"/>
      <c r="D37" s="51"/>
      <c r="E37" s="193"/>
      <c r="F37" s="51"/>
    </row>
    <row r="38" spans="1:6" ht="15.75">
      <c r="A38" s="51"/>
      <c r="B38" s="51"/>
      <c r="C38" s="51"/>
      <c r="D38" s="51"/>
      <c r="E38" s="193"/>
      <c r="F38" s="51"/>
    </row>
    <row r="39" spans="1:6" ht="15.75">
      <c r="A39" s="51"/>
      <c r="B39" s="51"/>
      <c r="C39" s="51"/>
      <c r="D39" s="51"/>
      <c r="E39" s="193"/>
      <c r="F39" s="51"/>
    </row>
    <row r="40" spans="1:6" ht="15.75">
      <c r="A40" s="51"/>
      <c r="B40" s="51"/>
      <c r="C40" s="51"/>
      <c r="D40" s="51"/>
      <c r="E40" s="193"/>
      <c r="F40" s="51"/>
    </row>
    <row r="41" spans="1:6" ht="15.75">
      <c r="A41" s="51"/>
      <c r="B41" s="51"/>
      <c r="C41" s="51"/>
      <c r="D41" s="51"/>
      <c r="E41" s="193"/>
      <c r="F41" s="51"/>
    </row>
    <row r="42" spans="1:6" ht="15.75">
      <c r="A42" s="2317" t="s">
        <v>133</v>
      </c>
      <c r="B42" s="2317"/>
      <c r="C42" s="2317"/>
      <c r="D42" s="2317"/>
      <c r="E42" s="2317"/>
      <c r="F42" s="2317"/>
    </row>
    <row r="43" spans="1:6" ht="15.75">
      <c r="A43" s="2317" t="s">
        <v>15443</v>
      </c>
      <c r="B43" s="2317"/>
      <c r="C43" s="2317"/>
      <c r="D43" s="2317"/>
      <c r="E43" s="2317"/>
      <c r="F43" s="2317"/>
    </row>
    <row r="44" spans="1:6" ht="15.75">
      <c r="A44" s="2430" t="s">
        <v>140</v>
      </c>
      <c r="B44" s="2430"/>
      <c r="C44" s="2430"/>
      <c r="D44" s="2430"/>
      <c r="E44" s="2430"/>
      <c r="F44" s="2430"/>
    </row>
    <row r="45" spans="1:6" ht="31.5">
      <c r="A45" s="47" t="s">
        <v>134</v>
      </c>
      <c r="B45" s="47" t="s">
        <v>135</v>
      </c>
      <c r="C45" s="47" t="s">
        <v>15361</v>
      </c>
      <c r="D45" s="47" t="s">
        <v>136</v>
      </c>
      <c r="E45" s="105" t="s">
        <v>137</v>
      </c>
      <c r="F45" s="47" t="s">
        <v>138</v>
      </c>
    </row>
    <row r="46" spans="1:6" ht="15.75">
      <c r="A46" s="51"/>
      <c r="B46" s="2228" t="s">
        <v>2271</v>
      </c>
      <c r="C46" s="2229"/>
      <c r="D46" s="2230"/>
      <c r="E46" s="193"/>
      <c r="F46" s="51"/>
    </row>
    <row r="47" spans="1:6" ht="126">
      <c r="A47" s="51">
        <v>1</v>
      </c>
      <c r="B47" s="51" t="s">
        <v>247</v>
      </c>
      <c r="C47" s="51" t="s">
        <v>15453</v>
      </c>
      <c r="D47" s="51" t="s">
        <v>15454</v>
      </c>
      <c r="E47" s="193">
        <v>500000</v>
      </c>
      <c r="F47" s="51" t="s">
        <v>4</v>
      </c>
    </row>
    <row r="48" spans="1:6" ht="15.75">
      <c r="A48" s="51"/>
      <c r="B48" s="2228" t="s">
        <v>3304</v>
      </c>
      <c r="C48" s="2229"/>
      <c r="D48" s="2230"/>
      <c r="E48" s="105"/>
      <c r="F48" s="47"/>
    </row>
    <row r="49" spans="1:6" ht="63">
      <c r="A49" s="177">
        <v>2</v>
      </c>
      <c r="B49" s="51" t="s">
        <v>15457</v>
      </c>
      <c r="C49" s="51" t="s">
        <v>15458</v>
      </c>
      <c r="D49" s="51" t="s">
        <v>15459</v>
      </c>
      <c r="E49" s="193">
        <v>1500000</v>
      </c>
      <c r="F49" s="51" t="s">
        <v>118</v>
      </c>
    </row>
    <row r="50" spans="1:6" ht="47.25">
      <c r="A50" s="177">
        <v>3</v>
      </c>
      <c r="B50" s="51" t="s">
        <v>15460</v>
      </c>
      <c r="C50" s="51" t="s">
        <v>15461</v>
      </c>
      <c r="D50" s="51" t="s">
        <v>15462</v>
      </c>
      <c r="E50" s="193">
        <v>243232</v>
      </c>
      <c r="F50" s="51" t="s">
        <v>118</v>
      </c>
    </row>
    <row r="51" spans="1:6" ht="78.75">
      <c r="A51" s="177">
        <v>4</v>
      </c>
      <c r="B51" s="51" t="s">
        <v>15463</v>
      </c>
      <c r="C51" s="51" t="s">
        <v>15464</v>
      </c>
      <c r="D51" s="51" t="s">
        <v>15465</v>
      </c>
      <c r="E51" s="193">
        <v>6000000</v>
      </c>
      <c r="F51" s="51" t="s">
        <v>118</v>
      </c>
    </row>
    <row r="52" spans="1:6" ht="63">
      <c r="A52" s="177">
        <v>5</v>
      </c>
      <c r="B52" s="51" t="s">
        <v>15466</v>
      </c>
      <c r="C52" s="51" t="s">
        <v>15467</v>
      </c>
      <c r="D52" s="51" t="s">
        <v>15468</v>
      </c>
      <c r="E52" s="193">
        <v>1549556.4</v>
      </c>
      <c r="F52" s="51" t="s">
        <v>118</v>
      </c>
    </row>
    <row r="53" spans="1:6" ht="47.25">
      <c r="A53" s="177">
        <v>6</v>
      </c>
      <c r="B53" s="51" t="s">
        <v>15469</v>
      </c>
      <c r="C53" s="51" t="s">
        <v>15470</v>
      </c>
      <c r="D53" s="51" t="s">
        <v>15471</v>
      </c>
      <c r="E53" s="193">
        <v>2500000</v>
      </c>
      <c r="F53" s="51" t="s">
        <v>4</v>
      </c>
    </row>
    <row r="54" spans="1:6" ht="47.25">
      <c r="A54" s="177">
        <v>7</v>
      </c>
      <c r="B54" s="51" t="s">
        <v>15472</v>
      </c>
      <c r="C54" s="51" t="s">
        <v>15473</v>
      </c>
      <c r="D54" s="51" t="s">
        <v>15398</v>
      </c>
      <c r="E54" s="193">
        <v>2500000</v>
      </c>
      <c r="F54" s="51" t="s">
        <v>4</v>
      </c>
    </row>
    <row r="55" spans="1:6" ht="47.25">
      <c r="A55" s="177">
        <v>8</v>
      </c>
      <c r="B55" s="51" t="s">
        <v>15474</v>
      </c>
      <c r="C55" s="51" t="s">
        <v>15475</v>
      </c>
      <c r="D55" s="51" t="s">
        <v>15398</v>
      </c>
      <c r="E55" s="193">
        <v>2500000</v>
      </c>
      <c r="F55" s="51" t="s">
        <v>4</v>
      </c>
    </row>
    <row r="56" spans="1:6" ht="63">
      <c r="A56" s="177">
        <v>9</v>
      </c>
      <c r="B56" s="51" t="s">
        <v>15476</v>
      </c>
      <c r="C56" s="51" t="s">
        <v>15477</v>
      </c>
      <c r="D56" s="51" t="s">
        <v>17873</v>
      </c>
      <c r="E56" s="193">
        <v>6500000</v>
      </c>
      <c r="F56" s="51" t="s">
        <v>4</v>
      </c>
    </row>
    <row r="57" spans="1:6" ht="47.25">
      <c r="A57" s="177">
        <v>10</v>
      </c>
      <c r="B57" s="51" t="s">
        <v>15478</v>
      </c>
      <c r="C57" s="51" t="s">
        <v>15479</v>
      </c>
      <c r="D57" s="51" t="s">
        <v>15398</v>
      </c>
      <c r="E57" s="193">
        <v>2500000</v>
      </c>
      <c r="F57" s="51" t="s">
        <v>4</v>
      </c>
    </row>
    <row r="58" spans="1:6" ht="72.75" customHeight="1">
      <c r="A58" s="177">
        <v>11</v>
      </c>
      <c r="B58" s="51" t="s">
        <v>15480</v>
      </c>
      <c r="C58" s="51" t="s">
        <v>15481</v>
      </c>
      <c r="D58" s="51" t="s">
        <v>15398</v>
      </c>
      <c r="E58" s="193">
        <v>2500000</v>
      </c>
      <c r="F58" s="51" t="s">
        <v>4</v>
      </c>
    </row>
    <row r="59" spans="1:6" ht="69" customHeight="1">
      <c r="A59" s="177">
        <v>12</v>
      </c>
      <c r="B59" s="51" t="s">
        <v>15482</v>
      </c>
      <c r="C59" s="51" t="s">
        <v>15483</v>
      </c>
      <c r="D59" s="51" t="s">
        <v>15398</v>
      </c>
      <c r="E59" s="193">
        <v>2500000</v>
      </c>
      <c r="F59" s="51" t="s">
        <v>4</v>
      </c>
    </row>
    <row r="60" spans="1:6" ht="75.75" customHeight="1">
      <c r="A60" s="177">
        <v>13</v>
      </c>
      <c r="B60" s="51" t="s">
        <v>15484</v>
      </c>
      <c r="C60" s="51" t="s">
        <v>15485</v>
      </c>
      <c r="D60" s="51" t="s">
        <v>15486</v>
      </c>
      <c r="E60" s="193">
        <v>200000</v>
      </c>
      <c r="F60" s="51" t="s">
        <v>4</v>
      </c>
    </row>
    <row r="61" spans="1:6" ht="15.75">
      <c r="A61" s="177"/>
      <c r="B61" s="2228" t="s">
        <v>3341</v>
      </c>
      <c r="C61" s="2229"/>
      <c r="D61" s="2230"/>
      <c r="E61" s="193"/>
      <c r="F61" s="51"/>
    </row>
    <row r="62" spans="1:6" ht="116.25" customHeight="1">
      <c r="A62" s="177">
        <v>14</v>
      </c>
      <c r="B62" s="51" t="s">
        <v>15487</v>
      </c>
      <c r="C62" s="51" t="s">
        <v>15488</v>
      </c>
      <c r="D62" s="51" t="s">
        <v>17874</v>
      </c>
      <c r="E62" s="193">
        <v>3362885</v>
      </c>
      <c r="F62" s="51" t="s">
        <v>118</v>
      </c>
    </row>
    <row r="63" spans="1:6" ht="87" customHeight="1">
      <c r="A63" s="177">
        <v>15</v>
      </c>
      <c r="B63" s="108" t="s">
        <v>15489</v>
      </c>
      <c r="C63" s="51" t="s">
        <v>15490</v>
      </c>
      <c r="D63" s="51" t="s">
        <v>15491</v>
      </c>
      <c r="E63" s="193">
        <v>500000</v>
      </c>
      <c r="F63" s="51" t="s">
        <v>118</v>
      </c>
    </row>
    <row r="64" spans="1:6" ht="72" customHeight="1">
      <c r="A64" s="177">
        <v>16</v>
      </c>
      <c r="B64" s="51" t="s">
        <v>15495</v>
      </c>
      <c r="C64" s="51" t="s">
        <v>15493</v>
      </c>
      <c r="D64" s="51" t="s">
        <v>15496</v>
      </c>
      <c r="E64" s="374">
        <v>993536.72</v>
      </c>
      <c r="F64" s="51" t="s">
        <v>4</v>
      </c>
    </row>
    <row r="65" spans="1:6" ht="15.75">
      <c r="A65" s="177"/>
      <c r="B65" s="2228" t="s">
        <v>3278</v>
      </c>
      <c r="C65" s="2229"/>
      <c r="D65" s="2230"/>
      <c r="E65" s="374"/>
      <c r="F65" s="51"/>
    </row>
    <row r="66" spans="1:6" ht="67.5" customHeight="1">
      <c r="A66" s="177">
        <v>17</v>
      </c>
      <c r="B66" s="51" t="s">
        <v>15497</v>
      </c>
      <c r="C66" s="51" t="s">
        <v>15498</v>
      </c>
      <c r="D66" s="51" t="s">
        <v>15499</v>
      </c>
      <c r="E66" s="193">
        <v>2800000</v>
      </c>
      <c r="F66" s="51" t="s">
        <v>118</v>
      </c>
    </row>
    <row r="67" spans="1:6" ht="58.5" customHeight="1">
      <c r="A67" s="177">
        <v>18</v>
      </c>
      <c r="B67" s="51" t="s">
        <v>15500</v>
      </c>
      <c r="C67" s="51" t="s">
        <v>15501</v>
      </c>
      <c r="D67" s="51" t="s">
        <v>15502</v>
      </c>
      <c r="E67" s="193">
        <v>300000</v>
      </c>
      <c r="F67" s="51" t="s">
        <v>4</v>
      </c>
    </row>
    <row r="68" spans="1:6" ht="15.75">
      <c r="A68" s="49"/>
      <c r="B68" s="47" t="s">
        <v>15</v>
      </c>
      <c r="C68" s="51"/>
      <c r="D68" s="51"/>
      <c r="E68" s="4">
        <f>SUM(E47:E67)</f>
        <v>39449210.119999997</v>
      </c>
      <c r="F68" s="51"/>
    </row>
    <row r="69" spans="1:6" ht="15.75">
      <c r="A69" s="2168" t="s">
        <v>3665</v>
      </c>
      <c r="B69" s="2168"/>
      <c r="C69" s="2168"/>
      <c r="D69" s="2168"/>
      <c r="E69" s="2168"/>
      <c r="F69" s="2168"/>
    </row>
    <row r="70" spans="1:6" ht="69" customHeight="1">
      <c r="A70" s="2168" t="s">
        <v>3666</v>
      </c>
      <c r="B70" s="2168"/>
      <c r="C70" s="2168"/>
      <c r="D70" s="2168" t="s">
        <v>3667</v>
      </c>
      <c r="E70" s="2168"/>
      <c r="F70" s="2168"/>
    </row>
    <row r="71" spans="1:6" ht="93" customHeight="1">
      <c r="A71" s="2183" t="s">
        <v>42136</v>
      </c>
      <c r="B71" s="2184"/>
      <c r="C71" s="2185"/>
      <c r="D71" s="2183" t="s">
        <v>20504</v>
      </c>
      <c r="E71" s="2184"/>
      <c r="F71" s="2185"/>
    </row>
    <row r="80" spans="1:6" ht="63">
      <c r="A80" s="177">
        <v>28</v>
      </c>
      <c r="B80" s="51" t="s">
        <v>15492</v>
      </c>
      <c r="C80" s="51" t="s">
        <v>15493</v>
      </c>
      <c r="D80" s="51" t="s">
        <v>15494</v>
      </c>
      <c r="E80" s="193">
        <v>27000000</v>
      </c>
      <c r="F80" s="51" t="s">
        <v>118</v>
      </c>
    </row>
    <row r="81" spans="1:6" ht="15.75">
      <c r="A81" s="51"/>
      <c r="B81" s="2228" t="s">
        <v>1435</v>
      </c>
      <c r="C81" s="2229"/>
      <c r="D81" s="2230"/>
      <c r="E81" s="193"/>
      <c r="F81" s="51"/>
    </row>
    <row r="82" spans="1:6" ht="78.75">
      <c r="A82" s="51">
        <v>10</v>
      </c>
      <c r="B82" s="51" t="s">
        <v>581</v>
      </c>
      <c r="C82" s="51" t="s">
        <v>15451</v>
      </c>
      <c r="D82" s="51" t="s">
        <v>15452</v>
      </c>
      <c r="E82" s="193">
        <v>250000</v>
      </c>
      <c r="F82" s="51" t="s">
        <v>4</v>
      </c>
    </row>
    <row r="83" spans="1:6">
      <c r="E83" s="195">
        <f>SUM(E80:E82)</f>
        <v>27250000</v>
      </c>
    </row>
    <row r="88" spans="1:6">
      <c r="E88" s="195">
        <f>E83+E68+E20</f>
        <v>109040875.52</v>
      </c>
    </row>
  </sheetData>
  <mergeCells count="22">
    <mergeCell ref="A71:C71"/>
    <mergeCell ref="A21:C21"/>
    <mergeCell ref="D21:F21"/>
    <mergeCell ref="B81:D81"/>
    <mergeCell ref="B65:D65"/>
    <mergeCell ref="D71:F71"/>
    <mergeCell ref="A1:F1"/>
    <mergeCell ref="A2:F2"/>
    <mergeCell ref="A3:F3"/>
    <mergeCell ref="B5:D5"/>
    <mergeCell ref="B11:D11"/>
    <mergeCell ref="B15:D15"/>
    <mergeCell ref="B17:D17"/>
    <mergeCell ref="B61:D61"/>
    <mergeCell ref="A69:F69"/>
    <mergeCell ref="A70:C70"/>
    <mergeCell ref="D70:F70"/>
    <mergeCell ref="A42:F42"/>
    <mergeCell ref="A43:F43"/>
    <mergeCell ref="A44:F44"/>
    <mergeCell ref="B48:D48"/>
    <mergeCell ref="B46:D46"/>
  </mergeCells>
  <pageMargins left="0.7" right="0.7" top="0.75" bottom="0.75" header="0.3" footer="0.3"/>
  <pageSetup orientation="landscape" r:id="rId1"/>
  <headerFooter>
    <oddFooter>Page &amp;P of &amp;N</oddFooter>
  </headerFooter>
</worksheet>
</file>

<file path=xl/worksheets/sheet161.xml><?xml version="1.0" encoding="utf-8"?>
<worksheet xmlns="http://schemas.openxmlformats.org/spreadsheetml/2006/main" xmlns:r="http://schemas.openxmlformats.org/officeDocument/2006/relationships">
  <sheetPr>
    <tabColor theme="5" tint="-0.499984740745262"/>
  </sheetPr>
  <dimension ref="A1:H123"/>
  <sheetViews>
    <sheetView topLeftCell="A103" workbookViewId="0">
      <selection activeCell="G96" sqref="G96"/>
    </sheetView>
  </sheetViews>
  <sheetFormatPr defaultRowHeight="15.75"/>
  <cols>
    <col min="1" max="1" width="7.140625" style="1354" customWidth="1"/>
    <col min="2" max="2" width="19.42578125" style="269" customWidth="1"/>
    <col min="3" max="3" width="42.28515625" style="269" customWidth="1"/>
    <col min="4" max="4" width="22.85546875" style="269" customWidth="1"/>
    <col min="5" max="5" width="21.140625" style="1632" customWidth="1"/>
    <col min="6" max="6" width="9.28515625" style="1354" customWidth="1"/>
    <col min="7" max="7" width="18" style="1619" customWidth="1"/>
    <col min="8" max="8" width="16.42578125" style="269" bestFit="1" customWidth="1"/>
    <col min="9" max="9" width="14.5703125" style="269" bestFit="1" customWidth="1"/>
    <col min="10" max="16384" width="9.140625" style="269"/>
  </cols>
  <sheetData>
    <row r="1" spans="1:6">
      <c r="A1" s="2149" t="s">
        <v>133</v>
      </c>
      <c r="B1" s="2149"/>
      <c r="C1" s="2149"/>
      <c r="D1" s="2149"/>
      <c r="E1" s="2149"/>
      <c r="F1" s="2149"/>
    </row>
    <row r="2" spans="1:6">
      <c r="A2" s="2149" t="s">
        <v>37543</v>
      </c>
      <c r="B2" s="2149"/>
      <c r="C2" s="2149"/>
      <c r="D2" s="2149"/>
      <c r="E2" s="2149"/>
      <c r="F2" s="2149"/>
    </row>
    <row r="3" spans="1:6">
      <c r="A3" s="2149" t="s">
        <v>140</v>
      </c>
      <c r="B3" s="2149"/>
      <c r="C3" s="2149"/>
      <c r="D3" s="2149"/>
      <c r="E3" s="2149"/>
      <c r="F3" s="2149"/>
    </row>
    <row r="4" spans="1:6" s="1619" customFormat="1" ht="22.5" customHeight="1">
      <c r="A4" s="1392" t="s">
        <v>134</v>
      </c>
      <c r="B4" s="253" t="s">
        <v>676</v>
      </c>
      <c r="C4" s="253" t="s">
        <v>463</v>
      </c>
      <c r="D4" s="253" t="s">
        <v>788</v>
      </c>
      <c r="E4" s="385" t="s">
        <v>19290</v>
      </c>
      <c r="F4" s="52" t="s">
        <v>677</v>
      </c>
    </row>
    <row r="5" spans="1:6" ht="31.5">
      <c r="A5" s="58">
        <v>1</v>
      </c>
      <c r="B5" s="159" t="s">
        <v>1</v>
      </c>
      <c r="C5" s="159" t="s">
        <v>37544</v>
      </c>
      <c r="D5" s="159" t="s">
        <v>3</v>
      </c>
      <c r="E5" s="119">
        <v>1920000</v>
      </c>
      <c r="F5" s="175" t="s">
        <v>118</v>
      </c>
    </row>
    <row r="6" spans="1:6" ht="94.5">
      <c r="A6" s="58">
        <v>2</v>
      </c>
      <c r="B6" s="159" t="s">
        <v>5</v>
      </c>
      <c r="C6" s="159" t="s">
        <v>37545</v>
      </c>
      <c r="D6" s="159" t="s">
        <v>240</v>
      </c>
      <c r="E6" s="119">
        <v>2322452</v>
      </c>
      <c r="F6" s="175" t="s">
        <v>118</v>
      </c>
    </row>
    <row r="7" spans="1:6" ht="31.5">
      <c r="A7" s="58">
        <v>3</v>
      </c>
      <c r="B7" s="159" t="s">
        <v>7</v>
      </c>
      <c r="C7" s="159" t="s">
        <v>37546</v>
      </c>
      <c r="D7" s="159" t="s">
        <v>17998</v>
      </c>
      <c r="E7" s="119">
        <v>200000</v>
      </c>
      <c r="F7" s="175" t="s">
        <v>118</v>
      </c>
    </row>
    <row r="8" spans="1:6" ht="31.5">
      <c r="A8" s="58">
        <v>4</v>
      </c>
      <c r="B8" s="159" t="s">
        <v>10</v>
      </c>
      <c r="C8" s="159" t="s">
        <v>37547</v>
      </c>
      <c r="D8" s="159" t="s">
        <v>18000</v>
      </c>
      <c r="E8" s="119">
        <v>100000</v>
      </c>
      <c r="F8" s="175" t="s">
        <v>118</v>
      </c>
    </row>
    <row r="9" spans="1:6" ht="63">
      <c r="A9" s="58">
        <v>5</v>
      </c>
      <c r="B9" s="159" t="s">
        <v>12</v>
      </c>
      <c r="C9" s="159" t="s">
        <v>37548</v>
      </c>
      <c r="D9" s="159" t="s">
        <v>20850</v>
      </c>
      <c r="E9" s="119">
        <v>2000000</v>
      </c>
      <c r="F9" s="175" t="s">
        <v>118</v>
      </c>
    </row>
    <row r="10" spans="1:6">
      <c r="A10" s="58"/>
      <c r="B10" s="2215" t="s">
        <v>798</v>
      </c>
      <c r="C10" s="2220"/>
      <c r="D10" s="2216"/>
      <c r="E10" s="119"/>
      <c r="F10" s="175"/>
    </row>
    <row r="11" spans="1:6" ht="94.5">
      <c r="A11" s="58">
        <v>6</v>
      </c>
      <c r="B11" s="159" t="s">
        <v>5</v>
      </c>
      <c r="C11" s="159" t="s">
        <v>37549</v>
      </c>
      <c r="D11" s="159" t="s">
        <v>686</v>
      </c>
      <c r="E11" s="119">
        <v>713770</v>
      </c>
      <c r="F11" s="175" t="s">
        <v>118</v>
      </c>
    </row>
    <row r="12" spans="1:6" ht="63">
      <c r="A12" s="58">
        <v>7</v>
      </c>
      <c r="B12" s="159" t="s">
        <v>12</v>
      </c>
      <c r="C12" s="159" t="s">
        <v>37550</v>
      </c>
      <c r="D12" s="159" t="s">
        <v>1738</v>
      </c>
      <c r="E12" s="119">
        <v>1057456</v>
      </c>
      <c r="F12" s="175" t="s">
        <v>118</v>
      </c>
    </row>
    <row r="13" spans="1:6" ht="63">
      <c r="A13" s="58">
        <v>8</v>
      </c>
      <c r="B13" s="159" t="s">
        <v>360</v>
      </c>
      <c r="C13" s="159" t="s">
        <v>37551</v>
      </c>
      <c r="D13" s="159" t="s">
        <v>37552</v>
      </c>
      <c r="E13" s="119">
        <v>1500000</v>
      </c>
      <c r="F13" s="175" t="s">
        <v>118</v>
      </c>
    </row>
    <row r="14" spans="1:6">
      <c r="A14" s="58"/>
      <c r="B14" s="159"/>
      <c r="C14" s="159"/>
      <c r="D14" s="159"/>
      <c r="E14" s="119"/>
      <c r="F14" s="175"/>
    </row>
    <row r="15" spans="1:6" ht="78.75">
      <c r="A15" s="58">
        <v>9</v>
      </c>
      <c r="B15" s="159" t="s">
        <v>195</v>
      </c>
      <c r="C15" s="159" t="s">
        <v>37553</v>
      </c>
      <c r="D15" s="159" t="s">
        <v>22</v>
      </c>
      <c r="E15" s="119">
        <v>5738993</v>
      </c>
      <c r="F15" s="175" t="s">
        <v>118</v>
      </c>
    </row>
    <row r="16" spans="1:6">
      <c r="A16" s="58"/>
      <c r="B16" s="173" t="s">
        <v>145</v>
      </c>
      <c r="C16" s="173"/>
      <c r="D16" s="159"/>
      <c r="E16" s="119"/>
      <c r="F16" s="175"/>
    </row>
    <row r="17" spans="1:8" ht="47.25">
      <c r="A17" s="58">
        <v>10</v>
      </c>
      <c r="B17" s="159" t="s">
        <v>39</v>
      </c>
      <c r="C17" s="159" t="s">
        <v>37554</v>
      </c>
      <c r="D17" s="159" t="s">
        <v>37555</v>
      </c>
      <c r="E17" s="119">
        <v>7000000</v>
      </c>
      <c r="F17" s="175" t="s">
        <v>118</v>
      </c>
    </row>
    <row r="18" spans="1:8" ht="47.25">
      <c r="A18" s="58">
        <v>11</v>
      </c>
      <c r="B18" s="159" t="s">
        <v>14383</v>
      </c>
      <c r="C18" s="159" t="s">
        <v>37556</v>
      </c>
      <c r="D18" s="159" t="s">
        <v>30571</v>
      </c>
      <c r="E18" s="119">
        <v>16000000</v>
      </c>
      <c r="F18" s="175" t="s">
        <v>118</v>
      </c>
    </row>
    <row r="19" spans="1:8" ht="220.5">
      <c r="A19" s="58">
        <v>12</v>
      </c>
      <c r="B19" s="159" t="s">
        <v>1752</v>
      </c>
      <c r="C19" s="159" t="s">
        <v>37557</v>
      </c>
      <c r="D19" s="159" t="s">
        <v>6036</v>
      </c>
      <c r="E19" s="119">
        <v>7000000</v>
      </c>
      <c r="F19" s="175" t="s">
        <v>763</v>
      </c>
    </row>
    <row r="20" spans="1:8">
      <c r="A20" s="58"/>
      <c r="B20" s="253" t="s">
        <v>555</v>
      </c>
      <c r="C20" s="159"/>
      <c r="D20" s="159"/>
      <c r="E20" s="119"/>
      <c r="F20" s="175"/>
    </row>
    <row r="21" spans="1:8" ht="283.5">
      <c r="A21" s="58">
        <v>13</v>
      </c>
      <c r="B21" s="159" t="s">
        <v>37558</v>
      </c>
      <c r="C21" s="283" t="s">
        <v>37559</v>
      </c>
      <c r="D21" s="159" t="s">
        <v>37773</v>
      </c>
      <c r="E21" s="119">
        <v>2180817</v>
      </c>
      <c r="F21" s="283" t="s">
        <v>583</v>
      </c>
    </row>
    <row r="22" spans="1:8">
      <c r="A22" s="58"/>
      <c r="B22" s="253" t="s">
        <v>208</v>
      </c>
      <c r="C22" s="283"/>
      <c r="D22" s="159"/>
      <c r="E22" s="119"/>
      <c r="F22" s="283"/>
    </row>
    <row r="23" spans="1:8" ht="267.75">
      <c r="A23" s="58">
        <v>14</v>
      </c>
      <c r="B23" s="159" t="s">
        <v>37560</v>
      </c>
      <c r="C23" s="159" t="s">
        <v>37561</v>
      </c>
      <c r="D23" s="159" t="s">
        <v>37775</v>
      </c>
      <c r="E23" s="119">
        <v>1626570.52</v>
      </c>
      <c r="F23" s="175" t="s">
        <v>583</v>
      </c>
      <c r="H23" s="1620"/>
    </row>
    <row r="24" spans="1:8">
      <c r="A24" s="58"/>
      <c r="B24" s="2215" t="s">
        <v>14829</v>
      </c>
      <c r="C24" s="2216"/>
      <c r="D24" s="159"/>
      <c r="E24" s="119"/>
      <c r="F24" s="175"/>
    </row>
    <row r="25" spans="1:8" ht="94.5">
      <c r="A25" s="58">
        <v>15</v>
      </c>
      <c r="B25" s="159" t="s">
        <v>37567</v>
      </c>
      <c r="C25" s="159" t="s">
        <v>37568</v>
      </c>
      <c r="D25" s="159" t="s">
        <v>37569</v>
      </c>
      <c r="E25" s="119">
        <v>550000</v>
      </c>
      <c r="F25" s="175" t="s">
        <v>118</v>
      </c>
    </row>
    <row r="26" spans="1:8" ht="78.75">
      <c r="A26" s="58">
        <v>16</v>
      </c>
      <c r="B26" s="159" t="s">
        <v>37570</v>
      </c>
      <c r="C26" s="159" t="s">
        <v>37571</v>
      </c>
      <c r="D26" s="159" t="s">
        <v>37572</v>
      </c>
      <c r="E26" s="119">
        <v>480000</v>
      </c>
      <c r="F26" s="175" t="s">
        <v>118</v>
      </c>
    </row>
    <row r="27" spans="1:8" ht="78.75">
      <c r="A27" s="58">
        <v>17</v>
      </c>
      <c r="B27" s="159" t="s">
        <v>37573</v>
      </c>
      <c r="C27" s="159" t="s">
        <v>37574</v>
      </c>
      <c r="D27" s="159" t="s">
        <v>37575</v>
      </c>
      <c r="E27" s="119">
        <v>460000</v>
      </c>
      <c r="F27" s="175" t="s">
        <v>118</v>
      </c>
    </row>
    <row r="28" spans="1:8" ht="47.25">
      <c r="A28" s="58">
        <v>18</v>
      </c>
      <c r="B28" s="159" t="s">
        <v>37576</v>
      </c>
      <c r="C28" s="159" t="s">
        <v>37577</v>
      </c>
      <c r="D28" s="159" t="s">
        <v>37578</v>
      </c>
      <c r="E28" s="119">
        <v>120000</v>
      </c>
      <c r="F28" s="175" t="s">
        <v>118</v>
      </c>
    </row>
    <row r="29" spans="1:8" ht="47.25">
      <c r="A29" s="58">
        <v>19</v>
      </c>
      <c r="B29" s="159" t="s">
        <v>37579</v>
      </c>
      <c r="C29" s="159" t="s">
        <v>37580</v>
      </c>
      <c r="D29" s="159" t="s">
        <v>5586</v>
      </c>
      <c r="E29" s="119">
        <v>480000</v>
      </c>
      <c r="F29" s="175" t="s">
        <v>118</v>
      </c>
    </row>
    <row r="30" spans="1:8" ht="63">
      <c r="A30" s="58">
        <v>20</v>
      </c>
      <c r="B30" s="159" t="s">
        <v>37581</v>
      </c>
      <c r="C30" s="159" t="s">
        <v>37582</v>
      </c>
      <c r="D30" s="159" t="s">
        <v>37583</v>
      </c>
      <c r="E30" s="119">
        <v>1100000</v>
      </c>
      <c r="F30" s="175" t="s">
        <v>118</v>
      </c>
    </row>
    <row r="31" spans="1:8" ht="78.75">
      <c r="A31" s="58">
        <v>21</v>
      </c>
      <c r="B31" s="159" t="s">
        <v>37584</v>
      </c>
      <c r="C31" s="159" t="s">
        <v>37585</v>
      </c>
      <c r="D31" s="159" t="s">
        <v>37586</v>
      </c>
      <c r="E31" s="119">
        <v>500000</v>
      </c>
      <c r="F31" s="175" t="s">
        <v>118</v>
      </c>
    </row>
    <row r="32" spans="1:8" ht="78.75">
      <c r="A32" s="58">
        <v>22</v>
      </c>
      <c r="B32" s="159" t="s">
        <v>37587</v>
      </c>
      <c r="C32" s="159" t="s">
        <v>37588</v>
      </c>
      <c r="D32" s="159" t="s">
        <v>37589</v>
      </c>
      <c r="E32" s="119">
        <v>300000</v>
      </c>
      <c r="F32" s="175" t="s">
        <v>118</v>
      </c>
    </row>
    <row r="33" spans="1:6" ht="78.75">
      <c r="A33" s="58">
        <v>23</v>
      </c>
      <c r="B33" s="159" t="s">
        <v>9795</v>
      </c>
      <c r="C33" s="159" t="s">
        <v>37590</v>
      </c>
      <c r="D33" s="159" t="s">
        <v>37591</v>
      </c>
      <c r="E33" s="119">
        <v>300000</v>
      </c>
      <c r="F33" s="175" t="s">
        <v>118</v>
      </c>
    </row>
    <row r="34" spans="1:6" ht="78.75">
      <c r="A34" s="58">
        <v>24</v>
      </c>
      <c r="B34" s="159" t="s">
        <v>37592</v>
      </c>
      <c r="C34" s="159" t="s">
        <v>37593</v>
      </c>
      <c r="D34" s="159" t="s">
        <v>37594</v>
      </c>
      <c r="E34" s="119">
        <v>300000</v>
      </c>
      <c r="F34" s="175" t="s">
        <v>118</v>
      </c>
    </row>
    <row r="35" spans="1:6" ht="78.75">
      <c r="A35" s="58">
        <v>25</v>
      </c>
      <c r="B35" s="159" t="s">
        <v>37595</v>
      </c>
      <c r="C35" s="159" t="s">
        <v>37596</v>
      </c>
      <c r="D35" s="159" t="s">
        <v>37594</v>
      </c>
      <c r="E35" s="119">
        <v>300000</v>
      </c>
      <c r="F35" s="175" t="s">
        <v>118</v>
      </c>
    </row>
    <row r="36" spans="1:6" ht="78.75">
      <c r="A36" s="58">
        <v>26</v>
      </c>
      <c r="B36" s="159" t="s">
        <v>37597</v>
      </c>
      <c r="C36" s="159" t="s">
        <v>37598</v>
      </c>
      <c r="D36" s="159" t="s">
        <v>37591</v>
      </c>
      <c r="E36" s="119">
        <v>200000</v>
      </c>
      <c r="F36" s="175" t="s">
        <v>118</v>
      </c>
    </row>
    <row r="37" spans="1:6" ht="63">
      <c r="A37" s="58">
        <v>27</v>
      </c>
      <c r="B37" s="159" t="s">
        <v>5446</v>
      </c>
      <c r="C37" s="159" t="s">
        <v>37599</v>
      </c>
      <c r="D37" s="159" t="s">
        <v>37600</v>
      </c>
      <c r="E37" s="119">
        <v>400000</v>
      </c>
      <c r="F37" s="175" t="s">
        <v>118</v>
      </c>
    </row>
    <row r="38" spans="1:6" ht="63">
      <c r="A38" s="58">
        <v>28</v>
      </c>
      <c r="B38" s="159" t="s">
        <v>37601</v>
      </c>
      <c r="C38" s="159" t="s">
        <v>37602</v>
      </c>
      <c r="D38" s="159" t="s">
        <v>37600</v>
      </c>
      <c r="E38" s="119">
        <v>100000</v>
      </c>
      <c r="F38" s="175" t="s">
        <v>118</v>
      </c>
    </row>
    <row r="39" spans="1:6" ht="63">
      <c r="A39" s="58">
        <v>29</v>
      </c>
      <c r="B39" s="159" t="s">
        <v>37603</v>
      </c>
      <c r="C39" s="159" t="s">
        <v>37604</v>
      </c>
      <c r="D39" s="159" t="s">
        <v>37605</v>
      </c>
      <c r="E39" s="119">
        <v>500000</v>
      </c>
      <c r="F39" s="175" t="s">
        <v>118</v>
      </c>
    </row>
    <row r="40" spans="1:6" ht="78.75">
      <c r="A40" s="58">
        <v>30</v>
      </c>
      <c r="B40" s="159" t="s">
        <v>37606</v>
      </c>
      <c r="C40" s="159" t="s">
        <v>37607</v>
      </c>
      <c r="D40" s="159" t="s">
        <v>37608</v>
      </c>
      <c r="E40" s="119">
        <v>400000</v>
      </c>
      <c r="F40" s="175" t="s">
        <v>110</v>
      </c>
    </row>
    <row r="41" spans="1:6" ht="78.75">
      <c r="A41" s="58">
        <v>31</v>
      </c>
      <c r="B41" s="159" t="s">
        <v>37609</v>
      </c>
      <c r="C41" s="159" t="s">
        <v>37610</v>
      </c>
      <c r="D41" s="159" t="s">
        <v>37608</v>
      </c>
      <c r="E41" s="119">
        <v>450000</v>
      </c>
      <c r="F41" s="175" t="s">
        <v>118</v>
      </c>
    </row>
    <row r="42" spans="1:6" ht="63">
      <c r="A42" s="58">
        <v>32</v>
      </c>
      <c r="B42" s="159" t="s">
        <v>16193</v>
      </c>
      <c r="C42" s="159" t="s">
        <v>37611</v>
      </c>
      <c r="D42" s="159" t="s">
        <v>37605</v>
      </c>
      <c r="E42" s="119">
        <v>450000</v>
      </c>
      <c r="F42" s="175" t="s">
        <v>118</v>
      </c>
    </row>
    <row r="43" spans="1:6" ht="63">
      <c r="A43" s="58">
        <v>33</v>
      </c>
      <c r="B43" s="159" t="s">
        <v>37612</v>
      </c>
      <c r="C43" s="159" t="s">
        <v>37613</v>
      </c>
      <c r="D43" s="159" t="s">
        <v>37614</v>
      </c>
      <c r="E43" s="119">
        <v>250000</v>
      </c>
      <c r="F43" s="175" t="s">
        <v>118</v>
      </c>
    </row>
    <row r="44" spans="1:6" ht="63">
      <c r="A44" s="58">
        <v>34</v>
      </c>
      <c r="B44" s="159" t="s">
        <v>37615</v>
      </c>
      <c r="C44" s="159" t="s">
        <v>37616</v>
      </c>
      <c r="D44" s="159" t="s">
        <v>37617</v>
      </c>
      <c r="E44" s="119">
        <v>350000</v>
      </c>
      <c r="F44" s="175" t="s">
        <v>118</v>
      </c>
    </row>
    <row r="45" spans="1:6" ht="94.5">
      <c r="A45" s="58">
        <v>35</v>
      </c>
      <c r="B45" s="159" t="s">
        <v>37618</v>
      </c>
      <c r="C45" s="159" t="s">
        <v>37619</v>
      </c>
      <c r="D45" s="159" t="s">
        <v>37774</v>
      </c>
      <c r="E45" s="119">
        <v>500000</v>
      </c>
      <c r="F45" s="175" t="s">
        <v>118</v>
      </c>
    </row>
    <row r="46" spans="1:6" ht="94.5">
      <c r="A46" s="58">
        <v>36</v>
      </c>
      <c r="B46" s="159" t="s">
        <v>37620</v>
      </c>
      <c r="C46" s="159" t="s">
        <v>37621</v>
      </c>
      <c r="D46" s="159" t="s">
        <v>37622</v>
      </c>
      <c r="E46" s="119">
        <v>800000</v>
      </c>
      <c r="F46" s="175" t="s">
        <v>118</v>
      </c>
    </row>
    <row r="47" spans="1:6" ht="78.75">
      <c r="A47" s="58">
        <v>37</v>
      </c>
      <c r="B47" s="159" t="s">
        <v>37623</v>
      </c>
      <c r="C47" s="159" t="s">
        <v>37624</v>
      </c>
      <c r="D47" s="159" t="s">
        <v>37776</v>
      </c>
      <c r="E47" s="119">
        <v>700000</v>
      </c>
      <c r="F47" s="175" t="s">
        <v>118</v>
      </c>
    </row>
    <row r="48" spans="1:6" ht="63">
      <c r="A48" s="58">
        <v>38</v>
      </c>
      <c r="B48" s="159" t="s">
        <v>37625</v>
      </c>
      <c r="C48" s="159" t="s">
        <v>37626</v>
      </c>
      <c r="D48" s="159" t="s">
        <v>37777</v>
      </c>
      <c r="E48" s="119">
        <v>400000</v>
      </c>
      <c r="F48" s="175" t="s">
        <v>118</v>
      </c>
    </row>
    <row r="49" spans="1:6" ht="94.5">
      <c r="A49" s="58">
        <v>39</v>
      </c>
      <c r="B49" s="159" t="s">
        <v>37631</v>
      </c>
      <c r="C49" s="159" t="s">
        <v>37632</v>
      </c>
      <c r="D49" s="159" t="s">
        <v>37633</v>
      </c>
      <c r="E49" s="119">
        <v>900000</v>
      </c>
      <c r="F49" s="175" t="s">
        <v>118</v>
      </c>
    </row>
    <row r="50" spans="1:6" ht="78.75">
      <c r="A50" s="58">
        <v>40</v>
      </c>
      <c r="B50" s="159" t="s">
        <v>37636</v>
      </c>
      <c r="C50" s="159" t="s">
        <v>37637</v>
      </c>
      <c r="D50" s="159" t="s">
        <v>37638</v>
      </c>
      <c r="E50" s="119">
        <v>600000</v>
      </c>
      <c r="F50" s="175" t="s">
        <v>118</v>
      </c>
    </row>
    <row r="51" spans="1:6" ht="63">
      <c r="A51" s="58">
        <v>41</v>
      </c>
      <c r="B51" s="159" t="s">
        <v>37639</v>
      </c>
      <c r="C51" s="159" t="s">
        <v>37640</v>
      </c>
      <c r="D51" s="159" t="s">
        <v>37641</v>
      </c>
      <c r="E51" s="119">
        <v>900000</v>
      </c>
      <c r="F51" s="175" t="s">
        <v>118</v>
      </c>
    </row>
    <row r="52" spans="1:6" ht="78.75">
      <c r="A52" s="58">
        <v>42</v>
      </c>
      <c r="B52" s="159" t="s">
        <v>37642</v>
      </c>
      <c r="C52" s="159" t="s">
        <v>37643</v>
      </c>
      <c r="D52" s="159" t="s">
        <v>37644</v>
      </c>
      <c r="E52" s="119">
        <v>600000</v>
      </c>
      <c r="F52" s="175" t="s">
        <v>118</v>
      </c>
    </row>
    <row r="53" spans="1:6" ht="78.75">
      <c r="A53" s="58">
        <v>43</v>
      </c>
      <c r="B53" s="159" t="s">
        <v>37645</v>
      </c>
      <c r="C53" s="159" t="s">
        <v>37646</v>
      </c>
      <c r="D53" s="159" t="s">
        <v>37644</v>
      </c>
      <c r="E53" s="119">
        <v>600000</v>
      </c>
      <c r="F53" s="175" t="s">
        <v>118</v>
      </c>
    </row>
    <row r="54" spans="1:6" ht="63">
      <c r="A54" s="58">
        <v>44</v>
      </c>
      <c r="B54" s="159" t="s">
        <v>37647</v>
      </c>
      <c r="C54" s="159" t="s">
        <v>37648</v>
      </c>
      <c r="D54" s="159" t="s">
        <v>37649</v>
      </c>
      <c r="E54" s="119">
        <v>300000</v>
      </c>
      <c r="F54" s="175" t="s">
        <v>118</v>
      </c>
    </row>
    <row r="55" spans="1:6" ht="63">
      <c r="A55" s="58">
        <v>45</v>
      </c>
      <c r="B55" s="159" t="s">
        <v>37650</v>
      </c>
      <c r="C55" s="159" t="s">
        <v>37651</v>
      </c>
      <c r="D55" s="159" t="s">
        <v>37652</v>
      </c>
      <c r="E55" s="119">
        <v>200000</v>
      </c>
      <c r="F55" s="175" t="s">
        <v>118</v>
      </c>
    </row>
    <row r="56" spans="1:6" ht="63">
      <c r="A56" s="58">
        <v>46</v>
      </c>
      <c r="B56" s="159" t="s">
        <v>37653</v>
      </c>
      <c r="C56" s="159" t="s">
        <v>37654</v>
      </c>
      <c r="D56" s="159" t="s">
        <v>37779</v>
      </c>
      <c r="E56" s="119">
        <v>200000</v>
      </c>
      <c r="F56" s="175" t="s">
        <v>118</v>
      </c>
    </row>
    <row r="57" spans="1:6" ht="63">
      <c r="A57" s="58">
        <v>47</v>
      </c>
      <c r="B57" s="159" t="s">
        <v>37655</v>
      </c>
      <c r="C57" s="159" t="s">
        <v>37656</v>
      </c>
      <c r="D57" s="159" t="s">
        <v>37657</v>
      </c>
      <c r="E57" s="119">
        <v>300000</v>
      </c>
      <c r="F57" s="175" t="s">
        <v>118</v>
      </c>
    </row>
    <row r="58" spans="1:6" ht="94.5">
      <c r="A58" s="58">
        <v>48</v>
      </c>
      <c r="B58" s="159" t="s">
        <v>37658</v>
      </c>
      <c r="C58" s="159" t="s">
        <v>37659</v>
      </c>
      <c r="D58" s="159" t="s">
        <v>37780</v>
      </c>
      <c r="E58" s="119">
        <v>700000</v>
      </c>
      <c r="F58" s="175" t="s">
        <v>118</v>
      </c>
    </row>
    <row r="59" spans="1:6" ht="78.75">
      <c r="A59" s="58">
        <v>49</v>
      </c>
      <c r="B59" s="159" t="s">
        <v>37660</v>
      </c>
      <c r="C59" s="159" t="s">
        <v>37661</v>
      </c>
      <c r="D59" s="159" t="s">
        <v>37781</v>
      </c>
      <c r="E59" s="119">
        <v>200000</v>
      </c>
      <c r="F59" s="175" t="s">
        <v>118</v>
      </c>
    </row>
    <row r="60" spans="1:6" ht="47.25">
      <c r="A60" s="58">
        <v>50</v>
      </c>
      <c r="B60" s="159" t="s">
        <v>37662</v>
      </c>
      <c r="C60" s="159" t="s">
        <v>37663</v>
      </c>
      <c r="D60" s="159" t="s">
        <v>37664</v>
      </c>
      <c r="E60" s="119">
        <v>200000</v>
      </c>
      <c r="F60" s="175" t="s">
        <v>118</v>
      </c>
    </row>
    <row r="61" spans="1:6" ht="63">
      <c r="A61" s="58">
        <v>51</v>
      </c>
      <c r="B61" s="159" t="s">
        <v>37665</v>
      </c>
      <c r="C61" s="159" t="s">
        <v>37666</v>
      </c>
      <c r="D61" s="159" t="s">
        <v>37782</v>
      </c>
      <c r="E61" s="119">
        <v>300000</v>
      </c>
      <c r="F61" s="175" t="s">
        <v>118</v>
      </c>
    </row>
    <row r="62" spans="1:6" ht="78.75">
      <c r="A62" s="58">
        <v>52</v>
      </c>
      <c r="B62" s="159" t="s">
        <v>37667</v>
      </c>
      <c r="C62" s="159" t="s">
        <v>37668</v>
      </c>
      <c r="D62" s="159" t="s">
        <v>37669</v>
      </c>
      <c r="E62" s="119">
        <v>300000</v>
      </c>
      <c r="F62" s="175" t="s">
        <v>118</v>
      </c>
    </row>
    <row r="63" spans="1:6" ht="31.5">
      <c r="A63" s="58">
        <v>53</v>
      </c>
      <c r="B63" s="159" t="s">
        <v>37670</v>
      </c>
      <c r="C63" s="159" t="s">
        <v>42388</v>
      </c>
      <c r="D63" s="159" t="s">
        <v>37671</v>
      </c>
      <c r="E63" s="119">
        <v>1639999.52</v>
      </c>
      <c r="F63" s="175" t="s">
        <v>118</v>
      </c>
    </row>
    <row r="64" spans="1:6" ht="47.25">
      <c r="A64" s="58">
        <v>54</v>
      </c>
      <c r="B64" s="159" t="s">
        <v>37564</v>
      </c>
      <c r="C64" s="159" t="s">
        <v>37565</v>
      </c>
      <c r="D64" s="159" t="s">
        <v>37566</v>
      </c>
      <c r="E64" s="119">
        <v>3680000</v>
      </c>
      <c r="F64" s="175" t="s">
        <v>118</v>
      </c>
    </row>
    <row r="65" spans="1:6">
      <c r="A65" s="58"/>
      <c r="B65" s="2215" t="s">
        <v>535</v>
      </c>
      <c r="C65" s="2216"/>
      <c r="D65" s="159"/>
      <c r="E65" s="119"/>
      <c r="F65" s="175"/>
    </row>
    <row r="66" spans="1:6" ht="78.75">
      <c r="A66" s="58">
        <v>55</v>
      </c>
      <c r="B66" s="159" t="s">
        <v>37672</v>
      </c>
      <c r="C66" s="159" t="s">
        <v>37673</v>
      </c>
      <c r="D66" s="159" t="s">
        <v>37674</v>
      </c>
      <c r="E66" s="119">
        <v>2000000</v>
      </c>
      <c r="F66" s="175" t="s">
        <v>110</v>
      </c>
    </row>
    <row r="67" spans="1:6" ht="78.75">
      <c r="A67" s="58">
        <v>56</v>
      </c>
      <c r="B67" s="159" t="s">
        <v>37675</v>
      </c>
      <c r="C67" s="159" t="s">
        <v>37676</v>
      </c>
      <c r="D67" s="159" t="s">
        <v>37674</v>
      </c>
      <c r="E67" s="119">
        <v>2000000</v>
      </c>
      <c r="F67" s="175" t="s">
        <v>118</v>
      </c>
    </row>
    <row r="68" spans="1:6" ht="78.75">
      <c r="A68" s="58">
        <v>57</v>
      </c>
      <c r="B68" s="159" t="s">
        <v>37677</v>
      </c>
      <c r="C68" s="159" t="s">
        <v>37678</v>
      </c>
      <c r="D68" s="159" t="s">
        <v>37679</v>
      </c>
      <c r="E68" s="119">
        <v>2000000</v>
      </c>
      <c r="F68" s="175" t="s">
        <v>110</v>
      </c>
    </row>
    <row r="69" spans="1:6" ht="63">
      <c r="A69" s="58">
        <v>58</v>
      </c>
      <c r="B69" s="159" t="s">
        <v>37683</v>
      </c>
      <c r="C69" s="159" t="s">
        <v>37684</v>
      </c>
      <c r="D69" s="159" t="s">
        <v>37685</v>
      </c>
      <c r="E69" s="119">
        <v>250000</v>
      </c>
      <c r="F69" s="175" t="s">
        <v>110</v>
      </c>
    </row>
    <row r="70" spans="1:6" ht="110.25">
      <c r="A70" s="58">
        <v>59</v>
      </c>
      <c r="B70" s="159" t="s">
        <v>37686</v>
      </c>
      <c r="C70" s="159" t="s">
        <v>37687</v>
      </c>
      <c r="D70" s="159" t="s">
        <v>37688</v>
      </c>
      <c r="E70" s="119">
        <v>1450000</v>
      </c>
      <c r="F70" s="175" t="s">
        <v>118</v>
      </c>
    </row>
    <row r="71" spans="1:6" ht="94.5">
      <c r="A71" s="58">
        <v>60</v>
      </c>
      <c r="B71" s="159" t="s">
        <v>37689</v>
      </c>
      <c r="C71" s="159" t="s">
        <v>37690</v>
      </c>
      <c r="D71" s="159" t="s">
        <v>37691</v>
      </c>
      <c r="E71" s="119">
        <v>350000</v>
      </c>
      <c r="F71" s="175" t="s">
        <v>118</v>
      </c>
    </row>
    <row r="72" spans="1:6" ht="126">
      <c r="A72" s="58">
        <v>61</v>
      </c>
      <c r="B72" s="283" t="s">
        <v>37692</v>
      </c>
      <c r="C72" s="283" t="s">
        <v>37693</v>
      </c>
      <c r="D72" s="159" t="s">
        <v>37694</v>
      </c>
      <c r="E72" s="357">
        <v>1300000</v>
      </c>
      <c r="F72" s="283" t="s">
        <v>118</v>
      </c>
    </row>
    <row r="73" spans="1:6" ht="63">
      <c r="A73" s="58">
        <v>62</v>
      </c>
      <c r="B73" s="159" t="s">
        <v>37695</v>
      </c>
      <c r="C73" s="159" t="s">
        <v>37696</v>
      </c>
      <c r="D73" s="159" t="s">
        <v>37697</v>
      </c>
      <c r="E73" s="119">
        <v>300000</v>
      </c>
      <c r="F73" s="175" t="s">
        <v>118</v>
      </c>
    </row>
    <row r="74" spans="1:6" ht="63">
      <c r="A74" s="58">
        <v>63</v>
      </c>
      <c r="B74" s="159" t="s">
        <v>37698</v>
      </c>
      <c r="C74" s="159" t="s">
        <v>37699</v>
      </c>
      <c r="D74" s="159" t="s">
        <v>37600</v>
      </c>
      <c r="E74" s="119">
        <v>400000</v>
      </c>
      <c r="F74" s="175" t="s">
        <v>37700</v>
      </c>
    </row>
    <row r="75" spans="1:6" ht="78.75">
      <c r="A75" s="58">
        <v>64</v>
      </c>
      <c r="B75" s="159" t="s">
        <v>37701</v>
      </c>
      <c r="C75" s="159" t="s">
        <v>37702</v>
      </c>
      <c r="D75" s="159" t="s">
        <v>37703</v>
      </c>
      <c r="E75" s="119">
        <v>200000</v>
      </c>
      <c r="F75" s="175" t="s">
        <v>118</v>
      </c>
    </row>
    <row r="76" spans="1:6" ht="78.75">
      <c r="A76" s="58">
        <v>65</v>
      </c>
      <c r="B76" s="159" t="s">
        <v>37704</v>
      </c>
      <c r="C76" s="159" t="s">
        <v>37705</v>
      </c>
      <c r="D76" s="159" t="s">
        <v>37783</v>
      </c>
      <c r="E76" s="119">
        <v>300000</v>
      </c>
      <c r="F76" s="175" t="s">
        <v>118</v>
      </c>
    </row>
    <row r="77" spans="1:6" ht="189">
      <c r="A77" s="58">
        <v>66</v>
      </c>
      <c r="B77" s="283" t="s">
        <v>37706</v>
      </c>
      <c r="C77" s="283" t="s">
        <v>37707</v>
      </c>
      <c r="D77" s="335" t="s">
        <v>37708</v>
      </c>
      <c r="E77" s="357">
        <v>1400000</v>
      </c>
      <c r="F77" s="283" t="s">
        <v>118</v>
      </c>
    </row>
    <row r="78" spans="1:6" ht="78.75">
      <c r="A78" s="58">
        <v>67</v>
      </c>
      <c r="B78" s="159" t="s">
        <v>37709</v>
      </c>
      <c r="C78" s="159" t="s">
        <v>37710</v>
      </c>
      <c r="D78" s="159" t="s">
        <v>37711</v>
      </c>
      <c r="E78" s="119">
        <v>900000</v>
      </c>
      <c r="F78" s="175" t="s">
        <v>110</v>
      </c>
    </row>
    <row r="79" spans="1:6" ht="63">
      <c r="A79" s="58">
        <v>68</v>
      </c>
      <c r="B79" s="159" t="s">
        <v>37712</v>
      </c>
      <c r="C79" s="159" t="s">
        <v>37713</v>
      </c>
      <c r="D79" s="159" t="s">
        <v>37714</v>
      </c>
      <c r="E79" s="119">
        <v>1000000</v>
      </c>
      <c r="F79" s="175" t="s">
        <v>110</v>
      </c>
    </row>
    <row r="80" spans="1:6" ht="78.75">
      <c r="A80" s="58">
        <v>69</v>
      </c>
      <c r="B80" s="159" t="s">
        <v>37715</v>
      </c>
      <c r="C80" s="159" t="s">
        <v>37716</v>
      </c>
      <c r="D80" s="159" t="s">
        <v>37717</v>
      </c>
      <c r="E80" s="119">
        <v>1000000</v>
      </c>
      <c r="F80" s="175" t="s">
        <v>110</v>
      </c>
    </row>
    <row r="81" spans="1:6" ht="63">
      <c r="A81" s="58">
        <v>70</v>
      </c>
      <c r="B81" s="159" t="s">
        <v>37718</v>
      </c>
      <c r="C81" s="159" t="s">
        <v>37719</v>
      </c>
      <c r="D81" s="159" t="s">
        <v>37720</v>
      </c>
      <c r="E81" s="119">
        <v>350000</v>
      </c>
      <c r="F81" s="175" t="s">
        <v>110</v>
      </c>
    </row>
    <row r="82" spans="1:6" ht="78.75">
      <c r="A82" s="58">
        <v>71</v>
      </c>
      <c r="B82" s="159" t="s">
        <v>37721</v>
      </c>
      <c r="C82" s="159" t="s">
        <v>37722</v>
      </c>
      <c r="D82" s="159" t="s">
        <v>37723</v>
      </c>
      <c r="E82" s="119">
        <v>1100000</v>
      </c>
      <c r="F82" s="175" t="s">
        <v>110</v>
      </c>
    </row>
    <row r="83" spans="1:6" ht="78.75">
      <c r="A83" s="58">
        <v>72</v>
      </c>
      <c r="B83" s="159" t="s">
        <v>37724</v>
      </c>
      <c r="C83" s="159" t="s">
        <v>37725</v>
      </c>
      <c r="D83" s="159" t="s">
        <v>37784</v>
      </c>
      <c r="E83" s="119">
        <v>1100000</v>
      </c>
      <c r="F83" s="175" t="s">
        <v>110</v>
      </c>
    </row>
    <row r="84" spans="1:6" ht="78.75">
      <c r="A84" s="58">
        <v>73</v>
      </c>
      <c r="B84" s="159" t="s">
        <v>37726</v>
      </c>
      <c r="C84" s="159" t="s">
        <v>37727</v>
      </c>
      <c r="D84" s="159" t="s">
        <v>37785</v>
      </c>
      <c r="E84" s="119">
        <v>800000</v>
      </c>
      <c r="F84" s="175" t="s">
        <v>110</v>
      </c>
    </row>
    <row r="85" spans="1:6" ht="78.75">
      <c r="A85" s="58">
        <v>74</v>
      </c>
      <c r="B85" s="159" t="s">
        <v>37728</v>
      </c>
      <c r="C85" s="159" t="s">
        <v>37729</v>
      </c>
      <c r="D85" s="159" t="s">
        <v>37730</v>
      </c>
      <c r="E85" s="119">
        <v>400000</v>
      </c>
      <c r="F85" s="175" t="s">
        <v>110</v>
      </c>
    </row>
    <row r="86" spans="1:6" ht="78.75">
      <c r="A86" s="58">
        <v>75</v>
      </c>
      <c r="B86" s="159" t="s">
        <v>37731</v>
      </c>
      <c r="C86" s="159" t="s">
        <v>37732</v>
      </c>
      <c r="D86" s="159" t="s">
        <v>37733</v>
      </c>
      <c r="E86" s="119">
        <v>2000000</v>
      </c>
      <c r="F86" s="175" t="s">
        <v>110</v>
      </c>
    </row>
    <row r="87" spans="1:6" ht="78.75">
      <c r="A87" s="58">
        <v>76</v>
      </c>
      <c r="B87" s="159" t="s">
        <v>37734</v>
      </c>
      <c r="C87" s="159" t="s">
        <v>37735</v>
      </c>
      <c r="D87" s="159" t="s">
        <v>37736</v>
      </c>
      <c r="E87" s="119">
        <v>1200000</v>
      </c>
      <c r="F87" s="175" t="s">
        <v>110</v>
      </c>
    </row>
    <row r="88" spans="1:6" ht="78.75">
      <c r="A88" s="58">
        <v>77</v>
      </c>
      <c r="B88" s="159" t="s">
        <v>37737</v>
      </c>
      <c r="C88" s="159" t="s">
        <v>37738</v>
      </c>
      <c r="D88" s="159" t="s">
        <v>37739</v>
      </c>
      <c r="E88" s="119">
        <v>300000</v>
      </c>
      <c r="F88" s="175" t="s">
        <v>110</v>
      </c>
    </row>
    <row r="89" spans="1:6" s="1619" customFormat="1">
      <c r="A89" s="1392"/>
      <c r="B89" s="253" t="s">
        <v>662</v>
      </c>
      <c r="C89" s="253"/>
      <c r="D89" s="503"/>
      <c r="E89" s="385"/>
      <c r="F89" s="52"/>
    </row>
    <row r="90" spans="1:6" ht="110.25">
      <c r="A90" s="58">
        <v>78</v>
      </c>
      <c r="B90" s="159" t="s">
        <v>37747</v>
      </c>
      <c r="C90" s="159" t="s">
        <v>37748</v>
      </c>
      <c r="D90" s="159" t="s">
        <v>37749</v>
      </c>
      <c r="E90" s="119">
        <v>3100000</v>
      </c>
      <c r="F90" s="175" t="s">
        <v>110</v>
      </c>
    </row>
    <row r="91" spans="1:6" ht="47.25">
      <c r="A91" s="58">
        <v>79</v>
      </c>
      <c r="B91" s="159" t="s">
        <v>37750</v>
      </c>
      <c r="C91" s="159" t="s">
        <v>37751</v>
      </c>
      <c r="D91" s="159" t="s">
        <v>37752</v>
      </c>
      <c r="E91" s="119">
        <v>190000</v>
      </c>
      <c r="F91" s="175" t="s">
        <v>110</v>
      </c>
    </row>
    <row r="92" spans="1:6" ht="78.75">
      <c r="A92" s="58">
        <v>80</v>
      </c>
      <c r="B92" s="159" t="s">
        <v>37753</v>
      </c>
      <c r="C92" s="159" t="s">
        <v>37754</v>
      </c>
      <c r="D92" s="159" t="s">
        <v>37755</v>
      </c>
      <c r="E92" s="119">
        <v>900000</v>
      </c>
      <c r="F92" s="175" t="s">
        <v>110</v>
      </c>
    </row>
    <row r="93" spans="1:6">
      <c r="A93" s="58"/>
      <c r="B93" s="253" t="s">
        <v>15</v>
      </c>
      <c r="C93" s="253"/>
      <c r="D93" s="253"/>
      <c r="E93" s="385">
        <f>SUM(E5:E92)</f>
        <v>97660058.040000007</v>
      </c>
      <c r="F93" s="52"/>
    </row>
    <row r="94" spans="1:6" s="12" customFormat="1">
      <c r="A94" s="2168" t="s">
        <v>3665</v>
      </c>
      <c r="B94" s="2168"/>
      <c r="C94" s="2168"/>
      <c r="D94" s="2168"/>
      <c r="E94" s="2168"/>
      <c r="F94" s="2168"/>
    </row>
    <row r="95" spans="1:6" s="12" customFormat="1" ht="68.25" customHeight="1">
      <c r="A95" s="2168" t="s">
        <v>3666</v>
      </c>
      <c r="B95" s="2168"/>
      <c r="C95" s="2168"/>
      <c r="D95" s="2168" t="s">
        <v>3667</v>
      </c>
      <c r="E95" s="2168"/>
      <c r="F95" s="2168"/>
    </row>
    <row r="96" spans="1:6" s="11" customFormat="1" ht="81" customHeight="1">
      <c r="A96" s="2143" t="s">
        <v>42389</v>
      </c>
      <c r="B96" s="2143"/>
      <c r="C96" s="2143"/>
      <c r="D96" s="2143" t="s">
        <v>1392</v>
      </c>
      <c r="E96" s="2143"/>
      <c r="F96" s="2143"/>
    </row>
    <row r="97" spans="1:6" s="11" customFormat="1">
      <c r="A97" s="371"/>
      <c r="B97" s="371"/>
      <c r="C97" s="371"/>
      <c r="D97" s="371"/>
      <c r="E97" s="371"/>
      <c r="F97" s="371"/>
    </row>
    <row r="98" spans="1:6" s="11" customFormat="1">
      <c r="A98" s="371"/>
      <c r="B98" s="371"/>
      <c r="C98" s="371"/>
      <c r="D98" s="371"/>
      <c r="E98" s="371"/>
      <c r="F98" s="371"/>
    </row>
    <row r="99" spans="1:6" s="11" customFormat="1">
      <c r="A99" s="371"/>
      <c r="B99" s="371"/>
      <c r="C99" s="371"/>
      <c r="D99" s="371"/>
      <c r="E99" s="371"/>
      <c r="F99" s="371"/>
    </row>
    <row r="100" spans="1:6" s="11" customFormat="1">
      <c r="A100" s="371"/>
      <c r="B100" s="371"/>
      <c r="C100" s="371"/>
      <c r="D100" s="371"/>
      <c r="E100" s="371"/>
      <c r="F100" s="371"/>
    </row>
    <row r="101" spans="1:6" s="11" customFormat="1">
      <c r="A101" s="371"/>
      <c r="B101" s="371"/>
      <c r="C101" s="371"/>
      <c r="D101" s="371"/>
      <c r="E101" s="371"/>
      <c r="F101" s="371"/>
    </row>
    <row r="102" spans="1:6" s="11" customFormat="1">
      <c r="A102" s="371"/>
      <c r="B102" s="371"/>
      <c r="C102" s="371"/>
      <c r="D102" s="371"/>
      <c r="E102" s="371"/>
      <c r="F102" s="371"/>
    </row>
    <row r="103" spans="1:6" s="11" customFormat="1">
      <c r="A103" s="371"/>
      <c r="B103" s="371"/>
      <c r="C103" s="371"/>
      <c r="D103" s="371"/>
      <c r="E103" s="371"/>
      <c r="F103" s="371"/>
    </row>
    <row r="104" spans="1:6" s="11" customFormat="1">
      <c r="A104" s="371"/>
      <c r="B104" s="371"/>
      <c r="C104" s="371"/>
      <c r="D104" s="371"/>
      <c r="E104" s="371"/>
      <c r="F104" s="371"/>
    </row>
    <row r="105" spans="1:6" s="11" customFormat="1">
      <c r="A105" s="371"/>
      <c r="B105" s="371"/>
      <c r="C105" s="371"/>
      <c r="D105" s="371"/>
      <c r="E105" s="371"/>
      <c r="F105" s="371"/>
    </row>
    <row r="110" spans="1:6">
      <c r="A110" s="58"/>
      <c r="B110" s="253" t="s">
        <v>1435</v>
      </c>
      <c r="C110" s="159"/>
      <c r="D110" s="159"/>
      <c r="E110" s="119"/>
      <c r="F110" s="175"/>
    </row>
    <row r="111" spans="1:6" ht="252">
      <c r="A111" s="58"/>
      <c r="B111" s="159" t="s">
        <v>1436</v>
      </c>
      <c r="C111" s="159" t="s">
        <v>37562</v>
      </c>
      <c r="D111" s="66" t="s">
        <v>37563</v>
      </c>
      <c r="E111" s="119">
        <v>2180817</v>
      </c>
      <c r="F111" s="175" t="s">
        <v>583</v>
      </c>
    </row>
    <row r="112" spans="1:6" ht="63">
      <c r="A112" s="58"/>
      <c r="B112" s="159" t="s">
        <v>37740</v>
      </c>
      <c r="C112" s="159" t="s">
        <v>37741</v>
      </c>
      <c r="D112" s="159" t="s">
        <v>37742</v>
      </c>
      <c r="E112" s="119">
        <v>3200000</v>
      </c>
      <c r="F112" s="175" t="s">
        <v>118</v>
      </c>
    </row>
    <row r="113" spans="1:7" ht="78.75">
      <c r="A113" s="58"/>
      <c r="B113" s="159" t="s">
        <v>37680</v>
      </c>
      <c r="C113" s="159" t="s">
        <v>37681</v>
      </c>
      <c r="D113" s="159" t="s">
        <v>37682</v>
      </c>
      <c r="E113" s="119">
        <v>2000000</v>
      </c>
      <c r="F113" s="175" t="s">
        <v>110</v>
      </c>
    </row>
    <row r="114" spans="1:7" ht="47.25">
      <c r="A114" s="1264"/>
      <c r="B114" s="162" t="s">
        <v>37627</v>
      </c>
      <c r="C114" s="162" t="s">
        <v>37628</v>
      </c>
      <c r="D114" s="162" t="s">
        <v>37629</v>
      </c>
      <c r="E114" s="119">
        <v>400000</v>
      </c>
      <c r="F114" s="169" t="s">
        <v>110</v>
      </c>
      <c r="G114" s="1621" t="s">
        <v>37630</v>
      </c>
    </row>
    <row r="115" spans="1:7" ht="78.75">
      <c r="A115" s="58"/>
      <c r="B115" s="159" t="s">
        <v>37634</v>
      </c>
      <c r="C115" s="159" t="s">
        <v>37632</v>
      </c>
      <c r="D115" s="162" t="s">
        <v>37778</v>
      </c>
      <c r="E115" s="119">
        <v>400000</v>
      </c>
      <c r="F115" s="175" t="s">
        <v>118</v>
      </c>
      <c r="G115" s="1621" t="s">
        <v>37635</v>
      </c>
    </row>
    <row r="116" spans="1:7" ht="126">
      <c r="A116" s="58"/>
      <c r="B116" s="159" t="s">
        <v>37743</v>
      </c>
      <c r="C116" s="159" t="s">
        <v>37744</v>
      </c>
      <c r="D116" s="162" t="s">
        <v>37787</v>
      </c>
      <c r="E116" s="119">
        <v>2200000</v>
      </c>
      <c r="F116" s="175" t="s">
        <v>118</v>
      </c>
    </row>
    <row r="117" spans="1:7" ht="94.5">
      <c r="A117" s="58"/>
      <c r="B117" s="159" t="s">
        <v>37745</v>
      </c>
      <c r="C117" s="159" t="s">
        <v>37746</v>
      </c>
      <c r="D117" s="162" t="s">
        <v>37786</v>
      </c>
      <c r="E117" s="119">
        <v>1000000</v>
      </c>
      <c r="F117" s="175" t="s">
        <v>110</v>
      </c>
    </row>
    <row r="118" spans="1:7">
      <c r="E118" s="1632">
        <f>SUM(E111:E117)</f>
        <v>11380817</v>
      </c>
    </row>
    <row r="123" spans="1:7">
      <c r="E123" s="1632">
        <f>E118+E93</f>
        <v>109040875.04000001</v>
      </c>
    </row>
  </sheetData>
  <mergeCells count="11">
    <mergeCell ref="A1:F1"/>
    <mergeCell ref="A2:F2"/>
    <mergeCell ref="A3:F3"/>
    <mergeCell ref="B10:D10"/>
    <mergeCell ref="B24:C24"/>
    <mergeCell ref="B65:C65"/>
    <mergeCell ref="A94:F94"/>
    <mergeCell ref="A95:C95"/>
    <mergeCell ref="D95:F95"/>
    <mergeCell ref="A96:C96"/>
    <mergeCell ref="D96:F96"/>
  </mergeCells>
  <pageMargins left="0.7" right="0.7" top="0.75" bottom="0.75" header="0.3" footer="0.3"/>
  <pageSetup orientation="landscape" r:id="rId1"/>
  <headerFooter>
    <oddFooter>Page &amp;P of &amp;N</oddFooter>
  </headerFooter>
</worksheet>
</file>

<file path=xl/worksheets/sheet162.xml><?xml version="1.0" encoding="utf-8"?>
<worksheet xmlns="http://schemas.openxmlformats.org/spreadsheetml/2006/main" xmlns:r="http://schemas.openxmlformats.org/officeDocument/2006/relationships">
  <sheetPr>
    <tabColor theme="5" tint="-0.499984740745262"/>
  </sheetPr>
  <dimension ref="A1:J83"/>
  <sheetViews>
    <sheetView topLeftCell="A75" workbookViewId="0">
      <selection activeCell="K79" sqref="K79"/>
    </sheetView>
  </sheetViews>
  <sheetFormatPr defaultRowHeight="15"/>
  <cols>
    <col min="1" max="1" width="7.140625" style="12" customWidth="1"/>
    <col min="2" max="2" width="15.42578125" style="12" customWidth="1"/>
    <col min="3" max="3" width="42.42578125" style="12" customWidth="1"/>
    <col min="4" max="4" width="28.28515625" style="12" customWidth="1"/>
    <col min="5" max="5" width="20.7109375" style="185" customWidth="1"/>
    <col min="6" max="6" width="9.5703125" style="12" customWidth="1"/>
    <col min="7" max="9" width="9.140625" style="12"/>
    <col min="10" max="10" width="10.5703125" style="12" bestFit="1" customWidth="1"/>
    <col min="11" max="16384" width="9.140625" style="12"/>
  </cols>
  <sheetData>
    <row r="1" spans="1:6" ht="15.75">
      <c r="A1" s="2149" t="s">
        <v>133</v>
      </c>
      <c r="B1" s="2149"/>
      <c r="C1" s="2149"/>
      <c r="D1" s="2149"/>
      <c r="E1" s="2149"/>
      <c r="F1" s="2149"/>
    </row>
    <row r="2" spans="1:6" ht="15.75">
      <c r="A2" s="2149" t="s">
        <v>30121</v>
      </c>
      <c r="B2" s="2149"/>
      <c r="C2" s="2149"/>
      <c r="D2" s="2149"/>
      <c r="E2" s="2149"/>
      <c r="F2" s="2149"/>
    </row>
    <row r="3" spans="1:6" ht="15.75">
      <c r="A3" s="2419" t="s">
        <v>140</v>
      </c>
      <c r="B3" s="2419"/>
      <c r="C3" s="2419"/>
      <c r="D3" s="2419"/>
      <c r="E3" s="2419"/>
      <c r="F3" s="2419"/>
    </row>
    <row r="4" spans="1:6" ht="31.5">
      <c r="A4" s="46" t="s">
        <v>134</v>
      </c>
      <c r="B4" s="47" t="s">
        <v>1486</v>
      </c>
      <c r="C4" s="1288" t="s">
        <v>0</v>
      </c>
      <c r="D4" s="47" t="s">
        <v>21224</v>
      </c>
      <c r="E4" s="1328" t="s">
        <v>4327</v>
      </c>
      <c r="F4" s="870" t="s">
        <v>1489</v>
      </c>
    </row>
    <row r="5" spans="1:6" ht="15.75">
      <c r="A5" s="49"/>
      <c r="B5" s="2221" t="s">
        <v>30122</v>
      </c>
      <c r="C5" s="2429"/>
      <c r="D5" s="2222"/>
      <c r="E5" s="1329"/>
      <c r="F5" s="60"/>
    </row>
    <row r="6" spans="1:6" ht="31.5">
      <c r="A6" s="49">
        <v>1</v>
      </c>
      <c r="B6" s="60" t="s">
        <v>1285</v>
      </c>
      <c r="C6" s="107" t="s">
        <v>30123</v>
      </c>
      <c r="D6" s="60" t="s">
        <v>30124</v>
      </c>
      <c r="E6" s="119">
        <v>3200000</v>
      </c>
      <c r="F6" s="60" t="s">
        <v>4</v>
      </c>
    </row>
    <row r="7" spans="1:6" ht="63">
      <c r="A7" s="49">
        <v>2</v>
      </c>
      <c r="B7" s="60" t="s">
        <v>1423</v>
      </c>
      <c r="C7" s="107" t="s">
        <v>30125</v>
      </c>
      <c r="D7" s="60" t="s">
        <v>1492</v>
      </c>
      <c r="E7" s="119">
        <v>1602452.53</v>
      </c>
      <c r="F7" s="60" t="s">
        <v>4</v>
      </c>
    </row>
    <row r="8" spans="1:6" ht="31.5">
      <c r="A8" s="49">
        <v>3</v>
      </c>
      <c r="B8" s="60" t="s">
        <v>7</v>
      </c>
      <c r="C8" s="107" t="s">
        <v>30126</v>
      </c>
      <c r="D8" s="60" t="s">
        <v>794</v>
      </c>
      <c r="E8" s="119">
        <v>120000</v>
      </c>
      <c r="F8" s="60" t="s">
        <v>4</v>
      </c>
    </row>
    <row r="9" spans="1:6" ht="31.5">
      <c r="A9" s="49">
        <v>4</v>
      </c>
      <c r="B9" s="60" t="s">
        <v>10</v>
      </c>
      <c r="C9" s="107" t="s">
        <v>30127</v>
      </c>
      <c r="D9" s="60" t="s">
        <v>18000</v>
      </c>
      <c r="E9" s="119">
        <v>120000</v>
      </c>
      <c r="F9" s="60" t="s">
        <v>4</v>
      </c>
    </row>
    <row r="10" spans="1:6" ht="47.25">
      <c r="A10" s="49">
        <v>5</v>
      </c>
      <c r="B10" s="60" t="s">
        <v>30128</v>
      </c>
      <c r="C10" s="107" t="s">
        <v>30129</v>
      </c>
      <c r="D10" s="60" t="s">
        <v>30130</v>
      </c>
      <c r="E10" s="119">
        <v>1500000</v>
      </c>
      <c r="F10" s="60" t="s">
        <v>4</v>
      </c>
    </row>
    <row r="11" spans="1:6" ht="15.75">
      <c r="A11" s="49"/>
      <c r="B11" s="2221" t="s">
        <v>30131</v>
      </c>
      <c r="C11" s="2429"/>
      <c r="D11" s="2222"/>
      <c r="E11" s="119"/>
      <c r="F11" s="60"/>
    </row>
    <row r="12" spans="1:6" ht="63">
      <c r="A12" s="49">
        <v>6</v>
      </c>
      <c r="B12" s="60" t="s">
        <v>27735</v>
      </c>
      <c r="C12" s="60" t="s">
        <v>31918</v>
      </c>
      <c r="D12" s="60" t="s">
        <v>30132</v>
      </c>
      <c r="E12" s="122">
        <v>5738993.4500000002</v>
      </c>
      <c r="F12" s="60" t="s">
        <v>4</v>
      </c>
    </row>
    <row r="13" spans="1:6" ht="15.75">
      <c r="A13" s="49"/>
      <c r="B13" s="2221" t="s">
        <v>30133</v>
      </c>
      <c r="C13" s="2429"/>
      <c r="D13" s="2222"/>
      <c r="E13" s="1329"/>
      <c r="F13" s="892"/>
    </row>
    <row r="14" spans="1:6" ht="63">
      <c r="A14" s="49">
        <v>6</v>
      </c>
      <c r="B14" s="60" t="s">
        <v>1423</v>
      </c>
      <c r="C14" s="60" t="s">
        <v>30134</v>
      </c>
      <c r="D14" s="60" t="s">
        <v>5981</v>
      </c>
      <c r="E14" s="119">
        <v>1071226.27</v>
      </c>
      <c r="F14" s="60" t="s">
        <v>4</v>
      </c>
    </row>
    <row r="15" spans="1:6" ht="47.25">
      <c r="A15" s="49">
        <v>7</v>
      </c>
      <c r="B15" s="60" t="s">
        <v>1426</v>
      </c>
      <c r="C15" s="60" t="s">
        <v>30135</v>
      </c>
      <c r="D15" s="60" t="s">
        <v>30136</v>
      </c>
      <c r="E15" s="119">
        <v>1200000</v>
      </c>
      <c r="F15" s="60" t="s">
        <v>4</v>
      </c>
    </row>
    <row r="16" spans="1:6" ht="63">
      <c r="A16" s="49">
        <v>8</v>
      </c>
      <c r="B16" s="60" t="s">
        <v>360</v>
      </c>
      <c r="C16" s="60" t="s">
        <v>30137</v>
      </c>
      <c r="D16" s="60" t="s">
        <v>10798</v>
      </c>
      <c r="E16" s="119">
        <v>1000000</v>
      </c>
      <c r="F16" s="60" t="s">
        <v>4</v>
      </c>
    </row>
    <row r="17" spans="1:10" ht="15.75">
      <c r="A17" s="49"/>
      <c r="B17" s="2221" t="s">
        <v>27885</v>
      </c>
      <c r="C17" s="2429"/>
      <c r="D17" s="2222"/>
      <c r="E17" s="119"/>
      <c r="F17" s="60"/>
    </row>
    <row r="18" spans="1:10" ht="47.25">
      <c r="A18" s="49">
        <v>10</v>
      </c>
      <c r="B18" s="60" t="s">
        <v>39</v>
      </c>
      <c r="C18" s="60" t="s">
        <v>30141</v>
      </c>
      <c r="D18" s="60" t="s">
        <v>30142</v>
      </c>
      <c r="E18" s="119">
        <v>24064306.43</v>
      </c>
      <c r="F18" s="60" t="s">
        <v>4</v>
      </c>
    </row>
    <row r="19" spans="1:10" ht="78.75">
      <c r="A19" s="49">
        <v>11</v>
      </c>
      <c r="B19" s="690" t="s">
        <v>30143</v>
      </c>
      <c r="C19" s="60" t="s">
        <v>30144</v>
      </c>
      <c r="D19" s="690" t="s">
        <v>30145</v>
      </c>
      <c r="E19" s="119">
        <v>10500000</v>
      </c>
      <c r="F19" s="60" t="s">
        <v>4</v>
      </c>
    </row>
    <row r="20" spans="1:10" ht="47.25">
      <c r="A20" s="49">
        <v>12</v>
      </c>
      <c r="B20" s="60" t="s">
        <v>31913</v>
      </c>
      <c r="C20" s="60" t="s">
        <v>30146</v>
      </c>
      <c r="D20" s="115" t="s">
        <v>30147</v>
      </c>
      <c r="E20" s="119">
        <v>3600000</v>
      </c>
      <c r="F20" s="60" t="s">
        <v>4</v>
      </c>
    </row>
    <row r="21" spans="1:10" ht="15.75">
      <c r="A21" s="49"/>
      <c r="B21" s="1343"/>
      <c r="C21" s="378"/>
      <c r="D21" s="450"/>
      <c r="E21" s="119">
        <f>SUM(E6:E20)</f>
        <v>53716978.68</v>
      </c>
      <c r="F21" s="60"/>
    </row>
    <row r="22" spans="1:10" ht="15.75">
      <c r="A22" s="49"/>
      <c r="B22" s="1343"/>
      <c r="C22" s="378"/>
      <c r="D22" s="450"/>
      <c r="E22" s="119"/>
      <c r="F22" s="60"/>
    </row>
    <row r="23" spans="1:10" ht="15.75">
      <c r="A23" s="49"/>
      <c r="B23" s="1343"/>
      <c r="C23" s="378"/>
      <c r="D23" s="450"/>
      <c r="E23" s="119"/>
      <c r="F23" s="60"/>
    </row>
    <row r="24" spans="1:10" ht="15.75">
      <c r="A24" s="49"/>
      <c r="B24" s="1343"/>
      <c r="C24" s="378"/>
      <c r="D24" s="104"/>
      <c r="E24" s="119"/>
      <c r="F24" s="60"/>
    </row>
    <row r="25" spans="1:10" ht="15.75">
      <c r="A25" s="49"/>
      <c r="B25" s="1343"/>
      <c r="C25" s="378"/>
      <c r="D25" s="104"/>
      <c r="E25" s="119"/>
      <c r="F25" s="60"/>
    </row>
    <row r="26" spans="1:10" ht="15.75">
      <c r="A26" s="49"/>
      <c r="B26" s="1343"/>
      <c r="C26" s="378"/>
      <c r="D26" s="104"/>
      <c r="E26" s="119"/>
      <c r="F26" s="60"/>
    </row>
    <row r="27" spans="1:10" ht="15.75">
      <c r="A27" s="2149" t="s">
        <v>133</v>
      </c>
      <c r="B27" s="2149"/>
      <c r="C27" s="2149"/>
      <c r="D27" s="2149"/>
      <c r="E27" s="2149"/>
      <c r="F27" s="2149"/>
    </row>
    <row r="28" spans="1:10" ht="15.75">
      <c r="A28" s="2149" t="s">
        <v>30121</v>
      </c>
      <c r="B28" s="2149"/>
      <c r="C28" s="2149"/>
      <c r="D28" s="2149"/>
      <c r="E28" s="2149"/>
      <c r="F28" s="2149"/>
    </row>
    <row r="29" spans="1:10" ht="15.75">
      <c r="A29" s="2419" t="s">
        <v>140</v>
      </c>
      <c r="B29" s="2419"/>
      <c r="C29" s="2419"/>
      <c r="D29" s="2419"/>
      <c r="E29" s="2419"/>
      <c r="F29" s="2419"/>
    </row>
    <row r="30" spans="1:10" ht="31.5">
      <c r="A30" s="46" t="s">
        <v>134</v>
      </c>
      <c r="B30" s="47" t="s">
        <v>1486</v>
      </c>
      <c r="C30" s="1288" t="s">
        <v>0</v>
      </c>
      <c r="D30" s="47" t="s">
        <v>21224</v>
      </c>
      <c r="E30" s="1328" t="s">
        <v>4327</v>
      </c>
      <c r="F30" s="870" t="s">
        <v>1489</v>
      </c>
    </row>
    <row r="31" spans="1:10" ht="15.75">
      <c r="A31" s="49"/>
      <c r="B31" s="2221" t="s">
        <v>1435</v>
      </c>
      <c r="C31" s="2429"/>
      <c r="D31" s="2222"/>
      <c r="E31" s="119"/>
      <c r="F31" s="60"/>
    </row>
    <row r="32" spans="1:10" ht="236.25">
      <c r="A32" s="49">
        <v>1</v>
      </c>
      <c r="B32" s="60" t="s">
        <v>2209</v>
      </c>
      <c r="C32" s="60" t="s">
        <v>30138</v>
      </c>
      <c r="D32" s="60" t="s">
        <v>31911</v>
      </c>
      <c r="E32" s="119">
        <v>2180817.5099999998</v>
      </c>
      <c r="F32" s="60" t="s">
        <v>4</v>
      </c>
      <c r="I32" s="12">
        <v>23</v>
      </c>
      <c r="J32" s="7">
        <f>E32/I32</f>
        <v>94818.152608695644</v>
      </c>
    </row>
    <row r="33" spans="1:6" ht="15.75">
      <c r="A33" s="49"/>
      <c r="B33" s="2221" t="s">
        <v>2271</v>
      </c>
      <c r="C33" s="2429"/>
      <c r="D33" s="2222"/>
      <c r="E33" s="119"/>
      <c r="F33" s="60"/>
    </row>
    <row r="34" spans="1:6" ht="94.5">
      <c r="A34" s="49">
        <v>2</v>
      </c>
      <c r="B34" s="60" t="s">
        <v>30139</v>
      </c>
      <c r="C34" s="60" t="s">
        <v>30140</v>
      </c>
      <c r="D34" s="115" t="s">
        <v>31912</v>
      </c>
      <c r="E34" s="119">
        <v>2180817.5099999998</v>
      </c>
      <c r="F34" s="60" t="s">
        <v>4</v>
      </c>
    </row>
    <row r="35" spans="1:6" ht="15.75">
      <c r="A35" s="49"/>
      <c r="B35" s="2221" t="s">
        <v>146</v>
      </c>
      <c r="C35" s="2429"/>
      <c r="D35" s="2222"/>
      <c r="E35" s="119"/>
      <c r="F35" s="60"/>
    </row>
    <row r="36" spans="1:6" ht="47.25">
      <c r="A36" s="49">
        <v>3</v>
      </c>
      <c r="B36" s="60" t="s">
        <v>30148</v>
      </c>
      <c r="C36" s="60" t="s">
        <v>30149</v>
      </c>
      <c r="D36" s="50" t="s">
        <v>4806</v>
      </c>
      <c r="E36" s="119">
        <v>900000</v>
      </c>
      <c r="F36" s="60" t="s">
        <v>763</v>
      </c>
    </row>
    <row r="37" spans="1:6" ht="47.25">
      <c r="A37" s="49">
        <v>4</v>
      </c>
      <c r="B37" s="60" t="s">
        <v>30150</v>
      </c>
      <c r="C37" s="60" t="s">
        <v>30151</v>
      </c>
      <c r="D37" s="50" t="s">
        <v>4806</v>
      </c>
      <c r="E37" s="119">
        <v>900000</v>
      </c>
      <c r="F37" s="60" t="s">
        <v>763</v>
      </c>
    </row>
    <row r="38" spans="1:6" ht="47.25">
      <c r="A38" s="49">
        <v>5</v>
      </c>
      <c r="B38" s="60" t="s">
        <v>30152</v>
      </c>
      <c r="C38" s="60" t="s">
        <v>30153</v>
      </c>
      <c r="D38" s="50" t="s">
        <v>4806</v>
      </c>
      <c r="E38" s="119">
        <v>900000</v>
      </c>
      <c r="F38" s="60" t="s">
        <v>4</v>
      </c>
    </row>
    <row r="39" spans="1:6" ht="31.5">
      <c r="A39" s="49">
        <v>6</v>
      </c>
      <c r="B39" s="60" t="s">
        <v>30154</v>
      </c>
      <c r="C39" s="60" t="s">
        <v>30155</v>
      </c>
      <c r="D39" s="50" t="s">
        <v>4806</v>
      </c>
      <c r="E39" s="119">
        <v>900000</v>
      </c>
      <c r="F39" s="60" t="s">
        <v>763</v>
      </c>
    </row>
    <row r="40" spans="1:6" ht="47.25">
      <c r="A40" s="49">
        <v>7</v>
      </c>
      <c r="B40" s="60" t="s">
        <v>30156</v>
      </c>
      <c r="C40" s="60" t="s">
        <v>30157</v>
      </c>
      <c r="D40" s="50" t="s">
        <v>4806</v>
      </c>
      <c r="E40" s="119">
        <v>900000</v>
      </c>
      <c r="F40" s="60" t="s">
        <v>763</v>
      </c>
    </row>
    <row r="41" spans="1:6" ht="47.25">
      <c r="A41" s="49">
        <v>8</v>
      </c>
      <c r="B41" s="60" t="s">
        <v>30158</v>
      </c>
      <c r="C41" s="60" t="s">
        <v>30159</v>
      </c>
      <c r="D41" s="50" t="s">
        <v>30160</v>
      </c>
      <c r="E41" s="119">
        <v>3000000</v>
      </c>
      <c r="F41" s="60" t="s">
        <v>763</v>
      </c>
    </row>
    <row r="42" spans="1:6" ht="47.25">
      <c r="A42" s="49">
        <v>9</v>
      </c>
      <c r="B42" s="60" t="s">
        <v>30161</v>
      </c>
      <c r="C42" s="60" t="s">
        <v>30162</v>
      </c>
      <c r="D42" s="50" t="s">
        <v>30163</v>
      </c>
      <c r="E42" s="119">
        <v>650000</v>
      </c>
      <c r="F42" s="60" t="s">
        <v>763</v>
      </c>
    </row>
    <row r="43" spans="1:6" ht="63">
      <c r="A43" s="49">
        <v>10</v>
      </c>
      <c r="B43" s="60" t="s">
        <v>30164</v>
      </c>
      <c r="C43" s="60" t="s">
        <v>30165</v>
      </c>
      <c r="D43" s="50" t="s">
        <v>4806</v>
      </c>
      <c r="E43" s="119">
        <v>900000</v>
      </c>
      <c r="F43" s="60" t="s">
        <v>763</v>
      </c>
    </row>
    <row r="44" spans="1:6" ht="63">
      <c r="A44" s="49">
        <v>11</v>
      </c>
      <c r="B44" s="60" t="s">
        <v>30166</v>
      </c>
      <c r="C44" s="60" t="s">
        <v>30167</v>
      </c>
      <c r="D44" s="50" t="s">
        <v>31914</v>
      </c>
      <c r="E44" s="119">
        <v>500000</v>
      </c>
      <c r="F44" s="60" t="s">
        <v>763</v>
      </c>
    </row>
    <row r="45" spans="1:6" ht="47.25">
      <c r="A45" s="49">
        <v>12</v>
      </c>
      <c r="B45" s="60" t="s">
        <v>30168</v>
      </c>
      <c r="C45" s="60" t="s">
        <v>30169</v>
      </c>
      <c r="D45" s="50" t="s">
        <v>30170</v>
      </c>
      <c r="E45" s="119">
        <v>650000</v>
      </c>
      <c r="F45" s="60" t="s">
        <v>763</v>
      </c>
    </row>
    <row r="46" spans="1:6" ht="63">
      <c r="A46" s="49">
        <v>13</v>
      </c>
      <c r="B46" s="60" t="s">
        <v>30171</v>
      </c>
      <c r="C46" s="60" t="s">
        <v>30172</v>
      </c>
      <c r="D46" s="50" t="s">
        <v>30173</v>
      </c>
      <c r="E46" s="119">
        <v>2450000</v>
      </c>
      <c r="F46" s="60" t="s">
        <v>763</v>
      </c>
    </row>
    <row r="47" spans="1:6" ht="47.25">
      <c r="A47" s="49">
        <v>14</v>
      </c>
      <c r="B47" s="60" t="s">
        <v>30174</v>
      </c>
      <c r="C47" s="60" t="s">
        <v>30175</v>
      </c>
      <c r="D47" s="50" t="s">
        <v>30176</v>
      </c>
      <c r="E47" s="119">
        <v>650000</v>
      </c>
      <c r="F47" s="60" t="s">
        <v>763</v>
      </c>
    </row>
    <row r="48" spans="1:6" ht="47.25">
      <c r="A48" s="49">
        <v>15</v>
      </c>
      <c r="B48" s="60" t="s">
        <v>30177</v>
      </c>
      <c r="C48" s="60" t="s">
        <v>30178</v>
      </c>
      <c r="D48" s="50" t="s">
        <v>30176</v>
      </c>
      <c r="E48" s="119">
        <v>650000</v>
      </c>
      <c r="F48" s="60" t="s">
        <v>763</v>
      </c>
    </row>
    <row r="49" spans="1:6" ht="47.25">
      <c r="A49" s="49">
        <v>16</v>
      </c>
      <c r="B49" s="60" t="s">
        <v>30179</v>
      </c>
      <c r="C49" s="60" t="s">
        <v>30180</v>
      </c>
      <c r="D49" s="50" t="s">
        <v>4806</v>
      </c>
      <c r="E49" s="119">
        <v>900000</v>
      </c>
      <c r="F49" s="60" t="s">
        <v>763</v>
      </c>
    </row>
    <row r="50" spans="1:6" ht="47.25">
      <c r="A50" s="49">
        <v>17</v>
      </c>
      <c r="B50" s="60" t="s">
        <v>30181</v>
      </c>
      <c r="C50" s="60" t="s">
        <v>30182</v>
      </c>
      <c r="D50" s="50" t="s">
        <v>30176</v>
      </c>
      <c r="E50" s="119">
        <v>650000</v>
      </c>
      <c r="F50" s="60" t="s">
        <v>763</v>
      </c>
    </row>
    <row r="51" spans="1:6" ht="47.25">
      <c r="A51" s="49">
        <v>18</v>
      </c>
      <c r="B51" s="60" t="s">
        <v>30183</v>
      </c>
      <c r="C51" s="60" t="s">
        <v>30184</v>
      </c>
      <c r="D51" s="50" t="s">
        <v>30176</v>
      </c>
      <c r="E51" s="119">
        <v>650000</v>
      </c>
      <c r="F51" s="60" t="s">
        <v>763</v>
      </c>
    </row>
    <row r="52" spans="1:6" ht="47.25">
      <c r="A52" s="49">
        <v>19</v>
      </c>
      <c r="B52" s="60" t="s">
        <v>30185</v>
      </c>
      <c r="C52" s="60" t="s">
        <v>30186</v>
      </c>
      <c r="D52" s="50" t="s">
        <v>4806</v>
      </c>
      <c r="E52" s="119">
        <v>900000</v>
      </c>
      <c r="F52" s="60" t="s">
        <v>763</v>
      </c>
    </row>
    <row r="53" spans="1:6" ht="47.25">
      <c r="A53" s="49">
        <v>20</v>
      </c>
      <c r="B53" s="60" t="s">
        <v>30187</v>
      </c>
      <c r="C53" s="60" t="s">
        <v>30188</v>
      </c>
      <c r="D53" s="50" t="s">
        <v>30176</v>
      </c>
      <c r="E53" s="119">
        <v>650000</v>
      </c>
      <c r="F53" s="60" t="s">
        <v>763</v>
      </c>
    </row>
    <row r="54" spans="1:6" ht="47.25">
      <c r="A54" s="49">
        <v>21</v>
      </c>
      <c r="B54" s="60" t="s">
        <v>30189</v>
      </c>
      <c r="C54" s="60" t="s">
        <v>30190</v>
      </c>
      <c r="D54" s="50" t="s">
        <v>4806</v>
      </c>
      <c r="E54" s="119">
        <v>900000</v>
      </c>
      <c r="F54" s="60" t="s">
        <v>763</v>
      </c>
    </row>
    <row r="55" spans="1:6" ht="47.25">
      <c r="A55" s="49">
        <v>22</v>
      </c>
      <c r="B55" s="60" t="s">
        <v>30191</v>
      </c>
      <c r="C55" s="60" t="s">
        <v>30192</v>
      </c>
      <c r="D55" s="50" t="s">
        <v>4806</v>
      </c>
      <c r="E55" s="119">
        <v>900000</v>
      </c>
      <c r="F55" s="60" t="s">
        <v>763</v>
      </c>
    </row>
    <row r="56" spans="1:6" ht="94.5">
      <c r="A56" s="49">
        <v>23</v>
      </c>
      <c r="B56" s="60" t="s">
        <v>30193</v>
      </c>
      <c r="C56" s="60" t="s">
        <v>30194</v>
      </c>
      <c r="D56" s="50" t="s">
        <v>31915</v>
      </c>
      <c r="E56" s="119">
        <v>1500000</v>
      </c>
      <c r="F56" s="60" t="s">
        <v>763</v>
      </c>
    </row>
    <row r="57" spans="1:6" ht="47.25">
      <c r="A57" s="49">
        <v>24</v>
      </c>
      <c r="B57" s="60" t="s">
        <v>30195</v>
      </c>
      <c r="C57" s="60" t="s">
        <v>30196</v>
      </c>
      <c r="D57" s="50" t="s">
        <v>30176</v>
      </c>
      <c r="E57" s="119">
        <v>650000</v>
      </c>
      <c r="F57" s="60" t="s">
        <v>763</v>
      </c>
    </row>
    <row r="58" spans="1:6" ht="47.25">
      <c r="A58" s="49">
        <v>25</v>
      </c>
      <c r="B58" s="60" t="s">
        <v>30197</v>
      </c>
      <c r="C58" s="60" t="s">
        <v>30198</v>
      </c>
      <c r="D58" s="50" t="s">
        <v>4806</v>
      </c>
      <c r="E58" s="119">
        <v>900000</v>
      </c>
      <c r="F58" s="60" t="s">
        <v>763</v>
      </c>
    </row>
    <row r="59" spans="1:6" ht="47.25">
      <c r="A59" s="49">
        <v>26</v>
      </c>
      <c r="B59" s="60" t="s">
        <v>30199</v>
      </c>
      <c r="C59" s="60" t="s">
        <v>30200</v>
      </c>
      <c r="D59" s="50" t="s">
        <v>4806</v>
      </c>
      <c r="E59" s="119">
        <v>900000</v>
      </c>
      <c r="F59" s="60" t="s">
        <v>763</v>
      </c>
    </row>
    <row r="60" spans="1:6" ht="47.25">
      <c r="A60" s="49">
        <v>27</v>
      </c>
      <c r="B60" s="60" t="s">
        <v>30201</v>
      </c>
      <c r="C60" s="60" t="s">
        <v>30202</v>
      </c>
      <c r="D60" s="50" t="s">
        <v>30160</v>
      </c>
      <c r="E60" s="119">
        <v>3000000</v>
      </c>
      <c r="F60" s="60" t="s">
        <v>763</v>
      </c>
    </row>
    <row r="61" spans="1:6" ht="15.75">
      <c r="A61" s="49"/>
      <c r="B61" s="2221" t="s">
        <v>147</v>
      </c>
      <c r="C61" s="2429"/>
      <c r="D61" s="2222"/>
      <c r="E61" s="119"/>
      <c r="F61" s="60"/>
    </row>
    <row r="62" spans="1:6" ht="47.25">
      <c r="A62" s="49">
        <v>28</v>
      </c>
      <c r="B62" s="60" t="s">
        <v>30203</v>
      </c>
      <c r="C62" s="60" t="s">
        <v>30204</v>
      </c>
      <c r="D62" s="50" t="s">
        <v>30205</v>
      </c>
      <c r="E62" s="119">
        <v>2000000</v>
      </c>
      <c r="F62" s="60" t="s">
        <v>4</v>
      </c>
    </row>
    <row r="63" spans="1:6" ht="31.5">
      <c r="A63" s="49">
        <v>29</v>
      </c>
      <c r="B63" s="60" t="s">
        <v>30206</v>
      </c>
      <c r="C63" s="60" t="s">
        <v>30207</v>
      </c>
      <c r="D63" s="50" t="s">
        <v>24127</v>
      </c>
      <c r="E63" s="119">
        <v>1500000</v>
      </c>
      <c r="F63" s="60" t="s">
        <v>763</v>
      </c>
    </row>
    <row r="64" spans="1:6" ht="63">
      <c r="A64" s="49">
        <v>30</v>
      </c>
      <c r="B64" s="60" t="s">
        <v>30208</v>
      </c>
      <c r="C64" s="60" t="s">
        <v>30209</v>
      </c>
      <c r="D64" s="50" t="s">
        <v>30210</v>
      </c>
      <c r="E64" s="119">
        <v>1000000</v>
      </c>
      <c r="F64" s="60" t="s">
        <v>763</v>
      </c>
    </row>
    <row r="65" spans="1:6" ht="78.75">
      <c r="A65" s="49">
        <v>31</v>
      </c>
      <c r="B65" s="60" t="s">
        <v>30211</v>
      </c>
      <c r="C65" s="60" t="s">
        <v>30212</v>
      </c>
      <c r="D65" s="50" t="s">
        <v>24127</v>
      </c>
      <c r="E65" s="119">
        <v>1500000</v>
      </c>
      <c r="F65" s="60" t="s">
        <v>763</v>
      </c>
    </row>
    <row r="66" spans="1:6" ht="63">
      <c r="A66" s="49">
        <v>32</v>
      </c>
      <c r="B66" s="60" t="s">
        <v>30213</v>
      </c>
      <c r="C66" s="60" t="s">
        <v>30214</v>
      </c>
      <c r="D66" s="50" t="s">
        <v>4806</v>
      </c>
      <c r="E66" s="119">
        <v>900000</v>
      </c>
      <c r="F66" s="60" t="s">
        <v>763</v>
      </c>
    </row>
    <row r="67" spans="1:6" ht="47.25">
      <c r="A67" s="49">
        <v>33</v>
      </c>
      <c r="B67" s="60" t="s">
        <v>30215</v>
      </c>
      <c r="C67" s="60" t="s">
        <v>30216</v>
      </c>
      <c r="D67" s="50" t="s">
        <v>4806</v>
      </c>
      <c r="E67" s="119">
        <v>900000</v>
      </c>
      <c r="F67" s="60" t="s">
        <v>763</v>
      </c>
    </row>
    <row r="68" spans="1:6" ht="47.25">
      <c r="A68" s="49">
        <v>34</v>
      </c>
      <c r="B68" s="60" t="s">
        <v>30217</v>
      </c>
      <c r="C68" s="60" t="s">
        <v>30218</v>
      </c>
      <c r="D68" s="50" t="s">
        <v>14409</v>
      </c>
      <c r="E68" s="119">
        <v>900000</v>
      </c>
      <c r="F68" s="60" t="s">
        <v>763</v>
      </c>
    </row>
    <row r="69" spans="1:6" ht="47.25">
      <c r="A69" s="49">
        <v>35</v>
      </c>
      <c r="B69" s="60" t="s">
        <v>30219</v>
      </c>
      <c r="C69" s="60" t="s">
        <v>30220</v>
      </c>
      <c r="D69" s="50" t="s">
        <v>30205</v>
      </c>
      <c r="E69" s="119">
        <v>2000000</v>
      </c>
      <c r="F69" s="60" t="s">
        <v>763</v>
      </c>
    </row>
    <row r="70" spans="1:6" ht="47.25">
      <c r="A70" s="49">
        <v>36</v>
      </c>
      <c r="B70" s="60" t="s">
        <v>30221</v>
      </c>
      <c r="C70" s="60" t="s">
        <v>30222</v>
      </c>
      <c r="D70" s="50" t="s">
        <v>30223</v>
      </c>
      <c r="E70" s="119">
        <v>7312261.8200000003</v>
      </c>
      <c r="F70" s="60" t="s">
        <v>763</v>
      </c>
    </row>
    <row r="71" spans="1:6" ht="94.5">
      <c r="A71" s="49">
        <v>37</v>
      </c>
      <c r="B71" s="60" t="s">
        <v>30224</v>
      </c>
      <c r="C71" s="60" t="s">
        <v>30225</v>
      </c>
      <c r="D71" s="50" t="s">
        <v>31916</v>
      </c>
      <c r="E71" s="119">
        <v>2000000</v>
      </c>
      <c r="F71" s="60" t="s">
        <v>763</v>
      </c>
    </row>
    <row r="72" spans="1:6" ht="47.25">
      <c r="A72" s="49">
        <v>38</v>
      </c>
      <c r="B72" s="60" t="s">
        <v>30226</v>
      </c>
      <c r="C72" s="60" t="s">
        <v>30227</v>
      </c>
      <c r="D72" s="50" t="s">
        <v>30205</v>
      </c>
      <c r="E72" s="119">
        <v>2000000</v>
      </c>
      <c r="F72" s="60" t="s">
        <v>118</v>
      </c>
    </row>
    <row r="73" spans="1:6" ht="47.25">
      <c r="A73" s="49">
        <v>39</v>
      </c>
      <c r="B73" s="60" t="s">
        <v>30228</v>
      </c>
      <c r="C73" s="60" t="s">
        <v>30229</v>
      </c>
      <c r="D73" s="50" t="s">
        <v>30230</v>
      </c>
      <c r="E73" s="119">
        <v>500000</v>
      </c>
      <c r="F73" s="60" t="s">
        <v>763</v>
      </c>
    </row>
    <row r="74" spans="1:6" ht="15.75">
      <c r="A74" s="49"/>
      <c r="B74" s="2221" t="s">
        <v>21645</v>
      </c>
      <c r="C74" s="2429"/>
      <c r="D74" s="2222"/>
      <c r="E74" s="119"/>
      <c r="F74" s="60"/>
    </row>
    <row r="75" spans="1:6" ht="63">
      <c r="A75" s="49">
        <v>40</v>
      </c>
      <c r="B75" s="60" t="s">
        <v>30231</v>
      </c>
      <c r="C75" s="60" t="s">
        <v>30232</v>
      </c>
      <c r="D75" s="50" t="s">
        <v>31917</v>
      </c>
      <c r="E75" s="119">
        <v>2000000</v>
      </c>
      <c r="F75" s="60" t="s">
        <v>763</v>
      </c>
    </row>
    <row r="76" spans="1:6" ht="15.75">
      <c r="A76" s="1"/>
      <c r="B76" s="2481" t="s">
        <v>1946</v>
      </c>
      <c r="C76" s="2482"/>
      <c r="D76" s="2483"/>
      <c r="E76" s="2138">
        <f>SUM(E32:E75)</f>
        <v>55323896.839999996</v>
      </c>
      <c r="F76" s="1"/>
    </row>
    <row r="77" spans="1:6" ht="15.75">
      <c r="A77" s="2168" t="s">
        <v>3665</v>
      </c>
      <c r="B77" s="2168"/>
      <c r="C77" s="2168"/>
      <c r="D77" s="2168"/>
      <c r="E77" s="2168"/>
      <c r="F77" s="2168"/>
    </row>
    <row r="78" spans="1:6" ht="115.5" customHeight="1">
      <c r="A78" s="2168" t="s">
        <v>13523</v>
      </c>
      <c r="B78" s="2168"/>
      <c r="C78" s="2168"/>
      <c r="D78" s="2168" t="s">
        <v>13524</v>
      </c>
      <c r="E78" s="2168"/>
      <c r="F78" s="2168"/>
    </row>
    <row r="79" spans="1:6" ht="90" customHeight="1">
      <c r="A79" s="2143" t="s">
        <v>42136</v>
      </c>
      <c r="B79" s="2143"/>
      <c r="C79" s="2143"/>
      <c r="D79" s="2143" t="s">
        <v>1392</v>
      </c>
      <c r="E79" s="2143"/>
      <c r="F79" s="2143"/>
    </row>
    <row r="80" spans="1:6" ht="15.75">
      <c r="A80" s="383"/>
      <c r="B80" s="383"/>
      <c r="C80" s="383"/>
      <c r="D80" s="383"/>
      <c r="E80" s="723"/>
      <c r="F80" s="722"/>
    </row>
    <row r="83" spans="5:5">
      <c r="E83" s="864">
        <f>E76+E21</f>
        <v>109040875.52</v>
      </c>
    </row>
  </sheetData>
  <mergeCells count="21">
    <mergeCell ref="A1:F1"/>
    <mergeCell ref="A2:F2"/>
    <mergeCell ref="A3:F3"/>
    <mergeCell ref="B5:D5"/>
    <mergeCell ref="B11:D11"/>
    <mergeCell ref="B13:D13"/>
    <mergeCell ref="B31:D31"/>
    <mergeCell ref="B33:D33"/>
    <mergeCell ref="B17:D17"/>
    <mergeCell ref="B35:D35"/>
    <mergeCell ref="B61:D61"/>
    <mergeCell ref="B74:D74"/>
    <mergeCell ref="A27:F27"/>
    <mergeCell ref="A28:F28"/>
    <mergeCell ref="A29:F29"/>
    <mergeCell ref="B76:D76"/>
    <mergeCell ref="A77:F77"/>
    <mergeCell ref="A78:C78"/>
    <mergeCell ref="D78:F78"/>
    <mergeCell ref="A79:C79"/>
    <mergeCell ref="D79:F79"/>
  </mergeCells>
  <pageMargins left="0.7" right="0.7" top="0.75" bottom="0.75" header="0.3" footer="0.3"/>
  <pageSetup orientation="landscape" r:id="rId1"/>
</worksheet>
</file>

<file path=xl/worksheets/sheet163.xml><?xml version="1.0" encoding="utf-8"?>
<worksheet xmlns="http://schemas.openxmlformats.org/spreadsheetml/2006/main" xmlns:r="http://schemas.openxmlformats.org/officeDocument/2006/relationships">
  <sheetPr>
    <tabColor rgb="FFFFFF00"/>
  </sheetPr>
  <dimension ref="A1:F94"/>
  <sheetViews>
    <sheetView topLeftCell="A82" workbookViewId="0">
      <selection activeCell="D93" sqref="D93"/>
    </sheetView>
  </sheetViews>
  <sheetFormatPr defaultRowHeight="15.75"/>
  <cols>
    <col min="1" max="1" width="7.140625" style="1352" customWidth="1"/>
    <col min="2" max="2" width="19" style="1352" customWidth="1"/>
    <col min="3" max="3" width="43.28515625" style="1352" customWidth="1"/>
    <col min="4" max="4" width="28.28515625" style="1352" customWidth="1"/>
    <col min="5" max="5" width="20.7109375" style="1353" customWidth="1"/>
    <col min="6" max="6" width="11.85546875" style="1354" customWidth="1"/>
    <col min="7" max="16384" width="9.140625" style="1352"/>
  </cols>
  <sheetData>
    <row r="1" spans="1:6">
      <c r="A1" s="2149" t="s">
        <v>133</v>
      </c>
      <c r="B1" s="2149"/>
      <c r="C1" s="2149"/>
      <c r="D1" s="2149"/>
      <c r="E1" s="2149"/>
      <c r="F1" s="2149"/>
    </row>
    <row r="2" spans="1:6">
      <c r="A2" s="2149" t="s">
        <v>30553</v>
      </c>
      <c r="B2" s="2149"/>
      <c r="C2" s="2149"/>
      <c r="D2" s="2149"/>
      <c r="E2" s="2149"/>
      <c r="F2" s="2149"/>
    </row>
    <row r="3" spans="1:6">
      <c r="A3" s="2149" t="s">
        <v>140</v>
      </c>
      <c r="B3" s="2149"/>
      <c r="C3" s="2149"/>
      <c r="D3" s="2149"/>
      <c r="E3" s="2149"/>
      <c r="F3" s="2149"/>
    </row>
    <row r="4" spans="1:6" ht="31.5">
      <c r="A4" s="473" t="s">
        <v>5392</v>
      </c>
      <c r="B4" s="253" t="s">
        <v>1486</v>
      </c>
      <c r="C4" s="253" t="s">
        <v>0</v>
      </c>
      <c r="D4" s="253" t="s">
        <v>15210</v>
      </c>
      <c r="E4" s="413" t="s">
        <v>4565</v>
      </c>
      <c r="F4" s="253" t="s">
        <v>30554</v>
      </c>
    </row>
    <row r="5" spans="1:6">
      <c r="A5" s="118"/>
      <c r="B5" s="2152" t="s">
        <v>30234</v>
      </c>
      <c r="C5" s="2225"/>
      <c r="D5" s="401"/>
      <c r="E5" s="413"/>
      <c r="F5" s="253"/>
    </row>
    <row r="6" spans="1:6" ht="31.5">
      <c r="A6" s="118">
        <v>1</v>
      </c>
      <c r="B6" s="159" t="s">
        <v>1</v>
      </c>
      <c r="C6" s="159" t="s">
        <v>30555</v>
      </c>
      <c r="D6" s="159" t="s">
        <v>239</v>
      </c>
      <c r="E6" s="1297">
        <v>3404183.74</v>
      </c>
      <c r="F6" s="159" t="s">
        <v>763</v>
      </c>
    </row>
    <row r="7" spans="1:6" ht="63">
      <c r="A7" s="118">
        <v>2</v>
      </c>
      <c r="B7" s="159" t="s">
        <v>5</v>
      </c>
      <c r="C7" s="159" t="s">
        <v>30556</v>
      </c>
      <c r="D7" s="159" t="s">
        <v>173</v>
      </c>
      <c r="E7" s="1297">
        <v>1420339.26</v>
      </c>
      <c r="F7" s="159" t="s">
        <v>763</v>
      </c>
    </row>
    <row r="8" spans="1:6" ht="31.5">
      <c r="A8" s="118">
        <v>3</v>
      </c>
      <c r="B8" s="677" t="s">
        <v>7</v>
      </c>
      <c r="C8" s="677" t="s">
        <v>30557</v>
      </c>
      <c r="D8" s="677" t="s">
        <v>9</v>
      </c>
      <c r="E8" s="1355">
        <v>215040</v>
      </c>
      <c r="F8" s="159" t="s">
        <v>763</v>
      </c>
    </row>
    <row r="9" spans="1:6" ht="31.5">
      <c r="A9" s="118">
        <v>4</v>
      </c>
      <c r="B9" s="159" t="s">
        <v>10</v>
      </c>
      <c r="C9" s="159" t="s">
        <v>30558</v>
      </c>
      <c r="D9" s="159" t="s">
        <v>175</v>
      </c>
      <c r="E9" s="1297">
        <v>90000</v>
      </c>
      <c r="F9" s="159" t="s">
        <v>763</v>
      </c>
    </row>
    <row r="10" spans="1:6" ht="47.25">
      <c r="A10" s="118">
        <v>5</v>
      </c>
      <c r="B10" s="159" t="s">
        <v>12</v>
      </c>
      <c r="C10" s="159" t="s">
        <v>30559</v>
      </c>
      <c r="D10" s="159" t="s">
        <v>14</v>
      </c>
      <c r="E10" s="1297">
        <v>1412889</v>
      </c>
      <c r="F10" s="159" t="s">
        <v>763</v>
      </c>
    </row>
    <row r="11" spans="1:6">
      <c r="A11" s="118"/>
      <c r="B11" s="2189" t="s">
        <v>15228</v>
      </c>
      <c r="C11" s="2190"/>
      <c r="D11" s="400"/>
      <c r="E11" s="311"/>
      <c r="F11" s="159"/>
    </row>
    <row r="12" spans="1:6" ht="63">
      <c r="A12" s="118">
        <v>6</v>
      </c>
      <c r="B12" s="159" t="s">
        <v>5</v>
      </c>
      <c r="C12" s="159" t="s">
        <v>30560</v>
      </c>
      <c r="D12" s="159" t="s">
        <v>23597</v>
      </c>
      <c r="E12" s="1297">
        <v>1199056.3700000001</v>
      </c>
      <c r="F12" s="159" t="s">
        <v>763</v>
      </c>
    </row>
    <row r="13" spans="1:6" ht="47.25">
      <c r="A13" s="118">
        <v>7</v>
      </c>
      <c r="B13" s="159" t="s">
        <v>12</v>
      </c>
      <c r="C13" s="159" t="s">
        <v>30561</v>
      </c>
      <c r="D13" s="159" t="s">
        <v>14</v>
      </c>
      <c r="E13" s="1297">
        <v>1072169.6299999999</v>
      </c>
      <c r="F13" s="159" t="s">
        <v>763</v>
      </c>
    </row>
    <row r="14" spans="1:6" ht="47.25">
      <c r="A14" s="118">
        <v>8</v>
      </c>
      <c r="B14" s="159" t="s">
        <v>360</v>
      </c>
      <c r="C14" s="159" t="s">
        <v>30562</v>
      </c>
      <c r="D14" s="159" t="s">
        <v>1736</v>
      </c>
      <c r="E14" s="1297">
        <v>1000000</v>
      </c>
      <c r="F14" s="159" t="s">
        <v>763</v>
      </c>
    </row>
    <row r="15" spans="1:6">
      <c r="A15" s="118"/>
      <c r="B15" s="2215" t="s">
        <v>143</v>
      </c>
      <c r="C15" s="2216"/>
      <c r="D15" s="159"/>
      <c r="E15" s="311"/>
      <c r="F15" s="159"/>
    </row>
    <row r="16" spans="1:6" ht="63">
      <c r="A16" s="118">
        <v>9</v>
      </c>
      <c r="B16" s="159" t="s">
        <v>195</v>
      </c>
      <c r="C16" s="159" t="s">
        <v>30563</v>
      </c>
      <c r="D16" s="159" t="s">
        <v>30564</v>
      </c>
      <c r="E16" s="1297">
        <v>5738993.4500000002</v>
      </c>
      <c r="F16" s="159" t="s">
        <v>763</v>
      </c>
    </row>
    <row r="17" spans="1:6">
      <c r="A17" s="118"/>
      <c r="B17" s="2215" t="s">
        <v>593</v>
      </c>
      <c r="C17" s="2216"/>
      <c r="D17" s="159"/>
      <c r="E17" s="311"/>
      <c r="F17" s="159"/>
    </row>
    <row r="18" spans="1:6" ht="47.25">
      <c r="A18" s="118"/>
      <c r="B18" s="159" t="s">
        <v>39</v>
      </c>
      <c r="C18" s="159" t="s">
        <v>30567</v>
      </c>
      <c r="D18" s="159" t="s">
        <v>30568</v>
      </c>
      <c r="E18" s="1297">
        <v>19000000</v>
      </c>
      <c r="F18" s="159" t="s">
        <v>763</v>
      </c>
    </row>
    <row r="19" spans="1:6" ht="78.75">
      <c r="A19" s="118"/>
      <c r="B19" s="159" t="s">
        <v>30569</v>
      </c>
      <c r="C19" s="159" t="s">
        <v>30570</v>
      </c>
      <c r="D19" s="159" t="s">
        <v>30571</v>
      </c>
      <c r="E19" s="1297">
        <v>7503207.96</v>
      </c>
      <c r="F19" s="159" t="s">
        <v>763</v>
      </c>
    </row>
    <row r="20" spans="1:6" ht="47.25">
      <c r="A20" s="118"/>
      <c r="B20" s="159" t="s">
        <v>23604</v>
      </c>
      <c r="C20" s="159" t="s">
        <v>30572</v>
      </c>
      <c r="D20" s="159" t="s">
        <v>30573</v>
      </c>
      <c r="E20" s="1297">
        <v>757010.17</v>
      </c>
      <c r="F20" s="159" t="s">
        <v>763</v>
      </c>
    </row>
    <row r="21" spans="1:6">
      <c r="A21" s="118"/>
      <c r="B21" s="229"/>
      <c r="C21" s="1149"/>
      <c r="D21" s="159"/>
      <c r="E21" s="1297">
        <f>SUM(E6:E20)</f>
        <v>42812889.580000006</v>
      </c>
      <c r="F21" s="159"/>
    </row>
    <row r="22" spans="1:6">
      <c r="A22" s="118"/>
      <c r="B22" s="229"/>
      <c r="C22" s="1149"/>
      <c r="D22" s="159"/>
      <c r="E22" s="1297"/>
      <c r="F22" s="159"/>
    </row>
    <row r="23" spans="1:6">
      <c r="A23" s="118"/>
      <c r="B23" s="229"/>
      <c r="C23" s="1149"/>
      <c r="D23" s="159"/>
      <c r="E23" s="1297"/>
      <c r="F23" s="159"/>
    </row>
    <row r="24" spans="1:6">
      <c r="A24" s="118"/>
      <c r="B24" s="229"/>
      <c r="C24" s="1149"/>
      <c r="D24" s="159"/>
      <c r="E24" s="1297"/>
      <c r="F24" s="159"/>
    </row>
    <row r="25" spans="1:6">
      <c r="A25" s="118"/>
      <c r="B25" s="229"/>
      <c r="C25" s="1149"/>
      <c r="D25" s="159"/>
      <c r="E25" s="1297"/>
      <c r="F25" s="159"/>
    </row>
    <row r="26" spans="1:6">
      <c r="A26" s="118"/>
      <c r="B26" s="229"/>
      <c r="C26" s="1149"/>
      <c r="D26" s="159"/>
      <c r="E26" s="1297"/>
      <c r="F26" s="159"/>
    </row>
    <row r="27" spans="1:6">
      <c r="A27" s="118"/>
      <c r="B27" s="229"/>
      <c r="C27" s="1149"/>
      <c r="D27" s="159"/>
      <c r="E27" s="1297"/>
      <c r="F27" s="159"/>
    </row>
    <row r="28" spans="1:6">
      <c r="A28" s="118"/>
      <c r="B28" s="229"/>
      <c r="C28" s="1149"/>
      <c r="D28" s="159"/>
      <c r="E28" s="1297"/>
      <c r="F28" s="159"/>
    </row>
    <row r="29" spans="1:6">
      <c r="A29" s="118"/>
      <c r="B29" s="229"/>
      <c r="C29" s="1149"/>
      <c r="D29" s="159"/>
      <c r="E29" s="1297"/>
      <c r="F29" s="159"/>
    </row>
    <row r="30" spans="1:6">
      <c r="A30" s="118"/>
      <c r="B30" s="229"/>
      <c r="C30" s="1149"/>
      <c r="D30" s="159"/>
      <c r="E30" s="1297"/>
      <c r="F30" s="159"/>
    </row>
    <row r="31" spans="1:6">
      <c r="A31" s="118"/>
      <c r="B31" s="229"/>
      <c r="C31" s="1149"/>
      <c r="D31" s="159"/>
      <c r="E31" s="1297"/>
      <c r="F31" s="159"/>
    </row>
    <row r="32" spans="1:6">
      <c r="A32" s="118"/>
      <c r="B32" s="229"/>
      <c r="C32" s="1149"/>
      <c r="D32" s="159"/>
      <c r="E32" s="1297"/>
      <c r="F32" s="159"/>
    </row>
    <row r="33" spans="1:6">
      <c r="A33" s="118"/>
      <c r="B33" s="229"/>
      <c r="C33" s="1149"/>
      <c r="D33" s="159"/>
      <c r="E33" s="1297"/>
      <c r="F33" s="159"/>
    </row>
    <row r="34" spans="1:6">
      <c r="A34" s="118"/>
      <c r="B34" s="229"/>
      <c r="C34" s="1149"/>
      <c r="D34" s="159"/>
      <c r="E34" s="1297"/>
      <c r="F34" s="159"/>
    </row>
    <row r="35" spans="1:6">
      <c r="A35" s="118"/>
      <c r="B35" s="229"/>
      <c r="C35" s="1149"/>
      <c r="D35" s="159"/>
      <c r="E35" s="1297"/>
      <c r="F35" s="159"/>
    </row>
    <row r="36" spans="1:6">
      <c r="A36" s="2149" t="s">
        <v>133</v>
      </c>
      <c r="B36" s="2149"/>
      <c r="C36" s="2149"/>
      <c r="D36" s="2149"/>
      <c r="E36" s="2149"/>
      <c r="F36" s="2149"/>
    </row>
    <row r="37" spans="1:6">
      <c r="A37" s="2149" t="s">
        <v>30553</v>
      </c>
      <c r="B37" s="2149"/>
      <c r="C37" s="2149"/>
      <c r="D37" s="2149"/>
      <c r="E37" s="2149"/>
      <c r="F37" s="2149"/>
    </row>
    <row r="38" spans="1:6">
      <c r="A38" s="2149" t="s">
        <v>140</v>
      </c>
      <c r="B38" s="2149"/>
      <c r="C38" s="2149"/>
      <c r="D38" s="2149"/>
      <c r="E38" s="2149"/>
      <c r="F38" s="2149"/>
    </row>
    <row r="39" spans="1:6">
      <c r="A39" s="473" t="s">
        <v>5392</v>
      </c>
      <c r="B39" s="253" t="s">
        <v>1486</v>
      </c>
      <c r="C39" s="253" t="s">
        <v>0</v>
      </c>
      <c r="D39" s="253" t="s">
        <v>15210</v>
      </c>
      <c r="E39" s="413" t="s">
        <v>137</v>
      </c>
      <c r="F39" s="253" t="s">
        <v>1489</v>
      </c>
    </row>
    <row r="40" spans="1:6">
      <c r="A40" s="118"/>
      <c r="B40" s="2215" t="s">
        <v>1435</v>
      </c>
      <c r="C40" s="2216"/>
      <c r="D40" s="159"/>
      <c r="E40" s="311"/>
      <c r="F40" s="159"/>
    </row>
    <row r="41" spans="1:6" ht="179.25" customHeight="1">
      <c r="A41" s="58">
        <v>1</v>
      </c>
      <c r="B41" s="159" t="s">
        <v>15239</v>
      </c>
      <c r="C41" s="159" t="s">
        <v>30565</v>
      </c>
      <c r="D41" s="159" t="s">
        <v>31807</v>
      </c>
      <c r="E41" s="1297">
        <v>700000</v>
      </c>
      <c r="F41" s="159" t="s">
        <v>763</v>
      </c>
    </row>
    <row r="42" spans="1:6">
      <c r="A42" s="58"/>
      <c r="B42" s="2215" t="s">
        <v>555</v>
      </c>
      <c r="C42" s="2216"/>
      <c r="D42" s="159"/>
      <c r="E42" s="311"/>
      <c r="F42" s="159"/>
    </row>
    <row r="43" spans="1:6" ht="94.5">
      <c r="A43" s="58">
        <v>2</v>
      </c>
      <c r="B43" s="159" t="s">
        <v>3298</v>
      </c>
      <c r="C43" s="159" t="s">
        <v>30565</v>
      </c>
      <c r="D43" s="159" t="s">
        <v>30566</v>
      </c>
      <c r="E43" s="1297">
        <v>2180817.4500000002</v>
      </c>
      <c r="F43" s="159" t="s">
        <v>763</v>
      </c>
    </row>
    <row r="44" spans="1:6">
      <c r="A44" s="58"/>
      <c r="B44" s="2215" t="s">
        <v>810</v>
      </c>
      <c r="C44" s="2216"/>
      <c r="D44" s="159"/>
      <c r="E44" s="311"/>
      <c r="F44" s="159"/>
    </row>
    <row r="45" spans="1:6" ht="81.75">
      <c r="A45" s="58">
        <v>3</v>
      </c>
      <c r="B45" s="159" t="s">
        <v>30574</v>
      </c>
      <c r="C45" s="159" t="s">
        <v>31808</v>
      </c>
      <c r="D45" s="159" t="s">
        <v>30575</v>
      </c>
      <c r="E45" s="1297">
        <v>7000000</v>
      </c>
      <c r="F45" s="159" t="s">
        <v>118</v>
      </c>
    </row>
    <row r="46" spans="1:6" ht="81.75">
      <c r="A46" s="58">
        <v>4</v>
      </c>
      <c r="B46" s="159" t="s">
        <v>30576</v>
      </c>
      <c r="C46" s="159" t="s">
        <v>30577</v>
      </c>
      <c r="D46" s="159" t="s">
        <v>30578</v>
      </c>
      <c r="E46" s="1297">
        <v>6500000</v>
      </c>
      <c r="F46" s="159" t="s">
        <v>110</v>
      </c>
    </row>
    <row r="47" spans="1:6" ht="31.5">
      <c r="A47" s="58">
        <v>5</v>
      </c>
      <c r="B47" s="159" t="s">
        <v>30579</v>
      </c>
      <c r="C47" s="159" t="s">
        <v>30580</v>
      </c>
      <c r="D47" s="159" t="s">
        <v>3357</v>
      </c>
      <c r="E47" s="1297">
        <v>2100000</v>
      </c>
      <c r="F47" s="159" t="s">
        <v>763</v>
      </c>
    </row>
    <row r="48" spans="1:6" ht="110.25">
      <c r="A48" s="58">
        <v>6</v>
      </c>
      <c r="B48" s="159" t="s">
        <v>30581</v>
      </c>
      <c r="C48" s="159" t="s">
        <v>30582</v>
      </c>
      <c r="D48" s="159" t="s">
        <v>30583</v>
      </c>
      <c r="E48" s="1297">
        <v>700000</v>
      </c>
      <c r="F48" s="159" t="s">
        <v>5985</v>
      </c>
    </row>
    <row r="49" spans="1:6" ht="47.25">
      <c r="A49" s="58">
        <v>7</v>
      </c>
      <c r="B49" s="159" t="s">
        <v>3174</v>
      </c>
      <c r="C49" s="159" t="s">
        <v>30584</v>
      </c>
      <c r="D49" s="159" t="s">
        <v>31809</v>
      </c>
      <c r="E49" s="1297">
        <v>450000</v>
      </c>
      <c r="F49" s="159" t="s">
        <v>5985</v>
      </c>
    </row>
    <row r="50" spans="1:6" ht="31.5">
      <c r="A50" s="58">
        <v>8</v>
      </c>
      <c r="B50" s="159" t="s">
        <v>30585</v>
      </c>
      <c r="C50" s="159" t="s">
        <v>30586</v>
      </c>
      <c r="D50" s="159" t="s">
        <v>3357</v>
      </c>
      <c r="E50" s="1297">
        <v>2100000</v>
      </c>
      <c r="F50" s="159" t="s">
        <v>763</v>
      </c>
    </row>
    <row r="51" spans="1:6" ht="31.5">
      <c r="A51" s="58">
        <v>9</v>
      </c>
      <c r="B51" s="159" t="s">
        <v>30587</v>
      </c>
      <c r="C51" s="159" t="s">
        <v>30588</v>
      </c>
      <c r="D51" s="159" t="s">
        <v>1246</v>
      </c>
      <c r="E51" s="1297">
        <v>1400000</v>
      </c>
      <c r="F51" s="159" t="s">
        <v>763</v>
      </c>
    </row>
    <row r="52" spans="1:6" ht="31.5">
      <c r="A52" s="58">
        <v>10</v>
      </c>
      <c r="B52" s="159" t="s">
        <v>30589</v>
      </c>
      <c r="C52" s="159" t="s">
        <v>30590</v>
      </c>
      <c r="D52" s="159" t="s">
        <v>3357</v>
      </c>
      <c r="E52" s="1297">
        <v>1400000</v>
      </c>
      <c r="F52" s="159" t="s">
        <v>763</v>
      </c>
    </row>
    <row r="53" spans="1:6" ht="31.5">
      <c r="A53" s="58">
        <v>11</v>
      </c>
      <c r="B53" s="159" t="s">
        <v>30593</v>
      </c>
      <c r="C53" s="159" t="s">
        <v>30594</v>
      </c>
      <c r="D53" s="159" t="s">
        <v>5993</v>
      </c>
      <c r="E53" s="1297">
        <v>1400000</v>
      </c>
      <c r="F53" s="159" t="s">
        <v>763</v>
      </c>
    </row>
    <row r="54" spans="1:6" ht="78.75">
      <c r="A54" s="58">
        <v>12</v>
      </c>
      <c r="B54" s="159" t="s">
        <v>30595</v>
      </c>
      <c r="C54" s="159" t="s">
        <v>30596</v>
      </c>
      <c r="D54" s="115" t="s">
        <v>30597</v>
      </c>
      <c r="E54" s="1297">
        <v>500000</v>
      </c>
      <c r="F54" s="159" t="s">
        <v>5985</v>
      </c>
    </row>
    <row r="55" spans="1:6" ht="63">
      <c r="A55" s="58">
        <v>13</v>
      </c>
      <c r="B55" s="159" t="s">
        <v>30598</v>
      </c>
      <c r="C55" s="159" t="s">
        <v>30599</v>
      </c>
      <c r="D55" s="159" t="s">
        <v>30600</v>
      </c>
      <c r="E55" s="1297">
        <v>1115000.46</v>
      </c>
      <c r="F55" s="159" t="s">
        <v>763</v>
      </c>
    </row>
    <row r="56" spans="1:6" ht="31.5">
      <c r="A56" s="58">
        <v>14</v>
      </c>
      <c r="B56" s="159" t="s">
        <v>30601</v>
      </c>
      <c r="C56" s="159" t="s">
        <v>30602</v>
      </c>
      <c r="D56" s="159" t="s">
        <v>5995</v>
      </c>
      <c r="E56" s="1297">
        <v>2100000</v>
      </c>
      <c r="F56" s="159" t="s">
        <v>763</v>
      </c>
    </row>
    <row r="57" spans="1:6" ht="31.5">
      <c r="A57" s="58">
        <v>15</v>
      </c>
      <c r="B57" s="159" t="s">
        <v>30603</v>
      </c>
      <c r="C57" s="159" t="s">
        <v>30604</v>
      </c>
      <c r="D57" s="159" t="s">
        <v>3357</v>
      </c>
      <c r="E57" s="1297">
        <v>1600000</v>
      </c>
      <c r="F57" s="159" t="s">
        <v>763</v>
      </c>
    </row>
    <row r="58" spans="1:6" ht="31.5">
      <c r="A58" s="58">
        <v>16</v>
      </c>
      <c r="B58" s="159" t="s">
        <v>30605</v>
      </c>
      <c r="C58" s="159" t="s">
        <v>30606</v>
      </c>
      <c r="D58" s="159" t="s">
        <v>5993</v>
      </c>
      <c r="E58" s="1297">
        <v>1400000</v>
      </c>
      <c r="F58" s="159" t="s">
        <v>763</v>
      </c>
    </row>
    <row r="59" spans="1:6" ht="31.5">
      <c r="A59" s="58">
        <v>17</v>
      </c>
      <c r="B59" s="159" t="s">
        <v>3174</v>
      </c>
      <c r="C59" s="159" t="s">
        <v>30607</v>
      </c>
      <c r="D59" s="159" t="s">
        <v>1246</v>
      </c>
      <c r="E59" s="1297">
        <v>1400000</v>
      </c>
      <c r="F59" s="159" t="s">
        <v>4</v>
      </c>
    </row>
    <row r="60" spans="1:6" ht="47.25">
      <c r="A60" s="58">
        <v>18</v>
      </c>
      <c r="B60" s="159" t="s">
        <v>30608</v>
      </c>
      <c r="C60" s="159" t="s">
        <v>30609</v>
      </c>
      <c r="D60" s="159" t="s">
        <v>31810</v>
      </c>
      <c r="E60" s="1297">
        <v>315000</v>
      </c>
      <c r="F60" s="159" t="s">
        <v>5985</v>
      </c>
    </row>
    <row r="61" spans="1:6">
      <c r="A61" s="58"/>
      <c r="B61" s="2215" t="s">
        <v>535</v>
      </c>
      <c r="C61" s="2216"/>
      <c r="D61" s="159"/>
      <c r="E61" s="311"/>
      <c r="F61" s="159"/>
    </row>
    <row r="62" spans="1:6" ht="66">
      <c r="A62" s="58">
        <v>19</v>
      </c>
      <c r="B62" s="65" t="s">
        <v>30610</v>
      </c>
      <c r="C62" s="159" t="s">
        <v>30611</v>
      </c>
      <c r="D62" s="65" t="s">
        <v>30612</v>
      </c>
      <c r="E62" s="167">
        <v>3500000</v>
      </c>
      <c r="F62" s="159" t="s">
        <v>110</v>
      </c>
    </row>
    <row r="63" spans="1:6" ht="110.25">
      <c r="A63" s="58">
        <v>20</v>
      </c>
      <c r="B63" s="65" t="s">
        <v>30613</v>
      </c>
      <c r="C63" s="159" t="s">
        <v>30614</v>
      </c>
      <c r="D63" s="65" t="s">
        <v>31811</v>
      </c>
      <c r="E63" s="167">
        <v>4000000</v>
      </c>
      <c r="F63" s="159" t="s">
        <v>5985</v>
      </c>
    </row>
    <row r="64" spans="1:6" ht="94.5">
      <c r="A64" s="58">
        <v>21</v>
      </c>
      <c r="B64" s="65" t="s">
        <v>30615</v>
      </c>
      <c r="C64" s="159" t="s">
        <v>30616</v>
      </c>
      <c r="D64" s="65" t="s">
        <v>30617</v>
      </c>
      <c r="E64" s="167">
        <v>2500000</v>
      </c>
      <c r="F64" s="159" t="s">
        <v>5985</v>
      </c>
    </row>
    <row r="65" spans="1:6" ht="66">
      <c r="A65" s="58">
        <v>22</v>
      </c>
      <c r="B65" s="65" t="s">
        <v>30618</v>
      </c>
      <c r="C65" s="159" t="s">
        <v>30619</v>
      </c>
      <c r="D65" s="65" t="s">
        <v>30620</v>
      </c>
      <c r="E65" s="167">
        <v>3000000</v>
      </c>
      <c r="F65" s="159" t="s">
        <v>5985</v>
      </c>
    </row>
    <row r="66" spans="1:6" ht="94.5">
      <c r="A66" s="58">
        <v>23</v>
      </c>
      <c r="B66" s="159" t="s">
        <v>30621</v>
      </c>
      <c r="C66" s="159" t="s">
        <v>30622</v>
      </c>
      <c r="D66" s="159" t="s">
        <v>31812</v>
      </c>
      <c r="E66" s="167">
        <v>10000000</v>
      </c>
      <c r="F66" s="159" t="s">
        <v>5985</v>
      </c>
    </row>
    <row r="67" spans="1:6" ht="31.5">
      <c r="A67" s="58">
        <v>24</v>
      </c>
      <c r="B67" s="159" t="s">
        <v>30623</v>
      </c>
      <c r="C67" s="159" t="s">
        <v>30624</v>
      </c>
      <c r="D67" s="159" t="s">
        <v>30625</v>
      </c>
      <c r="E67" s="167">
        <v>1500000</v>
      </c>
      <c r="F67" s="159" t="s">
        <v>763</v>
      </c>
    </row>
    <row r="68" spans="1:6" ht="63">
      <c r="A68" s="58">
        <v>25</v>
      </c>
      <c r="B68" s="677" t="s">
        <v>30626</v>
      </c>
      <c r="C68" s="677" t="s">
        <v>30627</v>
      </c>
      <c r="D68" s="677" t="s">
        <v>30628</v>
      </c>
      <c r="E68" s="1297">
        <v>600000</v>
      </c>
      <c r="F68" s="159" t="s">
        <v>110</v>
      </c>
    </row>
    <row r="69" spans="1:6" ht="31.5">
      <c r="A69" s="58">
        <v>26</v>
      </c>
      <c r="B69" s="159" t="s">
        <v>30629</v>
      </c>
      <c r="C69" s="159" t="s">
        <v>30630</v>
      </c>
      <c r="D69" s="159" t="s">
        <v>30631</v>
      </c>
      <c r="E69" s="1297">
        <v>1000000</v>
      </c>
      <c r="F69" s="159" t="s">
        <v>763</v>
      </c>
    </row>
    <row r="70" spans="1:6">
      <c r="A70" s="58"/>
      <c r="B70" s="2215" t="s">
        <v>662</v>
      </c>
      <c r="C70" s="2216"/>
      <c r="D70" s="159"/>
      <c r="E70" s="311"/>
      <c r="F70" s="159"/>
    </row>
    <row r="71" spans="1:6" ht="63">
      <c r="A71" s="58">
        <v>27</v>
      </c>
      <c r="B71" s="159" t="s">
        <v>30632</v>
      </c>
      <c r="C71" s="159" t="s">
        <v>30633</v>
      </c>
      <c r="D71" s="115" t="s">
        <v>30634</v>
      </c>
      <c r="E71" s="1297">
        <v>950000</v>
      </c>
      <c r="F71" s="159" t="s">
        <v>763</v>
      </c>
    </row>
    <row r="72" spans="1:6" ht="63">
      <c r="A72" s="58">
        <v>28</v>
      </c>
      <c r="B72" s="159" t="s">
        <v>30635</v>
      </c>
      <c r="C72" s="159" t="s">
        <v>30636</v>
      </c>
      <c r="D72" s="159" t="s">
        <v>30637</v>
      </c>
      <c r="E72" s="1297">
        <v>670000</v>
      </c>
      <c r="F72" s="159" t="s">
        <v>5985</v>
      </c>
    </row>
    <row r="73" spans="1:6" ht="47.25">
      <c r="A73" s="58">
        <v>29</v>
      </c>
      <c r="B73" s="159" t="s">
        <v>30638</v>
      </c>
      <c r="C73" s="159" t="s">
        <v>30639</v>
      </c>
      <c r="D73" s="159" t="s">
        <v>30640</v>
      </c>
      <c r="E73" s="1297">
        <v>400000</v>
      </c>
      <c r="F73" s="159" t="s">
        <v>763</v>
      </c>
    </row>
    <row r="74" spans="1:6">
      <c r="A74" s="58"/>
      <c r="B74" s="2215" t="s">
        <v>208</v>
      </c>
      <c r="C74" s="2216"/>
      <c r="D74" s="159"/>
      <c r="E74" s="311"/>
      <c r="F74" s="159"/>
    </row>
    <row r="75" spans="1:6" ht="31.5">
      <c r="A75" s="58">
        <v>30</v>
      </c>
      <c r="B75" s="159" t="s">
        <v>30641</v>
      </c>
      <c r="C75" s="159" t="s">
        <v>30642</v>
      </c>
      <c r="D75" s="159" t="s">
        <v>30643</v>
      </c>
      <c r="E75" s="1297">
        <v>1500000</v>
      </c>
      <c r="F75" s="159" t="s">
        <v>763</v>
      </c>
    </row>
    <row r="76" spans="1:6" ht="63">
      <c r="A76" s="58">
        <v>31</v>
      </c>
      <c r="B76" s="159" t="s">
        <v>30644</v>
      </c>
      <c r="C76" s="159" t="s">
        <v>30645</v>
      </c>
      <c r="D76" s="159" t="s">
        <v>30646</v>
      </c>
      <c r="E76" s="1297">
        <v>747168.03</v>
      </c>
      <c r="F76" s="159" t="s">
        <v>763</v>
      </c>
    </row>
    <row r="77" spans="1:6">
      <c r="A77" s="118"/>
      <c r="B77" s="253" t="s">
        <v>15</v>
      </c>
      <c r="C77" s="253"/>
      <c r="D77" s="253"/>
      <c r="E77" s="413">
        <f>SUM(E41:E76)</f>
        <v>64727985.939999998</v>
      </c>
      <c r="F77" s="253"/>
    </row>
    <row r="78" spans="1:6">
      <c r="A78" s="2168" t="s">
        <v>3665</v>
      </c>
      <c r="B78" s="2168"/>
      <c r="C78" s="2168"/>
      <c r="D78" s="2168"/>
      <c r="E78" s="2168"/>
      <c r="F78" s="2168"/>
    </row>
    <row r="79" spans="1:6" ht="66" customHeight="1">
      <c r="A79" s="2168" t="s">
        <v>3666</v>
      </c>
      <c r="B79" s="2168"/>
      <c r="C79" s="2168"/>
      <c r="D79" s="2168" t="s">
        <v>3667</v>
      </c>
      <c r="E79" s="2168"/>
      <c r="F79" s="2168"/>
    </row>
    <row r="80" spans="1:6" ht="80.25" customHeight="1">
      <c r="A80" s="2143" t="s">
        <v>1391</v>
      </c>
      <c r="B80" s="2143"/>
      <c r="C80" s="2143"/>
      <c r="D80" s="2143" t="s">
        <v>1392</v>
      </c>
      <c r="E80" s="2143"/>
      <c r="F80" s="2143"/>
    </row>
    <row r="90" spans="1:6" ht="157.5">
      <c r="A90" s="118"/>
      <c r="B90" s="159" t="s">
        <v>30591</v>
      </c>
      <c r="C90" s="159" t="s">
        <v>30592</v>
      </c>
      <c r="D90" s="162" t="s">
        <v>31819</v>
      </c>
      <c r="E90" s="1297">
        <v>1500000</v>
      </c>
      <c r="F90" s="159" t="s">
        <v>763</v>
      </c>
    </row>
    <row r="94" spans="1:6">
      <c r="E94" s="1353">
        <f>E90+E77+E21</f>
        <v>109040875.52000001</v>
      </c>
    </row>
  </sheetData>
  <mergeCells count="21">
    <mergeCell ref="A1:F1"/>
    <mergeCell ref="A2:F2"/>
    <mergeCell ref="A3:F3"/>
    <mergeCell ref="B5:C5"/>
    <mergeCell ref="B11:C11"/>
    <mergeCell ref="B15:C15"/>
    <mergeCell ref="A78:F78"/>
    <mergeCell ref="A79:C79"/>
    <mergeCell ref="D79:F79"/>
    <mergeCell ref="A37:F37"/>
    <mergeCell ref="B17:C17"/>
    <mergeCell ref="B74:C74"/>
    <mergeCell ref="B40:C40"/>
    <mergeCell ref="A38:F38"/>
    <mergeCell ref="A36:F36"/>
    <mergeCell ref="A80:C80"/>
    <mergeCell ref="D80:F80"/>
    <mergeCell ref="B44:C44"/>
    <mergeCell ref="B61:C61"/>
    <mergeCell ref="B42:C42"/>
    <mergeCell ref="B70:C70"/>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sheetPr>
    <tabColor rgb="FFFFFF00"/>
  </sheetPr>
  <dimension ref="A1:J94"/>
  <sheetViews>
    <sheetView topLeftCell="A21" workbookViewId="0">
      <selection activeCell="G8" sqref="G8"/>
    </sheetView>
  </sheetViews>
  <sheetFormatPr defaultRowHeight="15"/>
  <cols>
    <col min="1" max="1" width="7.140625" style="12" customWidth="1"/>
    <col min="2" max="2" width="25" style="12" customWidth="1"/>
    <col min="3" max="3" width="42" style="12" customWidth="1"/>
    <col min="4" max="4" width="28.28515625" style="12" customWidth="1"/>
    <col min="5" max="5" width="21" style="12" customWidth="1"/>
    <col min="6" max="6" width="11.5703125" style="12" customWidth="1"/>
    <col min="7" max="9" width="9.140625" style="12"/>
    <col min="10" max="10" width="11.5703125" style="12" bestFit="1" customWidth="1"/>
    <col min="11" max="16384" width="9.140625" style="12"/>
  </cols>
  <sheetData>
    <row r="1" spans="1:6" ht="15.75">
      <c r="A1" s="2317" t="s">
        <v>133</v>
      </c>
      <c r="B1" s="2317"/>
      <c r="C1" s="2317"/>
      <c r="D1" s="2317"/>
      <c r="E1" s="2317"/>
      <c r="F1" s="2317"/>
    </row>
    <row r="2" spans="1:6" ht="15.75">
      <c r="A2" s="2317" t="s">
        <v>27719</v>
      </c>
      <c r="B2" s="2317"/>
      <c r="C2" s="2317"/>
      <c r="D2" s="2317"/>
      <c r="E2" s="2317"/>
      <c r="F2" s="2317"/>
    </row>
    <row r="3" spans="1:6" ht="15.75">
      <c r="A3" s="2430" t="s">
        <v>140</v>
      </c>
      <c r="B3" s="2430"/>
      <c r="C3" s="2430"/>
      <c r="D3" s="2430"/>
      <c r="E3" s="2430"/>
      <c r="F3" s="2430"/>
    </row>
    <row r="4" spans="1:6" ht="15.75">
      <c r="A4" s="50"/>
      <c r="B4" s="47" t="s">
        <v>676</v>
      </c>
      <c r="C4" s="47" t="s">
        <v>463</v>
      </c>
      <c r="D4" s="47" t="s">
        <v>788</v>
      </c>
      <c r="E4" s="47" t="s">
        <v>1741</v>
      </c>
      <c r="F4" s="47" t="s">
        <v>6635</v>
      </c>
    </row>
    <row r="5" spans="1:6" ht="15.75">
      <c r="A5" s="50"/>
      <c r="B5" s="2228" t="s">
        <v>27720</v>
      </c>
      <c r="C5" s="2229"/>
      <c r="D5" s="2230"/>
      <c r="E5" s="50"/>
      <c r="F5" s="50"/>
    </row>
    <row r="6" spans="1:6" ht="31.5">
      <c r="A6" s="50">
        <v>1</v>
      </c>
      <c r="B6" s="51" t="s">
        <v>1</v>
      </c>
      <c r="C6" s="51" t="s">
        <v>27721</v>
      </c>
      <c r="D6" s="51" t="s">
        <v>27722</v>
      </c>
      <c r="E6" s="1236">
        <v>2028240</v>
      </c>
      <c r="F6" s="51" t="s">
        <v>118</v>
      </c>
    </row>
    <row r="7" spans="1:6" ht="31.5">
      <c r="A7" s="50">
        <v>2</v>
      </c>
      <c r="B7" s="51" t="s">
        <v>7</v>
      </c>
      <c r="C7" s="51" t="s">
        <v>27723</v>
      </c>
      <c r="D7" s="51" t="s">
        <v>9</v>
      </c>
      <c r="E7" s="1236">
        <v>106804.8</v>
      </c>
      <c r="F7" s="51" t="s">
        <v>118</v>
      </c>
    </row>
    <row r="8" spans="1:6" ht="94.5">
      <c r="A8" s="50">
        <v>3</v>
      </c>
      <c r="B8" s="51" t="s">
        <v>5</v>
      </c>
      <c r="C8" s="51" t="s">
        <v>27724</v>
      </c>
      <c r="D8" s="51" t="s">
        <v>27725</v>
      </c>
      <c r="E8" s="1236">
        <v>3039407.73</v>
      </c>
      <c r="F8" s="51" t="s">
        <v>118</v>
      </c>
    </row>
    <row r="9" spans="1:6" ht="63">
      <c r="A9" s="50">
        <v>4</v>
      </c>
      <c r="B9" s="51" t="s">
        <v>12</v>
      </c>
      <c r="C9" s="51" t="s">
        <v>27726</v>
      </c>
      <c r="D9" s="51" t="s">
        <v>27727</v>
      </c>
      <c r="E9" s="1236">
        <v>1368000</v>
      </c>
      <c r="F9" s="51" t="s">
        <v>118</v>
      </c>
    </row>
    <row r="10" spans="1:6" ht="15.75" customHeight="1">
      <c r="A10" s="50"/>
      <c r="B10" s="2189" t="s">
        <v>27728</v>
      </c>
      <c r="C10" s="2191"/>
      <c r="D10" s="172"/>
      <c r="E10" s="50"/>
      <c r="F10" s="50"/>
    </row>
    <row r="11" spans="1:6" ht="47.25">
      <c r="A11" s="50">
        <v>5</v>
      </c>
      <c r="B11" s="51" t="s">
        <v>688</v>
      </c>
      <c r="C11" s="51" t="s">
        <v>27729</v>
      </c>
      <c r="D11" s="51" t="s">
        <v>27730</v>
      </c>
      <c r="E11" s="1236">
        <v>1000000</v>
      </c>
      <c r="F11" s="51" t="s">
        <v>118</v>
      </c>
    </row>
    <row r="12" spans="1:6" ht="63">
      <c r="A12" s="50">
        <v>6</v>
      </c>
      <c r="B12" s="51" t="s">
        <v>5</v>
      </c>
      <c r="C12" s="51" t="s">
        <v>27731</v>
      </c>
      <c r="D12" s="51" t="s">
        <v>27732</v>
      </c>
      <c r="E12" s="1236">
        <v>271226.27</v>
      </c>
      <c r="F12" s="51" t="s">
        <v>118</v>
      </c>
    </row>
    <row r="13" spans="1:6" ht="78.75">
      <c r="A13" s="50">
        <v>7</v>
      </c>
      <c r="B13" s="51" t="s">
        <v>12</v>
      </c>
      <c r="C13" s="51" t="s">
        <v>27733</v>
      </c>
      <c r="D13" s="51" t="s">
        <v>27734</v>
      </c>
      <c r="E13" s="1236">
        <v>2000000</v>
      </c>
      <c r="F13" s="51" t="s">
        <v>118</v>
      </c>
    </row>
    <row r="14" spans="1:6" ht="15.75">
      <c r="A14" s="50"/>
      <c r="B14" s="2215" t="s">
        <v>207</v>
      </c>
      <c r="C14" s="2220"/>
      <c r="D14" s="1211"/>
      <c r="E14" s="161"/>
      <c r="F14" s="50"/>
    </row>
    <row r="15" spans="1:6" ht="31.5">
      <c r="A15" s="50">
        <v>8</v>
      </c>
      <c r="B15" s="51" t="s">
        <v>27735</v>
      </c>
      <c r="C15" s="51" t="s">
        <v>27736</v>
      </c>
      <c r="D15" s="51" t="s">
        <v>27737</v>
      </c>
      <c r="E15" s="1236">
        <v>5738993.4500000002</v>
      </c>
      <c r="F15" s="51" t="s">
        <v>118</v>
      </c>
    </row>
    <row r="16" spans="1:6" ht="15.75">
      <c r="A16" s="50"/>
      <c r="B16" s="2189" t="s">
        <v>593</v>
      </c>
      <c r="C16" s="2191"/>
      <c r="D16" s="51"/>
      <c r="E16" s="1236"/>
      <c r="F16" s="51"/>
    </row>
    <row r="17" spans="1:6" ht="47.25">
      <c r="A17" s="50">
        <v>9</v>
      </c>
      <c r="B17" s="50" t="s">
        <v>1498</v>
      </c>
      <c r="C17" s="50" t="s">
        <v>27738</v>
      </c>
      <c r="D17" s="50" t="s">
        <v>1443</v>
      </c>
      <c r="E17" s="881">
        <v>20000000</v>
      </c>
      <c r="F17" s="49" t="s">
        <v>15238</v>
      </c>
    </row>
    <row r="18" spans="1:6" ht="47.25">
      <c r="A18" s="50">
        <v>10</v>
      </c>
      <c r="B18" s="50" t="s">
        <v>1501</v>
      </c>
      <c r="C18" s="50" t="s">
        <v>27739</v>
      </c>
      <c r="D18" s="51" t="s">
        <v>15351</v>
      </c>
      <c r="E18" s="881">
        <v>12662500</v>
      </c>
      <c r="F18" s="49" t="s">
        <v>15238</v>
      </c>
    </row>
    <row r="19" spans="1:6" ht="15.75">
      <c r="A19" s="50"/>
      <c r="B19" s="173" t="s">
        <v>15</v>
      </c>
      <c r="C19" s="50"/>
      <c r="D19" s="51"/>
      <c r="E19" s="1491">
        <f>SUM(E6:E18)</f>
        <v>48215172.25</v>
      </c>
      <c r="F19" s="49"/>
    </row>
    <row r="20" spans="1:6" ht="65.25" customHeight="1">
      <c r="A20" s="2143" t="s">
        <v>32028</v>
      </c>
      <c r="B20" s="2143"/>
      <c r="C20" s="2143"/>
      <c r="D20" s="2143" t="s">
        <v>32029</v>
      </c>
      <c r="E20" s="2143"/>
      <c r="F20" s="2143"/>
    </row>
    <row r="21" spans="1:6" ht="15.75">
      <c r="A21" s="50"/>
      <c r="B21" s="50"/>
      <c r="C21" s="50"/>
      <c r="D21" s="51"/>
      <c r="E21" s="881"/>
      <c r="F21" s="49"/>
    </row>
    <row r="22" spans="1:6" ht="15.75">
      <c r="A22" s="50"/>
      <c r="B22" s="50"/>
      <c r="C22" s="50"/>
      <c r="D22" s="51"/>
      <c r="E22" s="881"/>
      <c r="F22" s="49"/>
    </row>
    <row r="23" spans="1:6" ht="15.75">
      <c r="A23" s="50"/>
      <c r="B23" s="50"/>
      <c r="C23" s="50"/>
      <c r="D23" s="51"/>
      <c r="E23" s="881"/>
      <c r="F23" s="49"/>
    </row>
    <row r="24" spans="1:6" ht="15.75">
      <c r="A24" s="50"/>
      <c r="B24" s="50"/>
      <c r="C24" s="50"/>
      <c r="D24" s="51"/>
      <c r="E24" s="881"/>
      <c r="F24" s="49"/>
    </row>
    <row r="25" spans="1:6" ht="15.75">
      <c r="A25" s="50"/>
      <c r="B25" s="50"/>
      <c r="C25" s="50"/>
      <c r="D25" s="51"/>
      <c r="E25" s="881"/>
      <c r="F25" s="49"/>
    </row>
    <row r="26" spans="1:6" ht="15.75">
      <c r="A26" s="50"/>
      <c r="B26" s="50"/>
      <c r="C26" s="50"/>
      <c r="D26" s="51"/>
      <c r="E26" s="881"/>
      <c r="F26" s="49"/>
    </row>
    <row r="27" spans="1:6" ht="15.75">
      <c r="A27" s="2317" t="s">
        <v>133</v>
      </c>
      <c r="B27" s="2317"/>
      <c r="C27" s="2317"/>
      <c r="D27" s="2317"/>
      <c r="E27" s="2317"/>
      <c r="F27" s="2317"/>
    </row>
    <row r="28" spans="1:6" ht="15.75">
      <c r="A28" s="2317" t="s">
        <v>27719</v>
      </c>
      <c r="B28" s="2317"/>
      <c r="C28" s="2317"/>
      <c r="D28" s="2317"/>
      <c r="E28" s="2317"/>
      <c r="F28" s="2317"/>
    </row>
    <row r="29" spans="1:6" ht="15.75">
      <c r="A29" s="2430" t="s">
        <v>140</v>
      </c>
      <c r="B29" s="2430"/>
      <c r="C29" s="2430"/>
      <c r="D29" s="2430"/>
      <c r="E29" s="2430"/>
      <c r="F29" s="2430"/>
    </row>
    <row r="30" spans="1:6" ht="15.75">
      <c r="A30" s="173" t="s">
        <v>4564</v>
      </c>
      <c r="B30" s="47" t="s">
        <v>676</v>
      </c>
      <c r="C30" s="47" t="s">
        <v>463</v>
      </c>
      <c r="D30" s="47" t="s">
        <v>788</v>
      </c>
      <c r="E30" s="47" t="s">
        <v>1741</v>
      </c>
      <c r="F30" s="47" t="s">
        <v>6635</v>
      </c>
    </row>
    <row r="31" spans="1:6" ht="15.75">
      <c r="A31" s="50"/>
      <c r="B31" s="2227" t="s">
        <v>555</v>
      </c>
      <c r="C31" s="2227"/>
      <c r="D31" s="2227"/>
      <c r="E31" s="50"/>
      <c r="F31" s="51"/>
    </row>
    <row r="32" spans="1:6" ht="132" customHeight="1">
      <c r="A32" s="50">
        <v>1</v>
      </c>
      <c r="B32" s="51" t="s">
        <v>591</v>
      </c>
      <c r="C32" s="51" t="s">
        <v>27740</v>
      </c>
      <c r="D32" s="51" t="s">
        <v>27741</v>
      </c>
      <c r="E32" s="213">
        <v>2112851.6</v>
      </c>
      <c r="F32" s="51" t="s">
        <v>118</v>
      </c>
    </row>
    <row r="33" spans="1:10" ht="15.75">
      <c r="A33" s="50"/>
      <c r="B33" s="2227" t="s">
        <v>930</v>
      </c>
      <c r="C33" s="2227"/>
      <c r="D33" s="2227"/>
      <c r="E33" s="50"/>
      <c r="F33" s="51"/>
    </row>
    <row r="34" spans="1:10" ht="189">
      <c r="A34" s="50">
        <v>2</v>
      </c>
      <c r="B34" s="51" t="s">
        <v>2209</v>
      </c>
      <c r="C34" s="50" t="s">
        <v>27742</v>
      </c>
      <c r="D34" s="50" t="s">
        <v>27743</v>
      </c>
      <c r="E34" s="217">
        <v>2112851.6</v>
      </c>
      <c r="F34" s="51" t="s">
        <v>118</v>
      </c>
      <c r="J34" s="553"/>
    </row>
    <row r="35" spans="1:10" ht="15.75">
      <c r="A35" s="50"/>
      <c r="B35" s="2227" t="s">
        <v>3341</v>
      </c>
      <c r="C35" s="2227"/>
      <c r="D35" s="2227"/>
      <c r="E35" s="75"/>
      <c r="F35" s="50"/>
    </row>
    <row r="36" spans="1:10" ht="63">
      <c r="A36" s="50">
        <v>3</v>
      </c>
      <c r="B36" s="51" t="s">
        <v>27744</v>
      </c>
      <c r="C36" s="51" t="s">
        <v>27745</v>
      </c>
      <c r="D36" s="107" t="s">
        <v>27746</v>
      </c>
      <c r="E36" s="213">
        <v>1000000</v>
      </c>
      <c r="F36" s="51" t="s">
        <v>483</v>
      </c>
    </row>
    <row r="37" spans="1:10" ht="63">
      <c r="A37" s="50">
        <v>4</v>
      </c>
      <c r="B37" s="51" t="s">
        <v>27747</v>
      </c>
      <c r="C37" s="51" t="s">
        <v>27748</v>
      </c>
      <c r="D37" s="1237" t="s">
        <v>27749</v>
      </c>
      <c r="E37" s="213">
        <v>1000000</v>
      </c>
      <c r="F37" s="51" t="s">
        <v>483</v>
      </c>
    </row>
    <row r="38" spans="1:10" ht="78.75">
      <c r="A38" s="50">
        <v>5</v>
      </c>
      <c r="B38" s="108" t="s">
        <v>27750</v>
      </c>
      <c r="C38" s="51" t="s">
        <v>27751</v>
      </c>
      <c r="D38" s="108" t="s">
        <v>27752</v>
      </c>
      <c r="E38" s="213">
        <v>1000000</v>
      </c>
      <c r="F38" s="51" t="s">
        <v>483</v>
      </c>
    </row>
    <row r="39" spans="1:10" ht="78.75">
      <c r="A39" s="50">
        <v>6</v>
      </c>
      <c r="B39" s="51" t="s">
        <v>27753</v>
      </c>
      <c r="C39" s="51" t="s">
        <v>27754</v>
      </c>
      <c r="D39" s="51" t="s">
        <v>27752</v>
      </c>
      <c r="E39" s="213">
        <v>1000000</v>
      </c>
      <c r="F39" s="51" t="s">
        <v>483</v>
      </c>
    </row>
    <row r="40" spans="1:10" ht="63">
      <c r="A40" s="50">
        <v>7</v>
      </c>
      <c r="B40" s="108" t="s">
        <v>27755</v>
      </c>
      <c r="C40" s="51" t="s">
        <v>27756</v>
      </c>
      <c r="D40" s="108" t="s">
        <v>27757</v>
      </c>
      <c r="E40" s="213">
        <v>800000</v>
      </c>
      <c r="F40" s="51" t="s">
        <v>543</v>
      </c>
    </row>
    <row r="41" spans="1:10" ht="63">
      <c r="A41" s="50">
        <v>8</v>
      </c>
      <c r="B41" s="108" t="s">
        <v>27758</v>
      </c>
      <c r="C41" s="51" t="s">
        <v>27759</v>
      </c>
      <c r="D41" s="108" t="s">
        <v>27757</v>
      </c>
      <c r="E41" s="213">
        <v>1500000</v>
      </c>
      <c r="F41" s="51" t="s">
        <v>543</v>
      </c>
    </row>
    <row r="42" spans="1:10" ht="78.75">
      <c r="A42" s="50">
        <v>9</v>
      </c>
      <c r="B42" s="108" t="s">
        <v>27760</v>
      </c>
      <c r="C42" s="51" t="s">
        <v>27761</v>
      </c>
      <c r="D42" s="108" t="s">
        <v>27762</v>
      </c>
      <c r="E42" s="213">
        <v>1000000</v>
      </c>
      <c r="F42" s="51" t="s">
        <v>4</v>
      </c>
    </row>
    <row r="43" spans="1:10" ht="78.75">
      <c r="A43" s="50">
        <v>10</v>
      </c>
      <c r="B43" s="108" t="s">
        <v>27763</v>
      </c>
      <c r="C43" s="51" t="s">
        <v>27764</v>
      </c>
      <c r="D43" s="108" t="s">
        <v>27765</v>
      </c>
      <c r="E43" s="213">
        <v>1000000</v>
      </c>
      <c r="F43" s="51" t="s">
        <v>4</v>
      </c>
    </row>
    <row r="44" spans="1:10" ht="31.5">
      <c r="A44" s="50">
        <v>11</v>
      </c>
      <c r="B44" s="51" t="s">
        <v>27766</v>
      </c>
      <c r="C44" s="51" t="s">
        <v>27767</v>
      </c>
      <c r="D44" s="107" t="s">
        <v>601</v>
      </c>
      <c r="E44" s="213">
        <v>7500000</v>
      </c>
      <c r="F44" s="51" t="s">
        <v>4</v>
      </c>
    </row>
    <row r="45" spans="1:10" ht="47.25">
      <c r="A45" s="50">
        <v>12</v>
      </c>
      <c r="B45" s="51" t="s">
        <v>27768</v>
      </c>
      <c r="C45" s="51" t="s">
        <v>27769</v>
      </c>
      <c r="D45" s="107" t="s">
        <v>27770</v>
      </c>
      <c r="E45" s="213">
        <v>350000</v>
      </c>
      <c r="F45" s="51" t="s">
        <v>118</v>
      </c>
    </row>
    <row r="46" spans="1:10" ht="31.5">
      <c r="A46" s="50">
        <v>13</v>
      </c>
      <c r="B46" s="51" t="s">
        <v>27771</v>
      </c>
      <c r="C46" s="51" t="s">
        <v>27772</v>
      </c>
      <c r="D46" s="51" t="s">
        <v>27773</v>
      </c>
      <c r="E46" s="213">
        <v>700000</v>
      </c>
      <c r="F46" s="51" t="s">
        <v>118</v>
      </c>
    </row>
    <row r="47" spans="1:10" ht="47.25">
      <c r="A47" s="50">
        <v>14</v>
      </c>
      <c r="B47" s="51" t="s">
        <v>27774</v>
      </c>
      <c r="C47" s="51" t="s">
        <v>27775</v>
      </c>
      <c r="D47" s="51" t="s">
        <v>27776</v>
      </c>
      <c r="E47" s="213">
        <v>3000000</v>
      </c>
      <c r="F47" s="51" t="s">
        <v>118</v>
      </c>
    </row>
    <row r="48" spans="1:10" ht="47.25">
      <c r="A48" s="50">
        <v>15</v>
      </c>
      <c r="B48" s="51" t="s">
        <v>27777</v>
      </c>
      <c r="C48" s="51" t="s">
        <v>27778</v>
      </c>
      <c r="D48" s="51" t="s">
        <v>27779</v>
      </c>
      <c r="E48" s="213">
        <v>3000000</v>
      </c>
      <c r="F48" s="51" t="s">
        <v>118</v>
      </c>
    </row>
    <row r="49" spans="1:6" ht="63">
      <c r="A49" s="50">
        <v>16</v>
      </c>
      <c r="B49" s="51" t="s">
        <v>27780</v>
      </c>
      <c r="C49" s="51" t="s">
        <v>27781</v>
      </c>
      <c r="D49" s="51" t="s">
        <v>27782</v>
      </c>
      <c r="E49" s="213">
        <v>4500000</v>
      </c>
      <c r="F49" s="51" t="s">
        <v>118</v>
      </c>
    </row>
    <row r="50" spans="1:6" ht="15.75">
      <c r="A50" s="50"/>
      <c r="B50" s="2227" t="s">
        <v>3304</v>
      </c>
      <c r="C50" s="2227"/>
      <c r="D50" s="2227"/>
      <c r="E50" s="50"/>
      <c r="F50" s="50"/>
    </row>
    <row r="51" spans="1:6" ht="47.25">
      <c r="A51" s="50">
        <v>17</v>
      </c>
      <c r="B51" s="51" t="s">
        <v>27783</v>
      </c>
      <c r="C51" s="51" t="s">
        <v>27784</v>
      </c>
      <c r="D51" s="51" t="s">
        <v>27785</v>
      </c>
      <c r="E51" s="213">
        <v>1200000</v>
      </c>
      <c r="F51" s="51" t="s">
        <v>483</v>
      </c>
    </row>
    <row r="52" spans="1:6" ht="94.5">
      <c r="A52" s="50">
        <v>18</v>
      </c>
      <c r="B52" s="51" t="s">
        <v>27786</v>
      </c>
      <c r="C52" s="51" t="s">
        <v>27787</v>
      </c>
      <c r="D52" s="51" t="s">
        <v>27788</v>
      </c>
      <c r="E52" s="213">
        <v>1000000</v>
      </c>
      <c r="F52" s="51" t="s">
        <v>483</v>
      </c>
    </row>
    <row r="53" spans="1:6" ht="47.25">
      <c r="A53" s="50">
        <v>19</v>
      </c>
      <c r="B53" s="51" t="s">
        <v>27789</v>
      </c>
      <c r="C53" s="51" t="s">
        <v>27790</v>
      </c>
      <c r="D53" s="51" t="s">
        <v>27791</v>
      </c>
      <c r="E53" s="213">
        <v>1150000</v>
      </c>
      <c r="F53" s="51" t="s">
        <v>483</v>
      </c>
    </row>
    <row r="54" spans="1:6" ht="47.25">
      <c r="A54" s="50">
        <v>20</v>
      </c>
      <c r="B54" s="51" t="s">
        <v>27792</v>
      </c>
      <c r="C54" s="51" t="s">
        <v>27793</v>
      </c>
      <c r="D54" s="51" t="s">
        <v>27794</v>
      </c>
      <c r="E54" s="213">
        <v>1200000</v>
      </c>
      <c r="F54" s="51" t="s">
        <v>483</v>
      </c>
    </row>
    <row r="55" spans="1:6" ht="78.75">
      <c r="A55" s="50">
        <v>21</v>
      </c>
      <c r="B55" s="51" t="s">
        <v>27795</v>
      </c>
      <c r="C55" s="51" t="s">
        <v>27796</v>
      </c>
      <c r="D55" s="51" t="s">
        <v>27797</v>
      </c>
      <c r="E55" s="213">
        <v>1000000</v>
      </c>
      <c r="F55" s="51" t="s">
        <v>483</v>
      </c>
    </row>
    <row r="56" spans="1:6" ht="78.75">
      <c r="A56" s="50">
        <v>22</v>
      </c>
      <c r="B56" s="108" t="s">
        <v>27798</v>
      </c>
      <c r="C56" s="51" t="s">
        <v>27799</v>
      </c>
      <c r="D56" s="108" t="s">
        <v>27800</v>
      </c>
      <c r="E56" s="213">
        <v>800000</v>
      </c>
      <c r="F56" s="51" t="s">
        <v>483</v>
      </c>
    </row>
    <row r="57" spans="1:6" ht="31.5">
      <c r="A57" s="50">
        <v>23</v>
      </c>
      <c r="B57" s="108" t="s">
        <v>27801</v>
      </c>
      <c r="C57" s="51" t="s">
        <v>27802</v>
      </c>
      <c r="D57" s="108" t="s">
        <v>27803</v>
      </c>
      <c r="E57" s="213">
        <v>500000</v>
      </c>
      <c r="F57" s="51" t="s">
        <v>543</v>
      </c>
    </row>
    <row r="58" spans="1:6" ht="63">
      <c r="A58" s="50">
        <v>24</v>
      </c>
      <c r="B58" s="108" t="s">
        <v>27804</v>
      </c>
      <c r="C58" s="51" t="s">
        <v>27805</v>
      </c>
      <c r="D58" s="108" t="s">
        <v>29840</v>
      </c>
      <c r="E58" s="213">
        <v>500000</v>
      </c>
      <c r="F58" s="51" t="s">
        <v>543</v>
      </c>
    </row>
    <row r="59" spans="1:6" ht="94.5">
      <c r="A59" s="50">
        <v>25</v>
      </c>
      <c r="B59" s="51" t="s">
        <v>27806</v>
      </c>
      <c r="C59" s="51" t="s">
        <v>27807</v>
      </c>
      <c r="D59" s="51" t="s">
        <v>27808</v>
      </c>
      <c r="E59" s="213">
        <v>700000</v>
      </c>
      <c r="F59" s="51" t="s">
        <v>543</v>
      </c>
    </row>
    <row r="60" spans="1:6" ht="63">
      <c r="A60" s="50">
        <v>26</v>
      </c>
      <c r="B60" s="51" t="s">
        <v>27809</v>
      </c>
      <c r="C60" s="51" t="s">
        <v>27810</v>
      </c>
      <c r="D60" s="51" t="s">
        <v>27811</v>
      </c>
      <c r="E60" s="213">
        <v>500000</v>
      </c>
      <c r="F60" s="51" t="s">
        <v>543</v>
      </c>
    </row>
    <row r="61" spans="1:6" ht="47.25">
      <c r="A61" s="50">
        <v>27</v>
      </c>
      <c r="B61" s="51" t="s">
        <v>27812</v>
      </c>
      <c r="C61" s="51" t="s">
        <v>27813</v>
      </c>
      <c r="D61" s="51" t="s">
        <v>27814</v>
      </c>
      <c r="E61" s="213">
        <v>500000</v>
      </c>
      <c r="F61" s="51" t="s">
        <v>543</v>
      </c>
    </row>
    <row r="62" spans="1:6" ht="47.25">
      <c r="A62" s="50">
        <v>28</v>
      </c>
      <c r="B62" s="51" t="s">
        <v>27815</v>
      </c>
      <c r="C62" s="51" t="s">
        <v>27816</v>
      </c>
      <c r="D62" s="51" t="s">
        <v>27817</v>
      </c>
      <c r="E62" s="213">
        <v>1000000</v>
      </c>
      <c r="F62" s="51" t="s">
        <v>543</v>
      </c>
    </row>
    <row r="63" spans="1:6" ht="47.25">
      <c r="A63" s="50">
        <v>29</v>
      </c>
      <c r="B63" s="51" t="s">
        <v>27818</v>
      </c>
      <c r="C63" s="51" t="s">
        <v>27819</v>
      </c>
      <c r="D63" s="51" t="s">
        <v>27820</v>
      </c>
      <c r="E63" s="213">
        <v>350000</v>
      </c>
      <c r="F63" s="51" t="s">
        <v>4</v>
      </c>
    </row>
    <row r="64" spans="1:6" ht="63">
      <c r="A64" s="50">
        <v>30</v>
      </c>
      <c r="B64" s="51" t="s">
        <v>27821</v>
      </c>
      <c r="C64" s="51" t="s">
        <v>27822</v>
      </c>
      <c r="D64" s="51" t="s">
        <v>27749</v>
      </c>
      <c r="E64" s="213">
        <v>1000000</v>
      </c>
      <c r="F64" s="51" t="s">
        <v>4</v>
      </c>
    </row>
    <row r="65" spans="1:6" ht="31.5">
      <c r="A65" s="50">
        <v>31</v>
      </c>
      <c r="B65" s="51" t="s">
        <v>27823</v>
      </c>
      <c r="C65" s="51" t="s">
        <v>27824</v>
      </c>
      <c r="D65" s="51" t="s">
        <v>27825</v>
      </c>
      <c r="E65" s="213">
        <v>500000</v>
      </c>
      <c r="F65" s="51" t="s">
        <v>4</v>
      </c>
    </row>
    <row r="66" spans="1:6" ht="47.25">
      <c r="A66" s="50">
        <v>32</v>
      </c>
      <c r="B66" s="51" t="s">
        <v>27826</v>
      </c>
      <c r="C66" s="51" t="s">
        <v>27822</v>
      </c>
      <c r="D66" s="51" t="s">
        <v>27827</v>
      </c>
      <c r="E66" s="213">
        <v>600000</v>
      </c>
      <c r="F66" s="51" t="s">
        <v>4</v>
      </c>
    </row>
    <row r="67" spans="1:6" ht="78.75">
      <c r="A67" s="50">
        <v>33</v>
      </c>
      <c r="B67" s="51" t="s">
        <v>27828</v>
      </c>
      <c r="C67" s="51" t="s">
        <v>27829</v>
      </c>
      <c r="D67" s="51" t="s">
        <v>27765</v>
      </c>
      <c r="E67" s="213">
        <v>1000000</v>
      </c>
      <c r="F67" s="51" t="s">
        <v>4</v>
      </c>
    </row>
    <row r="68" spans="1:6" ht="47.25">
      <c r="A68" s="50">
        <v>34</v>
      </c>
      <c r="B68" s="108" t="s">
        <v>27830</v>
      </c>
      <c r="C68" s="108" t="s">
        <v>27831</v>
      </c>
      <c r="D68" s="108" t="s">
        <v>27832</v>
      </c>
      <c r="E68" s="213">
        <v>1000000</v>
      </c>
      <c r="F68" s="51" t="s">
        <v>4</v>
      </c>
    </row>
    <row r="69" spans="1:6" ht="31.5">
      <c r="A69" s="50">
        <v>35</v>
      </c>
      <c r="B69" s="51" t="s">
        <v>27833</v>
      </c>
      <c r="C69" s="108" t="s">
        <v>27834</v>
      </c>
      <c r="D69" s="51" t="s">
        <v>27835</v>
      </c>
      <c r="E69" s="213">
        <v>400000</v>
      </c>
      <c r="F69" s="51" t="s">
        <v>4</v>
      </c>
    </row>
    <row r="70" spans="1:6" ht="47.25">
      <c r="A70" s="50">
        <v>36</v>
      </c>
      <c r="B70" s="51" t="s">
        <v>27836</v>
      </c>
      <c r="C70" s="108" t="s">
        <v>27837</v>
      </c>
      <c r="D70" s="51" t="s">
        <v>27838</v>
      </c>
      <c r="E70" s="213">
        <v>300000</v>
      </c>
      <c r="F70" s="51" t="s">
        <v>118</v>
      </c>
    </row>
    <row r="71" spans="1:6" ht="47.25">
      <c r="A71" s="50">
        <v>37</v>
      </c>
      <c r="B71" s="51" t="s">
        <v>27839</v>
      </c>
      <c r="C71" s="108" t="s">
        <v>27840</v>
      </c>
      <c r="D71" s="51" t="s">
        <v>27817</v>
      </c>
      <c r="E71" s="213">
        <v>1000000</v>
      </c>
      <c r="F71" s="51" t="s">
        <v>118</v>
      </c>
    </row>
    <row r="72" spans="1:6" ht="63">
      <c r="A72" s="50">
        <v>38</v>
      </c>
      <c r="B72" s="51" t="s">
        <v>27841</v>
      </c>
      <c r="C72" s="108" t="s">
        <v>27842</v>
      </c>
      <c r="D72" s="107" t="s">
        <v>27843</v>
      </c>
      <c r="E72" s="213">
        <v>1500000</v>
      </c>
      <c r="F72" s="51" t="s">
        <v>118</v>
      </c>
    </row>
    <row r="73" spans="1:6" ht="47.25">
      <c r="A73" s="50">
        <v>39</v>
      </c>
      <c r="B73" s="51" t="s">
        <v>27844</v>
      </c>
      <c r="C73" s="51" t="s">
        <v>27845</v>
      </c>
      <c r="D73" s="51" t="s">
        <v>27817</v>
      </c>
      <c r="E73" s="213">
        <v>1500000</v>
      </c>
      <c r="F73" s="51" t="s">
        <v>118</v>
      </c>
    </row>
    <row r="74" spans="1:6" ht="47.25">
      <c r="A74" s="50">
        <v>40</v>
      </c>
      <c r="B74" s="301" t="s">
        <v>27846</v>
      </c>
      <c r="C74" s="51" t="s">
        <v>27847</v>
      </c>
      <c r="D74" s="107" t="s">
        <v>27848</v>
      </c>
      <c r="E74" s="1325">
        <v>300000</v>
      </c>
      <c r="F74" s="51" t="s">
        <v>118</v>
      </c>
    </row>
    <row r="75" spans="1:6" ht="47.25">
      <c r="A75" s="50">
        <v>41</v>
      </c>
      <c r="B75" s="301" t="s">
        <v>27849</v>
      </c>
      <c r="C75" s="51" t="s">
        <v>27850</v>
      </c>
      <c r="D75" s="1327" t="s">
        <v>27832</v>
      </c>
      <c r="E75" s="155">
        <v>1000000</v>
      </c>
      <c r="F75" s="51" t="s">
        <v>118</v>
      </c>
    </row>
    <row r="76" spans="1:6" ht="31.5">
      <c r="A76" s="50">
        <v>42</v>
      </c>
      <c r="B76" s="1238" t="s">
        <v>27851</v>
      </c>
      <c r="C76" s="1206" t="s">
        <v>27852</v>
      </c>
      <c r="D76" s="1206" t="s">
        <v>27853</v>
      </c>
      <c r="E76" s="1326">
        <v>600000</v>
      </c>
      <c r="F76" s="1206" t="s">
        <v>583</v>
      </c>
    </row>
    <row r="77" spans="1:6" ht="15.75">
      <c r="A77" s="50"/>
      <c r="B77" s="2228" t="s">
        <v>3278</v>
      </c>
      <c r="C77" s="2229"/>
      <c r="D77" s="2230"/>
      <c r="E77" s="176"/>
      <c r="F77" s="51"/>
    </row>
    <row r="78" spans="1:6" ht="47.25">
      <c r="A78" s="50">
        <v>43</v>
      </c>
      <c r="B78" s="51" t="s">
        <v>27854</v>
      </c>
      <c r="C78" s="51" t="s">
        <v>27855</v>
      </c>
      <c r="D78" s="51" t="s">
        <v>27856</v>
      </c>
      <c r="E78" s="213">
        <v>1000000</v>
      </c>
      <c r="F78" s="51" t="s">
        <v>483</v>
      </c>
    </row>
    <row r="79" spans="1:6" ht="63">
      <c r="A79" s="50">
        <v>44</v>
      </c>
      <c r="B79" s="51" t="s">
        <v>27857</v>
      </c>
      <c r="C79" s="51" t="s">
        <v>27858</v>
      </c>
      <c r="D79" s="51" t="s">
        <v>29841</v>
      </c>
      <c r="E79" s="213">
        <v>550000</v>
      </c>
      <c r="F79" s="51" t="s">
        <v>483</v>
      </c>
    </row>
    <row r="80" spans="1:6" ht="47.25">
      <c r="A80" s="50">
        <v>45</v>
      </c>
      <c r="B80" s="51" t="s">
        <v>27859</v>
      </c>
      <c r="C80" s="51" t="s">
        <v>27860</v>
      </c>
      <c r="D80" s="51" t="s">
        <v>29842</v>
      </c>
      <c r="E80" s="213">
        <v>1500000</v>
      </c>
      <c r="F80" s="51" t="s">
        <v>543</v>
      </c>
    </row>
    <row r="81" spans="1:6" ht="63">
      <c r="A81" s="50">
        <v>46</v>
      </c>
      <c r="B81" s="51" t="s">
        <v>27861</v>
      </c>
      <c r="C81" s="51" t="s">
        <v>27862</v>
      </c>
      <c r="D81" s="51" t="s">
        <v>27863</v>
      </c>
      <c r="E81" s="213">
        <v>250000</v>
      </c>
      <c r="F81" s="51" t="s">
        <v>4</v>
      </c>
    </row>
    <row r="82" spans="1:6" ht="47.25">
      <c r="A82" s="50">
        <v>47</v>
      </c>
      <c r="B82" s="51" t="s">
        <v>27864</v>
      </c>
      <c r="C82" s="51" t="s">
        <v>27865</v>
      </c>
      <c r="D82" s="51" t="s">
        <v>29843</v>
      </c>
      <c r="E82" s="213">
        <v>700000</v>
      </c>
      <c r="F82" s="51" t="s">
        <v>2143</v>
      </c>
    </row>
    <row r="83" spans="1:6" ht="63">
      <c r="A83" s="50">
        <v>48</v>
      </c>
      <c r="B83" s="51" t="s">
        <v>27866</v>
      </c>
      <c r="C83" s="51" t="s">
        <v>27867</v>
      </c>
      <c r="D83" s="51" t="s">
        <v>27868</v>
      </c>
      <c r="E83" s="213">
        <v>700000</v>
      </c>
      <c r="F83" s="51" t="s">
        <v>2143</v>
      </c>
    </row>
    <row r="84" spans="1:6" ht="47.25">
      <c r="A84" s="50">
        <v>49</v>
      </c>
      <c r="B84" s="51" t="s">
        <v>29844</v>
      </c>
      <c r="C84" s="51" t="s">
        <v>27869</v>
      </c>
      <c r="D84" s="51" t="s">
        <v>27870</v>
      </c>
      <c r="E84" s="213">
        <v>1000000</v>
      </c>
      <c r="F84" s="51" t="s">
        <v>4</v>
      </c>
    </row>
    <row r="85" spans="1:6" ht="47.25">
      <c r="A85" s="50">
        <v>50</v>
      </c>
      <c r="B85" s="51" t="s">
        <v>27871</v>
      </c>
      <c r="C85" s="51" t="s">
        <v>27872</v>
      </c>
      <c r="D85" s="51" t="s">
        <v>27870</v>
      </c>
      <c r="E85" s="213">
        <v>1500000</v>
      </c>
      <c r="F85" s="51" t="s">
        <v>4</v>
      </c>
    </row>
    <row r="86" spans="1:6" ht="47.25">
      <c r="A86" s="50">
        <v>51</v>
      </c>
      <c r="B86" s="51" t="s">
        <v>27873</v>
      </c>
      <c r="C86" s="51" t="s">
        <v>27874</v>
      </c>
      <c r="D86" s="51" t="s">
        <v>27875</v>
      </c>
      <c r="E86" s="213">
        <v>350000</v>
      </c>
      <c r="F86" s="51" t="s">
        <v>118</v>
      </c>
    </row>
    <row r="87" spans="1:6" ht="31.5">
      <c r="A87" s="50">
        <v>52</v>
      </c>
      <c r="B87" s="51" t="s">
        <v>27876</v>
      </c>
      <c r="C87" s="51" t="s">
        <v>27877</v>
      </c>
      <c r="D87" s="51" t="s">
        <v>27878</v>
      </c>
      <c r="E87" s="213">
        <v>100000</v>
      </c>
      <c r="F87" s="51" t="s">
        <v>118</v>
      </c>
    </row>
    <row r="88" spans="1:6" ht="47.25">
      <c r="A88" s="50">
        <v>53</v>
      </c>
      <c r="B88" s="75" t="s">
        <v>27879</v>
      </c>
      <c r="C88" s="51" t="s">
        <v>27880</v>
      </c>
      <c r="D88" s="51" t="s">
        <v>27881</v>
      </c>
      <c r="E88" s="217">
        <v>500000</v>
      </c>
      <c r="F88" s="51" t="s">
        <v>118</v>
      </c>
    </row>
    <row r="89" spans="1:6" ht="15.75">
      <c r="A89" s="9"/>
      <c r="B89" s="488"/>
      <c r="C89" s="182"/>
      <c r="D89" s="182"/>
      <c r="E89" s="1239">
        <f>SUM(E32:E88)</f>
        <v>60825703.200000003</v>
      </c>
      <c r="F89" s="9"/>
    </row>
    <row r="90" spans="1:6" s="1603" customFormat="1" ht="15.75">
      <c r="A90" s="2168" t="s">
        <v>3665</v>
      </c>
      <c r="B90" s="2168"/>
      <c r="C90" s="2168"/>
      <c r="D90" s="2168"/>
      <c r="E90" s="2168"/>
      <c r="F90" s="2168"/>
    </row>
    <row r="91" spans="1:6" s="1603" customFormat="1" ht="72.75" customHeight="1">
      <c r="A91" s="2168" t="s">
        <v>3666</v>
      </c>
      <c r="B91" s="2168"/>
      <c r="C91" s="2168"/>
      <c r="D91" s="2168" t="s">
        <v>3667</v>
      </c>
      <c r="E91" s="2168"/>
      <c r="F91" s="2168"/>
    </row>
    <row r="92" spans="1:6" s="1603" customFormat="1" ht="75" customHeight="1">
      <c r="A92" s="2143" t="s">
        <v>19194</v>
      </c>
      <c r="B92" s="2143"/>
      <c r="C92" s="2143"/>
      <c r="D92" s="2143" t="s">
        <v>5819</v>
      </c>
      <c r="E92" s="2143"/>
      <c r="F92" s="2143"/>
    </row>
    <row r="94" spans="1:6">
      <c r="E94" s="515"/>
    </row>
  </sheetData>
  <mergeCells count="22">
    <mergeCell ref="B35:D35"/>
    <mergeCell ref="B50:D50"/>
    <mergeCell ref="A1:F1"/>
    <mergeCell ref="A2:F2"/>
    <mergeCell ref="A3:F3"/>
    <mergeCell ref="B5:D5"/>
    <mergeCell ref="B10:C10"/>
    <mergeCell ref="D20:F20"/>
    <mergeCell ref="B16:C16"/>
    <mergeCell ref="B14:C14"/>
    <mergeCell ref="A27:F27"/>
    <mergeCell ref="A28:F28"/>
    <mergeCell ref="A29:F29"/>
    <mergeCell ref="A20:C20"/>
    <mergeCell ref="B31:D31"/>
    <mergeCell ref="B33:D33"/>
    <mergeCell ref="B77:D77"/>
    <mergeCell ref="A90:F90"/>
    <mergeCell ref="A91:C91"/>
    <mergeCell ref="D91:F91"/>
    <mergeCell ref="A92:C92"/>
    <mergeCell ref="D92:F92"/>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sheetPr>
    <tabColor rgb="FFFFFF00"/>
  </sheetPr>
  <dimension ref="A1:H117"/>
  <sheetViews>
    <sheetView topLeftCell="A113" workbookViewId="0">
      <selection activeCell="G8" sqref="G8"/>
    </sheetView>
  </sheetViews>
  <sheetFormatPr defaultRowHeight="15.75"/>
  <cols>
    <col min="1" max="1" width="7.140625" style="11" customWidth="1"/>
    <col min="2" max="2" width="25" style="11" customWidth="1"/>
    <col min="3" max="3" width="42.28515625" style="11" customWidth="1"/>
    <col min="4" max="4" width="28.28515625" style="11" customWidth="1"/>
    <col min="5" max="5" width="21" style="11" customWidth="1"/>
    <col min="6" max="6" width="11.5703125" style="238" customWidth="1"/>
    <col min="7" max="16384" width="9.140625" style="11"/>
  </cols>
  <sheetData>
    <row r="1" spans="1:6">
      <c r="A1" s="2149" t="s">
        <v>133</v>
      </c>
      <c r="B1" s="2149"/>
      <c r="C1" s="2149"/>
      <c r="D1" s="2149"/>
      <c r="E1" s="2149"/>
      <c r="F1" s="2149"/>
    </row>
    <row r="2" spans="1:6">
      <c r="A2" s="2149" t="s">
        <v>30366</v>
      </c>
      <c r="B2" s="2149"/>
      <c r="C2" s="2149"/>
      <c r="D2" s="2149"/>
      <c r="E2" s="2149"/>
      <c r="F2" s="2149"/>
    </row>
    <row r="3" spans="1:6">
      <c r="A3" s="2419" t="s">
        <v>140</v>
      </c>
      <c r="B3" s="2419"/>
      <c r="C3" s="2419"/>
      <c r="D3" s="2419"/>
      <c r="E3" s="2419"/>
      <c r="F3" s="2419"/>
    </row>
    <row r="4" spans="1:6" ht="31.5">
      <c r="A4" s="173" t="s">
        <v>134</v>
      </c>
      <c r="B4" s="47" t="s">
        <v>676</v>
      </c>
      <c r="C4" s="47" t="s">
        <v>463</v>
      </c>
      <c r="D4" s="47" t="s">
        <v>788</v>
      </c>
      <c r="E4" s="47" t="s">
        <v>30367</v>
      </c>
      <c r="F4" s="172" t="s">
        <v>30368</v>
      </c>
    </row>
    <row r="5" spans="1:6" ht="15.75" customHeight="1">
      <c r="A5" s="173"/>
      <c r="B5" s="2189" t="s">
        <v>15211</v>
      </c>
      <c r="C5" s="2190"/>
      <c r="D5" s="179"/>
      <c r="E5" s="47"/>
      <c r="F5" s="172"/>
    </row>
    <row r="6" spans="1:6" ht="31.5">
      <c r="A6" s="49">
        <v>1</v>
      </c>
      <c r="B6" s="50" t="s">
        <v>1</v>
      </c>
      <c r="C6" s="50" t="s">
        <v>30369</v>
      </c>
      <c r="D6" s="51" t="s">
        <v>19531</v>
      </c>
      <c r="E6" s="213">
        <v>2250000</v>
      </c>
      <c r="F6" s="160" t="s">
        <v>118</v>
      </c>
    </row>
    <row r="7" spans="1:6" ht="63">
      <c r="A7" s="49">
        <v>2</v>
      </c>
      <c r="B7" s="50" t="s">
        <v>5</v>
      </c>
      <c r="C7" s="50" t="s">
        <v>30370</v>
      </c>
      <c r="D7" s="51" t="s">
        <v>30371</v>
      </c>
      <c r="E7" s="213">
        <v>2271252.0699999998</v>
      </c>
      <c r="F7" s="160" t="s">
        <v>118</v>
      </c>
    </row>
    <row r="8" spans="1:6" ht="31.5">
      <c r="A8" s="49">
        <v>3</v>
      </c>
      <c r="B8" s="50" t="s">
        <v>4572</v>
      </c>
      <c r="C8" s="50" t="s">
        <v>30372</v>
      </c>
      <c r="D8" s="51" t="s">
        <v>7779</v>
      </c>
      <c r="E8" s="213">
        <v>242400</v>
      </c>
      <c r="F8" s="160" t="s">
        <v>118</v>
      </c>
    </row>
    <row r="9" spans="1:6" ht="31.5">
      <c r="A9" s="49">
        <v>4</v>
      </c>
      <c r="B9" s="50" t="s">
        <v>4574</v>
      </c>
      <c r="C9" s="50" t="s">
        <v>30373</v>
      </c>
      <c r="D9" s="51" t="s">
        <v>19535</v>
      </c>
      <c r="E9" s="213">
        <v>208800</v>
      </c>
      <c r="F9" s="160" t="s">
        <v>118</v>
      </c>
    </row>
    <row r="10" spans="1:6" ht="47.25">
      <c r="A10" s="49">
        <v>5</v>
      </c>
      <c r="B10" s="50" t="s">
        <v>12</v>
      </c>
      <c r="C10" s="50" t="s">
        <v>30374</v>
      </c>
      <c r="D10" s="51" t="s">
        <v>1914</v>
      </c>
      <c r="E10" s="213">
        <v>1570000</v>
      </c>
      <c r="F10" s="160" t="s">
        <v>118</v>
      </c>
    </row>
    <row r="11" spans="1:6">
      <c r="A11" s="49"/>
      <c r="B11" s="2215" t="s">
        <v>15228</v>
      </c>
      <c r="C11" s="2220"/>
      <c r="D11" s="2216"/>
      <c r="E11" s="176"/>
      <c r="F11" s="160"/>
    </row>
    <row r="12" spans="1:6" ht="63">
      <c r="A12" s="49">
        <v>6</v>
      </c>
      <c r="B12" s="51" t="s">
        <v>5</v>
      </c>
      <c r="C12" s="51" t="s">
        <v>30375</v>
      </c>
      <c r="D12" s="51" t="s">
        <v>30376</v>
      </c>
      <c r="E12" s="171">
        <v>951430</v>
      </c>
      <c r="F12" s="160" t="s">
        <v>118</v>
      </c>
    </row>
    <row r="13" spans="1:6" ht="47.25">
      <c r="A13" s="49">
        <v>7</v>
      </c>
      <c r="B13" s="51" t="s">
        <v>12</v>
      </c>
      <c r="C13" s="51" t="s">
        <v>30377</v>
      </c>
      <c r="D13" s="51" t="s">
        <v>1914</v>
      </c>
      <c r="E13" s="171">
        <v>1082000</v>
      </c>
      <c r="F13" s="160" t="s">
        <v>118</v>
      </c>
    </row>
    <row r="14" spans="1:6" ht="47.25">
      <c r="A14" s="49">
        <v>8</v>
      </c>
      <c r="B14" s="51" t="s">
        <v>360</v>
      </c>
      <c r="C14" s="51" t="s">
        <v>30378</v>
      </c>
      <c r="D14" s="51" t="s">
        <v>10798</v>
      </c>
      <c r="E14" s="171">
        <v>1166000</v>
      </c>
      <c r="F14" s="160" t="s">
        <v>118</v>
      </c>
    </row>
    <row r="15" spans="1:6">
      <c r="A15" s="49"/>
      <c r="B15" s="2228" t="s">
        <v>30131</v>
      </c>
      <c r="C15" s="2229"/>
      <c r="D15" s="2230"/>
      <c r="E15" s="475"/>
      <c r="F15" s="160"/>
    </row>
    <row r="16" spans="1:6" ht="63">
      <c r="A16" s="49">
        <v>9</v>
      </c>
      <c r="B16" s="75" t="s">
        <v>475</v>
      </c>
      <c r="C16" s="75" t="s">
        <v>31942</v>
      </c>
      <c r="D16" s="75" t="s">
        <v>30132</v>
      </c>
      <c r="E16" s="213">
        <v>5738993.4500000002</v>
      </c>
      <c r="F16" s="255" t="s">
        <v>118</v>
      </c>
    </row>
    <row r="17" spans="1:6">
      <c r="A17" s="49"/>
      <c r="B17" s="2228" t="s">
        <v>145</v>
      </c>
      <c r="C17" s="2229"/>
      <c r="D17" s="2230"/>
      <c r="E17" s="475"/>
      <c r="F17" s="160"/>
    </row>
    <row r="18" spans="1:6" ht="63">
      <c r="A18" s="49">
        <v>10</v>
      </c>
      <c r="B18" s="108" t="s">
        <v>7787</v>
      </c>
      <c r="C18" s="108" t="s">
        <v>30379</v>
      </c>
      <c r="D18" s="108" t="s">
        <v>7789</v>
      </c>
      <c r="E18" s="213">
        <v>17000000</v>
      </c>
      <c r="F18" s="160" t="s">
        <v>118</v>
      </c>
    </row>
    <row r="19" spans="1:6" ht="47.25">
      <c r="A19" s="49">
        <v>11</v>
      </c>
      <c r="B19" s="108" t="s">
        <v>596</v>
      </c>
      <c r="C19" s="108" t="s">
        <v>30380</v>
      </c>
      <c r="D19" s="108" t="s">
        <v>7791</v>
      </c>
      <c r="E19" s="213">
        <v>15200000</v>
      </c>
      <c r="F19" s="160" t="s">
        <v>118</v>
      </c>
    </row>
    <row r="20" spans="1:6">
      <c r="A20" s="49"/>
      <c r="B20" s="1293"/>
      <c r="C20" s="1358"/>
      <c r="D20" s="1359"/>
      <c r="E20" s="213">
        <f>SUM(E6:E19)</f>
        <v>47680875.519999996</v>
      </c>
      <c r="F20" s="160"/>
    </row>
    <row r="21" spans="1:6">
      <c r="A21" s="49"/>
      <c r="B21" s="1293"/>
      <c r="C21" s="1358"/>
      <c r="D21" s="1359"/>
      <c r="E21" s="213"/>
      <c r="F21" s="160"/>
    </row>
    <row r="22" spans="1:6">
      <c r="A22" s="49"/>
      <c r="B22" s="1293"/>
      <c r="C22" s="1358"/>
      <c r="D22" s="1359"/>
      <c r="E22" s="213"/>
      <c r="F22" s="160"/>
    </row>
    <row r="23" spans="1:6">
      <c r="A23" s="49"/>
      <c r="B23" s="1293"/>
      <c r="C23" s="1358"/>
      <c r="D23" s="1359"/>
      <c r="E23" s="213"/>
      <c r="F23" s="160"/>
    </row>
    <row r="24" spans="1:6">
      <c r="A24" s="49"/>
      <c r="B24" s="1293"/>
      <c r="C24" s="1358"/>
      <c r="D24" s="1359"/>
      <c r="E24" s="213"/>
      <c r="F24" s="160"/>
    </row>
    <row r="25" spans="1:6">
      <c r="A25" s="49"/>
      <c r="B25" s="1293"/>
      <c r="C25" s="1358"/>
      <c r="D25" s="1359"/>
      <c r="E25" s="213"/>
      <c r="F25" s="160"/>
    </row>
    <row r="26" spans="1:6">
      <c r="A26" s="2149" t="s">
        <v>133</v>
      </c>
      <c r="B26" s="2149"/>
      <c r="C26" s="2149"/>
      <c r="D26" s="2149"/>
      <c r="E26" s="2149"/>
      <c r="F26" s="2149"/>
    </row>
    <row r="27" spans="1:6">
      <c r="A27" s="2149" t="s">
        <v>30366</v>
      </c>
      <c r="B27" s="2149"/>
      <c r="C27" s="2149"/>
      <c r="D27" s="2149"/>
      <c r="E27" s="2149"/>
      <c r="F27" s="2149"/>
    </row>
    <row r="28" spans="1:6">
      <c r="A28" s="2419" t="s">
        <v>140</v>
      </c>
      <c r="B28" s="2419"/>
      <c r="C28" s="2419"/>
      <c r="D28" s="2419"/>
      <c r="E28" s="2419"/>
      <c r="F28" s="2419"/>
    </row>
    <row r="29" spans="1:6" ht="31.5">
      <c r="A29" s="173" t="s">
        <v>134</v>
      </c>
      <c r="B29" s="47" t="s">
        <v>676</v>
      </c>
      <c r="C29" s="47" t="s">
        <v>463</v>
      </c>
      <c r="D29" s="47" t="s">
        <v>788</v>
      </c>
      <c r="E29" s="47" t="s">
        <v>20323</v>
      </c>
      <c r="F29" s="172" t="s">
        <v>677</v>
      </c>
    </row>
    <row r="30" spans="1:6">
      <c r="A30" s="49"/>
      <c r="B30" s="2420" t="s">
        <v>3304</v>
      </c>
      <c r="C30" s="2421"/>
      <c r="D30" s="2422"/>
      <c r="E30" s="875"/>
      <c r="F30" s="160"/>
    </row>
    <row r="31" spans="1:6" ht="78.75">
      <c r="A31" s="49">
        <v>1</v>
      </c>
      <c r="B31" s="75" t="s">
        <v>30381</v>
      </c>
      <c r="C31" s="108" t="s">
        <v>30382</v>
      </c>
      <c r="D31" s="75" t="s">
        <v>30500</v>
      </c>
      <c r="E31" s="171">
        <v>400000</v>
      </c>
      <c r="F31" s="159" t="s">
        <v>118</v>
      </c>
    </row>
    <row r="32" spans="1:6" ht="63">
      <c r="A32" s="49">
        <v>2</v>
      </c>
      <c r="B32" s="75" t="s">
        <v>30383</v>
      </c>
      <c r="C32" s="108" t="s">
        <v>30384</v>
      </c>
      <c r="D32" s="75" t="s">
        <v>31919</v>
      </c>
      <c r="E32" s="171">
        <v>500000</v>
      </c>
      <c r="F32" s="159" t="s">
        <v>118</v>
      </c>
    </row>
    <row r="33" spans="1:6" ht="31.5">
      <c r="A33" s="49">
        <v>3</v>
      </c>
      <c r="B33" s="75" t="s">
        <v>30383</v>
      </c>
      <c r="C33" s="108" t="s">
        <v>30386</v>
      </c>
      <c r="D33" s="75" t="s">
        <v>30387</v>
      </c>
      <c r="E33" s="171">
        <v>700000</v>
      </c>
      <c r="F33" s="159" t="s">
        <v>4</v>
      </c>
    </row>
    <row r="34" spans="1:6" ht="78.75">
      <c r="A34" s="49">
        <v>4</v>
      </c>
      <c r="B34" s="75" t="s">
        <v>30388</v>
      </c>
      <c r="C34" s="108" t="s">
        <v>30389</v>
      </c>
      <c r="D34" s="75" t="s">
        <v>31920</v>
      </c>
      <c r="E34" s="171">
        <v>1100000</v>
      </c>
      <c r="F34" s="159" t="s">
        <v>118</v>
      </c>
    </row>
    <row r="35" spans="1:6" ht="78.75">
      <c r="A35" s="49">
        <v>5</v>
      </c>
      <c r="B35" s="75" t="s">
        <v>30390</v>
      </c>
      <c r="C35" s="108" t="s">
        <v>30391</v>
      </c>
      <c r="D35" s="75" t="s">
        <v>31921</v>
      </c>
      <c r="E35" s="171">
        <v>550000</v>
      </c>
      <c r="F35" s="159" t="s">
        <v>118</v>
      </c>
    </row>
    <row r="36" spans="1:6" ht="63">
      <c r="A36" s="49">
        <v>6</v>
      </c>
      <c r="B36" s="75" t="s">
        <v>30392</v>
      </c>
      <c r="C36" s="108" t="s">
        <v>30393</v>
      </c>
      <c r="D36" s="75" t="s">
        <v>31922</v>
      </c>
      <c r="E36" s="171">
        <v>150000</v>
      </c>
      <c r="F36" s="159" t="s">
        <v>118</v>
      </c>
    </row>
    <row r="37" spans="1:6" ht="63">
      <c r="A37" s="49">
        <v>7</v>
      </c>
      <c r="B37" s="75" t="s">
        <v>30394</v>
      </c>
      <c r="C37" s="108" t="s">
        <v>30395</v>
      </c>
      <c r="D37" s="75" t="s">
        <v>31919</v>
      </c>
      <c r="E37" s="171">
        <v>400000</v>
      </c>
      <c r="F37" s="159" t="s">
        <v>118</v>
      </c>
    </row>
    <row r="38" spans="1:6" ht="31.5">
      <c r="A38" s="49">
        <v>8</v>
      </c>
      <c r="B38" s="75" t="s">
        <v>30396</v>
      </c>
      <c r="C38" s="108" t="s">
        <v>30397</v>
      </c>
      <c r="D38" s="75" t="s">
        <v>30398</v>
      </c>
      <c r="E38" s="171">
        <v>50000</v>
      </c>
      <c r="F38" s="159" t="s">
        <v>118</v>
      </c>
    </row>
    <row r="39" spans="1:6" ht="78.75">
      <c r="A39" s="49">
        <v>9</v>
      </c>
      <c r="B39" s="75" t="s">
        <v>30399</v>
      </c>
      <c r="C39" s="108" t="s">
        <v>30400</v>
      </c>
      <c r="D39" s="75" t="s">
        <v>31927</v>
      </c>
      <c r="E39" s="171">
        <v>1000000</v>
      </c>
      <c r="F39" s="159" t="s">
        <v>118</v>
      </c>
    </row>
    <row r="40" spans="1:6" ht="78.75">
      <c r="A40" s="49">
        <v>10</v>
      </c>
      <c r="B40" s="75" t="s">
        <v>30401</v>
      </c>
      <c r="C40" s="108" t="s">
        <v>30402</v>
      </c>
      <c r="D40" s="75" t="s">
        <v>31923</v>
      </c>
      <c r="E40" s="171">
        <v>400000</v>
      </c>
      <c r="F40" s="159" t="s">
        <v>118</v>
      </c>
    </row>
    <row r="41" spans="1:6" ht="63">
      <c r="A41" s="49">
        <v>11</v>
      </c>
      <c r="B41" s="75" t="s">
        <v>30403</v>
      </c>
      <c r="C41" s="108" t="s">
        <v>30404</v>
      </c>
      <c r="D41" s="75" t="s">
        <v>31928</v>
      </c>
      <c r="E41" s="171">
        <v>500000</v>
      </c>
      <c r="F41" s="159" t="s">
        <v>118</v>
      </c>
    </row>
    <row r="42" spans="1:6" ht="63">
      <c r="A42" s="49">
        <v>12</v>
      </c>
      <c r="B42" s="75" t="s">
        <v>16193</v>
      </c>
      <c r="C42" s="108" t="s">
        <v>30405</v>
      </c>
      <c r="D42" s="75" t="s">
        <v>31930</v>
      </c>
      <c r="E42" s="171">
        <v>250000</v>
      </c>
      <c r="F42" s="255" t="s">
        <v>118</v>
      </c>
    </row>
    <row r="43" spans="1:6" ht="63">
      <c r="A43" s="49">
        <v>13</v>
      </c>
      <c r="B43" s="75" t="s">
        <v>11194</v>
      </c>
      <c r="C43" s="108" t="s">
        <v>30406</v>
      </c>
      <c r="D43" s="75" t="s">
        <v>31929</v>
      </c>
      <c r="E43" s="171">
        <v>200000</v>
      </c>
      <c r="F43" s="159" t="s">
        <v>118</v>
      </c>
    </row>
    <row r="44" spans="1:6" ht="78.75">
      <c r="A44" s="49">
        <v>14</v>
      </c>
      <c r="B44" s="75" t="s">
        <v>30407</v>
      </c>
      <c r="C44" s="108" t="s">
        <v>30408</v>
      </c>
      <c r="D44" s="75" t="s">
        <v>31927</v>
      </c>
      <c r="E44" s="171">
        <v>1000000</v>
      </c>
      <c r="F44" s="159" t="s">
        <v>118</v>
      </c>
    </row>
    <row r="45" spans="1:6" ht="63">
      <c r="A45" s="49">
        <v>15</v>
      </c>
      <c r="B45" s="75" t="s">
        <v>30409</v>
      </c>
      <c r="C45" s="108" t="s">
        <v>30410</v>
      </c>
      <c r="D45" s="75" t="s">
        <v>31922</v>
      </c>
      <c r="E45" s="171">
        <v>150000</v>
      </c>
      <c r="F45" s="255" t="s">
        <v>118</v>
      </c>
    </row>
    <row r="46" spans="1:6" ht="63">
      <c r="A46" s="49">
        <v>16</v>
      </c>
      <c r="B46" s="75" t="s">
        <v>30411</v>
      </c>
      <c r="C46" s="108" t="s">
        <v>30412</v>
      </c>
      <c r="D46" s="75" t="s">
        <v>31931</v>
      </c>
      <c r="E46" s="171">
        <v>250000</v>
      </c>
      <c r="F46" s="255" t="s">
        <v>118</v>
      </c>
    </row>
    <row r="47" spans="1:6" ht="63">
      <c r="A47" s="49">
        <v>17</v>
      </c>
      <c r="B47" s="75" t="s">
        <v>30413</v>
      </c>
      <c r="C47" s="108" t="s">
        <v>30414</v>
      </c>
      <c r="D47" s="75" t="s">
        <v>31922</v>
      </c>
      <c r="E47" s="171">
        <v>150000</v>
      </c>
      <c r="F47" s="255" t="s">
        <v>118</v>
      </c>
    </row>
    <row r="48" spans="1:6" ht="63">
      <c r="A48" s="49">
        <v>18</v>
      </c>
      <c r="B48" s="75" t="s">
        <v>30415</v>
      </c>
      <c r="C48" s="108" t="s">
        <v>30416</v>
      </c>
      <c r="D48" s="75" t="s">
        <v>31919</v>
      </c>
      <c r="E48" s="171">
        <v>400000</v>
      </c>
      <c r="F48" s="255" t="s">
        <v>118</v>
      </c>
    </row>
    <row r="49" spans="1:6" ht="78.75">
      <c r="A49" s="49">
        <v>19</v>
      </c>
      <c r="B49" s="75" t="s">
        <v>30417</v>
      </c>
      <c r="C49" s="108" t="s">
        <v>30418</v>
      </c>
      <c r="D49" s="75" t="s">
        <v>31927</v>
      </c>
      <c r="E49" s="171">
        <v>1000000</v>
      </c>
      <c r="F49" s="255" t="s">
        <v>118</v>
      </c>
    </row>
    <row r="50" spans="1:6" ht="63">
      <c r="A50" s="49">
        <v>20</v>
      </c>
      <c r="B50" s="75" t="s">
        <v>12522</v>
      </c>
      <c r="C50" s="108" t="s">
        <v>30419</v>
      </c>
      <c r="D50" s="75" t="s">
        <v>31932</v>
      </c>
      <c r="E50" s="171">
        <v>300000</v>
      </c>
      <c r="F50" s="255" t="s">
        <v>118</v>
      </c>
    </row>
    <row r="51" spans="1:6" ht="47.25">
      <c r="A51" s="49">
        <v>21</v>
      </c>
      <c r="B51" s="75" t="s">
        <v>30420</v>
      </c>
      <c r="C51" s="108" t="s">
        <v>30421</v>
      </c>
      <c r="D51" s="75" t="s">
        <v>31924</v>
      </c>
      <c r="E51" s="171">
        <v>300000</v>
      </c>
      <c r="F51" s="255" t="s">
        <v>118</v>
      </c>
    </row>
    <row r="52" spans="1:6" ht="63">
      <c r="A52" s="49">
        <v>22</v>
      </c>
      <c r="B52" s="75" t="s">
        <v>30422</v>
      </c>
      <c r="C52" s="108" t="s">
        <v>30423</v>
      </c>
      <c r="D52" s="75" t="s">
        <v>31925</v>
      </c>
      <c r="E52" s="171">
        <v>400000</v>
      </c>
      <c r="F52" s="255" t="s">
        <v>118</v>
      </c>
    </row>
    <row r="53" spans="1:6" ht="94.5">
      <c r="A53" s="49">
        <v>23</v>
      </c>
      <c r="B53" s="75" t="s">
        <v>30424</v>
      </c>
      <c r="C53" s="108" t="s">
        <v>30425</v>
      </c>
      <c r="D53" s="75" t="s">
        <v>31926</v>
      </c>
      <c r="E53" s="171">
        <v>1300000</v>
      </c>
      <c r="F53" s="255" t="s">
        <v>118</v>
      </c>
    </row>
    <row r="54" spans="1:6" ht="63">
      <c r="A54" s="49">
        <v>24</v>
      </c>
      <c r="B54" s="75" t="s">
        <v>30426</v>
      </c>
      <c r="C54" s="108" t="s">
        <v>30427</v>
      </c>
      <c r="D54" s="75" t="s">
        <v>31933</v>
      </c>
      <c r="E54" s="171">
        <v>500000</v>
      </c>
      <c r="F54" s="255" t="s">
        <v>118</v>
      </c>
    </row>
    <row r="55" spans="1:6" ht="78.75">
      <c r="A55" s="49">
        <v>25</v>
      </c>
      <c r="B55" s="75" t="s">
        <v>30428</v>
      </c>
      <c r="C55" s="108" t="s">
        <v>30429</v>
      </c>
      <c r="D55" s="75" t="s">
        <v>31934</v>
      </c>
      <c r="E55" s="171">
        <v>1200000</v>
      </c>
      <c r="F55" s="255" t="s">
        <v>118</v>
      </c>
    </row>
    <row r="56" spans="1:6" ht="63">
      <c r="A56" s="49">
        <v>26</v>
      </c>
      <c r="B56" s="75" t="s">
        <v>30430</v>
      </c>
      <c r="C56" s="108" t="s">
        <v>30431</v>
      </c>
      <c r="D56" s="75" t="s">
        <v>31935</v>
      </c>
      <c r="E56" s="171">
        <v>200000</v>
      </c>
      <c r="F56" s="255" t="s">
        <v>118</v>
      </c>
    </row>
    <row r="57" spans="1:6" ht="63">
      <c r="A57" s="49">
        <v>27</v>
      </c>
      <c r="B57" s="75" t="s">
        <v>30432</v>
      </c>
      <c r="C57" s="108" t="s">
        <v>30433</v>
      </c>
      <c r="D57" s="75" t="s">
        <v>31922</v>
      </c>
      <c r="E57" s="171">
        <v>150000</v>
      </c>
      <c r="F57" s="255" t="s">
        <v>118</v>
      </c>
    </row>
    <row r="58" spans="1:6" ht="78.75">
      <c r="A58" s="49">
        <v>28</v>
      </c>
      <c r="B58" s="75" t="s">
        <v>30434</v>
      </c>
      <c r="C58" s="108" t="s">
        <v>30435</v>
      </c>
      <c r="D58" s="75" t="s">
        <v>31927</v>
      </c>
      <c r="E58" s="171">
        <v>1000000</v>
      </c>
      <c r="F58" s="255" t="s">
        <v>118</v>
      </c>
    </row>
    <row r="59" spans="1:6" ht="63">
      <c r="A59" s="49">
        <v>29</v>
      </c>
      <c r="B59" s="75" t="s">
        <v>30436</v>
      </c>
      <c r="C59" s="108" t="s">
        <v>30437</v>
      </c>
      <c r="D59" s="75" t="s">
        <v>31933</v>
      </c>
      <c r="E59" s="171">
        <v>650000</v>
      </c>
      <c r="F59" s="255" t="s">
        <v>118</v>
      </c>
    </row>
    <row r="60" spans="1:6" ht="63">
      <c r="A60" s="49">
        <v>30</v>
      </c>
      <c r="B60" s="75" t="s">
        <v>30438</v>
      </c>
      <c r="C60" s="108" t="s">
        <v>30439</v>
      </c>
      <c r="D60" s="75" t="s">
        <v>31933</v>
      </c>
      <c r="E60" s="171">
        <v>550000</v>
      </c>
      <c r="F60" s="255" t="s">
        <v>118</v>
      </c>
    </row>
    <row r="61" spans="1:6" ht="63">
      <c r="A61" s="49">
        <v>31</v>
      </c>
      <c r="B61" s="75" t="s">
        <v>30440</v>
      </c>
      <c r="C61" s="108" t="s">
        <v>30441</v>
      </c>
      <c r="D61" s="75" t="s">
        <v>31936</v>
      </c>
      <c r="E61" s="171">
        <v>400000</v>
      </c>
      <c r="F61" s="255" t="s">
        <v>118</v>
      </c>
    </row>
    <row r="62" spans="1:6" ht="63">
      <c r="A62" s="49">
        <v>32</v>
      </c>
      <c r="B62" s="75" t="s">
        <v>30442</v>
      </c>
      <c r="C62" s="108" t="s">
        <v>30443</v>
      </c>
      <c r="D62" s="75" t="s">
        <v>31919</v>
      </c>
      <c r="E62" s="171">
        <v>400000</v>
      </c>
      <c r="F62" s="255" t="s">
        <v>118</v>
      </c>
    </row>
    <row r="63" spans="1:6" ht="94.5">
      <c r="A63" s="49">
        <v>33</v>
      </c>
      <c r="B63" s="75" t="s">
        <v>30444</v>
      </c>
      <c r="C63" s="108" t="s">
        <v>30445</v>
      </c>
      <c r="D63" s="75" t="s">
        <v>30446</v>
      </c>
      <c r="E63" s="171">
        <v>1200000</v>
      </c>
      <c r="F63" s="255" t="s">
        <v>118</v>
      </c>
    </row>
    <row r="64" spans="1:6" ht="31.5">
      <c r="A64" s="49">
        <v>34</v>
      </c>
      <c r="B64" s="75" t="s">
        <v>30447</v>
      </c>
      <c r="C64" s="108" t="s">
        <v>30448</v>
      </c>
      <c r="D64" s="75" t="s">
        <v>30449</v>
      </c>
      <c r="E64" s="171">
        <v>300000</v>
      </c>
      <c r="F64" s="255" t="s">
        <v>118</v>
      </c>
    </row>
    <row r="65" spans="1:6" ht="47.25">
      <c r="A65" s="49">
        <v>35</v>
      </c>
      <c r="B65" s="75" t="s">
        <v>30450</v>
      </c>
      <c r="C65" s="108" t="s">
        <v>30451</v>
      </c>
      <c r="D65" s="75" t="s">
        <v>30452</v>
      </c>
      <c r="E65" s="171">
        <v>600000</v>
      </c>
      <c r="F65" s="255" t="s">
        <v>4</v>
      </c>
    </row>
    <row r="66" spans="1:6" ht="31.5">
      <c r="A66" s="49">
        <v>36</v>
      </c>
      <c r="B66" s="75" t="s">
        <v>30453</v>
      </c>
      <c r="C66" s="108" t="s">
        <v>30454</v>
      </c>
      <c r="D66" s="75" t="s">
        <v>30449</v>
      </c>
      <c r="E66" s="171">
        <v>300000</v>
      </c>
      <c r="F66" s="255" t="s">
        <v>118</v>
      </c>
    </row>
    <row r="67" spans="1:6">
      <c r="A67" s="49"/>
      <c r="B67" s="2484" t="s">
        <v>3341</v>
      </c>
      <c r="C67" s="2424"/>
      <c r="D67" s="2425"/>
      <c r="E67" s="1173"/>
      <c r="F67" s="255"/>
    </row>
    <row r="68" spans="1:6" ht="63">
      <c r="A68" s="49">
        <v>37</v>
      </c>
      <c r="B68" s="75" t="s">
        <v>30455</v>
      </c>
      <c r="C68" s="108" t="s">
        <v>30456</v>
      </c>
      <c r="D68" s="75" t="s">
        <v>30457</v>
      </c>
      <c r="E68" s="171">
        <v>450000</v>
      </c>
      <c r="F68" s="255" t="s">
        <v>118</v>
      </c>
    </row>
    <row r="69" spans="1:6" ht="63">
      <c r="A69" s="49">
        <v>38</v>
      </c>
      <c r="B69" s="75" t="s">
        <v>30458</v>
      </c>
      <c r="C69" s="108" t="s">
        <v>30459</v>
      </c>
      <c r="D69" s="75" t="s">
        <v>31922</v>
      </c>
      <c r="E69" s="171">
        <v>150000</v>
      </c>
      <c r="F69" s="255" t="s">
        <v>118</v>
      </c>
    </row>
    <row r="70" spans="1:6" ht="63">
      <c r="A70" s="49">
        <v>39</v>
      </c>
      <c r="B70" s="75" t="s">
        <v>30460</v>
      </c>
      <c r="C70" s="108" t="s">
        <v>30461</v>
      </c>
      <c r="D70" s="75" t="s">
        <v>30462</v>
      </c>
      <c r="E70" s="171">
        <v>400000</v>
      </c>
      <c r="F70" s="255" t="s">
        <v>118</v>
      </c>
    </row>
    <row r="71" spans="1:6" ht="31.5">
      <c r="A71" s="49">
        <v>40</v>
      </c>
      <c r="B71" s="75" t="s">
        <v>30460</v>
      </c>
      <c r="C71" s="108" t="s">
        <v>30463</v>
      </c>
      <c r="D71" s="75" t="s">
        <v>30464</v>
      </c>
      <c r="E71" s="171">
        <v>100000</v>
      </c>
      <c r="F71" s="255" t="s">
        <v>118</v>
      </c>
    </row>
    <row r="72" spans="1:6" ht="78.75">
      <c r="A72" s="49">
        <v>41</v>
      </c>
      <c r="B72" s="75" t="s">
        <v>30465</v>
      </c>
      <c r="C72" s="108" t="s">
        <v>30466</v>
      </c>
      <c r="D72" s="75" t="s">
        <v>30467</v>
      </c>
      <c r="E72" s="171">
        <v>2000000</v>
      </c>
      <c r="F72" s="255" t="s">
        <v>118</v>
      </c>
    </row>
    <row r="73" spans="1:6" ht="63">
      <c r="A73" s="49">
        <v>42</v>
      </c>
      <c r="B73" s="75" t="s">
        <v>30468</v>
      </c>
      <c r="C73" s="108" t="s">
        <v>30469</v>
      </c>
      <c r="D73" s="75" t="s">
        <v>31937</v>
      </c>
      <c r="E73" s="171">
        <v>1000000</v>
      </c>
      <c r="F73" s="255" t="s">
        <v>118</v>
      </c>
    </row>
    <row r="74" spans="1:6" ht="78.75">
      <c r="A74" s="49">
        <v>43</v>
      </c>
      <c r="B74" s="75" t="s">
        <v>30468</v>
      </c>
      <c r="C74" s="108" t="s">
        <v>30470</v>
      </c>
      <c r="D74" s="75" t="s">
        <v>30471</v>
      </c>
      <c r="E74" s="171">
        <v>2000000</v>
      </c>
      <c r="F74" s="255" t="s">
        <v>118</v>
      </c>
    </row>
    <row r="75" spans="1:6" ht="63">
      <c r="A75" s="49">
        <v>44</v>
      </c>
      <c r="B75" s="75" t="s">
        <v>30472</v>
      </c>
      <c r="C75" s="108" t="s">
        <v>30473</v>
      </c>
      <c r="D75" s="75" t="s">
        <v>30474</v>
      </c>
      <c r="E75" s="171">
        <v>204000</v>
      </c>
      <c r="F75" s="255" t="s">
        <v>118</v>
      </c>
    </row>
    <row r="76" spans="1:6" ht="47.25">
      <c r="A76" s="49">
        <v>45</v>
      </c>
      <c r="B76" s="75" t="s">
        <v>30475</v>
      </c>
      <c r="C76" s="108" t="s">
        <v>30476</v>
      </c>
      <c r="D76" s="75" t="s">
        <v>30477</v>
      </c>
      <c r="E76" s="171">
        <v>2800000</v>
      </c>
      <c r="F76" s="255" t="s">
        <v>118</v>
      </c>
    </row>
    <row r="77" spans="1:6" ht="63">
      <c r="A77" s="49">
        <v>46</v>
      </c>
      <c r="B77" s="75" t="s">
        <v>30478</v>
      </c>
      <c r="C77" s="108" t="s">
        <v>30479</v>
      </c>
      <c r="D77" s="75" t="s">
        <v>30480</v>
      </c>
      <c r="E77" s="171">
        <v>500000</v>
      </c>
      <c r="F77" s="255" t="s">
        <v>118</v>
      </c>
    </row>
    <row r="78" spans="1:6" ht="63">
      <c r="A78" s="49">
        <v>47</v>
      </c>
      <c r="B78" s="75" t="s">
        <v>30481</v>
      </c>
      <c r="C78" s="108" t="s">
        <v>30482</v>
      </c>
      <c r="D78" s="75" t="s">
        <v>30483</v>
      </c>
      <c r="E78" s="171">
        <v>1900000</v>
      </c>
      <c r="F78" s="255" t="s">
        <v>118</v>
      </c>
    </row>
    <row r="79" spans="1:6" ht="78.75">
      <c r="A79" s="49">
        <v>48</v>
      </c>
      <c r="B79" s="75" t="s">
        <v>30484</v>
      </c>
      <c r="C79" s="108" t="s">
        <v>30485</v>
      </c>
      <c r="D79" s="75" t="s">
        <v>30471</v>
      </c>
      <c r="E79" s="171">
        <v>2000000</v>
      </c>
      <c r="F79" s="255" t="s">
        <v>118</v>
      </c>
    </row>
    <row r="80" spans="1:6" ht="78.75">
      <c r="A80" s="49">
        <v>49</v>
      </c>
      <c r="B80" s="75" t="s">
        <v>30486</v>
      </c>
      <c r="C80" s="108" t="s">
        <v>30487</v>
      </c>
      <c r="D80" s="75" t="s">
        <v>31938</v>
      </c>
      <c r="E80" s="171">
        <v>400000</v>
      </c>
      <c r="F80" s="255" t="s">
        <v>118</v>
      </c>
    </row>
    <row r="81" spans="1:6" ht="78.75">
      <c r="A81" s="49">
        <v>50</v>
      </c>
      <c r="B81" s="75" t="s">
        <v>30481</v>
      </c>
      <c r="C81" s="108" t="s">
        <v>30488</v>
      </c>
      <c r="D81" s="75" t="s">
        <v>30385</v>
      </c>
      <c r="E81" s="171">
        <v>400000</v>
      </c>
      <c r="F81" s="255" t="s">
        <v>118</v>
      </c>
    </row>
    <row r="82" spans="1:6" ht="78.75">
      <c r="A82" s="49">
        <v>51</v>
      </c>
      <c r="B82" s="75" t="s">
        <v>30489</v>
      </c>
      <c r="C82" s="108" t="s">
        <v>30490</v>
      </c>
      <c r="D82" s="75" t="s">
        <v>30491</v>
      </c>
      <c r="E82" s="171">
        <v>1262000</v>
      </c>
      <c r="F82" s="255" t="s">
        <v>118</v>
      </c>
    </row>
    <row r="83" spans="1:6" ht="63">
      <c r="A83" s="49">
        <v>52</v>
      </c>
      <c r="B83" s="75" t="s">
        <v>30492</v>
      </c>
      <c r="C83" s="108" t="s">
        <v>30493</v>
      </c>
      <c r="D83" s="75" t="s">
        <v>31939</v>
      </c>
      <c r="E83" s="171">
        <v>550000</v>
      </c>
      <c r="F83" s="255" t="s">
        <v>118</v>
      </c>
    </row>
    <row r="84" spans="1:6" ht="78.75">
      <c r="A84" s="49">
        <v>53</v>
      </c>
      <c r="B84" s="75" t="s">
        <v>30492</v>
      </c>
      <c r="C84" s="108" t="s">
        <v>30494</v>
      </c>
      <c r="D84" s="75" t="s">
        <v>30471</v>
      </c>
      <c r="E84" s="171">
        <v>2000000</v>
      </c>
      <c r="F84" s="255" t="s">
        <v>118</v>
      </c>
    </row>
    <row r="85" spans="1:6" ht="63">
      <c r="A85" s="49">
        <v>54</v>
      </c>
      <c r="B85" s="75" t="s">
        <v>30495</v>
      </c>
      <c r="C85" s="108" t="s">
        <v>30496</v>
      </c>
      <c r="D85" s="75" t="s">
        <v>30497</v>
      </c>
      <c r="E85" s="171">
        <v>1160000</v>
      </c>
      <c r="F85" s="255" t="s">
        <v>118</v>
      </c>
    </row>
    <row r="86" spans="1:6" ht="78.75">
      <c r="A86" s="49">
        <v>55</v>
      </c>
      <c r="B86" s="75" t="s">
        <v>30498</v>
      </c>
      <c r="C86" s="108" t="s">
        <v>30499</v>
      </c>
      <c r="D86" s="75" t="s">
        <v>30500</v>
      </c>
      <c r="E86" s="171">
        <v>500000</v>
      </c>
      <c r="F86" s="255" t="s">
        <v>118</v>
      </c>
    </row>
    <row r="87" spans="1:6" ht="31.5">
      <c r="A87" s="49">
        <v>56</v>
      </c>
      <c r="B87" s="75" t="s">
        <v>30498</v>
      </c>
      <c r="C87" s="108" t="s">
        <v>30501</v>
      </c>
      <c r="D87" s="75" t="s">
        <v>30502</v>
      </c>
      <c r="E87" s="171">
        <v>2000000</v>
      </c>
      <c r="F87" s="255" t="s">
        <v>4</v>
      </c>
    </row>
    <row r="88" spans="1:6" ht="78.75">
      <c r="A88" s="49">
        <v>57</v>
      </c>
      <c r="B88" s="75" t="s">
        <v>30503</v>
      </c>
      <c r="C88" s="108" t="s">
        <v>30504</v>
      </c>
      <c r="D88" s="75" t="s">
        <v>30505</v>
      </c>
      <c r="E88" s="171">
        <v>3000000</v>
      </c>
      <c r="F88" s="255" t="s">
        <v>118</v>
      </c>
    </row>
    <row r="89" spans="1:6" ht="63">
      <c r="A89" s="49">
        <v>58</v>
      </c>
      <c r="B89" s="75" t="s">
        <v>30506</v>
      </c>
      <c r="C89" s="108" t="s">
        <v>30507</v>
      </c>
      <c r="D89" s="75" t="s">
        <v>31940</v>
      </c>
      <c r="E89" s="171">
        <v>746000</v>
      </c>
      <c r="F89" s="255" t="s">
        <v>118</v>
      </c>
    </row>
    <row r="90" spans="1:6" ht="31.5">
      <c r="A90" s="49">
        <v>59</v>
      </c>
      <c r="B90" s="75" t="s">
        <v>30508</v>
      </c>
      <c r="C90" s="108" t="s">
        <v>30509</v>
      </c>
      <c r="D90" s="75" t="s">
        <v>72</v>
      </c>
      <c r="E90" s="171">
        <v>1600000</v>
      </c>
      <c r="F90" s="255" t="s">
        <v>4</v>
      </c>
    </row>
    <row r="91" spans="1:6" ht="78.75">
      <c r="A91" s="49">
        <v>60</v>
      </c>
      <c r="B91" s="75" t="s">
        <v>30510</v>
      </c>
      <c r="C91" s="108" t="s">
        <v>30511</v>
      </c>
      <c r="D91" s="75" t="s">
        <v>30512</v>
      </c>
      <c r="E91" s="171">
        <v>300000</v>
      </c>
      <c r="F91" s="255" t="s">
        <v>118</v>
      </c>
    </row>
    <row r="92" spans="1:6" ht="31.5">
      <c r="A92" s="49">
        <v>61</v>
      </c>
      <c r="B92" s="60" t="s">
        <v>30513</v>
      </c>
      <c r="C92" s="107" t="s">
        <v>30514</v>
      </c>
      <c r="D92" s="690" t="s">
        <v>30502</v>
      </c>
      <c r="E92" s="171">
        <v>2000000</v>
      </c>
      <c r="F92" s="255" t="s">
        <v>4</v>
      </c>
    </row>
    <row r="93" spans="1:6">
      <c r="A93" s="49"/>
      <c r="B93" s="2423" t="s">
        <v>19589</v>
      </c>
      <c r="C93" s="2424"/>
      <c r="D93" s="2425"/>
      <c r="E93" s="1173"/>
      <c r="F93" s="255"/>
    </row>
    <row r="94" spans="1:6" ht="47.25">
      <c r="A94" s="49">
        <v>62</v>
      </c>
      <c r="B94" s="108" t="s">
        <v>30515</v>
      </c>
      <c r="C94" s="108" t="s">
        <v>30516</v>
      </c>
      <c r="D94" s="75" t="s">
        <v>30517</v>
      </c>
      <c r="E94" s="171">
        <v>2805000</v>
      </c>
      <c r="F94" s="337" t="s">
        <v>118</v>
      </c>
    </row>
    <row r="95" spans="1:6" ht="31.5">
      <c r="A95" s="49">
        <v>63</v>
      </c>
      <c r="B95" s="75" t="s">
        <v>30515</v>
      </c>
      <c r="C95" s="108" t="s">
        <v>30518</v>
      </c>
      <c r="D95" s="75" t="s">
        <v>30519</v>
      </c>
      <c r="E95" s="171">
        <v>2200000</v>
      </c>
      <c r="F95" s="255" t="s">
        <v>118</v>
      </c>
    </row>
    <row r="96" spans="1:6" ht="31.5">
      <c r="A96" s="49">
        <v>64</v>
      </c>
      <c r="B96" s="75" t="s">
        <v>30520</v>
      </c>
      <c r="C96" s="108" t="s">
        <v>30521</v>
      </c>
      <c r="D96" s="75" t="s">
        <v>30522</v>
      </c>
      <c r="E96" s="171">
        <v>600000</v>
      </c>
      <c r="F96" s="255" t="s">
        <v>763</v>
      </c>
    </row>
    <row r="97" spans="1:8" ht="63">
      <c r="A97" s="49">
        <v>65</v>
      </c>
      <c r="B97" s="75" t="s">
        <v>30523</v>
      </c>
      <c r="C97" s="108" t="s">
        <v>30524</v>
      </c>
      <c r="D97" s="75" t="s">
        <v>30525</v>
      </c>
      <c r="E97" s="171">
        <v>600000</v>
      </c>
      <c r="F97" s="255" t="s">
        <v>763</v>
      </c>
    </row>
    <row r="98" spans="1:8">
      <c r="A98" s="49"/>
      <c r="B98" s="2423" t="s">
        <v>662</v>
      </c>
      <c r="C98" s="2424"/>
      <c r="D98" s="2425"/>
      <c r="E98" s="1173"/>
      <c r="F98" s="255"/>
    </row>
    <row r="99" spans="1:8" ht="78.75">
      <c r="A99" s="49">
        <v>66</v>
      </c>
      <c r="B99" s="75" t="s">
        <v>30526</v>
      </c>
      <c r="C99" s="108" t="s">
        <v>30527</v>
      </c>
      <c r="D99" s="75" t="s">
        <v>30528</v>
      </c>
      <c r="E99" s="171">
        <v>1000000</v>
      </c>
      <c r="F99" s="255" t="s">
        <v>118</v>
      </c>
    </row>
    <row r="100" spans="1:8" ht="63">
      <c r="A100" s="49">
        <v>67</v>
      </c>
      <c r="B100" s="75" t="s">
        <v>30529</v>
      </c>
      <c r="C100" s="108" t="s">
        <v>30530</v>
      </c>
      <c r="D100" s="75" t="s">
        <v>30531</v>
      </c>
      <c r="E100" s="171">
        <v>496000</v>
      </c>
      <c r="F100" s="255" t="s">
        <v>118</v>
      </c>
    </row>
    <row r="101" spans="1:8" ht="31.5">
      <c r="A101" s="49">
        <v>68</v>
      </c>
      <c r="B101" s="75" t="s">
        <v>30532</v>
      </c>
      <c r="C101" s="108" t="s">
        <v>30533</v>
      </c>
      <c r="D101" s="75" t="s">
        <v>30534</v>
      </c>
      <c r="E101" s="171">
        <v>284000</v>
      </c>
      <c r="F101" s="255" t="s">
        <v>118</v>
      </c>
    </row>
    <row r="102" spans="1:8" ht="63">
      <c r="A102" s="49">
        <v>69</v>
      </c>
      <c r="B102" s="75" t="s">
        <v>30535</v>
      </c>
      <c r="C102" s="108" t="s">
        <v>30536</v>
      </c>
      <c r="D102" s="75" t="s">
        <v>30537</v>
      </c>
      <c r="E102" s="171">
        <v>600000</v>
      </c>
      <c r="F102" s="255" t="s">
        <v>118</v>
      </c>
    </row>
    <row r="103" spans="1:8" ht="31.5">
      <c r="A103" s="49">
        <v>70</v>
      </c>
      <c r="B103" s="75" t="s">
        <v>30538</v>
      </c>
      <c r="C103" s="108" t="s">
        <v>30539</v>
      </c>
      <c r="D103" s="75" t="s">
        <v>30540</v>
      </c>
      <c r="E103" s="171">
        <v>200000</v>
      </c>
      <c r="F103" s="255" t="s">
        <v>763</v>
      </c>
    </row>
    <row r="104" spans="1:8" ht="110.25" customHeight="1">
      <c r="A104" s="49">
        <v>71</v>
      </c>
      <c r="B104" s="75" t="s">
        <v>30541</v>
      </c>
      <c r="C104" s="108" t="s">
        <v>30542</v>
      </c>
      <c r="D104" s="75" t="s">
        <v>30543</v>
      </c>
      <c r="E104" s="171">
        <v>170000</v>
      </c>
      <c r="F104" s="255" t="s">
        <v>763</v>
      </c>
    </row>
    <row r="105" spans="1:8" ht="63">
      <c r="A105" s="49">
        <v>72</v>
      </c>
      <c r="B105" s="75" t="s">
        <v>30544</v>
      </c>
      <c r="C105" s="108" t="s">
        <v>30545</v>
      </c>
      <c r="D105" s="75" t="s">
        <v>30546</v>
      </c>
      <c r="E105" s="171">
        <v>300000</v>
      </c>
      <c r="F105" s="255" t="s">
        <v>118</v>
      </c>
    </row>
    <row r="106" spans="1:8">
      <c r="A106" s="49"/>
      <c r="B106" s="2423" t="s">
        <v>555</v>
      </c>
      <c r="C106" s="2424"/>
      <c r="D106" s="2425"/>
      <c r="E106" s="1173"/>
      <c r="F106" s="255"/>
    </row>
    <row r="107" spans="1:8" ht="47.25">
      <c r="A107" s="49">
        <v>73</v>
      </c>
      <c r="B107" s="108" t="s">
        <v>591</v>
      </c>
      <c r="C107" s="108" t="s">
        <v>30547</v>
      </c>
      <c r="D107" s="108" t="s">
        <v>30548</v>
      </c>
      <c r="E107" s="213">
        <v>1400000</v>
      </c>
      <c r="F107" s="255" t="s">
        <v>118</v>
      </c>
    </row>
    <row r="108" spans="1:8">
      <c r="A108" s="49"/>
      <c r="B108" s="2420" t="s">
        <v>1435</v>
      </c>
      <c r="C108" s="2421"/>
      <c r="D108" s="2422"/>
      <c r="E108" s="875"/>
      <c r="F108" s="255"/>
    </row>
    <row r="109" spans="1:8" ht="409.5">
      <c r="A109" s="49">
        <v>74</v>
      </c>
      <c r="B109" s="108" t="s">
        <v>2209</v>
      </c>
      <c r="C109" s="108" t="s">
        <v>30549</v>
      </c>
      <c r="D109" s="75" t="s">
        <v>31941</v>
      </c>
      <c r="E109" s="213">
        <v>1383000</v>
      </c>
      <c r="F109" s="337" t="s">
        <v>118</v>
      </c>
      <c r="G109" s="11">
        <f>E109/H109</f>
        <v>46100</v>
      </c>
      <c r="H109" s="11">
        <v>30</v>
      </c>
    </row>
    <row r="110" spans="1:8" ht="78.75">
      <c r="A110" s="49">
        <v>75</v>
      </c>
      <c r="B110" s="108" t="s">
        <v>30550</v>
      </c>
      <c r="C110" s="108" t="s">
        <v>30551</v>
      </c>
      <c r="D110" s="108" t="s">
        <v>30552</v>
      </c>
      <c r="E110" s="171">
        <v>1000000</v>
      </c>
      <c r="F110" s="255" t="s">
        <v>763</v>
      </c>
    </row>
    <row r="111" spans="1:8">
      <c r="A111" s="49"/>
      <c r="B111" s="46" t="s">
        <v>15</v>
      </c>
      <c r="C111" s="49"/>
      <c r="D111" s="108"/>
      <c r="E111" s="1330">
        <f>SUM(E31:E110)</f>
        <v>61360000</v>
      </c>
      <c r="F111" s="255"/>
    </row>
    <row r="112" spans="1:8">
      <c r="A112" s="2168" t="s">
        <v>3665</v>
      </c>
      <c r="B112" s="2168"/>
      <c r="C112" s="2168"/>
      <c r="D112" s="2168"/>
      <c r="E112" s="2168"/>
      <c r="F112" s="2168"/>
    </row>
    <row r="113" spans="1:6" ht="65.25" customHeight="1">
      <c r="A113" s="2168" t="s">
        <v>3666</v>
      </c>
      <c r="B113" s="2168"/>
      <c r="C113" s="2168"/>
      <c r="D113" s="2168" t="s">
        <v>3667</v>
      </c>
      <c r="E113" s="2168"/>
      <c r="F113" s="2168"/>
    </row>
    <row r="114" spans="1:6" ht="80.25" customHeight="1">
      <c r="A114" s="2183" t="s">
        <v>7569</v>
      </c>
      <c r="B114" s="2184"/>
      <c r="C114" s="2185"/>
      <c r="D114" s="2143" t="s">
        <v>1392</v>
      </c>
      <c r="E114" s="2143"/>
      <c r="F114" s="2143"/>
    </row>
    <row r="115" spans="1:6">
      <c r="A115" s="371"/>
      <c r="B115" s="371"/>
      <c r="C115" s="371"/>
      <c r="D115" s="371"/>
      <c r="E115" s="371"/>
      <c r="F115" s="371"/>
    </row>
    <row r="116" spans="1:6">
      <c r="A116" s="371"/>
      <c r="B116" s="371"/>
      <c r="C116" s="371"/>
      <c r="D116" s="371"/>
      <c r="E116" s="371"/>
      <c r="F116" s="371"/>
    </row>
    <row r="117" spans="1:6">
      <c r="E117" s="149">
        <f>E111+E20</f>
        <v>109040875.52</v>
      </c>
    </row>
  </sheetData>
  <mergeCells count="21">
    <mergeCell ref="A26:F26"/>
    <mergeCell ref="A28:F28"/>
    <mergeCell ref="B108:D108"/>
    <mergeCell ref="B30:D30"/>
    <mergeCell ref="A27:F27"/>
    <mergeCell ref="A112:F112"/>
    <mergeCell ref="B67:D67"/>
    <mergeCell ref="A114:C114"/>
    <mergeCell ref="D114:F114"/>
    <mergeCell ref="A113:C113"/>
    <mergeCell ref="D113:F113"/>
    <mergeCell ref="B93:D93"/>
    <mergeCell ref="B98:D98"/>
    <mergeCell ref="B106:D106"/>
    <mergeCell ref="B17:D17"/>
    <mergeCell ref="B15:D15"/>
    <mergeCell ref="A1:F1"/>
    <mergeCell ref="A2:F2"/>
    <mergeCell ref="A3:F3"/>
    <mergeCell ref="B5:C5"/>
    <mergeCell ref="B11:D11"/>
  </mergeCell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sheetPr>
    <tabColor rgb="FFFF0000"/>
  </sheetPr>
  <dimension ref="A1:G108"/>
  <sheetViews>
    <sheetView topLeftCell="A88" workbookViewId="0">
      <selection activeCell="D75" sqref="D75"/>
    </sheetView>
  </sheetViews>
  <sheetFormatPr defaultRowHeight="15.75"/>
  <cols>
    <col min="1" max="1" width="7.42578125" style="128" customWidth="1"/>
    <col min="2" max="2" width="19.42578125" style="1564" customWidth="1"/>
    <col min="3" max="3" width="44.140625" style="12" customWidth="1"/>
    <col min="4" max="4" width="34" style="12" customWidth="1"/>
    <col min="5" max="5" width="22.5703125" style="1571" customWidth="1"/>
    <col min="6" max="6" width="15.28515625" style="12" customWidth="1"/>
    <col min="7" max="7" width="14.28515625" style="12" bestFit="1" customWidth="1"/>
    <col min="8" max="16384" width="9.140625" style="12"/>
  </cols>
  <sheetData>
    <row r="1" spans="1:7" ht="16.5" customHeight="1">
      <c r="A1" s="2197" t="s">
        <v>11134</v>
      </c>
      <c r="B1" s="2197"/>
      <c r="C1" s="2197"/>
      <c r="D1" s="2197"/>
      <c r="E1" s="2197"/>
      <c r="F1" s="2197"/>
    </row>
    <row r="2" spans="1:7" ht="18" customHeight="1">
      <c r="A2" s="2197" t="s">
        <v>35523</v>
      </c>
      <c r="B2" s="2197"/>
      <c r="C2" s="2197"/>
      <c r="D2" s="2197"/>
      <c r="E2" s="2197"/>
      <c r="F2" s="2197"/>
    </row>
    <row r="3" spans="1:7" ht="15" customHeight="1">
      <c r="A3" s="2197" t="s">
        <v>6436</v>
      </c>
      <c r="B3" s="2197"/>
      <c r="C3" s="2197"/>
      <c r="D3" s="2197"/>
      <c r="E3" s="2197"/>
      <c r="F3" s="2197"/>
    </row>
    <row r="4" spans="1:7" ht="18" customHeight="1">
      <c r="A4" s="173" t="s">
        <v>134</v>
      </c>
      <c r="B4" s="173" t="s">
        <v>135</v>
      </c>
      <c r="C4" s="173" t="s">
        <v>0</v>
      </c>
      <c r="D4" s="173" t="s">
        <v>136</v>
      </c>
      <c r="E4" s="413" t="s">
        <v>137</v>
      </c>
      <c r="F4" s="52" t="s">
        <v>1646</v>
      </c>
    </row>
    <row r="5" spans="1:7" ht="15.75" customHeight="1">
      <c r="A5" s="173"/>
      <c r="B5" s="2215" t="s">
        <v>139</v>
      </c>
      <c r="C5" s="2216"/>
      <c r="D5" s="173"/>
      <c r="E5" s="413"/>
      <c r="F5" s="52"/>
    </row>
    <row r="6" spans="1:7" ht="33" customHeight="1">
      <c r="A6" s="128">
        <v>1</v>
      </c>
      <c r="B6" s="50" t="s">
        <v>2092</v>
      </c>
      <c r="C6" s="50" t="s">
        <v>35524</v>
      </c>
      <c r="D6" s="50" t="s">
        <v>35525</v>
      </c>
      <c r="E6" s="1574">
        <v>1500000</v>
      </c>
      <c r="F6" s="175" t="s">
        <v>272</v>
      </c>
    </row>
    <row r="7" spans="1:7" ht="98.25" customHeight="1">
      <c r="A7" s="128">
        <v>2</v>
      </c>
      <c r="B7" s="50" t="s">
        <v>5</v>
      </c>
      <c r="C7" s="50" t="s">
        <v>35526</v>
      </c>
      <c r="D7" s="50" t="s">
        <v>35527</v>
      </c>
      <c r="E7" s="1574">
        <v>3514452.45</v>
      </c>
      <c r="F7" s="175" t="s">
        <v>272</v>
      </c>
    </row>
    <row r="8" spans="1:7" ht="37.5" customHeight="1">
      <c r="A8" s="128">
        <v>3</v>
      </c>
      <c r="B8" s="50" t="s">
        <v>7</v>
      </c>
      <c r="C8" s="50" t="s">
        <v>35528</v>
      </c>
      <c r="D8" s="50" t="s">
        <v>10395</v>
      </c>
      <c r="E8" s="1574">
        <v>80000</v>
      </c>
      <c r="F8" s="175" t="s">
        <v>272</v>
      </c>
    </row>
    <row r="9" spans="1:7" ht="35.25" customHeight="1">
      <c r="A9" s="128">
        <v>4</v>
      </c>
      <c r="B9" s="50" t="s">
        <v>12</v>
      </c>
      <c r="C9" s="50" t="s">
        <v>35529</v>
      </c>
      <c r="D9" s="50" t="s">
        <v>585</v>
      </c>
      <c r="E9" s="1574">
        <v>1248000</v>
      </c>
      <c r="F9" s="175" t="s">
        <v>272</v>
      </c>
    </row>
    <row r="10" spans="1:7" ht="17.25" customHeight="1">
      <c r="B10" s="2215" t="s">
        <v>3161</v>
      </c>
      <c r="C10" s="2216"/>
      <c r="D10" s="50"/>
      <c r="E10" s="311"/>
      <c r="F10" s="175"/>
      <c r="G10" s="1568"/>
    </row>
    <row r="11" spans="1:7" ht="52.5" customHeight="1">
      <c r="A11" s="128">
        <v>5</v>
      </c>
      <c r="B11" s="50" t="s">
        <v>5</v>
      </c>
      <c r="C11" s="50" t="s">
        <v>35530</v>
      </c>
      <c r="D11" s="50" t="s">
        <v>242</v>
      </c>
      <c r="E11" s="1574">
        <v>771226.26</v>
      </c>
      <c r="F11" s="175" t="s">
        <v>272</v>
      </c>
    </row>
    <row r="12" spans="1:7" ht="47.25">
      <c r="A12" s="128">
        <v>6</v>
      </c>
      <c r="B12" s="50" t="s">
        <v>12</v>
      </c>
      <c r="C12" s="50" t="s">
        <v>35531</v>
      </c>
      <c r="D12" s="50" t="s">
        <v>14</v>
      </c>
      <c r="E12" s="1574">
        <v>800000</v>
      </c>
      <c r="F12" s="175" t="s">
        <v>272</v>
      </c>
    </row>
    <row r="13" spans="1:7" ht="47.25">
      <c r="A13" s="128">
        <v>7</v>
      </c>
      <c r="B13" s="50" t="s">
        <v>13461</v>
      </c>
      <c r="C13" s="50" t="s">
        <v>35532</v>
      </c>
      <c r="D13" s="50" t="s">
        <v>1736</v>
      </c>
      <c r="E13" s="1574">
        <v>1500000</v>
      </c>
      <c r="F13" s="175" t="s">
        <v>272</v>
      </c>
    </row>
    <row r="14" spans="1:7">
      <c r="B14" s="2215" t="s">
        <v>143</v>
      </c>
      <c r="C14" s="2216"/>
      <c r="D14" s="50"/>
      <c r="E14" s="311"/>
      <c r="F14" s="175"/>
    </row>
    <row r="15" spans="1:7" ht="50.25" customHeight="1">
      <c r="A15" s="128">
        <v>8</v>
      </c>
      <c r="B15" s="51" t="s">
        <v>195</v>
      </c>
      <c r="C15" s="50" t="s">
        <v>35533</v>
      </c>
      <c r="D15" s="51" t="s">
        <v>196</v>
      </c>
      <c r="E15" s="1575">
        <v>5738993.4500000002</v>
      </c>
      <c r="F15" s="175" t="s">
        <v>272</v>
      </c>
    </row>
    <row r="16" spans="1:7" ht="17.25" customHeight="1">
      <c r="B16" s="2189" t="s">
        <v>2271</v>
      </c>
      <c r="C16" s="2191"/>
      <c r="D16" s="51"/>
      <c r="E16" s="412"/>
      <c r="F16" s="175"/>
    </row>
    <row r="17" spans="1:6" ht="81.75" customHeight="1">
      <c r="A17" s="128">
        <v>9</v>
      </c>
      <c r="B17" s="51" t="s">
        <v>35534</v>
      </c>
      <c r="C17" s="50" t="s">
        <v>35535</v>
      </c>
      <c r="D17" s="51" t="s">
        <v>35695</v>
      </c>
      <c r="E17" s="1575">
        <v>1680817.51</v>
      </c>
      <c r="F17" s="41" t="s">
        <v>272</v>
      </c>
    </row>
    <row r="18" spans="1:6" ht="15.75" customHeight="1">
      <c r="B18" s="2189" t="s">
        <v>4345</v>
      </c>
      <c r="C18" s="2191"/>
      <c r="D18" s="51"/>
      <c r="E18" s="412"/>
      <c r="F18" s="41"/>
    </row>
    <row r="19" spans="1:6" s="11" customFormat="1" ht="31.5">
      <c r="A19" s="128">
        <v>10</v>
      </c>
      <c r="B19" s="50" t="s">
        <v>35536</v>
      </c>
      <c r="C19" s="50" t="s">
        <v>35537</v>
      </c>
      <c r="D19" s="50" t="s">
        <v>35538</v>
      </c>
      <c r="E19" s="1577">
        <v>100000</v>
      </c>
      <c r="F19" s="49" t="s">
        <v>118</v>
      </c>
    </row>
    <row r="20" spans="1:6" s="11" customFormat="1" ht="31.5">
      <c r="A20" s="128">
        <v>11</v>
      </c>
      <c r="B20" s="95" t="s">
        <v>35539</v>
      </c>
      <c r="C20" s="50" t="s">
        <v>35540</v>
      </c>
      <c r="D20" s="50" t="s">
        <v>35538</v>
      </c>
      <c r="E20" s="1577">
        <v>100000</v>
      </c>
      <c r="F20" s="49" t="s">
        <v>118</v>
      </c>
    </row>
    <row r="21" spans="1:6" s="11" customFormat="1" ht="31.5">
      <c r="A21" s="128">
        <v>12</v>
      </c>
      <c r="B21" s="95" t="s">
        <v>35541</v>
      </c>
      <c r="C21" s="50" t="s">
        <v>35542</v>
      </c>
      <c r="D21" s="50" t="s">
        <v>35538</v>
      </c>
      <c r="E21" s="1577">
        <v>100000</v>
      </c>
      <c r="F21" s="49" t="s">
        <v>118</v>
      </c>
    </row>
    <row r="22" spans="1:6" s="11" customFormat="1" ht="31.5">
      <c r="A22" s="128">
        <v>13</v>
      </c>
      <c r="B22" s="95" t="s">
        <v>35543</v>
      </c>
      <c r="C22" s="50" t="s">
        <v>35544</v>
      </c>
      <c r="D22" s="50" t="s">
        <v>35538</v>
      </c>
      <c r="E22" s="1577">
        <v>100000</v>
      </c>
      <c r="F22" s="49" t="s">
        <v>466</v>
      </c>
    </row>
    <row r="23" spans="1:6" s="11" customFormat="1" ht="31.5">
      <c r="A23" s="128">
        <v>14</v>
      </c>
      <c r="B23" s="95" t="s">
        <v>35545</v>
      </c>
      <c r="C23" s="50" t="s">
        <v>35546</v>
      </c>
      <c r="D23" s="50" t="s">
        <v>35538</v>
      </c>
      <c r="E23" s="1577">
        <v>100000</v>
      </c>
      <c r="F23" s="49" t="s">
        <v>466</v>
      </c>
    </row>
    <row r="24" spans="1:6" s="11" customFormat="1" ht="31.5">
      <c r="A24" s="128">
        <v>15</v>
      </c>
      <c r="B24" s="95" t="s">
        <v>35547</v>
      </c>
      <c r="C24" s="50" t="s">
        <v>35548</v>
      </c>
      <c r="D24" s="50" t="s">
        <v>35538</v>
      </c>
      <c r="E24" s="1577">
        <v>100000</v>
      </c>
      <c r="F24" s="49" t="s">
        <v>466</v>
      </c>
    </row>
    <row r="25" spans="1:6" ht="31.5">
      <c r="A25" s="128">
        <v>16</v>
      </c>
      <c r="B25" s="95" t="s">
        <v>35549</v>
      </c>
      <c r="C25" s="50" t="s">
        <v>35550</v>
      </c>
      <c r="D25" s="50" t="s">
        <v>35538</v>
      </c>
      <c r="E25" s="1577">
        <v>100000</v>
      </c>
      <c r="F25" s="49" t="s">
        <v>466</v>
      </c>
    </row>
    <row r="26" spans="1:6" ht="31.5">
      <c r="A26" s="128">
        <v>17</v>
      </c>
      <c r="B26" s="95" t="s">
        <v>31259</v>
      </c>
      <c r="C26" s="50" t="s">
        <v>35551</v>
      </c>
      <c r="D26" s="50" t="s">
        <v>35538</v>
      </c>
      <c r="E26" s="1577">
        <v>100000</v>
      </c>
      <c r="F26" s="49" t="s">
        <v>466</v>
      </c>
    </row>
    <row r="27" spans="1:6" ht="31.5">
      <c r="A27" s="128">
        <v>18</v>
      </c>
      <c r="B27" s="95" t="s">
        <v>35552</v>
      </c>
      <c r="C27" s="50" t="s">
        <v>35553</v>
      </c>
      <c r="D27" s="50" t="s">
        <v>35538</v>
      </c>
      <c r="E27" s="1577">
        <v>100000</v>
      </c>
      <c r="F27" s="49" t="s">
        <v>466</v>
      </c>
    </row>
    <row r="28" spans="1:6" ht="31.5">
      <c r="A28" s="128">
        <v>19</v>
      </c>
      <c r="B28" s="95" t="s">
        <v>34307</v>
      </c>
      <c r="C28" s="50" t="s">
        <v>35554</v>
      </c>
      <c r="D28" s="50" t="s">
        <v>35538</v>
      </c>
      <c r="E28" s="1577">
        <v>100000</v>
      </c>
      <c r="F28" s="49" t="s">
        <v>466</v>
      </c>
    </row>
    <row r="29" spans="1:6" ht="31.5">
      <c r="A29" s="128">
        <v>20</v>
      </c>
      <c r="B29" s="95" t="s">
        <v>35555</v>
      </c>
      <c r="C29" s="50" t="s">
        <v>35556</v>
      </c>
      <c r="D29" s="50" t="s">
        <v>35538</v>
      </c>
      <c r="E29" s="1577">
        <v>100000</v>
      </c>
      <c r="F29" s="49" t="s">
        <v>466</v>
      </c>
    </row>
    <row r="30" spans="1:6" ht="31.5">
      <c r="A30" s="128">
        <v>21</v>
      </c>
      <c r="B30" s="95" t="s">
        <v>35557</v>
      </c>
      <c r="C30" s="50" t="s">
        <v>35558</v>
      </c>
      <c r="D30" s="50" t="s">
        <v>35538</v>
      </c>
      <c r="E30" s="1577">
        <v>100000</v>
      </c>
      <c r="F30" s="49" t="s">
        <v>466</v>
      </c>
    </row>
    <row r="31" spans="1:6" ht="31.5">
      <c r="A31" s="128">
        <v>22</v>
      </c>
      <c r="B31" s="95" t="s">
        <v>35559</v>
      </c>
      <c r="C31" s="50" t="s">
        <v>35560</v>
      </c>
      <c r="D31" s="50" t="s">
        <v>35538</v>
      </c>
      <c r="E31" s="1577">
        <v>100000</v>
      </c>
      <c r="F31" s="49" t="s">
        <v>466</v>
      </c>
    </row>
    <row r="32" spans="1:6" ht="31.5">
      <c r="A32" s="128">
        <v>23</v>
      </c>
      <c r="B32" s="95" t="s">
        <v>35561</v>
      </c>
      <c r="C32" s="50" t="s">
        <v>35562</v>
      </c>
      <c r="D32" s="50" t="s">
        <v>35538</v>
      </c>
      <c r="E32" s="1577">
        <v>100000</v>
      </c>
      <c r="F32" s="49" t="s">
        <v>466</v>
      </c>
    </row>
    <row r="33" spans="1:7" ht="31.5">
      <c r="A33" s="128">
        <v>24</v>
      </c>
      <c r="B33" s="95" t="s">
        <v>35563</v>
      </c>
      <c r="C33" s="50" t="s">
        <v>35564</v>
      </c>
      <c r="D33" s="50" t="s">
        <v>35538</v>
      </c>
      <c r="E33" s="1577">
        <v>100000</v>
      </c>
      <c r="F33" s="49" t="s">
        <v>466</v>
      </c>
    </row>
    <row r="34" spans="1:7" ht="31.5">
      <c r="A34" s="128">
        <v>25</v>
      </c>
      <c r="B34" s="95" t="s">
        <v>35565</v>
      </c>
      <c r="C34" s="50" t="s">
        <v>35566</v>
      </c>
      <c r="D34" s="50" t="s">
        <v>35538</v>
      </c>
      <c r="E34" s="1577">
        <v>100000</v>
      </c>
      <c r="F34" s="49" t="s">
        <v>466</v>
      </c>
    </row>
    <row r="35" spans="1:7" ht="31.5">
      <c r="A35" s="128">
        <v>26</v>
      </c>
      <c r="B35" s="207" t="s">
        <v>35567</v>
      </c>
      <c r="C35" s="50" t="s">
        <v>35568</v>
      </c>
      <c r="D35" s="50" t="s">
        <v>35538</v>
      </c>
      <c r="E35" s="1578">
        <v>80817.509999999995</v>
      </c>
      <c r="F35" s="49" t="s">
        <v>466</v>
      </c>
    </row>
    <row r="36" spans="1:7">
      <c r="B36" s="2189" t="s">
        <v>593</v>
      </c>
      <c r="C36" s="2191"/>
      <c r="D36" s="51"/>
      <c r="E36" s="412"/>
      <c r="F36" s="41"/>
    </row>
    <row r="37" spans="1:7" ht="34.5" customHeight="1">
      <c r="A37" s="128">
        <v>27</v>
      </c>
      <c r="B37" s="50" t="s">
        <v>1862</v>
      </c>
      <c r="C37" s="50" t="s">
        <v>35569</v>
      </c>
      <c r="D37" s="50" t="s">
        <v>8146</v>
      </c>
      <c r="E37" s="1574">
        <v>13500000</v>
      </c>
      <c r="F37" s="175" t="s">
        <v>272</v>
      </c>
    </row>
    <row r="38" spans="1:7" ht="47.25" customHeight="1">
      <c r="A38" s="128">
        <v>28</v>
      </c>
      <c r="B38" s="50" t="s">
        <v>1864</v>
      </c>
      <c r="C38" s="50" t="s">
        <v>35570</v>
      </c>
      <c r="D38" s="50" t="s">
        <v>8146</v>
      </c>
      <c r="E38" s="1574">
        <v>13760218.880000001</v>
      </c>
      <c r="F38" s="175" t="s">
        <v>272</v>
      </c>
      <c r="G38" s="1569"/>
    </row>
    <row r="39" spans="1:7" ht="16.5" customHeight="1">
      <c r="B39" s="2215" t="s">
        <v>810</v>
      </c>
      <c r="C39" s="2216"/>
      <c r="D39" s="50"/>
      <c r="E39" s="311"/>
      <c r="F39" s="175"/>
    </row>
    <row r="40" spans="1:7" ht="36" customHeight="1">
      <c r="A40" s="128">
        <v>29</v>
      </c>
      <c r="B40" s="51" t="s">
        <v>35571</v>
      </c>
      <c r="C40" s="50" t="s">
        <v>35572</v>
      </c>
      <c r="D40" s="51" t="s">
        <v>35573</v>
      </c>
      <c r="E40" s="1575">
        <v>118000</v>
      </c>
      <c r="F40" s="175" t="s">
        <v>272</v>
      </c>
    </row>
    <row r="41" spans="1:7" ht="36" customHeight="1">
      <c r="A41" s="128">
        <v>30</v>
      </c>
      <c r="B41" s="51" t="s">
        <v>35574</v>
      </c>
      <c r="C41" s="50" t="s">
        <v>35575</v>
      </c>
      <c r="D41" s="51" t="s">
        <v>35576</v>
      </c>
      <c r="E41" s="1575">
        <v>1000000</v>
      </c>
      <c r="F41" s="175" t="s">
        <v>272</v>
      </c>
    </row>
    <row r="42" spans="1:7" ht="47.25">
      <c r="A42" s="128">
        <v>31</v>
      </c>
      <c r="B42" s="51" t="s">
        <v>35577</v>
      </c>
      <c r="C42" s="50" t="s">
        <v>35578</v>
      </c>
      <c r="D42" s="51" t="s">
        <v>35579</v>
      </c>
      <c r="E42" s="1575">
        <v>1000000</v>
      </c>
      <c r="F42" s="175" t="s">
        <v>272</v>
      </c>
    </row>
    <row r="43" spans="1:7" ht="31.5">
      <c r="A43" s="128">
        <v>32</v>
      </c>
      <c r="B43" s="51" t="s">
        <v>35580</v>
      </c>
      <c r="C43" s="50" t="s">
        <v>35581</v>
      </c>
      <c r="D43" s="51" t="s">
        <v>35582</v>
      </c>
      <c r="E43" s="1575">
        <v>950000</v>
      </c>
      <c r="F43" s="175" t="s">
        <v>272</v>
      </c>
    </row>
    <row r="44" spans="1:7" ht="31.5">
      <c r="A44" s="128">
        <v>33</v>
      </c>
      <c r="B44" s="51" t="s">
        <v>35583</v>
      </c>
      <c r="C44" s="50" t="s">
        <v>35584</v>
      </c>
      <c r="D44" s="51" t="s">
        <v>35585</v>
      </c>
      <c r="E44" s="1575">
        <v>600000</v>
      </c>
      <c r="F44" s="175" t="s">
        <v>272</v>
      </c>
    </row>
    <row r="45" spans="1:7" ht="31.5">
      <c r="A45" s="128">
        <v>34</v>
      </c>
      <c r="B45" s="51" t="s">
        <v>35586</v>
      </c>
      <c r="C45" s="50" t="s">
        <v>35587</v>
      </c>
      <c r="D45" s="51" t="s">
        <v>35588</v>
      </c>
      <c r="E45" s="1575">
        <v>1000000</v>
      </c>
      <c r="F45" s="175" t="s">
        <v>272</v>
      </c>
    </row>
    <row r="46" spans="1:7" ht="31.5">
      <c r="A46" s="128">
        <v>35</v>
      </c>
      <c r="B46" s="51" t="s">
        <v>35589</v>
      </c>
      <c r="C46" s="50" t="s">
        <v>35590</v>
      </c>
      <c r="D46" s="51" t="s">
        <v>35591</v>
      </c>
      <c r="E46" s="1575">
        <v>300000</v>
      </c>
      <c r="F46" s="175" t="s">
        <v>272</v>
      </c>
    </row>
    <row r="47" spans="1:7" ht="31.5">
      <c r="A47" s="128">
        <v>36</v>
      </c>
      <c r="B47" s="51" t="s">
        <v>35592</v>
      </c>
      <c r="C47" s="50" t="s">
        <v>35593</v>
      </c>
      <c r="D47" s="51" t="s">
        <v>35594</v>
      </c>
      <c r="E47" s="1575">
        <v>700000</v>
      </c>
      <c r="F47" s="175" t="s">
        <v>272</v>
      </c>
    </row>
    <row r="48" spans="1:7" ht="31.5">
      <c r="A48" s="128">
        <v>37</v>
      </c>
      <c r="B48" s="51" t="s">
        <v>35595</v>
      </c>
      <c r="C48" s="50" t="s">
        <v>35596</v>
      </c>
      <c r="D48" s="51" t="s">
        <v>35597</v>
      </c>
      <c r="E48" s="1575">
        <v>1000000</v>
      </c>
      <c r="F48" s="175" t="s">
        <v>272</v>
      </c>
    </row>
    <row r="49" spans="1:6" ht="47.25">
      <c r="A49" s="128">
        <v>38</v>
      </c>
      <c r="B49" s="51" t="s">
        <v>35598</v>
      </c>
      <c r="C49" s="50" t="s">
        <v>35599</v>
      </c>
      <c r="D49" s="51" t="s">
        <v>35600</v>
      </c>
      <c r="E49" s="1575">
        <v>700000</v>
      </c>
      <c r="F49" s="175" t="s">
        <v>272</v>
      </c>
    </row>
    <row r="50" spans="1:6" ht="36" customHeight="1">
      <c r="A50" s="128">
        <v>39</v>
      </c>
      <c r="B50" s="51" t="s">
        <v>35601</v>
      </c>
      <c r="C50" s="50" t="s">
        <v>35602</v>
      </c>
      <c r="D50" s="51" t="s">
        <v>35603</v>
      </c>
      <c r="E50" s="1575">
        <v>250000</v>
      </c>
      <c r="F50" s="175" t="s">
        <v>272</v>
      </c>
    </row>
    <row r="51" spans="1:6" ht="47.25">
      <c r="A51" s="128">
        <v>40</v>
      </c>
      <c r="B51" s="51" t="s">
        <v>35604</v>
      </c>
      <c r="C51" s="50" t="s">
        <v>35605</v>
      </c>
      <c r="D51" s="51" t="s">
        <v>35606</v>
      </c>
      <c r="E51" s="1575">
        <v>700000</v>
      </c>
      <c r="F51" s="175" t="s">
        <v>272</v>
      </c>
    </row>
    <row r="52" spans="1:6" ht="31.5">
      <c r="A52" s="128">
        <v>42</v>
      </c>
      <c r="B52" s="51" t="s">
        <v>35547</v>
      </c>
      <c r="C52" s="50" t="s">
        <v>35607</v>
      </c>
      <c r="D52" s="51" t="s">
        <v>35608</v>
      </c>
      <c r="E52" s="1575">
        <v>250000.66</v>
      </c>
      <c r="F52" s="175" t="s">
        <v>272</v>
      </c>
    </row>
    <row r="53" spans="1:6" ht="35.25" customHeight="1">
      <c r="A53" s="128">
        <v>43</v>
      </c>
      <c r="B53" s="51" t="s">
        <v>31259</v>
      </c>
      <c r="C53" s="50" t="s">
        <v>35609</v>
      </c>
      <c r="D53" s="51" t="s">
        <v>35610</v>
      </c>
      <c r="E53" s="1575">
        <v>600000</v>
      </c>
      <c r="F53" s="175" t="s">
        <v>272</v>
      </c>
    </row>
    <row r="54" spans="1:6" ht="47.25">
      <c r="A54" s="128">
        <v>44</v>
      </c>
      <c r="B54" s="51" t="s">
        <v>35611</v>
      </c>
      <c r="C54" s="50" t="s">
        <v>35612</v>
      </c>
      <c r="D54" s="51" t="s">
        <v>35613</v>
      </c>
      <c r="E54" s="1575">
        <v>550000</v>
      </c>
      <c r="F54" s="175" t="s">
        <v>272</v>
      </c>
    </row>
    <row r="55" spans="1:6" ht="47.25">
      <c r="A55" s="128">
        <v>45</v>
      </c>
      <c r="B55" s="51" t="s">
        <v>35614</v>
      </c>
      <c r="C55" s="50" t="s">
        <v>35615</v>
      </c>
      <c r="D55" s="51" t="s">
        <v>35616</v>
      </c>
      <c r="E55" s="1575">
        <v>1000000</v>
      </c>
      <c r="F55" s="175" t="s">
        <v>4</v>
      </c>
    </row>
    <row r="56" spans="1:6" ht="31.5">
      <c r="A56" s="128">
        <v>46</v>
      </c>
      <c r="B56" s="51" t="s">
        <v>35617</v>
      </c>
      <c r="C56" s="50" t="s">
        <v>35618</v>
      </c>
      <c r="D56" s="51" t="s">
        <v>35619</v>
      </c>
      <c r="E56" s="1575">
        <v>400000</v>
      </c>
      <c r="F56" s="175" t="s">
        <v>4</v>
      </c>
    </row>
    <row r="57" spans="1:6" ht="47.25">
      <c r="A57" s="128">
        <v>47</v>
      </c>
      <c r="B57" s="51" t="s">
        <v>35620</v>
      </c>
      <c r="C57" s="50" t="s">
        <v>35621</v>
      </c>
      <c r="D57" s="51" t="s">
        <v>35622</v>
      </c>
      <c r="E57" s="1575">
        <v>8000000</v>
      </c>
      <c r="F57" s="175" t="s">
        <v>4</v>
      </c>
    </row>
    <row r="58" spans="1:6" ht="31.5">
      <c r="A58" s="128">
        <v>48</v>
      </c>
      <c r="B58" s="51" t="s">
        <v>35623</v>
      </c>
      <c r="C58" s="50" t="s">
        <v>35624</v>
      </c>
      <c r="D58" s="51" t="s">
        <v>35625</v>
      </c>
      <c r="E58" s="1575">
        <v>700000</v>
      </c>
      <c r="F58" s="175" t="s">
        <v>4</v>
      </c>
    </row>
    <row r="59" spans="1:6" ht="31.5">
      <c r="A59" s="128">
        <v>49</v>
      </c>
      <c r="B59" s="51" t="s">
        <v>35626</v>
      </c>
      <c r="C59" s="50" t="s">
        <v>35627</v>
      </c>
      <c r="D59" s="51" t="s">
        <v>5675</v>
      </c>
      <c r="E59" s="1575">
        <v>700000</v>
      </c>
      <c r="F59" s="175" t="s">
        <v>4</v>
      </c>
    </row>
    <row r="60" spans="1:6" ht="34.5" customHeight="1">
      <c r="A60" s="128">
        <v>50</v>
      </c>
      <c r="B60" s="51" t="s">
        <v>35628</v>
      </c>
      <c r="C60" s="50" t="s">
        <v>35629</v>
      </c>
      <c r="D60" s="51" t="s">
        <v>35630</v>
      </c>
      <c r="E60" s="1575">
        <v>1000000</v>
      </c>
      <c r="F60" s="175" t="s">
        <v>4</v>
      </c>
    </row>
    <row r="61" spans="1:6" ht="34.5" customHeight="1">
      <c r="A61" s="128">
        <v>51</v>
      </c>
      <c r="B61" s="51" t="s">
        <v>35631</v>
      </c>
      <c r="C61" s="50" t="s">
        <v>35632</v>
      </c>
      <c r="D61" s="51" t="s">
        <v>35633</v>
      </c>
      <c r="E61" s="1575">
        <v>1500000</v>
      </c>
      <c r="F61" s="175" t="s">
        <v>4</v>
      </c>
    </row>
    <row r="62" spans="1:6" ht="33.75" customHeight="1">
      <c r="A62" s="128">
        <v>52</v>
      </c>
      <c r="B62" s="51" t="s">
        <v>25609</v>
      </c>
      <c r="C62" s="50" t="s">
        <v>35634</v>
      </c>
      <c r="D62" s="51" t="s">
        <v>35630</v>
      </c>
      <c r="E62" s="1575">
        <v>1000000</v>
      </c>
      <c r="F62" s="175" t="s">
        <v>4</v>
      </c>
    </row>
    <row r="63" spans="1:6" ht="31.5">
      <c r="A63" s="128">
        <v>53</v>
      </c>
      <c r="B63" s="51" t="s">
        <v>25609</v>
      </c>
      <c r="C63" s="50" t="s">
        <v>35635</v>
      </c>
      <c r="D63" s="51" t="s">
        <v>18992</v>
      </c>
      <c r="E63" s="1579" t="s">
        <v>35636</v>
      </c>
      <c r="F63" s="175" t="s">
        <v>4</v>
      </c>
    </row>
    <row r="64" spans="1:6" ht="31.5">
      <c r="A64" s="128">
        <v>54</v>
      </c>
      <c r="B64" s="51" t="s">
        <v>35637</v>
      </c>
      <c r="C64" s="50" t="s">
        <v>35638</v>
      </c>
      <c r="D64" s="51" t="s">
        <v>35639</v>
      </c>
      <c r="E64" s="1575">
        <v>2000000</v>
      </c>
      <c r="F64" s="175" t="s">
        <v>4</v>
      </c>
    </row>
    <row r="65" spans="1:6" ht="31.5">
      <c r="A65" s="128">
        <v>56</v>
      </c>
      <c r="B65" s="51" t="s">
        <v>35539</v>
      </c>
      <c r="C65" s="50" t="s">
        <v>35640</v>
      </c>
      <c r="D65" s="51" t="s">
        <v>35641</v>
      </c>
      <c r="E65" s="1575">
        <v>1000000</v>
      </c>
      <c r="F65" s="175" t="s">
        <v>4</v>
      </c>
    </row>
    <row r="66" spans="1:6" ht="31.5">
      <c r="A66" s="128">
        <v>57</v>
      </c>
      <c r="B66" s="51" t="s">
        <v>35642</v>
      </c>
      <c r="C66" s="50" t="s">
        <v>35643</v>
      </c>
      <c r="D66" s="51" t="s">
        <v>19043</v>
      </c>
      <c r="E66" s="1575">
        <v>400000</v>
      </c>
      <c r="F66" s="175" t="s">
        <v>4</v>
      </c>
    </row>
    <row r="67" spans="1:6" ht="31.5">
      <c r="A67" s="128">
        <v>58</v>
      </c>
      <c r="B67" s="51" t="s">
        <v>35644</v>
      </c>
      <c r="C67" s="50" t="s">
        <v>35645</v>
      </c>
      <c r="D67" s="51" t="s">
        <v>35639</v>
      </c>
      <c r="E67" s="1575">
        <v>1000000</v>
      </c>
      <c r="F67" s="175" t="s">
        <v>4</v>
      </c>
    </row>
    <row r="68" spans="1:6" ht="31.5">
      <c r="A68" s="128">
        <v>59</v>
      </c>
      <c r="B68" s="51" t="s">
        <v>35646</v>
      </c>
      <c r="C68" s="50" t="s">
        <v>35647</v>
      </c>
      <c r="D68" s="51" t="s">
        <v>35648</v>
      </c>
      <c r="E68" s="1575">
        <v>1000000</v>
      </c>
      <c r="F68" s="175" t="s">
        <v>4</v>
      </c>
    </row>
    <row r="69" spans="1:6">
      <c r="B69" s="2189" t="s">
        <v>3341</v>
      </c>
      <c r="C69" s="2191"/>
      <c r="D69" s="51"/>
      <c r="E69" s="412"/>
      <c r="F69" s="175"/>
    </row>
    <row r="70" spans="1:6" ht="31.5">
      <c r="A70" s="128">
        <v>60</v>
      </c>
      <c r="B70" s="51" t="s">
        <v>35649</v>
      </c>
      <c r="C70" s="50" t="s">
        <v>35650</v>
      </c>
      <c r="D70" s="51" t="s">
        <v>35651</v>
      </c>
      <c r="E70" s="1580">
        <v>600000</v>
      </c>
      <c r="F70" s="175" t="s">
        <v>272</v>
      </c>
    </row>
    <row r="71" spans="1:6" ht="31.5">
      <c r="A71" s="128">
        <v>61</v>
      </c>
      <c r="B71" s="51" t="s">
        <v>35561</v>
      </c>
      <c r="C71" s="50" t="s">
        <v>35652</v>
      </c>
      <c r="D71" s="51" t="s">
        <v>35653</v>
      </c>
      <c r="E71" s="1580">
        <v>500000</v>
      </c>
      <c r="F71" s="175" t="s">
        <v>272</v>
      </c>
    </row>
    <row r="72" spans="1:6" ht="47.25">
      <c r="A72" s="128">
        <v>62</v>
      </c>
      <c r="B72" s="51" t="s">
        <v>35654</v>
      </c>
      <c r="C72" s="50" t="s">
        <v>35655</v>
      </c>
      <c r="D72" s="51" t="s">
        <v>35656</v>
      </c>
      <c r="E72" s="1580">
        <v>800000</v>
      </c>
      <c r="F72" s="175" t="s">
        <v>272</v>
      </c>
    </row>
    <row r="73" spans="1:6" ht="31.5">
      <c r="A73" s="128">
        <v>63</v>
      </c>
      <c r="B73" s="51" t="s">
        <v>35657</v>
      </c>
      <c r="C73" s="50" t="s">
        <v>35658</v>
      </c>
      <c r="D73" s="51" t="s">
        <v>35659</v>
      </c>
      <c r="E73" s="1580">
        <v>1500000</v>
      </c>
      <c r="F73" s="175" t="s">
        <v>272</v>
      </c>
    </row>
    <row r="74" spans="1:6" ht="31.5">
      <c r="A74" s="128">
        <v>64</v>
      </c>
      <c r="B74" s="51" t="s">
        <v>35660</v>
      </c>
      <c r="C74" s="50" t="s">
        <v>35661</v>
      </c>
      <c r="D74" s="51" t="s">
        <v>35662</v>
      </c>
      <c r="E74" s="1580">
        <v>825000</v>
      </c>
      <c r="F74" s="175" t="s">
        <v>272</v>
      </c>
    </row>
    <row r="75" spans="1:6" ht="47.25">
      <c r="A75" s="128">
        <v>65</v>
      </c>
      <c r="B75" s="51" t="s">
        <v>35663</v>
      </c>
      <c r="C75" s="50" t="s">
        <v>35664</v>
      </c>
      <c r="D75" s="51" t="s">
        <v>35665</v>
      </c>
      <c r="E75" s="1580">
        <v>8000000</v>
      </c>
      <c r="F75" s="175" t="s">
        <v>4</v>
      </c>
    </row>
    <row r="76" spans="1:6" ht="47.25">
      <c r="A76" s="128">
        <v>66</v>
      </c>
      <c r="B76" s="51" t="s">
        <v>35561</v>
      </c>
      <c r="C76" s="50" t="s">
        <v>35666</v>
      </c>
      <c r="D76" s="51" t="s">
        <v>35667</v>
      </c>
      <c r="E76" s="1580">
        <v>8000000</v>
      </c>
      <c r="F76" s="175" t="s">
        <v>4</v>
      </c>
    </row>
    <row r="77" spans="1:6" ht="47.25">
      <c r="A77" s="128">
        <v>67</v>
      </c>
      <c r="B77" s="51" t="s">
        <v>35668</v>
      </c>
      <c r="C77" s="50" t="s">
        <v>35669</v>
      </c>
      <c r="D77" s="51" t="s">
        <v>35670</v>
      </c>
      <c r="E77" s="1580">
        <v>8000000</v>
      </c>
      <c r="F77" s="175" t="s">
        <v>4</v>
      </c>
    </row>
    <row r="78" spans="1:6" ht="31.5">
      <c r="A78" s="128">
        <v>68</v>
      </c>
      <c r="B78" s="51" t="s">
        <v>35671</v>
      </c>
      <c r="C78" s="50" t="s">
        <v>35672</v>
      </c>
      <c r="D78" s="51" t="s">
        <v>35673</v>
      </c>
      <c r="E78" s="1580">
        <v>1000000</v>
      </c>
      <c r="F78" s="175" t="s">
        <v>4</v>
      </c>
    </row>
    <row r="79" spans="1:6" ht="31.5">
      <c r="A79" s="128">
        <v>69</v>
      </c>
      <c r="B79" s="51" t="s">
        <v>35674</v>
      </c>
      <c r="C79" s="50" t="s">
        <v>35675</v>
      </c>
      <c r="D79" s="51" t="s">
        <v>35676</v>
      </c>
      <c r="E79" s="1580">
        <v>1000000</v>
      </c>
      <c r="F79" s="175" t="s">
        <v>4</v>
      </c>
    </row>
    <row r="80" spans="1:6" ht="31.5">
      <c r="A80" s="128">
        <v>70</v>
      </c>
      <c r="B80" s="51" t="s">
        <v>35677</v>
      </c>
      <c r="C80" s="50" t="s">
        <v>35678</v>
      </c>
      <c r="D80" s="51" t="s">
        <v>35679</v>
      </c>
      <c r="E80" s="1581">
        <v>1000000</v>
      </c>
      <c r="F80" s="175" t="s">
        <v>4</v>
      </c>
    </row>
    <row r="81" spans="1:7" s="902" customFormat="1" ht="31.5">
      <c r="A81" s="128">
        <v>71</v>
      </c>
      <c r="B81" s="51" t="s">
        <v>35680</v>
      </c>
      <c r="C81" s="50" t="s">
        <v>35681</v>
      </c>
      <c r="D81" s="51" t="s">
        <v>35682</v>
      </c>
      <c r="E81" s="1580">
        <v>1000000</v>
      </c>
      <c r="F81" s="175" t="s">
        <v>4</v>
      </c>
    </row>
    <row r="82" spans="1:7" s="902" customFormat="1">
      <c r="A82" s="128"/>
      <c r="B82" s="2189" t="s">
        <v>662</v>
      </c>
      <c r="C82" s="2191"/>
      <c r="D82" s="51"/>
      <c r="E82" s="412"/>
      <c r="F82" s="175"/>
    </row>
    <row r="83" spans="1:7" ht="47.25">
      <c r="A83" s="128">
        <v>72</v>
      </c>
      <c r="B83" s="50" t="s">
        <v>35683</v>
      </c>
      <c r="C83" s="50" t="s">
        <v>35684</v>
      </c>
      <c r="D83" s="50" t="s">
        <v>35685</v>
      </c>
      <c r="E83" s="1572">
        <v>700000</v>
      </c>
      <c r="F83" s="175" t="s">
        <v>272</v>
      </c>
    </row>
    <row r="84" spans="1:7" ht="47.25">
      <c r="A84" s="128">
        <v>73</v>
      </c>
      <c r="B84" s="50" t="s">
        <v>35686</v>
      </c>
      <c r="C84" s="50" t="s">
        <v>35687</v>
      </c>
      <c r="D84" s="50" t="s">
        <v>35688</v>
      </c>
      <c r="E84" s="1572">
        <v>823349.42</v>
      </c>
      <c r="F84" s="175" t="s">
        <v>4</v>
      </c>
    </row>
    <row r="85" spans="1:7" ht="47.25">
      <c r="A85" s="128">
        <v>74</v>
      </c>
      <c r="B85" s="283" t="s">
        <v>35689</v>
      </c>
      <c r="C85" s="283" t="s">
        <v>35690</v>
      </c>
      <c r="D85" s="283" t="s">
        <v>35691</v>
      </c>
      <c r="E85" s="1573">
        <v>800000</v>
      </c>
      <c r="F85" s="1566" t="s">
        <v>4</v>
      </c>
    </row>
    <row r="86" spans="1:7" s="11" customFormat="1" ht="31.5">
      <c r="A86" s="49">
        <v>75</v>
      </c>
      <c r="B86" s="50" t="s">
        <v>35692</v>
      </c>
      <c r="C86" s="50" t="s">
        <v>35693</v>
      </c>
      <c r="D86" s="50" t="s">
        <v>35694</v>
      </c>
      <c r="E86" s="1572">
        <v>800000</v>
      </c>
      <c r="F86" s="175" t="s">
        <v>4</v>
      </c>
    </row>
    <row r="87" spans="1:7">
      <c r="A87" s="49"/>
      <c r="B87" s="2254" t="s">
        <v>15</v>
      </c>
      <c r="C87" s="2256"/>
      <c r="D87" s="1"/>
      <c r="E87" s="1570">
        <f>SUM(E6:E86)</f>
        <v>110540876.14</v>
      </c>
      <c r="F87" s="1"/>
    </row>
    <row r="88" spans="1:7" ht="79.5" customHeight="1">
      <c r="A88" s="2143" t="s">
        <v>26429</v>
      </c>
      <c r="B88" s="2143"/>
      <c r="C88" s="2143"/>
      <c r="D88" s="2143" t="s">
        <v>1392</v>
      </c>
      <c r="E88" s="2143"/>
      <c r="F88" s="2143"/>
    </row>
    <row r="91" spans="1:7">
      <c r="E91" s="1576">
        <v>6342542.4500000002</v>
      </c>
    </row>
    <row r="92" spans="1:7">
      <c r="E92" s="1576">
        <v>3071226.26</v>
      </c>
    </row>
    <row r="93" spans="1:7">
      <c r="E93" s="1576">
        <v>27260218.260000002</v>
      </c>
    </row>
    <row r="94" spans="1:7">
      <c r="E94" s="1576">
        <v>29418000.66</v>
      </c>
    </row>
    <row r="95" spans="1:7">
      <c r="E95" s="1576">
        <v>30725000</v>
      </c>
      <c r="F95" s="553">
        <v>32225000</v>
      </c>
      <c r="G95" s="7">
        <f>F95-E95</f>
        <v>1500000</v>
      </c>
    </row>
    <row r="96" spans="1:7">
      <c r="E96" s="1571">
        <v>3123349.42</v>
      </c>
    </row>
    <row r="97" spans="5:5">
      <c r="E97" s="1576">
        <v>1680817.51</v>
      </c>
    </row>
    <row r="98" spans="5:5">
      <c r="E98" s="1576">
        <v>1680817.51</v>
      </c>
    </row>
    <row r="99" spans="5:5">
      <c r="E99" s="1571">
        <v>5738993.4500000002</v>
      </c>
    </row>
    <row r="100" spans="5:5">
      <c r="E100" s="1571">
        <f>SUM(E91:E99)</f>
        <v>109040965.52000001</v>
      </c>
    </row>
    <row r="103" spans="5:5">
      <c r="E103" s="1571">
        <f>E100+G95</f>
        <v>110540965.52000001</v>
      </c>
    </row>
    <row r="106" spans="5:5">
      <c r="E106" s="1571">
        <v>109040875.52</v>
      </c>
    </row>
    <row r="108" spans="5:5">
      <c r="E108" s="1571">
        <f>E87-E106</f>
        <v>1500000.6200000048</v>
      </c>
    </row>
  </sheetData>
  <mergeCells count="15">
    <mergeCell ref="A1:F1"/>
    <mergeCell ref="A2:F2"/>
    <mergeCell ref="A3:F3"/>
    <mergeCell ref="B5:C5"/>
    <mergeCell ref="B10:C10"/>
    <mergeCell ref="B14:C14"/>
    <mergeCell ref="B87:C87"/>
    <mergeCell ref="A88:C88"/>
    <mergeCell ref="D88:F88"/>
    <mergeCell ref="B16:C16"/>
    <mergeCell ref="B18:C18"/>
    <mergeCell ref="B36:C36"/>
    <mergeCell ref="B39:C39"/>
    <mergeCell ref="B69:C69"/>
    <mergeCell ref="B82:C82"/>
  </mergeCells>
  <pageMargins left="0.7" right="0.7" top="0.75" bottom="0.75" header="0.3" footer="0.3"/>
</worksheet>
</file>

<file path=xl/worksheets/sheet167.xml><?xml version="1.0" encoding="utf-8"?>
<worksheet xmlns="http://schemas.openxmlformats.org/spreadsheetml/2006/main" xmlns:r="http://schemas.openxmlformats.org/officeDocument/2006/relationships">
  <sheetPr>
    <tabColor rgb="FFFF0000"/>
  </sheetPr>
  <dimension ref="A1:F115"/>
  <sheetViews>
    <sheetView topLeftCell="A111" workbookViewId="0">
      <selection activeCell="D122" sqref="D122"/>
    </sheetView>
  </sheetViews>
  <sheetFormatPr defaultRowHeight="15"/>
  <cols>
    <col min="1" max="1" width="7.140625" style="12" customWidth="1"/>
    <col min="2" max="2" width="25" style="12" customWidth="1"/>
    <col min="3" max="3" width="42.85546875" style="12" customWidth="1"/>
    <col min="4" max="4" width="28.28515625" style="12" customWidth="1"/>
    <col min="5" max="5" width="21.85546875" style="12" customWidth="1"/>
    <col min="6" max="6" width="11.5703125" style="1295" customWidth="1"/>
    <col min="7" max="16384" width="9.140625" style="12"/>
  </cols>
  <sheetData>
    <row r="1" spans="1:6" ht="15.75">
      <c r="A1" s="2149" t="s">
        <v>133</v>
      </c>
      <c r="B1" s="2149"/>
      <c r="C1" s="2149"/>
      <c r="D1" s="2149"/>
      <c r="E1" s="2149"/>
      <c r="F1" s="2149"/>
    </row>
    <row r="2" spans="1:6" ht="15.75">
      <c r="A2" s="2149" t="s">
        <v>30013</v>
      </c>
      <c r="B2" s="2149"/>
      <c r="C2" s="2149"/>
      <c r="D2" s="2149"/>
      <c r="E2" s="2149"/>
      <c r="F2" s="2149"/>
    </row>
    <row r="3" spans="1:6" ht="15.75">
      <c r="A3" s="2419" t="s">
        <v>6436</v>
      </c>
      <c r="B3" s="2419"/>
      <c r="C3" s="2419"/>
      <c r="D3" s="2419"/>
      <c r="E3" s="2419"/>
      <c r="F3" s="2419"/>
    </row>
    <row r="4" spans="1:6" ht="15.75">
      <c r="A4" s="46" t="s">
        <v>134</v>
      </c>
      <c r="B4" s="47" t="s">
        <v>1486</v>
      </c>
      <c r="C4" s="1288" t="s">
        <v>0</v>
      </c>
      <c r="D4" s="47" t="s">
        <v>21224</v>
      </c>
      <c r="E4" s="1328" t="s">
        <v>4327</v>
      </c>
      <c r="F4" s="870" t="s">
        <v>1489</v>
      </c>
    </row>
    <row r="5" spans="1:6" ht="15.75">
      <c r="A5" s="1294"/>
      <c r="B5" s="2475" t="s">
        <v>15211</v>
      </c>
      <c r="C5" s="2476"/>
      <c r="D5" s="2477"/>
      <c r="E5" s="1328"/>
      <c r="F5" s="870"/>
    </row>
    <row r="6" spans="1:6" ht="31.5">
      <c r="A6" s="49">
        <v>1</v>
      </c>
      <c r="B6" s="51" t="s">
        <v>789</v>
      </c>
      <c r="C6" s="160" t="s">
        <v>31814</v>
      </c>
      <c r="D6" s="51" t="s">
        <v>30014</v>
      </c>
      <c r="E6" s="1356">
        <v>2979185</v>
      </c>
      <c r="F6" s="152" t="s">
        <v>8638</v>
      </c>
    </row>
    <row r="7" spans="1:6" ht="78.75">
      <c r="A7" s="49">
        <v>2</v>
      </c>
      <c r="B7" s="51" t="s">
        <v>5</v>
      </c>
      <c r="C7" s="160" t="s">
        <v>31815</v>
      </c>
      <c r="D7" s="51" t="s">
        <v>30015</v>
      </c>
      <c r="E7" s="991">
        <v>1005148</v>
      </c>
      <c r="F7" s="152" t="s">
        <v>8638</v>
      </c>
    </row>
    <row r="8" spans="1:6" ht="31.5">
      <c r="A8" s="49">
        <v>3</v>
      </c>
      <c r="B8" s="51" t="s">
        <v>30016</v>
      </c>
      <c r="C8" s="160" t="s">
        <v>31816</v>
      </c>
      <c r="D8" s="51" t="s">
        <v>30017</v>
      </c>
      <c r="E8" s="991">
        <v>155520</v>
      </c>
      <c r="F8" s="152" t="s">
        <v>8638</v>
      </c>
    </row>
    <row r="9" spans="1:6" ht="47.25">
      <c r="A9" s="49">
        <v>4</v>
      </c>
      <c r="B9" s="51" t="s">
        <v>12</v>
      </c>
      <c r="C9" s="160" t="s">
        <v>31817</v>
      </c>
      <c r="D9" s="51" t="s">
        <v>12487</v>
      </c>
      <c r="E9" s="991">
        <v>2058259.92</v>
      </c>
      <c r="F9" s="152" t="s">
        <v>8638</v>
      </c>
    </row>
    <row r="10" spans="1:6" ht="15.75">
      <c r="A10" s="49"/>
      <c r="B10" s="2189" t="s">
        <v>15228</v>
      </c>
      <c r="C10" s="2190"/>
      <c r="D10" s="2191"/>
      <c r="E10" s="892"/>
      <c r="F10" s="152" t="s">
        <v>12261</v>
      </c>
    </row>
    <row r="11" spans="1:6" ht="47.25">
      <c r="A11" s="49">
        <v>5</v>
      </c>
      <c r="B11" s="51" t="s">
        <v>5</v>
      </c>
      <c r="C11" s="160" t="s">
        <v>30018</v>
      </c>
      <c r="D11" s="51" t="s">
        <v>30019</v>
      </c>
      <c r="E11" s="991">
        <v>611134</v>
      </c>
      <c r="F11" s="152" t="s">
        <v>8638</v>
      </c>
    </row>
    <row r="12" spans="1:6" ht="47.25">
      <c r="A12" s="49">
        <v>6</v>
      </c>
      <c r="B12" s="107" t="s">
        <v>12</v>
      </c>
      <c r="C12" s="120" t="s">
        <v>30020</v>
      </c>
      <c r="D12" s="107" t="s">
        <v>30021</v>
      </c>
      <c r="E12" s="991">
        <v>977924.42</v>
      </c>
      <c r="F12" s="469" t="s">
        <v>8638</v>
      </c>
    </row>
    <row r="13" spans="1:6" ht="47.25">
      <c r="A13" s="49">
        <v>7</v>
      </c>
      <c r="B13" s="51" t="s">
        <v>13461</v>
      </c>
      <c r="C13" s="160" t="s">
        <v>30022</v>
      </c>
      <c r="D13" s="51" t="s">
        <v>31818</v>
      </c>
      <c r="E13" s="991">
        <v>1682167.85</v>
      </c>
      <c r="F13" s="152" t="s">
        <v>8638</v>
      </c>
    </row>
    <row r="14" spans="1:6" ht="15.75">
      <c r="A14" s="49"/>
      <c r="B14" s="2228" t="s">
        <v>143</v>
      </c>
      <c r="C14" s="2229"/>
      <c r="D14" s="2230"/>
      <c r="E14" s="892"/>
      <c r="F14" s="152" t="s">
        <v>12261</v>
      </c>
    </row>
    <row r="15" spans="1:6" ht="63">
      <c r="A15" s="49">
        <v>8</v>
      </c>
      <c r="B15" s="51" t="s">
        <v>475</v>
      </c>
      <c r="C15" s="160" t="s">
        <v>30023</v>
      </c>
      <c r="D15" s="51" t="s">
        <v>22</v>
      </c>
      <c r="E15" s="991">
        <v>5738993.4500000002</v>
      </c>
      <c r="F15" s="152" t="s">
        <v>8638</v>
      </c>
    </row>
    <row r="16" spans="1:6" ht="15.75">
      <c r="A16" s="49"/>
      <c r="B16" s="2228" t="s">
        <v>27885</v>
      </c>
      <c r="C16" s="2229"/>
      <c r="D16" s="2230"/>
      <c r="E16" s="892"/>
      <c r="F16" s="152" t="s">
        <v>12261</v>
      </c>
    </row>
    <row r="17" spans="1:6" ht="47.25">
      <c r="A17" s="49">
        <v>10</v>
      </c>
      <c r="B17" s="51" t="s">
        <v>39</v>
      </c>
      <c r="C17" s="160" t="s">
        <v>30025</v>
      </c>
      <c r="D17" s="51" t="s">
        <v>30026</v>
      </c>
      <c r="E17" s="991">
        <v>20000000</v>
      </c>
      <c r="F17" s="152" t="s">
        <v>8638</v>
      </c>
    </row>
    <row r="18" spans="1:6" ht="31.5">
      <c r="A18" s="49">
        <v>11</v>
      </c>
      <c r="B18" s="107" t="s">
        <v>30027</v>
      </c>
      <c r="C18" s="120" t="s">
        <v>30028</v>
      </c>
      <c r="D18" s="107" t="s">
        <v>12492</v>
      </c>
      <c r="E18" s="991">
        <v>14000000</v>
      </c>
      <c r="F18" s="469" t="s">
        <v>8638</v>
      </c>
    </row>
    <row r="19" spans="1:6" ht="15.75">
      <c r="A19" s="49"/>
      <c r="B19" s="826"/>
      <c r="C19" s="1357"/>
      <c r="D19" s="478"/>
      <c r="E19" s="991">
        <f>SUM(E6:E18)</f>
        <v>49208332.640000001</v>
      </c>
      <c r="F19" s="469"/>
    </row>
    <row r="20" spans="1:6" ht="15.75">
      <c r="A20" s="49"/>
      <c r="B20" s="826"/>
      <c r="C20" s="1357"/>
      <c r="D20" s="478"/>
      <c r="E20" s="991"/>
      <c r="F20" s="469"/>
    </row>
    <row r="21" spans="1:6" ht="15.75">
      <c r="A21" s="49"/>
      <c r="B21" s="826"/>
      <c r="C21" s="1357"/>
      <c r="D21" s="478"/>
      <c r="E21" s="991"/>
      <c r="F21" s="469"/>
    </row>
    <row r="22" spans="1:6" ht="15.75">
      <c r="A22" s="49"/>
      <c r="B22" s="826"/>
      <c r="C22" s="1357"/>
      <c r="D22" s="478"/>
      <c r="E22" s="991"/>
      <c r="F22" s="469"/>
    </row>
    <row r="23" spans="1:6" ht="15.75">
      <c r="A23" s="49"/>
      <c r="B23" s="826"/>
      <c r="C23" s="1357"/>
      <c r="D23" s="478"/>
      <c r="E23" s="991"/>
      <c r="F23" s="469"/>
    </row>
    <row r="24" spans="1:6" ht="15.75">
      <c r="A24" s="49"/>
      <c r="B24" s="826"/>
      <c r="C24" s="1357"/>
      <c r="D24" s="478"/>
      <c r="E24" s="991"/>
      <c r="F24" s="469"/>
    </row>
    <row r="25" spans="1:6" ht="15.75">
      <c r="A25" s="49"/>
      <c r="B25" s="826"/>
      <c r="C25" s="1357"/>
      <c r="D25" s="478"/>
      <c r="E25" s="991"/>
      <c r="F25" s="469"/>
    </row>
    <row r="26" spans="1:6" ht="15.75">
      <c r="A26" s="2149" t="s">
        <v>133</v>
      </c>
      <c r="B26" s="2149"/>
      <c r="C26" s="2149"/>
      <c r="D26" s="2149"/>
      <c r="E26" s="2149"/>
      <c r="F26" s="2149"/>
    </row>
    <row r="27" spans="1:6" ht="15.75">
      <c r="A27" s="2149" t="s">
        <v>30013</v>
      </c>
      <c r="B27" s="2149"/>
      <c r="C27" s="2149"/>
      <c r="D27" s="2149"/>
      <c r="E27" s="2149"/>
      <c r="F27" s="2149"/>
    </row>
    <row r="28" spans="1:6" ht="15.75">
      <c r="A28" s="2419" t="s">
        <v>6436</v>
      </c>
      <c r="B28" s="2419"/>
      <c r="C28" s="2419"/>
      <c r="D28" s="2419"/>
      <c r="E28" s="2419"/>
      <c r="F28" s="2419"/>
    </row>
    <row r="29" spans="1:6" ht="15.75">
      <c r="A29" s="46" t="s">
        <v>134</v>
      </c>
      <c r="B29" s="47" t="s">
        <v>1486</v>
      </c>
      <c r="C29" s="1288" t="s">
        <v>0</v>
      </c>
      <c r="D29" s="47" t="s">
        <v>21224</v>
      </c>
      <c r="E29" s="1328" t="s">
        <v>4327</v>
      </c>
      <c r="F29" s="870" t="s">
        <v>1489</v>
      </c>
    </row>
    <row r="30" spans="1:6" ht="15.75">
      <c r="A30" s="49"/>
      <c r="B30" s="2475" t="s">
        <v>2271</v>
      </c>
      <c r="C30" s="2476"/>
      <c r="D30" s="2477"/>
      <c r="E30" s="892"/>
      <c r="F30" s="152" t="s">
        <v>12261</v>
      </c>
    </row>
    <row r="31" spans="1:6" ht="86.25" customHeight="1">
      <c r="A31" s="49">
        <v>1</v>
      </c>
      <c r="B31" s="51" t="s">
        <v>18526</v>
      </c>
      <c r="C31" s="160" t="s">
        <v>31843</v>
      </c>
      <c r="D31" s="51" t="s">
        <v>30024</v>
      </c>
      <c r="E31" s="991">
        <v>2107542.88</v>
      </c>
      <c r="F31" s="152" t="s">
        <v>8638</v>
      </c>
    </row>
    <row r="32" spans="1:6" ht="15.75">
      <c r="A32" s="49"/>
      <c r="B32" s="2426" t="s">
        <v>3304</v>
      </c>
      <c r="C32" s="2427"/>
      <c r="D32" s="2428"/>
      <c r="E32" s="191"/>
      <c r="F32" s="469" t="s">
        <v>12261</v>
      </c>
    </row>
    <row r="33" spans="1:6" ht="47.25">
      <c r="A33" s="49">
        <v>2</v>
      </c>
      <c r="B33" s="51" t="s">
        <v>30029</v>
      </c>
      <c r="C33" s="160" t="s">
        <v>31844</v>
      </c>
      <c r="D33" s="51" t="s">
        <v>31821</v>
      </c>
      <c r="E33" s="991">
        <v>200000</v>
      </c>
      <c r="F33" s="152" t="s">
        <v>4</v>
      </c>
    </row>
    <row r="34" spans="1:6" ht="47.25">
      <c r="A34" s="49">
        <v>3</v>
      </c>
      <c r="B34" s="51" t="s">
        <v>30030</v>
      </c>
      <c r="C34" s="160" t="s">
        <v>31845</v>
      </c>
      <c r="D34" s="51" t="s">
        <v>31822</v>
      </c>
      <c r="E34" s="991">
        <v>300000</v>
      </c>
      <c r="F34" s="152" t="s">
        <v>8638</v>
      </c>
    </row>
    <row r="35" spans="1:6" ht="31.5">
      <c r="A35" s="49">
        <v>4</v>
      </c>
      <c r="B35" s="51" t="s">
        <v>30031</v>
      </c>
      <c r="C35" s="160" t="s">
        <v>31846</v>
      </c>
      <c r="D35" s="51" t="s">
        <v>5226</v>
      </c>
      <c r="E35" s="991">
        <v>700000</v>
      </c>
      <c r="F35" s="152" t="s">
        <v>4</v>
      </c>
    </row>
    <row r="36" spans="1:6" ht="63">
      <c r="A36" s="49">
        <v>5</v>
      </c>
      <c r="B36" s="51" t="s">
        <v>30030</v>
      </c>
      <c r="C36" s="160" t="s">
        <v>31847</v>
      </c>
      <c r="D36" s="51" t="s">
        <v>31823</v>
      </c>
      <c r="E36" s="991">
        <v>300000</v>
      </c>
      <c r="F36" s="152" t="s">
        <v>8638</v>
      </c>
    </row>
    <row r="37" spans="1:6" ht="31.5">
      <c r="A37" s="49">
        <v>6</v>
      </c>
      <c r="B37" s="51" t="s">
        <v>30032</v>
      </c>
      <c r="C37" s="160" t="s">
        <v>31848</v>
      </c>
      <c r="D37" s="51" t="s">
        <v>30033</v>
      </c>
      <c r="E37" s="991">
        <v>700000</v>
      </c>
      <c r="F37" s="152" t="s">
        <v>4</v>
      </c>
    </row>
    <row r="38" spans="1:6" ht="63">
      <c r="A38" s="49">
        <v>7</v>
      </c>
      <c r="B38" s="51" t="s">
        <v>30034</v>
      </c>
      <c r="C38" s="160" t="s">
        <v>31849</v>
      </c>
      <c r="D38" s="51" t="s">
        <v>31824</v>
      </c>
      <c r="E38" s="991">
        <v>400000</v>
      </c>
      <c r="F38" s="152" t="s">
        <v>4</v>
      </c>
    </row>
    <row r="39" spans="1:6" ht="47.25">
      <c r="A39" s="49">
        <v>8</v>
      </c>
      <c r="B39" s="51" t="s">
        <v>30035</v>
      </c>
      <c r="C39" s="160" t="s">
        <v>31850</v>
      </c>
      <c r="D39" s="51" t="s">
        <v>30036</v>
      </c>
      <c r="E39" s="991">
        <v>800000</v>
      </c>
      <c r="F39" s="152" t="s">
        <v>8638</v>
      </c>
    </row>
    <row r="40" spans="1:6" ht="78.75">
      <c r="A40" s="49">
        <v>9</v>
      </c>
      <c r="B40" s="51" t="s">
        <v>30037</v>
      </c>
      <c r="C40" s="160" t="s">
        <v>31851</v>
      </c>
      <c r="D40" s="51" t="s">
        <v>30038</v>
      </c>
      <c r="E40" s="991">
        <v>200000</v>
      </c>
      <c r="F40" s="152" t="s">
        <v>4</v>
      </c>
    </row>
    <row r="41" spans="1:6" ht="63">
      <c r="A41" s="49">
        <v>10</v>
      </c>
      <c r="B41" s="51" t="s">
        <v>30039</v>
      </c>
      <c r="C41" s="160" t="s">
        <v>31852</v>
      </c>
      <c r="D41" s="51" t="s">
        <v>30040</v>
      </c>
      <c r="E41" s="991">
        <v>400000</v>
      </c>
      <c r="F41" s="152" t="s">
        <v>4</v>
      </c>
    </row>
    <row r="42" spans="1:6" ht="31.5">
      <c r="A42" s="49">
        <v>11</v>
      </c>
      <c r="B42" s="51" t="s">
        <v>30041</v>
      </c>
      <c r="C42" s="160" t="s">
        <v>31853</v>
      </c>
      <c r="D42" s="51" t="s">
        <v>30042</v>
      </c>
      <c r="E42" s="991">
        <v>1000000</v>
      </c>
      <c r="F42" s="152" t="s">
        <v>4</v>
      </c>
    </row>
    <row r="43" spans="1:6" ht="63">
      <c r="A43" s="49">
        <v>12</v>
      </c>
      <c r="B43" s="51" t="s">
        <v>30043</v>
      </c>
      <c r="C43" s="160" t="s">
        <v>31854</v>
      </c>
      <c r="D43" s="51" t="s">
        <v>30044</v>
      </c>
      <c r="E43" s="991">
        <v>270000</v>
      </c>
      <c r="F43" s="152" t="s">
        <v>8638</v>
      </c>
    </row>
    <row r="44" spans="1:6" ht="63">
      <c r="A44" s="49">
        <v>13</v>
      </c>
      <c r="B44" s="51" t="s">
        <v>30045</v>
      </c>
      <c r="C44" s="160" t="s">
        <v>31855</v>
      </c>
      <c r="D44" s="51" t="s">
        <v>31825</v>
      </c>
      <c r="E44" s="991">
        <v>400000</v>
      </c>
      <c r="F44" s="152" t="s">
        <v>4</v>
      </c>
    </row>
    <row r="45" spans="1:6" ht="94.5">
      <c r="A45" s="49">
        <v>14</v>
      </c>
      <c r="B45" s="51" t="s">
        <v>30046</v>
      </c>
      <c r="C45" s="160" t="s">
        <v>31856</v>
      </c>
      <c r="D45" s="51" t="s">
        <v>31826</v>
      </c>
      <c r="E45" s="367">
        <v>400000</v>
      </c>
      <c r="F45" s="301" t="s">
        <v>4</v>
      </c>
    </row>
    <row r="46" spans="1:6" ht="31.5">
      <c r="A46" s="49">
        <v>15</v>
      </c>
      <c r="B46" s="51" t="s">
        <v>30047</v>
      </c>
      <c r="C46" s="160" t="s">
        <v>31857</v>
      </c>
      <c r="D46" s="51" t="s">
        <v>30048</v>
      </c>
      <c r="E46" s="367">
        <v>500000</v>
      </c>
      <c r="F46" s="301" t="s">
        <v>4</v>
      </c>
    </row>
    <row r="47" spans="1:6" ht="78.75">
      <c r="A47" s="49">
        <v>16</v>
      </c>
      <c r="B47" s="51" t="s">
        <v>30049</v>
      </c>
      <c r="C47" s="160" t="s">
        <v>31858</v>
      </c>
      <c r="D47" s="51" t="s">
        <v>30050</v>
      </c>
      <c r="E47" s="367">
        <v>400000</v>
      </c>
      <c r="F47" s="301" t="s">
        <v>4</v>
      </c>
    </row>
    <row r="48" spans="1:6" ht="47.25">
      <c r="A48" s="49">
        <v>17</v>
      </c>
      <c r="B48" s="51" t="s">
        <v>30051</v>
      </c>
      <c r="C48" s="160" t="s">
        <v>31859</v>
      </c>
      <c r="D48" s="51" t="s">
        <v>31827</v>
      </c>
      <c r="E48" s="367">
        <v>300000</v>
      </c>
      <c r="F48" s="301" t="s">
        <v>118</v>
      </c>
    </row>
    <row r="49" spans="1:6" ht="63">
      <c r="A49" s="49">
        <v>18</v>
      </c>
      <c r="B49" s="51" t="s">
        <v>30052</v>
      </c>
      <c r="C49" s="160" t="s">
        <v>31860</v>
      </c>
      <c r="D49" s="51" t="s">
        <v>30053</v>
      </c>
      <c r="E49" s="367">
        <v>400000</v>
      </c>
      <c r="F49" s="301" t="s">
        <v>4</v>
      </c>
    </row>
    <row r="50" spans="1:6" ht="31.5">
      <c r="A50" s="49">
        <v>19</v>
      </c>
      <c r="B50" s="51" t="s">
        <v>30054</v>
      </c>
      <c r="C50" s="160" t="s">
        <v>31861</v>
      </c>
      <c r="D50" s="51" t="s">
        <v>30055</v>
      </c>
      <c r="E50" s="367">
        <v>800000</v>
      </c>
      <c r="F50" s="301" t="s">
        <v>4</v>
      </c>
    </row>
    <row r="51" spans="1:6" ht="31.5">
      <c r="A51" s="49">
        <v>20</v>
      </c>
      <c r="B51" s="51" t="s">
        <v>30056</v>
      </c>
      <c r="C51" s="160" t="s">
        <v>31862</v>
      </c>
      <c r="D51" s="51" t="s">
        <v>30057</v>
      </c>
      <c r="E51" s="367">
        <v>700000</v>
      </c>
      <c r="F51" s="301" t="s">
        <v>8638</v>
      </c>
    </row>
    <row r="52" spans="1:6" ht="63">
      <c r="A52" s="49">
        <v>21</v>
      </c>
      <c r="B52" s="51" t="s">
        <v>30058</v>
      </c>
      <c r="C52" s="160" t="s">
        <v>31863</v>
      </c>
      <c r="D52" s="51" t="s">
        <v>30059</v>
      </c>
      <c r="E52" s="367">
        <v>400000</v>
      </c>
      <c r="F52" s="301" t="s">
        <v>4</v>
      </c>
    </row>
    <row r="53" spans="1:6" ht="47.25">
      <c r="A53" s="49">
        <v>22</v>
      </c>
      <c r="B53" s="51" t="s">
        <v>30060</v>
      </c>
      <c r="C53" s="160" t="s">
        <v>31864</v>
      </c>
      <c r="D53" s="51" t="s">
        <v>31828</v>
      </c>
      <c r="E53" s="367">
        <v>600000</v>
      </c>
      <c r="F53" s="301" t="s">
        <v>4</v>
      </c>
    </row>
    <row r="54" spans="1:6" ht="47.25">
      <c r="A54" s="49">
        <v>23</v>
      </c>
      <c r="B54" s="51" t="s">
        <v>30061</v>
      </c>
      <c r="C54" s="160" t="s">
        <v>31865</v>
      </c>
      <c r="D54" s="51" t="s">
        <v>31829</v>
      </c>
      <c r="E54" s="367">
        <v>350000</v>
      </c>
      <c r="F54" s="301" t="s">
        <v>8638</v>
      </c>
    </row>
    <row r="55" spans="1:6" ht="31.5">
      <c r="A55" s="49">
        <v>24</v>
      </c>
      <c r="B55" s="51" t="s">
        <v>30062</v>
      </c>
      <c r="C55" s="160" t="s">
        <v>31866</v>
      </c>
      <c r="D55" s="51" t="s">
        <v>30063</v>
      </c>
      <c r="E55" s="991">
        <v>600000</v>
      </c>
      <c r="F55" s="152" t="s">
        <v>4</v>
      </c>
    </row>
    <row r="56" spans="1:6" ht="31.5">
      <c r="A56" s="49">
        <v>25</v>
      </c>
      <c r="B56" s="51" t="s">
        <v>30064</v>
      </c>
      <c r="C56" s="160" t="s">
        <v>31867</v>
      </c>
      <c r="D56" s="51" t="s">
        <v>30065</v>
      </c>
      <c r="E56" s="991">
        <v>800000</v>
      </c>
      <c r="F56" s="152" t="s">
        <v>4</v>
      </c>
    </row>
    <row r="57" spans="1:6" ht="47.25">
      <c r="A57" s="49">
        <v>26</v>
      </c>
      <c r="B57" s="51" t="s">
        <v>30066</v>
      </c>
      <c r="C57" s="160" t="s">
        <v>31868</v>
      </c>
      <c r="D57" s="51" t="s">
        <v>30067</v>
      </c>
      <c r="E57" s="991">
        <v>800000</v>
      </c>
      <c r="F57" s="152" t="s">
        <v>4</v>
      </c>
    </row>
    <row r="58" spans="1:6" ht="63">
      <c r="A58" s="49">
        <v>27</v>
      </c>
      <c r="B58" s="51" t="s">
        <v>30068</v>
      </c>
      <c r="C58" s="160" t="s">
        <v>31869</v>
      </c>
      <c r="D58" s="51" t="s">
        <v>31830</v>
      </c>
      <c r="E58" s="991">
        <v>400000</v>
      </c>
      <c r="F58" s="152" t="s">
        <v>4</v>
      </c>
    </row>
    <row r="59" spans="1:6" ht="47.25">
      <c r="A59" s="49">
        <v>28</v>
      </c>
      <c r="B59" s="51" t="s">
        <v>508</v>
      </c>
      <c r="C59" s="160" t="s">
        <v>31870</v>
      </c>
      <c r="D59" s="51" t="s">
        <v>30069</v>
      </c>
      <c r="E59" s="991">
        <v>600000</v>
      </c>
      <c r="F59" s="152" t="s">
        <v>8638</v>
      </c>
    </row>
    <row r="60" spans="1:6" ht="31.5">
      <c r="A60" s="49">
        <v>29</v>
      </c>
      <c r="B60" s="51" t="s">
        <v>30070</v>
      </c>
      <c r="C60" s="160" t="s">
        <v>31871</v>
      </c>
      <c r="D60" s="51" t="s">
        <v>30071</v>
      </c>
      <c r="E60" s="367">
        <v>600000</v>
      </c>
      <c r="F60" s="301" t="s">
        <v>4</v>
      </c>
    </row>
    <row r="61" spans="1:6" ht="31.5">
      <c r="A61" s="49">
        <v>30</v>
      </c>
      <c r="B61" s="51" t="s">
        <v>30072</v>
      </c>
      <c r="C61" s="160" t="s">
        <v>31872</v>
      </c>
      <c r="D61" s="51" t="s">
        <v>30073</v>
      </c>
      <c r="E61" s="367">
        <v>1000000</v>
      </c>
      <c r="F61" s="301" t="s">
        <v>4</v>
      </c>
    </row>
    <row r="62" spans="1:6" ht="47.25">
      <c r="A62" s="49">
        <v>31</v>
      </c>
      <c r="B62" s="51" t="s">
        <v>30074</v>
      </c>
      <c r="C62" s="160" t="s">
        <v>31873</v>
      </c>
      <c r="D62" s="51" t="s">
        <v>31831</v>
      </c>
      <c r="E62" s="367">
        <v>500000</v>
      </c>
      <c r="F62" s="301" t="s">
        <v>8638</v>
      </c>
    </row>
    <row r="63" spans="1:6" ht="31.5">
      <c r="A63" s="49">
        <v>32</v>
      </c>
      <c r="B63" s="51" t="s">
        <v>30075</v>
      </c>
      <c r="C63" s="160" t="s">
        <v>31874</v>
      </c>
      <c r="D63" s="51" t="s">
        <v>30076</v>
      </c>
      <c r="E63" s="367">
        <v>1000000</v>
      </c>
      <c r="F63" s="301" t="s">
        <v>4</v>
      </c>
    </row>
    <row r="64" spans="1:6" ht="63">
      <c r="A64" s="49">
        <v>33</v>
      </c>
      <c r="B64" s="51" t="s">
        <v>30077</v>
      </c>
      <c r="C64" s="160" t="s">
        <v>31875</v>
      </c>
      <c r="D64" s="51" t="s">
        <v>31832</v>
      </c>
      <c r="E64" s="367">
        <v>400000</v>
      </c>
      <c r="F64" s="301" t="s">
        <v>4</v>
      </c>
    </row>
    <row r="65" spans="1:6" ht="15.75">
      <c r="A65" s="49"/>
      <c r="B65" s="2228" t="s">
        <v>3341</v>
      </c>
      <c r="C65" s="2229"/>
      <c r="D65" s="2230"/>
      <c r="E65" s="374"/>
      <c r="F65" s="301" t="s">
        <v>12261</v>
      </c>
    </row>
    <row r="66" spans="1:6" ht="45.75" customHeight="1">
      <c r="A66" s="49">
        <v>34</v>
      </c>
      <c r="B66" s="51" t="s">
        <v>30078</v>
      </c>
      <c r="C66" s="160" t="s">
        <v>31876</v>
      </c>
      <c r="D66" s="107" t="s">
        <v>30079</v>
      </c>
      <c r="E66" s="991">
        <v>5120000</v>
      </c>
      <c r="F66" s="152" t="s">
        <v>8638</v>
      </c>
    </row>
    <row r="67" spans="1:6" ht="31.5">
      <c r="A67" s="49">
        <v>35</v>
      </c>
      <c r="B67" s="51" t="s">
        <v>30080</v>
      </c>
      <c r="C67" s="160" t="s">
        <v>31877</v>
      </c>
      <c r="D67" s="51" t="s">
        <v>30081</v>
      </c>
      <c r="E67" s="991">
        <v>5120000</v>
      </c>
      <c r="F67" s="152" t="s">
        <v>8638</v>
      </c>
    </row>
    <row r="68" spans="1:6" ht="31.5">
      <c r="A68" s="49">
        <v>36</v>
      </c>
      <c r="B68" s="51" t="s">
        <v>30082</v>
      </c>
      <c r="C68" s="160" t="s">
        <v>31878</v>
      </c>
      <c r="D68" s="51" t="s">
        <v>30083</v>
      </c>
      <c r="E68" s="991">
        <v>800000</v>
      </c>
      <c r="F68" s="301" t="s">
        <v>4</v>
      </c>
    </row>
    <row r="69" spans="1:6" ht="63">
      <c r="A69" s="49">
        <v>37</v>
      </c>
      <c r="B69" s="51" t="s">
        <v>30084</v>
      </c>
      <c r="C69" s="160" t="s">
        <v>31879</v>
      </c>
      <c r="D69" s="51" t="s">
        <v>30085</v>
      </c>
      <c r="E69" s="991">
        <v>300000</v>
      </c>
      <c r="F69" s="152" t="s">
        <v>8638</v>
      </c>
    </row>
    <row r="70" spans="1:6" ht="31.5">
      <c r="A70" s="49">
        <v>38</v>
      </c>
      <c r="B70" s="51" t="s">
        <v>30086</v>
      </c>
      <c r="C70" s="160" t="s">
        <v>31880</v>
      </c>
      <c r="D70" s="51" t="s">
        <v>30087</v>
      </c>
      <c r="E70" s="367">
        <v>800000</v>
      </c>
      <c r="F70" s="301" t="s">
        <v>4</v>
      </c>
    </row>
    <row r="71" spans="1:6" ht="63">
      <c r="A71" s="49">
        <v>39</v>
      </c>
      <c r="B71" s="51" t="s">
        <v>30088</v>
      </c>
      <c r="C71" s="160" t="s">
        <v>31881</v>
      </c>
      <c r="D71" s="51" t="s">
        <v>30089</v>
      </c>
      <c r="E71" s="367">
        <v>9000000</v>
      </c>
      <c r="F71" s="301" t="s">
        <v>8638</v>
      </c>
    </row>
    <row r="72" spans="1:6" ht="31.5">
      <c r="A72" s="49">
        <v>40</v>
      </c>
      <c r="B72" s="51" t="s">
        <v>30090</v>
      </c>
      <c r="C72" s="160" t="s">
        <v>31882</v>
      </c>
      <c r="D72" s="51" t="s">
        <v>30091</v>
      </c>
      <c r="E72" s="367">
        <v>1000000</v>
      </c>
      <c r="F72" s="301" t="s">
        <v>4</v>
      </c>
    </row>
    <row r="73" spans="1:6" ht="31.5">
      <c r="A73" s="49">
        <v>41</v>
      </c>
      <c r="B73" s="51" t="s">
        <v>31833</v>
      </c>
      <c r="C73" s="160" t="s">
        <v>31883</v>
      </c>
      <c r="D73" s="51" t="s">
        <v>31834</v>
      </c>
      <c r="E73" s="367">
        <v>1000000</v>
      </c>
      <c r="F73" s="301" t="s">
        <v>118</v>
      </c>
    </row>
    <row r="74" spans="1:6" ht="47.25">
      <c r="A74" s="49">
        <v>42</v>
      </c>
      <c r="B74" s="51" t="s">
        <v>30080</v>
      </c>
      <c r="C74" s="160" t="s">
        <v>31884</v>
      </c>
      <c r="D74" s="51" t="s">
        <v>30092</v>
      </c>
      <c r="E74" s="367">
        <v>600000</v>
      </c>
      <c r="F74" s="301" t="s">
        <v>8638</v>
      </c>
    </row>
    <row r="75" spans="1:6" ht="47.25">
      <c r="A75" s="49">
        <v>43</v>
      </c>
      <c r="B75" s="51" t="s">
        <v>30093</v>
      </c>
      <c r="C75" s="160" t="s">
        <v>31885</v>
      </c>
      <c r="D75" s="51" t="s">
        <v>30094</v>
      </c>
      <c r="E75" s="367">
        <v>465000</v>
      </c>
      <c r="F75" s="301" t="s">
        <v>8638</v>
      </c>
    </row>
    <row r="76" spans="1:6" ht="31.5">
      <c r="A76" s="49">
        <v>44</v>
      </c>
      <c r="B76" s="51" t="s">
        <v>30095</v>
      </c>
      <c r="C76" s="160" t="s">
        <v>31886</v>
      </c>
      <c r="D76" s="51" t="s">
        <v>30096</v>
      </c>
      <c r="E76" s="367">
        <v>1000000</v>
      </c>
      <c r="F76" s="301" t="s">
        <v>4</v>
      </c>
    </row>
    <row r="77" spans="1:6" ht="31.5">
      <c r="A77" s="49">
        <v>45</v>
      </c>
      <c r="B77" s="51" t="s">
        <v>30097</v>
      </c>
      <c r="C77" s="160" t="s">
        <v>31887</v>
      </c>
      <c r="D77" s="51" t="s">
        <v>30098</v>
      </c>
      <c r="E77" s="367">
        <v>800000</v>
      </c>
      <c r="F77" s="301" t="s">
        <v>4</v>
      </c>
    </row>
    <row r="78" spans="1:6" ht="31.5">
      <c r="A78" s="49">
        <v>46</v>
      </c>
      <c r="B78" s="51" t="s">
        <v>30099</v>
      </c>
      <c r="C78" s="160" t="s">
        <v>31888</v>
      </c>
      <c r="D78" s="51" t="s">
        <v>30100</v>
      </c>
      <c r="E78" s="367">
        <v>1500000</v>
      </c>
      <c r="F78" s="301" t="s">
        <v>4</v>
      </c>
    </row>
    <row r="79" spans="1:6" ht="141.75">
      <c r="A79" s="49">
        <v>47</v>
      </c>
      <c r="B79" s="51" t="s">
        <v>30101</v>
      </c>
      <c r="C79" s="160" t="s">
        <v>31889</v>
      </c>
      <c r="D79" s="51" t="s">
        <v>31835</v>
      </c>
      <c r="E79" s="991">
        <v>2500000</v>
      </c>
      <c r="F79" s="152" t="s">
        <v>4</v>
      </c>
    </row>
    <row r="80" spans="1:6" ht="94.5">
      <c r="A80" s="49">
        <v>48</v>
      </c>
      <c r="B80" s="51" t="s">
        <v>30102</v>
      </c>
      <c r="C80" s="160" t="s">
        <v>31890</v>
      </c>
      <c r="D80" s="51" t="s">
        <v>31836</v>
      </c>
      <c r="E80" s="991">
        <v>2500000</v>
      </c>
      <c r="F80" s="152" t="s">
        <v>4</v>
      </c>
    </row>
    <row r="81" spans="1:6" ht="110.25">
      <c r="A81" s="49">
        <v>49</v>
      </c>
      <c r="B81" s="51" t="s">
        <v>31837</v>
      </c>
      <c r="C81" s="160" t="s">
        <v>31891</v>
      </c>
      <c r="D81" s="51" t="s">
        <v>31838</v>
      </c>
      <c r="E81" s="991">
        <v>2500000</v>
      </c>
      <c r="F81" s="152" t="s">
        <v>4</v>
      </c>
    </row>
    <row r="82" spans="1:6" ht="94.5">
      <c r="A82" s="49">
        <v>50</v>
      </c>
      <c r="B82" s="51" t="s">
        <v>30103</v>
      </c>
      <c r="C82" s="160" t="s">
        <v>31892</v>
      </c>
      <c r="D82" s="51" t="s">
        <v>31839</v>
      </c>
      <c r="E82" s="991">
        <v>1150000</v>
      </c>
      <c r="F82" s="152" t="s">
        <v>8638</v>
      </c>
    </row>
    <row r="83" spans="1:6" ht="15.75">
      <c r="A83" s="49"/>
      <c r="B83" s="2228" t="s">
        <v>3278</v>
      </c>
      <c r="C83" s="2229"/>
      <c r="D83" s="2230"/>
      <c r="E83" s="892"/>
      <c r="F83" s="152" t="s">
        <v>12261</v>
      </c>
    </row>
    <row r="84" spans="1:6" ht="47.25">
      <c r="A84" s="49">
        <v>51</v>
      </c>
      <c r="B84" s="51" t="s">
        <v>30104</v>
      </c>
      <c r="C84" s="160" t="s">
        <v>31893</v>
      </c>
      <c r="D84" s="51" t="s">
        <v>30105</v>
      </c>
      <c r="E84" s="991">
        <v>400000</v>
      </c>
      <c r="F84" s="152" t="s">
        <v>8638</v>
      </c>
    </row>
    <row r="85" spans="1:6" ht="31.5">
      <c r="A85" s="49">
        <v>52</v>
      </c>
      <c r="B85" s="51" t="s">
        <v>30106</v>
      </c>
      <c r="C85" s="160" t="s">
        <v>31894</v>
      </c>
      <c r="D85" s="51" t="s">
        <v>30107</v>
      </c>
      <c r="E85" s="991">
        <v>500000</v>
      </c>
      <c r="F85" s="152" t="s">
        <v>4</v>
      </c>
    </row>
    <row r="86" spans="1:6" ht="31.5">
      <c r="A86" s="49">
        <v>53</v>
      </c>
      <c r="B86" s="51" t="s">
        <v>31840</v>
      </c>
      <c r="C86" s="160" t="s">
        <v>31895</v>
      </c>
      <c r="D86" s="51" t="s">
        <v>30108</v>
      </c>
      <c r="E86" s="991">
        <v>350000</v>
      </c>
      <c r="F86" s="152" t="s">
        <v>8638</v>
      </c>
    </row>
    <row r="87" spans="1:6" ht="63">
      <c r="A87" s="49">
        <v>54</v>
      </c>
      <c r="B87" s="51" t="s">
        <v>30112</v>
      </c>
      <c r="C87" s="160" t="s">
        <v>31896</v>
      </c>
      <c r="D87" s="51" t="s">
        <v>31841</v>
      </c>
      <c r="E87" s="367">
        <v>800000</v>
      </c>
      <c r="F87" s="301" t="s">
        <v>8638</v>
      </c>
    </row>
    <row r="88" spans="1:6" ht="63">
      <c r="A88" s="49">
        <v>55</v>
      </c>
      <c r="B88" s="51" t="s">
        <v>30113</v>
      </c>
      <c r="C88" s="160" t="s">
        <v>31897</v>
      </c>
      <c r="D88" s="51" t="s">
        <v>31842</v>
      </c>
      <c r="E88" s="367">
        <v>300000</v>
      </c>
      <c r="F88" s="301" t="s">
        <v>4</v>
      </c>
    </row>
    <row r="89" spans="1:6" ht="15.75">
      <c r="A89" s="49"/>
      <c r="B89" s="2228" t="s">
        <v>1435</v>
      </c>
      <c r="C89" s="2229"/>
      <c r="D89" s="2230"/>
      <c r="E89" s="374"/>
      <c r="F89" s="301" t="s">
        <v>12261</v>
      </c>
    </row>
    <row r="90" spans="1:6" ht="78.75">
      <c r="A90" s="49">
        <v>56</v>
      </c>
      <c r="B90" s="51" t="s">
        <v>30046</v>
      </c>
      <c r="C90" s="160" t="s">
        <v>31898</v>
      </c>
      <c r="D90" s="291" t="s">
        <v>31910</v>
      </c>
      <c r="E90" s="367">
        <v>100000</v>
      </c>
      <c r="F90" s="301" t="s">
        <v>4</v>
      </c>
    </row>
    <row r="91" spans="1:6" ht="47.25">
      <c r="A91" s="49">
        <v>57</v>
      </c>
      <c r="B91" s="51" t="s">
        <v>30115</v>
      </c>
      <c r="C91" s="160" t="s">
        <v>31899</v>
      </c>
      <c r="D91" s="291" t="s">
        <v>30114</v>
      </c>
      <c r="E91" s="367">
        <v>100000</v>
      </c>
      <c r="F91" s="301" t="s">
        <v>4</v>
      </c>
    </row>
    <row r="92" spans="1:6" ht="47.25">
      <c r="A92" s="49">
        <v>58</v>
      </c>
      <c r="B92" s="51" t="s">
        <v>30031</v>
      </c>
      <c r="C92" s="160" t="s">
        <v>31900</v>
      </c>
      <c r="D92" s="291" t="s">
        <v>30114</v>
      </c>
      <c r="E92" s="367">
        <v>100000</v>
      </c>
      <c r="F92" s="301" t="s">
        <v>4</v>
      </c>
    </row>
    <row r="93" spans="1:6" ht="47.25">
      <c r="A93" s="49">
        <v>59</v>
      </c>
      <c r="B93" s="51" t="s">
        <v>30116</v>
      </c>
      <c r="C93" s="160" t="s">
        <v>31901</v>
      </c>
      <c r="D93" s="291" t="s">
        <v>30114</v>
      </c>
      <c r="E93" s="367">
        <v>100000</v>
      </c>
      <c r="F93" s="301" t="s">
        <v>4</v>
      </c>
    </row>
    <row r="94" spans="1:6" ht="47.25">
      <c r="A94" s="49">
        <v>60</v>
      </c>
      <c r="B94" s="51" t="s">
        <v>30117</v>
      </c>
      <c r="C94" s="160" t="s">
        <v>31902</v>
      </c>
      <c r="D94" s="291" t="s">
        <v>30114</v>
      </c>
      <c r="E94" s="367">
        <v>100000</v>
      </c>
      <c r="F94" s="301" t="s">
        <v>4</v>
      </c>
    </row>
    <row r="95" spans="1:6" ht="47.25">
      <c r="A95" s="49">
        <v>61</v>
      </c>
      <c r="B95" s="51" t="s">
        <v>30078</v>
      </c>
      <c r="C95" s="160" t="s">
        <v>31903</v>
      </c>
      <c r="D95" s="291" t="s">
        <v>30114</v>
      </c>
      <c r="E95" s="367">
        <v>100000</v>
      </c>
      <c r="F95" s="301" t="s">
        <v>4</v>
      </c>
    </row>
    <row r="96" spans="1:6" ht="47.25">
      <c r="A96" s="49">
        <v>62</v>
      </c>
      <c r="B96" s="51" t="s">
        <v>30118</v>
      </c>
      <c r="C96" s="160" t="s">
        <v>31904</v>
      </c>
      <c r="D96" s="291" t="s">
        <v>30114</v>
      </c>
      <c r="E96" s="367">
        <v>100000</v>
      </c>
      <c r="F96" s="301" t="s">
        <v>4</v>
      </c>
    </row>
    <row r="97" spans="1:6" ht="47.25">
      <c r="A97" s="49">
        <v>63</v>
      </c>
      <c r="B97" s="51" t="s">
        <v>30043</v>
      </c>
      <c r="C97" s="160" t="s">
        <v>31905</v>
      </c>
      <c r="D97" s="291" t="s">
        <v>30114</v>
      </c>
      <c r="E97" s="367">
        <v>100000</v>
      </c>
      <c r="F97" s="301" t="s">
        <v>4</v>
      </c>
    </row>
    <row r="98" spans="1:6" ht="47.25">
      <c r="A98" s="49">
        <v>64</v>
      </c>
      <c r="B98" s="51" t="s">
        <v>30119</v>
      </c>
      <c r="C98" s="160" t="s">
        <v>31906</v>
      </c>
      <c r="D98" s="291" t="s">
        <v>30114</v>
      </c>
      <c r="E98" s="367">
        <v>100000</v>
      </c>
      <c r="F98" s="301" t="s">
        <v>4</v>
      </c>
    </row>
    <row r="99" spans="1:6" ht="47.25">
      <c r="A99" s="49">
        <v>65</v>
      </c>
      <c r="B99" s="51" t="s">
        <v>30120</v>
      </c>
      <c r="C99" s="160" t="s">
        <v>31907</v>
      </c>
      <c r="D99" s="291" t="s">
        <v>30114</v>
      </c>
      <c r="E99" s="367">
        <v>100000</v>
      </c>
      <c r="F99" s="301" t="s">
        <v>4</v>
      </c>
    </row>
    <row r="100" spans="1:6" ht="47.25">
      <c r="A100" s="49">
        <v>66</v>
      </c>
      <c r="B100" s="51" t="s">
        <v>30077</v>
      </c>
      <c r="C100" s="160" t="s">
        <v>31908</v>
      </c>
      <c r="D100" s="291" t="s">
        <v>30114</v>
      </c>
      <c r="E100" s="367">
        <v>100000</v>
      </c>
      <c r="F100" s="301" t="s">
        <v>4</v>
      </c>
    </row>
    <row r="101" spans="1:6" ht="47.25">
      <c r="A101" s="49">
        <v>67</v>
      </c>
      <c r="B101" s="51" t="s">
        <v>30080</v>
      </c>
      <c r="C101" s="160" t="s">
        <v>31909</v>
      </c>
      <c r="D101" s="291" t="s">
        <v>30114</v>
      </c>
      <c r="E101" s="367">
        <v>100000</v>
      </c>
      <c r="F101" s="301" t="s">
        <v>4</v>
      </c>
    </row>
    <row r="102" spans="1:6" ht="15.75">
      <c r="A102" s="49"/>
      <c r="B102" s="173" t="s">
        <v>15</v>
      </c>
      <c r="C102" s="118"/>
      <c r="D102" s="294"/>
      <c r="E102" s="738">
        <f>SUM(E31:E101)</f>
        <v>59032542.879999995</v>
      </c>
      <c r="F102" s="152"/>
    </row>
    <row r="103" spans="1:6" ht="15.75">
      <c r="A103" s="2168" t="s">
        <v>3665</v>
      </c>
      <c r="B103" s="2168"/>
      <c r="C103" s="2168"/>
      <c r="D103" s="2168"/>
      <c r="E103" s="2168"/>
      <c r="F103" s="2168"/>
    </row>
    <row r="104" spans="1:6" ht="66.75" customHeight="1">
      <c r="A104" s="2168" t="s">
        <v>3666</v>
      </c>
      <c r="B104" s="2168"/>
      <c r="C104" s="2168"/>
      <c r="D104" s="2168" t="s">
        <v>3667</v>
      </c>
      <c r="E104" s="2168"/>
      <c r="F104" s="2168"/>
    </row>
    <row r="105" spans="1:6" ht="87" customHeight="1">
      <c r="A105" s="2183" t="s">
        <v>7569</v>
      </c>
      <c r="B105" s="2184"/>
      <c r="C105" s="2185"/>
      <c r="D105" s="2143" t="s">
        <v>1392</v>
      </c>
      <c r="E105" s="2143"/>
      <c r="F105" s="2143"/>
    </row>
    <row r="112" spans="1:6" ht="47.25">
      <c r="A112" s="49">
        <v>63</v>
      </c>
      <c r="B112" s="51" t="s">
        <v>30109</v>
      </c>
      <c r="C112" s="160" t="s">
        <v>30110</v>
      </c>
      <c r="D112" s="51" t="s">
        <v>30111</v>
      </c>
      <c r="E112" s="367">
        <v>800000</v>
      </c>
      <c r="F112" s="301" t="s">
        <v>4</v>
      </c>
    </row>
    <row r="115" spans="5:5">
      <c r="E115" s="7">
        <f>E112+E102+E19</f>
        <v>109040875.52</v>
      </c>
    </row>
  </sheetData>
  <mergeCells count="20">
    <mergeCell ref="A1:F1"/>
    <mergeCell ref="A2:F2"/>
    <mergeCell ref="A3:F3"/>
    <mergeCell ref="B5:D5"/>
    <mergeCell ref="B10:D10"/>
    <mergeCell ref="A26:F26"/>
    <mergeCell ref="A27:F27"/>
    <mergeCell ref="A28:F28"/>
    <mergeCell ref="A103:F103"/>
    <mergeCell ref="B14:D14"/>
    <mergeCell ref="B16:D16"/>
    <mergeCell ref="B32:D32"/>
    <mergeCell ref="B65:D65"/>
    <mergeCell ref="B83:D83"/>
    <mergeCell ref="A104:C104"/>
    <mergeCell ref="D104:F104"/>
    <mergeCell ref="A105:C105"/>
    <mergeCell ref="D105:F105"/>
    <mergeCell ref="B30:D30"/>
    <mergeCell ref="B89:D89"/>
  </mergeCell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
  <sheetViews>
    <sheetView workbookViewId="0">
      <selection activeCell="K18" sqref="K18"/>
    </sheetView>
  </sheetViews>
  <sheetFormatPr defaultRowHeight="15"/>
  <sheetData/>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rgb="FF00B050"/>
  </sheetPr>
  <dimension ref="A1"/>
  <sheetViews>
    <sheetView workbookViewId="0">
      <selection activeCell="M19" sqref="M19"/>
    </sheetView>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5" tint="-0.499984740745262"/>
  </sheetPr>
  <dimension ref="A1:F84"/>
  <sheetViews>
    <sheetView topLeftCell="A49" workbookViewId="0">
      <selection activeCell="F7" sqref="F7"/>
    </sheetView>
  </sheetViews>
  <sheetFormatPr defaultRowHeight="15"/>
  <cols>
    <col min="1" max="1" width="7.7109375" style="798" customWidth="1"/>
    <col min="2" max="2" width="14" style="798" customWidth="1"/>
    <col min="3" max="3" width="41.85546875" style="798" customWidth="1"/>
    <col min="4" max="4" width="26.85546875" style="798" customWidth="1"/>
    <col min="5" max="5" width="21.85546875" style="237" customWidth="1"/>
    <col min="6" max="6" width="9.5703125" style="236" customWidth="1"/>
    <col min="7" max="16384" width="9.140625" style="798"/>
  </cols>
  <sheetData>
    <row r="1" spans="1:6" ht="15.75">
      <c r="A1" s="2197" t="s">
        <v>133</v>
      </c>
      <c r="B1" s="2197"/>
      <c r="C1" s="2197"/>
      <c r="D1" s="2197"/>
      <c r="E1" s="2197"/>
      <c r="F1" s="2197"/>
    </row>
    <row r="2" spans="1:6" ht="15.75">
      <c r="A2" s="2197" t="s">
        <v>11709</v>
      </c>
      <c r="B2" s="2197"/>
      <c r="C2" s="2197"/>
      <c r="D2" s="2197"/>
      <c r="E2" s="2197"/>
      <c r="F2" s="2197"/>
    </row>
    <row r="3" spans="1:6" ht="15.75">
      <c r="A3" s="2197" t="s">
        <v>140</v>
      </c>
      <c r="B3" s="2197"/>
      <c r="C3" s="2197"/>
      <c r="D3" s="2197"/>
      <c r="E3" s="2197"/>
      <c r="F3" s="2197"/>
    </row>
    <row r="4" spans="1:6" ht="31.5">
      <c r="A4" s="173" t="s">
        <v>134</v>
      </c>
      <c r="B4" s="47" t="s">
        <v>135</v>
      </c>
      <c r="C4" s="47" t="s">
        <v>0</v>
      </c>
      <c r="D4" s="47" t="s">
        <v>136</v>
      </c>
      <c r="E4" s="4" t="s">
        <v>1300</v>
      </c>
      <c r="F4" s="172" t="s">
        <v>138</v>
      </c>
    </row>
    <row r="5" spans="1:6" ht="15.75">
      <c r="A5" s="177"/>
      <c r="B5" s="2189" t="s">
        <v>139</v>
      </c>
      <c r="C5" s="2190"/>
      <c r="D5" s="2191"/>
      <c r="E5" s="193"/>
      <c r="F5" s="160"/>
    </row>
    <row r="6" spans="1:6" ht="31.5">
      <c r="A6" s="177">
        <v>1</v>
      </c>
      <c r="B6" s="51" t="s">
        <v>11710</v>
      </c>
      <c r="C6" s="51" t="s">
        <v>11711</v>
      </c>
      <c r="D6" s="51" t="s">
        <v>11712</v>
      </c>
      <c r="E6" s="110">
        <v>3200000</v>
      </c>
      <c r="F6" s="160" t="s">
        <v>118</v>
      </c>
    </row>
    <row r="7" spans="1:6" ht="110.25">
      <c r="A7" s="177">
        <v>2</v>
      </c>
      <c r="B7" s="51" t="s">
        <v>799</v>
      </c>
      <c r="C7" s="51" t="s">
        <v>11713</v>
      </c>
      <c r="D7" s="51" t="s">
        <v>11714</v>
      </c>
      <c r="E7" s="110">
        <v>992452.53</v>
      </c>
      <c r="F7" s="160" t="s">
        <v>118</v>
      </c>
    </row>
    <row r="8" spans="1:6" ht="78.75">
      <c r="A8" s="177">
        <v>3</v>
      </c>
      <c r="B8" s="51" t="s">
        <v>11715</v>
      </c>
      <c r="C8" s="108" t="s">
        <v>11716</v>
      </c>
      <c r="D8" s="51" t="s">
        <v>11717</v>
      </c>
      <c r="E8" s="110">
        <v>125000</v>
      </c>
      <c r="F8" s="160" t="s">
        <v>118</v>
      </c>
    </row>
    <row r="9" spans="1:6" ht="31.5">
      <c r="A9" s="177">
        <v>4</v>
      </c>
      <c r="B9" s="51" t="s">
        <v>7</v>
      </c>
      <c r="C9" s="51" t="s">
        <v>11718</v>
      </c>
      <c r="D9" s="51" t="s">
        <v>11719</v>
      </c>
      <c r="E9" s="110">
        <v>125000</v>
      </c>
      <c r="F9" s="160" t="s">
        <v>118</v>
      </c>
    </row>
    <row r="10" spans="1:6" ht="31.5">
      <c r="A10" s="177">
        <v>5</v>
      </c>
      <c r="B10" s="51" t="s">
        <v>10</v>
      </c>
      <c r="C10" s="51" t="s">
        <v>11720</v>
      </c>
      <c r="D10" s="51" t="s">
        <v>11721</v>
      </c>
      <c r="E10" s="110">
        <v>100000</v>
      </c>
      <c r="F10" s="160" t="s">
        <v>118</v>
      </c>
    </row>
    <row r="11" spans="1:6" ht="63">
      <c r="A11" s="177">
        <v>6</v>
      </c>
      <c r="B11" s="51" t="s">
        <v>219</v>
      </c>
      <c r="C11" s="51" t="s">
        <v>11722</v>
      </c>
      <c r="D11" s="51" t="s">
        <v>11723</v>
      </c>
      <c r="E11" s="110">
        <v>2000000</v>
      </c>
      <c r="F11" s="160" t="s">
        <v>118</v>
      </c>
    </row>
    <row r="12" spans="1:6" ht="15.75">
      <c r="A12" s="177"/>
      <c r="B12" s="2228" t="s">
        <v>142</v>
      </c>
      <c r="C12" s="2229"/>
      <c r="D12" s="2230"/>
      <c r="E12" s="105"/>
      <c r="F12" s="172"/>
    </row>
    <row r="13" spans="1:6" ht="78.75">
      <c r="A13" s="177">
        <v>7</v>
      </c>
      <c r="B13" s="51" t="s">
        <v>467</v>
      </c>
      <c r="C13" s="51" t="s">
        <v>11724</v>
      </c>
      <c r="D13" s="51" t="s">
        <v>11725</v>
      </c>
      <c r="E13" s="110">
        <v>1000000</v>
      </c>
      <c r="F13" s="160" t="s">
        <v>118</v>
      </c>
    </row>
    <row r="14" spans="1:6" ht="78.75">
      <c r="A14" s="177">
        <v>8</v>
      </c>
      <c r="B14" s="51" t="s">
        <v>12</v>
      </c>
      <c r="C14" s="51" t="s">
        <v>11726</v>
      </c>
      <c r="D14" s="51" t="s">
        <v>11727</v>
      </c>
      <c r="E14" s="110">
        <v>1000000</v>
      </c>
      <c r="F14" s="160" t="s">
        <v>118</v>
      </c>
    </row>
    <row r="15" spans="1:6" ht="63">
      <c r="A15" s="177">
        <v>9</v>
      </c>
      <c r="B15" s="51" t="s">
        <v>10165</v>
      </c>
      <c r="C15" s="51" t="s">
        <v>11728</v>
      </c>
      <c r="D15" s="51" t="s">
        <v>11729</v>
      </c>
      <c r="E15" s="110">
        <v>1271226.27</v>
      </c>
      <c r="F15" s="160" t="s">
        <v>118</v>
      </c>
    </row>
    <row r="16" spans="1:6" ht="15.75">
      <c r="A16" s="177"/>
      <c r="B16" s="2198" t="s">
        <v>593</v>
      </c>
      <c r="C16" s="2226"/>
      <c r="D16" s="51"/>
      <c r="E16" s="110"/>
      <c r="F16" s="160"/>
    </row>
    <row r="17" spans="1:6" ht="47.25">
      <c r="A17" s="177">
        <v>10</v>
      </c>
      <c r="B17" s="51" t="s">
        <v>6648</v>
      </c>
      <c r="C17" s="51" t="s">
        <v>11730</v>
      </c>
      <c r="D17" s="51" t="s">
        <v>11731</v>
      </c>
      <c r="E17" s="110">
        <v>9260218.8800000008</v>
      </c>
      <c r="F17" s="160" t="s">
        <v>118</v>
      </c>
    </row>
    <row r="18" spans="1:6" ht="94.5">
      <c r="A18" s="177">
        <v>11</v>
      </c>
      <c r="B18" s="51" t="s">
        <v>11732</v>
      </c>
      <c r="C18" s="51" t="s">
        <v>11733</v>
      </c>
      <c r="D18" s="51" t="s">
        <v>40</v>
      </c>
      <c r="E18" s="110">
        <v>18000000</v>
      </c>
      <c r="F18" s="160" t="s">
        <v>118</v>
      </c>
    </row>
    <row r="19" spans="1:6" ht="15.75">
      <c r="A19" s="177"/>
      <c r="B19" s="2198" t="s">
        <v>143</v>
      </c>
      <c r="C19" s="2198"/>
      <c r="D19" s="590"/>
      <c r="E19" s="105"/>
      <c r="F19" s="337"/>
    </row>
    <row r="20" spans="1:6" ht="47.25">
      <c r="A20" s="177">
        <v>12</v>
      </c>
      <c r="B20" s="51" t="s">
        <v>195</v>
      </c>
      <c r="C20" s="51" t="s">
        <v>11734</v>
      </c>
      <c r="D20" s="108" t="s">
        <v>11735</v>
      </c>
      <c r="E20" s="110">
        <v>5738993.4500000002</v>
      </c>
      <c r="F20" s="337" t="s">
        <v>4</v>
      </c>
    </row>
    <row r="21" spans="1:6" ht="15.75">
      <c r="A21" s="177"/>
      <c r="B21" s="2227" t="s">
        <v>930</v>
      </c>
      <c r="C21" s="2227"/>
      <c r="D21" s="675"/>
      <c r="E21" s="105"/>
      <c r="F21" s="337"/>
    </row>
    <row r="22" spans="1:6" ht="409.5">
      <c r="A22" s="177">
        <v>13</v>
      </c>
      <c r="B22" s="51" t="s">
        <v>11736</v>
      </c>
      <c r="C22" s="51" t="s">
        <v>11737</v>
      </c>
      <c r="D22" s="108" t="s">
        <v>11738</v>
      </c>
      <c r="E22" s="110">
        <v>380817.51</v>
      </c>
      <c r="F22" s="337" t="s">
        <v>4</v>
      </c>
    </row>
    <row r="23" spans="1:6" ht="315">
      <c r="A23" s="177">
        <v>14</v>
      </c>
      <c r="B23" s="51" t="s">
        <v>11739</v>
      </c>
      <c r="C23" s="51" t="s">
        <v>11740</v>
      </c>
      <c r="D23" s="108" t="s">
        <v>13501</v>
      </c>
      <c r="E23" s="110">
        <v>1800000</v>
      </c>
      <c r="F23" s="337" t="s">
        <v>4</v>
      </c>
    </row>
    <row r="24" spans="1:6" ht="15.75">
      <c r="A24" s="177"/>
      <c r="B24" s="2198" t="s">
        <v>555</v>
      </c>
      <c r="C24" s="2198"/>
      <c r="D24" s="675"/>
      <c r="E24" s="105"/>
      <c r="F24" s="337"/>
    </row>
    <row r="25" spans="1:6" ht="110.25">
      <c r="A25" s="177">
        <v>15</v>
      </c>
      <c r="B25" s="51" t="s">
        <v>381</v>
      </c>
      <c r="C25" s="51" t="s">
        <v>11741</v>
      </c>
      <c r="D25" s="108" t="s">
        <v>11742</v>
      </c>
      <c r="E25" s="110">
        <v>2180817.5099999998</v>
      </c>
      <c r="F25" s="337" t="s">
        <v>118</v>
      </c>
    </row>
    <row r="26" spans="1:6" ht="15.75">
      <c r="A26" s="177"/>
      <c r="B26" s="2227" t="s">
        <v>810</v>
      </c>
      <c r="C26" s="2227"/>
      <c r="D26" s="675"/>
      <c r="E26" s="105"/>
      <c r="F26" s="716"/>
    </row>
    <row r="27" spans="1:6" ht="110.25">
      <c r="A27" s="177">
        <v>16</v>
      </c>
      <c r="B27" s="51" t="s">
        <v>11745</v>
      </c>
      <c r="C27" s="51" t="s">
        <v>11746</v>
      </c>
      <c r="D27" s="108" t="s">
        <v>11747</v>
      </c>
      <c r="E27" s="110">
        <v>1320000</v>
      </c>
      <c r="F27" s="337" t="s">
        <v>4</v>
      </c>
    </row>
    <row r="28" spans="1:6" ht="110.25">
      <c r="A28" s="177">
        <v>17</v>
      </c>
      <c r="B28" s="51" t="s">
        <v>11748</v>
      </c>
      <c r="C28" s="51" t="s">
        <v>11749</v>
      </c>
      <c r="D28" s="108" t="s">
        <v>11750</v>
      </c>
      <c r="E28" s="110">
        <v>1200000</v>
      </c>
      <c r="F28" s="337" t="s">
        <v>4</v>
      </c>
    </row>
    <row r="29" spans="1:6" ht="47.25">
      <c r="A29" s="177">
        <v>18</v>
      </c>
      <c r="B29" s="51" t="s">
        <v>11751</v>
      </c>
      <c r="C29" s="51" t="s">
        <v>11752</v>
      </c>
      <c r="D29" s="108" t="s">
        <v>11753</v>
      </c>
      <c r="E29" s="110">
        <v>68750</v>
      </c>
      <c r="F29" s="337" t="s">
        <v>8638</v>
      </c>
    </row>
    <row r="30" spans="1:6" ht="47.25">
      <c r="A30" s="177">
        <v>19</v>
      </c>
      <c r="B30" s="51" t="s">
        <v>11754</v>
      </c>
      <c r="C30" s="51" t="s">
        <v>11755</v>
      </c>
      <c r="D30" s="108" t="s">
        <v>11756</v>
      </c>
      <c r="E30" s="110">
        <v>950000</v>
      </c>
      <c r="F30" s="337" t="s">
        <v>4</v>
      </c>
    </row>
    <row r="31" spans="1:6" ht="110.25">
      <c r="A31" s="177">
        <v>20</v>
      </c>
      <c r="B31" s="51" t="s">
        <v>2026</v>
      </c>
      <c r="C31" s="51" t="s">
        <v>11757</v>
      </c>
      <c r="D31" s="108" t="s">
        <v>11758</v>
      </c>
      <c r="E31" s="110">
        <v>1200000</v>
      </c>
      <c r="F31" s="337" t="s">
        <v>4</v>
      </c>
    </row>
    <row r="32" spans="1:6" ht="47.25">
      <c r="A32" s="177">
        <v>21</v>
      </c>
      <c r="B32" s="51" t="s">
        <v>11759</v>
      </c>
      <c r="C32" s="51" t="s">
        <v>11760</v>
      </c>
      <c r="D32" s="108" t="s">
        <v>11756</v>
      </c>
      <c r="E32" s="110">
        <v>950000</v>
      </c>
      <c r="F32" s="337" t="s">
        <v>4</v>
      </c>
    </row>
    <row r="33" spans="1:6" ht="94.5">
      <c r="A33" s="177">
        <v>22</v>
      </c>
      <c r="B33" s="108" t="s">
        <v>11763</v>
      </c>
      <c r="C33" s="108" t="s">
        <v>11764</v>
      </c>
      <c r="D33" s="108" t="s">
        <v>11765</v>
      </c>
      <c r="E33" s="110">
        <v>1241093.1000000001</v>
      </c>
      <c r="F33" s="337" t="s">
        <v>8638</v>
      </c>
    </row>
    <row r="34" spans="1:6" ht="157.5">
      <c r="A34" s="177">
        <v>23</v>
      </c>
      <c r="B34" s="51" t="s">
        <v>11766</v>
      </c>
      <c r="C34" s="51" t="s">
        <v>11767</v>
      </c>
      <c r="D34" s="108" t="s">
        <v>13451</v>
      </c>
      <c r="E34" s="110">
        <v>2587500</v>
      </c>
      <c r="F34" s="337" t="s">
        <v>118</v>
      </c>
    </row>
    <row r="35" spans="1:6" ht="110.25">
      <c r="A35" s="177">
        <v>24</v>
      </c>
      <c r="B35" s="51" t="s">
        <v>11768</v>
      </c>
      <c r="C35" s="51" t="s">
        <v>11769</v>
      </c>
      <c r="D35" s="108" t="s">
        <v>11770</v>
      </c>
      <c r="E35" s="110">
        <v>1200000</v>
      </c>
      <c r="F35" s="337" t="s">
        <v>4</v>
      </c>
    </row>
    <row r="36" spans="1:6" ht="47.25">
      <c r="A36" s="177">
        <v>25</v>
      </c>
      <c r="B36" s="51" t="s">
        <v>11771</v>
      </c>
      <c r="C36" s="51" t="s">
        <v>11772</v>
      </c>
      <c r="D36" s="108" t="s">
        <v>11773</v>
      </c>
      <c r="E36" s="110">
        <v>105000</v>
      </c>
      <c r="F36" s="337" t="s">
        <v>8638</v>
      </c>
    </row>
    <row r="37" spans="1:6" ht="15.75">
      <c r="A37" s="177"/>
      <c r="B37" s="2227" t="s">
        <v>535</v>
      </c>
      <c r="C37" s="2227"/>
      <c r="D37" s="675"/>
      <c r="E37" s="105"/>
      <c r="F37" s="716"/>
    </row>
    <row r="38" spans="1:6" ht="78.75">
      <c r="A38" s="177">
        <v>26</v>
      </c>
      <c r="B38" s="51" t="s">
        <v>11775</v>
      </c>
      <c r="C38" s="51" t="s">
        <v>11776</v>
      </c>
      <c r="D38" s="108" t="s">
        <v>11777</v>
      </c>
      <c r="E38" s="110">
        <v>1000000</v>
      </c>
      <c r="F38" s="337" t="s">
        <v>278</v>
      </c>
    </row>
    <row r="39" spans="1:6" ht="78.75">
      <c r="A39" s="177">
        <v>27</v>
      </c>
      <c r="B39" s="51" t="s">
        <v>11778</v>
      </c>
      <c r="C39" s="51" t="s">
        <v>11779</v>
      </c>
      <c r="D39" s="108" t="s">
        <v>11780</v>
      </c>
      <c r="E39" s="110">
        <v>1826424.33</v>
      </c>
      <c r="F39" s="337" t="s">
        <v>4</v>
      </c>
    </row>
    <row r="40" spans="1:6" ht="47.25">
      <c r="A40" s="177">
        <v>28</v>
      </c>
      <c r="B40" s="51" t="s">
        <v>11781</v>
      </c>
      <c r="C40" s="51" t="s">
        <v>11782</v>
      </c>
      <c r="D40" s="108" t="s">
        <v>11783</v>
      </c>
      <c r="E40" s="110">
        <v>100000</v>
      </c>
      <c r="F40" s="337" t="s">
        <v>8638</v>
      </c>
    </row>
    <row r="41" spans="1:6" ht="63">
      <c r="A41" s="177">
        <v>29</v>
      </c>
      <c r="B41" s="51" t="s">
        <v>11784</v>
      </c>
      <c r="C41" s="51" t="s">
        <v>11785</v>
      </c>
      <c r="D41" s="108" t="s">
        <v>11786</v>
      </c>
      <c r="E41" s="110">
        <v>1050000</v>
      </c>
      <c r="F41" s="337" t="s">
        <v>4</v>
      </c>
    </row>
    <row r="42" spans="1:6" ht="63">
      <c r="A42" s="177">
        <v>30</v>
      </c>
      <c r="B42" s="51" t="s">
        <v>11787</v>
      </c>
      <c r="C42" s="51" t="s">
        <v>11788</v>
      </c>
      <c r="D42" s="108" t="s">
        <v>11789</v>
      </c>
      <c r="E42" s="110">
        <v>1000000</v>
      </c>
      <c r="F42" s="337" t="s">
        <v>4</v>
      </c>
    </row>
    <row r="43" spans="1:6" ht="63">
      <c r="A43" s="177">
        <v>31</v>
      </c>
      <c r="B43" s="51" t="s">
        <v>11790</v>
      </c>
      <c r="C43" s="51" t="s">
        <v>11791</v>
      </c>
      <c r="D43" s="108" t="s">
        <v>11789</v>
      </c>
      <c r="E43" s="110">
        <v>1900000</v>
      </c>
      <c r="F43" s="337" t="s">
        <v>4</v>
      </c>
    </row>
    <row r="44" spans="1:6" ht="63">
      <c r="A44" s="177">
        <v>32</v>
      </c>
      <c r="B44" s="51" t="s">
        <v>11792</v>
      </c>
      <c r="C44" s="51" t="s">
        <v>11793</v>
      </c>
      <c r="D44" s="108" t="s">
        <v>11786</v>
      </c>
      <c r="E44" s="110">
        <v>3200000</v>
      </c>
      <c r="F44" s="337" t="s">
        <v>4</v>
      </c>
    </row>
    <row r="45" spans="1:6" ht="63">
      <c r="A45" s="177">
        <v>33</v>
      </c>
      <c r="B45" s="51" t="s">
        <v>11794</v>
      </c>
      <c r="C45" s="51" t="s">
        <v>11795</v>
      </c>
      <c r="D45" s="108" t="s">
        <v>11789</v>
      </c>
      <c r="E45" s="110">
        <v>1900000</v>
      </c>
      <c r="F45" s="337" t="s">
        <v>4</v>
      </c>
    </row>
    <row r="46" spans="1:6" ht="47.25">
      <c r="A46" s="177">
        <v>34</v>
      </c>
      <c r="B46" s="51" t="s">
        <v>11796</v>
      </c>
      <c r="C46" s="51" t="s">
        <v>11797</v>
      </c>
      <c r="D46" s="108" t="s">
        <v>11789</v>
      </c>
      <c r="E46" s="110">
        <v>1900000</v>
      </c>
      <c r="F46" s="337" t="s">
        <v>4</v>
      </c>
    </row>
    <row r="47" spans="1:6" ht="78.75">
      <c r="A47" s="177">
        <v>35</v>
      </c>
      <c r="B47" s="51" t="s">
        <v>11798</v>
      </c>
      <c r="C47" s="51" t="s">
        <v>11799</v>
      </c>
      <c r="D47" s="108" t="s">
        <v>11800</v>
      </c>
      <c r="E47" s="110">
        <v>3032726.94</v>
      </c>
      <c r="F47" s="337" t="s">
        <v>118</v>
      </c>
    </row>
    <row r="48" spans="1:6" ht="78.75">
      <c r="A48" s="177">
        <v>36</v>
      </c>
      <c r="B48" s="51" t="s">
        <v>11801</v>
      </c>
      <c r="C48" s="51" t="s">
        <v>11802</v>
      </c>
      <c r="D48" s="108" t="s">
        <v>11786</v>
      </c>
      <c r="E48" s="110">
        <v>1200000</v>
      </c>
      <c r="F48" s="337" t="s">
        <v>4</v>
      </c>
    </row>
    <row r="49" spans="1:6" ht="78.75">
      <c r="A49" s="177">
        <v>37</v>
      </c>
      <c r="B49" s="108" t="s">
        <v>11803</v>
      </c>
      <c r="C49" s="51" t="s">
        <v>11804</v>
      </c>
      <c r="D49" s="108" t="s">
        <v>11805</v>
      </c>
      <c r="E49" s="110">
        <v>8000000</v>
      </c>
      <c r="F49" s="337" t="s">
        <v>4</v>
      </c>
    </row>
    <row r="50" spans="1:6" ht="63">
      <c r="A50" s="177">
        <v>38</v>
      </c>
      <c r="B50" s="51" t="s">
        <v>11806</v>
      </c>
      <c r="C50" s="51" t="s">
        <v>11807</v>
      </c>
      <c r="D50" s="108" t="s">
        <v>11808</v>
      </c>
      <c r="E50" s="110">
        <v>6800000</v>
      </c>
      <c r="F50" s="337" t="s">
        <v>4</v>
      </c>
    </row>
    <row r="51" spans="1:6" ht="47.25">
      <c r="A51" s="177">
        <v>39</v>
      </c>
      <c r="B51" s="51" t="s">
        <v>11809</v>
      </c>
      <c r="C51" s="51" t="s">
        <v>11810</v>
      </c>
      <c r="D51" s="108" t="s">
        <v>11808</v>
      </c>
      <c r="E51" s="110">
        <v>6800000</v>
      </c>
      <c r="F51" s="337" t="s">
        <v>4</v>
      </c>
    </row>
    <row r="52" spans="1:6" ht="15.75">
      <c r="A52" s="177"/>
      <c r="B52" s="2198" t="s">
        <v>662</v>
      </c>
      <c r="C52" s="2198"/>
      <c r="D52" s="524"/>
      <c r="E52" s="110"/>
      <c r="F52" s="337"/>
    </row>
    <row r="53" spans="1:6" ht="78.75">
      <c r="A53" s="177">
        <v>40</v>
      </c>
      <c r="B53" s="51" t="s">
        <v>13453</v>
      </c>
      <c r="C53" s="51" t="s">
        <v>11811</v>
      </c>
      <c r="D53" s="108" t="s">
        <v>13454</v>
      </c>
      <c r="E53" s="110">
        <v>275710</v>
      </c>
      <c r="F53" s="337" t="s">
        <v>118</v>
      </c>
    </row>
    <row r="54" spans="1:6" ht="94.5">
      <c r="A54" s="177">
        <v>41</v>
      </c>
      <c r="B54" s="51" t="s">
        <v>11812</v>
      </c>
      <c r="C54" s="51" t="s">
        <v>11813</v>
      </c>
      <c r="D54" s="108" t="s">
        <v>13455</v>
      </c>
      <c r="E54" s="110">
        <v>2201090</v>
      </c>
      <c r="F54" s="337" t="s">
        <v>118</v>
      </c>
    </row>
    <row r="55" spans="1:6" ht="94.5">
      <c r="A55" s="177">
        <v>42</v>
      </c>
      <c r="B55" s="51" t="s">
        <v>13456</v>
      </c>
      <c r="C55" s="51" t="s">
        <v>11814</v>
      </c>
      <c r="D55" s="108" t="s">
        <v>13457</v>
      </c>
      <c r="E55" s="110">
        <v>2394235</v>
      </c>
      <c r="F55" s="337" t="s">
        <v>118</v>
      </c>
    </row>
    <row r="56" spans="1:6" ht="15.75">
      <c r="A56" s="177"/>
      <c r="B56" s="2198" t="s">
        <v>572</v>
      </c>
      <c r="C56" s="2226"/>
      <c r="D56" s="108"/>
      <c r="E56" s="110"/>
      <c r="F56" s="337"/>
    </row>
    <row r="57" spans="1:6" ht="157.5">
      <c r="A57" s="177">
        <v>43</v>
      </c>
      <c r="B57" s="51" t="s">
        <v>11818</v>
      </c>
      <c r="C57" s="108" t="s">
        <v>11819</v>
      </c>
      <c r="D57" s="108" t="s">
        <v>11820</v>
      </c>
      <c r="E57" s="110">
        <v>800000</v>
      </c>
      <c r="F57" s="337" t="s">
        <v>4</v>
      </c>
    </row>
    <row r="58" spans="1:6" ht="15.75">
      <c r="A58" s="177"/>
      <c r="B58" s="2198" t="s">
        <v>11821</v>
      </c>
      <c r="C58" s="2198"/>
      <c r="D58" s="524"/>
      <c r="E58" s="110"/>
      <c r="F58" s="337"/>
    </row>
    <row r="59" spans="1:6" ht="110.25">
      <c r="A59" s="177">
        <v>44</v>
      </c>
      <c r="B59" s="51" t="s">
        <v>11822</v>
      </c>
      <c r="C59" s="51" t="s">
        <v>11823</v>
      </c>
      <c r="D59" s="108" t="s">
        <v>11824</v>
      </c>
      <c r="E59" s="110">
        <v>522940</v>
      </c>
      <c r="F59" s="337" t="s">
        <v>118</v>
      </c>
    </row>
    <row r="60" spans="1:6" ht="110.25">
      <c r="A60" s="177">
        <v>45</v>
      </c>
      <c r="B60" s="51" t="s">
        <v>11825</v>
      </c>
      <c r="C60" s="51" t="s">
        <v>11826</v>
      </c>
      <c r="D60" s="108" t="s">
        <v>11824</v>
      </c>
      <c r="E60" s="110">
        <v>517940</v>
      </c>
      <c r="F60" s="337" t="s">
        <v>118</v>
      </c>
    </row>
    <row r="61" spans="1:6" ht="182.25" customHeight="1">
      <c r="A61" s="177">
        <v>46</v>
      </c>
      <c r="B61" s="51" t="s">
        <v>11827</v>
      </c>
      <c r="C61" s="51" t="s">
        <v>11828</v>
      </c>
      <c r="D61" s="108" t="s">
        <v>11824</v>
      </c>
      <c r="E61" s="110">
        <v>512940</v>
      </c>
      <c r="F61" s="337" t="s">
        <v>118</v>
      </c>
    </row>
    <row r="62" spans="1:6" ht="15.75">
      <c r="A62" s="177"/>
      <c r="B62" s="2198" t="s">
        <v>576</v>
      </c>
      <c r="C62" s="2226"/>
      <c r="D62" s="108"/>
      <c r="E62" s="110"/>
      <c r="F62" s="337"/>
    </row>
    <row r="63" spans="1:6" ht="141.75" customHeight="1">
      <c r="A63" s="177">
        <v>47</v>
      </c>
      <c r="B63" s="51" t="s">
        <v>11829</v>
      </c>
      <c r="C63" s="108" t="s">
        <v>11830</v>
      </c>
      <c r="D63" s="108" t="s">
        <v>11831</v>
      </c>
      <c r="E63" s="110">
        <v>200000</v>
      </c>
      <c r="F63" s="337" t="s">
        <v>4</v>
      </c>
    </row>
    <row r="64" spans="1:6" ht="15.75">
      <c r="A64" s="177"/>
      <c r="B64" s="2198" t="s">
        <v>1946</v>
      </c>
      <c r="C64" s="2226"/>
      <c r="D64" s="2226"/>
      <c r="E64" s="105">
        <f>SUM(E6:E63)</f>
        <v>105130875.52</v>
      </c>
      <c r="F64" s="716"/>
    </row>
    <row r="65" spans="1:6" ht="76.5" customHeight="1">
      <c r="A65" s="2143" t="s">
        <v>7569</v>
      </c>
      <c r="B65" s="2143"/>
      <c r="C65" s="2143"/>
      <c r="D65" s="2143" t="s">
        <v>1392</v>
      </c>
      <c r="E65" s="2143"/>
      <c r="F65" s="2143"/>
    </row>
    <row r="66" spans="1:6" ht="15.75">
      <c r="A66" s="371"/>
      <c r="B66" s="371"/>
      <c r="C66" s="371"/>
      <c r="D66" s="371"/>
      <c r="E66" s="371"/>
      <c r="F66" s="371"/>
    </row>
    <row r="67" spans="1:6" ht="15.75">
      <c r="A67" s="371"/>
      <c r="B67" s="371"/>
      <c r="C67" s="371"/>
      <c r="D67" s="371"/>
      <c r="E67" s="371"/>
      <c r="F67" s="371"/>
    </row>
    <row r="68" spans="1:6" ht="15.75">
      <c r="A68" s="371"/>
      <c r="B68" s="371"/>
      <c r="C68" s="371"/>
      <c r="D68" s="371"/>
      <c r="E68" s="371"/>
      <c r="F68" s="371"/>
    </row>
    <row r="69" spans="1:6" ht="15.75">
      <c r="A69" s="371"/>
      <c r="B69" s="371"/>
      <c r="C69" s="371"/>
      <c r="D69" s="371"/>
      <c r="E69" s="371"/>
      <c r="F69" s="371"/>
    </row>
    <row r="70" spans="1:6" ht="15.75">
      <c r="A70" s="371"/>
      <c r="B70" s="371"/>
      <c r="C70" s="371"/>
      <c r="D70" s="371"/>
      <c r="E70" s="371"/>
      <c r="F70" s="371"/>
    </row>
    <row r="76" spans="1:6" ht="126">
      <c r="A76" s="215">
        <v>16</v>
      </c>
      <c r="B76" s="143" t="s">
        <v>10478</v>
      </c>
      <c r="C76" s="143" t="s">
        <v>11743</v>
      </c>
      <c r="D76" s="717" t="s">
        <v>11744</v>
      </c>
      <c r="E76" s="110">
        <v>500000</v>
      </c>
      <c r="F76" s="214" t="s">
        <v>4</v>
      </c>
    </row>
    <row r="77" spans="1:6" ht="141.75">
      <c r="A77" s="215">
        <v>23</v>
      </c>
      <c r="B77" s="143" t="s">
        <v>11761</v>
      </c>
      <c r="C77" s="143" t="s">
        <v>11762</v>
      </c>
      <c r="D77" s="143" t="s">
        <v>13450</v>
      </c>
      <c r="E77" s="110">
        <v>900000</v>
      </c>
      <c r="F77" s="214" t="s">
        <v>4</v>
      </c>
    </row>
    <row r="78" spans="1:6" ht="94.5">
      <c r="A78" s="177">
        <v>28</v>
      </c>
      <c r="B78" s="51" t="s">
        <v>533</v>
      </c>
      <c r="C78" s="51" t="s">
        <v>11774</v>
      </c>
      <c r="D78" s="143" t="s">
        <v>13452</v>
      </c>
      <c r="E78" s="110">
        <v>1250000</v>
      </c>
      <c r="F78" s="337" t="s">
        <v>4</v>
      </c>
    </row>
    <row r="79" spans="1:6" ht="63">
      <c r="A79" s="215">
        <v>47</v>
      </c>
      <c r="B79" s="143" t="s">
        <v>11815</v>
      </c>
      <c r="C79" s="143" t="s">
        <v>11816</v>
      </c>
      <c r="D79" s="717" t="s">
        <v>11817</v>
      </c>
      <c r="E79" s="110">
        <v>1260000</v>
      </c>
      <c r="F79" s="214" t="s">
        <v>4</v>
      </c>
    </row>
    <row r="80" spans="1:6">
      <c r="E80" s="237">
        <f>SUM(E76:E79)</f>
        <v>3910000</v>
      </c>
    </row>
    <row r="84" spans="5:5">
      <c r="E84" s="237">
        <f>E80+E64</f>
        <v>109040875.52</v>
      </c>
    </row>
  </sheetData>
  <mergeCells count="18">
    <mergeCell ref="A1:F1"/>
    <mergeCell ref="A2:F2"/>
    <mergeCell ref="A3:F3"/>
    <mergeCell ref="B5:D5"/>
    <mergeCell ref="B12:D12"/>
    <mergeCell ref="B16:C16"/>
    <mergeCell ref="B19:C19"/>
    <mergeCell ref="B21:C21"/>
    <mergeCell ref="B24:C24"/>
    <mergeCell ref="B26:C26"/>
    <mergeCell ref="B64:D64"/>
    <mergeCell ref="A65:C65"/>
    <mergeCell ref="D65:F65"/>
    <mergeCell ref="B37:C37"/>
    <mergeCell ref="B52:C52"/>
    <mergeCell ref="B56:C56"/>
    <mergeCell ref="B58:C58"/>
    <mergeCell ref="B62:C62"/>
  </mergeCells>
  <pageMargins left="0.7" right="0.7" top="0.75" bottom="0.75" header="0.3" footer="0.3"/>
  <pageSetup orientation="landscape" r:id="rId1"/>
  <headerFooter>
    <oddFooter>Page &amp;P of &amp;N</oddFooter>
  </headerFooter>
  <legacyDrawing r:id="rId2"/>
</worksheet>
</file>

<file path=xl/worksheets/sheet170.xml><?xml version="1.0" encoding="utf-8"?>
<worksheet xmlns="http://schemas.openxmlformats.org/spreadsheetml/2006/main" xmlns:r="http://schemas.openxmlformats.org/officeDocument/2006/relationships">
  <sheetPr>
    <tabColor theme="5" tint="-0.499984740745262"/>
  </sheetPr>
  <dimension ref="A1:K68"/>
  <sheetViews>
    <sheetView topLeftCell="A2" workbookViewId="0">
      <selection activeCell="D7" sqref="D7"/>
    </sheetView>
  </sheetViews>
  <sheetFormatPr defaultRowHeight="15.75"/>
  <cols>
    <col min="1" max="1" width="6.5703125" style="240" customWidth="1"/>
    <col min="2" max="2" width="16" style="10" customWidth="1"/>
    <col min="3" max="3" width="43.140625" style="132" customWidth="1"/>
    <col min="4" max="4" width="24.140625" style="132" customWidth="1"/>
    <col min="5" max="5" width="21.42578125" style="139" customWidth="1"/>
    <col min="6" max="6" width="11" style="132" customWidth="1"/>
    <col min="7" max="10" width="9.140625" style="132"/>
    <col min="11" max="11" width="19.28515625" style="139" customWidth="1"/>
    <col min="12" max="16384" width="9.140625" style="132"/>
  </cols>
  <sheetData>
    <row r="1" spans="1:11">
      <c r="A1" s="2234" t="s">
        <v>133</v>
      </c>
      <c r="B1" s="2234"/>
      <c r="C1" s="2234"/>
      <c r="D1" s="2234"/>
      <c r="E1" s="2234"/>
      <c r="F1" s="2234"/>
    </row>
    <row r="2" spans="1:11">
      <c r="A2" s="2234" t="s">
        <v>5299</v>
      </c>
      <c r="B2" s="2234"/>
      <c r="C2" s="2234"/>
      <c r="D2" s="2234"/>
      <c r="E2" s="2234"/>
      <c r="F2" s="2234"/>
    </row>
    <row r="3" spans="1:11">
      <c r="A3" s="2234" t="s">
        <v>140</v>
      </c>
      <c r="B3" s="2234"/>
      <c r="C3" s="2234"/>
      <c r="D3" s="2234"/>
      <c r="E3" s="2234"/>
      <c r="F3" s="2234"/>
      <c r="K3" s="139">
        <v>0.05</v>
      </c>
    </row>
    <row r="4" spans="1:11" ht="31.5">
      <c r="A4" s="421" t="s">
        <v>134</v>
      </c>
      <c r="B4" s="56" t="s">
        <v>676</v>
      </c>
      <c r="C4" s="312" t="s">
        <v>463</v>
      </c>
      <c r="D4" s="56" t="s">
        <v>788</v>
      </c>
      <c r="E4" s="411" t="s">
        <v>3371</v>
      </c>
      <c r="F4" s="56" t="s">
        <v>677</v>
      </c>
      <c r="K4" s="139">
        <v>2180817.5099999998</v>
      </c>
    </row>
    <row r="5" spans="1:11">
      <c r="A5" s="418"/>
      <c r="B5" s="2387" t="s">
        <v>7482</v>
      </c>
      <c r="C5" s="2388"/>
      <c r="D5" s="2389"/>
      <c r="E5" s="411"/>
      <c r="F5" s="56"/>
      <c r="K5" s="139">
        <f>K4*K3</f>
        <v>109040.87549999999</v>
      </c>
    </row>
    <row r="6" spans="1:11" ht="31.5">
      <c r="A6" s="221">
        <v>1</v>
      </c>
      <c r="B6" s="120" t="s">
        <v>5300</v>
      </c>
      <c r="C6" s="120" t="s">
        <v>5301</v>
      </c>
      <c r="D6" s="120" t="s">
        <v>465</v>
      </c>
      <c r="E6" s="419">
        <v>2047980</v>
      </c>
      <c r="F6" s="417" t="s">
        <v>118</v>
      </c>
    </row>
    <row r="7" spans="1:11" ht="47.25">
      <c r="A7" s="221">
        <v>2</v>
      </c>
      <c r="B7" s="120" t="s">
        <v>7</v>
      </c>
      <c r="C7" s="120" t="s">
        <v>5302</v>
      </c>
      <c r="D7" s="120" t="s">
        <v>5303</v>
      </c>
      <c r="E7" s="419">
        <v>12000</v>
      </c>
      <c r="F7" s="417" t="s">
        <v>118</v>
      </c>
    </row>
    <row r="8" spans="1:11" ht="47.25">
      <c r="A8" s="221">
        <v>3</v>
      </c>
      <c r="B8" s="120" t="s">
        <v>10</v>
      </c>
      <c r="C8" s="120" t="s">
        <v>5304</v>
      </c>
      <c r="D8" s="120" t="s">
        <v>5305</v>
      </c>
      <c r="E8" s="419">
        <v>59400</v>
      </c>
      <c r="F8" s="417" t="s">
        <v>118</v>
      </c>
    </row>
    <row r="9" spans="1:11" ht="126">
      <c r="A9" s="59">
        <v>4</v>
      </c>
      <c r="B9" s="120" t="s">
        <v>5</v>
      </c>
      <c r="C9" s="120" t="s">
        <v>5306</v>
      </c>
      <c r="D9" s="120" t="s">
        <v>5307</v>
      </c>
      <c r="E9" s="419">
        <v>3323072.53</v>
      </c>
      <c r="F9" s="417" t="s">
        <v>118</v>
      </c>
    </row>
    <row r="10" spans="1:11" ht="31.5">
      <c r="A10" s="59">
        <v>5</v>
      </c>
      <c r="B10" s="120" t="s">
        <v>5308</v>
      </c>
      <c r="C10" s="120" t="s">
        <v>5309</v>
      </c>
      <c r="D10" s="120" t="s">
        <v>1426</v>
      </c>
      <c r="E10" s="419">
        <v>1000000</v>
      </c>
      <c r="F10" s="417" t="s">
        <v>118</v>
      </c>
    </row>
    <row r="11" spans="1:11" ht="47.25">
      <c r="A11" s="59">
        <v>6</v>
      </c>
      <c r="B11" s="120" t="s">
        <v>5310</v>
      </c>
      <c r="C11" s="120" t="s">
        <v>5311</v>
      </c>
      <c r="D11" s="120" t="s">
        <v>5312</v>
      </c>
      <c r="E11" s="419">
        <v>100000</v>
      </c>
      <c r="F11" s="417" t="s">
        <v>118</v>
      </c>
    </row>
    <row r="12" spans="1:11" ht="15.75" customHeight="1">
      <c r="A12" s="59"/>
      <c r="B12" s="2145" t="s">
        <v>3704</v>
      </c>
      <c r="C12" s="2179"/>
      <c r="D12" s="2146"/>
      <c r="E12" s="419"/>
      <c r="F12" s="417"/>
    </row>
    <row r="13" spans="1:11" ht="78.75">
      <c r="A13" s="59">
        <v>7</v>
      </c>
      <c r="B13" s="120" t="s">
        <v>5</v>
      </c>
      <c r="C13" s="120" t="s">
        <v>5313</v>
      </c>
      <c r="D13" s="120" t="s">
        <v>686</v>
      </c>
      <c r="E13" s="419">
        <v>1271226.27</v>
      </c>
      <c r="F13" s="417" t="s">
        <v>118</v>
      </c>
    </row>
    <row r="14" spans="1:11" ht="31.5">
      <c r="A14" s="59">
        <v>8</v>
      </c>
      <c r="B14" s="120" t="s">
        <v>5308</v>
      </c>
      <c r="C14" s="120" t="s">
        <v>5314</v>
      </c>
      <c r="D14" s="120" t="s">
        <v>5315</v>
      </c>
      <c r="E14" s="419">
        <v>1000000</v>
      </c>
      <c r="F14" s="417" t="s">
        <v>118</v>
      </c>
    </row>
    <row r="15" spans="1:11" ht="78.75">
      <c r="A15" s="59">
        <v>9</v>
      </c>
      <c r="B15" s="120" t="s">
        <v>360</v>
      </c>
      <c r="C15" s="120" t="s">
        <v>5316</v>
      </c>
      <c r="D15" s="120" t="s">
        <v>5317</v>
      </c>
      <c r="E15" s="419">
        <v>1000000</v>
      </c>
      <c r="F15" s="417" t="s">
        <v>118</v>
      </c>
    </row>
    <row r="16" spans="1:11">
      <c r="A16" s="59"/>
      <c r="B16" s="2152" t="s">
        <v>593</v>
      </c>
      <c r="C16" s="2153"/>
      <c r="D16" s="120"/>
      <c r="E16" s="419"/>
      <c r="F16" s="417"/>
    </row>
    <row r="17" spans="1:6" ht="31.5">
      <c r="A17" s="59">
        <v>10</v>
      </c>
      <c r="B17" s="120" t="s">
        <v>5318</v>
      </c>
      <c r="C17" s="120" t="s">
        <v>5319</v>
      </c>
      <c r="D17" s="120" t="s">
        <v>40</v>
      </c>
      <c r="E17" s="419">
        <v>26260218.879999999</v>
      </c>
      <c r="F17" s="417" t="s">
        <v>118</v>
      </c>
    </row>
    <row r="18" spans="1:6">
      <c r="A18" s="59"/>
      <c r="B18" s="2485" t="s">
        <v>1418</v>
      </c>
      <c r="C18" s="2486"/>
      <c r="D18" s="120"/>
      <c r="E18" s="419"/>
      <c r="F18" s="417"/>
    </row>
    <row r="19" spans="1:6" ht="189">
      <c r="A19" s="59">
        <v>11</v>
      </c>
      <c r="B19" s="120" t="s">
        <v>5320</v>
      </c>
      <c r="C19" s="120" t="s">
        <v>5321</v>
      </c>
      <c r="D19" s="120" t="s">
        <v>5322</v>
      </c>
      <c r="E19" s="419">
        <v>1500000</v>
      </c>
      <c r="F19" s="417" t="s">
        <v>763</v>
      </c>
    </row>
    <row r="20" spans="1:6">
      <c r="A20" s="59"/>
      <c r="B20" s="2152" t="s">
        <v>535</v>
      </c>
      <c r="C20" s="2153"/>
      <c r="D20" s="120"/>
      <c r="E20" s="419"/>
      <c r="F20" s="417"/>
    </row>
    <row r="21" spans="1:6" ht="47.25">
      <c r="A21" s="59">
        <v>12</v>
      </c>
      <c r="B21" s="120" t="s">
        <v>5323</v>
      </c>
      <c r="C21" s="120" t="s">
        <v>5324</v>
      </c>
      <c r="D21" s="120" t="s">
        <v>827</v>
      </c>
      <c r="E21" s="419">
        <v>1000000</v>
      </c>
      <c r="F21" s="417" t="s">
        <v>4</v>
      </c>
    </row>
    <row r="22" spans="1:6">
      <c r="A22" s="59"/>
      <c r="B22" s="2152" t="s">
        <v>2408</v>
      </c>
      <c r="C22" s="2153"/>
      <c r="D22" s="120"/>
      <c r="E22" s="419"/>
      <c r="F22" s="417"/>
    </row>
    <row r="23" spans="1:6" ht="94.5">
      <c r="A23" s="59">
        <v>13</v>
      </c>
      <c r="B23" s="120" t="s">
        <v>5325</v>
      </c>
      <c r="C23" s="120" t="s">
        <v>5326</v>
      </c>
      <c r="D23" s="120" t="s">
        <v>5327</v>
      </c>
      <c r="E23" s="419">
        <v>1900000</v>
      </c>
      <c r="F23" s="417" t="s">
        <v>4</v>
      </c>
    </row>
    <row r="24" spans="1:6" ht="78.75">
      <c r="A24" s="59">
        <v>14</v>
      </c>
      <c r="B24" s="120" t="s">
        <v>5328</v>
      </c>
      <c r="C24" s="120" t="s">
        <v>5329</v>
      </c>
      <c r="D24" s="120" t="s">
        <v>5330</v>
      </c>
      <c r="E24" s="419">
        <v>2300000</v>
      </c>
      <c r="F24" s="417" t="s">
        <v>4</v>
      </c>
    </row>
    <row r="25" spans="1:6" ht="47.25">
      <c r="A25" s="59">
        <v>15</v>
      </c>
      <c r="B25" s="120" t="s">
        <v>7483</v>
      </c>
      <c r="C25" s="120" t="s">
        <v>5331</v>
      </c>
      <c r="D25" s="120" t="s">
        <v>827</v>
      </c>
      <c r="E25" s="419">
        <v>1000000</v>
      </c>
      <c r="F25" s="417" t="s">
        <v>118</v>
      </c>
    </row>
    <row r="26" spans="1:6" ht="94.5">
      <c r="A26" s="59">
        <v>16</v>
      </c>
      <c r="B26" s="120" t="s">
        <v>5332</v>
      </c>
      <c r="C26" s="120" t="s">
        <v>5333</v>
      </c>
      <c r="D26" s="120" t="s">
        <v>5334</v>
      </c>
      <c r="E26" s="419">
        <v>3800000</v>
      </c>
      <c r="F26" s="417" t="s">
        <v>4</v>
      </c>
    </row>
    <row r="27" spans="1:6" ht="78.75">
      <c r="A27" s="59">
        <v>17</v>
      </c>
      <c r="B27" s="120" t="s">
        <v>5341</v>
      </c>
      <c r="C27" s="120" t="s">
        <v>5342</v>
      </c>
      <c r="D27" s="120" t="s">
        <v>5330</v>
      </c>
      <c r="E27" s="419">
        <v>2300000</v>
      </c>
      <c r="F27" s="417" t="s">
        <v>4</v>
      </c>
    </row>
    <row r="28" spans="1:6" ht="78.75">
      <c r="A28" s="59">
        <v>18</v>
      </c>
      <c r="B28" s="120" t="s">
        <v>5343</v>
      </c>
      <c r="C28" s="120" t="s">
        <v>5344</v>
      </c>
      <c r="D28" s="120" t="s">
        <v>5345</v>
      </c>
      <c r="E28" s="419">
        <v>1800000</v>
      </c>
      <c r="F28" s="417" t="s">
        <v>4</v>
      </c>
    </row>
    <row r="29" spans="1:6" ht="78.75">
      <c r="A29" s="59">
        <v>19</v>
      </c>
      <c r="B29" s="120" t="s">
        <v>5346</v>
      </c>
      <c r="C29" s="120" t="s">
        <v>5344</v>
      </c>
      <c r="D29" s="120" t="s">
        <v>5347</v>
      </c>
      <c r="E29" s="419">
        <v>3466349.37</v>
      </c>
      <c r="F29" s="417" t="s">
        <v>4</v>
      </c>
    </row>
    <row r="30" spans="1:6" ht="31.5">
      <c r="A30" s="59">
        <v>20</v>
      </c>
      <c r="B30" s="120" t="s">
        <v>5348</v>
      </c>
      <c r="C30" s="120" t="s">
        <v>5349</v>
      </c>
      <c r="D30" s="120" t="s">
        <v>5350</v>
      </c>
      <c r="E30" s="419">
        <v>1500000</v>
      </c>
      <c r="F30" s="417" t="s">
        <v>4</v>
      </c>
    </row>
    <row r="31" spans="1:6" ht="189">
      <c r="A31" s="59">
        <v>21</v>
      </c>
      <c r="B31" s="120" t="s">
        <v>5348</v>
      </c>
      <c r="C31" s="120" t="s">
        <v>5351</v>
      </c>
      <c r="D31" s="120" t="s">
        <v>5352</v>
      </c>
      <c r="E31" s="419">
        <v>1500000</v>
      </c>
      <c r="F31" s="417" t="s">
        <v>4</v>
      </c>
    </row>
    <row r="32" spans="1:6" ht="78.75">
      <c r="A32" s="59">
        <v>22</v>
      </c>
      <c r="B32" s="120" t="s">
        <v>5353</v>
      </c>
      <c r="C32" s="120" t="s">
        <v>5354</v>
      </c>
      <c r="D32" s="120" t="s">
        <v>5330</v>
      </c>
      <c r="E32" s="419">
        <v>2300000</v>
      </c>
      <c r="F32" s="417" t="s">
        <v>4</v>
      </c>
    </row>
    <row r="33" spans="1:6" ht="94.5">
      <c r="A33" s="59">
        <v>23</v>
      </c>
      <c r="B33" s="120" t="s">
        <v>5355</v>
      </c>
      <c r="C33" s="120" t="s">
        <v>5356</v>
      </c>
      <c r="D33" s="120" t="s">
        <v>5327</v>
      </c>
      <c r="E33" s="419">
        <v>2000000</v>
      </c>
      <c r="F33" s="417" t="s">
        <v>4</v>
      </c>
    </row>
    <row r="34" spans="1:6" ht="204.75">
      <c r="A34" s="59">
        <v>24</v>
      </c>
      <c r="B34" s="120" t="s">
        <v>5357</v>
      </c>
      <c r="C34" s="120" t="s">
        <v>5358</v>
      </c>
      <c r="D34" s="120" t="s">
        <v>5359</v>
      </c>
      <c r="E34" s="419">
        <v>2600000</v>
      </c>
      <c r="F34" s="417" t="s">
        <v>4</v>
      </c>
    </row>
    <row r="35" spans="1:6" ht="31.5">
      <c r="A35" s="59">
        <v>25</v>
      </c>
      <c r="B35" s="120" t="s">
        <v>5360</v>
      </c>
      <c r="C35" s="120" t="s">
        <v>5361</v>
      </c>
      <c r="D35" s="120" t="s">
        <v>5362</v>
      </c>
      <c r="E35" s="419">
        <v>3000000</v>
      </c>
      <c r="F35" s="417" t="s">
        <v>4</v>
      </c>
    </row>
    <row r="36" spans="1:6" ht="94.5">
      <c r="A36" s="59">
        <v>26</v>
      </c>
      <c r="B36" s="120" t="s">
        <v>5363</v>
      </c>
      <c r="C36" s="120" t="s">
        <v>5364</v>
      </c>
      <c r="D36" s="120" t="s">
        <v>5327</v>
      </c>
      <c r="E36" s="419">
        <v>2000000</v>
      </c>
      <c r="F36" s="417" t="s">
        <v>4</v>
      </c>
    </row>
    <row r="37" spans="1:6" ht="78.75">
      <c r="A37" s="59">
        <v>27</v>
      </c>
      <c r="B37" s="120" t="s">
        <v>5365</v>
      </c>
      <c r="C37" s="120" t="s">
        <v>5366</v>
      </c>
      <c r="D37" s="120" t="s">
        <v>5330</v>
      </c>
      <c r="E37" s="419">
        <v>2300000</v>
      </c>
      <c r="F37" s="417" t="s">
        <v>4</v>
      </c>
    </row>
    <row r="38" spans="1:6" ht="78.75">
      <c r="A38" s="59">
        <v>28</v>
      </c>
      <c r="B38" s="120" t="s">
        <v>5367</v>
      </c>
      <c r="C38" s="120" t="s">
        <v>5368</v>
      </c>
      <c r="D38" s="120" t="s">
        <v>5330</v>
      </c>
      <c r="E38" s="419">
        <v>2300000</v>
      </c>
      <c r="F38" s="417" t="s">
        <v>4</v>
      </c>
    </row>
    <row r="39" spans="1:6" ht="78.75">
      <c r="A39" s="59">
        <v>29</v>
      </c>
      <c r="B39" s="120" t="s">
        <v>5369</v>
      </c>
      <c r="C39" s="120" t="s">
        <v>5370</v>
      </c>
      <c r="D39" s="120" t="s">
        <v>5330</v>
      </c>
      <c r="E39" s="419">
        <v>2300000</v>
      </c>
      <c r="F39" s="417" t="s">
        <v>4</v>
      </c>
    </row>
    <row r="40" spans="1:6" ht="78.75">
      <c r="A40" s="59">
        <v>30</v>
      </c>
      <c r="B40" s="120" t="s">
        <v>5371</v>
      </c>
      <c r="C40" s="120" t="s">
        <v>5372</v>
      </c>
      <c r="D40" s="120" t="s">
        <v>5330</v>
      </c>
      <c r="E40" s="419">
        <v>2300000</v>
      </c>
      <c r="F40" s="417" t="s">
        <v>4</v>
      </c>
    </row>
    <row r="41" spans="1:6">
      <c r="A41" s="59"/>
      <c r="B41" s="2152" t="s">
        <v>785</v>
      </c>
      <c r="C41" s="2153"/>
      <c r="D41" s="120"/>
      <c r="E41" s="419"/>
      <c r="F41" s="417"/>
    </row>
    <row r="42" spans="1:6" ht="78.75">
      <c r="A42" s="59">
        <v>31</v>
      </c>
      <c r="B42" s="120" t="s">
        <v>5373</v>
      </c>
      <c r="C42" s="120" t="s">
        <v>5374</v>
      </c>
      <c r="D42" s="120" t="s">
        <v>5375</v>
      </c>
      <c r="E42" s="419">
        <v>3000000</v>
      </c>
      <c r="F42" s="417" t="s">
        <v>4</v>
      </c>
    </row>
    <row r="43" spans="1:6">
      <c r="A43" s="59"/>
      <c r="B43" s="2152" t="s">
        <v>662</v>
      </c>
      <c r="C43" s="2153"/>
      <c r="D43" s="120"/>
      <c r="E43" s="419"/>
      <c r="F43" s="417"/>
    </row>
    <row r="44" spans="1:6" ht="31.5">
      <c r="A44" s="59">
        <v>32</v>
      </c>
      <c r="B44" s="120" t="s">
        <v>5376</v>
      </c>
      <c r="C44" s="120" t="s">
        <v>5377</v>
      </c>
      <c r="D44" s="120" t="s">
        <v>7485</v>
      </c>
      <c r="E44" s="419">
        <v>500000</v>
      </c>
      <c r="F44" s="417" t="s">
        <v>4</v>
      </c>
    </row>
    <row r="45" spans="1:6" ht="126">
      <c r="A45" s="59">
        <v>33</v>
      </c>
      <c r="B45" s="120" t="s">
        <v>5378</v>
      </c>
      <c r="C45" s="120" t="s">
        <v>5379</v>
      </c>
      <c r="D45" s="120" t="s">
        <v>5380</v>
      </c>
      <c r="E45" s="419">
        <v>4000000</v>
      </c>
      <c r="F45" s="417" t="s">
        <v>4</v>
      </c>
    </row>
    <row r="46" spans="1:6" ht="110.25">
      <c r="A46" s="59">
        <v>34</v>
      </c>
      <c r="B46" s="120" t="s">
        <v>5381</v>
      </c>
      <c r="C46" s="120" t="s">
        <v>5382</v>
      </c>
      <c r="D46" s="120" t="s">
        <v>5383</v>
      </c>
      <c r="E46" s="121">
        <v>1200000</v>
      </c>
      <c r="F46" s="417" t="s">
        <v>4</v>
      </c>
    </row>
    <row r="47" spans="1:6">
      <c r="A47" s="59"/>
      <c r="B47" s="2152" t="s">
        <v>5384</v>
      </c>
      <c r="C47" s="2153"/>
      <c r="D47" s="120"/>
      <c r="E47" s="121"/>
      <c r="F47" s="417"/>
    </row>
    <row r="48" spans="1:6" ht="409.5">
      <c r="A48" s="59">
        <v>35</v>
      </c>
      <c r="B48" s="120" t="s">
        <v>2209</v>
      </c>
      <c r="C48" s="120" t="s">
        <v>5385</v>
      </c>
      <c r="D48" s="120" t="s">
        <v>5386</v>
      </c>
      <c r="E48" s="419">
        <v>2180817.5099999998</v>
      </c>
      <c r="F48" s="417" t="s">
        <v>4</v>
      </c>
    </row>
    <row r="49" spans="1:6">
      <c r="A49" s="59"/>
      <c r="B49" s="2152" t="s">
        <v>555</v>
      </c>
      <c r="C49" s="2153"/>
      <c r="D49" s="120"/>
      <c r="E49" s="419"/>
      <c r="F49" s="417"/>
    </row>
    <row r="50" spans="1:6" ht="126">
      <c r="A50" s="59">
        <v>36</v>
      </c>
      <c r="B50" s="120" t="s">
        <v>247</v>
      </c>
      <c r="C50" s="120" t="s">
        <v>5387</v>
      </c>
      <c r="D50" s="120" t="s">
        <v>5388</v>
      </c>
      <c r="E50" s="419">
        <v>2180817.5099999998</v>
      </c>
      <c r="F50" s="417" t="s">
        <v>4</v>
      </c>
    </row>
    <row r="51" spans="1:6">
      <c r="A51" s="59"/>
      <c r="B51" s="2145" t="s">
        <v>1433</v>
      </c>
      <c r="C51" s="2146"/>
      <c r="D51" s="120"/>
      <c r="E51" s="419"/>
      <c r="F51" s="417"/>
    </row>
    <row r="52" spans="1:6" ht="47.25">
      <c r="A52" s="59">
        <v>37</v>
      </c>
      <c r="B52" s="120" t="s">
        <v>195</v>
      </c>
      <c r="C52" s="120" t="s">
        <v>5389</v>
      </c>
      <c r="D52" s="120" t="s">
        <v>5390</v>
      </c>
      <c r="E52" s="419">
        <v>5738993.4500000002</v>
      </c>
      <c r="F52" s="417" t="s">
        <v>118</v>
      </c>
    </row>
    <row r="53" spans="1:6">
      <c r="A53" s="59"/>
      <c r="B53" s="115"/>
      <c r="C53" s="112" t="s">
        <v>2090</v>
      </c>
      <c r="D53" s="115"/>
      <c r="E53" s="420">
        <f>SUM(E6:E52)</f>
        <v>98040875.520000011</v>
      </c>
      <c r="F53" s="192"/>
    </row>
    <row r="54" spans="1:6" ht="84" customHeight="1">
      <c r="A54" s="2143" t="s">
        <v>7133</v>
      </c>
      <c r="B54" s="2143"/>
      <c r="C54" s="2143"/>
      <c r="D54" s="2143" t="s">
        <v>172</v>
      </c>
      <c r="E54" s="2143"/>
      <c r="F54" s="2143"/>
    </row>
    <row r="60" spans="1:6" ht="315">
      <c r="A60" s="59">
        <v>17</v>
      </c>
      <c r="B60" s="120" t="s">
        <v>5335</v>
      </c>
      <c r="C60" s="120" t="s">
        <v>5336</v>
      </c>
      <c r="D60" s="120" t="s">
        <v>5337</v>
      </c>
      <c r="E60" s="419">
        <v>4300000</v>
      </c>
      <c r="F60" s="417" t="s">
        <v>4</v>
      </c>
    </row>
    <row r="61" spans="1:6" ht="346.5">
      <c r="A61" s="59">
        <v>18</v>
      </c>
      <c r="B61" s="120" t="s">
        <v>5338</v>
      </c>
      <c r="C61" s="120" t="s">
        <v>5339</v>
      </c>
      <c r="D61" s="120" t="s">
        <v>5340</v>
      </c>
      <c r="E61" s="419">
        <v>5500000</v>
      </c>
      <c r="F61" s="417" t="s">
        <v>4</v>
      </c>
    </row>
    <row r="62" spans="1:6" ht="47.25">
      <c r="A62" s="59">
        <v>34</v>
      </c>
      <c r="B62" s="120" t="s">
        <v>5376</v>
      </c>
      <c r="C62" s="120" t="s">
        <v>5377</v>
      </c>
      <c r="D62" s="120" t="s">
        <v>7484</v>
      </c>
      <c r="E62" s="419">
        <v>1200000</v>
      </c>
      <c r="F62" s="417" t="s">
        <v>4</v>
      </c>
    </row>
    <row r="63" spans="1:6">
      <c r="E63" s="139">
        <f>SUM(E60:E62)</f>
        <v>11000000</v>
      </c>
    </row>
    <row r="68" spans="5:5">
      <c r="E68" s="139">
        <f>E63+E53</f>
        <v>109040875.52000001</v>
      </c>
    </row>
  </sheetData>
  <mergeCells count="16">
    <mergeCell ref="B47:C47"/>
    <mergeCell ref="A54:C54"/>
    <mergeCell ref="D54:F54"/>
    <mergeCell ref="A1:F1"/>
    <mergeCell ref="A2:F2"/>
    <mergeCell ref="A3:F3"/>
    <mergeCell ref="B5:D5"/>
    <mergeCell ref="B16:C16"/>
    <mergeCell ref="B12:D12"/>
    <mergeCell ref="B49:C49"/>
    <mergeCell ref="B51:C51"/>
    <mergeCell ref="B18:C18"/>
    <mergeCell ref="B20:C20"/>
    <mergeCell ref="B22:C22"/>
    <mergeCell ref="B41:C41"/>
    <mergeCell ref="B43:C43"/>
  </mergeCells>
  <pageMargins left="0.7" right="0.7" top="0.75" bottom="0.75" header="0.3" footer="0.3"/>
  <pageSetup orientation="landscape" r:id="rId1"/>
  <headerFooter>
    <oddFooter>Page &amp;P of &amp;N</oddFooter>
  </headerFooter>
</worksheet>
</file>

<file path=xl/worksheets/sheet171.xml><?xml version="1.0" encoding="utf-8"?>
<worksheet xmlns="http://schemas.openxmlformats.org/spreadsheetml/2006/main" xmlns:r="http://schemas.openxmlformats.org/officeDocument/2006/relationships">
  <sheetPr>
    <tabColor theme="5" tint="-0.499984740745262"/>
  </sheetPr>
  <dimension ref="A1:J95"/>
  <sheetViews>
    <sheetView workbookViewId="0">
      <selection activeCell="E7" sqref="E7"/>
    </sheetView>
  </sheetViews>
  <sheetFormatPr defaultRowHeight="15"/>
  <cols>
    <col min="1" max="1" width="6.7109375" style="226" customWidth="1"/>
    <col min="2" max="2" width="16.7109375" style="451" customWidth="1"/>
    <col min="3" max="3" width="42.85546875" style="451" customWidth="1"/>
    <col min="4" max="4" width="22.140625" style="451" customWidth="1"/>
    <col min="5" max="5" width="19.42578125" style="2" customWidth="1"/>
    <col min="6" max="6" width="12.85546875" style="451" customWidth="1"/>
    <col min="7" max="9" width="9.140625" style="451"/>
    <col min="10" max="10" width="11.7109375" style="451" bestFit="1" customWidth="1"/>
    <col min="11" max="16384" width="9.140625" style="451"/>
  </cols>
  <sheetData>
    <row r="1" spans="1:6" ht="15.75">
      <c r="A1" s="2234" t="s">
        <v>133</v>
      </c>
      <c r="B1" s="2234"/>
      <c r="C1" s="2234"/>
      <c r="D1" s="2234"/>
      <c r="E1" s="2234"/>
      <c r="F1" s="2234"/>
    </row>
    <row r="2" spans="1:6" ht="15.75">
      <c r="A2" s="2234" t="s">
        <v>5391</v>
      </c>
      <c r="B2" s="2234"/>
      <c r="C2" s="2234"/>
      <c r="D2" s="2234"/>
      <c r="E2" s="2234"/>
      <c r="F2" s="2234"/>
    </row>
    <row r="3" spans="1:6" ht="15.75">
      <c r="A3" s="2234" t="s">
        <v>140</v>
      </c>
      <c r="B3" s="2234"/>
      <c r="C3" s="2234"/>
      <c r="D3" s="2234"/>
      <c r="E3" s="2234"/>
      <c r="F3" s="2234"/>
    </row>
    <row r="4" spans="1:6" ht="30" customHeight="1">
      <c r="A4" s="480" t="s">
        <v>134</v>
      </c>
      <c r="B4" s="56" t="s">
        <v>676</v>
      </c>
      <c r="C4" s="312" t="s">
        <v>463</v>
      </c>
      <c r="D4" s="56" t="s">
        <v>788</v>
      </c>
      <c r="E4" s="479" t="s">
        <v>1394</v>
      </c>
      <c r="F4" s="377" t="s">
        <v>677</v>
      </c>
    </row>
    <row r="5" spans="1:6" ht="21.75" customHeight="1">
      <c r="A5" s="253"/>
      <c r="B5" s="2192" t="s">
        <v>139</v>
      </c>
      <c r="C5" s="2194"/>
      <c r="D5" s="56"/>
      <c r="E5" s="479"/>
      <c r="F5" s="377"/>
    </row>
    <row r="6" spans="1:6" ht="31.5">
      <c r="A6" s="175">
        <v>1</v>
      </c>
      <c r="B6" s="50" t="s">
        <v>464</v>
      </c>
      <c r="C6" s="50" t="s">
        <v>5393</v>
      </c>
      <c r="D6" s="50" t="s">
        <v>239</v>
      </c>
      <c r="E6" s="116">
        <v>2400000</v>
      </c>
      <c r="F6" s="50" t="s">
        <v>118</v>
      </c>
    </row>
    <row r="7" spans="1:6" ht="94.5">
      <c r="A7" s="175">
        <v>2</v>
      </c>
      <c r="B7" s="50" t="s">
        <v>5</v>
      </c>
      <c r="C7" s="50" t="s">
        <v>5394</v>
      </c>
      <c r="D7" s="50" t="s">
        <v>240</v>
      </c>
      <c r="E7" s="116">
        <v>2293452.5</v>
      </c>
      <c r="F7" s="50" t="s">
        <v>118</v>
      </c>
    </row>
    <row r="8" spans="1:6" ht="47.25">
      <c r="A8" s="175">
        <v>3</v>
      </c>
      <c r="B8" s="50" t="s">
        <v>5</v>
      </c>
      <c r="C8" s="50" t="s">
        <v>5395</v>
      </c>
      <c r="D8" s="50" t="s">
        <v>5396</v>
      </c>
      <c r="E8" s="116">
        <v>259000</v>
      </c>
      <c r="F8" s="50" t="s">
        <v>118</v>
      </c>
    </row>
    <row r="9" spans="1:6" ht="31.5">
      <c r="A9" s="175">
        <v>4</v>
      </c>
      <c r="B9" s="50" t="s">
        <v>7</v>
      </c>
      <c r="C9" s="50" t="s">
        <v>5397</v>
      </c>
      <c r="D9" s="50" t="s">
        <v>9</v>
      </c>
      <c r="E9" s="116">
        <v>30000</v>
      </c>
      <c r="F9" s="50" t="s">
        <v>118</v>
      </c>
    </row>
    <row r="10" spans="1:6" ht="31.5">
      <c r="A10" s="175">
        <v>5</v>
      </c>
      <c r="B10" s="50" t="s">
        <v>10</v>
      </c>
      <c r="C10" s="50" t="s">
        <v>5398</v>
      </c>
      <c r="D10" s="50" t="s">
        <v>175</v>
      </c>
      <c r="E10" s="116">
        <v>60000</v>
      </c>
      <c r="F10" s="50" t="s">
        <v>118</v>
      </c>
    </row>
    <row r="11" spans="1:6" ht="78.75">
      <c r="A11" s="175">
        <v>6</v>
      </c>
      <c r="B11" s="50" t="s">
        <v>12</v>
      </c>
      <c r="C11" s="50" t="s">
        <v>5399</v>
      </c>
      <c r="D11" s="50" t="s">
        <v>14</v>
      </c>
      <c r="E11" s="116">
        <v>1500000</v>
      </c>
      <c r="F11" s="50" t="s">
        <v>118</v>
      </c>
    </row>
    <row r="12" spans="1:6" ht="15.75">
      <c r="A12" s="175"/>
      <c r="B12" s="2215" t="s">
        <v>1308</v>
      </c>
      <c r="C12" s="2216"/>
      <c r="D12" s="50"/>
      <c r="E12" s="116"/>
      <c r="F12" s="50"/>
    </row>
    <row r="13" spans="1:6" ht="94.5">
      <c r="A13" s="175">
        <v>7</v>
      </c>
      <c r="B13" s="50" t="s">
        <v>5</v>
      </c>
      <c r="C13" s="50" t="s">
        <v>5400</v>
      </c>
      <c r="D13" s="50" t="s">
        <v>242</v>
      </c>
      <c r="E13" s="116">
        <v>819210.67</v>
      </c>
      <c r="F13" s="51" t="s">
        <v>466</v>
      </c>
    </row>
    <row r="14" spans="1:6" ht="78.75">
      <c r="A14" s="175">
        <v>8</v>
      </c>
      <c r="B14" s="50" t="s">
        <v>12</v>
      </c>
      <c r="C14" s="50" t="s">
        <v>5401</v>
      </c>
      <c r="D14" s="50" t="s">
        <v>14</v>
      </c>
      <c r="E14" s="116">
        <v>1380000</v>
      </c>
      <c r="F14" s="51" t="s">
        <v>466</v>
      </c>
    </row>
    <row r="15" spans="1:6" ht="63">
      <c r="A15" s="175">
        <v>9</v>
      </c>
      <c r="B15" s="50" t="s">
        <v>360</v>
      </c>
      <c r="C15" s="50" t="s">
        <v>5402</v>
      </c>
      <c r="D15" s="50" t="s">
        <v>1736</v>
      </c>
      <c r="E15" s="116">
        <v>1050000</v>
      </c>
      <c r="F15" s="51" t="s">
        <v>466</v>
      </c>
    </row>
    <row r="16" spans="1:6" ht="15.75">
      <c r="A16" s="175"/>
      <c r="B16" s="2215" t="s">
        <v>1433</v>
      </c>
      <c r="C16" s="2216"/>
      <c r="D16" s="50"/>
      <c r="E16" s="116"/>
      <c r="F16" s="51"/>
    </row>
    <row r="17" spans="1:6" ht="78.75">
      <c r="A17" s="175">
        <v>10</v>
      </c>
      <c r="B17" s="51" t="s">
        <v>195</v>
      </c>
      <c r="C17" s="50" t="s">
        <v>5403</v>
      </c>
      <c r="D17" s="51" t="s">
        <v>22</v>
      </c>
      <c r="E17" s="117">
        <v>5738993.4500000002</v>
      </c>
      <c r="F17" s="51" t="s">
        <v>466</v>
      </c>
    </row>
    <row r="18" spans="1:6" ht="15.75">
      <c r="A18" s="175"/>
      <c r="B18" s="2189" t="s">
        <v>555</v>
      </c>
      <c r="C18" s="2191"/>
      <c r="D18" s="51"/>
      <c r="E18" s="117"/>
      <c r="F18" s="51"/>
    </row>
    <row r="19" spans="1:6" ht="63">
      <c r="A19" s="175">
        <v>11</v>
      </c>
      <c r="B19" s="51" t="s">
        <v>5404</v>
      </c>
      <c r="C19" s="50" t="s">
        <v>5405</v>
      </c>
      <c r="D19" s="51" t="s">
        <v>5406</v>
      </c>
      <c r="E19" s="117">
        <v>250000</v>
      </c>
      <c r="F19" s="51" t="s">
        <v>4</v>
      </c>
    </row>
    <row r="20" spans="1:6" ht="63">
      <c r="A20" s="175">
        <v>12</v>
      </c>
      <c r="B20" s="51" t="s">
        <v>5407</v>
      </c>
      <c r="C20" s="50" t="s">
        <v>5408</v>
      </c>
      <c r="D20" s="51" t="s">
        <v>5406</v>
      </c>
      <c r="E20" s="117">
        <v>250000</v>
      </c>
      <c r="F20" s="51" t="s">
        <v>4</v>
      </c>
    </row>
    <row r="21" spans="1:6" ht="63">
      <c r="A21" s="175">
        <v>13</v>
      </c>
      <c r="B21" s="51" t="s">
        <v>5409</v>
      </c>
      <c r="C21" s="50" t="s">
        <v>5410</v>
      </c>
      <c r="D21" s="51" t="s">
        <v>5406</v>
      </c>
      <c r="E21" s="117">
        <v>250000</v>
      </c>
      <c r="F21" s="51" t="s">
        <v>4</v>
      </c>
    </row>
    <row r="22" spans="1:6" ht="63">
      <c r="A22" s="175">
        <v>14</v>
      </c>
      <c r="B22" s="51" t="s">
        <v>7358</v>
      </c>
      <c r="C22" s="50" t="s">
        <v>5411</v>
      </c>
      <c r="D22" s="51" t="s">
        <v>5406</v>
      </c>
      <c r="E22" s="117">
        <v>250000</v>
      </c>
      <c r="F22" s="51" t="s">
        <v>4</v>
      </c>
    </row>
    <row r="23" spans="1:6" ht="63">
      <c r="A23" s="175">
        <v>15</v>
      </c>
      <c r="B23" s="51" t="s">
        <v>5412</v>
      </c>
      <c r="C23" s="50" t="s">
        <v>5413</v>
      </c>
      <c r="D23" s="51" t="s">
        <v>5406</v>
      </c>
      <c r="E23" s="117">
        <v>250000</v>
      </c>
      <c r="F23" s="51" t="s">
        <v>4</v>
      </c>
    </row>
    <row r="24" spans="1:6" ht="63">
      <c r="A24" s="175">
        <v>16</v>
      </c>
      <c r="B24" s="51" t="s">
        <v>5414</v>
      </c>
      <c r="C24" s="50" t="s">
        <v>5415</v>
      </c>
      <c r="D24" s="51" t="s">
        <v>5406</v>
      </c>
      <c r="E24" s="117">
        <v>250000</v>
      </c>
      <c r="F24" s="51" t="s">
        <v>4</v>
      </c>
    </row>
    <row r="25" spans="1:6" ht="63">
      <c r="A25" s="175">
        <v>17</v>
      </c>
      <c r="B25" s="51" t="s">
        <v>5416</v>
      </c>
      <c r="C25" s="50" t="s">
        <v>5417</v>
      </c>
      <c r="D25" s="51" t="s">
        <v>5406</v>
      </c>
      <c r="E25" s="117">
        <v>250000</v>
      </c>
      <c r="F25" s="51" t="s">
        <v>4</v>
      </c>
    </row>
    <row r="26" spans="1:6" ht="63">
      <c r="A26" s="175">
        <v>18</v>
      </c>
      <c r="B26" s="51" t="s">
        <v>5418</v>
      </c>
      <c r="C26" s="50" t="s">
        <v>5419</v>
      </c>
      <c r="D26" s="51" t="s">
        <v>5406</v>
      </c>
      <c r="E26" s="117">
        <v>250000</v>
      </c>
      <c r="F26" s="51" t="s">
        <v>4</v>
      </c>
    </row>
    <row r="27" spans="1:6" ht="15.75">
      <c r="A27" s="175"/>
      <c r="B27" s="2189" t="s">
        <v>593</v>
      </c>
      <c r="C27" s="2191"/>
      <c r="D27" s="51"/>
      <c r="E27" s="117"/>
      <c r="F27" s="51"/>
    </row>
    <row r="28" spans="1:6" ht="47.25">
      <c r="A28" s="175">
        <v>19</v>
      </c>
      <c r="B28" s="51" t="s">
        <v>39</v>
      </c>
      <c r="C28" s="50" t="s">
        <v>5420</v>
      </c>
      <c r="D28" s="51" t="s">
        <v>264</v>
      </c>
      <c r="E28" s="117">
        <v>15260218.9</v>
      </c>
      <c r="F28" s="51" t="s">
        <v>466</v>
      </c>
    </row>
    <row r="29" spans="1:6" ht="31.5">
      <c r="A29" s="175">
        <v>20</v>
      </c>
      <c r="B29" s="51" t="s">
        <v>41</v>
      </c>
      <c r="C29" s="50" t="s">
        <v>5421</v>
      </c>
      <c r="D29" s="51" t="s">
        <v>264</v>
      </c>
      <c r="E29" s="117">
        <v>12000000</v>
      </c>
      <c r="F29" s="51" t="s">
        <v>466</v>
      </c>
    </row>
    <row r="30" spans="1:6" ht="15.75">
      <c r="A30" s="175"/>
      <c r="B30" s="2189" t="s">
        <v>2408</v>
      </c>
      <c r="C30" s="2191"/>
      <c r="D30" s="51"/>
      <c r="E30" s="117"/>
      <c r="F30" s="51"/>
    </row>
    <row r="31" spans="1:6" ht="47.25">
      <c r="A31" s="175">
        <v>21</v>
      </c>
      <c r="B31" s="51" t="s">
        <v>5422</v>
      </c>
      <c r="C31" s="50" t="s">
        <v>7362</v>
      </c>
      <c r="D31" s="51" t="s">
        <v>2951</v>
      </c>
      <c r="E31" s="117">
        <v>2500000</v>
      </c>
      <c r="F31" s="50" t="s">
        <v>4</v>
      </c>
    </row>
    <row r="32" spans="1:6" ht="47.25">
      <c r="A32" s="175">
        <v>22</v>
      </c>
      <c r="B32" s="51" t="s">
        <v>5423</v>
      </c>
      <c r="C32" s="50" t="s">
        <v>7363</v>
      </c>
      <c r="D32" s="51" t="s">
        <v>288</v>
      </c>
      <c r="E32" s="117">
        <v>950000</v>
      </c>
      <c r="F32" s="50" t="s">
        <v>4</v>
      </c>
    </row>
    <row r="33" spans="1:10" ht="94.5">
      <c r="A33" s="175">
        <v>23</v>
      </c>
      <c r="B33" s="51" t="s">
        <v>5424</v>
      </c>
      <c r="C33" s="50" t="s">
        <v>7364</v>
      </c>
      <c r="D33" s="51" t="s">
        <v>5425</v>
      </c>
      <c r="E33" s="117">
        <v>1070000</v>
      </c>
      <c r="F33" s="50" t="s">
        <v>4</v>
      </c>
    </row>
    <row r="34" spans="1:10" ht="94.5">
      <c r="A34" s="175">
        <v>24</v>
      </c>
      <c r="B34" s="51" t="s">
        <v>5426</v>
      </c>
      <c r="C34" s="50" t="s">
        <v>7365</v>
      </c>
      <c r="D34" s="51" t="s">
        <v>5425</v>
      </c>
      <c r="E34" s="117">
        <v>1070000</v>
      </c>
      <c r="F34" s="50" t="s">
        <v>4</v>
      </c>
    </row>
    <row r="35" spans="1:10" ht="47.25">
      <c r="A35" s="175">
        <v>25</v>
      </c>
      <c r="B35" s="51" t="s">
        <v>5427</v>
      </c>
      <c r="C35" s="50" t="s">
        <v>7366</v>
      </c>
      <c r="D35" s="51" t="s">
        <v>5428</v>
      </c>
      <c r="E35" s="117">
        <v>2500000</v>
      </c>
      <c r="F35" s="50" t="s">
        <v>4</v>
      </c>
    </row>
    <row r="36" spans="1:10" ht="47.25">
      <c r="A36" s="175">
        <v>26</v>
      </c>
      <c r="B36" s="51" t="s">
        <v>5429</v>
      </c>
      <c r="C36" s="50" t="s">
        <v>7367</v>
      </c>
      <c r="D36" s="51" t="s">
        <v>5430</v>
      </c>
      <c r="E36" s="117">
        <v>950000</v>
      </c>
      <c r="F36" s="50" t="s">
        <v>4</v>
      </c>
      <c r="J36" s="227"/>
    </row>
    <row r="37" spans="1:10" ht="47.25">
      <c r="A37" s="175">
        <v>27</v>
      </c>
      <c r="B37" s="51" t="s">
        <v>5431</v>
      </c>
      <c r="C37" s="50" t="s">
        <v>7368</v>
      </c>
      <c r="D37" s="51" t="s">
        <v>288</v>
      </c>
      <c r="E37" s="117">
        <v>950000</v>
      </c>
      <c r="F37" s="50" t="s">
        <v>4</v>
      </c>
    </row>
    <row r="38" spans="1:10" ht="47.25">
      <c r="A38" s="175">
        <v>28</v>
      </c>
      <c r="B38" s="51" t="s">
        <v>5432</v>
      </c>
      <c r="C38" s="50" t="s">
        <v>7369</v>
      </c>
      <c r="D38" s="51" t="s">
        <v>5433</v>
      </c>
      <c r="E38" s="117">
        <v>950000</v>
      </c>
      <c r="F38" s="50" t="s">
        <v>4</v>
      </c>
    </row>
    <row r="39" spans="1:10" ht="47.25">
      <c r="A39" s="175">
        <v>29</v>
      </c>
      <c r="B39" s="51" t="s">
        <v>5434</v>
      </c>
      <c r="C39" s="50" t="s">
        <v>7370</v>
      </c>
      <c r="D39" s="51" t="s">
        <v>5435</v>
      </c>
      <c r="E39" s="117">
        <v>950000</v>
      </c>
      <c r="F39" s="50" t="s">
        <v>4</v>
      </c>
    </row>
    <row r="40" spans="1:10" ht="47.25">
      <c r="A40" s="175">
        <v>30</v>
      </c>
      <c r="B40" s="51" t="s">
        <v>5436</v>
      </c>
      <c r="C40" s="50" t="s">
        <v>7371</v>
      </c>
      <c r="D40" s="51" t="s">
        <v>4517</v>
      </c>
      <c r="E40" s="117">
        <v>950000</v>
      </c>
      <c r="F40" s="50" t="s">
        <v>4</v>
      </c>
    </row>
    <row r="41" spans="1:10" ht="78.75">
      <c r="A41" s="175">
        <v>31</v>
      </c>
      <c r="B41" s="51" t="s">
        <v>5437</v>
      </c>
      <c r="C41" s="50" t="s">
        <v>7372</v>
      </c>
      <c r="D41" s="51" t="s">
        <v>5438</v>
      </c>
      <c r="E41" s="117">
        <v>2620000</v>
      </c>
      <c r="F41" s="50" t="s">
        <v>4</v>
      </c>
    </row>
    <row r="42" spans="1:10" ht="47.25">
      <c r="A42" s="175">
        <v>32</v>
      </c>
      <c r="B42" s="51" t="s">
        <v>5439</v>
      </c>
      <c r="C42" s="50" t="s">
        <v>7373</v>
      </c>
      <c r="D42" s="51" t="s">
        <v>1246</v>
      </c>
      <c r="E42" s="117">
        <v>1900000</v>
      </c>
      <c r="F42" s="50" t="s">
        <v>4</v>
      </c>
    </row>
    <row r="43" spans="1:10" ht="47.25">
      <c r="A43" s="175">
        <v>33</v>
      </c>
      <c r="B43" s="51" t="s">
        <v>5440</v>
      </c>
      <c r="C43" s="50" t="s">
        <v>7374</v>
      </c>
      <c r="D43" s="51" t="s">
        <v>4517</v>
      </c>
      <c r="E43" s="117">
        <v>950000</v>
      </c>
      <c r="F43" s="50" t="s">
        <v>4</v>
      </c>
    </row>
    <row r="44" spans="1:10" ht="47.25">
      <c r="A44" s="175">
        <v>34</v>
      </c>
      <c r="B44" s="51" t="s">
        <v>5441</v>
      </c>
      <c r="C44" s="50" t="s">
        <v>7375</v>
      </c>
      <c r="D44" s="51" t="s">
        <v>5442</v>
      </c>
      <c r="E44" s="117">
        <v>450000</v>
      </c>
      <c r="F44" s="50" t="s">
        <v>4</v>
      </c>
    </row>
    <row r="45" spans="1:10" ht="47.25">
      <c r="A45" s="175">
        <v>35</v>
      </c>
      <c r="B45" s="51" t="s">
        <v>5443</v>
      </c>
      <c r="C45" s="50" t="s">
        <v>7376</v>
      </c>
      <c r="D45" s="51" t="s">
        <v>4517</v>
      </c>
      <c r="E45" s="117">
        <v>950000</v>
      </c>
      <c r="F45" s="50" t="s">
        <v>4</v>
      </c>
    </row>
    <row r="46" spans="1:10" ht="47.25">
      <c r="A46" s="175">
        <v>36</v>
      </c>
      <c r="B46" s="51" t="s">
        <v>5444</v>
      </c>
      <c r="C46" s="50" t="s">
        <v>7377</v>
      </c>
      <c r="D46" s="51" t="s">
        <v>5445</v>
      </c>
      <c r="E46" s="117">
        <v>950000</v>
      </c>
      <c r="F46" s="50" t="s">
        <v>4</v>
      </c>
    </row>
    <row r="47" spans="1:10" ht="94.5">
      <c r="A47" s="175">
        <v>37</v>
      </c>
      <c r="B47" s="51" t="s">
        <v>5446</v>
      </c>
      <c r="C47" s="50" t="s">
        <v>7378</v>
      </c>
      <c r="D47" s="51" t="s">
        <v>5447</v>
      </c>
      <c r="E47" s="117">
        <v>1070000</v>
      </c>
      <c r="F47" s="50" t="s">
        <v>4</v>
      </c>
    </row>
    <row r="48" spans="1:10" ht="94.5">
      <c r="A48" s="175">
        <v>38</v>
      </c>
      <c r="B48" s="50" t="s">
        <v>5448</v>
      </c>
      <c r="C48" s="50" t="s">
        <v>7379</v>
      </c>
      <c r="D48" s="50" t="s">
        <v>5449</v>
      </c>
      <c r="E48" s="116">
        <v>1000000</v>
      </c>
      <c r="F48" s="50" t="s">
        <v>4</v>
      </c>
    </row>
    <row r="49" spans="1:6" ht="47.25">
      <c r="A49" s="175">
        <v>39</v>
      </c>
      <c r="B49" s="50" t="s">
        <v>5450</v>
      </c>
      <c r="C49" s="50" t="s">
        <v>7380</v>
      </c>
      <c r="D49" s="51" t="s">
        <v>2951</v>
      </c>
      <c r="E49" s="117">
        <v>2500000</v>
      </c>
      <c r="F49" s="50" t="s">
        <v>4</v>
      </c>
    </row>
    <row r="50" spans="1:6" ht="47.25">
      <c r="A50" s="175">
        <v>40</v>
      </c>
      <c r="B50" s="51" t="s">
        <v>5451</v>
      </c>
      <c r="C50" s="50" t="s">
        <v>7381</v>
      </c>
      <c r="D50" s="51" t="s">
        <v>4517</v>
      </c>
      <c r="E50" s="117">
        <v>950000</v>
      </c>
      <c r="F50" s="50" t="s">
        <v>4</v>
      </c>
    </row>
    <row r="51" spans="1:6" ht="47.25">
      <c r="A51" s="175">
        <v>41</v>
      </c>
      <c r="B51" s="51" t="s">
        <v>5452</v>
      </c>
      <c r="C51" s="50" t="s">
        <v>7382</v>
      </c>
      <c r="D51" s="51" t="s">
        <v>4517</v>
      </c>
      <c r="E51" s="117">
        <v>950000</v>
      </c>
      <c r="F51" s="50" t="s">
        <v>4</v>
      </c>
    </row>
    <row r="52" spans="1:6" ht="94.5">
      <c r="A52" s="175">
        <v>42</v>
      </c>
      <c r="B52" s="51" t="s">
        <v>5453</v>
      </c>
      <c r="C52" s="50" t="s">
        <v>7383</v>
      </c>
      <c r="D52" s="51" t="s">
        <v>5454</v>
      </c>
      <c r="E52" s="117">
        <v>2020000</v>
      </c>
      <c r="F52" s="50" t="s">
        <v>4</v>
      </c>
    </row>
    <row r="53" spans="1:6" ht="47.25">
      <c r="A53" s="175">
        <v>43</v>
      </c>
      <c r="B53" s="51" t="s">
        <v>5455</v>
      </c>
      <c r="C53" s="50" t="s">
        <v>7384</v>
      </c>
      <c r="D53" s="51" t="s">
        <v>4517</v>
      </c>
      <c r="E53" s="117">
        <v>950000</v>
      </c>
      <c r="F53" s="50" t="s">
        <v>4</v>
      </c>
    </row>
    <row r="54" spans="1:6" ht="47.25">
      <c r="A54" s="175">
        <v>44</v>
      </c>
      <c r="B54" s="51" t="s">
        <v>5456</v>
      </c>
      <c r="C54" s="50" t="s">
        <v>7385</v>
      </c>
      <c r="D54" s="51" t="s">
        <v>4517</v>
      </c>
      <c r="E54" s="117">
        <v>950000</v>
      </c>
      <c r="F54" s="50" t="s">
        <v>4</v>
      </c>
    </row>
    <row r="55" spans="1:6" ht="47.25">
      <c r="A55" s="175">
        <v>45</v>
      </c>
      <c r="B55" s="51" t="s">
        <v>5457</v>
      </c>
      <c r="C55" s="50" t="s">
        <v>7386</v>
      </c>
      <c r="D55" s="51" t="s">
        <v>4517</v>
      </c>
      <c r="E55" s="117">
        <v>950000</v>
      </c>
      <c r="F55" s="50" t="s">
        <v>4</v>
      </c>
    </row>
    <row r="56" spans="1:6" ht="47.25">
      <c r="A56" s="175">
        <v>46</v>
      </c>
      <c r="B56" s="51" t="s">
        <v>5458</v>
      </c>
      <c r="C56" s="50" t="s">
        <v>7387</v>
      </c>
      <c r="D56" s="51" t="s">
        <v>4517</v>
      </c>
      <c r="E56" s="117">
        <v>950000</v>
      </c>
      <c r="F56" s="50" t="s">
        <v>4</v>
      </c>
    </row>
    <row r="57" spans="1:6" ht="47.25">
      <c r="A57" s="175">
        <v>47</v>
      </c>
      <c r="B57" s="51" t="s">
        <v>5459</v>
      </c>
      <c r="C57" s="50" t="s">
        <v>7388</v>
      </c>
      <c r="D57" s="51" t="s">
        <v>5460</v>
      </c>
      <c r="E57" s="117">
        <v>3500000</v>
      </c>
      <c r="F57" s="50" t="s">
        <v>4</v>
      </c>
    </row>
    <row r="58" spans="1:6" ht="94.5">
      <c r="A58" s="175">
        <v>48</v>
      </c>
      <c r="B58" s="51" t="s">
        <v>5461</v>
      </c>
      <c r="C58" s="50" t="s">
        <v>7389</v>
      </c>
      <c r="D58" s="51" t="s">
        <v>5425</v>
      </c>
      <c r="E58" s="117">
        <v>1070000</v>
      </c>
      <c r="F58" s="50" t="s">
        <v>4</v>
      </c>
    </row>
    <row r="59" spans="1:6" ht="47.25">
      <c r="A59" s="175">
        <v>49</v>
      </c>
      <c r="B59" s="51" t="s">
        <v>5462</v>
      </c>
      <c r="C59" s="50" t="s">
        <v>7390</v>
      </c>
      <c r="D59" s="51" t="s">
        <v>4517</v>
      </c>
      <c r="E59" s="117">
        <v>950000</v>
      </c>
      <c r="F59" s="50" t="s">
        <v>4</v>
      </c>
    </row>
    <row r="60" spans="1:6" ht="47.25">
      <c r="A60" s="175">
        <v>50</v>
      </c>
      <c r="B60" s="51" t="s">
        <v>5463</v>
      </c>
      <c r="C60" s="50" t="s">
        <v>7391</v>
      </c>
      <c r="D60" s="51" t="s">
        <v>4517</v>
      </c>
      <c r="E60" s="117">
        <v>950000</v>
      </c>
      <c r="F60" s="50" t="s">
        <v>4</v>
      </c>
    </row>
    <row r="61" spans="1:6" ht="47.25">
      <c r="A61" s="175">
        <v>51</v>
      </c>
      <c r="B61" s="51" t="s">
        <v>5464</v>
      </c>
      <c r="C61" s="50" t="s">
        <v>7392</v>
      </c>
      <c r="D61" s="51" t="s">
        <v>4517</v>
      </c>
      <c r="E61" s="117">
        <v>950000</v>
      </c>
      <c r="F61" s="50" t="s">
        <v>4</v>
      </c>
    </row>
    <row r="62" spans="1:6" ht="47.25">
      <c r="A62" s="175">
        <v>52</v>
      </c>
      <c r="B62" s="51" t="s">
        <v>4921</v>
      </c>
      <c r="C62" s="50" t="s">
        <v>7393</v>
      </c>
      <c r="D62" s="51" t="s">
        <v>4517</v>
      </c>
      <c r="E62" s="117">
        <v>950000</v>
      </c>
      <c r="F62" s="50" t="s">
        <v>4</v>
      </c>
    </row>
    <row r="63" spans="1:6" ht="47.25">
      <c r="A63" s="175">
        <v>53</v>
      </c>
      <c r="B63" s="51" t="s">
        <v>5465</v>
      </c>
      <c r="C63" s="50" t="s">
        <v>7393</v>
      </c>
      <c r="D63" s="51" t="s">
        <v>4517</v>
      </c>
      <c r="E63" s="117">
        <v>950000</v>
      </c>
      <c r="F63" s="50" t="s">
        <v>4</v>
      </c>
    </row>
    <row r="64" spans="1:6" ht="31.5">
      <c r="A64" s="175">
        <v>54</v>
      </c>
      <c r="B64" s="51" t="s">
        <v>5466</v>
      </c>
      <c r="C64" s="50" t="s">
        <v>7394</v>
      </c>
      <c r="D64" s="51" t="s">
        <v>5467</v>
      </c>
      <c r="E64" s="117">
        <v>120000</v>
      </c>
      <c r="F64" s="50" t="s">
        <v>4</v>
      </c>
    </row>
    <row r="65" spans="1:6" ht="31.5">
      <c r="A65" s="175">
        <v>55</v>
      </c>
      <c r="B65" s="51" t="s">
        <v>5468</v>
      </c>
      <c r="C65" s="50" t="s">
        <v>7395</v>
      </c>
      <c r="D65" s="51" t="s">
        <v>5467</v>
      </c>
      <c r="E65" s="117">
        <v>120000</v>
      </c>
      <c r="F65" s="50" t="s">
        <v>4</v>
      </c>
    </row>
    <row r="66" spans="1:6" ht="31.5">
      <c r="A66" s="175">
        <v>56</v>
      </c>
      <c r="B66" s="51" t="s">
        <v>5469</v>
      </c>
      <c r="C66" s="50" t="s">
        <v>7396</v>
      </c>
      <c r="D66" s="51" t="s">
        <v>5467</v>
      </c>
      <c r="E66" s="117">
        <v>120000</v>
      </c>
      <c r="F66" s="50" t="s">
        <v>4</v>
      </c>
    </row>
    <row r="67" spans="1:6" ht="31.5">
      <c r="A67" s="175">
        <v>57</v>
      </c>
      <c r="B67" s="51" t="s">
        <v>5470</v>
      </c>
      <c r="C67" s="50" t="s">
        <v>7397</v>
      </c>
      <c r="D67" s="51" t="s">
        <v>5467</v>
      </c>
      <c r="E67" s="117">
        <v>120000</v>
      </c>
      <c r="F67" s="50" t="s">
        <v>4</v>
      </c>
    </row>
    <row r="68" spans="1:6" ht="15.75">
      <c r="A68" s="175"/>
      <c r="B68" s="2189" t="s">
        <v>535</v>
      </c>
      <c r="C68" s="2191"/>
      <c r="D68" s="51"/>
      <c r="E68" s="117"/>
      <c r="F68" s="50"/>
    </row>
    <row r="69" spans="1:6" ht="47.25">
      <c r="A69" s="175">
        <v>58</v>
      </c>
      <c r="B69" s="50" t="s">
        <v>5471</v>
      </c>
      <c r="C69" s="50" t="s">
        <v>7398</v>
      </c>
      <c r="D69" s="51" t="s">
        <v>5472</v>
      </c>
      <c r="E69" s="117">
        <v>3500000</v>
      </c>
      <c r="F69" s="50" t="s">
        <v>4</v>
      </c>
    </row>
    <row r="70" spans="1:6" ht="47.25">
      <c r="A70" s="175">
        <v>59</v>
      </c>
      <c r="B70" s="50" t="s">
        <v>5473</v>
      </c>
      <c r="C70" s="50" t="s">
        <v>7399</v>
      </c>
      <c r="D70" s="51" t="s">
        <v>1246</v>
      </c>
      <c r="E70" s="117">
        <v>1900000</v>
      </c>
      <c r="F70" s="50" t="s">
        <v>4</v>
      </c>
    </row>
    <row r="71" spans="1:6" ht="47.25">
      <c r="A71" s="175">
        <v>60</v>
      </c>
      <c r="B71" s="50" t="s">
        <v>5474</v>
      </c>
      <c r="C71" s="50" t="s">
        <v>7400</v>
      </c>
      <c r="D71" s="51" t="s">
        <v>1246</v>
      </c>
      <c r="E71" s="117">
        <v>1900000</v>
      </c>
      <c r="F71" s="50" t="s">
        <v>4</v>
      </c>
    </row>
    <row r="72" spans="1:6" ht="47.25">
      <c r="A72" s="175">
        <v>61</v>
      </c>
      <c r="B72" s="50" t="s">
        <v>5475</v>
      </c>
      <c r="C72" s="50" t="s">
        <v>7401</v>
      </c>
      <c r="D72" s="51" t="s">
        <v>5476</v>
      </c>
      <c r="E72" s="117">
        <v>3500000</v>
      </c>
      <c r="F72" s="50" t="s">
        <v>4</v>
      </c>
    </row>
    <row r="73" spans="1:6" ht="47.25">
      <c r="A73" s="175">
        <v>62</v>
      </c>
      <c r="B73" s="51" t="s">
        <v>5477</v>
      </c>
      <c r="C73" s="50" t="s">
        <v>7402</v>
      </c>
      <c r="D73" s="51" t="s">
        <v>5478</v>
      </c>
      <c r="E73" s="117">
        <v>3500000</v>
      </c>
      <c r="F73" s="50" t="s">
        <v>4</v>
      </c>
    </row>
    <row r="74" spans="1:6" ht="47.25">
      <c r="A74" s="175">
        <v>63</v>
      </c>
      <c r="B74" s="51" t="s">
        <v>5479</v>
      </c>
      <c r="C74" s="50" t="s">
        <v>7403</v>
      </c>
      <c r="D74" s="51" t="s">
        <v>5480</v>
      </c>
      <c r="E74" s="117">
        <v>950000</v>
      </c>
      <c r="F74" s="50" t="s">
        <v>4</v>
      </c>
    </row>
    <row r="75" spans="1:6" ht="63">
      <c r="A75" s="175">
        <v>64</v>
      </c>
      <c r="B75" s="51" t="s">
        <v>5481</v>
      </c>
      <c r="C75" s="50" t="s">
        <v>7404</v>
      </c>
      <c r="D75" s="51" t="s">
        <v>5482</v>
      </c>
      <c r="E75" s="117">
        <v>200000</v>
      </c>
      <c r="F75" s="50" t="s">
        <v>4</v>
      </c>
    </row>
    <row r="76" spans="1:6" ht="47.25">
      <c r="A76" s="175">
        <v>65</v>
      </c>
      <c r="B76" s="51" t="s">
        <v>5483</v>
      </c>
      <c r="C76" s="50" t="s">
        <v>7405</v>
      </c>
      <c r="D76" s="51" t="s">
        <v>4517</v>
      </c>
      <c r="E76" s="117">
        <v>950000</v>
      </c>
      <c r="F76" s="50" t="s">
        <v>4</v>
      </c>
    </row>
    <row r="77" spans="1:6" ht="63">
      <c r="A77" s="175">
        <v>66</v>
      </c>
      <c r="B77" s="51" t="s">
        <v>5484</v>
      </c>
      <c r="C77" s="50" t="s">
        <v>7406</v>
      </c>
      <c r="D77" s="51" t="s">
        <v>5485</v>
      </c>
      <c r="E77" s="117">
        <v>200000</v>
      </c>
      <c r="F77" s="50" t="s">
        <v>4</v>
      </c>
    </row>
    <row r="78" spans="1:6" ht="15.75">
      <c r="A78" s="175"/>
      <c r="B78" s="2189" t="s">
        <v>662</v>
      </c>
      <c r="C78" s="2191"/>
      <c r="D78" s="51"/>
      <c r="E78" s="117"/>
      <c r="F78" s="50"/>
    </row>
    <row r="79" spans="1:6" ht="47.25">
      <c r="A79" s="175">
        <v>67</v>
      </c>
      <c r="B79" s="51" t="s">
        <v>5487</v>
      </c>
      <c r="C79" s="50" t="s">
        <v>7408</v>
      </c>
      <c r="D79" s="51" t="s">
        <v>5488</v>
      </c>
      <c r="E79" s="117">
        <v>2400000</v>
      </c>
      <c r="F79" s="50" t="s">
        <v>4</v>
      </c>
    </row>
    <row r="80" spans="1:6" ht="15.75">
      <c r="A80" s="159"/>
      <c r="B80" s="95"/>
      <c r="C80" s="100" t="s">
        <v>15</v>
      </c>
      <c r="D80" s="95"/>
      <c r="E80" s="481">
        <f>SUM(E6:E79)</f>
        <v>106540875.52000001</v>
      </c>
      <c r="F80" s="95"/>
    </row>
    <row r="81" spans="1:6" ht="81" customHeight="1">
      <c r="A81" s="2143" t="s">
        <v>3460</v>
      </c>
      <c r="B81" s="2143"/>
      <c r="C81" s="2143"/>
      <c r="D81" s="2143" t="s">
        <v>172</v>
      </c>
      <c r="E81" s="2143"/>
      <c r="F81" s="2143"/>
    </row>
    <row r="82" spans="1:6" s="583" customFormat="1" ht="15.75">
      <c r="A82" s="371"/>
      <c r="B82" s="371"/>
      <c r="C82" s="371"/>
      <c r="D82" s="371"/>
      <c r="E82" s="371"/>
      <c r="F82" s="371"/>
    </row>
    <row r="83" spans="1:6" s="583" customFormat="1" ht="15.75">
      <c r="A83" s="371"/>
      <c r="B83" s="371"/>
      <c r="C83" s="371"/>
      <c r="D83" s="371"/>
      <c r="E83" s="371"/>
      <c r="F83" s="371"/>
    </row>
    <row r="84" spans="1:6" s="583" customFormat="1" ht="15.75">
      <c r="A84" s="371"/>
      <c r="B84" s="371"/>
      <c r="C84" s="371"/>
      <c r="D84" s="371"/>
      <c r="E84" s="371"/>
      <c r="F84" s="371"/>
    </row>
    <row r="85" spans="1:6" s="583" customFormat="1" ht="15.75">
      <c r="A85" s="371"/>
      <c r="B85" s="371"/>
      <c r="C85" s="371"/>
      <c r="D85" s="371"/>
      <c r="E85" s="371"/>
      <c r="F85" s="371"/>
    </row>
    <row r="90" spans="1:6" ht="141.75">
      <c r="A90" s="169">
        <v>67</v>
      </c>
      <c r="B90" s="143" t="s">
        <v>5486</v>
      </c>
      <c r="C90" s="97" t="s">
        <v>7407</v>
      </c>
      <c r="D90" s="143" t="s">
        <v>7359</v>
      </c>
      <c r="E90" s="117">
        <v>1000000</v>
      </c>
      <c r="F90" s="97" t="s">
        <v>4</v>
      </c>
    </row>
    <row r="91" spans="1:6" ht="47.25">
      <c r="A91" s="169">
        <v>69</v>
      </c>
      <c r="B91" s="143" t="s">
        <v>7360</v>
      </c>
      <c r="C91" s="97" t="s">
        <v>7409</v>
      </c>
      <c r="D91" s="143" t="s">
        <v>7361</v>
      </c>
      <c r="E91" s="117">
        <v>1500000</v>
      </c>
      <c r="F91" s="97" t="s">
        <v>4</v>
      </c>
    </row>
    <row r="92" spans="1:6">
      <c r="E92" s="6">
        <f>SUM(E90:E91)</f>
        <v>2500000</v>
      </c>
    </row>
    <row r="95" spans="1:6">
      <c r="E95" s="6">
        <f>E92+E80</f>
        <v>109040875.52000001</v>
      </c>
    </row>
  </sheetData>
  <mergeCells count="13">
    <mergeCell ref="A1:F1"/>
    <mergeCell ref="A2:F2"/>
    <mergeCell ref="A3:F3"/>
    <mergeCell ref="B5:C5"/>
    <mergeCell ref="B12:C12"/>
    <mergeCell ref="B16:C16"/>
    <mergeCell ref="A81:C81"/>
    <mergeCell ref="D81:F81"/>
    <mergeCell ref="B18:C18"/>
    <mergeCell ref="B27:C27"/>
    <mergeCell ref="B30:C30"/>
    <mergeCell ref="B68:C68"/>
    <mergeCell ref="B78:C78"/>
  </mergeCells>
  <pageMargins left="0.7" right="0.7" top="0.75" bottom="0.75" header="0.3" footer="0.3"/>
  <pageSetup orientation="landscape" r:id="rId1"/>
  <headerFooter>
    <oddFooter>Page &amp;P of &amp;N</oddFooter>
  </headerFooter>
</worksheet>
</file>

<file path=xl/worksheets/sheet172.xml><?xml version="1.0" encoding="utf-8"?>
<worksheet xmlns="http://schemas.openxmlformats.org/spreadsheetml/2006/main" xmlns:r="http://schemas.openxmlformats.org/officeDocument/2006/relationships">
  <sheetPr>
    <tabColor theme="5" tint="-0.499984740745262"/>
  </sheetPr>
  <dimension ref="A1:I55"/>
  <sheetViews>
    <sheetView topLeftCell="A5" workbookViewId="0">
      <selection activeCell="E9" sqref="E9"/>
    </sheetView>
  </sheetViews>
  <sheetFormatPr defaultRowHeight="15.75"/>
  <cols>
    <col min="1" max="1" width="7" style="342" customWidth="1"/>
    <col min="2" max="2" width="14.140625" style="342" customWidth="1"/>
    <col min="3" max="3" width="42.7109375" style="342" customWidth="1"/>
    <col min="4" max="4" width="26.5703125" style="342" customWidth="1"/>
    <col min="5" max="5" width="22" style="391" customWidth="1"/>
    <col min="6" max="6" width="9.7109375" style="389" customWidth="1"/>
    <col min="7" max="8" width="9.140625" style="286"/>
    <col min="9" max="9" width="11.7109375" style="286" customWidth="1"/>
    <col min="10" max="10" width="12" style="286" bestFit="1" customWidth="1"/>
    <col min="11" max="16384" width="9.140625" style="286"/>
  </cols>
  <sheetData>
    <row r="1" spans="1:6">
      <c r="A1" s="2234" t="s">
        <v>133</v>
      </c>
      <c r="B1" s="2234"/>
      <c r="C1" s="2234"/>
      <c r="D1" s="2234"/>
      <c r="E1" s="2234"/>
      <c r="F1" s="2234"/>
    </row>
    <row r="2" spans="1:6">
      <c r="A2" s="2234" t="s">
        <v>5820</v>
      </c>
      <c r="B2" s="2234"/>
      <c r="C2" s="2234"/>
      <c r="D2" s="2234"/>
      <c r="E2" s="2234"/>
      <c r="F2" s="2234"/>
    </row>
    <row r="3" spans="1:6">
      <c r="A3" s="2234" t="s">
        <v>5821</v>
      </c>
      <c r="B3" s="2234"/>
      <c r="C3" s="2234"/>
      <c r="D3" s="2234"/>
      <c r="E3" s="2234"/>
      <c r="F3" s="2234"/>
    </row>
    <row r="4" spans="1:6" ht="36" customHeight="1">
      <c r="A4" s="387" t="s">
        <v>134</v>
      </c>
      <c r="B4" s="312" t="s">
        <v>676</v>
      </c>
      <c r="C4" s="56" t="s">
        <v>463</v>
      </c>
      <c r="D4" s="56" t="s">
        <v>788</v>
      </c>
      <c r="E4" s="388" t="s">
        <v>3371</v>
      </c>
      <c r="F4" s="56" t="s">
        <v>677</v>
      </c>
    </row>
    <row r="5" spans="1:6">
      <c r="A5" s="387"/>
      <c r="B5" s="2195" t="s">
        <v>139</v>
      </c>
      <c r="C5" s="2195"/>
      <c r="D5" s="2195"/>
      <c r="E5" s="388"/>
      <c r="F5" s="56"/>
    </row>
    <row r="6" spans="1:6" ht="78.75">
      <c r="A6" s="84">
        <v>1</v>
      </c>
      <c r="B6" s="84" t="s">
        <v>5822</v>
      </c>
      <c r="C6" s="84" t="s">
        <v>7222</v>
      </c>
      <c r="D6" s="84" t="s">
        <v>5823</v>
      </c>
      <c r="E6" s="390">
        <v>1009252.52</v>
      </c>
      <c r="F6" s="65" t="s">
        <v>118</v>
      </c>
    </row>
    <row r="7" spans="1:6" ht="31.5">
      <c r="A7" s="84">
        <f>A6+1</f>
        <v>2</v>
      </c>
      <c r="B7" s="84" t="s">
        <v>5824</v>
      </c>
      <c r="C7" s="84" t="s">
        <v>7256</v>
      </c>
      <c r="D7" s="84" t="s">
        <v>3</v>
      </c>
      <c r="E7" s="390">
        <v>3744000</v>
      </c>
      <c r="F7" s="65" t="s">
        <v>118</v>
      </c>
    </row>
    <row r="8" spans="1:6" ht="31.5">
      <c r="A8" s="84">
        <f>A7+1</f>
        <v>3</v>
      </c>
      <c r="B8" s="84" t="s">
        <v>7</v>
      </c>
      <c r="C8" s="84" t="s">
        <v>7223</v>
      </c>
      <c r="D8" s="84" t="s">
        <v>794</v>
      </c>
      <c r="E8" s="390">
        <v>43200</v>
      </c>
      <c r="F8" s="65" t="s">
        <v>118</v>
      </c>
    </row>
    <row r="9" spans="1:6" ht="31.5">
      <c r="A9" s="84">
        <f>A8+1</f>
        <v>4</v>
      </c>
      <c r="B9" s="84" t="s">
        <v>10</v>
      </c>
      <c r="C9" s="84" t="s">
        <v>7224</v>
      </c>
      <c r="D9" s="84" t="s">
        <v>580</v>
      </c>
      <c r="E9" s="390">
        <v>66000</v>
      </c>
      <c r="F9" s="65" t="s">
        <v>118</v>
      </c>
    </row>
    <row r="10" spans="1:6" ht="47.25">
      <c r="A10" s="84">
        <f>A9+1</f>
        <v>5</v>
      </c>
      <c r="B10" s="84" t="s">
        <v>12</v>
      </c>
      <c r="C10" s="84" t="s">
        <v>7225</v>
      </c>
      <c r="D10" s="84" t="s">
        <v>5825</v>
      </c>
      <c r="E10" s="390">
        <v>1680000</v>
      </c>
      <c r="F10" s="65" t="s">
        <v>118</v>
      </c>
    </row>
    <row r="11" spans="1:6">
      <c r="A11" s="84"/>
      <c r="B11" s="2173" t="s">
        <v>142</v>
      </c>
      <c r="C11" s="2174"/>
      <c r="D11" s="2175"/>
      <c r="E11" s="390"/>
      <c r="F11" s="65"/>
    </row>
    <row r="12" spans="1:6" ht="47.25">
      <c r="A12" s="84">
        <v>6</v>
      </c>
      <c r="B12" s="84" t="s">
        <v>1423</v>
      </c>
      <c r="C12" s="84" t="s">
        <v>7226</v>
      </c>
      <c r="D12" s="84" t="s">
        <v>5826</v>
      </c>
      <c r="E12" s="390">
        <v>751226.27</v>
      </c>
      <c r="F12" s="65" t="s">
        <v>118</v>
      </c>
    </row>
    <row r="13" spans="1:6" ht="47.25">
      <c r="A13" s="84">
        <v>7</v>
      </c>
      <c r="B13" s="84" t="s">
        <v>1426</v>
      </c>
      <c r="C13" s="84" t="s">
        <v>7227</v>
      </c>
      <c r="D13" s="84" t="s">
        <v>5827</v>
      </c>
      <c r="E13" s="390">
        <v>1320000</v>
      </c>
      <c r="F13" s="65" t="s">
        <v>118</v>
      </c>
    </row>
    <row r="14" spans="1:6" ht="47.25">
      <c r="A14" s="84">
        <v>8</v>
      </c>
      <c r="B14" s="84" t="s">
        <v>7208</v>
      </c>
      <c r="C14" s="84" t="s">
        <v>7228</v>
      </c>
      <c r="D14" s="84" t="s">
        <v>5881</v>
      </c>
      <c r="E14" s="390">
        <v>1200000</v>
      </c>
      <c r="F14" s="65" t="s">
        <v>118</v>
      </c>
    </row>
    <row r="15" spans="1:6">
      <c r="A15" s="84"/>
      <c r="B15" s="2171" t="s">
        <v>810</v>
      </c>
      <c r="C15" s="2171"/>
      <c r="D15" s="84"/>
      <c r="E15" s="390"/>
      <c r="F15" s="65"/>
    </row>
    <row r="16" spans="1:6" ht="47.25">
      <c r="A16" s="84">
        <v>9</v>
      </c>
      <c r="B16" s="102" t="s">
        <v>5828</v>
      </c>
      <c r="C16" s="102" t="s">
        <v>7229</v>
      </c>
      <c r="D16" s="102" t="s">
        <v>7016</v>
      </c>
      <c r="E16" s="381">
        <v>2000000</v>
      </c>
      <c r="F16" s="65" t="s">
        <v>4</v>
      </c>
    </row>
    <row r="17" spans="1:9" ht="63">
      <c r="A17" s="84">
        <f>1+A16</f>
        <v>10</v>
      </c>
      <c r="B17" s="102" t="s">
        <v>5829</v>
      </c>
      <c r="C17" s="102" t="s">
        <v>7230</v>
      </c>
      <c r="D17" s="102" t="s">
        <v>7209</v>
      </c>
      <c r="E17" s="381">
        <v>1000000</v>
      </c>
      <c r="F17" s="65" t="s">
        <v>4</v>
      </c>
    </row>
    <row r="18" spans="1:9" ht="47.25">
      <c r="A18" s="84">
        <f t="shared" ref="A18:A37" si="0">1+A17</f>
        <v>11</v>
      </c>
      <c r="B18" s="102" t="s">
        <v>5830</v>
      </c>
      <c r="C18" s="102" t="s">
        <v>7231</v>
      </c>
      <c r="D18" s="102" t="s">
        <v>4517</v>
      </c>
      <c r="E18" s="381">
        <v>1000000</v>
      </c>
      <c r="F18" s="65" t="s">
        <v>4</v>
      </c>
    </row>
    <row r="19" spans="1:9" ht="47.25">
      <c r="A19" s="84">
        <f t="shared" si="0"/>
        <v>12</v>
      </c>
      <c r="B19" s="102" t="s">
        <v>5831</v>
      </c>
      <c r="C19" s="102" t="s">
        <v>7232</v>
      </c>
      <c r="D19" s="102" t="s">
        <v>1115</v>
      </c>
      <c r="E19" s="381">
        <v>3000000</v>
      </c>
      <c r="F19" s="65" t="s">
        <v>4</v>
      </c>
    </row>
    <row r="20" spans="1:9" ht="47.25">
      <c r="A20" s="84">
        <f t="shared" si="0"/>
        <v>13</v>
      </c>
      <c r="B20" s="102" t="s">
        <v>5832</v>
      </c>
      <c r="C20" s="102" t="s">
        <v>7233</v>
      </c>
      <c r="D20" s="102" t="s">
        <v>7212</v>
      </c>
      <c r="E20" s="381">
        <v>1000000</v>
      </c>
      <c r="F20" s="65" t="s">
        <v>4</v>
      </c>
    </row>
    <row r="21" spans="1:9" ht="47.25">
      <c r="A21" s="84">
        <f t="shared" si="0"/>
        <v>14</v>
      </c>
      <c r="B21" s="102" t="s">
        <v>5833</v>
      </c>
      <c r="C21" s="102" t="s">
        <v>7234</v>
      </c>
      <c r="D21" s="102" t="s">
        <v>7211</v>
      </c>
      <c r="E21" s="381">
        <v>2000000</v>
      </c>
      <c r="F21" s="65" t="s">
        <v>4</v>
      </c>
    </row>
    <row r="22" spans="1:9" ht="47.25">
      <c r="A22" s="84">
        <f t="shared" si="0"/>
        <v>15</v>
      </c>
      <c r="B22" s="102" t="s">
        <v>5834</v>
      </c>
      <c r="C22" s="102" t="s">
        <v>7235</v>
      </c>
      <c r="D22" s="102" t="s">
        <v>7213</v>
      </c>
      <c r="E22" s="381">
        <v>1000000</v>
      </c>
      <c r="F22" s="65" t="s">
        <v>4</v>
      </c>
    </row>
    <row r="23" spans="1:9" ht="47.25">
      <c r="A23" s="84">
        <f t="shared" si="0"/>
        <v>16</v>
      </c>
      <c r="B23" s="102" t="s">
        <v>5835</v>
      </c>
      <c r="C23" s="102" t="s">
        <v>7236</v>
      </c>
      <c r="D23" s="102" t="s">
        <v>7214</v>
      </c>
      <c r="E23" s="381">
        <v>100000</v>
      </c>
      <c r="F23" s="65" t="s">
        <v>4</v>
      </c>
    </row>
    <row r="24" spans="1:9" ht="63">
      <c r="A24" s="84">
        <f t="shared" si="0"/>
        <v>17</v>
      </c>
      <c r="B24" s="102" t="s">
        <v>5836</v>
      </c>
      <c r="C24" s="102" t="s">
        <v>7237</v>
      </c>
      <c r="D24" s="102" t="s">
        <v>5837</v>
      </c>
      <c r="E24" s="381">
        <v>4500000</v>
      </c>
      <c r="F24" s="65" t="s">
        <v>4</v>
      </c>
    </row>
    <row r="25" spans="1:9" ht="47.25">
      <c r="A25" s="84">
        <f t="shared" si="0"/>
        <v>18</v>
      </c>
      <c r="B25" s="102" t="s">
        <v>5838</v>
      </c>
      <c r="C25" s="102" t="s">
        <v>7238</v>
      </c>
      <c r="D25" s="102" t="s">
        <v>1246</v>
      </c>
      <c r="E25" s="381">
        <v>2000000</v>
      </c>
      <c r="F25" s="65" t="s">
        <v>4</v>
      </c>
    </row>
    <row r="26" spans="1:9" ht="47.25">
      <c r="A26" s="84">
        <f t="shared" si="0"/>
        <v>19</v>
      </c>
      <c r="B26" s="102" t="s">
        <v>5839</v>
      </c>
      <c r="C26" s="102" t="s">
        <v>7239</v>
      </c>
      <c r="D26" s="102" t="s">
        <v>7209</v>
      </c>
      <c r="E26" s="381">
        <v>1000000</v>
      </c>
      <c r="F26" s="65" t="s">
        <v>4</v>
      </c>
    </row>
    <row r="27" spans="1:9" ht="63">
      <c r="A27" s="84">
        <f t="shared" si="0"/>
        <v>20</v>
      </c>
      <c r="B27" s="102" t="s">
        <v>5840</v>
      </c>
      <c r="C27" s="102" t="s">
        <v>7240</v>
      </c>
      <c r="D27" s="102" t="s">
        <v>5841</v>
      </c>
      <c r="E27" s="381">
        <v>2000000</v>
      </c>
      <c r="F27" s="65" t="s">
        <v>4</v>
      </c>
    </row>
    <row r="28" spans="1:9" ht="47.25">
      <c r="A28" s="84">
        <f>1+A27</f>
        <v>21</v>
      </c>
      <c r="B28" s="102" t="s">
        <v>5842</v>
      </c>
      <c r="C28" s="102" t="s">
        <v>7241</v>
      </c>
      <c r="D28" s="102" t="s">
        <v>7210</v>
      </c>
      <c r="E28" s="381">
        <v>1200000</v>
      </c>
      <c r="F28" s="65" t="s">
        <v>4</v>
      </c>
    </row>
    <row r="29" spans="1:9" ht="47.25">
      <c r="A29" s="84">
        <f t="shared" si="0"/>
        <v>22</v>
      </c>
      <c r="B29" s="102" t="s">
        <v>5843</v>
      </c>
      <c r="C29" s="102" t="s">
        <v>7242</v>
      </c>
      <c r="D29" s="102" t="s">
        <v>1449</v>
      </c>
      <c r="E29" s="381">
        <v>2000000</v>
      </c>
      <c r="F29" s="65" t="s">
        <v>4</v>
      </c>
    </row>
    <row r="30" spans="1:9" ht="47.25">
      <c r="A30" s="84">
        <f t="shared" si="0"/>
        <v>23</v>
      </c>
      <c r="B30" s="102" t="s">
        <v>5844</v>
      </c>
      <c r="C30" s="102" t="s">
        <v>7243</v>
      </c>
      <c r="D30" s="102" t="s">
        <v>5845</v>
      </c>
      <c r="E30" s="381">
        <v>800000</v>
      </c>
      <c r="F30" s="65" t="s">
        <v>4</v>
      </c>
    </row>
    <row r="31" spans="1:9" ht="78.75">
      <c r="A31" s="84">
        <f t="shared" si="0"/>
        <v>24</v>
      </c>
      <c r="B31" s="102" t="s">
        <v>5846</v>
      </c>
      <c r="C31" s="102" t="s">
        <v>7244</v>
      </c>
      <c r="D31" s="102" t="s">
        <v>7215</v>
      </c>
      <c r="E31" s="381">
        <v>527984.4</v>
      </c>
      <c r="F31" s="65" t="s">
        <v>4</v>
      </c>
      <c r="I31" s="286">
        <v>8799.74</v>
      </c>
    </row>
    <row r="32" spans="1:9" ht="47.25">
      <c r="A32" s="84">
        <f>1+A31</f>
        <v>25</v>
      </c>
      <c r="B32" s="102" t="s">
        <v>5847</v>
      </c>
      <c r="C32" s="102" t="s">
        <v>7245</v>
      </c>
      <c r="D32" s="102" t="s">
        <v>4517</v>
      </c>
      <c r="E32" s="381">
        <v>1000000</v>
      </c>
      <c r="F32" s="65" t="s">
        <v>4</v>
      </c>
      <c r="I32" s="286">
        <v>60</v>
      </c>
    </row>
    <row r="33" spans="1:9" ht="47.25">
      <c r="A33" s="84">
        <f t="shared" si="0"/>
        <v>26</v>
      </c>
      <c r="B33" s="102" t="s">
        <v>5848</v>
      </c>
      <c r="C33" s="102" t="s">
        <v>7246</v>
      </c>
      <c r="D33" s="102" t="s">
        <v>5849</v>
      </c>
      <c r="E33" s="381">
        <v>100000</v>
      </c>
      <c r="F33" s="65" t="s">
        <v>4</v>
      </c>
      <c r="I33" s="286">
        <f>I31*I32</f>
        <v>527984.4</v>
      </c>
    </row>
    <row r="34" spans="1:9" ht="47.25">
      <c r="A34" s="84">
        <f t="shared" si="0"/>
        <v>27</v>
      </c>
      <c r="B34" s="102" t="s">
        <v>5850</v>
      </c>
      <c r="C34" s="102" t="s">
        <v>7247</v>
      </c>
      <c r="D34" s="102" t="s">
        <v>7216</v>
      </c>
      <c r="E34" s="381">
        <v>2000000</v>
      </c>
      <c r="F34" s="65" t="s">
        <v>4</v>
      </c>
    </row>
    <row r="35" spans="1:9" ht="63">
      <c r="A35" s="84">
        <f t="shared" si="0"/>
        <v>28</v>
      </c>
      <c r="B35" s="102" t="s">
        <v>5851</v>
      </c>
      <c r="C35" s="102" t="s">
        <v>7248</v>
      </c>
      <c r="D35" s="102" t="s">
        <v>5852</v>
      </c>
      <c r="E35" s="381">
        <v>4500000</v>
      </c>
      <c r="F35" s="65" t="s">
        <v>4</v>
      </c>
    </row>
    <row r="36" spans="1:9" ht="47.25">
      <c r="A36" s="84">
        <f t="shared" si="0"/>
        <v>29</v>
      </c>
      <c r="B36" s="102" t="s">
        <v>5853</v>
      </c>
      <c r="C36" s="102" t="s">
        <v>7249</v>
      </c>
      <c r="D36" s="102" t="s">
        <v>1246</v>
      </c>
      <c r="E36" s="381">
        <v>2000000</v>
      </c>
      <c r="F36" s="65" t="s">
        <v>4</v>
      </c>
    </row>
    <row r="37" spans="1:9" ht="63">
      <c r="A37" s="84">
        <f t="shared" si="0"/>
        <v>30</v>
      </c>
      <c r="B37" s="102" t="s">
        <v>5854</v>
      </c>
      <c r="C37" s="102" t="s">
        <v>7250</v>
      </c>
      <c r="D37" s="102" t="s">
        <v>5855</v>
      </c>
      <c r="E37" s="381">
        <v>1500000</v>
      </c>
      <c r="F37" s="65" t="s">
        <v>4</v>
      </c>
    </row>
    <row r="38" spans="1:9">
      <c r="A38" s="84"/>
      <c r="B38" s="2171" t="s">
        <v>535</v>
      </c>
      <c r="C38" s="2171"/>
      <c r="D38" s="84"/>
      <c r="E38" s="390"/>
      <c r="F38" s="65"/>
    </row>
    <row r="39" spans="1:9" ht="47.25">
      <c r="A39" s="84">
        <v>31</v>
      </c>
      <c r="B39" s="102" t="s">
        <v>5856</v>
      </c>
      <c r="C39" s="102" t="s">
        <v>7251</v>
      </c>
      <c r="D39" s="102" t="s">
        <v>5857</v>
      </c>
      <c r="E39" s="381">
        <v>4200000</v>
      </c>
      <c r="F39" s="65" t="s">
        <v>4</v>
      </c>
    </row>
    <row r="40" spans="1:9" ht="47.25">
      <c r="A40" s="84">
        <f>1+A39</f>
        <v>32</v>
      </c>
      <c r="B40" s="102" t="s">
        <v>5858</v>
      </c>
      <c r="C40" s="102" t="s">
        <v>7252</v>
      </c>
      <c r="D40" s="102" t="s">
        <v>5859</v>
      </c>
      <c r="E40" s="381">
        <v>4500000</v>
      </c>
      <c r="F40" s="65" t="s">
        <v>4</v>
      </c>
    </row>
    <row r="41" spans="1:9" ht="189">
      <c r="A41" s="84">
        <f>1+A40</f>
        <v>33</v>
      </c>
      <c r="B41" s="102" t="s">
        <v>5860</v>
      </c>
      <c r="C41" s="102" t="s">
        <v>7253</v>
      </c>
      <c r="D41" s="102" t="s">
        <v>7217</v>
      </c>
      <c r="E41" s="381">
        <v>5900000</v>
      </c>
      <c r="F41" s="65" t="s">
        <v>4</v>
      </c>
    </row>
    <row r="42" spans="1:9" ht="31.5">
      <c r="A42" s="84">
        <f>1+A41</f>
        <v>34</v>
      </c>
      <c r="B42" s="102" t="s">
        <v>5861</v>
      </c>
      <c r="C42" s="102" t="s">
        <v>7254</v>
      </c>
      <c r="D42" s="102" t="s">
        <v>5862</v>
      </c>
      <c r="E42" s="381">
        <v>7000000</v>
      </c>
      <c r="F42" s="65" t="s">
        <v>4</v>
      </c>
    </row>
    <row r="43" spans="1:9" ht="78.75">
      <c r="A43" s="84">
        <f>1+A42</f>
        <v>35</v>
      </c>
      <c r="B43" s="102" t="s">
        <v>7218</v>
      </c>
      <c r="C43" s="102" t="s">
        <v>7255</v>
      </c>
      <c r="D43" s="102" t="s">
        <v>7219</v>
      </c>
      <c r="E43" s="381">
        <v>2400000</v>
      </c>
      <c r="F43" s="65" t="s">
        <v>4</v>
      </c>
    </row>
    <row r="44" spans="1:9" ht="31.5">
      <c r="A44" s="84"/>
      <c r="B44" s="85" t="s">
        <v>207</v>
      </c>
      <c r="C44" s="84"/>
      <c r="D44" s="84"/>
      <c r="E44" s="390"/>
      <c r="F44" s="65"/>
    </row>
    <row r="45" spans="1:9" ht="63">
      <c r="A45" s="84">
        <v>36</v>
      </c>
      <c r="B45" s="84" t="s">
        <v>195</v>
      </c>
      <c r="C45" s="84" t="s">
        <v>7257</v>
      </c>
      <c r="D45" s="84" t="s">
        <v>5983</v>
      </c>
      <c r="E45" s="390">
        <v>5738993.4500000002</v>
      </c>
      <c r="F45" s="65" t="s">
        <v>118</v>
      </c>
    </row>
    <row r="46" spans="1:9" ht="21" customHeight="1">
      <c r="A46" s="84"/>
      <c r="B46" s="2173" t="s">
        <v>930</v>
      </c>
      <c r="C46" s="2175"/>
      <c r="D46" s="84"/>
      <c r="E46" s="390"/>
      <c r="F46" s="65"/>
    </row>
    <row r="47" spans="1:9" ht="409.5">
      <c r="A47" s="84">
        <v>37</v>
      </c>
      <c r="B47" s="84" t="s">
        <v>7263</v>
      </c>
      <c r="C47" s="84" t="s">
        <v>7258</v>
      </c>
      <c r="D47" s="84" t="s">
        <v>7220</v>
      </c>
      <c r="E47" s="390">
        <v>2000000</v>
      </c>
      <c r="F47" s="65" t="s">
        <v>118</v>
      </c>
    </row>
    <row r="48" spans="1:9">
      <c r="A48" s="84"/>
      <c r="B48" s="85" t="s">
        <v>555</v>
      </c>
      <c r="C48" s="84"/>
      <c r="D48" s="84"/>
      <c r="E48" s="390"/>
      <c r="F48" s="65"/>
    </row>
    <row r="49" spans="1:6" ht="94.5">
      <c r="A49" s="84">
        <v>38</v>
      </c>
      <c r="B49" s="84" t="s">
        <v>591</v>
      </c>
      <c r="C49" s="84" t="s">
        <v>7259</v>
      </c>
      <c r="D49" s="84" t="s">
        <v>7221</v>
      </c>
      <c r="E49" s="390">
        <v>2000000</v>
      </c>
      <c r="F49" s="65" t="s">
        <v>118</v>
      </c>
    </row>
    <row r="50" spans="1:6">
      <c r="A50" s="84"/>
      <c r="B50" s="85" t="s">
        <v>593</v>
      </c>
      <c r="C50" s="84"/>
      <c r="D50" s="84"/>
      <c r="E50" s="390"/>
      <c r="F50" s="65"/>
    </row>
    <row r="51" spans="1:6" ht="47.25">
      <c r="A51" s="84">
        <v>39</v>
      </c>
      <c r="B51" s="84" t="s">
        <v>39</v>
      </c>
      <c r="C51" s="84" t="s">
        <v>7260</v>
      </c>
      <c r="D51" s="84" t="s">
        <v>40</v>
      </c>
      <c r="E51" s="390">
        <v>8000000</v>
      </c>
      <c r="F51" s="65" t="s">
        <v>118</v>
      </c>
    </row>
    <row r="52" spans="1:6" ht="47.25">
      <c r="A52" s="84">
        <v>40</v>
      </c>
      <c r="B52" s="84" t="s">
        <v>5863</v>
      </c>
      <c r="C52" s="84" t="s">
        <v>7261</v>
      </c>
      <c r="D52" s="84" t="s">
        <v>40</v>
      </c>
      <c r="E52" s="390">
        <v>19260218.879999999</v>
      </c>
      <c r="F52" s="65" t="s">
        <v>118</v>
      </c>
    </row>
    <row r="53" spans="1:6" ht="63">
      <c r="A53" s="84">
        <v>41</v>
      </c>
      <c r="B53" s="84" t="s">
        <v>5864</v>
      </c>
      <c r="C53" s="84" t="s">
        <v>7262</v>
      </c>
      <c r="D53" s="84" t="s">
        <v>5865</v>
      </c>
      <c r="E53" s="390">
        <v>2000000</v>
      </c>
      <c r="F53" s="65" t="s">
        <v>118</v>
      </c>
    </row>
    <row r="54" spans="1:6">
      <c r="A54" s="84"/>
      <c r="B54" s="2173" t="s">
        <v>15</v>
      </c>
      <c r="C54" s="2174"/>
      <c r="D54" s="2175"/>
      <c r="E54" s="388">
        <f>SUM(E6:E53)</f>
        <v>109040875.52</v>
      </c>
      <c r="F54" s="65"/>
    </row>
    <row r="55" spans="1:6" ht="84" customHeight="1">
      <c r="A55" s="2143" t="s">
        <v>7133</v>
      </c>
      <c r="B55" s="2143"/>
      <c r="C55" s="2143"/>
      <c r="D55" s="2143" t="s">
        <v>172</v>
      </c>
      <c r="E55" s="2143"/>
      <c r="F55" s="2143"/>
    </row>
  </sheetData>
  <mergeCells count="11">
    <mergeCell ref="A1:F1"/>
    <mergeCell ref="A2:F2"/>
    <mergeCell ref="A3:F3"/>
    <mergeCell ref="B5:D5"/>
    <mergeCell ref="B15:C15"/>
    <mergeCell ref="B11:D11"/>
    <mergeCell ref="B46:C46"/>
    <mergeCell ref="B38:C38"/>
    <mergeCell ref="B54:D54"/>
    <mergeCell ref="A55:C55"/>
    <mergeCell ref="D55:F55"/>
  </mergeCells>
  <pageMargins left="0.7" right="0.7" top="0.75" bottom="0.75" header="0.3" footer="0.3"/>
  <pageSetup orientation="landscape" r:id="rId1"/>
  <headerFooter>
    <oddFooter>Page &amp;P of &amp;N</oddFooter>
  </headerFooter>
</worksheet>
</file>

<file path=xl/worksheets/sheet173.xml><?xml version="1.0" encoding="utf-8"?>
<worksheet xmlns="http://schemas.openxmlformats.org/spreadsheetml/2006/main" xmlns:r="http://schemas.openxmlformats.org/officeDocument/2006/relationships">
  <sheetPr>
    <tabColor theme="5" tint="-0.499984740745262"/>
  </sheetPr>
  <dimension ref="A1:J134"/>
  <sheetViews>
    <sheetView workbookViewId="0">
      <selection activeCell="E7" sqref="E7"/>
    </sheetView>
  </sheetViews>
  <sheetFormatPr defaultColWidth="16.85546875" defaultRowHeight="15.75"/>
  <cols>
    <col min="1" max="1" width="6.85546875" style="286" customWidth="1"/>
    <col min="2" max="2" width="13.7109375" style="286" customWidth="1"/>
    <col min="3" max="3" width="41.85546875" style="447" customWidth="1"/>
    <col min="4" max="4" width="28.5703125" style="286" customWidth="1"/>
    <col min="5" max="5" width="20.28515625" style="657" customWidth="1"/>
    <col min="6" max="6" width="9.28515625" style="286" customWidth="1"/>
    <col min="7" max="7" width="16.85546875" style="89"/>
    <col min="8" max="9" width="16.85546875" style="641"/>
    <col min="10" max="16384" width="16.85546875" style="89"/>
  </cols>
  <sheetData>
    <row r="1" spans="1:10">
      <c r="A1" s="2164" t="s">
        <v>133</v>
      </c>
      <c r="B1" s="2164"/>
      <c r="C1" s="2164"/>
      <c r="D1" s="2164"/>
      <c r="E1" s="2164"/>
      <c r="F1" s="2164"/>
    </row>
    <row r="2" spans="1:10">
      <c r="A2" s="2164" t="s">
        <v>8191</v>
      </c>
      <c r="B2" s="2164"/>
      <c r="C2" s="2164"/>
      <c r="D2" s="2164"/>
      <c r="E2" s="2164"/>
      <c r="F2" s="2164"/>
    </row>
    <row r="3" spans="1:10">
      <c r="A3" s="2164" t="s">
        <v>140</v>
      </c>
      <c r="B3" s="2164"/>
      <c r="C3" s="2164"/>
      <c r="D3" s="2164"/>
      <c r="E3" s="2164"/>
      <c r="F3" s="2164"/>
    </row>
    <row r="4" spans="1:10" ht="31.5">
      <c r="A4" s="627" t="s">
        <v>134</v>
      </c>
      <c r="B4" s="332" t="s">
        <v>676</v>
      </c>
      <c r="C4" s="332" t="s">
        <v>463</v>
      </c>
      <c r="D4" s="332" t="s">
        <v>788</v>
      </c>
      <c r="E4" s="610" t="s">
        <v>7774</v>
      </c>
      <c r="F4" s="332" t="s">
        <v>677</v>
      </c>
    </row>
    <row r="5" spans="1:10">
      <c r="A5" s="63"/>
      <c r="B5" s="2171" t="s">
        <v>139</v>
      </c>
      <c r="C5" s="2171"/>
      <c r="D5" s="2171"/>
      <c r="E5" s="390"/>
      <c r="F5" s="65"/>
      <c r="H5" s="490"/>
      <c r="J5" s="641"/>
    </row>
    <row r="6" spans="1:10" ht="31.5">
      <c r="A6" s="50">
        <v>1</v>
      </c>
      <c r="B6" s="50" t="s">
        <v>464</v>
      </c>
      <c r="C6" s="160" t="s">
        <v>8192</v>
      </c>
      <c r="D6" s="491" t="s">
        <v>3</v>
      </c>
      <c r="E6" s="106">
        <v>2800000</v>
      </c>
      <c r="F6" s="51" t="s">
        <v>118</v>
      </c>
      <c r="G6" s="642"/>
      <c r="H6" s="492"/>
      <c r="J6" s="641"/>
    </row>
    <row r="7" spans="1:10" ht="110.25">
      <c r="A7" s="50">
        <v>2</v>
      </c>
      <c r="B7" s="51" t="s">
        <v>8193</v>
      </c>
      <c r="C7" s="160" t="s">
        <v>8194</v>
      </c>
      <c r="D7" s="491" t="s">
        <v>8195</v>
      </c>
      <c r="E7" s="106">
        <v>1515452.5311999992</v>
      </c>
      <c r="F7" s="51" t="s">
        <v>118</v>
      </c>
      <c r="G7" s="642"/>
      <c r="H7" s="492"/>
      <c r="J7" s="641"/>
    </row>
    <row r="8" spans="1:10" ht="31.5">
      <c r="A8" s="50">
        <v>3</v>
      </c>
      <c r="B8" s="51" t="s">
        <v>7</v>
      </c>
      <c r="C8" s="160" t="s">
        <v>8196</v>
      </c>
      <c r="D8" s="491" t="s">
        <v>9</v>
      </c>
      <c r="E8" s="106">
        <v>62000</v>
      </c>
      <c r="F8" s="51" t="s">
        <v>118</v>
      </c>
      <c r="H8" s="492"/>
      <c r="I8" s="643"/>
      <c r="J8" s="641"/>
    </row>
    <row r="9" spans="1:10" ht="31.5">
      <c r="A9" s="50">
        <v>4</v>
      </c>
      <c r="B9" s="51" t="s">
        <v>10</v>
      </c>
      <c r="C9" s="160" t="s">
        <v>8197</v>
      </c>
      <c r="D9" s="491" t="s">
        <v>9</v>
      </c>
      <c r="E9" s="106">
        <v>65000</v>
      </c>
      <c r="F9" s="51" t="s">
        <v>118</v>
      </c>
      <c r="H9" s="492"/>
      <c r="J9" s="641"/>
    </row>
    <row r="10" spans="1:10" ht="31.5">
      <c r="A10" s="50">
        <v>5</v>
      </c>
      <c r="B10" s="51" t="s">
        <v>8198</v>
      </c>
      <c r="C10" s="160" t="s">
        <v>8199</v>
      </c>
      <c r="D10" s="491" t="s">
        <v>8200</v>
      </c>
      <c r="E10" s="106">
        <v>100000</v>
      </c>
      <c r="F10" s="51" t="s">
        <v>558</v>
      </c>
      <c r="H10" s="492"/>
      <c r="J10" s="641"/>
    </row>
    <row r="11" spans="1:10" ht="47.25">
      <c r="A11" s="50">
        <v>6</v>
      </c>
      <c r="B11" s="51" t="s">
        <v>12</v>
      </c>
      <c r="C11" s="160" t="s">
        <v>8201</v>
      </c>
      <c r="D11" s="491" t="s">
        <v>14</v>
      </c>
      <c r="E11" s="119">
        <v>2000000</v>
      </c>
      <c r="F11" s="51" t="s">
        <v>118</v>
      </c>
      <c r="H11" s="492"/>
      <c r="J11" s="641"/>
    </row>
    <row r="12" spans="1:10">
      <c r="A12" s="50"/>
      <c r="B12" s="2189" t="s">
        <v>4132</v>
      </c>
      <c r="C12" s="2190"/>
      <c r="D12" s="2191"/>
      <c r="E12" s="119"/>
      <c r="F12" s="51"/>
      <c r="H12" s="492"/>
      <c r="J12" s="641"/>
    </row>
    <row r="13" spans="1:10" ht="63">
      <c r="A13" s="50">
        <v>7</v>
      </c>
      <c r="B13" s="51" t="s">
        <v>8193</v>
      </c>
      <c r="C13" s="160" t="s">
        <v>8202</v>
      </c>
      <c r="D13" s="491" t="s">
        <v>242</v>
      </c>
      <c r="E13" s="119">
        <v>471226</v>
      </c>
      <c r="F13" s="51" t="s">
        <v>118</v>
      </c>
      <c r="H13" s="492"/>
      <c r="I13" s="644"/>
      <c r="J13" s="641"/>
    </row>
    <row r="14" spans="1:10" ht="47.25">
      <c r="A14" s="50">
        <v>8</v>
      </c>
      <c r="B14" s="51" t="s">
        <v>12</v>
      </c>
      <c r="C14" s="160" t="s">
        <v>8203</v>
      </c>
      <c r="D14" s="491" t="s">
        <v>14</v>
      </c>
      <c r="E14" s="119">
        <v>1300000</v>
      </c>
      <c r="F14" s="51" t="s">
        <v>118</v>
      </c>
      <c r="H14" s="492"/>
      <c r="I14" s="644"/>
      <c r="J14" s="641"/>
    </row>
    <row r="15" spans="1:10" ht="78.75">
      <c r="A15" s="50">
        <v>9</v>
      </c>
      <c r="B15" s="51" t="s">
        <v>10773</v>
      </c>
      <c r="C15" s="160" t="s">
        <v>8204</v>
      </c>
      <c r="D15" s="491" t="s">
        <v>10772</v>
      </c>
      <c r="E15" s="119">
        <v>1500000</v>
      </c>
      <c r="F15" s="51" t="s">
        <v>118</v>
      </c>
      <c r="G15" s="492"/>
      <c r="I15" s="89"/>
    </row>
    <row r="16" spans="1:10">
      <c r="A16" s="50"/>
      <c r="B16" s="2189" t="s">
        <v>593</v>
      </c>
      <c r="C16" s="2191"/>
      <c r="D16" s="491"/>
      <c r="E16" s="119"/>
      <c r="F16" s="51"/>
      <c r="G16" s="492"/>
      <c r="I16" s="89"/>
    </row>
    <row r="17" spans="1:9" ht="47.25">
      <c r="A17" s="50">
        <v>10</v>
      </c>
      <c r="B17" s="493" t="s">
        <v>39</v>
      </c>
      <c r="C17" s="160" t="s">
        <v>8205</v>
      </c>
      <c r="D17" s="147" t="s">
        <v>8206</v>
      </c>
      <c r="E17" s="119">
        <v>18000000</v>
      </c>
      <c r="F17" s="51" t="s">
        <v>118</v>
      </c>
      <c r="G17" s="492"/>
      <c r="I17" s="89"/>
    </row>
    <row r="18" spans="1:9" ht="47.25">
      <c r="A18" s="50">
        <v>11</v>
      </c>
      <c r="B18" s="494" t="s">
        <v>8207</v>
      </c>
      <c r="C18" s="147" t="s">
        <v>10781</v>
      </c>
      <c r="D18" s="495" t="s">
        <v>264</v>
      </c>
      <c r="E18" s="121">
        <v>12000000</v>
      </c>
      <c r="F18" s="51" t="s">
        <v>118</v>
      </c>
      <c r="G18" s="645"/>
      <c r="H18" s="492"/>
    </row>
    <row r="19" spans="1:9" ht="47.25">
      <c r="A19" s="50">
        <v>12</v>
      </c>
      <c r="B19" s="494" t="s">
        <v>8209</v>
      </c>
      <c r="C19" s="147" t="s">
        <v>10782</v>
      </c>
      <c r="D19" s="147" t="s">
        <v>8211</v>
      </c>
      <c r="E19" s="121">
        <v>531445</v>
      </c>
      <c r="F19" s="51" t="s">
        <v>118</v>
      </c>
      <c r="G19" s="645"/>
      <c r="H19" s="492"/>
    </row>
    <row r="20" spans="1:9">
      <c r="A20" s="50"/>
      <c r="B20" s="2189" t="s">
        <v>207</v>
      </c>
      <c r="C20" s="2191"/>
      <c r="D20" s="495"/>
      <c r="E20" s="121"/>
      <c r="F20" s="51"/>
      <c r="H20" s="492"/>
    </row>
    <row r="21" spans="1:9" ht="63">
      <c r="A21" s="50">
        <v>13</v>
      </c>
      <c r="B21" s="51" t="s">
        <v>475</v>
      </c>
      <c r="C21" s="160" t="s">
        <v>8212</v>
      </c>
      <c r="D21" s="495" t="s">
        <v>196</v>
      </c>
      <c r="E21" s="106">
        <v>5738993.4500000002</v>
      </c>
      <c r="F21" s="51" t="s">
        <v>118</v>
      </c>
      <c r="H21" s="492"/>
    </row>
    <row r="22" spans="1:9">
      <c r="A22" s="50"/>
      <c r="B22" s="2189" t="s">
        <v>8213</v>
      </c>
      <c r="C22" s="2191"/>
      <c r="D22" s="495"/>
      <c r="E22" s="106"/>
      <c r="F22" s="51"/>
      <c r="H22" s="492"/>
    </row>
    <row r="23" spans="1:9" ht="409.5">
      <c r="A23" s="50">
        <v>14</v>
      </c>
      <c r="B23" s="51" t="s">
        <v>8214</v>
      </c>
      <c r="C23" s="160" t="s">
        <v>8215</v>
      </c>
      <c r="D23" s="496" t="s">
        <v>10778</v>
      </c>
      <c r="E23" s="110">
        <v>2180817.5104</v>
      </c>
      <c r="F23" s="51" t="s">
        <v>118</v>
      </c>
    </row>
    <row r="24" spans="1:9">
      <c r="A24" s="50"/>
      <c r="B24" s="2189" t="s">
        <v>555</v>
      </c>
      <c r="C24" s="2191"/>
      <c r="D24" s="496"/>
      <c r="E24" s="110"/>
      <c r="F24" s="51"/>
    </row>
    <row r="25" spans="1:9" ht="110.25">
      <c r="A25" s="50">
        <v>15</v>
      </c>
      <c r="B25" s="51" t="s">
        <v>8216</v>
      </c>
      <c r="C25" s="160" t="s">
        <v>8217</v>
      </c>
      <c r="D25" s="495" t="s">
        <v>10774</v>
      </c>
      <c r="E25" s="106">
        <v>2180817.5104</v>
      </c>
      <c r="F25" s="51" t="s">
        <v>118</v>
      </c>
    </row>
    <row r="26" spans="1:9">
      <c r="A26" s="50"/>
      <c r="B26" s="2490" t="s">
        <v>8218</v>
      </c>
      <c r="C26" s="2491"/>
      <c r="D26" s="495"/>
      <c r="E26" s="106"/>
      <c r="F26" s="51"/>
    </row>
    <row r="27" spans="1:9" ht="47.25">
      <c r="A27" s="50">
        <v>16</v>
      </c>
      <c r="B27" s="51" t="s">
        <v>8219</v>
      </c>
      <c r="C27" s="160" t="s">
        <v>8220</v>
      </c>
      <c r="D27" s="51" t="s">
        <v>5212</v>
      </c>
      <c r="E27" s="110">
        <v>1100000</v>
      </c>
      <c r="F27" s="51" t="s">
        <v>4</v>
      </c>
    </row>
    <row r="28" spans="1:9" ht="47.25">
      <c r="A28" s="50">
        <v>17</v>
      </c>
      <c r="B28" s="51" t="s">
        <v>8221</v>
      </c>
      <c r="C28" s="160" t="s">
        <v>8222</v>
      </c>
      <c r="D28" s="51" t="s">
        <v>8223</v>
      </c>
      <c r="E28" s="110">
        <v>2800000</v>
      </c>
      <c r="F28" s="51" t="s">
        <v>4</v>
      </c>
    </row>
    <row r="29" spans="1:9" ht="47.25">
      <c r="A29" s="50">
        <v>18</v>
      </c>
      <c r="B29" s="51" t="s">
        <v>8224</v>
      </c>
      <c r="C29" s="160" t="s">
        <v>8225</v>
      </c>
      <c r="D29" s="51" t="s">
        <v>10775</v>
      </c>
      <c r="E29" s="110">
        <v>400000</v>
      </c>
      <c r="F29" s="51" t="s">
        <v>4</v>
      </c>
    </row>
    <row r="30" spans="1:9" s="317" customFormat="1" ht="47.25">
      <c r="A30" s="50">
        <v>19</v>
      </c>
      <c r="B30" s="51" t="s">
        <v>8226</v>
      </c>
      <c r="C30" s="160" t="s">
        <v>8227</v>
      </c>
      <c r="D30" s="51" t="s">
        <v>8228</v>
      </c>
      <c r="E30" s="110">
        <v>1200000</v>
      </c>
      <c r="F30" s="51" t="s">
        <v>4</v>
      </c>
      <c r="H30" s="646"/>
      <c r="I30" s="646"/>
    </row>
    <row r="31" spans="1:9" s="317" customFormat="1" ht="47.25">
      <c r="A31" s="84">
        <v>20</v>
      </c>
      <c r="B31" s="51" t="s">
        <v>8229</v>
      </c>
      <c r="C31" s="160" t="s">
        <v>8230</v>
      </c>
      <c r="D31" s="51" t="s">
        <v>10775</v>
      </c>
      <c r="E31" s="110">
        <v>400000</v>
      </c>
      <c r="F31" s="51" t="s">
        <v>4</v>
      </c>
      <c r="H31" s="646"/>
      <c r="I31" s="646"/>
    </row>
    <row r="32" spans="1:9" s="317" customFormat="1" ht="47.25">
      <c r="A32" s="84">
        <v>21</v>
      </c>
      <c r="B32" s="51" t="s">
        <v>8231</v>
      </c>
      <c r="C32" s="160" t="s">
        <v>8232</v>
      </c>
      <c r="D32" s="51" t="s">
        <v>10775</v>
      </c>
      <c r="E32" s="110">
        <v>400000</v>
      </c>
      <c r="F32" s="51" t="s">
        <v>4</v>
      </c>
      <c r="H32" s="646"/>
      <c r="I32" s="646"/>
    </row>
    <row r="33" spans="1:9" ht="47.25">
      <c r="A33" s="84">
        <v>22</v>
      </c>
      <c r="B33" s="51" t="s">
        <v>8233</v>
      </c>
      <c r="C33" s="160" t="s">
        <v>8234</v>
      </c>
      <c r="D33" s="51" t="s">
        <v>72</v>
      </c>
      <c r="E33" s="110">
        <v>2200000</v>
      </c>
      <c r="F33" s="51" t="s">
        <v>4</v>
      </c>
    </row>
    <row r="34" spans="1:9" ht="78.75">
      <c r="A34" s="50">
        <v>23</v>
      </c>
      <c r="B34" s="51" t="s">
        <v>8235</v>
      </c>
      <c r="C34" s="160" t="s">
        <v>8236</v>
      </c>
      <c r="D34" s="51" t="s">
        <v>8237</v>
      </c>
      <c r="E34" s="110">
        <v>1500000</v>
      </c>
      <c r="F34" s="51" t="s">
        <v>4</v>
      </c>
    </row>
    <row r="35" spans="1:9" ht="47.25">
      <c r="A35" s="50">
        <v>24</v>
      </c>
      <c r="B35" s="51" t="s">
        <v>8238</v>
      </c>
      <c r="C35" s="160" t="s">
        <v>8239</v>
      </c>
      <c r="D35" s="51" t="s">
        <v>8240</v>
      </c>
      <c r="E35" s="110">
        <v>400000</v>
      </c>
      <c r="F35" s="51" t="s">
        <v>4</v>
      </c>
    </row>
    <row r="36" spans="1:9" ht="47.25">
      <c r="A36" s="50">
        <v>25</v>
      </c>
      <c r="B36" s="51" t="s">
        <v>8241</v>
      </c>
      <c r="C36" s="160" t="s">
        <v>8242</v>
      </c>
      <c r="D36" s="51" t="s">
        <v>8243</v>
      </c>
      <c r="E36" s="110">
        <v>2500000</v>
      </c>
      <c r="F36" s="51" t="s">
        <v>4</v>
      </c>
    </row>
    <row r="37" spans="1:9" ht="47.25">
      <c r="A37" s="50">
        <v>26</v>
      </c>
      <c r="B37" s="51" t="s">
        <v>8244</v>
      </c>
      <c r="C37" s="160" t="s">
        <v>8245</v>
      </c>
      <c r="D37" s="51" t="s">
        <v>8246</v>
      </c>
      <c r="E37" s="110">
        <v>1100000</v>
      </c>
      <c r="F37" s="51" t="s">
        <v>4</v>
      </c>
    </row>
    <row r="38" spans="1:9" ht="47.25">
      <c r="A38" s="50">
        <v>27</v>
      </c>
      <c r="B38" s="51" t="s">
        <v>8247</v>
      </c>
      <c r="C38" s="160" t="s">
        <v>8248</v>
      </c>
      <c r="D38" s="51" t="s">
        <v>8249</v>
      </c>
      <c r="E38" s="110">
        <v>2500000</v>
      </c>
      <c r="F38" s="51" t="s">
        <v>4</v>
      </c>
    </row>
    <row r="39" spans="1:9" ht="47.25">
      <c r="A39" s="50">
        <v>28</v>
      </c>
      <c r="B39" s="51" t="s">
        <v>8250</v>
      </c>
      <c r="C39" s="160" t="s">
        <v>8251</v>
      </c>
      <c r="D39" s="51" t="s">
        <v>8252</v>
      </c>
      <c r="E39" s="110">
        <v>3500000</v>
      </c>
      <c r="F39" s="51" t="s">
        <v>4</v>
      </c>
    </row>
    <row r="40" spans="1:9" ht="47.25">
      <c r="A40" s="50">
        <v>29</v>
      </c>
      <c r="B40" s="51" t="s">
        <v>8253</v>
      </c>
      <c r="C40" s="160" t="s">
        <v>8254</v>
      </c>
      <c r="D40" s="51" t="s">
        <v>72</v>
      </c>
      <c r="E40" s="110">
        <v>2000000</v>
      </c>
      <c r="F40" s="51" t="s">
        <v>4</v>
      </c>
    </row>
    <row r="41" spans="1:9" ht="47.25">
      <c r="A41" s="50">
        <v>30</v>
      </c>
      <c r="B41" s="51" t="s">
        <v>8255</v>
      </c>
      <c r="C41" s="160" t="s">
        <v>8256</v>
      </c>
      <c r="D41" s="51" t="s">
        <v>8257</v>
      </c>
      <c r="E41" s="110">
        <v>2000000</v>
      </c>
      <c r="F41" s="51" t="s">
        <v>4</v>
      </c>
    </row>
    <row r="42" spans="1:9" s="317" customFormat="1" ht="63">
      <c r="A42" s="84">
        <v>31</v>
      </c>
      <c r="B42" s="50" t="s">
        <v>10776</v>
      </c>
      <c r="C42" s="160" t="s">
        <v>8258</v>
      </c>
      <c r="D42" s="50" t="s">
        <v>8259</v>
      </c>
      <c r="E42" s="106">
        <v>1300000</v>
      </c>
      <c r="F42" s="51" t="s">
        <v>118</v>
      </c>
      <c r="G42" s="647"/>
      <c r="H42" s="648"/>
      <c r="I42" s="646"/>
    </row>
    <row r="43" spans="1:9" s="317" customFormat="1" ht="78.75">
      <c r="A43" s="84">
        <v>32</v>
      </c>
      <c r="B43" s="50" t="s">
        <v>8260</v>
      </c>
      <c r="C43" s="160" t="s">
        <v>8261</v>
      </c>
      <c r="D43" s="50" t="s">
        <v>8262</v>
      </c>
      <c r="E43" s="106">
        <v>400000</v>
      </c>
      <c r="F43" s="51" t="s">
        <v>4</v>
      </c>
      <c r="H43" s="646"/>
      <c r="I43" s="646"/>
    </row>
    <row r="44" spans="1:9" ht="63">
      <c r="A44" s="50">
        <v>33</v>
      </c>
      <c r="B44" s="51" t="s">
        <v>8263</v>
      </c>
      <c r="C44" s="160" t="s">
        <v>8264</v>
      </c>
      <c r="D44" s="51" t="s">
        <v>8265</v>
      </c>
      <c r="E44" s="106">
        <v>600000</v>
      </c>
      <c r="F44" s="51" t="s">
        <v>118</v>
      </c>
    </row>
    <row r="45" spans="1:9">
      <c r="A45" s="50"/>
      <c r="B45" s="2189" t="s">
        <v>8266</v>
      </c>
      <c r="C45" s="2191"/>
      <c r="D45" s="51"/>
      <c r="E45" s="106"/>
      <c r="F45" s="51"/>
      <c r="H45" s="649"/>
    </row>
    <row r="46" spans="1:9" s="317" customFormat="1" ht="63">
      <c r="A46" s="50">
        <v>34</v>
      </c>
      <c r="B46" s="51" t="s">
        <v>8267</v>
      </c>
      <c r="C46" s="160" t="s">
        <v>8268</v>
      </c>
      <c r="D46" s="51" t="s">
        <v>8269</v>
      </c>
      <c r="E46" s="119">
        <v>2000000</v>
      </c>
      <c r="F46" s="51" t="s">
        <v>118</v>
      </c>
      <c r="H46" s="646"/>
      <c r="I46" s="646"/>
    </row>
    <row r="47" spans="1:9" s="317" customFormat="1" ht="47.25">
      <c r="A47" s="84">
        <v>35</v>
      </c>
      <c r="B47" s="51" t="s">
        <v>8270</v>
      </c>
      <c r="C47" s="160" t="s">
        <v>8271</v>
      </c>
      <c r="D47" s="51" t="s">
        <v>5212</v>
      </c>
      <c r="E47" s="110">
        <v>1300000</v>
      </c>
      <c r="F47" s="51" t="s">
        <v>4</v>
      </c>
      <c r="H47" s="646"/>
      <c r="I47" s="646"/>
    </row>
    <row r="48" spans="1:9" ht="63">
      <c r="A48" s="84">
        <v>36</v>
      </c>
      <c r="B48" s="51" t="s">
        <v>8272</v>
      </c>
      <c r="C48" s="160" t="s">
        <v>8273</v>
      </c>
      <c r="D48" s="51" t="s">
        <v>8223</v>
      </c>
      <c r="E48" s="110">
        <v>2300000</v>
      </c>
      <c r="F48" s="51" t="s">
        <v>4</v>
      </c>
    </row>
    <row r="49" spans="1:9" ht="63">
      <c r="A49" s="50">
        <v>37</v>
      </c>
      <c r="B49" s="51" t="s">
        <v>8274</v>
      </c>
      <c r="C49" s="160" t="s">
        <v>8275</v>
      </c>
      <c r="D49" s="51" t="s">
        <v>8223</v>
      </c>
      <c r="E49" s="110">
        <v>2400000</v>
      </c>
      <c r="F49" s="51" t="s">
        <v>4</v>
      </c>
    </row>
    <row r="50" spans="1:9" s="317" customFormat="1" ht="63">
      <c r="A50" s="50">
        <v>38</v>
      </c>
      <c r="B50" s="51" t="s">
        <v>8276</v>
      </c>
      <c r="C50" s="160" t="s">
        <v>8277</v>
      </c>
      <c r="D50" s="51" t="s">
        <v>8278</v>
      </c>
      <c r="E50" s="110">
        <v>2000000</v>
      </c>
      <c r="F50" s="51" t="s">
        <v>4</v>
      </c>
      <c r="G50" s="647"/>
      <c r="H50" s="648"/>
      <c r="I50" s="646"/>
    </row>
    <row r="51" spans="1:9" ht="63">
      <c r="A51" s="84">
        <v>39</v>
      </c>
      <c r="B51" s="50" t="s">
        <v>8279</v>
      </c>
      <c r="C51" s="160" t="s">
        <v>8280</v>
      </c>
      <c r="D51" s="50" t="s">
        <v>8281</v>
      </c>
      <c r="E51" s="106">
        <v>1595124</v>
      </c>
      <c r="F51" s="51" t="s">
        <v>118</v>
      </c>
      <c r="G51" s="642"/>
    </row>
    <row r="52" spans="1:9" ht="63">
      <c r="A52" s="50">
        <v>40</v>
      </c>
      <c r="B52" s="50" t="s">
        <v>8282</v>
      </c>
      <c r="C52" s="160" t="s">
        <v>8283</v>
      </c>
      <c r="D52" s="50" t="s">
        <v>8284</v>
      </c>
      <c r="E52" s="106">
        <v>4500000</v>
      </c>
      <c r="F52" s="51" t="s">
        <v>118</v>
      </c>
      <c r="G52" s="642"/>
    </row>
    <row r="53" spans="1:9" s="652" customFormat="1" ht="63">
      <c r="A53" s="84">
        <v>41</v>
      </c>
      <c r="B53" s="50" t="s">
        <v>8285</v>
      </c>
      <c r="C53" s="160" t="s">
        <v>8286</v>
      </c>
      <c r="D53" s="50" t="s">
        <v>8287</v>
      </c>
      <c r="E53" s="106">
        <v>3900000</v>
      </c>
      <c r="F53" s="51" t="s">
        <v>118</v>
      </c>
      <c r="G53" s="650"/>
      <c r="H53" s="651"/>
      <c r="I53" s="651"/>
    </row>
    <row r="54" spans="1:9" ht="47.25">
      <c r="A54" s="50">
        <v>42</v>
      </c>
      <c r="B54" s="50" t="s">
        <v>8288</v>
      </c>
      <c r="C54" s="160" t="s">
        <v>8289</v>
      </c>
      <c r="D54" s="50" t="s">
        <v>10777</v>
      </c>
      <c r="E54" s="106">
        <v>400000</v>
      </c>
      <c r="F54" s="51" t="s">
        <v>118</v>
      </c>
    </row>
    <row r="55" spans="1:9" ht="47.25">
      <c r="A55" s="50">
        <v>43</v>
      </c>
      <c r="B55" s="50" t="s">
        <v>8290</v>
      </c>
      <c r="C55" s="160" t="s">
        <v>8291</v>
      </c>
      <c r="D55" s="50" t="s">
        <v>10780</v>
      </c>
      <c r="E55" s="119">
        <v>7000000</v>
      </c>
      <c r="F55" s="51" t="s">
        <v>4</v>
      </c>
    </row>
    <row r="56" spans="1:9">
      <c r="A56" s="50"/>
      <c r="B56" s="2215" t="s">
        <v>8292</v>
      </c>
      <c r="C56" s="2276"/>
      <c r="D56" s="50"/>
      <c r="E56" s="119"/>
      <c r="F56" s="51"/>
    </row>
    <row r="57" spans="1:9" s="317" customFormat="1" ht="94.5">
      <c r="A57" s="84">
        <v>44</v>
      </c>
      <c r="B57" s="84" t="s">
        <v>8293</v>
      </c>
      <c r="C57" s="65" t="s">
        <v>8294</v>
      </c>
      <c r="D57" s="84" t="s">
        <v>10779</v>
      </c>
      <c r="E57" s="122">
        <v>2600000</v>
      </c>
      <c r="F57" s="51" t="s">
        <v>118</v>
      </c>
      <c r="H57" s="646"/>
      <c r="I57" s="646"/>
    </row>
    <row r="58" spans="1:9">
      <c r="A58" s="84"/>
      <c r="B58" s="2487" t="s">
        <v>662</v>
      </c>
      <c r="C58" s="2488"/>
      <c r="D58" s="84"/>
      <c r="E58" s="122"/>
      <c r="F58" s="51"/>
    </row>
    <row r="59" spans="1:9" ht="47.25">
      <c r="A59" s="50">
        <v>45</v>
      </c>
      <c r="B59" s="51" t="s">
        <v>8295</v>
      </c>
      <c r="C59" s="160" t="s">
        <v>8296</v>
      </c>
      <c r="D59" s="51" t="s">
        <v>8297</v>
      </c>
      <c r="E59" s="110">
        <v>100000</v>
      </c>
      <c r="F59" s="51" t="s">
        <v>118</v>
      </c>
    </row>
    <row r="60" spans="1:9" ht="63">
      <c r="A60" s="50">
        <v>46</v>
      </c>
      <c r="B60" s="51" t="s">
        <v>8298</v>
      </c>
      <c r="C60" s="160" t="s">
        <v>8299</v>
      </c>
      <c r="D60" s="51" t="s">
        <v>8300</v>
      </c>
      <c r="E60" s="110">
        <v>1900000</v>
      </c>
      <c r="F60" s="51" t="s">
        <v>4</v>
      </c>
    </row>
    <row r="61" spans="1:9" ht="63">
      <c r="A61" s="50">
        <v>47</v>
      </c>
      <c r="B61" s="50" t="s">
        <v>8301</v>
      </c>
      <c r="C61" s="160" t="s">
        <v>8302</v>
      </c>
      <c r="D61" s="50" t="s">
        <v>10783</v>
      </c>
      <c r="E61" s="106">
        <v>300000</v>
      </c>
      <c r="F61" s="51" t="s">
        <v>118</v>
      </c>
    </row>
    <row r="62" spans="1:9">
      <c r="A62" s="50"/>
      <c r="B62" s="2489" t="s">
        <v>8303</v>
      </c>
      <c r="C62" s="2489"/>
      <c r="D62" s="2489"/>
      <c r="E62" s="385">
        <f>SUM(E6:E61)</f>
        <v>109040876.002</v>
      </c>
      <c r="F62" s="50"/>
    </row>
    <row r="63" spans="1:9" ht="81" customHeight="1">
      <c r="A63" s="2143" t="s">
        <v>7567</v>
      </c>
      <c r="B63" s="2143"/>
      <c r="C63" s="2143"/>
      <c r="D63" s="2143" t="s">
        <v>172</v>
      </c>
      <c r="E63" s="2143"/>
      <c r="F63" s="2143"/>
    </row>
    <row r="64" spans="1:9">
      <c r="B64" s="497"/>
      <c r="C64" s="498"/>
      <c r="D64" s="497"/>
      <c r="E64" s="653"/>
      <c r="F64" s="497"/>
    </row>
    <row r="65" spans="2:6">
      <c r="B65" s="497"/>
      <c r="C65" s="498"/>
      <c r="D65" s="497"/>
      <c r="E65" s="654"/>
      <c r="F65" s="497"/>
    </row>
    <row r="66" spans="2:6">
      <c r="B66" s="497"/>
      <c r="C66" s="498"/>
      <c r="D66" s="492"/>
      <c r="E66" s="655"/>
      <c r="F66" s="497"/>
    </row>
    <row r="67" spans="2:6">
      <c r="B67" s="497"/>
      <c r="C67" s="499"/>
      <c r="D67" s="500"/>
      <c r="E67" s="656"/>
      <c r="F67" s="497"/>
    </row>
    <row r="68" spans="2:6">
      <c r="B68" s="497"/>
      <c r="C68" s="499"/>
      <c r="D68" s="497"/>
      <c r="E68" s="656"/>
      <c r="F68" s="497"/>
    </row>
    <row r="69" spans="2:6">
      <c r="B69" s="497"/>
      <c r="C69" s="499"/>
      <c r="D69" s="497"/>
      <c r="E69" s="656"/>
      <c r="F69" s="497"/>
    </row>
    <row r="70" spans="2:6">
      <c r="B70" s="497"/>
      <c r="C70" s="499"/>
      <c r="D70" s="497"/>
      <c r="E70" s="656"/>
      <c r="F70" s="497"/>
    </row>
    <row r="71" spans="2:6">
      <c r="B71" s="497"/>
      <c r="C71" s="499"/>
      <c r="D71" s="497"/>
      <c r="E71" s="656"/>
      <c r="F71" s="497"/>
    </row>
    <row r="72" spans="2:6">
      <c r="B72" s="497"/>
      <c r="C72" s="498"/>
      <c r="D72" s="497"/>
      <c r="E72" s="656"/>
      <c r="F72" s="497"/>
    </row>
    <row r="73" spans="2:6">
      <c r="B73" s="497"/>
      <c r="C73" s="498"/>
      <c r="D73" s="497"/>
      <c r="E73" s="656"/>
      <c r="F73" s="497"/>
    </row>
    <row r="74" spans="2:6">
      <c r="B74" s="497"/>
      <c r="C74" s="498"/>
      <c r="D74" s="497"/>
      <c r="E74" s="656"/>
      <c r="F74" s="497"/>
    </row>
    <row r="75" spans="2:6">
      <c r="B75" s="497"/>
      <c r="C75" s="498"/>
      <c r="D75" s="497"/>
      <c r="E75" s="656"/>
      <c r="F75" s="497"/>
    </row>
    <row r="76" spans="2:6">
      <c r="B76" s="497"/>
      <c r="C76" s="498"/>
      <c r="D76" s="497"/>
      <c r="E76" s="656"/>
      <c r="F76" s="497"/>
    </row>
    <row r="77" spans="2:6">
      <c r="B77" s="497"/>
      <c r="C77" s="498"/>
      <c r="D77" s="497"/>
      <c r="E77" s="656"/>
      <c r="F77" s="497"/>
    </row>
    <row r="78" spans="2:6">
      <c r="B78" s="497"/>
      <c r="C78" s="498"/>
      <c r="D78" s="497"/>
      <c r="E78" s="656"/>
      <c r="F78" s="497"/>
    </row>
    <row r="79" spans="2:6">
      <c r="B79" s="497"/>
      <c r="C79" s="498"/>
      <c r="D79" s="497"/>
      <c r="E79" s="656"/>
      <c r="F79" s="497"/>
    </row>
    <row r="80" spans="2:6">
      <c r="B80" s="497"/>
      <c r="C80" s="498"/>
      <c r="D80" s="497"/>
      <c r="E80" s="656"/>
      <c r="F80" s="497"/>
    </row>
    <row r="81" spans="2:6">
      <c r="B81" s="497"/>
      <c r="C81" s="498"/>
      <c r="D81" s="497"/>
      <c r="E81" s="656"/>
      <c r="F81" s="497"/>
    </row>
    <row r="82" spans="2:6">
      <c r="B82" s="497"/>
      <c r="C82" s="498"/>
      <c r="D82" s="497"/>
      <c r="E82" s="656"/>
      <c r="F82" s="497"/>
    </row>
    <row r="83" spans="2:6">
      <c r="B83" s="497"/>
      <c r="C83" s="498"/>
      <c r="D83" s="497"/>
      <c r="E83" s="656"/>
      <c r="F83" s="497"/>
    </row>
    <row r="84" spans="2:6">
      <c r="B84" s="497"/>
      <c r="C84" s="498"/>
      <c r="D84" s="497"/>
      <c r="E84" s="656"/>
      <c r="F84" s="497"/>
    </row>
    <row r="85" spans="2:6">
      <c r="B85" s="497"/>
      <c r="C85" s="498"/>
      <c r="D85" s="497"/>
      <c r="E85" s="656"/>
      <c r="F85" s="497"/>
    </row>
    <row r="86" spans="2:6">
      <c r="B86" s="497"/>
      <c r="C86" s="498"/>
      <c r="D86" s="497"/>
      <c r="E86" s="656"/>
      <c r="F86" s="497"/>
    </row>
    <row r="87" spans="2:6">
      <c r="B87" s="497"/>
      <c r="C87" s="498"/>
      <c r="D87" s="497"/>
      <c r="E87" s="656"/>
      <c r="F87" s="497"/>
    </row>
    <row r="88" spans="2:6">
      <c r="B88" s="497"/>
      <c r="C88" s="498"/>
      <c r="D88" s="497"/>
      <c r="E88" s="656"/>
      <c r="F88" s="497"/>
    </row>
    <row r="89" spans="2:6">
      <c r="B89" s="497"/>
      <c r="C89" s="498"/>
      <c r="D89" s="497"/>
      <c r="E89" s="656"/>
      <c r="F89" s="497"/>
    </row>
    <row r="90" spans="2:6">
      <c r="B90" s="497"/>
      <c r="C90" s="498"/>
      <c r="D90" s="497"/>
      <c r="E90" s="656"/>
      <c r="F90" s="497"/>
    </row>
    <row r="91" spans="2:6">
      <c r="B91" s="497"/>
      <c r="C91" s="498"/>
      <c r="D91" s="497"/>
      <c r="E91" s="656"/>
      <c r="F91" s="497"/>
    </row>
    <row r="92" spans="2:6">
      <c r="B92" s="497"/>
      <c r="C92" s="498"/>
      <c r="D92" s="497"/>
      <c r="E92" s="656"/>
      <c r="F92" s="497"/>
    </row>
    <row r="93" spans="2:6">
      <c r="B93" s="497"/>
      <c r="C93" s="498"/>
      <c r="D93" s="497"/>
      <c r="E93" s="656"/>
      <c r="F93" s="497"/>
    </row>
    <row r="94" spans="2:6">
      <c r="B94" s="497"/>
      <c r="C94" s="498"/>
      <c r="D94" s="497"/>
      <c r="E94" s="656"/>
      <c r="F94" s="497"/>
    </row>
    <row r="95" spans="2:6">
      <c r="B95" s="497"/>
      <c r="C95" s="498"/>
      <c r="D95" s="497"/>
      <c r="E95" s="656"/>
      <c r="F95" s="497"/>
    </row>
    <row r="96" spans="2:6">
      <c r="B96" s="497"/>
      <c r="C96" s="498"/>
      <c r="D96" s="497"/>
      <c r="E96" s="656"/>
      <c r="F96" s="497"/>
    </row>
    <row r="97" spans="2:6">
      <c r="B97" s="497"/>
      <c r="C97" s="498"/>
      <c r="D97" s="497"/>
      <c r="E97" s="656"/>
      <c r="F97" s="497"/>
    </row>
    <row r="98" spans="2:6">
      <c r="B98" s="497"/>
      <c r="C98" s="498"/>
      <c r="D98" s="497"/>
      <c r="E98" s="656"/>
      <c r="F98" s="497"/>
    </row>
    <row r="99" spans="2:6">
      <c r="B99" s="497"/>
      <c r="C99" s="498"/>
      <c r="D99" s="497"/>
      <c r="E99" s="656"/>
      <c r="F99" s="497"/>
    </row>
    <row r="100" spans="2:6">
      <c r="B100" s="497"/>
      <c r="C100" s="498"/>
      <c r="D100" s="497"/>
      <c r="E100" s="656"/>
      <c r="F100" s="497"/>
    </row>
    <row r="101" spans="2:6">
      <c r="B101" s="497"/>
      <c r="C101" s="498"/>
      <c r="D101" s="497"/>
      <c r="E101" s="656"/>
      <c r="F101" s="497"/>
    </row>
    <row r="102" spans="2:6">
      <c r="B102" s="497"/>
      <c r="C102" s="498"/>
      <c r="D102" s="497"/>
      <c r="E102" s="656"/>
      <c r="F102" s="497"/>
    </row>
    <row r="103" spans="2:6">
      <c r="B103" s="497"/>
      <c r="C103" s="498"/>
      <c r="D103" s="497"/>
      <c r="E103" s="656"/>
      <c r="F103" s="497"/>
    </row>
    <row r="104" spans="2:6">
      <c r="B104" s="497"/>
      <c r="C104" s="498"/>
      <c r="D104" s="497"/>
      <c r="E104" s="656"/>
      <c r="F104" s="497"/>
    </row>
    <row r="105" spans="2:6">
      <c r="B105" s="497"/>
      <c r="C105" s="498"/>
      <c r="D105" s="497"/>
      <c r="E105" s="656"/>
      <c r="F105" s="497"/>
    </row>
    <row r="106" spans="2:6">
      <c r="B106" s="497"/>
      <c r="C106" s="498"/>
      <c r="D106" s="497"/>
      <c r="E106" s="656"/>
      <c r="F106" s="497"/>
    </row>
    <row r="107" spans="2:6">
      <c r="B107" s="497"/>
      <c r="C107" s="498"/>
      <c r="D107" s="497"/>
      <c r="E107" s="656"/>
      <c r="F107" s="497"/>
    </row>
    <row r="108" spans="2:6">
      <c r="B108" s="497"/>
      <c r="C108" s="498"/>
      <c r="D108" s="497"/>
      <c r="E108" s="656"/>
      <c r="F108" s="497"/>
    </row>
    <row r="109" spans="2:6">
      <c r="B109" s="497"/>
      <c r="C109" s="498"/>
      <c r="D109" s="497"/>
      <c r="E109" s="656"/>
      <c r="F109" s="497"/>
    </row>
    <row r="110" spans="2:6">
      <c r="B110" s="497"/>
      <c r="C110" s="498"/>
      <c r="D110" s="497"/>
      <c r="E110" s="656"/>
      <c r="F110" s="497"/>
    </row>
    <row r="111" spans="2:6">
      <c r="B111" s="497"/>
      <c r="C111" s="498"/>
      <c r="D111" s="497"/>
      <c r="E111" s="656"/>
      <c r="F111" s="497"/>
    </row>
    <row r="112" spans="2:6">
      <c r="B112" s="497"/>
      <c r="C112" s="498"/>
      <c r="D112" s="497"/>
      <c r="E112" s="656"/>
      <c r="F112" s="497"/>
    </row>
    <row r="113" spans="2:10">
      <c r="B113" s="497"/>
      <c r="C113" s="498"/>
      <c r="D113" s="497"/>
      <c r="E113" s="656"/>
      <c r="F113" s="497"/>
    </row>
    <row r="114" spans="2:10">
      <c r="B114" s="497"/>
      <c r="C114" s="498"/>
      <c r="D114" s="497"/>
      <c r="E114" s="656"/>
      <c r="F114" s="497"/>
    </row>
    <row r="115" spans="2:10">
      <c r="B115" s="497"/>
      <c r="C115" s="498"/>
      <c r="D115" s="497"/>
      <c r="E115" s="656"/>
      <c r="F115" s="497"/>
    </row>
    <row r="116" spans="2:10">
      <c r="B116" s="497"/>
      <c r="C116" s="498"/>
      <c r="D116" s="497"/>
      <c r="E116" s="656"/>
      <c r="F116" s="497"/>
    </row>
    <row r="117" spans="2:10">
      <c r="B117" s="497"/>
      <c r="C117" s="498"/>
      <c r="D117" s="497"/>
      <c r="E117" s="656"/>
      <c r="F117" s="497"/>
    </row>
    <row r="118" spans="2:10">
      <c r="B118" s="497"/>
      <c r="C118" s="498"/>
      <c r="D118" s="497"/>
      <c r="E118" s="656"/>
      <c r="F118" s="497"/>
    </row>
    <row r="119" spans="2:10">
      <c r="B119" s="497"/>
      <c r="C119" s="498"/>
      <c r="D119" s="497"/>
      <c r="E119" s="656"/>
      <c r="F119" s="497"/>
    </row>
    <row r="120" spans="2:10">
      <c r="B120" s="497"/>
      <c r="C120" s="498"/>
      <c r="D120" s="497"/>
      <c r="E120" s="656"/>
      <c r="F120" s="497"/>
    </row>
    <row r="121" spans="2:10">
      <c r="B121" s="497"/>
      <c r="C121" s="498"/>
      <c r="D121" s="497"/>
      <c r="E121" s="656"/>
      <c r="F121" s="497"/>
    </row>
    <row r="122" spans="2:10" s="286" customFormat="1">
      <c r="B122" s="497"/>
      <c r="C122" s="498"/>
      <c r="D122" s="497"/>
      <c r="E122" s="656"/>
      <c r="F122" s="497"/>
      <c r="G122" s="89"/>
      <c r="H122" s="641"/>
      <c r="I122" s="641"/>
      <c r="J122" s="89"/>
    </row>
    <row r="123" spans="2:10" s="286" customFormat="1">
      <c r="B123" s="497"/>
      <c r="C123" s="498"/>
      <c r="D123" s="497"/>
      <c r="E123" s="656"/>
      <c r="F123" s="497"/>
      <c r="G123" s="89"/>
      <c r="H123" s="641"/>
      <c r="I123" s="641"/>
      <c r="J123" s="89"/>
    </row>
    <row r="124" spans="2:10" s="286" customFormat="1">
      <c r="B124" s="497"/>
      <c r="C124" s="501"/>
      <c r="D124" s="497"/>
      <c r="E124" s="656"/>
      <c r="F124" s="497"/>
      <c r="G124" s="89"/>
      <c r="H124" s="641"/>
      <c r="I124" s="641"/>
      <c r="J124" s="89"/>
    </row>
    <row r="125" spans="2:10" s="286" customFormat="1">
      <c r="B125" s="497"/>
      <c r="C125" s="501"/>
      <c r="D125" s="497"/>
      <c r="E125" s="656"/>
      <c r="F125" s="497"/>
      <c r="G125" s="89"/>
      <c r="H125" s="641"/>
      <c r="I125" s="641"/>
      <c r="J125" s="89"/>
    </row>
    <row r="126" spans="2:10" s="286" customFormat="1">
      <c r="B126" s="497"/>
      <c r="C126" s="501"/>
      <c r="E126" s="657"/>
      <c r="G126" s="89"/>
      <c r="H126" s="641"/>
      <c r="I126" s="641"/>
      <c r="J126" s="89"/>
    </row>
    <row r="127" spans="2:10" s="286" customFormat="1">
      <c r="B127" s="497"/>
      <c r="C127" s="501"/>
      <c r="E127" s="657"/>
      <c r="G127" s="89"/>
      <c r="H127" s="641"/>
      <c r="I127" s="641"/>
      <c r="J127" s="89"/>
    </row>
    <row r="128" spans="2:10" s="286" customFormat="1">
      <c r="B128" s="497"/>
      <c r="C128" s="501"/>
      <c r="E128" s="657"/>
      <c r="G128" s="89"/>
      <c r="H128" s="641"/>
      <c r="I128" s="641"/>
      <c r="J128" s="89"/>
    </row>
    <row r="129" spans="2:3">
      <c r="B129" s="497"/>
      <c r="C129" s="501"/>
    </row>
    <row r="130" spans="2:3">
      <c r="C130" s="501"/>
    </row>
    <row r="131" spans="2:3">
      <c r="C131" s="501"/>
    </row>
    <row r="132" spans="2:3">
      <c r="C132" s="501"/>
    </row>
    <row r="133" spans="2:3">
      <c r="C133" s="501"/>
    </row>
    <row r="134" spans="2:3">
      <c r="C134" s="502"/>
    </row>
  </sheetData>
  <mergeCells count="16">
    <mergeCell ref="B58:C58"/>
    <mergeCell ref="B62:D62"/>
    <mergeCell ref="A63:C63"/>
    <mergeCell ref="D63:F63"/>
    <mergeCell ref="B20:C20"/>
    <mergeCell ref="B22:C22"/>
    <mergeCell ref="B24:C24"/>
    <mergeCell ref="B26:C26"/>
    <mergeCell ref="B45:C45"/>
    <mergeCell ref="B56:C56"/>
    <mergeCell ref="A1:F1"/>
    <mergeCell ref="A2:F2"/>
    <mergeCell ref="A3:F3"/>
    <mergeCell ref="B5:D5"/>
    <mergeCell ref="B16:C16"/>
    <mergeCell ref="B12:D12"/>
  </mergeCells>
  <pageMargins left="0.7" right="0.7" top="0.75" bottom="0.75" header="0.3" footer="0.3"/>
  <pageSetup orientation="landscape" r:id="rId1"/>
  <headerFooter>
    <oddFooter>Page &amp;P of &amp;N</oddFooter>
  </headerFooter>
</worksheet>
</file>

<file path=xl/worksheets/sheet174.xml><?xml version="1.0" encoding="utf-8"?>
<worksheet xmlns="http://schemas.openxmlformats.org/spreadsheetml/2006/main" xmlns:r="http://schemas.openxmlformats.org/officeDocument/2006/relationships">
  <sheetPr>
    <tabColor theme="5" tint="-0.499984740745262"/>
  </sheetPr>
  <dimension ref="A1:F97"/>
  <sheetViews>
    <sheetView topLeftCell="A67" workbookViewId="0">
      <selection activeCell="B70" sqref="B70"/>
    </sheetView>
  </sheetViews>
  <sheetFormatPr defaultRowHeight="15.75"/>
  <cols>
    <col min="1" max="1" width="7" style="317" customWidth="1"/>
    <col min="2" max="2" width="15" style="317" customWidth="1"/>
    <col min="3" max="3" width="43.28515625" style="317" customWidth="1"/>
    <col min="4" max="4" width="26.28515625" style="317" customWidth="1"/>
    <col min="5" max="5" width="20.7109375" style="658" customWidth="1"/>
    <col min="6" max="6" width="9.85546875" style="609" customWidth="1"/>
    <col min="7" max="16384" width="9.140625" style="613"/>
  </cols>
  <sheetData>
    <row r="1" spans="1:6" ht="15.75" customHeight="1">
      <c r="A1" s="2234" t="s">
        <v>133</v>
      </c>
      <c r="B1" s="2234"/>
      <c r="C1" s="2234"/>
      <c r="D1" s="2234"/>
      <c r="E1" s="2234"/>
      <c r="F1" s="2234"/>
    </row>
    <row r="2" spans="1:6" ht="15.75" customHeight="1">
      <c r="A2" s="2234" t="s">
        <v>9586</v>
      </c>
      <c r="B2" s="2234"/>
      <c r="C2" s="2234"/>
      <c r="D2" s="2234"/>
      <c r="E2" s="2234"/>
      <c r="F2" s="2234"/>
    </row>
    <row r="3" spans="1:6" ht="15.75" customHeight="1">
      <c r="A3" s="2234" t="s">
        <v>6436</v>
      </c>
      <c r="B3" s="2234"/>
      <c r="C3" s="2234"/>
      <c r="D3" s="2234"/>
      <c r="E3" s="2234"/>
      <c r="F3" s="2234"/>
    </row>
    <row r="4" spans="1:6" ht="31.5">
      <c r="A4" s="253" t="s">
        <v>134</v>
      </c>
      <c r="B4" s="56" t="s">
        <v>676</v>
      </c>
      <c r="C4" s="312" t="s">
        <v>463</v>
      </c>
      <c r="D4" s="56" t="s">
        <v>788</v>
      </c>
      <c r="E4" s="392" t="s">
        <v>1394</v>
      </c>
      <c r="F4" s="56" t="s">
        <v>677</v>
      </c>
    </row>
    <row r="5" spans="1:6" ht="15.75" customHeight="1">
      <c r="A5" s="253"/>
      <c r="B5" s="2192" t="s">
        <v>139</v>
      </c>
      <c r="C5" s="2194"/>
      <c r="D5" s="56"/>
      <c r="E5" s="392"/>
      <c r="F5" s="56"/>
    </row>
    <row r="6" spans="1:6" ht="31.5">
      <c r="A6" s="175">
        <v>1</v>
      </c>
      <c r="B6" s="160" t="s">
        <v>464</v>
      </c>
      <c r="C6" s="160" t="s">
        <v>9587</v>
      </c>
      <c r="D6" s="160" t="s">
        <v>3</v>
      </c>
      <c r="E6" s="121">
        <v>2178508</v>
      </c>
      <c r="F6" s="160" t="s">
        <v>118</v>
      </c>
    </row>
    <row r="7" spans="1:6" ht="78.75">
      <c r="A7" s="175">
        <v>2</v>
      </c>
      <c r="B7" s="160" t="s">
        <v>5</v>
      </c>
      <c r="C7" s="160" t="s">
        <v>9588</v>
      </c>
      <c r="D7" s="160" t="s">
        <v>240</v>
      </c>
      <c r="E7" s="121">
        <v>1781544.53</v>
      </c>
      <c r="F7" s="160" t="s">
        <v>118</v>
      </c>
    </row>
    <row r="8" spans="1:6" ht="31.5">
      <c r="A8" s="175">
        <v>3</v>
      </c>
      <c r="B8" s="160" t="s">
        <v>7</v>
      </c>
      <c r="C8" s="160" t="s">
        <v>9589</v>
      </c>
      <c r="D8" s="160" t="s">
        <v>9</v>
      </c>
      <c r="E8" s="121">
        <v>14400</v>
      </c>
      <c r="F8" s="160" t="s">
        <v>118</v>
      </c>
    </row>
    <row r="9" spans="1:6" ht="47.25">
      <c r="A9" s="175">
        <v>4</v>
      </c>
      <c r="B9" s="160" t="s">
        <v>12</v>
      </c>
      <c r="C9" s="160" t="s">
        <v>9590</v>
      </c>
      <c r="D9" s="160" t="s">
        <v>14</v>
      </c>
      <c r="E9" s="121">
        <v>2568000</v>
      </c>
      <c r="F9" s="160" t="s">
        <v>118</v>
      </c>
    </row>
    <row r="10" spans="1:6">
      <c r="A10" s="175"/>
      <c r="B10" s="2215" t="s">
        <v>142</v>
      </c>
      <c r="C10" s="2220"/>
      <c r="D10" s="2216"/>
      <c r="E10" s="121"/>
      <c r="F10" s="160"/>
    </row>
    <row r="11" spans="1:6" ht="78.75">
      <c r="A11" s="175">
        <v>5</v>
      </c>
      <c r="B11" s="160" t="s">
        <v>5</v>
      </c>
      <c r="C11" s="160" t="s">
        <v>9591</v>
      </c>
      <c r="D11" s="160" t="s">
        <v>242</v>
      </c>
      <c r="E11" s="121">
        <v>800000</v>
      </c>
      <c r="F11" s="160" t="s">
        <v>118</v>
      </c>
    </row>
    <row r="12" spans="1:6" ht="47.25">
      <c r="A12" s="175">
        <v>6</v>
      </c>
      <c r="B12" s="160" t="s">
        <v>12</v>
      </c>
      <c r="C12" s="160" t="s">
        <v>9592</v>
      </c>
      <c r="D12" s="160" t="s">
        <v>14</v>
      </c>
      <c r="E12" s="121">
        <v>1240000</v>
      </c>
      <c r="F12" s="160" t="s">
        <v>118</v>
      </c>
    </row>
    <row r="13" spans="1:6" ht="63">
      <c r="A13" s="175">
        <v>7</v>
      </c>
      <c r="B13" s="160" t="s">
        <v>360</v>
      </c>
      <c r="C13" s="160" t="s">
        <v>9593</v>
      </c>
      <c r="D13" s="160" t="s">
        <v>1736</v>
      </c>
      <c r="E13" s="121">
        <v>1231226.27</v>
      </c>
      <c r="F13" s="160" t="s">
        <v>118</v>
      </c>
    </row>
    <row r="14" spans="1:6">
      <c r="A14" s="175"/>
      <c r="B14" s="2189" t="s">
        <v>555</v>
      </c>
      <c r="C14" s="2191"/>
      <c r="D14" s="160"/>
      <c r="E14" s="121"/>
      <c r="F14" s="160"/>
    </row>
    <row r="15" spans="1:6" ht="94.5">
      <c r="A15" s="175">
        <v>8</v>
      </c>
      <c r="B15" s="160" t="s">
        <v>9594</v>
      </c>
      <c r="C15" s="160" t="s">
        <v>9595</v>
      </c>
      <c r="D15" s="160" t="s">
        <v>10784</v>
      </c>
      <c r="E15" s="121">
        <v>2180817.5099999998</v>
      </c>
      <c r="F15" s="160" t="s">
        <v>118</v>
      </c>
    </row>
    <row r="16" spans="1:6">
      <c r="A16" s="175"/>
      <c r="B16" s="2215" t="s">
        <v>1433</v>
      </c>
      <c r="C16" s="2216"/>
      <c r="D16" s="160"/>
      <c r="E16" s="121"/>
      <c r="F16" s="160"/>
    </row>
    <row r="17" spans="1:6" ht="63">
      <c r="A17" s="175">
        <v>9</v>
      </c>
      <c r="B17" s="160" t="s">
        <v>195</v>
      </c>
      <c r="C17" s="160" t="s">
        <v>9596</v>
      </c>
      <c r="D17" s="160" t="s">
        <v>196</v>
      </c>
      <c r="E17" s="121">
        <v>5738993.4500000002</v>
      </c>
      <c r="F17" s="160" t="s">
        <v>118</v>
      </c>
    </row>
    <row r="18" spans="1:6">
      <c r="A18" s="175"/>
      <c r="B18" s="2189" t="s">
        <v>593</v>
      </c>
      <c r="C18" s="2191"/>
      <c r="D18" s="160"/>
      <c r="E18" s="121"/>
      <c r="F18" s="160"/>
    </row>
    <row r="19" spans="1:6" ht="31.5">
      <c r="A19" s="175">
        <v>10</v>
      </c>
      <c r="B19" s="337" t="s">
        <v>9597</v>
      </c>
      <c r="C19" s="337" t="s">
        <v>9598</v>
      </c>
      <c r="D19" s="337" t="s">
        <v>40</v>
      </c>
      <c r="E19" s="121">
        <v>13739150.32</v>
      </c>
      <c r="F19" s="337" t="s">
        <v>118</v>
      </c>
    </row>
    <row r="20" spans="1:6" ht="47.25">
      <c r="A20" s="175">
        <v>11</v>
      </c>
      <c r="B20" s="337" t="s">
        <v>9599</v>
      </c>
      <c r="C20" s="337" t="s">
        <v>9600</v>
      </c>
      <c r="D20" s="337" t="s">
        <v>40</v>
      </c>
      <c r="E20" s="121">
        <v>16792294.829999998</v>
      </c>
      <c r="F20" s="337" t="s">
        <v>118</v>
      </c>
    </row>
    <row r="21" spans="1:6">
      <c r="A21" s="175"/>
      <c r="B21" s="2189" t="s">
        <v>930</v>
      </c>
      <c r="C21" s="2191"/>
      <c r="D21" s="160"/>
      <c r="E21" s="121"/>
      <c r="F21" s="160"/>
    </row>
    <row r="22" spans="1:6" ht="63">
      <c r="A22" s="175">
        <v>12</v>
      </c>
      <c r="B22" s="160" t="s">
        <v>4921</v>
      </c>
      <c r="C22" s="160" t="s">
        <v>9601</v>
      </c>
      <c r="D22" s="160" t="s">
        <v>10785</v>
      </c>
      <c r="E22" s="121">
        <v>100000</v>
      </c>
      <c r="F22" s="160" t="s">
        <v>4</v>
      </c>
    </row>
    <row r="23" spans="1:6" ht="94.5">
      <c r="A23" s="175">
        <v>13</v>
      </c>
      <c r="B23" s="160" t="s">
        <v>9602</v>
      </c>
      <c r="C23" s="160" t="s">
        <v>9603</v>
      </c>
      <c r="D23" s="160" t="s">
        <v>10786</v>
      </c>
      <c r="E23" s="121">
        <v>100000</v>
      </c>
      <c r="F23" s="160" t="s">
        <v>4</v>
      </c>
    </row>
    <row r="24" spans="1:6" ht="63">
      <c r="A24" s="175">
        <v>14</v>
      </c>
      <c r="B24" s="160" t="s">
        <v>9604</v>
      </c>
      <c r="C24" s="160" t="s">
        <v>9605</v>
      </c>
      <c r="D24" s="160" t="s">
        <v>10787</v>
      </c>
      <c r="E24" s="121">
        <v>120817.51</v>
      </c>
      <c r="F24" s="160" t="s">
        <v>4</v>
      </c>
    </row>
    <row r="25" spans="1:6" ht="63">
      <c r="A25" s="175">
        <v>15</v>
      </c>
      <c r="B25" s="160" t="s">
        <v>5457</v>
      </c>
      <c r="C25" s="160" t="s">
        <v>9595</v>
      </c>
      <c r="D25" s="160" t="s">
        <v>10788</v>
      </c>
      <c r="E25" s="121">
        <v>100000</v>
      </c>
      <c r="F25" s="160" t="s">
        <v>4</v>
      </c>
    </row>
    <row r="26" spans="1:6" ht="63">
      <c r="A26" s="175">
        <v>16</v>
      </c>
      <c r="B26" s="160" t="s">
        <v>9606</v>
      </c>
      <c r="C26" s="160" t="s">
        <v>9607</v>
      </c>
      <c r="D26" s="160" t="s">
        <v>10788</v>
      </c>
      <c r="E26" s="121">
        <v>100000</v>
      </c>
      <c r="F26" s="160" t="s">
        <v>4</v>
      </c>
    </row>
    <row r="27" spans="1:6" ht="63">
      <c r="A27" s="175">
        <v>17</v>
      </c>
      <c r="B27" s="160" t="s">
        <v>9608</v>
      </c>
      <c r="C27" s="160" t="s">
        <v>9609</v>
      </c>
      <c r="D27" s="160" t="s">
        <v>10788</v>
      </c>
      <c r="E27" s="121">
        <v>100000</v>
      </c>
      <c r="F27" s="160" t="s">
        <v>4</v>
      </c>
    </row>
    <row r="28" spans="1:6" ht="78.75">
      <c r="A28" s="175">
        <v>18</v>
      </c>
      <c r="B28" s="160" t="s">
        <v>9610</v>
      </c>
      <c r="C28" s="160" t="s">
        <v>9611</v>
      </c>
      <c r="D28" s="160" t="s">
        <v>9612</v>
      </c>
      <c r="E28" s="121">
        <v>120000</v>
      </c>
      <c r="F28" s="160" t="s">
        <v>4</v>
      </c>
    </row>
    <row r="29" spans="1:6" ht="78.75">
      <c r="A29" s="175">
        <v>19</v>
      </c>
      <c r="B29" s="160" t="s">
        <v>9613</v>
      </c>
      <c r="C29" s="160" t="s">
        <v>9614</v>
      </c>
      <c r="D29" s="160" t="s">
        <v>9612</v>
      </c>
      <c r="E29" s="121">
        <v>120000</v>
      </c>
      <c r="F29" s="160" t="s">
        <v>4</v>
      </c>
    </row>
    <row r="30" spans="1:6" ht="78.75">
      <c r="A30" s="175">
        <v>20</v>
      </c>
      <c r="B30" s="160" t="s">
        <v>9615</v>
      </c>
      <c r="C30" s="160" t="s">
        <v>9616</v>
      </c>
      <c r="D30" s="160" t="s">
        <v>9612</v>
      </c>
      <c r="E30" s="121">
        <v>120000</v>
      </c>
      <c r="F30" s="160" t="s">
        <v>4</v>
      </c>
    </row>
    <row r="31" spans="1:6" ht="78.75">
      <c r="A31" s="175">
        <v>21</v>
      </c>
      <c r="B31" s="160" t="s">
        <v>9617</v>
      </c>
      <c r="C31" s="160" t="s">
        <v>9618</v>
      </c>
      <c r="D31" s="160" t="s">
        <v>9612</v>
      </c>
      <c r="E31" s="121">
        <v>120000</v>
      </c>
      <c r="F31" s="160" t="s">
        <v>4</v>
      </c>
    </row>
    <row r="32" spans="1:6" ht="78.75">
      <c r="A32" s="175">
        <v>22</v>
      </c>
      <c r="B32" s="160" t="s">
        <v>9619</v>
      </c>
      <c r="C32" s="160" t="s">
        <v>9620</v>
      </c>
      <c r="D32" s="160" t="s">
        <v>9612</v>
      </c>
      <c r="E32" s="121">
        <v>120000</v>
      </c>
      <c r="F32" s="160" t="s">
        <v>4</v>
      </c>
    </row>
    <row r="33" spans="1:6" ht="78.75">
      <c r="A33" s="175">
        <v>23</v>
      </c>
      <c r="B33" s="160" t="s">
        <v>9621</v>
      </c>
      <c r="C33" s="160" t="s">
        <v>9622</v>
      </c>
      <c r="D33" s="160" t="s">
        <v>9612</v>
      </c>
      <c r="E33" s="121">
        <v>120000</v>
      </c>
      <c r="F33" s="160" t="s">
        <v>4</v>
      </c>
    </row>
    <row r="34" spans="1:6" ht="78.75">
      <c r="A34" s="175">
        <v>24</v>
      </c>
      <c r="B34" s="160" t="s">
        <v>9623</v>
      </c>
      <c r="C34" s="160" t="s">
        <v>9624</v>
      </c>
      <c r="D34" s="160" t="s">
        <v>9625</v>
      </c>
      <c r="E34" s="121">
        <v>100000</v>
      </c>
      <c r="F34" s="160" t="s">
        <v>4</v>
      </c>
    </row>
    <row r="35" spans="1:6" ht="78.75">
      <c r="A35" s="175">
        <v>25</v>
      </c>
      <c r="B35" s="160" t="s">
        <v>9626</v>
      </c>
      <c r="C35" s="160" t="s">
        <v>9627</v>
      </c>
      <c r="D35" s="160" t="s">
        <v>9625</v>
      </c>
      <c r="E35" s="121">
        <v>100000</v>
      </c>
      <c r="F35" s="160" t="s">
        <v>4</v>
      </c>
    </row>
    <row r="36" spans="1:6" ht="78.75">
      <c r="A36" s="175">
        <v>26</v>
      </c>
      <c r="B36" s="160" t="s">
        <v>9628</v>
      </c>
      <c r="C36" s="160" t="s">
        <v>9629</v>
      </c>
      <c r="D36" s="160" t="s">
        <v>9625</v>
      </c>
      <c r="E36" s="121">
        <v>100000</v>
      </c>
      <c r="F36" s="160" t="s">
        <v>4</v>
      </c>
    </row>
    <row r="37" spans="1:6" ht="78.75">
      <c r="A37" s="175">
        <v>27</v>
      </c>
      <c r="B37" s="160" t="s">
        <v>9630</v>
      </c>
      <c r="C37" s="160" t="s">
        <v>9631</v>
      </c>
      <c r="D37" s="160" t="s">
        <v>9612</v>
      </c>
      <c r="E37" s="121">
        <v>120000</v>
      </c>
      <c r="F37" s="160" t="s">
        <v>4</v>
      </c>
    </row>
    <row r="38" spans="1:6" ht="78.75">
      <c r="A38" s="175">
        <v>28</v>
      </c>
      <c r="B38" s="160" t="s">
        <v>9632</v>
      </c>
      <c r="C38" s="160" t="s">
        <v>9633</v>
      </c>
      <c r="D38" s="160" t="s">
        <v>9625</v>
      </c>
      <c r="E38" s="121">
        <v>100000</v>
      </c>
      <c r="F38" s="160" t="s">
        <v>4</v>
      </c>
    </row>
    <row r="39" spans="1:6" ht="78.75">
      <c r="A39" s="175">
        <v>29</v>
      </c>
      <c r="B39" s="160" t="s">
        <v>9634</v>
      </c>
      <c r="C39" s="160" t="s">
        <v>9635</v>
      </c>
      <c r="D39" s="160" t="s">
        <v>9625</v>
      </c>
      <c r="E39" s="121">
        <v>100000</v>
      </c>
      <c r="F39" s="160" t="s">
        <v>4</v>
      </c>
    </row>
    <row r="40" spans="1:6" ht="78.75">
      <c r="A40" s="175">
        <v>30</v>
      </c>
      <c r="B40" s="160" t="s">
        <v>9736</v>
      </c>
      <c r="C40" s="160" t="s">
        <v>9636</v>
      </c>
      <c r="D40" s="160" t="s">
        <v>9625</v>
      </c>
      <c r="E40" s="121">
        <v>100000</v>
      </c>
      <c r="F40" s="160" t="s">
        <v>4</v>
      </c>
    </row>
    <row r="41" spans="1:6" ht="78.75">
      <c r="A41" s="175">
        <v>31</v>
      </c>
      <c r="B41" s="160" t="s">
        <v>9637</v>
      </c>
      <c r="C41" s="160" t="s">
        <v>9638</v>
      </c>
      <c r="D41" s="160" t="s">
        <v>9612</v>
      </c>
      <c r="E41" s="121">
        <v>120000</v>
      </c>
      <c r="F41" s="160" t="s">
        <v>4</v>
      </c>
    </row>
    <row r="42" spans="1:6">
      <c r="A42" s="175"/>
      <c r="B42" s="2189" t="s">
        <v>810</v>
      </c>
      <c r="C42" s="2191"/>
      <c r="D42" s="160"/>
      <c r="E42" s="121"/>
      <c r="F42" s="160"/>
    </row>
    <row r="43" spans="1:6" ht="126">
      <c r="A43" s="175">
        <v>32</v>
      </c>
      <c r="B43" s="337" t="s">
        <v>9639</v>
      </c>
      <c r="C43" s="160" t="s">
        <v>9640</v>
      </c>
      <c r="D43" s="337" t="s">
        <v>9641</v>
      </c>
      <c r="E43" s="121">
        <v>1000000</v>
      </c>
      <c r="F43" s="337" t="s">
        <v>118</v>
      </c>
    </row>
    <row r="44" spans="1:6" ht="110.25">
      <c r="A44" s="175">
        <f t="shared" ref="A44:A73" si="0">A43+1</f>
        <v>33</v>
      </c>
      <c r="B44" s="337" t="s">
        <v>9642</v>
      </c>
      <c r="C44" s="160" t="s">
        <v>9643</v>
      </c>
      <c r="D44" s="337" t="s">
        <v>9644</v>
      </c>
      <c r="E44" s="121">
        <v>800000</v>
      </c>
      <c r="F44" s="337" t="s">
        <v>118</v>
      </c>
    </row>
    <row r="45" spans="1:6" ht="78.75">
      <c r="A45" s="175">
        <f t="shared" si="0"/>
        <v>34</v>
      </c>
      <c r="B45" s="337" t="s">
        <v>9645</v>
      </c>
      <c r="C45" s="160" t="s">
        <v>9646</v>
      </c>
      <c r="D45" s="160" t="s">
        <v>9647</v>
      </c>
      <c r="E45" s="121">
        <v>400000</v>
      </c>
      <c r="F45" s="337" t="s">
        <v>118</v>
      </c>
    </row>
    <row r="46" spans="1:6" ht="94.5">
      <c r="A46" s="175">
        <f t="shared" si="0"/>
        <v>35</v>
      </c>
      <c r="B46" s="337" t="s">
        <v>5457</v>
      </c>
      <c r="C46" s="160" t="s">
        <v>9648</v>
      </c>
      <c r="D46" s="337" t="s">
        <v>9649</v>
      </c>
      <c r="E46" s="121">
        <v>150000</v>
      </c>
      <c r="F46" s="337" t="s">
        <v>118</v>
      </c>
    </row>
    <row r="47" spans="1:6" ht="189">
      <c r="A47" s="175">
        <f t="shared" si="0"/>
        <v>36</v>
      </c>
      <c r="B47" s="337" t="s">
        <v>9650</v>
      </c>
      <c r="C47" s="160" t="s">
        <v>9651</v>
      </c>
      <c r="D47" s="160" t="s">
        <v>9652</v>
      </c>
      <c r="E47" s="121">
        <v>3500000</v>
      </c>
      <c r="F47" s="337" t="s">
        <v>118</v>
      </c>
    </row>
    <row r="48" spans="1:6" ht="126">
      <c r="A48" s="175">
        <f t="shared" si="0"/>
        <v>37</v>
      </c>
      <c r="B48" s="160" t="s">
        <v>9653</v>
      </c>
      <c r="C48" s="160" t="s">
        <v>9654</v>
      </c>
      <c r="D48" s="160" t="s">
        <v>9655</v>
      </c>
      <c r="E48" s="121">
        <v>1900000</v>
      </c>
      <c r="F48" s="160" t="s">
        <v>4</v>
      </c>
    </row>
    <row r="49" spans="1:6" ht="126">
      <c r="A49" s="175">
        <f t="shared" si="0"/>
        <v>38</v>
      </c>
      <c r="B49" s="337" t="s">
        <v>9613</v>
      </c>
      <c r="C49" s="160" t="s">
        <v>9656</v>
      </c>
      <c r="D49" s="160" t="s">
        <v>9655</v>
      </c>
      <c r="E49" s="121">
        <v>1900000</v>
      </c>
      <c r="F49" s="337" t="s">
        <v>4</v>
      </c>
    </row>
    <row r="50" spans="1:6" ht="94.5">
      <c r="A50" s="175">
        <f t="shared" si="0"/>
        <v>39</v>
      </c>
      <c r="B50" s="337" t="s">
        <v>9657</v>
      </c>
      <c r="C50" s="160" t="s">
        <v>9658</v>
      </c>
      <c r="D50" s="160" t="s">
        <v>10789</v>
      </c>
      <c r="E50" s="121">
        <v>1200000</v>
      </c>
      <c r="F50" s="337" t="s">
        <v>4</v>
      </c>
    </row>
    <row r="51" spans="1:6" s="2" customFormat="1" ht="126">
      <c r="A51" s="5">
        <f t="shared" si="0"/>
        <v>40</v>
      </c>
      <c r="B51" s="120" t="s">
        <v>9659</v>
      </c>
      <c r="C51" s="120" t="s">
        <v>9660</v>
      </c>
      <c r="D51" s="120" t="s">
        <v>9655</v>
      </c>
      <c r="E51" s="121">
        <v>1900000</v>
      </c>
      <c r="F51" s="120" t="s">
        <v>4</v>
      </c>
    </row>
    <row r="52" spans="1:6" ht="63">
      <c r="A52" s="175">
        <f t="shared" si="0"/>
        <v>41</v>
      </c>
      <c r="B52" s="160" t="s">
        <v>9661</v>
      </c>
      <c r="C52" s="160" t="s">
        <v>9662</v>
      </c>
      <c r="D52" s="160" t="s">
        <v>9663</v>
      </c>
      <c r="E52" s="121">
        <v>700000</v>
      </c>
      <c r="F52" s="160" t="s">
        <v>4</v>
      </c>
    </row>
    <row r="53" spans="1:6" ht="126">
      <c r="A53" s="175">
        <f t="shared" si="0"/>
        <v>42</v>
      </c>
      <c r="B53" s="160" t="s">
        <v>9664</v>
      </c>
      <c r="C53" s="160" t="s">
        <v>9665</v>
      </c>
      <c r="D53" s="160" t="s">
        <v>9666</v>
      </c>
      <c r="E53" s="121">
        <v>950000</v>
      </c>
      <c r="F53" s="160" t="s">
        <v>4</v>
      </c>
    </row>
    <row r="54" spans="1:6" ht="63">
      <c r="A54" s="175">
        <f t="shared" si="0"/>
        <v>43</v>
      </c>
      <c r="B54" s="160" t="s">
        <v>9667</v>
      </c>
      <c r="C54" s="160" t="s">
        <v>9668</v>
      </c>
      <c r="D54" s="160" t="s">
        <v>9663</v>
      </c>
      <c r="E54" s="121">
        <v>700000</v>
      </c>
      <c r="F54" s="160" t="s">
        <v>4</v>
      </c>
    </row>
    <row r="55" spans="1:6" ht="94.5">
      <c r="A55" s="175">
        <f t="shared" si="0"/>
        <v>44</v>
      </c>
      <c r="B55" s="160" t="s">
        <v>9669</v>
      </c>
      <c r="C55" s="160" t="s">
        <v>9670</v>
      </c>
      <c r="D55" s="160" t="s">
        <v>9671</v>
      </c>
      <c r="E55" s="121">
        <v>950000</v>
      </c>
      <c r="F55" s="160" t="s">
        <v>4</v>
      </c>
    </row>
    <row r="56" spans="1:6" ht="47.25">
      <c r="A56" s="175">
        <f t="shared" si="0"/>
        <v>45</v>
      </c>
      <c r="B56" s="160" t="s">
        <v>9672</v>
      </c>
      <c r="C56" s="160" t="s">
        <v>9673</v>
      </c>
      <c r="D56" s="160" t="s">
        <v>9674</v>
      </c>
      <c r="E56" s="121">
        <v>250000</v>
      </c>
      <c r="F56" s="160" t="s">
        <v>4</v>
      </c>
    </row>
    <row r="57" spans="1:6" ht="63">
      <c r="A57" s="175">
        <f t="shared" si="0"/>
        <v>46</v>
      </c>
      <c r="B57" s="160" t="s">
        <v>9675</v>
      </c>
      <c r="C57" s="160" t="s">
        <v>9676</v>
      </c>
      <c r="D57" s="160" t="s">
        <v>9677</v>
      </c>
      <c r="E57" s="121">
        <v>1000000</v>
      </c>
      <c r="F57" s="160" t="s">
        <v>4</v>
      </c>
    </row>
    <row r="58" spans="1:6" ht="63">
      <c r="A58" s="175">
        <f t="shared" si="0"/>
        <v>47</v>
      </c>
      <c r="B58" s="160" t="s">
        <v>9678</v>
      </c>
      <c r="C58" s="160" t="s">
        <v>9679</v>
      </c>
      <c r="D58" s="160" t="s">
        <v>9663</v>
      </c>
      <c r="E58" s="121">
        <v>700000</v>
      </c>
      <c r="F58" s="160" t="s">
        <v>4</v>
      </c>
    </row>
    <row r="59" spans="1:6" ht="63">
      <c r="A59" s="175">
        <f t="shared" si="0"/>
        <v>48</v>
      </c>
      <c r="B59" s="160" t="s">
        <v>9680</v>
      </c>
      <c r="C59" s="160" t="s">
        <v>9681</v>
      </c>
      <c r="D59" s="160" t="s">
        <v>9682</v>
      </c>
      <c r="E59" s="121">
        <v>700000</v>
      </c>
      <c r="F59" s="160" t="s">
        <v>4</v>
      </c>
    </row>
    <row r="60" spans="1:6" ht="94.5">
      <c r="A60" s="175">
        <f t="shared" si="0"/>
        <v>49</v>
      </c>
      <c r="B60" s="160" t="s">
        <v>9604</v>
      </c>
      <c r="C60" s="160" t="s">
        <v>9683</v>
      </c>
      <c r="D60" s="160" t="s">
        <v>9671</v>
      </c>
      <c r="E60" s="121">
        <v>950000</v>
      </c>
      <c r="F60" s="160" t="s">
        <v>4</v>
      </c>
    </row>
    <row r="61" spans="1:6" ht="63">
      <c r="A61" s="175">
        <f>A60+1</f>
        <v>50</v>
      </c>
      <c r="B61" s="160" t="s">
        <v>9684</v>
      </c>
      <c r="C61" s="160" t="s">
        <v>9685</v>
      </c>
      <c r="D61" s="160" t="s">
        <v>9682</v>
      </c>
      <c r="E61" s="121">
        <v>700000</v>
      </c>
      <c r="F61" s="160" t="s">
        <v>4</v>
      </c>
    </row>
    <row r="62" spans="1:6" ht="63">
      <c r="A62" s="175">
        <f t="shared" si="0"/>
        <v>51</v>
      </c>
      <c r="B62" s="160" t="s">
        <v>9686</v>
      </c>
      <c r="C62" s="160" t="s">
        <v>9687</v>
      </c>
      <c r="D62" s="160" t="s">
        <v>10790</v>
      </c>
      <c r="E62" s="121">
        <v>1000000</v>
      </c>
      <c r="F62" s="160" t="s">
        <v>4</v>
      </c>
    </row>
    <row r="63" spans="1:6" ht="94.5">
      <c r="A63" s="175">
        <f t="shared" si="0"/>
        <v>52</v>
      </c>
      <c r="B63" s="160" t="s">
        <v>9688</v>
      </c>
      <c r="C63" s="160" t="s">
        <v>9689</v>
      </c>
      <c r="D63" s="160" t="s">
        <v>9690</v>
      </c>
      <c r="E63" s="121">
        <v>950000</v>
      </c>
      <c r="F63" s="160" t="s">
        <v>4</v>
      </c>
    </row>
    <row r="64" spans="1:6" ht="63">
      <c r="A64" s="175">
        <f>A63+1</f>
        <v>53</v>
      </c>
      <c r="B64" s="160" t="s">
        <v>9691</v>
      </c>
      <c r="C64" s="160" t="s">
        <v>9692</v>
      </c>
      <c r="D64" s="160" t="s">
        <v>9693</v>
      </c>
      <c r="E64" s="121">
        <v>300000</v>
      </c>
      <c r="F64" s="160" t="s">
        <v>4</v>
      </c>
    </row>
    <row r="65" spans="1:6" ht="47.25">
      <c r="A65" s="175">
        <f t="shared" si="0"/>
        <v>54</v>
      </c>
      <c r="B65" s="160" t="s">
        <v>9694</v>
      </c>
      <c r="C65" s="160" t="s">
        <v>9695</v>
      </c>
      <c r="D65" s="337" t="s">
        <v>9696</v>
      </c>
      <c r="E65" s="121">
        <v>300000</v>
      </c>
      <c r="F65" s="160" t="s">
        <v>4</v>
      </c>
    </row>
    <row r="66" spans="1:6" ht="126">
      <c r="A66" s="175">
        <f t="shared" si="0"/>
        <v>55</v>
      </c>
      <c r="B66" s="160" t="s">
        <v>9697</v>
      </c>
      <c r="C66" s="160" t="s">
        <v>9698</v>
      </c>
      <c r="D66" s="160" t="s">
        <v>10791</v>
      </c>
      <c r="E66" s="121">
        <v>1150000</v>
      </c>
      <c r="F66" s="160" t="s">
        <v>4</v>
      </c>
    </row>
    <row r="67" spans="1:6" ht="94.5">
      <c r="A67" s="175">
        <f>A66+1</f>
        <v>56</v>
      </c>
      <c r="B67" s="160" t="s">
        <v>9699</v>
      </c>
      <c r="C67" s="160" t="s">
        <v>9700</v>
      </c>
      <c r="D67" s="160" t="s">
        <v>9701</v>
      </c>
      <c r="E67" s="121">
        <v>1700000</v>
      </c>
      <c r="F67" s="160" t="s">
        <v>4</v>
      </c>
    </row>
    <row r="68" spans="1:6" ht="47.25">
      <c r="A68" s="175">
        <f t="shared" si="0"/>
        <v>57</v>
      </c>
      <c r="B68" s="160" t="s">
        <v>9702</v>
      </c>
      <c r="C68" s="160" t="s">
        <v>9703</v>
      </c>
      <c r="D68" s="160" t="s">
        <v>9704</v>
      </c>
      <c r="E68" s="121">
        <v>100000</v>
      </c>
      <c r="F68" s="160" t="s">
        <v>4</v>
      </c>
    </row>
    <row r="69" spans="1:6" ht="47.25">
      <c r="A69" s="175">
        <f t="shared" si="0"/>
        <v>58</v>
      </c>
      <c r="B69" s="160" t="s">
        <v>9705</v>
      </c>
      <c r="C69" s="160" t="s">
        <v>9706</v>
      </c>
      <c r="D69" s="337" t="s">
        <v>9674</v>
      </c>
      <c r="E69" s="121">
        <v>250000</v>
      </c>
      <c r="F69" s="160" t="s">
        <v>4</v>
      </c>
    </row>
    <row r="70" spans="1:6" ht="47.25">
      <c r="A70" s="175">
        <f>A69+1</f>
        <v>59</v>
      </c>
      <c r="B70" s="160" t="s">
        <v>9707</v>
      </c>
      <c r="C70" s="160" t="s">
        <v>9708</v>
      </c>
      <c r="D70" s="337" t="s">
        <v>9709</v>
      </c>
      <c r="E70" s="121">
        <v>150000</v>
      </c>
      <c r="F70" s="160" t="s">
        <v>4</v>
      </c>
    </row>
    <row r="71" spans="1:6">
      <c r="A71" s="175"/>
      <c r="B71" s="2189" t="s">
        <v>535</v>
      </c>
      <c r="C71" s="2191"/>
      <c r="D71" s="337"/>
      <c r="E71" s="121"/>
      <c r="F71" s="160"/>
    </row>
    <row r="72" spans="1:6" ht="63">
      <c r="A72" s="175">
        <v>60</v>
      </c>
      <c r="B72" s="160" t="s">
        <v>9710</v>
      </c>
      <c r="C72" s="160" t="s">
        <v>9711</v>
      </c>
      <c r="D72" s="160" t="s">
        <v>9712</v>
      </c>
      <c r="E72" s="121">
        <v>400000</v>
      </c>
      <c r="F72" s="160" t="s">
        <v>118</v>
      </c>
    </row>
    <row r="73" spans="1:6" ht="63">
      <c r="A73" s="175">
        <f t="shared" si="0"/>
        <v>61</v>
      </c>
      <c r="B73" s="337" t="s">
        <v>9713</v>
      </c>
      <c r="C73" s="160" t="s">
        <v>9714</v>
      </c>
      <c r="D73" s="120" t="s">
        <v>10795</v>
      </c>
      <c r="E73" s="121">
        <v>1750000</v>
      </c>
      <c r="F73" s="160" t="s">
        <v>4</v>
      </c>
    </row>
    <row r="74" spans="1:6" ht="94.5">
      <c r="A74" s="175">
        <f>A73+1</f>
        <v>62</v>
      </c>
      <c r="B74" s="337" t="s">
        <v>9715</v>
      </c>
      <c r="C74" s="160" t="s">
        <v>9716</v>
      </c>
      <c r="D74" s="160" t="s">
        <v>9717</v>
      </c>
      <c r="E74" s="121">
        <v>2000000</v>
      </c>
      <c r="F74" s="160" t="s">
        <v>4</v>
      </c>
    </row>
    <row r="75" spans="1:6" ht="78.75">
      <c r="A75" s="175">
        <f t="shared" ref="A75:A85" si="1">A74+1</f>
        <v>63</v>
      </c>
      <c r="B75" s="337" t="s">
        <v>9718</v>
      </c>
      <c r="C75" s="160" t="s">
        <v>9719</v>
      </c>
      <c r="D75" s="160" t="s">
        <v>9720</v>
      </c>
      <c r="E75" s="121">
        <v>2000000</v>
      </c>
      <c r="F75" s="160" t="s">
        <v>118</v>
      </c>
    </row>
    <row r="76" spans="1:6" ht="110.25">
      <c r="A76" s="175">
        <f t="shared" si="1"/>
        <v>64</v>
      </c>
      <c r="B76" s="337" t="s">
        <v>9721</v>
      </c>
      <c r="C76" s="160" t="s">
        <v>9722</v>
      </c>
      <c r="D76" s="160" t="s">
        <v>9723</v>
      </c>
      <c r="E76" s="121">
        <v>950000</v>
      </c>
      <c r="F76" s="160" t="s">
        <v>4</v>
      </c>
    </row>
    <row r="77" spans="1:6" ht="63">
      <c r="A77" s="175">
        <f t="shared" si="1"/>
        <v>65</v>
      </c>
      <c r="B77" s="337" t="s">
        <v>9724</v>
      </c>
      <c r="C77" s="160" t="s">
        <v>9725</v>
      </c>
      <c r="D77" s="160" t="s">
        <v>9726</v>
      </c>
      <c r="E77" s="121">
        <v>1100000</v>
      </c>
      <c r="F77" s="160" t="s">
        <v>110</v>
      </c>
    </row>
    <row r="78" spans="1:6" ht="47.25">
      <c r="A78" s="175">
        <f t="shared" si="1"/>
        <v>66</v>
      </c>
      <c r="B78" s="337" t="s">
        <v>9727</v>
      </c>
      <c r="C78" s="160" t="s">
        <v>9728</v>
      </c>
      <c r="D78" s="160" t="s">
        <v>9729</v>
      </c>
      <c r="E78" s="121">
        <v>7200000</v>
      </c>
      <c r="F78" s="160" t="s">
        <v>4</v>
      </c>
    </row>
    <row r="79" spans="1:6" ht="94.5">
      <c r="A79" s="175">
        <f t="shared" si="1"/>
        <v>67</v>
      </c>
      <c r="B79" s="337" t="s">
        <v>9730</v>
      </c>
      <c r="C79" s="160" t="s">
        <v>9731</v>
      </c>
      <c r="D79" s="160" t="s">
        <v>9732</v>
      </c>
      <c r="E79" s="121">
        <v>1000000</v>
      </c>
      <c r="F79" s="160" t="s">
        <v>4</v>
      </c>
    </row>
    <row r="80" spans="1:6" ht="66" customHeight="1">
      <c r="A80" s="175">
        <f t="shared" si="1"/>
        <v>68</v>
      </c>
      <c r="B80" s="337" t="s">
        <v>9733</v>
      </c>
      <c r="C80" s="160" t="s">
        <v>9734</v>
      </c>
      <c r="D80" s="160" t="s">
        <v>9735</v>
      </c>
      <c r="E80" s="121">
        <v>700000</v>
      </c>
      <c r="F80" s="160" t="s">
        <v>118</v>
      </c>
    </row>
    <row r="81" spans="1:6" ht="110.25">
      <c r="A81" s="175">
        <f t="shared" si="1"/>
        <v>69</v>
      </c>
      <c r="B81" s="337" t="s">
        <v>9736</v>
      </c>
      <c r="C81" s="160" t="s">
        <v>9737</v>
      </c>
      <c r="D81" s="160" t="s">
        <v>10797</v>
      </c>
      <c r="E81" s="121">
        <v>1900000</v>
      </c>
      <c r="F81" s="160" t="s">
        <v>4</v>
      </c>
    </row>
    <row r="82" spans="1:6" ht="78.75">
      <c r="A82" s="175">
        <f t="shared" si="1"/>
        <v>70</v>
      </c>
      <c r="B82" s="337" t="s">
        <v>9739</v>
      </c>
      <c r="C82" s="160" t="s">
        <v>9740</v>
      </c>
      <c r="D82" s="160" t="s">
        <v>9741</v>
      </c>
      <c r="E82" s="121">
        <v>900000</v>
      </c>
      <c r="F82" s="160" t="s">
        <v>118</v>
      </c>
    </row>
    <row r="83" spans="1:6" ht="110.25">
      <c r="A83" s="175">
        <f t="shared" si="1"/>
        <v>71</v>
      </c>
      <c r="B83" s="337" t="s">
        <v>9742</v>
      </c>
      <c r="C83" s="160" t="s">
        <v>9743</v>
      </c>
      <c r="D83" s="160" t="s">
        <v>9738</v>
      </c>
      <c r="E83" s="121">
        <v>1900000</v>
      </c>
      <c r="F83" s="160" t="s">
        <v>4</v>
      </c>
    </row>
    <row r="84" spans="1:6" ht="47.25">
      <c r="A84" s="175">
        <f t="shared" si="1"/>
        <v>72</v>
      </c>
      <c r="B84" s="337" t="s">
        <v>9744</v>
      </c>
      <c r="C84" s="160" t="s">
        <v>9745</v>
      </c>
      <c r="D84" s="160" t="s">
        <v>9746</v>
      </c>
      <c r="E84" s="121">
        <v>1000000</v>
      </c>
      <c r="F84" s="160" t="s">
        <v>118</v>
      </c>
    </row>
    <row r="85" spans="1:6" ht="94.5">
      <c r="A85" s="175">
        <f t="shared" si="1"/>
        <v>73</v>
      </c>
      <c r="B85" s="337" t="s">
        <v>9747</v>
      </c>
      <c r="C85" s="160" t="s">
        <v>9748</v>
      </c>
      <c r="D85" s="160" t="s">
        <v>10792</v>
      </c>
      <c r="E85" s="121">
        <v>1300000</v>
      </c>
      <c r="F85" s="160" t="s">
        <v>118</v>
      </c>
    </row>
    <row r="86" spans="1:6">
      <c r="A86" s="175"/>
      <c r="B86" s="2189" t="s">
        <v>662</v>
      </c>
      <c r="C86" s="2191"/>
      <c r="D86" s="160"/>
      <c r="E86" s="121"/>
      <c r="F86" s="160"/>
    </row>
    <row r="87" spans="1:6" ht="63">
      <c r="A87" s="175">
        <v>74</v>
      </c>
      <c r="B87" s="160" t="s">
        <v>9749</v>
      </c>
      <c r="C87" s="160" t="s">
        <v>9750</v>
      </c>
      <c r="D87" s="160" t="s">
        <v>9751</v>
      </c>
      <c r="E87" s="121">
        <v>230000</v>
      </c>
      <c r="F87" s="160" t="s">
        <v>466</v>
      </c>
    </row>
    <row r="88" spans="1:6" ht="94.5">
      <c r="A88" s="175">
        <f>A87+1</f>
        <v>75</v>
      </c>
      <c r="B88" s="160" t="s">
        <v>9752</v>
      </c>
      <c r="C88" s="160" t="s">
        <v>9753</v>
      </c>
      <c r="D88" s="337" t="s">
        <v>10796</v>
      </c>
      <c r="E88" s="121">
        <v>500000</v>
      </c>
      <c r="F88" s="160" t="s">
        <v>4</v>
      </c>
    </row>
    <row r="89" spans="1:6" ht="141.75">
      <c r="A89" s="175">
        <f t="shared" ref="A89:A95" si="2">A88+1</f>
        <v>76</v>
      </c>
      <c r="B89" s="160" t="s">
        <v>10793</v>
      </c>
      <c r="C89" s="160" t="s">
        <v>9754</v>
      </c>
      <c r="D89" s="160" t="s">
        <v>10794</v>
      </c>
      <c r="E89" s="121">
        <v>1000000</v>
      </c>
      <c r="F89" s="160" t="s">
        <v>466</v>
      </c>
    </row>
    <row r="90" spans="1:6" ht="126">
      <c r="A90" s="175">
        <f t="shared" si="2"/>
        <v>77</v>
      </c>
      <c r="B90" s="160" t="s">
        <v>9755</v>
      </c>
      <c r="C90" s="160" t="s">
        <v>9756</v>
      </c>
      <c r="D90" s="160" t="s">
        <v>9757</v>
      </c>
      <c r="E90" s="121">
        <v>1000000</v>
      </c>
      <c r="F90" s="160" t="s">
        <v>466</v>
      </c>
    </row>
    <row r="91" spans="1:6" ht="63">
      <c r="A91" s="175">
        <f t="shared" si="2"/>
        <v>78</v>
      </c>
      <c r="B91" s="160" t="s">
        <v>9758</v>
      </c>
      <c r="C91" s="160" t="s">
        <v>9759</v>
      </c>
      <c r="D91" s="160" t="s">
        <v>9760</v>
      </c>
      <c r="E91" s="121">
        <v>150000</v>
      </c>
      <c r="F91" s="160" t="s">
        <v>4</v>
      </c>
    </row>
    <row r="92" spans="1:6" ht="127.5" customHeight="1">
      <c r="A92" s="175">
        <f t="shared" si="2"/>
        <v>79</v>
      </c>
      <c r="B92" s="160" t="s">
        <v>9761</v>
      </c>
      <c r="C92" s="160" t="s">
        <v>9762</v>
      </c>
      <c r="D92" s="160" t="s">
        <v>9763</v>
      </c>
      <c r="E92" s="121">
        <v>950000</v>
      </c>
      <c r="F92" s="160" t="s">
        <v>4</v>
      </c>
    </row>
    <row r="93" spans="1:6" ht="57.75" customHeight="1">
      <c r="A93" s="175">
        <f>A92+1</f>
        <v>80</v>
      </c>
      <c r="B93" s="160" t="s">
        <v>9764</v>
      </c>
      <c r="C93" s="160" t="s">
        <v>9765</v>
      </c>
      <c r="D93" s="160" t="s">
        <v>9766</v>
      </c>
      <c r="E93" s="121">
        <v>2415123.1</v>
      </c>
      <c r="F93" s="160" t="s">
        <v>4</v>
      </c>
    </row>
    <row r="94" spans="1:6" ht="132.75" customHeight="1">
      <c r="A94" s="175">
        <f t="shared" si="2"/>
        <v>81</v>
      </c>
      <c r="B94" s="160" t="s">
        <v>9767</v>
      </c>
      <c r="C94" s="160" t="s">
        <v>9768</v>
      </c>
      <c r="D94" s="160" t="s">
        <v>9757</v>
      </c>
      <c r="E94" s="121">
        <v>1000000</v>
      </c>
      <c r="F94" s="160" t="s">
        <v>4</v>
      </c>
    </row>
    <row r="95" spans="1:6" ht="132" customHeight="1">
      <c r="A95" s="175">
        <f t="shared" si="2"/>
        <v>82</v>
      </c>
      <c r="B95" s="160" t="s">
        <v>9769</v>
      </c>
      <c r="C95" s="160" t="s">
        <v>9770</v>
      </c>
      <c r="D95" s="160" t="s">
        <v>9757</v>
      </c>
      <c r="E95" s="121">
        <v>1000000</v>
      </c>
      <c r="F95" s="160" t="s">
        <v>4</v>
      </c>
    </row>
    <row r="96" spans="1:6">
      <c r="A96" s="159"/>
      <c r="B96" s="2227" t="s">
        <v>9771</v>
      </c>
      <c r="C96" s="2227"/>
      <c r="D96" s="2227"/>
      <c r="E96" s="4">
        <v>109040875.52</v>
      </c>
      <c r="F96" s="172"/>
    </row>
    <row r="97" spans="1:6" s="89" customFormat="1" ht="77.25" customHeight="1">
      <c r="A97" s="2143" t="s">
        <v>7481</v>
      </c>
      <c r="B97" s="2143"/>
      <c r="C97" s="2143"/>
      <c r="D97" s="2143" t="s">
        <v>172</v>
      </c>
      <c r="E97" s="2143"/>
      <c r="F97" s="2143"/>
    </row>
  </sheetData>
  <mergeCells count="15">
    <mergeCell ref="B96:D96"/>
    <mergeCell ref="A97:C97"/>
    <mergeCell ref="D97:F97"/>
    <mergeCell ref="B16:C16"/>
    <mergeCell ref="B18:C18"/>
    <mergeCell ref="B21:C21"/>
    <mergeCell ref="B42:C42"/>
    <mergeCell ref="B71:C71"/>
    <mergeCell ref="B86:C86"/>
    <mergeCell ref="A1:F1"/>
    <mergeCell ref="A2:F2"/>
    <mergeCell ref="A3:F3"/>
    <mergeCell ref="B5:C5"/>
    <mergeCell ref="B14:C14"/>
    <mergeCell ref="B10:D10"/>
  </mergeCells>
  <pageMargins left="0.7" right="0.7" top="0.75" bottom="0.75" header="0.3" footer="0.3"/>
  <pageSetup orientation="landscape" r:id="rId1"/>
  <headerFooter>
    <oddFooter>Page &amp;P of &amp;N</oddFooter>
  </headerFooter>
</worksheet>
</file>

<file path=xl/worksheets/sheet175.xml><?xml version="1.0" encoding="utf-8"?>
<worksheet xmlns="http://schemas.openxmlformats.org/spreadsheetml/2006/main" xmlns:r="http://schemas.openxmlformats.org/officeDocument/2006/relationships">
  <sheetPr>
    <tabColor theme="5" tint="-0.499984740745262"/>
  </sheetPr>
  <dimension ref="A1:G82"/>
  <sheetViews>
    <sheetView topLeftCell="A20" workbookViewId="0">
      <selection activeCell="B23" sqref="B23"/>
    </sheetView>
  </sheetViews>
  <sheetFormatPr defaultRowHeight="15.75"/>
  <cols>
    <col min="1" max="1" width="7" style="416" customWidth="1"/>
    <col min="2" max="2" width="15.7109375" style="416" customWidth="1"/>
    <col min="3" max="3" width="42.28515625" style="416" customWidth="1"/>
    <col min="4" max="4" width="25.85546875" style="728" customWidth="1"/>
    <col min="5" max="5" width="20.85546875" style="391" customWidth="1"/>
    <col min="6" max="6" width="9.42578125" style="728" customWidth="1"/>
    <col min="7" max="7" width="9.140625" style="603"/>
    <col min="8" max="8" width="12" style="603" bestFit="1" customWidth="1"/>
    <col min="9" max="16384" width="9.140625" style="603"/>
  </cols>
  <sheetData>
    <row r="1" spans="1:6">
      <c r="A1" s="2234" t="s">
        <v>133</v>
      </c>
      <c r="B1" s="2234"/>
      <c r="C1" s="2234"/>
      <c r="D1" s="2234"/>
      <c r="E1" s="2234"/>
      <c r="F1" s="2234"/>
    </row>
    <row r="2" spans="1:6">
      <c r="A2" s="2234" t="s">
        <v>11432</v>
      </c>
      <c r="B2" s="2234"/>
      <c r="C2" s="2234"/>
      <c r="D2" s="2234"/>
      <c r="E2" s="2234"/>
      <c r="F2" s="2234"/>
    </row>
    <row r="3" spans="1:6">
      <c r="A3" s="2234" t="s">
        <v>140</v>
      </c>
      <c r="B3" s="2234"/>
      <c r="C3" s="2234"/>
      <c r="D3" s="2234"/>
      <c r="E3" s="2234"/>
      <c r="F3" s="2234"/>
    </row>
    <row r="4" spans="1:6" ht="33" customHeight="1">
      <c r="A4" s="387" t="s">
        <v>134</v>
      </c>
      <c r="B4" s="56" t="s">
        <v>676</v>
      </c>
      <c r="C4" s="312" t="s">
        <v>463</v>
      </c>
      <c r="D4" s="56" t="s">
        <v>788</v>
      </c>
      <c r="E4" s="388" t="s">
        <v>3371</v>
      </c>
      <c r="F4" s="56" t="s">
        <v>677</v>
      </c>
    </row>
    <row r="5" spans="1:6">
      <c r="A5" s="387"/>
      <c r="B5" s="2195" t="s">
        <v>139</v>
      </c>
      <c r="C5" s="2195"/>
      <c r="D5" s="2195"/>
      <c r="E5" s="388"/>
      <c r="F5" s="56"/>
    </row>
    <row r="6" spans="1:6" ht="47.25">
      <c r="A6" s="147">
        <v>1</v>
      </c>
      <c r="B6" s="60" t="s">
        <v>11433</v>
      </c>
      <c r="C6" s="60" t="s">
        <v>11434</v>
      </c>
      <c r="D6" s="115" t="s">
        <v>239</v>
      </c>
      <c r="E6" s="189">
        <v>5447200</v>
      </c>
      <c r="F6" s="115" t="s">
        <v>583</v>
      </c>
    </row>
    <row r="7" spans="1:6" ht="31.5">
      <c r="A7" s="147">
        <v>2</v>
      </c>
      <c r="B7" s="60" t="s">
        <v>7</v>
      </c>
      <c r="C7" s="60" t="s">
        <v>13528</v>
      </c>
      <c r="D7" s="115" t="s">
        <v>13533</v>
      </c>
      <c r="E7" s="189">
        <v>52800</v>
      </c>
      <c r="F7" s="115" t="s">
        <v>583</v>
      </c>
    </row>
    <row r="8" spans="1:6" ht="47.25">
      <c r="A8" s="147">
        <v>3</v>
      </c>
      <c r="B8" s="60" t="s">
        <v>12</v>
      </c>
      <c r="C8" s="60" t="s">
        <v>13529</v>
      </c>
      <c r="D8" s="115" t="s">
        <v>14</v>
      </c>
      <c r="E8" s="189">
        <v>842452.53</v>
      </c>
      <c r="F8" s="115" t="s">
        <v>583</v>
      </c>
    </row>
    <row r="9" spans="1:6" ht="47.25">
      <c r="A9" s="147">
        <v>4</v>
      </c>
      <c r="B9" s="60" t="s">
        <v>11435</v>
      </c>
      <c r="C9" s="60" t="s">
        <v>13530</v>
      </c>
      <c r="D9" s="115" t="s">
        <v>11436</v>
      </c>
      <c r="E9" s="189">
        <v>200000</v>
      </c>
      <c r="F9" s="115" t="s">
        <v>583</v>
      </c>
    </row>
    <row r="10" spans="1:6">
      <c r="A10" s="147"/>
      <c r="B10" s="2158" t="s">
        <v>9778</v>
      </c>
      <c r="C10" s="2158"/>
      <c r="D10" s="115"/>
      <c r="E10" s="189"/>
      <c r="F10" s="115"/>
    </row>
    <row r="11" spans="1:6" ht="78.75">
      <c r="A11" s="147">
        <v>5</v>
      </c>
      <c r="B11" s="60" t="s">
        <v>5</v>
      </c>
      <c r="C11" s="60" t="s">
        <v>11437</v>
      </c>
      <c r="D11" s="115" t="s">
        <v>242</v>
      </c>
      <c r="E11" s="189">
        <v>671226.27</v>
      </c>
      <c r="F11" s="115" t="s">
        <v>583</v>
      </c>
    </row>
    <row r="12" spans="1:6" ht="47.25">
      <c r="A12" s="147">
        <v>6</v>
      </c>
      <c r="B12" s="60" t="s">
        <v>12</v>
      </c>
      <c r="C12" s="60" t="s">
        <v>13531</v>
      </c>
      <c r="D12" s="115" t="s">
        <v>14</v>
      </c>
      <c r="E12" s="189">
        <v>800000</v>
      </c>
      <c r="F12" s="115" t="s">
        <v>583</v>
      </c>
    </row>
    <row r="13" spans="1:6" ht="63">
      <c r="A13" s="147">
        <v>7</v>
      </c>
      <c r="B13" s="60" t="s">
        <v>360</v>
      </c>
      <c r="C13" s="60" t="s">
        <v>13532</v>
      </c>
      <c r="D13" s="115" t="s">
        <v>1736</v>
      </c>
      <c r="E13" s="189">
        <v>1800000</v>
      </c>
      <c r="F13" s="115" t="s">
        <v>583</v>
      </c>
    </row>
    <row r="14" spans="1:6">
      <c r="A14" s="147"/>
      <c r="B14" s="377" t="s">
        <v>207</v>
      </c>
      <c r="C14" s="147"/>
      <c r="D14" s="66"/>
      <c r="E14" s="390"/>
      <c r="F14" s="66"/>
    </row>
    <row r="15" spans="1:6" ht="78.75">
      <c r="A15" s="147"/>
      <c r="B15" s="60" t="s">
        <v>11438</v>
      </c>
      <c r="C15" s="60" t="s">
        <v>11439</v>
      </c>
      <c r="D15" s="66" t="s">
        <v>11440</v>
      </c>
      <c r="E15" s="193">
        <v>5738993.4500000002</v>
      </c>
      <c r="F15" s="66" t="s">
        <v>118</v>
      </c>
    </row>
    <row r="16" spans="1:6">
      <c r="A16" s="147"/>
      <c r="B16" s="100" t="s">
        <v>555</v>
      </c>
      <c r="C16" s="60"/>
      <c r="D16" s="66"/>
      <c r="E16" s="193"/>
      <c r="F16" s="66"/>
    </row>
    <row r="17" spans="1:6" ht="94.5">
      <c r="A17" s="147">
        <v>8</v>
      </c>
      <c r="B17" s="107" t="s">
        <v>966</v>
      </c>
      <c r="C17" s="60" t="s">
        <v>11441</v>
      </c>
      <c r="D17" s="120" t="s">
        <v>11442</v>
      </c>
      <c r="E17" s="193">
        <v>1130517.52</v>
      </c>
      <c r="F17" s="66" t="s">
        <v>118</v>
      </c>
    </row>
    <row r="18" spans="1:6" ht="31.5">
      <c r="A18" s="147"/>
      <c r="B18" s="377" t="s">
        <v>1435</v>
      </c>
      <c r="C18" s="147"/>
      <c r="D18" s="66"/>
      <c r="E18" s="390"/>
      <c r="F18" s="66"/>
    </row>
    <row r="19" spans="1:6" ht="189">
      <c r="A19" s="147">
        <v>9</v>
      </c>
      <c r="B19" s="107" t="s">
        <v>581</v>
      </c>
      <c r="C19" s="60" t="s">
        <v>11443</v>
      </c>
      <c r="D19" s="120" t="s">
        <v>11444</v>
      </c>
      <c r="E19" s="193">
        <v>1000000</v>
      </c>
      <c r="F19" s="66" t="s">
        <v>4</v>
      </c>
    </row>
    <row r="20" spans="1:6">
      <c r="A20" s="147"/>
      <c r="B20" s="377" t="s">
        <v>593</v>
      </c>
      <c r="C20" s="147"/>
      <c r="D20" s="66"/>
      <c r="E20" s="390"/>
      <c r="F20" s="66"/>
    </row>
    <row r="21" spans="1:6" ht="47.25">
      <c r="A21" s="147">
        <v>10</v>
      </c>
      <c r="B21" s="60" t="s">
        <v>39</v>
      </c>
      <c r="C21" s="60" t="s">
        <v>11445</v>
      </c>
      <c r="D21" s="115" t="s">
        <v>40</v>
      </c>
      <c r="E21" s="189">
        <v>15000000</v>
      </c>
      <c r="F21" s="66" t="s">
        <v>118</v>
      </c>
    </row>
    <row r="22" spans="1:6" ht="47.25">
      <c r="A22" s="147">
        <v>11</v>
      </c>
      <c r="B22" s="60" t="s">
        <v>41</v>
      </c>
      <c r="C22" s="60" t="s">
        <v>11446</v>
      </c>
      <c r="D22" s="115" t="s">
        <v>40</v>
      </c>
      <c r="E22" s="189">
        <v>10307685.76</v>
      </c>
      <c r="F22" s="66" t="s">
        <v>118</v>
      </c>
    </row>
    <row r="23" spans="1:6" ht="31.5">
      <c r="A23" s="147">
        <v>12</v>
      </c>
      <c r="B23" s="60" t="s">
        <v>11447</v>
      </c>
      <c r="C23" s="60" t="s">
        <v>11448</v>
      </c>
      <c r="D23" s="115" t="s">
        <v>11449</v>
      </c>
      <c r="E23" s="189">
        <v>2000000</v>
      </c>
      <c r="F23" s="66" t="s">
        <v>118</v>
      </c>
    </row>
    <row r="24" spans="1:6">
      <c r="A24" s="147"/>
      <c r="B24" s="377" t="s">
        <v>662</v>
      </c>
      <c r="C24" s="147"/>
      <c r="D24" s="66"/>
      <c r="E24" s="390"/>
      <c r="F24" s="66"/>
    </row>
    <row r="25" spans="1:6" ht="63">
      <c r="A25" s="147">
        <v>13</v>
      </c>
      <c r="B25" s="107" t="s">
        <v>13526</v>
      </c>
      <c r="C25" s="147" t="s">
        <v>11450</v>
      </c>
      <c r="D25" s="120" t="s">
        <v>13527</v>
      </c>
      <c r="E25" s="390">
        <v>1700000</v>
      </c>
      <c r="F25" s="66" t="s">
        <v>4</v>
      </c>
    </row>
    <row r="26" spans="1:6" ht="94.5">
      <c r="A26" s="147">
        <v>14</v>
      </c>
      <c r="B26" s="107" t="s">
        <v>11451</v>
      </c>
      <c r="C26" s="147" t="s">
        <v>11452</v>
      </c>
      <c r="D26" s="120" t="s">
        <v>13525</v>
      </c>
      <c r="E26" s="390">
        <v>500000</v>
      </c>
      <c r="F26" s="66" t="s">
        <v>4</v>
      </c>
    </row>
    <row r="27" spans="1:6" ht="31.5">
      <c r="A27" s="147">
        <v>15</v>
      </c>
      <c r="B27" s="107" t="s">
        <v>11453</v>
      </c>
      <c r="C27" s="147" t="s">
        <v>11454</v>
      </c>
      <c r="D27" s="120" t="s">
        <v>11455</v>
      </c>
      <c r="E27" s="390">
        <v>300000</v>
      </c>
      <c r="F27" s="66" t="s">
        <v>4</v>
      </c>
    </row>
    <row r="28" spans="1:6">
      <c r="A28" s="147"/>
      <c r="B28" s="2195" t="s">
        <v>810</v>
      </c>
      <c r="C28" s="2195"/>
      <c r="D28" s="66"/>
      <c r="E28" s="390"/>
      <c r="F28" s="66"/>
    </row>
    <row r="29" spans="1:6" ht="31.5">
      <c r="A29" s="147">
        <v>18</v>
      </c>
      <c r="B29" s="257" t="s">
        <v>11461</v>
      </c>
      <c r="C29" s="257" t="s">
        <v>11462</v>
      </c>
      <c r="D29" s="120" t="s">
        <v>11463</v>
      </c>
      <c r="E29" s="390">
        <v>7000000</v>
      </c>
      <c r="F29" s="66" t="s">
        <v>4</v>
      </c>
    </row>
    <row r="30" spans="1:6" ht="31.5">
      <c r="A30" s="147">
        <f>A29+1</f>
        <v>19</v>
      </c>
      <c r="B30" s="257" t="s">
        <v>11464</v>
      </c>
      <c r="C30" s="258" t="s">
        <v>11465</v>
      </c>
      <c r="D30" s="115" t="s">
        <v>11466</v>
      </c>
      <c r="E30" s="390">
        <v>7000000</v>
      </c>
      <c r="F30" s="66" t="s">
        <v>4</v>
      </c>
    </row>
    <row r="31" spans="1:6" ht="47.25">
      <c r="A31" s="147">
        <f t="shared" ref="A31:A58" si="0">A30+1</f>
        <v>20</v>
      </c>
      <c r="B31" s="257" t="s">
        <v>11467</v>
      </c>
      <c r="C31" s="257" t="s">
        <v>11468</v>
      </c>
      <c r="D31" s="120" t="s">
        <v>11469</v>
      </c>
      <c r="E31" s="390">
        <v>3000000</v>
      </c>
      <c r="F31" s="66" t="s">
        <v>4</v>
      </c>
    </row>
    <row r="32" spans="1:6" ht="31.5">
      <c r="A32" s="147">
        <f t="shared" si="0"/>
        <v>21</v>
      </c>
      <c r="B32" s="257" t="s">
        <v>11470</v>
      </c>
      <c r="C32" s="257" t="s">
        <v>11471</v>
      </c>
      <c r="D32" s="120" t="s">
        <v>115</v>
      </c>
      <c r="E32" s="390">
        <v>950000</v>
      </c>
      <c r="F32" s="66" t="s">
        <v>4</v>
      </c>
    </row>
    <row r="33" spans="1:6" ht="31.5">
      <c r="A33" s="147">
        <f t="shared" si="0"/>
        <v>22</v>
      </c>
      <c r="B33" s="257" t="s">
        <v>11472</v>
      </c>
      <c r="C33" s="257" t="s">
        <v>11473</v>
      </c>
      <c r="D33" s="120" t="s">
        <v>115</v>
      </c>
      <c r="E33" s="390">
        <v>950000</v>
      </c>
      <c r="F33" s="66" t="s">
        <v>4</v>
      </c>
    </row>
    <row r="34" spans="1:6" ht="31.5">
      <c r="A34" s="147">
        <f t="shared" si="0"/>
        <v>23</v>
      </c>
      <c r="B34" s="257" t="s">
        <v>11474</v>
      </c>
      <c r="C34" s="257" t="s">
        <v>11475</v>
      </c>
      <c r="D34" s="120" t="s">
        <v>115</v>
      </c>
      <c r="E34" s="390">
        <v>950000</v>
      </c>
      <c r="F34" s="66" t="s">
        <v>4</v>
      </c>
    </row>
    <row r="35" spans="1:6" ht="31.5">
      <c r="A35" s="147">
        <f t="shared" si="0"/>
        <v>24</v>
      </c>
      <c r="B35" s="257" t="s">
        <v>11476</v>
      </c>
      <c r="C35" s="257" t="s">
        <v>11477</v>
      </c>
      <c r="D35" s="120" t="s">
        <v>11478</v>
      </c>
      <c r="E35" s="390">
        <v>1000000</v>
      </c>
      <c r="F35" s="66" t="s">
        <v>4</v>
      </c>
    </row>
    <row r="36" spans="1:6" ht="31.5">
      <c r="A36" s="147">
        <f t="shared" si="0"/>
        <v>25</v>
      </c>
      <c r="B36" s="257" t="s">
        <v>11479</v>
      </c>
      <c r="C36" s="257" t="s">
        <v>11480</v>
      </c>
      <c r="D36" s="120" t="s">
        <v>115</v>
      </c>
      <c r="E36" s="390">
        <v>950000</v>
      </c>
      <c r="F36" s="66" t="s">
        <v>4</v>
      </c>
    </row>
    <row r="37" spans="1:6" ht="31.5">
      <c r="A37" s="147">
        <f t="shared" si="0"/>
        <v>26</v>
      </c>
      <c r="B37" s="257" t="s">
        <v>11481</v>
      </c>
      <c r="C37" s="257" t="s">
        <v>11482</v>
      </c>
      <c r="D37" s="120" t="s">
        <v>115</v>
      </c>
      <c r="E37" s="390">
        <v>950000</v>
      </c>
      <c r="F37" s="66" t="s">
        <v>4</v>
      </c>
    </row>
    <row r="38" spans="1:6" ht="31.5">
      <c r="A38" s="147">
        <f t="shared" si="0"/>
        <v>27</v>
      </c>
      <c r="B38" s="257" t="s">
        <v>11483</v>
      </c>
      <c r="C38" s="257" t="s">
        <v>11484</v>
      </c>
      <c r="D38" s="120" t="s">
        <v>115</v>
      </c>
      <c r="E38" s="390">
        <v>950000</v>
      </c>
      <c r="F38" s="66" t="s">
        <v>4</v>
      </c>
    </row>
    <row r="39" spans="1:6" ht="31.5">
      <c r="A39" s="147">
        <f t="shared" si="0"/>
        <v>28</v>
      </c>
      <c r="B39" s="257" t="s">
        <v>11485</v>
      </c>
      <c r="C39" s="257" t="s">
        <v>11486</v>
      </c>
      <c r="D39" s="120" t="s">
        <v>115</v>
      </c>
      <c r="E39" s="390">
        <v>950000</v>
      </c>
      <c r="F39" s="66" t="s">
        <v>4</v>
      </c>
    </row>
    <row r="40" spans="1:6" ht="31.5">
      <c r="A40" s="147">
        <f t="shared" si="0"/>
        <v>29</v>
      </c>
      <c r="B40" s="257" t="s">
        <v>11487</v>
      </c>
      <c r="C40" s="257" t="s">
        <v>11488</v>
      </c>
      <c r="D40" s="120" t="s">
        <v>8257</v>
      </c>
      <c r="E40" s="390">
        <v>3000000</v>
      </c>
      <c r="F40" s="66" t="s">
        <v>4</v>
      </c>
    </row>
    <row r="41" spans="1:6" ht="31.5">
      <c r="A41" s="147">
        <f t="shared" si="0"/>
        <v>30</v>
      </c>
      <c r="B41" s="257" t="s">
        <v>11489</v>
      </c>
      <c r="C41" s="257" t="s">
        <v>11490</v>
      </c>
      <c r="D41" s="120" t="s">
        <v>11478</v>
      </c>
      <c r="E41" s="390">
        <v>1000000</v>
      </c>
      <c r="F41" s="66" t="s">
        <v>4</v>
      </c>
    </row>
    <row r="42" spans="1:6" ht="31.5">
      <c r="A42" s="147">
        <f t="shared" si="0"/>
        <v>31</v>
      </c>
      <c r="B42" s="257" t="s">
        <v>11491</v>
      </c>
      <c r="C42" s="257" t="s">
        <v>11492</v>
      </c>
      <c r="D42" s="120" t="s">
        <v>115</v>
      </c>
      <c r="E42" s="390">
        <v>950000</v>
      </c>
      <c r="F42" s="66" t="s">
        <v>4</v>
      </c>
    </row>
    <row r="43" spans="1:6" ht="47.25">
      <c r="A43" s="147">
        <f>A42+1</f>
        <v>32</v>
      </c>
      <c r="B43" s="257" t="s">
        <v>11493</v>
      </c>
      <c r="C43" s="257" t="s">
        <v>11494</v>
      </c>
      <c r="D43" s="120" t="s">
        <v>11495</v>
      </c>
      <c r="E43" s="390">
        <v>1300000</v>
      </c>
      <c r="F43" s="66" t="s">
        <v>4</v>
      </c>
    </row>
    <row r="44" spans="1:6" ht="63">
      <c r="A44" s="147">
        <f t="shared" si="0"/>
        <v>33</v>
      </c>
      <c r="B44" s="257" t="s">
        <v>11496</v>
      </c>
      <c r="C44" s="257" t="s">
        <v>11497</v>
      </c>
      <c r="D44" s="120" t="s">
        <v>11498</v>
      </c>
      <c r="E44" s="390">
        <v>1000000</v>
      </c>
      <c r="F44" s="66" t="s">
        <v>118</v>
      </c>
    </row>
    <row r="45" spans="1:6" ht="63">
      <c r="A45" s="147">
        <f t="shared" si="0"/>
        <v>34</v>
      </c>
      <c r="B45" s="257" t="s">
        <v>11499</v>
      </c>
      <c r="C45" s="257" t="s">
        <v>11500</v>
      </c>
      <c r="D45" s="120" t="s">
        <v>11501</v>
      </c>
      <c r="E45" s="390">
        <v>1000000</v>
      </c>
      <c r="F45" s="66" t="s">
        <v>4</v>
      </c>
    </row>
    <row r="46" spans="1:6" ht="31.5">
      <c r="A46" s="147">
        <f t="shared" si="0"/>
        <v>35</v>
      </c>
      <c r="B46" s="257" t="s">
        <v>11502</v>
      </c>
      <c r="C46" s="257" t="s">
        <v>11500</v>
      </c>
      <c r="D46" s="120" t="s">
        <v>11503</v>
      </c>
      <c r="E46" s="390">
        <v>2500000</v>
      </c>
      <c r="F46" s="66" t="s">
        <v>4</v>
      </c>
    </row>
    <row r="47" spans="1:6" ht="31.5">
      <c r="A47" s="147">
        <f t="shared" si="0"/>
        <v>36</v>
      </c>
      <c r="B47" s="257" t="s">
        <v>11504</v>
      </c>
      <c r="C47" s="257" t="s">
        <v>11505</v>
      </c>
      <c r="D47" s="120" t="s">
        <v>11503</v>
      </c>
      <c r="E47" s="390">
        <v>2500000</v>
      </c>
      <c r="F47" s="66" t="s">
        <v>4</v>
      </c>
    </row>
    <row r="48" spans="1:6" ht="31.5">
      <c r="A48" s="147">
        <f t="shared" si="0"/>
        <v>37</v>
      </c>
      <c r="B48" s="257" t="s">
        <v>11506</v>
      </c>
      <c r="C48" s="257" t="s">
        <v>11507</v>
      </c>
      <c r="D48" s="120" t="s">
        <v>11503</v>
      </c>
      <c r="E48" s="390">
        <v>2500000</v>
      </c>
      <c r="F48" s="66" t="s">
        <v>4</v>
      </c>
    </row>
    <row r="49" spans="1:7" ht="31.5">
      <c r="A49" s="147">
        <f>A48+1</f>
        <v>38</v>
      </c>
      <c r="B49" s="257" t="s">
        <v>11508</v>
      </c>
      <c r="C49" s="257" t="s">
        <v>11509</v>
      </c>
      <c r="D49" s="120" t="s">
        <v>115</v>
      </c>
      <c r="E49" s="390">
        <v>950000</v>
      </c>
      <c r="F49" s="66" t="s">
        <v>4</v>
      </c>
    </row>
    <row r="50" spans="1:7" ht="47.25">
      <c r="A50" s="147">
        <f t="shared" si="0"/>
        <v>39</v>
      </c>
      <c r="B50" s="257" t="s">
        <v>11510</v>
      </c>
      <c r="C50" s="257" t="s">
        <v>11511</v>
      </c>
      <c r="D50" s="120" t="s">
        <v>11512</v>
      </c>
      <c r="E50" s="390">
        <v>1000000</v>
      </c>
      <c r="F50" s="66" t="s">
        <v>4</v>
      </c>
    </row>
    <row r="51" spans="1:7" ht="47.25">
      <c r="A51" s="147">
        <f t="shared" si="0"/>
        <v>40</v>
      </c>
      <c r="B51" s="257" t="s">
        <v>11513</v>
      </c>
      <c r="C51" s="257" t="s">
        <v>11514</v>
      </c>
      <c r="D51" s="120" t="s">
        <v>11515</v>
      </c>
      <c r="E51" s="390">
        <v>1500000</v>
      </c>
      <c r="F51" s="66" t="s">
        <v>4</v>
      </c>
    </row>
    <row r="52" spans="1:7" ht="31.5">
      <c r="A52" s="147">
        <f t="shared" si="0"/>
        <v>41</v>
      </c>
      <c r="B52" s="257" t="s">
        <v>11516</v>
      </c>
      <c r="C52" s="257" t="s">
        <v>11517</v>
      </c>
      <c r="D52" s="120" t="s">
        <v>11518</v>
      </c>
      <c r="E52" s="390">
        <v>950000</v>
      </c>
      <c r="F52" s="66" t="s">
        <v>4</v>
      </c>
    </row>
    <row r="53" spans="1:7" ht="54" customHeight="1">
      <c r="A53" s="147">
        <f t="shared" si="0"/>
        <v>42</v>
      </c>
      <c r="B53" s="257" t="s">
        <v>11519</v>
      </c>
      <c r="C53" s="257" t="s">
        <v>11520</v>
      </c>
      <c r="D53" s="120" t="s">
        <v>11521</v>
      </c>
      <c r="E53" s="390">
        <v>1000000</v>
      </c>
      <c r="F53" s="66" t="s">
        <v>4</v>
      </c>
    </row>
    <row r="54" spans="1:7">
      <c r="A54" s="147"/>
      <c r="B54" s="2195" t="s">
        <v>535</v>
      </c>
      <c r="C54" s="2195"/>
      <c r="D54" s="66"/>
      <c r="E54" s="390"/>
      <c r="F54" s="66"/>
    </row>
    <row r="55" spans="1:7" ht="71.25" customHeight="1">
      <c r="A55" s="147">
        <v>43</v>
      </c>
      <c r="B55" s="257" t="s">
        <v>11522</v>
      </c>
      <c r="C55" s="257" t="s">
        <v>11523</v>
      </c>
      <c r="D55" s="120" t="s">
        <v>115</v>
      </c>
      <c r="E55" s="390">
        <v>950000</v>
      </c>
      <c r="F55" s="66" t="s">
        <v>4</v>
      </c>
    </row>
    <row r="56" spans="1:7" ht="75.75" customHeight="1">
      <c r="A56" s="147">
        <f t="shared" si="0"/>
        <v>44</v>
      </c>
      <c r="B56" s="257" t="s">
        <v>11524</v>
      </c>
      <c r="C56" s="257" t="s">
        <v>11525</v>
      </c>
      <c r="D56" s="120" t="s">
        <v>4683</v>
      </c>
      <c r="E56" s="390">
        <v>2500000</v>
      </c>
      <c r="F56" s="66" t="s">
        <v>4</v>
      </c>
    </row>
    <row r="57" spans="1:7" ht="63.75" customHeight="1">
      <c r="A57" s="147">
        <f t="shared" si="0"/>
        <v>45</v>
      </c>
      <c r="B57" s="257" t="s">
        <v>11526</v>
      </c>
      <c r="C57" s="257" t="s">
        <v>11527</v>
      </c>
      <c r="D57" s="120" t="s">
        <v>4683</v>
      </c>
      <c r="E57" s="390">
        <v>2500000</v>
      </c>
      <c r="F57" s="66" t="s">
        <v>4</v>
      </c>
    </row>
    <row r="58" spans="1:7" ht="86.25" customHeight="1">
      <c r="A58" s="147">
        <f t="shared" si="0"/>
        <v>46</v>
      </c>
      <c r="B58" s="257" t="s">
        <v>11528</v>
      </c>
      <c r="C58" s="257" t="s">
        <v>11529</v>
      </c>
      <c r="D58" s="120" t="s">
        <v>13536</v>
      </c>
      <c r="E58" s="390">
        <v>800000</v>
      </c>
      <c r="F58" s="66" t="s">
        <v>4</v>
      </c>
    </row>
    <row r="59" spans="1:7" ht="81.75" customHeight="1">
      <c r="A59" s="147">
        <f>A58+1</f>
        <v>47</v>
      </c>
      <c r="B59" s="257" t="s">
        <v>13534</v>
      </c>
      <c r="C59" s="257" t="s">
        <v>11529</v>
      </c>
      <c r="D59" s="120" t="s">
        <v>13535</v>
      </c>
      <c r="E59" s="390">
        <v>2000000</v>
      </c>
      <c r="F59" s="66" t="s">
        <v>4</v>
      </c>
    </row>
    <row r="60" spans="1:7">
      <c r="A60" s="147"/>
      <c r="B60" s="2192" t="s">
        <v>9771</v>
      </c>
      <c r="C60" s="2193"/>
      <c r="D60" s="2194"/>
      <c r="E60" s="388">
        <f>SUM(E6:E59)</f>
        <v>102040875.53</v>
      </c>
      <c r="F60" s="66"/>
    </row>
    <row r="61" spans="1:7" ht="19.5" customHeight="1">
      <c r="A61" s="2168" t="s">
        <v>3665</v>
      </c>
      <c r="B61" s="2168"/>
      <c r="C61" s="2168"/>
      <c r="D61" s="2168"/>
      <c r="E61" s="2168"/>
      <c r="F61" s="2168"/>
    </row>
    <row r="62" spans="1:7" ht="115.5" customHeight="1">
      <c r="A62" s="2168" t="s">
        <v>13523</v>
      </c>
      <c r="B62" s="2168"/>
      <c r="C62" s="2168"/>
      <c r="D62" s="2168" t="s">
        <v>13524</v>
      </c>
      <c r="E62" s="2168"/>
      <c r="F62" s="2168"/>
    </row>
    <row r="63" spans="1:7" ht="72.75" customHeight="1">
      <c r="A63" s="2143" t="s">
        <v>1391</v>
      </c>
      <c r="B63" s="2143"/>
      <c r="C63" s="2143"/>
      <c r="D63" s="2143" t="s">
        <v>1392</v>
      </c>
      <c r="E63" s="2143"/>
      <c r="F63" s="2143"/>
      <c r="G63" s="727"/>
    </row>
    <row r="64" spans="1:7">
      <c r="A64" s="371"/>
      <c r="B64" s="371"/>
      <c r="C64" s="371"/>
      <c r="D64" s="371"/>
      <c r="E64" s="371"/>
      <c r="F64" s="371"/>
      <c r="G64" s="727"/>
    </row>
    <row r="65" spans="1:7">
      <c r="A65" s="371"/>
      <c r="B65" s="371"/>
      <c r="C65" s="371"/>
      <c r="D65" s="371"/>
      <c r="E65" s="371"/>
      <c r="F65" s="371"/>
      <c r="G65" s="727"/>
    </row>
    <row r="66" spans="1:7">
      <c r="A66" s="371"/>
      <c r="B66" s="371"/>
      <c r="C66" s="371"/>
      <c r="D66" s="371"/>
      <c r="E66" s="371"/>
      <c r="F66" s="371"/>
      <c r="G66" s="727"/>
    </row>
    <row r="67" spans="1:7">
      <c r="A67" s="371"/>
      <c r="B67" s="371"/>
      <c r="C67" s="371"/>
      <c r="D67" s="371"/>
      <c r="E67" s="371"/>
      <c r="F67" s="371"/>
      <c r="G67" s="727"/>
    </row>
    <row r="68" spans="1:7">
      <c r="A68" s="371"/>
      <c r="B68" s="371"/>
      <c r="C68" s="371"/>
      <c r="D68" s="371"/>
      <c r="E68" s="371"/>
      <c r="F68" s="371"/>
      <c r="G68" s="727"/>
    </row>
    <row r="69" spans="1:7">
      <c r="A69" s="371"/>
      <c r="B69" s="371"/>
      <c r="C69" s="371"/>
      <c r="D69" s="371"/>
      <c r="E69" s="371"/>
      <c r="F69" s="371"/>
      <c r="G69" s="727"/>
    </row>
    <row r="70" spans="1:7">
      <c r="A70" s="371"/>
      <c r="B70" s="371"/>
      <c r="C70" s="371"/>
      <c r="D70" s="371"/>
      <c r="E70" s="371"/>
      <c r="F70" s="371"/>
      <c r="G70" s="727"/>
    </row>
    <row r="71" spans="1:7">
      <c r="A71" s="371"/>
      <c r="B71" s="371"/>
      <c r="C71" s="371"/>
      <c r="D71" s="371"/>
      <c r="E71" s="371"/>
      <c r="F71" s="371"/>
      <c r="G71" s="727"/>
    </row>
    <row r="76" spans="1:7">
      <c r="A76" s="147"/>
      <c r="B76" s="377" t="s">
        <v>8032</v>
      </c>
      <c r="C76" s="147"/>
      <c r="D76" s="66"/>
      <c r="E76" s="390"/>
      <c r="F76" s="66"/>
    </row>
    <row r="77" spans="1:7" ht="94.5">
      <c r="A77" s="147">
        <v>16</v>
      </c>
      <c r="B77" s="107" t="s">
        <v>11456</v>
      </c>
      <c r="C77" s="60" t="s">
        <v>11457</v>
      </c>
      <c r="D77" s="115" t="s">
        <v>11458</v>
      </c>
      <c r="E77" s="193">
        <v>3000000</v>
      </c>
      <c r="F77" s="66" t="s">
        <v>4</v>
      </c>
    </row>
    <row r="78" spans="1:7" ht="94.5">
      <c r="A78" s="147">
        <v>17</v>
      </c>
      <c r="B78" s="107" t="s">
        <v>11459</v>
      </c>
      <c r="C78" s="60"/>
      <c r="D78" s="115" t="s">
        <v>11460</v>
      </c>
      <c r="E78" s="193">
        <v>4000000</v>
      </c>
      <c r="F78" s="66" t="s">
        <v>4</v>
      </c>
    </row>
    <row r="79" spans="1:7">
      <c r="E79" s="391">
        <f>SUM(E77:E78)</f>
        <v>7000000</v>
      </c>
    </row>
    <row r="82" spans="5:5">
      <c r="E82" s="391">
        <f>E79+E60</f>
        <v>109040875.53</v>
      </c>
    </row>
  </sheetData>
  <mergeCells count="13">
    <mergeCell ref="A61:F61"/>
    <mergeCell ref="A62:C62"/>
    <mergeCell ref="D62:F62"/>
    <mergeCell ref="A63:C63"/>
    <mergeCell ref="D63:F63"/>
    <mergeCell ref="B54:C54"/>
    <mergeCell ref="B60:D60"/>
    <mergeCell ref="A1:F1"/>
    <mergeCell ref="A2:F2"/>
    <mergeCell ref="A3:F3"/>
    <mergeCell ref="B5:D5"/>
    <mergeCell ref="B10:C10"/>
    <mergeCell ref="B28:C28"/>
  </mergeCells>
  <pageMargins left="0.7" right="0.7" top="0.75" bottom="0.75" header="0.3" footer="0.3"/>
  <pageSetup orientation="landscape" r:id="rId1"/>
  <headerFooter>
    <oddFooter>Page &amp;P of &amp;N</oddFooter>
  </headerFooter>
</worksheet>
</file>

<file path=xl/worksheets/sheet176.xml><?xml version="1.0" encoding="utf-8"?>
<worksheet xmlns="http://schemas.openxmlformats.org/spreadsheetml/2006/main" xmlns:r="http://schemas.openxmlformats.org/officeDocument/2006/relationships">
  <sheetPr>
    <tabColor theme="5" tint="-0.499984740745262"/>
  </sheetPr>
  <dimension ref="A1:F107"/>
  <sheetViews>
    <sheetView topLeftCell="A53" workbookViewId="0">
      <selection activeCell="B57" sqref="B57"/>
    </sheetView>
  </sheetViews>
  <sheetFormatPr defaultRowHeight="15.75"/>
  <cols>
    <col min="1" max="1" width="7" style="416" customWidth="1"/>
    <col min="2" max="2" width="14.42578125" style="696" customWidth="1"/>
    <col min="3" max="3" width="42.140625" style="696" customWidth="1"/>
    <col min="4" max="4" width="27.85546875" style="696" customWidth="1"/>
    <col min="5" max="5" width="20.7109375" style="391" customWidth="1"/>
    <col min="6" max="6" width="9.7109375" style="697" customWidth="1"/>
    <col min="7" max="16384" width="9.140625" style="10"/>
  </cols>
  <sheetData>
    <row r="1" spans="1:6">
      <c r="A1" s="2234" t="s">
        <v>133</v>
      </c>
      <c r="B1" s="2234"/>
      <c r="C1" s="2234"/>
      <c r="D1" s="2234"/>
      <c r="E1" s="2234"/>
      <c r="F1" s="2234"/>
    </row>
    <row r="2" spans="1:6">
      <c r="A2" s="2234" t="s">
        <v>11530</v>
      </c>
      <c r="B2" s="2234"/>
      <c r="C2" s="2234"/>
      <c r="D2" s="2234"/>
      <c r="E2" s="2234"/>
      <c r="F2" s="2234"/>
    </row>
    <row r="3" spans="1:6">
      <c r="A3" s="2234" t="s">
        <v>140</v>
      </c>
      <c r="B3" s="2234"/>
      <c r="C3" s="2234"/>
      <c r="D3" s="2234"/>
      <c r="E3" s="2234"/>
      <c r="F3" s="2234"/>
    </row>
    <row r="4" spans="1:6" ht="32.25" customHeight="1">
      <c r="A4" s="56" t="s">
        <v>134</v>
      </c>
      <c r="B4" s="56" t="s">
        <v>676</v>
      </c>
      <c r="C4" s="56" t="s">
        <v>463</v>
      </c>
      <c r="D4" s="56" t="s">
        <v>788</v>
      </c>
      <c r="E4" s="388" t="s">
        <v>1394</v>
      </c>
      <c r="F4" s="56" t="s">
        <v>677</v>
      </c>
    </row>
    <row r="5" spans="1:6">
      <c r="A5" s="56"/>
      <c r="B5" s="2492" t="s">
        <v>139</v>
      </c>
      <c r="C5" s="2492"/>
      <c r="D5" s="2492"/>
      <c r="E5" s="388"/>
      <c r="F5" s="56"/>
    </row>
    <row r="6" spans="1:6" ht="31.5">
      <c r="A6" s="404">
        <v>1</v>
      </c>
      <c r="B6" s="120" t="s">
        <v>1</v>
      </c>
      <c r="C6" s="120" t="s">
        <v>11531</v>
      </c>
      <c r="D6" s="120" t="s">
        <v>11532</v>
      </c>
      <c r="E6" s="193">
        <v>3400000</v>
      </c>
      <c r="F6" s="66" t="s">
        <v>118</v>
      </c>
    </row>
    <row r="7" spans="1:6" ht="110.25">
      <c r="A7" s="404">
        <f>A6+1</f>
        <v>2</v>
      </c>
      <c r="B7" s="120" t="s">
        <v>5</v>
      </c>
      <c r="C7" s="120" t="s">
        <v>11533</v>
      </c>
      <c r="D7" s="120" t="s">
        <v>11534</v>
      </c>
      <c r="E7" s="193">
        <v>1682452.53</v>
      </c>
      <c r="F7" s="66" t="s">
        <v>118</v>
      </c>
    </row>
    <row r="8" spans="1:6" ht="31.5">
      <c r="A8" s="404">
        <f>A7+1</f>
        <v>3</v>
      </c>
      <c r="B8" s="120" t="s">
        <v>7</v>
      </c>
      <c r="C8" s="120" t="s">
        <v>13368</v>
      </c>
      <c r="D8" s="120" t="s">
        <v>9</v>
      </c>
      <c r="E8" s="193">
        <v>60000</v>
      </c>
      <c r="F8" s="66" t="s">
        <v>118</v>
      </c>
    </row>
    <row r="9" spans="1:6" ht="31.5">
      <c r="A9" s="404">
        <f>A8+1</f>
        <v>4</v>
      </c>
      <c r="B9" s="120" t="s">
        <v>176</v>
      </c>
      <c r="C9" s="120" t="s">
        <v>13369</v>
      </c>
      <c r="D9" s="120" t="s">
        <v>585</v>
      </c>
      <c r="E9" s="193">
        <v>1400000</v>
      </c>
      <c r="F9" s="66" t="s">
        <v>118</v>
      </c>
    </row>
    <row r="10" spans="1:6" ht="18" customHeight="1">
      <c r="A10" s="404"/>
      <c r="B10" s="2493" t="s">
        <v>3704</v>
      </c>
      <c r="C10" s="2494"/>
      <c r="D10" s="2495"/>
      <c r="E10" s="390"/>
      <c r="F10" s="66"/>
    </row>
    <row r="11" spans="1:6" ht="63">
      <c r="A11" s="404">
        <v>5</v>
      </c>
      <c r="B11" s="120" t="s">
        <v>5</v>
      </c>
      <c r="C11" s="120" t="s">
        <v>13370</v>
      </c>
      <c r="D11" s="120" t="s">
        <v>686</v>
      </c>
      <c r="E11" s="193">
        <v>1271226.27</v>
      </c>
      <c r="F11" s="66" t="s">
        <v>118</v>
      </c>
    </row>
    <row r="12" spans="1:6" ht="31.5">
      <c r="A12" s="404">
        <f>A11+1</f>
        <v>6</v>
      </c>
      <c r="B12" s="120" t="s">
        <v>176</v>
      </c>
      <c r="C12" s="120" t="s">
        <v>13371</v>
      </c>
      <c r="D12" s="120" t="s">
        <v>585</v>
      </c>
      <c r="E12" s="193">
        <v>1000000</v>
      </c>
      <c r="F12" s="66" t="s">
        <v>118</v>
      </c>
    </row>
    <row r="13" spans="1:6" ht="63">
      <c r="A13" s="404">
        <f>A12+1</f>
        <v>7</v>
      </c>
      <c r="B13" s="120" t="s">
        <v>360</v>
      </c>
      <c r="C13" s="120" t="s">
        <v>13372</v>
      </c>
      <c r="D13" s="120" t="s">
        <v>1736</v>
      </c>
      <c r="E13" s="193">
        <v>1000000</v>
      </c>
      <c r="F13" s="66" t="s">
        <v>118</v>
      </c>
    </row>
    <row r="14" spans="1:6" ht="31.5" customHeight="1">
      <c r="A14" s="404"/>
      <c r="B14" s="2493" t="s">
        <v>207</v>
      </c>
      <c r="C14" s="2495"/>
      <c r="D14" s="694"/>
      <c r="E14" s="390"/>
      <c r="F14" s="66"/>
    </row>
    <row r="15" spans="1:6" ht="63">
      <c r="A15" s="404">
        <v>8</v>
      </c>
      <c r="B15" s="120" t="s">
        <v>195</v>
      </c>
      <c r="C15" s="120" t="s">
        <v>13373</v>
      </c>
      <c r="D15" s="120" t="s">
        <v>196</v>
      </c>
      <c r="E15" s="193">
        <v>5738993.4500000002</v>
      </c>
      <c r="F15" s="66" t="s">
        <v>118</v>
      </c>
    </row>
    <row r="16" spans="1:6">
      <c r="A16" s="404"/>
      <c r="B16" s="635" t="s">
        <v>593</v>
      </c>
      <c r="C16" s="694"/>
      <c r="D16" s="694"/>
      <c r="E16" s="390"/>
      <c r="F16" s="66"/>
    </row>
    <row r="17" spans="1:6" ht="47.25">
      <c r="A17" s="404">
        <v>9</v>
      </c>
      <c r="B17" s="120" t="s">
        <v>39</v>
      </c>
      <c r="C17" s="120" t="s">
        <v>13374</v>
      </c>
      <c r="D17" s="120" t="s">
        <v>40</v>
      </c>
      <c r="E17" s="193">
        <v>12000000</v>
      </c>
      <c r="F17" s="66" t="s">
        <v>118</v>
      </c>
    </row>
    <row r="18" spans="1:6" ht="47.25">
      <c r="A18" s="404">
        <f>A17+1</f>
        <v>10</v>
      </c>
      <c r="B18" s="120" t="s">
        <v>41</v>
      </c>
      <c r="C18" s="120" t="s">
        <v>13375</v>
      </c>
      <c r="D18" s="120" t="s">
        <v>40</v>
      </c>
      <c r="E18" s="193">
        <v>9000000</v>
      </c>
      <c r="F18" s="66" t="s">
        <v>118</v>
      </c>
    </row>
    <row r="19" spans="1:6" ht="15" customHeight="1">
      <c r="A19" s="404"/>
      <c r="B19" s="2156" t="s">
        <v>810</v>
      </c>
      <c r="C19" s="2156"/>
      <c r="D19" s="694"/>
      <c r="E19" s="390"/>
      <c r="F19" s="66"/>
    </row>
    <row r="20" spans="1:6" ht="47.25">
      <c r="A20" s="404">
        <v>11</v>
      </c>
      <c r="B20" s="120" t="s">
        <v>11537</v>
      </c>
      <c r="C20" s="120" t="s">
        <v>13376</v>
      </c>
      <c r="D20" s="120" t="s">
        <v>11538</v>
      </c>
      <c r="E20" s="193">
        <v>300000</v>
      </c>
      <c r="F20" s="120" t="s">
        <v>118</v>
      </c>
    </row>
    <row r="21" spans="1:6" ht="47.25">
      <c r="A21" s="404">
        <v>12</v>
      </c>
      <c r="B21" s="120" t="s">
        <v>11539</v>
      </c>
      <c r="C21" s="120" t="s">
        <v>13377</v>
      </c>
      <c r="D21" s="120" t="s">
        <v>13363</v>
      </c>
      <c r="E21" s="193">
        <v>150000</v>
      </c>
      <c r="F21" s="120" t="s">
        <v>118</v>
      </c>
    </row>
    <row r="22" spans="1:6" ht="47.25">
      <c r="A22" s="404">
        <v>13</v>
      </c>
      <c r="B22" s="120" t="s">
        <v>11540</v>
      </c>
      <c r="C22" s="120" t="s">
        <v>13378</v>
      </c>
      <c r="D22" s="120" t="s">
        <v>13364</v>
      </c>
      <c r="E22" s="193">
        <v>150000</v>
      </c>
      <c r="F22" s="120" t="s">
        <v>118</v>
      </c>
    </row>
    <row r="23" spans="1:6" ht="63">
      <c r="A23" s="404">
        <v>14</v>
      </c>
      <c r="B23" s="695" t="s">
        <v>11541</v>
      </c>
      <c r="C23" s="120" t="s">
        <v>13379</v>
      </c>
      <c r="D23" s="120" t="s">
        <v>115</v>
      </c>
      <c r="E23" s="193">
        <v>1000000</v>
      </c>
      <c r="F23" s="120" t="s">
        <v>4</v>
      </c>
    </row>
    <row r="24" spans="1:6" ht="47.25">
      <c r="A24" s="404">
        <v>15</v>
      </c>
      <c r="B24" s="695" t="s">
        <v>11542</v>
      </c>
      <c r="C24" s="120" t="s">
        <v>13380</v>
      </c>
      <c r="D24" s="120" t="s">
        <v>11543</v>
      </c>
      <c r="E24" s="193">
        <v>500000</v>
      </c>
      <c r="F24" s="120" t="s">
        <v>4</v>
      </c>
    </row>
    <row r="25" spans="1:6" ht="47.25">
      <c r="A25" s="404">
        <v>16</v>
      </c>
      <c r="B25" s="120" t="s">
        <v>11544</v>
      </c>
      <c r="C25" s="120" t="s">
        <v>13381</v>
      </c>
      <c r="D25" s="120" t="s">
        <v>115</v>
      </c>
      <c r="E25" s="193">
        <v>1000000</v>
      </c>
      <c r="F25" s="120" t="s">
        <v>4</v>
      </c>
    </row>
    <row r="26" spans="1:6" ht="47.25">
      <c r="A26" s="404">
        <v>17</v>
      </c>
      <c r="B26" s="695" t="s">
        <v>11545</v>
      </c>
      <c r="C26" s="120" t="s">
        <v>13382</v>
      </c>
      <c r="D26" s="120" t="s">
        <v>11543</v>
      </c>
      <c r="E26" s="193">
        <v>500000</v>
      </c>
      <c r="F26" s="120" t="s">
        <v>4</v>
      </c>
    </row>
    <row r="27" spans="1:6" ht="47.25">
      <c r="A27" s="404">
        <v>18</v>
      </c>
      <c r="B27" s="695" t="s">
        <v>11546</v>
      </c>
      <c r="C27" s="120" t="s">
        <v>13383</v>
      </c>
      <c r="D27" s="120" t="s">
        <v>11547</v>
      </c>
      <c r="E27" s="193">
        <v>500000</v>
      </c>
      <c r="F27" s="120" t="s">
        <v>4</v>
      </c>
    </row>
    <row r="28" spans="1:6" ht="47.25">
      <c r="A28" s="404">
        <v>19</v>
      </c>
      <c r="B28" s="695" t="s">
        <v>11548</v>
      </c>
      <c r="C28" s="120" t="s">
        <v>13384</v>
      </c>
      <c r="D28" s="120" t="s">
        <v>11543</v>
      </c>
      <c r="E28" s="193">
        <v>500000</v>
      </c>
      <c r="F28" s="120" t="s">
        <v>4</v>
      </c>
    </row>
    <row r="29" spans="1:6" ht="47.25">
      <c r="A29" s="404">
        <v>20</v>
      </c>
      <c r="B29" s="695" t="s">
        <v>11549</v>
      </c>
      <c r="C29" s="120" t="s">
        <v>13385</v>
      </c>
      <c r="D29" s="120" t="s">
        <v>115</v>
      </c>
      <c r="E29" s="193">
        <v>1000000</v>
      </c>
      <c r="F29" s="120" t="s">
        <v>4</v>
      </c>
    </row>
    <row r="30" spans="1:6" ht="47.25">
      <c r="A30" s="404">
        <v>21</v>
      </c>
      <c r="B30" s="120" t="s">
        <v>11550</v>
      </c>
      <c r="C30" s="120" t="s">
        <v>13386</v>
      </c>
      <c r="D30" s="120" t="s">
        <v>11551</v>
      </c>
      <c r="E30" s="193">
        <v>500000</v>
      </c>
      <c r="F30" s="120" t="s">
        <v>4</v>
      </c>
    </row>
    <row r="31" spans="1:6" ht="47.25">
      <c r="A31" s="404">
        <v>22</v>
      </c>
      <c r="B31" s="120" t="s">
        <v>11552</v>
      </c>
      <c r="C31" s="120" t="s">
        <v>13387</v>
      </c>
      <c r="D31" s="120" t="s">
        <v>115</v>
      </c>
      <c r="E31" s="193">
        <v>1000000</v>
      </c>
      <c r="F31" s="120" t="s">
        <v>4</v>
      </c>
    </row>
    <row r="32" spans="1:6" ht="47.25">
      <c r="A32" s="404">
        <v>23</v>
      </c>
      <c r="B32" s="120" t="s">
        <v>11553</v>
      </c>
      <c r="C32" s="120" t="s">
        <v>13388</v>
      </c>
      <c r="D32" s="120" t="s">
        <v>115</v>
      </c>
      <c r="E32" s="193">
        <v>1000000</v>
      </c>
      <c r="F32" s="120" t="s">
        <v>4</v>
      </c>
    </row>
    <row r="33" spans="1:6" ht="47.25">
      <c r="A33" s="404">
        <v>24</v>
      </c>
      <c r="B33" s="120" t="s">
        <v>11554</v>
      </c>
      <c r="C33" s="120" t="s">
        <v>13389</v>
      </c>
      <c r="D33" s="120" t="s">
        <v>115</v>
      </c>
      <c r="E33" s="193">
        <v>1000000</v>
      </c>
      <c r="F33" s="120" t="s">
        <v>4</v>
      </c>
    </row>
    <row r="34" spans="1:6" ht="47.25">
      <c r="A34" s="404">
        <v>25</v>
      </c>
      <c r="B34" s="695" t="s">
        <v>11555</v>
      </c>
      <c r="C34" s="120" t="s">
        <v>13390</v>
      </c>
      <c r="D34" s="120" t="s">
        <v>115</v>
      </c>
      <c r="E34" s="193">
        <v>1000000</v>
      </c>
      <c r="F34" s="120" t="s">
        <v>4</v>
      </c>
    </row>
    <row r="35" spans="1:6" ht="47.25">
      <c r="A35" s="404">
        <v>26</v>
      </c>
      <c r="B35" s="695" t="s">
        <v>11556</v>
      </c>
      <c r="C35" s="120" t="s">
        <v>13391</v>
      </c>
      <c r="D35" s="120" t="s">
        <v>115</v>
      </c>
      <c r="E35" s="193">
        <v>1000000</v>
      </c>
      <c r="F35" s="120" t="s">
        <v>4</v>
      </c>
    </row>
    <row r="36" spans="1:6" ht="47.25">
      <c r="A36" s="404">
        <v>27</v>
      </c>
      <c r="B36" s="120" t="s">
        <v>11557</v>
      </c>
      <c r="C36" s="120" t="s">
        <v>13392</v>
      </c>
      <c r="D36" s="120" t="s">
        <v>115</v>
      </c>
      <c r="E36" s="193">
        <v>1000000</v>
      </c>
      <c r="F36" s="120" t="s">
        <v>4</v>
      </c>
    </row>
    <row r="37" spans="1:6" ht="31.5">
      <c r="A37" s="404">
        <v>28</v>
      </c>
      <c r="B37" s="120" t="s">
        <v>11558</v>
      </c>
      <c r="C37" s="120" t="s">
        <v>13393</v>
      </c>
      <c r="D37" s="120" t="s">
        <v>115</v>
      </c>
      <c r="E37" s="193">
        <v>1000000</v>
      </c>
      <c r="F37" s="120" t="s">
        <v>4</v>
      </c>
    </row>
    <row r="38" spans="1:6" ht="47.25">
      <c r="A38" s="404">
        <v>29</v>
      </c>
      <c r="B38" s="120" t="s">
        <v>11559</v>
      </c>
      <c r="C38" s="120" t="s">
        <v>13394</v>
      </c>
      <c r="D38" s="120" t="s">
        <v>115</v>
      </c>
      <c r="E38" s="189">
        <v>1000000</v>
      </c>
      <c r="F38" s="120" t="s">
        <v>4</v>
      </c>
    </row>
    <row r="39" spans="1:6" ht="47.25">
      <c r="A39" s="404">
        <v>30</v>
      </c>
      <c r="B39" s="695" t="s">
        <v>11560</v>
      </c>
      <c r="C39" s="120" t="s">
        <v>13395</v>
      </c>
      <c r="D39" s="120" t="s">
        <v>115</v>
      </c>
      <c r="E39" s="189">
        <v>1000000</v>
      </c>
      <c r="F39" s="120" t="s">
        <v>4</v>
      </c>
    </row>
    <row r="40" spans="1:6" ht="47.25">
      <c r="A40" s="404">
        <v>31</v>
      </c>
      <c r="B40" s="695" t="s">
        <v>11561</v>
      </c>
      <c r="C40" s="120" t="s">
        <v>13396</v>
      </c>
      <c r="D40" s="120" t="s">
        <v>115</v>
      </c>
      <c r="E40" s="189">
        <v>1000000</v>
      </c>
      <c r="F40" s="120" t="s">
        <v>4</v>
      </c>
    </row>
    <row r="41" spans="1:6" ht="31.5">
      <c r="A41" s="404">
        <v>32</v>
      </c>
      <c r="B41" s="120" t="s">
        <v>11562</v>
      </c>
      <c r="C41" s="120" t="s">
        <v>13397</v>
      </c>
      <c r="D41" s="120" t="s">
        <v>115</v>
      </c>
      <c r="E41" s="193">
        <v>1000000</v>
      </c>
      <c r="F41" s="120" t="s">
        <v>4</v>
      </c>
    </row>
    <row r="42" spans="1:6" ht="47.25">
      <c r="A42" s="404">
        <v>33</v>
      </c>
      <c r="B42" s="695" t="s">
        <v>11563</v>
      </c>
      <c r="C42" s="120" t="s">
        <v>13398</v>
      </c>
      <c r="D42" s="120" t="s">
        <v>115</v>
      </c>
      <c r="E42" s="193">
        <v>1000000</v>
      </c>
      <c r="F42" s="120" t="s">
        <v>4</v>
      </c>
    </row>
    <row r="43" spans="1:6" ht="47.25">
      <c r="A43" s="404">
        <v>34</v>
      </c>
      <c r="B43" s="695" t="s">
        <v>11564</v>
      </c>
      <c r="C43" s="120" t="s">
        <v>13399</v>
      </c>
      <c r="D43" s="120" t="s">
        <v>115</v>
      </c>
      <c r="E43" s="193">
        <v>1000000</v>
      </c>
      <c r="F43" s="120" t="s">
        <v>4</v>
      </c>
    </row>
    <row r="44" spans="1:6" ht="47.25">
      <c r="A44" s="404">
        <v>35</v>
      </c>
      <c r="B44" s="695" t="s">
        <v>11565</v>
      </c>
      <c r="C44" s="120" t="s">
        <v>13400</v>
      </c>
      <c r="D44" s="120" t="s">
        <v>115</v>
      </c>
      <c r="E44" s="193">
        <v>1000000</v>
      </c>
      <c r="F44" s="120" t="s">
        <v>4</v>
      </c>
    </row>
    <row r="45" spans="1:6" ht="47.25">
      <c r="A45" s="404">
        <v>36</v>
      </c>
      <c r="B45" s="695" t="s">
        <v>11566</v>
      </c>
      <c r="C45" s="120" t="s">
        <v>13401</v>
      </c>
      <c r="D45" s="120" t="s">
        <v>11543</v>
      </c>
      <c r="E45" s="193">
        <v>500000</v>
      </c>
      <c r="F45" s="120" t="s">
        <v>4</v>
      </c>
    </row>
    <row r="46" spans="1:6" ht="47.25">
      <c r="A46" s="404">
        <v>37</v>
      </c>
      <c r="B46" s="695" t="s">
        <v>11567</v>
      </c>
      <c r="C46" s="120" t="s">
        <v>13402</v>
      </c>
      <c r="D46" s="120" t="s">
        <v>11543</v>
      </c>
      <c r="E46" s="193">
        <v>500000</v>
      </c>
      <c r="F46" s="120" t="s">
        <v>4</v>
      </c>
    </row>
    <row r="47" spans="1:6" ht="47.25">
      <c r="A47" s="404">
        <v>38</v>
      </c>
      <c r="B47" s="120" t="s">
        <v>11568</v>
      </c>
      <c r="C47" s="120" t="s">
        <v>13403</v>
      </c>
      <c r="D47" s="120" t="s">
        <v>115</v>
      </c>
      <c r="E47" s="193">
        <v>1000000</v>
      </c>
      <c r="F47" s="120" t="s">
        <v>4</v>
      </c>
    </row>
    <row r="48" spans="1:6" ht="47.25">
      <c r="A48" s="404">
        <v>39</v>
      </c>
      <c r="B48" s="695" t="s">
        <v>11569</v>
      </c>
      <c r="C48" s="120" t="s">
        <v>13404</v>
      </c>
      <c r="D48" s="695" t="s">
        <v>11570</v>
      </c>
      <c r="E48" s="193">
        <v>1000000</v>
      </c>
      <c r="F48" s="120" t="s">
        <v>4</v>
      </c>
    </row>
    <row r="49" spans="1:6" ht="31.5">
      <c r="A49" s="404">
        <v>40</v>
      </c>
      <c r="B49" s="695" t="s">
        <v>11571</v>
      </c>
      <c r="C49" s="120" t="s">
        <v>13405</v>
      </c>
      <c r="D49" s="695" t="s">
        <v>11570</v>
      </c>
      <c r="E49" s="193">
        <v>1000000</v>
      </c>
      <c r="F49" s="120" t="s">
        <v>4</v>
      </c>
    </row>
    <row r="50" spans="1:6" ht="47.25">
      <c r="A50" s="404">
        <v>41</v>
      </c>
      <c r="B50" s="695" t="s">
        <v>11572</v>
      </c>
      <c r="C50" s="120" t="s">
        <v>13406</v>
      </c>
      <c r="D50" s="695" t="s">
        <v>11570</v>
      </c>
      <c r="E50" s="193">
        <v>1000000</v>
      </c>
      <c r="F50" s="120" t="s">
        <v>4</v>
      </c>
    </row>
    <row r="51" spans="1:6" ht="47.25">
      <c r="A51" s="404">
        <v>42</v>
      </c>
      <c r="B51" s="695" t="s">
        <v>11573</v>
      </c>
      <c r="C51" s="120" t="s">
        <v>13407</v>
      </c>
      <c r="D51" s="695" t="s">
        <v>11570</v>
      </c>
      <c r="E51" s="193">
        <v>1000000</v>
      </c>
      <c r="F51" s="120" t="s">
        <v>4</v>
      </c>
    </row>
    <row r="52" spans="1:6" ht="47.25">
      <c r="A52" s="404">
        <v>43</v>
      </c>
      <c r="B52" s="695" t="s">
        <v>11574</v>
      </c>
      <c r="C52" s="120" t="s">
        <v>13408</v>
      </c>
      <c r="D52" s="695" t="s">
        <v>11543</v>
      </c>
      <c r="E52" s="193">
        <v>500000</v>
      </c>
      <c r="F52" s="120" t="s">
        <v>4</v>
      </c>
    </row>
    <row r="53" spans="1:6" ht="47.25">
      <c r="A53" s="404">
        <v>44</v>
      </c>
      <c r="B53" s="695" t="s">
        <v>11575</v>
      </c>
      <c r="C53" s="120" t="s">
        <v>13409</v>
      </c>
      <c r="D53" s="695" t="s">
        <v>11570</v>
      </c>
      <c r="E53" s="193">
        <v>1000000</v>
      </c>
      <c r="F53" s="120" t="s">
        <v>4</v>
      </c>
    </row>
    <row r="54" spans="1:6" ht="31.5">
      <c r="A54" s="404">
        <v>45</v>
      </c>
      <c r="B54" s="695" t="s">
        <v>11576</v>
      </c>
      <c r="C54" s="120" t="s">
        <v>13410</v>
      </c>
      <c r="D54" s="120" t="s">
        <v>11570</v>
      </c>
      <c r="E54" s="193">
        <v>1000000</v>
      </c>
      <c r="F54" s="120" t="s">
        <v>4</v>
      </c>
    </row>
    <row r="55" spans="1:6" ht="47.25">
      <c r="A55" s="404">
        <v>46</v>
      </c>
      <c r="B55" s="695" t="s">
        <v>11577</v>
      </c>
      <c r="C55" s="120" t="s">
        <v>13411</v>
      </c>
      <c r="D55" s="695" t="s">
        <v>11570</v>
      </c>
      <c r="E55" s="193">
        <v>1000000</v>
      </c>
      <c r="F55" s="120" t="s">
        <v>4</v>
      </c>
    </row>
    <row r="56" spans="1:6" ht="31.5">
      <c r="A56" s="404">
        <v>47</v>
      </c>
      <c r="B56" s="695" t="s">
        <v>11578</v>
      </c>
      <c r="C56" s="120" t="s">
        <v>13412</v>
      </c>
      <c r="D56" s="695" t="s">
        <v>11570</v>
      </c>
      <c r="E56" s="193">
        <v>1000000</v>
      </c>
      <c r="F56" s="120" t="s">
        <v>4</v>
      </c>
    </row>
    <row r="57" spans="1:6" ht="47.25">
      <c r="A57" s="404">
        <v>48</v>
      </c>
      <c r="B57" s="695" t="s">
        <v>11579</v>
      </c>
      <c r="C57" s="120" t="s">
        <v>13413</v>
      </c>
      <c r="D57" s="695" t="s">
        <v>11570</v>
      </c>
      <c r="E57" s="193">
        <v>1000000</v>
      </c>
      <c r="F57" s="120" t="s">
        <v>4</v>
      </c>
    </row>
    <row r="58" spans="1:6" ht="47.25">
      <c r="A58" s="404">
        <v>49</v>
      </c>
      <c r="B58" s="695" t="s">
        <v>11580</v>
      </c>
      <c r="C58" s="120" t="s">
        <v>13414</v>
      </c>
      <c r="D58" s="695" t="s">
        <v>11581</v>
      </c>
      <c r="E58" s="193">
        <v>500000</v>
      </c>
      <c r="F58" s="120" t="s">
        <v>4</v>
      </c>
    </row>
    <row r="59" spans="1:6" ht="15.75" customHeight="1">
      <c r="A59" s="404"/>
      <c r="B59" s="2156" t="s">
        <v>535</v>
      </c>
      <c r="C59" s="2156"/>
      <c r="D59" s="694"/>
      <c r="E59" s="390"/>
      <c r="F59" s="66"/>
    </row>
    <row r="60" spans="1:6" ht="157.5">
      <c r="A60" s="404">
        <v>50</v>
      </c>
      <c r="B60" s="120" t="s">
        <v>11582</v>
      </c>
      <c r="C60" s="120" t="s">
        <v>13415</v>
      </c>
      <c r="D60" s="120" t="s">
        <v>11583</v>
      </c>
      <c r="E60" s="193">
        <v>7000000</v>
      </c>
      <c r="F60" s="120" t="s">
        <v>118</v>
      </c>
    </row>
    <row r="61" spans="1:6" ht="47.25">
      <c r="A61" s="404">
        <v>51</v>
      </c>
      <c r="B61" s="120" t="s">
        <v>11584</v>
      </c>
      <c r="C61" s="120" t="s">
        <v>13416</v>
      </c>
      <c r="D61" s="120" t="s">
        <v>115</v>
      </c>
      <c r="E61" s="193">
        <v>1000000</v>
      </c>
      <c r="F61" s="120" t="s">
        <v>4</v>
      </c>
    </row>
    <row r="62" spans="1:6" ht="31.5">
      <c r="A62" s="404">
        <v>52</v>
      </c>
      <c r="B62" s="120" t="s">
        <v>11585</v>
      </c>
      <c r="C62" s="120" t="s">
        <v>13417</v>
      </c>
      <c r="D62" s="120" t="s">
        <v>115</v>
      </c>
      <c r="E62" s="193">
        <v>1000000</v>
      </c>
      <c r="F62" s="120" t="s">
        <v>4</v>
      </c>
    </row>
    <row r="63" spans="1:6" ht="47.25">
      <c r="A63" s="404">
        <v>53</v>
      </c>
      <c r="B63" s="120" t="s">
        <v>13365</v>
      </c>
      <c r="C63" s="120" t="s">
        <v>13418</v>
      </c>
      <c r="D63" s="120" t="s">
        <v>115</v>
      </c>
      <c r="E63" s="193">
        <v>1000000</v>
      </c>
      <c r="F63" s="120" t="s">
        <v>4</v>
      </c>
    </row>
    <row r="64" spans="1:6" ht="31.5">
      <c r="A64" s="404">
        <v>54</v>
      </c>
      <c r="B64" s="120" t="s">
        <v>11586</v>
      </c>
      <c r="C64" s="120" t="s">
        <v>13419</v>
      </c>
      <c r="D64" s="120" t="s">
        <v>115</v>
      </c>
      <c r="E64" s="193">
        <v>1000000</v>
      </c>
      <c r="F64" s="120" t="s">
        <v>4</v>
      </c>
    </row>
    <row r="65" spans="1:6" ht="47.25">
      <c r="A65" s="404">
        <v>55</v>
      </c>
      <c r="B65" s="120" t="s">
        <v>11587</v>
      </c>
      <c r="C65" s="120" t="s">
        <v>13420</v>
      </c>
      <c r="D65" s="120" t="s">
        <v>11543</v>
      </c>
      <c r="E65" s="193">
        <v>500000</v>
      </c>
      <c r="F65" s="120" t="s">
        <v>4</v>
      </c>
    </row>
    <row r="66" spans="1:6" ht="63">
      <c r="A66" s="404">
        <v>56</v>
      </c>
      <c r="B66" s="120" t="s">
        <v>11588</v>
      </c>
      <c r="C66" s="120" t="s">
        <v>13421</v>
      </c>
      <c r="D66" s="120" t="s">
        <v>11589</v>
      </c>
      <c r="E66" s="193">
        <v>700000</v>
      </c>
      <c r="F66" s="120" t="s">
        <v>4</v>
      </c>
    </row>
    <row r="67" spans="1:6" ht="47.25">
      <c r="A67" s="404">
        <v>57</v>
      </c>
      <c r="B67" s="120" t="s">
        <v>11590</v>
      </c>
      <c r="C67" s="120" t="s">
        <v>13422</v>
      </c>
      <c r="D67" s="120" t="s">
        <v>115</v>
      </c>
      <c r="E67" s="193">
        <v>1000000</v>
      </c>
      <c r="F67" s="120" t="s">
        <v>4</v>
      </c>
    </row>
    <row r="68" spans="1:6" ht="47.25">
      <c r="A68" s="404">
        <v>58</v>
      </c>
      <c r="B68" s="120" t="s">
        <v>11591</v>
      </c>
      <c r="C68" s="120" t="s">
        <v>13423</v>
      </c>
      <c r="D68" s="120" t="s">
        <v>11543</v>
      </c>
      <c r="E68" s="193">
        <v>500000</v>
      </c>
      <c r="F68" s="120" t="s">
        <v>4</v>
      </c>
    </row>
    <row r="69" spans="1:6" ht="47.25">
      <c r="A69" s="404">
        <v>59</v>
      </c>
      <c r="B69" s="120" t="s">
        <v>11592</v>
      </c>
      <c r="C69" s="120" t="s">
        <v>13424</v>
      </c>
      <c r="D69" s="120" t="s">
        <v>11593</v>
      </c>
      <c r="E69" s="193">
        <v>500000</v>
      </c>
      <c r="F69" s="120" t="s">
        <v>4</v>
      </c>
    </row>
    <row r="70" spans="1:6" ht="31.5">
      <c r="A70" s="404">
        <v>60</v>
      </c>
      <c r="B70" s="120" t="s">
        <v>11594</v>
      </c>
      <c r="C70" s="120" t="s">
        <v>13425</v>
      </c>
      <c r="D70" s="120" t="s">
        <v>115</v>
      </c>
      <c r="E70" s="193">
        <v>1000000</v>
      </c>
      <c r="F70" s="120" t="s">
        <v>4</v>
      </c>
    </row>
    <row r="71" spans="1:6" ht="47.25">
      <c r="A71" s="404">
        <v>61</v>
      </c>
      <c r="B71" s="120" t="s">
        <v>11595</v>
      </c>
      <c r="C71" s="120" t="s">
        <v>13426</v>
      </c>
      <c r="D71" s="120" t="s">
        <v>115</v>
      </c>
      <c r="E71" s="193">
        <v>1000000</v>
      </c>
      <c r="F71" s="120" t="s">
        <v>4</v>
      </c>
    </row>
    <row r="72" spans="1:6" ht="47.25">
      <c r="A72" s="404">
        <v>62</v>
      </c>
      <c r="B72" s="120" t="s">
        <v>11596</v>
      </c>
      <c r="C72" s="120" t="s">
        <v>13427</v>
      </c>
      <c r="D72" s="120" t="s">
        <v>115</v>
      </c>
      <c r="E72" s="193">
        <v>1000000</v>
      </c>
      <c r="F72" s="120" t="s">
        <v>4</v>
      </c>
    </row>
    <row r="73" spans="1:6" ht="31.5">
      <c r="A73" s="404">
        <v>63</v>
      </c>
      <c r="B73" s="120" t="s">
        <v>11597</v>
      </c>
      <c r="C73" s="120" t="s">
        <v>13428</v>
      </c>
      <c r="D73" s="120" t="s">
        <v>115</v>
      </c>
      <c r="E73" s="193">
        <v>1000000</v>
      </c>
      <c r="F73" s="120" t="s">
        <v>4</v>
      </c>
    </row>
    <row r="74" spans="1:6" ht="31.5">
      <c r="A74" s="404">
        <v>64</v>
      </c>
      <c r="B74" s="120" t="s">
        <v>11598</v>
      </c>
      <c r="C74" s="120" t="s">
        <v>13429</v>
      </c>
      <c r="D74" s="120" t="s">
        <v>115</v>
      </c>
      <c r="E74" s="193">
        <v>1000000</v>
      </c>
      <c r="F74" s="120" t="s">
        <v>4</v>
      </c>
    </row>
    <row r="75" spans="1:6" ht="47.25">
      <c r="A75" s="404">
        <v>65</v>
      </c>
      <c r="B75" s="120" t="s">
        <v>11599</v>
      </c>
      <c r="C75" s="120" t="s">
        <v>13430</v>
      </c>
      <c r="D75" s="120" t="s">
        <v>115</v>
      </c>
      <c r="E75" s="193">
        <v>1000000</v>
      </c>
      <c r="F75" s="120" t="s">
        <v>4</v>
      </c>
    </row>
    <row r="76" spans="1:6" ht="47.25">
      <c r="A76" s="404">
        <v>66</v>
      </c>
      <c r="B76" s="120" t="s">
        <v>11600</v>
      </c>
      <c r="C76" s="120" t="s">
        <v>13431</v>
      </c>
      <c r="D76" s="120" t="s">
        <v>11601</v>
      </c>
      <c r="E76" s="193">
        <v>2000000</v>
      </c>
      <c r="F76" s="120" t="s">
        <v>4</v>
      </c>
    </row>
    <row r="77" spans="1:6" ht="47.25">
      <c r="A77" s="404">
        <v>67</v>
      </c>
      <c r="B77" s="120" t="s">
        <v>11602</v>
      </c>
      <c r="C77" s="120" t="s">
        <v>13432</v>
      </c>
      <c r="D77" s="120" t="s">
        <v>115</v>
      </c>
      <c r="E77" s="193">
        <v>1000000</v>
      </c>
      <c r="F77" s="120" t="s">
        <v>4</v>
      </c>
    </row>
    <row r="78" spans="1:6" ht="47.25">
      <c r="A78" s="404">
        <v>68</v>
      </c>
      <c r="B78" s="120" t="s">
        <v>11603</v>
      </c>
      <c r="C78" s="120" t="s">
        <v>13433</v>
      </c>
      <c r="D78" s="120" t="s">
        <v>115</v>
      </c>
      <c r="E78" s="193">
        <v>1000000</v>
      </c>
      <c r="F78" s="120" t="s">
        <v>4</v>
      </c>
    </row>
    <row r="79" spans="1:6" ht="47.25">
      <c r="A79" s="404">
        <v>69</v>
      </c>
      <c r="B79" s="120" t="s">
        <v>11604</v>
      </c>
      <c r="C79" s="120" t="s">
        <v>13434</v>
      </c>
      <c r="D79" s="120" t="s">
        <v>11605</v>
      </c>
      <c r="E79" s="193">
        <v>1200000</v>
      </c>
      <c r="F79" s="120" t="s">
        <v>4</v>
      </c>
    </row>
    <row r="80" spans="1:6" ht="24" customHeight="1">
      <c r="A80" s="404"/>
      <c r="B80" s="2156" t="s">
        <v>6358</v>
      </c>
      <c r="C80" s="2156"/>
      <c r="D80" s="694"/>
      <c r="E80" s="390"/>
      <c r="F80" s="66"/>
    </row>
    <row r="81" spans="1:6" ht="31.5">
      <c r="A81" s="404">
        <v>70</v>
      </c>
      <c r="B81" s="120" t="s">
        <v>11606</v>
      </c>
      <c r="C81" s="120" t="s">
        <v>13435</v>
      </c>
      <c r="D81" s="120" t="s">
        <v>115</v>
      </c>
      <c r="E81" s="193">
        <v>1000000</v>
      </c>
      <c r="F81" s="120" t="s">
        <v>4</v>
      </c>
    </row>
    <row r="82" spans="1:6">
      <c r="A82" s="404"/>
      <c r="B82" s="635" t="s">
        <v>555</v>
      </c>
      <c r="C82" s="694"/>
      <c r="D82" s="694"/>
      <c r="E82" s="390"/>
      <c r="F82" s="66"/>
    </row>
    <row r="83" spans="1:6" ht="94.5">
      <c r="A83" s="404">
        <v>71</v>
      </c>
      <c r="B83" s="115" t="s">
        <v>13366</v>
      </c>
      <c r="C83" s="120" t="s">
        <v>13436</v>
      </c>
      <c r="D83" s="115" t="s">
        <v>11607</v>
      </c>
      <c r="E83" s="193">
        <v>400000</v>
      </c>
      <c r="F83" s="120" t="s">
        <v>4</v>
      </c>
    </row>
    <row r="84" spans="1:6">
      <c r="A84" s="404"/>
      <c r="B84" s="635" t="s">
        <v>662</v>
      </c>
      <c r="C84" s="694"/>
      <c r="D84" s="694"/>
      <c r="E84" s="390"/>
      <c r="F84" s="66"/>
    </row>
    <row r="85" spans="1:6" ht="47.25">
      <c r="A85" s="404">
        <v>72</v>
      </c>
      <c r="B85" s="120" t="s">
        <v>13367</v>
      </c>
      <c r="C85" s="120" t="s">
        <v>13437</v>
      </c>
      <c r="D85" s="120" t="s">
        <v>11608</v>
      </c>
      <c r="E85" s="193">
        <v>1000000</v>
      </c>
      <c r="F85" s="120" t="s">
        <v>4</v>
      </c>
    </row>
    <row r="86" spans="1:6" ht="31.5">
      <c r="A86" s="404">
        <v>73</v>
      </c>
      <c r="B86" s="120" t="s">
        <v>11609</v>
      </c>
      <c r="C86" s="120" t="s">
        <v>11610</v>
      </c>
      <c r="D86" s="120" t="s">
        <v>11611</v>
      </c>
      <c r="E86" s="193">
        <v>1000000</v>
      </c>
      <c r="F86" s="120" t="s">
        <v>4</v>
      </c>
    </row>
    <row r="87" spans="1:6" ht="31.5">
      <c r="A87" s="404">
        <v>74</v>
      </c>
      <c r="B87" s="120" t="s">
        <v>11612</v>
      </c>
      <c r="C87" s="120" t="s">
        <v>13438</v>
      </c>
      <c r="D87" s="120" t="s">
        <v>11611</v>
      </c>
      <c r="E87" s="193">
        <v>1000000</v>
      </c>
      <c r="F87" s="120" t="s">
        <v>4</v>
      </c>
    </row>
    <row r="88" spans="1:6" ht="31.5">
      <c r="A88" s="404">
        <v>75</v>
      </c>
      <c r="B88" s="120" t="s">
        <v>11617</v>
      </c>
      <c r="C88" s="120" t="s">
        <v>13439</v>
      </c>
      <c r="D88" s="120" t="s">
        <v>11618</v>
      </c>
      <c r="E88" s="193">
        <v>1000000</v>
      </c>
      <c r="F88" s="120" t="s">
        <v>4</v>
      </c>
    </row>
    <row r="89" spans="1:6" ht="31.5">
      <c r="A89" s="404">
        <v>76</v>
      </c>
      <c r="B89" s="120" t="s">
        <v>11619</v>
      </c>
      <c r="C89" s="120" t="s">
        <v>13440</v>
      </c>
      <c r="D89" s="120" t="s">
        <v>11618</v>
      </c>
      <c r="E89" s="193">
        <v>1000000</v>
      </c>
      <c r="F89" s="120" t="s">
        <v>4</v>
      </c>
    </row>
    <row r="90" spans="1:6">
      <c r="A90" s="66"/>
      <c r="B90" s="2156" t="s">
        <v>2090</v>
      </c>
      <c r="C90" s="2156"/>
      <c r="D90" s="2156"/>
      <c r="E90" s="388">
        <f>SUM(E6:E89)</f>
        <v>100452672.25</v>
      </c>
      <c r="F90" s="404"/>
    </row>
    <row r="91" spans="1:6" ht="77.25" customHeight="1">
      <c r="A91" s="2143" t="s">
        <v>13444</v>
      </c>
      <c r="B91" s="2143"/>
      <c r="C91" s="2143"/>
      <c r="D91" s="2143" t="s">
        <v>172</v>
      </c>
      <c r="E91" s="2143"/>
      <c r="F91" s="2143"/>
    </row>
    <row r="100" spans="1:6" ht="47.25">
      <c r="A100" s="66">
        <f>A18+1</f>
        <v>11</v>
      </c>
      <c r="B100" s="120" t="s">
        <v>11535</v>
      </c>
      <c r="C100" s="120" t="s">
        <v>13441</v>
      </c>
      <c r="D100" s="120" t="s">
        <v>11536</v>
      </c>
      <c r="E100" s="193">
        <v>3000000</v>
      </c>
      <c r="F100" s="404" t="s">
        <v>118</v>
      </c>
    </row>
    <row r="101" spans="1:6" ht="47.25">
      <c r="A101" s="66">
        <f>A87+1</f>
        <v>75</v>
      </c>
      <c r="B101" s="120" t="s">
        <v>11613</v>
      </c>
      <c r="C101" s="120" t="s">
        <v>13442</v>
      </c>
      <c r="D101" s="120" t="s">
        <v>11614</v>
      </c>
      <c r="E101" s="193">
        <v>2000000</v>
      </c>
      <c r="F101" s="221" t="s">
        <v>4</v>
      </c>
    </row>
    <row r="102" spans="1:6" ht="63">
      <c r="A102" s="66">
        <f>A101+1</f>
        <v>76</v>
      </c>
      <c r="B102" s="120" t="s">
        <v>11615</v>
      </c>
      <c r="C102" s="120" t="s">
        <v>13443</v>
      </c>
      <c r="D102" s="120" t="s">
        <v>11616</v>
      </c>
      <c r="E102" s="193">
        <v>3588203.27</v>
      </c>
      <c r="F102" s="221" t="s">
        <v>4</v>
      </c>
    </row>
    <row r="103" spans="1:6">
      <c r="E103" s="391">
        <f>SUM(E100:E102)</f>
        <v>8588203.2699999996</v>
      </c>
    </row>
    <row r="107" spans="1:6">
      <c r="E107" s="391">
        <f>E103+E90</f>
        <v>109040875.52</v>
      </c>
    </row>
  </sheetData>
  <mergeCells count="12">
    <mergeCell ref="A91:C91"/>
    <mergeCell ref="D91:F91"/>
    <mergeCell ref="A1:F1"/>
    <mergeCell ref="A2:F2"/>
    <mergeCell ref="A3:F3"/>
    <mergeCell ref="B5:D5"/>
    <mergeCell ref="B19:C19"/>
    <mergeCell ref="B10:D10"/>
    <mergeCell ref="B14:C14"/>
    <mergeCell ref="B59:C59"/>
    <mergeCell ref="B80:C80"/>
    <mergeCell ref="B90:D90"/>
  </mergeCells>
  <pageMargins left="0.7" right="0.7" top="0.75" bottom="0.75" header="0.3" footer="0.3"/>
  <pageSetup orientation="landscape" r:id="rId1"/>
  <headerFooter>
    <oddFooter>Page &amp;P of &amp;N</oddFooter>
  </headerFooter>
</worksheet>
</file>

<file path=xl/worksheets/sheet177.xml><?xml version="1.0" encoding="utf-8"?>
<worksheet xmlns="http://schemas.openxmlformats.org/spreadsheetml/2006/main" xmlns:r="http://schemas.openxmlformats.org/officeDocument/2006/relationships">
  <sheetPr>
    <tabColor theme="5" tint="-0.499984740745262"/>
  </sheetPr>
  <dimension ref="A1:J96"/>
  <sheetViews>
    <sheetView topLeftCell="A52" workbookViewId="0">
      <selection activeCell="B54" sqref="B54"/>
    </sheetView>
  </sheetViews>
  <sheetFormatPr defaultRowHeight="15.75"/>
  <cols>
    <col min="1" max="1" width="7" style="342" customWidth="1"/>
    <col min="2" max="2" width="14.140625" style="317" customWidth="1"/>
    <col min="3" max="3" width="42.28515625" style="317" customWidth="1"/>
    <col min="4" max="4" width="26.7109375" style="317" customWidth="1"/>
    <col min="5" max="5" width="21.140625" style="658" customWidth="1"/>
    <col min="6" max="6" width="10" style="609" customWidth="1"/>
    <col min="7" max="9" width="9.140625" style="676"/>
    <col min="10" max="10" width="10.5703125" style="676" bestFit="1" customWidth="1"/>
    <col min="11" max="16384" width="9.140625" style="676"/>
  </cols>
  <sheetData>
    <row r="1" spans="1:6">
      <c r="A1" s="2234" t="s">
        <v>133</v>
      </c>
      <c r="B1" s="2234"/>
      <c r="C1" s="2234"/>
      <c r="D1" s="2234"/>
      <c r="E1" s="2234"/>
      <c r="F1" s="2234"/>
    </row>
    <row r="2" spans="1:6">
      <c r="A2" s="2234" t="s">
        <v>12042</v>
      </c>
      <c r="B2" s="2234"/>
      <c r="C2" s="2234"/>
      <c r="D2" s="2234"/>
      <c r="E2" s="2234"/>
      <c r="F2" s="2234"/>
    </row>
    <row r="3" spans="1:6">
      <c r="A3" s="2234" t="s">
        <v>140</v>
      </c>
      <c r="B3" s="2234"/>
      <c r="C3" s="2234"/>
      <c r="D3" s="2234"/>
      <c r="E3" s="2234"/>
      <c r="F3" s="2234"/>
    </row>
    <row r="4" spans="1:6" ht="31.5">
      <c r="A4" s="387" t="s">
        <v>134</v>
      </c>
      <c r="B4" s="476" t="s">
        <v>676</v>
      </c>
      <c r="C4" s="312" t="s">
        <v>463</v>
      </c>
      <c r="D4" s="56" t="s">
        <v>788</v>
      </c>
      <c r="E4" s="388" t="s">
        <v>3371</v>
      </c>
      <c r="F4" s="56" t="s">
        <v>677</v>
      </c>
    </row>
    <row r="5" spans="1:6">
      <c r="A5" s="387"/>
      <c r="B5" s="2492" t="s">
        <v>139</v>
      </c>
      <c r="C5" s="2492"/>
      <c r="D5" s="2492"/>
      <c r="E5" s="346"/>
      <c r="F5" s="476"/>
    </row>
    <row r="6" spans="1:6" ht="31.5">
      <c r="A6" s="84">
        <v>1</v>
      </c>
      <c r="B6" s="50" t="s">
        <v>1</v>
      </c>
      <c r="C6" s="50" t="s">
        <v>12043</v>
      </c>
      <c r="D6" s="50" t="s">
        <v>2388</v>
      </c>
      <c r="E6" s="189">
        <v>2210426.77</v>
      </c>
      <c r="F6" s="159" t="s">
        <v>118</v>
      </c>
    </row>
    <row r="7" spans="1:6" ht="31.5">
      <c r="A7" s="84">
        <f>A6+1</f>
        <v>2</v>
      </c>
      <c r="B7" s="50" t="s">
        <v>12044</v>
      </c>
      <c r="C7" s="50" t="s">
        <v>12045</v>
      </c>
      <c r="D7" s="50" t="s">
        <v>12046</v>
      </c>
      <c r="E7" s="189">
        <v>1124738.28</v>
      </c>
      <c r="F7" s="159" t="s">
        <v>118</v>
      </c>
    </row>
    <row r="8" spans="1:6" ht="78.75">
      <c r="A8" s="84">
        <f t="shared" ref="A8:A71" si="0">A7+1</f>
        <v>3</v>
      </c>
      <c r="B8" s="50" t="s">
        <v>5</v>
      </c>
      <c r="C8" s="50" t="s">
        <v>12047</v>
      </c>
      <c r="D8" s="50" t="s">
        <v>3292</v>
      </c>
      <c r="E8" s="189">
        <v>1000000</v>
      </c>
      <c r="F8" s="159" t="s">
        <v>118</v>
      </c>
    </row>
    <row r="9" spans="1:6" ht="31.5">
      <c r="A9" s="84">
        <f t="shared" si="0"/>
        <v>4</v>
      </c>
      <c r="B9" s="50" t="s">
        <v>7</v>
      </c>
      <c r="C9" s="50" t="s">
        <v>13592</v>
      </c>
      <c r="D9" s="50" t="s">
        <v>794</v>
      </c>
      <c r="E9" s="189">
        <v>160000</v>
      </c>
      <c r="F9" s="159" t="s">
        <v>118</v>
      </c>
    </row>
    <row r="10" spans="1:6" ht="31.5">
      <c r="A10" s="84">
        <f t="shared" si="0"/>
        <v>5</v>
      </c>
      <c r="B10" s="50" t="s">
        <v>10</v>
      </c>
      <c r="C10" s="50" t="s">
        <v>13593</v>
      </c>
      <c r="D10" s="50" t="s">
        <v>580</v>
      </c>
      <c r="E10" s="189">
        <v>70000</v>
      </c>
      <c r="F10" s="159" t="s">
        <v>118</v>
      </c>
    </row>
    <row r="11" spans="1:6" ht="47.25">
      <c r="A11" s="84">
        <f t="shared" si="0"/>
        <v>6</v>
      </c>
      <c r="B11" s="50" t="s">
        <v>12</v>
      </c>
      <c r="C11" s="50" t="s">
        <v>13594</v>
      </c>
      <c r="D11" s="50" t="s">
        <v>14</v>
      </c>
      <c r="E11" s="189">
        <v>1977287.48</v>
      </c>
      <c r="F11" s="159" t="s">
        <v>118</v>
      </c>
    </row>
    <row r="12" spans="1:6">
      <c r="A12" s="84"/>
      <c r="B12" s="2496" t="s">
        <v>1308</v>
      </c>
      <c r="C12" s="2496"/>
      <c r="D12" s="316"/>
      <c r="E12" s="743"/>
      <c r="F12" s="608"/>
    </row>
    <row r="13" spans="1:6" ht="78.75">
      <c r="A13" s="84">
        <v>7</v>
      </c>
      <c r="B13" s="50" t="s">
        <v>5</v>
      </c>
      <c r="C13" s="50" t="s">
        <v>12048</v>
      </c>
      <c r="D13" s="50" t="s">
        <v>12049</v>
      </c>
      <c r="E13" s="189">
        <v>1071226.3</v>
      </c>
      <c r="F13" s="159" t="s">
        <v>118</v>
      </c>
    </row>
    <row r="14" spans="1:6" ht="47.25">
      <c r="A14" s="84">
        <f t="shared" si="0"/>
        <v>8</v>
      </c>
      <c r="B14" s="50" t="s">
        <v>12</v>
      </c>
      <c r="C14" s="50" t="s">
        <v>12050</v>
      </c>
      <c r="D14" s="50" t="s">
        <v>14</v>
      </c>
      <c r="E14" s="189">
        <v>1200000</v>
      </c>
      <c r="F14" s="159" t="s">
        <v>118</v>
      </c>
    </row>
    <row r="15" spans="1:6" ht="63">
      <c r="A15" s="84">
        <f t="shared" si="0"/>
        <v>9</v>
      </c>
      <c r="B15" s="50" t="s">
        <v>360</v>
      </c>
      <c r="C15" s="50" t="s">
        <v>12051</v>
      </c>
      <c r="D15" s="50" t="s">
        <v>1736</v>
      </c>
      <c r="E15" s="189">
        <v>1000000</v>
      </c>
      <c r="F15" s="159" t="s">
        <v>118</v>
      </c>
    </row>
    <row r="16" spans="1:6" ht="31.5">
      <c r="A16" s="84"/>
      <c r="B16" s="526" t="s">
        <v>207</v>
      </c>
      <c r="C16" s="316"/>
      <c r="D16" s="316"/>
      <c r="E16" s="743"/>
      <c r="F16" s="608"/>
    </row>
    <row r="17" spans="1:6" ht="63">
      <c r="A17" s="84">
        <v>10</v>
      </c>
      <c r="B17" s="160" t="s">
        <v>475</v>
      </c>
      <c r="C17" s="41" t="s">
        <v>12052</v>
      </c>
      <c r="D17" s="160" t="s">
        <v>22</v>
      </c>
      <c r="E17" s="189">
        <v>5738993.4500000002</v>
      </c>
      <c r="F17" s="159" t="s">
        <v>118</v>
      </c>
    </row>
    <row r="18" spans="1:6">
      <c r="A18" s="84"/>
      <c r="B18" s="526" t="s">
        <v>593</v>
      </c>
      <c r="C18" s="316"/>
      <c r="D18" s="316"/>
      <c r="E18" s="743"/>
      <c r="F18" s="608"/>
    </row>
    <row r="19" spans="1:6" ht="47.25">
      <c r="A19" s="84">
        <v>11</v>
      </c>
      <c r="B19" s="51" t="s">
        <v>39</v>
      </c>
      <c r="C19" s="50" t="s">
        <v>12053</v>
      </c>
      <c r="D19" s="51" t="s">
        <v>40</v>
      </c>
      <c r="E19" s="193">
        <v>10000000</v>
      </c>
      <c r="F19" s="159" t="s">
        <v>118</v>
      </c>
    </row>
    <row r="20" spans="1:6" ht="78.75">
      <c r="A20" s="84">
        <f t="shared" si="0"/>
        <v>12</v>
      </c>
      <c r="B20" s="51" t="s">
        <v>12054</v>
      </c>
      <c r="C20" s="50" t="s">
        <v>12055</v>
      </c>
      <c r="D20" s="51" t="s">
        <v>40</v>
      </c>
      <c r="E20" s="193">
        <v>11026568.220000001</v>
      </c>
      <c r="F20" s="159" t="s">
        <v>118</v>
      </c>
    </row>
    <row r="21" spans="1:6">
      <c r="A21" s="84"/>
      <c r="B21" s="526" t="s">
        <v>662</v>
      </c>
      <c r="C21" s="316"/>
      <c r="D21" s="316"/>
      <c r="E21" s="743"/>
      <c r="F21" s="608"/>
    </row>
    <row r="22" spans="1:6" ht="78.75">
      <c r="A22" s="84">
        <v>13</v>
      </c>
      <c r="B22" s="50" t="s">
        <v>12056</v>
      </c>
      <c r="C22" s="50" t="s">
        <v>12057</v>
      </c>
      <c r="D22" s="50" t="s">
        <v>12058</v>
      </c>
      <c r="E22" s="110">
        <v>1100000</v>
      </c>
      <c r="F22" s="160" t="s">
        <v>118</v>
      </c>
    </row>
    <row r="23" spans="1:6" ht="94.5">
      <c r="A23" s="84">
        <f t="shared" si="0"/>
        <v>14</v>
      </c>
      <c r="B23" s="50" t="s">
        <v>12059</v>
      </c>
      <c r="C23" s="50" t="s">
        <v>12060</v>
      </c>
      <c r="D23" s="50" t="s">
        <v>12061</v>
      </c>
      <c r="E23" s="110">
        <v>4000000</v>
      </c>
      <c r="F23" s="160" t="s">
        <v>118</v>
      </c>
    </row>
    <row r="24" spans="1:6" ht="141.75">
      <c r="A24" s="84">
        <f t="shared" si="0"/>
        <v>15</v>
      </c>
      <c r="B24" s="50" t="s">
        <v>12062</v>
      </c>
      <c r="C24" s="50" t="s">
        <v>12063</v>
      </c>
      <c r="D24" s="50" t="s">
        <v>13584</v>
      </c>
      <c r="E24" s="110">
        <v>3500000</v>
      </c>
      <c r="F24" s="160" t="s">
        <v>118</v>
      </c>
    </row>
    <row r="25" spans="1:6" ht="78.75">
      <c r="A25" s="84">
        <f t="shared" si="0"/>
        <v>16</v>
      </c>
      <c r="B25" s="50" t="s">
        <v>12064</v>
      </c>
      <c r="C25" s="50" t="s">
        <v>12065</v>
      </c>
      <c r="D25" s="50" t="s">
        <v>12066</v>
      </c>
      <c r="E25" s="110">
        <v>1500000</v>
      </c>
      <c r="F25" s="160" t="s">
        <v>118</v>
      </c>
    </row>
    <row r="26" spans="1:6" ht="78.75">
      <c r="A26" s="84">
        <f t="shared" si="0"/>
        <v>17</v>
      </c>
      <c r="B26" s="50" t="s">
        <v>12067</v>
      </c>
      <c r="C26" s="50" t="s">
        <v>12068</v>
      </c>
      <c r="D26" s="50" t="s">
        <v>13585</v>
      </c>
      <c r="E26" s="110">
        <v>710000</v>
      </c>
      <c r="F26" s="160" t="s">
        <v>4</v>
      </c>
    </row>
    <row r="27" spans="1:6" ht="63">
      <c r="A27" s="84">
        <f t="shared" si="0"/>
        <v>18</v>
      </c>
      <c r="B27" s="50" t="s">
        <v>12069</v>
      </c>
      <c r="C27" s="50" t="s">
        <v>12070</v>
      </c>
      <c r="D27" s="50" t="s">
        <v>12071</v>
      </c>
      <c r="E27" s="110">
        <v>300000</v>
      </c>
      <c r="F27" s="160" t="s">
        <v>118</v>
      </c>
    </row>
    <row r="28" spans="1:6" ht="31.5">
      <c r="A28" s="84">
        <f t="shared" si="0"/>
        <v>19</v>
      </c>
      <c r="B28" s="50" t="s">
        <v>12072</v>
      </c>
      <c r="C28" s="50" t="s">
        <v>12073</v>
      </c>
      <c r="D28" s="50" t="s">
        <v>12074</v>
      </c>
      <c r="E28" s="110">
        <v>700000</v>
      </c>
      <c r="F28" s="160" t="s">
        <v>4</v>
      </c>
    </row>
    <row r="29" spans="1:6" ht="110.25">
      <c r="A29" s="84">
        <f t="shared" si="0"/>
        <v>20</v>
      </c>
      <c r="B29" s="50" t="s">
        <v>12075</v>
      </c>
      <c r="C29" s="50" t="s">
        <v>12076</v>
      </c>
      <c r="D29" s="50" t="s">
        <v>13586</v>
      </c>
      <c r="E29" s="110">
        <v>540000</v>
      </c>
      <c r="F29" s="160" t="s">
        <v>118</v>
      </c>
    </row>
    <row r="30" spans="1:6">
      <c r="A30" s="84"/>
      <c r="B30" s="2496" t="s">
        <v>6358</v>
      </c>
      <c r="C30" s="2496"/>
      <c r="D30" s="316"/>
      <c r="E30" s="743"/>
      <c r="F30" s="608"/>
    </row>
    <row r="31" spans="1:6" ht="94.5">
      <c r="A31" s="84">
        <v>21</v>
      </c>
      <c r="B31" s="65" t="s">
        <v>12077</v>
      </c>
      <c r="C31" s="65" t="s">
        <v>13595</v>
      </c>
      <c r="D31" s="160" t="s">
        <v>12078</v>
      </c>
      <c r="E31" s="744">
        <v>4000000</v>
      </c>
      <c r="F31" s="65" t="s">
        <v>118</v>
      </c>
    </row>
    <row r="32" spans="1:6">
      <c r="A32" s="84"/>
      <c r="B32" s="2496" t="s">
        <v>810</v>
      </c>
      <c r="C32" s="2496"/>
      <c r="D32" s="316"/>
      <c r="E32" s="743"/>
      <c r="F32" s="608"/>
    </row>
    <row r="33" spans="1:6" ht="47.25">
      <c r="A33" s="84">
        <v>22</v>
      </c>
      <c r="B33" s="50" t="s">
        <v>12079</v>
      </c>
      <c r="C33" s="50" t="s">
        <v>12080</v>
      </c>
      <c r="D33" s="50" t="s">
        <v>115</v>
      </c>
      <c r="E33" s="106">
        <v>750000</v>
      </c>
      <c r="F33" s="159" t="s">
        <v>4</v>
      </c>
    </row>
    <row r="34" spans="1:6" ht="47.25">
      <c r="A34" s="84">
        <f t="shared" si="0"/>
        <v>23</v>
      </c>
      <c r="B34" s="50" t="s">
        <v>12081</v>
      </c>
      <c r="C34" s="50" t="s">
        <v>12082</v>
      </c>
      <c r="D34" s="50" t="s">
        <v>115</v>
      </c>
      <c r="E34" s="106">
        <v>750000</v>
      </c>
      <c r="F34" s="159" t="s">
        <v>4</v>
      </c>
    </row>
    <row r="35" spans="1:6" ht="47.25">
      <c r="A35" s="84">
        <f t="shared" si="0"/>
        <v>24</v>
      </c>
      <c r="B35" s="50" t="s">
        <v>12083</v>
      </c>
      <c r="C35" s="50" t="s">
        <v>12084</v>
      </c>
      <c r="D35" s="50" t="s">
        <v>115</v>
      </c>
      <c r="E35" s="106">
        <v>750000</v>
      </c>
      <c r="F35" s="159" t="s">
        <v>4</v>
      </c>
    </row>
    <row r="36" spans="1:6" ht="31.5">
      <c r="A36" s="84">
        <f t="shared" si="0"/>
        <v>25</v>
      </c>
      <c r="B36" s="50" t="s">
        <v>12085</v>
      </c>
      <c r="C36" s="50" t="s">
        <v>12086</v>
      </c>
      <c r="D36" s="50" t="s">
        <v>115</v>
      </c>
      <c r="E36" s="106">
        <v>750000</v>
      </c>
      <c r="F36" s="159" t="s">
        <v>4</v>
      </c>
    </row>
    <row r="37" spans="1:6" ht="47.25">
      <c r="A37" s="84">
        <f t="shared" si="0"/>
        <v>26</v>
      </c>
      <c r="B37" s="50" t="s">
        <v>12087</v>
      </c>
      <c r="C37" s="50" t="s">
        <v>12088</v>
      </c>
      <c r="D37" s="50" t="s">
        <v>115</v>
      </c>
      <c r="E37" s="106">
        <v>750000</v>
      </c>
      <c r="F37" s="159" t="s">
        <v>4</v>
      </c>
    </row>
    <row r="38" spans="1:6" ht="47.25">
      <c r="A38" s="84">
        <f t="shared" si="0"/>
        <v>27</v>
      </c>
      <c r="B38" s="50" t="s">
        <v>12089</v>
      </c>
      <c r="C38" s="50" t="s">
        <v>12090</v>
      </c>
      <c r="D38" s="50" t="s">
        <v>115</v>
      </c>
      <c r="E38" s="106">
        <v>750000</v>
      </c>
      <c r="F38" s="159" t="s">
        <v>4</v>
      </c>
    </row>
    <row r="39" spans="1:6" ht="47.25">
      <c r="A39" s="84">
        <f t="shared" si="0"/>
        <v>28</v>
      </c>
      <c r="B39" s="50" t="s">
        <v>12091</v>
      </c>
      <c r="C39" s="50" t="s">
        <v>12092</v>
      </c>
      <c r="D39" s="50" t="s">
        <v>115</v>
      </c>
      <c r="E39" s="106">
        <v>750000</v>
      </c>
      <c r="F39" s="159" t="s">
        <v>4</v>
      </c>
    </row>
    <row r="40" spans="1:6" ht="47.25">
      <c r="A40" s="84">
        <f t="shared" si="0"/>
        <v>29</v>
      </c>
      <c r="B40" s="50" t="s">
        <v>12093</v>
      </c>
      <c r="C40" s="50" t="s">
        <v>12094</v>
      </c>
      <c r="D40" s="50" t="s">
        <v>115</v>
      </c>
      <c r="E40" s="106">
        <v>750000</v>
      </c>
      <c r="F40" s="159" t="s">
        <v>4</v>
      </c>
    </row>
    <row r="41" spans="1:6" ht="78.75">
      <c r="A41" s="84">
        <f t="shared" si="0"/>
        <v>30</v>
      </c>
      <c r="B41" s="50" t="s">
        <v>12095</v>
      </c>
      <c r="C41" s="50" t="s">
        <v>12096</v>
      </c>
      <c r="D41" s="50" t="s">
        <v>12097</v>
      </c>
      <c r="E41" s="106">
        <v>600000</v>
      </c>
      <c r="F41" s="159" t="s">
        <v>118</v>
      </c>
    </row>
    <row r="42" spans="1:6" ht="78.75">
      <c r="A42" s="84">
        <f t="shared" si="0"/>
        <v>31</v>
      </c>
      <c r="B42" s="50" t="s">
        <v>12098</v>
      </c>
      <c r="C42" s="50" t="s">
        <v>12099</v>
      </c>
      <c r="D42" s="50" t="s">
        <v>12097</v>
      </c>
      <c r="E42" s="106">
        <v>600000</v>
      </c>
      <c r="F42" s="159" t="s">
        <v>118</v>
      </c>
    </row>
    <row r="43" spans="1:6" ht="47.25">
      <c r="A43" s="84">
        <f t="shared" si="0"/>
        <v>32</v>
      </c>
      <c r="B43" s="50" t="s">
        <v>12100</v>
      </c>
      <c r="C43" s="50" t="s">
        <v>12101</v>
      </c>
      <c r="D43" s="50" t="s">
        <v>72</v>
      </c>
      <c r="E43" s="106">
        <v>1500000</v>
      </c>
      <c r="F43" s="159" t="s">
        <v>4</v>
      </c>
    </row>
    <row r="44" spans="1:6" ht="47.25">
      <c r="A44" s="84">
        <f t="shared" si="0"/>
        <v>33</v>
      </c>
      <c r="B44" s="50" t="s">
        <v>12102</v>
      </c>
      <c r="C44" s="50" t="s">
        <v>12103</v>
      </c>
      <c r="D44" s="50" t="s">
        <v>115</v>
      </c>
      <c r="E44" s="106">
        <v>750000</v>
      </c>
      <c r="F44" s="159" t="s">
        <v>4</v>
      </c>
    </row>
    <row r="45" spans="1:6" ht="47.25">
      <c r="A45" s="84">
        <f t="shared" si="0"/>
        <v>34</v>
      </c>
      <c r="B45" s="50" t="s">
        <v>12104</v>
      </c>
      <c r="C45" s="50" t="s">
        <v>12105</v>
      </c>
      <c r="D45" s="50" t="s">
        <v>115</v>
      </c>
      <c r="E45" s="106">
        <v>750000</v>
      </c>
      <c r="F45" s="159" t="s">
        <v>4</v>
      </c>
    </row>
    <row r="46" spans="1:6" ht="47.25">
      <c r="A46" s="84">
        <f t="shared" si="0"/>
        <v>35</v>
      </c>
      <c r="B46" s="50" t="s">
        <v>12106</v>
      </c>
      <c r="C46" s="50" t="s">
        <v>12107</v>
      </c>
      <c r="D46" s="50" t="s">
        <v>115</v>
      </c>
      <c r="E46" s="106">
        <v>750000</v>
      </c>
      <c r="F46" s="159" t="s">
        <v>4</v>
      </c>
    </row>
    <row r="47" spans="1:6" ht="47.25">
      <c r="A47" s="84">
        <f t="shared" si="0"/>
        <v>36</v>
      </c>
      <c r="B47" s="50" t="s">
        <v>12108</v>
      </c>
      <c r="C47" s="50" t="s">
        <v>12109</v>
      </c>
      <c r="D47" s="50" t="s">
        <v>115</v>
      </c>
      <c r="E47" s="106">
        <v>750000</v>
      </c>
      <c r="F47" s="159" t="s">
        <v>118</v>
      </c>
    </row>
    <row r="48" spans="1:6" ht="47.25">
      <c r="A48" s="84">
        <f t="shared" si="0"/>
        <v>37</v>
      </c>
      <c r="B48" s="50" t="s">
        <v>12110</v>
      </c>
      <c r="C48" s="50" t="s">
        <v>12111</v>
      </c>
      <c r="D48" s="50" t="s">
        <v>115</v>
      </c>
      <c r="E48" s="106">
        <v>750000</v>
      </c>
      <c r="F48" s="159" t="s">
        <v>4</v>
      </c>
    </row>
    <row r="49" spans="1:6" ht="47.25">
      <c r="A49" s="84">
        <f t="shared" si="0"/>
        <v>38</v>
      </c>
      <c r="B49" s="50" t="s">
        <v>6084</v>
      </c>
      <c r="C49" s="50" t="s">
        <v>12112</v>
      </c>
      <c r="D49" s="50" t="s">
        <v>72</v>
      </c>
      <c r="E49" s="106">
        <v>1500000</v>
      </c>
      <c r="F49" s="159" t="s">
        <v>4</v>
      </c>
    </row>
    <row r="50" spans="1:6" ht="94.5">
      <c r="A50" s="84">
        <f t="shared" si="0"/>
        <v>39</v>
      </c>
      <c r="B50" s="50" t="s">
        <v>12113</v>
      </c>
      <c r="C50" s="50" t="s">
        <v>12114</v>
      </c>
      <c r="D50" s="50" t="s">
        <v>12115</v>
      </c>
      <c r="E50" s="106">
        <v>2000000</v>
      </c>
      <c r="F50" s="159" t="s">
        <v>118</v>
      </c>
    </row>
    <row r="51" spans="1:6" ht="47.25">
      <c r="A51" s="84">
        <f t="shared" si="0"/>
        <v>40</v>
      </c>
      <c r="B51" s="50" t="s">
        <v>12116</v>
      </c>
      <c r="C51" s="50" t="s">
        <v>12117</v>
      </c>
      <c r="D51" s="50" t="s">
        <v>115</v>
      </c>
      <c r="E51" s="106">
        <v>750000</v>
      </c>
      <c r="F51" s="159" t="s">
        <v>4</v>
      </c>
    </row>
    <row r="52" spans="1:6" ht="94.5">
      <c r="A52" s="84">
        <f t="shared" si="0"/>
        <v>41</v>
      </c>
      <c r="B52" s="50" t="s">
        <v>12118</v>
      </c>
      <c r="C52" s="50" t="s">
        <v>12119</v>
      </c>
      <c r="D52" s="50" t="s">
        <v>13587</v>
      </c>
      <c r="E52" s="106">
        <v>750000</v>
      </c>
      <c r="F52" s="159" t="s">
        <v>118</v>
      </c>
    </row>
    <row r="53" spans="1:6" ht="47.25">
      <c r="A53" s="84">
        <f t="shared" si="0"/>
        <v>42</v>
      </c>
      <c r="B53" s="50" t="s">
        <v>12120</v>
      </c>
      <c r="C53" s="50" t="s">
        <v>12121</v>
      </c>
      <c r="D53" s="50" t="s">
        <v>115</v>
      </c>
      <c r="E53" s="106">
        <v>750000</v>
      </c>
      <c r="F53" s="159" t="s">
        <v>4</v>
      </c>
    </row>
    <row r="54" spans="1:6" ht="47.25">
      <c r="A54" s="84">
        <f t="shared" si="0"/>
        <v>43</v>
      </c>
      <c r="B54" s="50" t="s">
        <v>12122</v>
      </c>
      <c r="C54" s="50" t="s">
        <v>12123</v>
      </c>
      <c r="D54" s="50" t="s">
        <v>115</v>
      </c>
      <c r="E54" s="106">
        <v>750000</v>
      </c>
      <c r="F54" s="159" t="s">
        <v>4</v>
      </c>
    </row>
    <row r="55" spans="1:6" ht="47.25">
      <c r="A55" s="84">
        <f t="shared" si="0"/>
        <v>44</v>
      </c>
      <c r="B55" s="50" t="s">
        <v>12124</v>
      </c>
      <c r="C55" s="50" t="s">
        <v>12125</v>
      </c>
      <c r="D55" s="50" t="s">
        <v>12126</v>
      </c>
      <c r="E55" s="106">
        <v>600000</v>
      </c>
      <c r="F55" s="159" t="s">
        <v>4</v>
      </c>
    </row>
    <row r="56" spans="1:6" ht="78.75">
      <c r="A56" s="84">
        <f t="shared" si="0"/>
        <v>45</v>
      </c>
      <c r="B56" s="50" t="s">
        <v>12127</v>
      </c>
      <c r="C56" s="50" t="s">
        <v>12128</v>
      </c>
      <c r="D56" s="50" t="s">
        <v>13588</v>
      </c>
      <c r="E56" s="106">
        <v>500000</v>
      </c>
      <c r="F56" s="159" t="s">
        <v>118</v>
      </c>
    </row>
    <row r="57" spans="1:6" ht="63">
      <c r="A57" s="84">
        <f t="shared" si="0"/>
        <v>46</v>
      </c>
      <c r="B57" s="50" t="s">
        <v>12129</v>
      </c>
      <c r="C57" s="50" t="s">
        <v>12130</v>
      </c>
      <c r="D57" s="50" t="s">
        <v>12131</v>
      </c>
      <c r="E57" s="106">
        <v>2000000</v>
      </c>
      <c r="F57" s="159" t="s">
        <v>4</v>
      </c>
    </row>
    <row r="58" spans="1:6" ht="78.75">
      <c r="A58" s="84">
        <f t="shared" si="0"/>
        <v>47</v>
      </c>
      <c r="B58" s="50" t="s">
        <v>12132</v>
      </c>
      <c r="C58" s="50" t="s">
        <v>12133</v>
      </c>
      <c r="D58" s="50" t="s">
        <v>12134</v>
      </c>
      <c r="E58" s="106">
        <v>900000</v>
      </c>
      <c r="F58" s="159" t="s">
        <v>118</v>
      </c>
    </row>
    <row r="59" spans="1:6" ht="78.75">
      <c r="A59" s="84">
        <f t="shared" si="0"/>
        <v>48</v>
      </c>
      <c r="B59" s="50" t="s">
        <v>12135</v>
      </c>
      <c r="C59" s="50" t="s">
        <v>12136</v>
      </c>
      <c r="D59" s="50" t="s">
        <v>13589</v>
      </c>
      <c r="E59" s="106">
        <v>500000</v>
      </c>
      <c r="F59" s="159" t="s">
        <v>118</v>
      </c>
    </row>
    <row r="60" spans="1:6" ht="47.25">
      <c r="A60" s="84">
        <f t="shared" si="0"/>
        <v>49</v>
      </c>
      <c r="B60" s="50" t="s">
        <v>12137</v>
      </c>
      <c r="C60" s="50" t="s">
        <v>12138</v>
      </c>
      <c r="D60" s="50" t="s">
        <v>115</v>
      </c>
      <c r="E60" s="106">
        <v>750000</v>
      </c>
      <c r="F60" s="159" t="s">
        <v>4</v>
      </c>
    </row>
    <row r="61" spans="1:6" ht="47.25">
      <c r="A61" s="84">
        <f t="shared" si="0"/>
        <v>50</v>
      </c>
      <c r="B61" s="50" t="s">
        <v>12139</v>
      </c>
      <c r="C61" s="50" t="s">
        <v>12140</v>
      </c>
      <c r="D61" s="50" t="s">
        <v>115</v>
      </c>
      <c r="E61" s="106">
        <v>750000</v>
      </c>
      <c r="F61" s="159" t="s">
        <v>4</v>
      </c>
    </row>
    <row r="62" spans="1:6" ht="63">
      <c r="A62" s="84">
        <f t="shared" si="0"/>
        <v>51</v>
      </c>
      <c r="B62" s="50" t="s">
        <v>12141</v>
      </c>
      <c r="C62" s="50" t="s">
        <v>12142</v>
      </c>
      <c r="D62" s="50" t="s">
        <v>12143</v>
      </c>
      <c r="E62" s="106">
        <v>800000</v>
      </c>
      <c r="F62" s="159" t="s">
        <v>4</v>
      </c>
    </row>
    <row r="63" spans="1:6" ht="47.25">
      <c r="A63" s="84">
        <f t="shared" si="0"/>
        <v>52</v>
      </c>
      <c r="B63" s="50" t="s">
        <v>12144</v>
      </c>
      <c r="C63" s="50" t="s">
        <v>12145</v>
      </c>
      <c r="D63" s="50" t="s">
        <v>115</v>
      </c>
      <c r="E63" s="106">
        <v>750000</v>
      </c>
      <c r="F63" s="159" t="s">
        <v>4</v>
      </c>
    </row>
    <row r="64" spans="1:6" ht="47.25">
      <c r="A64" s="84">
        <f t="shared" si="0"/>
        <v>53</v>
      </c>
      <c r="B64" s="50" t="s">
        <v>12146</v>
      </c>
      <c r="C64" s="50" t="s">
        <v>12147</v>
      </c>
      <c r="D64" s="50" t="s">
        <v>12148</v>
      </c>
      <c r="E64" s="106">
        <v>600000</v>
      </c>
      <c r="F64" s="159" t="s">
        <v>4</v>
      </c>
    </row>
    <row r="65" spans="1:6" ht="47.25">
      <c r="A65" s="84">
        <f t="shared" si="0"/>
        <v>54</v>
      </c>
      <c r="B65" s="50" t="s">
        <v>12149</v>
      </c>
      <c r="C65" s="50" t="s">
        <v>12150</v>
      </c>
      <c r="D65" s="50" t="s">
        <v>12151</v>
      </c>
      <c r="E65" s="106">
        <v>1000000</v>
      </c>
      <c r="F65" s="159" t="s">
        <v>4</v>
      </c>
    </row>
    <row r="66" spans="1:6" ht="94.5">
      <c r="A66" s="84">
        <f t="shared" si="0"/>
        <v>55</v>
      </c>
      <c r="B66" s="50" t="s">
        <v>12152</v>
      </c>
      <c r="C66" s="50" t="s">
        <v>12153</v>
      </c>
      <c r="D66" s="50" t="s">
        <v>13590</v>
      </c>
      <c r="E66" s="106">
        <v>950000</v>
      </c>
      <c r="F66" s="159" t="s">
        <v>4</v>
      </c>
    </row>
    <row r="67" spans="1:6" ht="47.25">
      <c r="A67" s="84">
        <f t="shared" si="0"/>
        <v>56</v>
      </c>
      <c r="B67" s="50" t="s">
        <v>12154</v>
      </c>
      <c r="C67" s="50" t="s">
        <v>12155</v>
      </c>
      <c r="D67" s="50" t="s">
        <v>72</v>
      </c>
      <c r="E67" s="106">
        <v>1500000</v>
      </c>
      <c r="F67" s="159" t="s">
        <v>4</v>
      </c>
    </row>
    <row r="68" spans="1:6" ht="47.25">
      <c r="A68" s="84">
        <f t="shared" si="0"/>
        <v>57</v>
      </c>
      <c r="B68" s="50" t="s">
        <v>12156</v>
      </c>
      <c r="C68" s="50" t="s">
        <v>12157</v>
      </c>
      <c r="D68" s="50" t="s">
        <v>115</v>
      </c>
      <c r="E68" s="106">
        <v>750000</v>
      </c>
      <c r="F68" s="159" t="s">
        <v>4</v>
      </c>
    </row>
    <row r="69" spans="1:6">
      <c r="A69" s="84"/>
      <c r="B69" s="2496" t="s">
        <v>535</v>
      </c>
      <c r="C69" s="2496"/>
      <c r="D69" s="316"/>
      <c r="E69" s="743"/>
      <c r="F69" s="608"/>
    </row>
    <row r="70" spans="1:6" ht="47.25">
      <c r="A70" s="84">
        <v>58</v>
      </c>
      <c r="B70" s="50" t="s">
        <v>12158</v>
      </c>
      <c r="C70" s="50" t="s">
        <v>12159</v>
      </c>
      <c r="D70" s="50" t="s">
        <v>12160</v>
      </c>
      <c r="E70" s="106">
        <v>1800000</v>
      </c>
      <c r="F70" s="159" t="s">
        <v>118</v>
      </c>
    </row>
    <row r="71" spans="1:6" ht="94.5">
      <c r="A71" s="84">
        <f t="shared" si="0"/>
        <v>59</v>
      </c>
      <c r="B71" s="50" t="s">
        <v>12161</v>
      </c>
      <c r="C71" s="50" t="s">
        <v>12162</v>
      </c>
      <c r="D71" s="50" t="s">
        <v>12163</v>
      </c>
      <c r="E71" s="106">
        <v>550000</v>
      </c>
      <c r="F71" s="159" t="s">
        <v>118</v>
      </c>
    </row>
    <row r="72" spans="1:6" ht="94.5">
      <c r="A72" s="84">
        <f t="shared" ref="A72:A88" si="1">A71+1</f>
        <v>60</v>
      </c>
      <c r="B72" s="50" t="s">
        <v>12164</v>
      </c>
      <c r="C72" s="50" t="s">
        <v>12165</v>
      </c>
      <c r="D72" s="50" t="s">
        <v>12166</v>
      </c>
      <c r="E72" s="106">
        <v>1000000</v>
      </c>
      <c r="F72" s="159" t="s">
        <v>118</v>
      </c>
    </row>
    <row r="73" spans="1:6" ht="78.75">
      <c r="A73" s="84">
        <f t="shared" si="1"/>
        <v>61</v>
      </c>
      <c r="B73" s="50" t="s">
        <v>12167</v>
      </c>
      <c r="C73" s="50" t="s">
        <v>12168</v>
      </c>
      <c r="D73" s="50" t="s">
        <v>12169</v>
      </c>
      <c r="E73" s="106">
        <v>500000</v>
      </c>
      <c r="F73" s="159" t="s">
        <v>118</v>
      </c>
    </row>
    <row r="74" spans="1:6" ht="94.5">
      <c r="A74" s="84">
        <f t="shared" si="1"/>
        <v>62</v>
      </c>
      <c r="B74" s="50" t="s">
        <v>12170</v>
      </c>
      <c r="C74" s="50" t="s">
        <v>12171</v>
      </c>
      <c r="D74" s="50" t="s">
        <v>12172</v>
      </c>
      <c r="E74" s="106">
        <v>2000000</v>
      </c>
      <c r="F74" s="159" t="s">
        <v>118</v>
      </c>
    </row>
    <row r="75" spans="1:6" ht="63">
      <c r="A75" s="84">
        <f t="shared" si="1"/>
        <v>63</v>
      </c>
      <c r="B75" s="50" t="s">
        <v>12173</v>
      </c>
      <c r="C75" s="50" t="s">
        <v>12174</v>
      </c>
      <c r="D75" s="50" t="s">
        <v>12175</v>
      </c>
      <c r="E75" s="106">
        <v>500000</v>
      </c>
      <c r="F75" s="159" t="s">
        <v>118</v>
      </c>
    </row>
    <row r="76" spans="1:6" ht="63">
      <c r="A76" s="84">
        <f t="shared" si="1"/>
        <v>64</v>
      </c>
      <c r="B76" s="50" t="s">
        <v>12176</v>
      </c>
      <c r="C76" s="50" t="s">
        <v>12177</v>
      </c>
      <c r="D76" s="50" t="s">
        <v>5430</v>
      </c>
      <c r="E76" s="106">
        <v>1100000</v>
      </c>
      <c r="F76" s="159" t="s">
        <v>4</v>
      </c>
    </row>
    <row r="77" spans="1:6" ht="63">
      <c r="A77" s="84">
        <f t="shared" si="1"/>
        <v>65</v>
      </c>
      <c r="B77" s="50" t="s">
        <v>12178</v>
      </c>
      <c r="C77" s="50" t="s">
        <v>12179</v>
      </c>
      <c r="D77" s="50" t="s">
        <v>12180</v>
      </c>
      <c r="E77" s="106">
        <v>600000</v>
      </c>
      <c r="F77" s="159" t="s">
        <v>118</v>
      </c>
    </row>
    <row r="78" spans="1:6" ht="78.75">
      <c r="A78" s="84">
        <f t="shared" si="1"/>
        <v>66</v>
      </c>
      <c r="B78" s="50" t="s">
        <v>12181</v>
      </c>
      <c r="C78" s="50" t="s">
        <v>12182</v>
      </c>
      <c r="D78" s="50" t="s">
        <v>12183</v>
      </c>
      <c r="E78" s="106">
        <v>800000</v>
      </c>
      <c r="F78" s="159" t="s">
        <v>118</v>
      </c>
    </row>
    <row r="79" spans="1:6" ht="110.25">
      <c r="A79" s="84">
        <f t="shared" si="1"/>
        <v>67</v>
      </c>
      <c r="B79" s="50" t="s">
        <v>12184</v>
      </c>
      <c r="C79" s="50" t="s">
        <v>12185</v>
      </c>
      <c r="D79" s="50" t="s">
        <v>13591</v>
      </c>
      <c r="E79" s="106">
        <v>900000</v>
      </c>
      <c r="F79" s="159" t="s">
        <v>118</v>
      </c>
    </row>
    <row r="80" spans="1:6" ht="110.25">
      <c r="A80" s="84">
        <f t="shared" si="1"/>
        <v>68</v>
      </c>
      <c r="B80" s="283" t="s">
        <v>12186</v>
      </c>
      <c r="C80" s="283" t="s">
        <v>12187</v>
      </c>
      <c r="D80" s="283" t="s">
        <v>12188</v>
      </c>
      <c r="E80" s="357">
        <v>1500000</v>
      </c>
      <c r="F80" s="677" t="s">
        <v>118</v>
      </c>
    </row>
    <row r="81" spans="1:10" ht="78.75">
      <c r="A81" s="84">
        <f t="shared" si="1"/>
        <v>69</v>
      </c>
      <c r="B81" s="50" t="s">
        <v>12189</v>
      </c>
      <c r="C81" s="50" t="s">
        <v>12187</v>
      </c>
      <c r="D81" s="50" t="s">
        <v>12190</v>
      </c>
      <c r="E81" s="106">
        <v>800000</v>
      </c>
      <c r="F81" s="159" t="s">
        <v>118</v>
      </c>
    </row>
    <row r="82" spans="1:10" ht="47.25">
      <c r="A82" s="84">
        <f t="shared" si="1"/>
        <v>70</v>
      </c>
      <c r="B82" s="50" t="s">
        <v>12191</v>
      </c>
      <c r="C82" s="50" t="s">
        <v>12192</v>
      </c>
      <c r="D82" s="50" t="s">
        <v>12193</v>
      </c>
      <c r="E82" s="106">
        <v>1000000</v>
      </c>
      <c r="F82" s="159" t="s">
        <v>4</v>
      </c>
    </row>
    <row r="83" spans="1:10" ht="63">
      <c r="A83" s="84">
        <f t="shared" si="1"/>
        <v>71</v>
      </c>
      <c r="B83" s="50" t="s">
        <v>12194</v>
      </c>
      <c r="C83" s="50" t="s">
        <v>12195</v>
      </c>
      <c r="D83" s="50" t="s">
        <v>12196</v>
      </c>
      <c r="E83" s="106">
        <v>1000000</v>
      </c>
      <c r="F83" s="159" t="s">
        <v>118</v>
      </c>
    </row>
    <row r="84" spans="1:10" ht="94.5">
      <c r="A84" s="84">
        <f t="shared" si="1"/>
        <v>72</v>
      </c>
      <c r="B84" s="50" t="s">
        <v>12197</v>
      </c>
      <c r="C84" s="50" t="s">
        <v>12198</v>
      </c>
      <c r="D84" s="50" t="s">
        <v>12199</v>
      </c>
      <c r="E84" s="106">
        <v>2100000</v>
      </c>
      <c r="F84" s="159" t="s">
        <v>4</v>
      </c>
    </row>
    <row r="85" spans="1:10" ht="47.25">
      <c r="A85" s="84">
        <f t="shared" si="1"/>
        <v>73</v>
      </c>
      <c r="B85" s="50" t="s">
        <v>12200</v>
      </c>
      <c r="C85" s="50" t="s">
        <v>12201</v>
      </c>
      <c r="D85" s="50" t="s">
        <v>12202</v>
      </c>
      <c r="E85" s="106">
        <v>600000</v>
      </c>
      <c r="F85" s="159" t="s">
        <v>4</v>
      </c>
    </row>
    <row r="86" spans="1:10" ht="126">
      <c r="A86" s="84">
        <f t="shared" si="1"/>
        <v>74</v>
      </c>
      <c r="B86" s="50" t="s">
        <v>12203</v>
      </c>
      <c r="C86" s="50" t="s">
        <v>12204</v>
      </c>
      <c r="D86" s="50" t="s">
        <v>12205</v>
      </c>
      <c r="E86" s="106">
        <v>1500000</v>
      </c>
      <c r="F86" s="159" t="s">
        <v>118</v>
      </c>
    </row>
    <row r="87" spans="1:10" ht="47.25">
      <c r="A87" s="84">
        <f t="shared" si="1"/>
        <v>75</v>
      </c>
      <c r="B87" s="50" t="s">
        <v>12206</v>
      </c>
      <c r="C87" s="50" t="s">
        <v>12207</v>
      </c>
      <c r="D87" s="50" t="s">
        <v>12208</v>
      </c>
      <c r="E87" s="106">
        <v>1000000</v>
      </c>
      <c r="F87" s="159" t="s">
        <v>4</v>
      </c>
    </row>
    <row r="88" spans="1:10" ht="47.25">
      <c r="A88" s="84">
        <f t="shared" si="1"/>
        <v>76</v>
      </c>
      <c r="B88" s="50" t="s">
        <v>12209</v>
      </c>
      <c r="C88" s="50" t="s">
        <v>12210</v>
      </c>
      <c r="D88" s="50" t="s">
        <v>2951</v>
      </c>
      <c r="E88" s="106">
        <v>1200000</v>
      </c>
      <c r="F88" s="159" t="s">
        <v>4</v>
      </c>
    </row>
    <row r="89" spans="1:10" ht="31.5">
      <c r="A89" s="84"/>
      <c r="B89" s="526" t="s">
        <v>930</v>
      </c>
      <c r="C89" s="316"/>
      <c r="D89" s="316"/>
      <c r="E89" s="743"/>
      <c r="F89" s="608"/>
    </row>
    <row r="90" spans="1:10" ht="409.5">
      <c r="A90" s="84">
        <v>78</v>
      </c>
      <c r="B90" s="51" t="s">
        <v>581</v>
      </c>
      <c r="C90" s="50" t="s">
        <v>12211</v>
      </c>
      <c r="D90" s="51" t="s">
        <v>12212</v>
      </c>
      <c r="E90" s="193">
        <v>2180817.5099999998</v>
      </c>
      <c r="F90" s="160" t="s">
        <v>4</v>
      </c>
    </row>
    <row r="91" spans="1:10">
      <c r="A91" s="84"/>
      <c r="B91" s="526" t="s">
        <v>555</v>
      </c>
      <c r="C91" s="316"/>
      <c r="D91" s="316"/>
      <c r="E91" s="743"/>
      <c r="F91" s="608"/>
      <c r="J91" s="551"/>
    </row>
    <row r="92" spans="1:10" ht="94.5">
      <c r="A92" s="84">
        <v>79</v>
      </c>
      <c r="B92" s="51" t="s">
        <v>12213</v>
      </c>
      <c r="C92" s="51" t="s">
        <v>12214</v>
      </c>
      <c r="D92" s="51" t="s">
        <v>12215</v>
      </c>
      <c r="E92" s="193">
        <v>2180817.5099999998</v>
      </c>
      <c r="F92" s="160" t="s">
        <v>118</v>
      </c>
    </row>
    <row r="93" spans="1:10">
      <c r="A93" s="84"/>
      <c r="B93" s="2497" t="s">
        <v>2090</v>
      </c>
      <c r="C93" s="2498"/>
      <c r="D93" s="2499"/>
      <c r="E93" s="346">
        <f>SUM(E6:E92)</f>
        <v>109040875.52000001</v>
      </c>
      <c r="F93" s="608"/>
    </row>
    <row r="94" spans="1:10">
      <c r="A94" s="2168" t="s">
        <v>3665</v>
      </c>
      <c r="B94" s="2168"/>
      <c r="C94" s="2168"/>
      <c r="D94" s="2168"/>
      <c r="E94" s="2168"/>
      <c r="F94" s="2168"/>
    </row>
    <row r="95" spans="1:10" s="89" customFormat="1" ht="72" customHeight="1">
      <c r="A95" s="2168" t="s">
        <v>3666</v>
      </c>
      <c r="B95" s="2168"/>
      <c r="C95" s="2168"/>
      <c r="D95" s="2168" t="s">
        <v>3667</v>
      </c>
      <c r="E95" s="2168"/>
      <c r="F95" s="2168"/>
    </row>
    <row r="96" spans="1:10" ht="81" customHeight="1">
      <c r="A96" s="2143" t="s">
        <v>1391</v>
      </c>
      <c r="B96" s="2143"/>
      <c r="C96" s="2143"/>
      <c r="D96" s="2143" t="s">
        <v>1392</v>
      </c>
      <c r="E96" s="2143"/>
      <c r="F96" s="2143"/>
    </row>
  </sheetData>
  <mergeCells count="14">
    <mergeCell ref="A1:F1"/>
    <mergeCell ref="A2:F2"/>
    <mergeCell ref="A3:F3"/>
    <mergeCell ref="B5:D5"/>
    <mergeCell ref="B12:C12"/>
    <mergeCell ref="B30:C30"/>
    <mergeCell ref="A94:F94"/>
    <mergeCell ref="A96:C96"/>
    <mergeCell ref="D96:F96"/>
    <mergeCell ref="B32:C32"/>
    <mergeCell ref="B69:C69"/>
    <mergeCell ref="B93:D93"/>
    <mergeCell ref="A95:C95"/>
    <mergeCell ref="D95:F95"/>
  </mergeCells>
  <pageMargins left="0.7" right="0.7" top="0.75" bottom="0.75" header="0.3" footer="0.3"/>
  <pageSetup orientation="landscape" r:id="rId1"/>
  <headerFooter>
    <oddFooter>Page &amp;P of &amp;N</oddFooter>
  </headerFooter>
</worksheet>
</file>

<file path=xl/worksheets/sheet178.xml><?xml version="1.0" encoding="utf-8"?>
<worksheet xmlns="http://schemas.openxmlformats.org/spreadsheetml/2006/main" xmlns:r="http://schemas.openxmlformats.org/officeDocument/2006/relationships">
  <sheetPr>
    <tabColor theme="5" tint="-0.499984740745262"/>
  </sheetPr>
  <dimension ref="A1:F95"/>
  <sheetViews>
    <sheetView topLeftCell="A94" workbookViewId="0">
      <selection activeCell="C30" sqref="C30"/>
    </sheetView>
  </sheetViews>
  <sheetFormatPr defaultRowHeight="15.75"/>
  <cols>
    <col min="1" max="1" width="7" style="342" customWidth="1"/>
    <col min="2" max="2" width="15" style="342" customWidth="1"/>
    <col min="3" max="3" width="43" style="342" customWidth="1"/>
    <col min="4" max="4" width="26.7109375" style="342" customWidth="1"/>
    <col min="5" max="5" width="19.42578125" style="416" customWidth="1"/>
    <col min="6" max="6" width="9.7109375" style="389" customWidth="1"/>
    <col min="7" max="16384" width="9.140625" style="126"/>
  </cols>
  <sheetData>
    <row r="1" spans="1:6">
      <c r="A1" s="2234" t="s">
        <v>133</v>
      </c>
      <c r="B1" s="2234"/>
      <c r="C1" s="2234"/>
      <c r="D1" s="2234"/>
      <c r="E1" s="2234"/>
      <c r="F1" s="2234"/>
    </row>
    <row r="2" spans="1:6">
      <c r="A2" s="2234" t="s">
        <v>5867</v>
      </c>
      <c r="B2" s="2234"/>
      <c r="C2" s="2234"/>
      <c r="D2" s="2234"/>
      <c r="E2" s="2234"/>
      <c r="F2" s="2234"/>
    </row>
    <row r="3" spans="1:6">
      <c r="A3" s="2234" t="s">
        <v>140</v>
      </c>
      <c r="B3" s="2234"/>
      <c r="C3" s="2234"/>
      <c r="D3" s="2234"/>
      <c r="E3" s="2234"/>
      <c r="F3" s="2234"/>
    </row>
    <row r="4" spans="1:6" ht="19.5" customHeight="1">
      <c r="A4" s="387" t="s">
        <v>134</v>
      </c>
      <c r="B4" s="312" t="s">
        <v>676</v>
      </c>
      <c r="C4" s="312" t="s">
        <v>463</v>
      </c>
      <c r="D4" s="56" t="s">
        <v>788</v>
      </c>
      <c r="E4" s="414" t="s">
        <v>3371</v>
      </c>
      <c r="F4" s="56" t="s">
        <v>677</v>
      </c>
    </row>
    <row r="5" spans="1:6">
      <c r="A5" s="387"/>
      <c r="B5" s="2195" t="s">
        <v>139</v>
      </c>
      <c r="C5" s="2195"/>
      <c r="D5" s="2195"/>
      <c r="E5" s="414"/>
      <c r="F5" s="56"/>
    </row>
    <row r="6" spans="1:6" ht="31.5">
      <c r="A6" s="84">
        <v>1</v>
      </c>
      <c r="B6" s="51" t="s">
        <v>464</v>
      </c>
      <c r="C6" s="51" t="s">
        <v>5868</v>
      </c>
      <c r="D6" s="51" t="s">
        <v>239</v>
      </c>
      <c r="E6" s="222">
        <v>2524452.5299999998</v>
      </c>
      <c r="F6" s="160" t="s">
        <v>118</v>
      </c>
    </row>
    <row r="7" spans="1:6" ht="78.75">
      <c r="A7" s="84">
        <v>2</v>
      </c>
      <c r="B7" s="51" t="s">
        <v>5</v>
      </c>
      <c r="C7" s="51" t="s">
        <v>5869</v>
      </c>
      <c r="D7" s="51" t="s">
        <v>792</v>
      </c>
      <c r="E7" s="222">
        <v>1900000</v>
      </c>
      <c r="F7" s="160" t="s">
        <v>118</v>
      </c>
    </row>
    <row r="8" spans="1:6" ht="47.25">
      <c r="A8" s="84">
        <v>3</v>
      </c>
      <c r="B8" s="51" t="s">
        <v>7480</v>
      </c>
      <c r="C8" s="51" t="s">
        <v>5976</v>
      </c>
      <c r="D8" s="51" t="s">
        <v>5977</v>
      </c>
      <c r="E8" s="222">
        <v>500000</v>
      </c>
      <c r="F8" s="160" t="s">
        <v>118</v>
      </c>
    </row>
    <row r="9" spans="1:6" ht="31.5">
      <c r="A9" s="84">
        <v>4</v>
      </c>
      <c r="B9" s="51" t="s">
        <v>10</v>
      </c>
      <c r="C9" s="51" t="s">
        <v>5870</v>
      </c>
      <c r="D9" s="51" t="s">
        <v>580</v>
      </c>
      <c r="E9" s="222">
        <v>100000</v>
      </c>
      <c r="F9" s="160" t="s">
        <v>118</v>
      </c>
    </row>
    <row r="10" spans="1:6" ht="47.25">
      <c r="A10" s="84">
        <v>5</v>
      </c>
      <c r="B10" s="51" t="s">
        <v>7</v>
      </c>
      <c r="C10" s="51" t="s">
        <v>5871</v>
      </c>
      <c r="D10" s="51" t="s">
        <v>5872</v>
      </c>
      <c r="E10" s="222">
        <v>18000</v>
      </c>
      <c r="F10" s="160" t="s">
        <v>118</v>
      </c>
    </row>
    <row r="11" spans="1:6" ht="47.25">
      <c r="A11" s="84">
        <v>6</v>
      </c>
      <c r="B11" s="51" t="s">
        <v>176</v>
      </c>
      <c r="C11" s="51" t="s">
        <v>5873</v>
      </c>
      <c r="D11" s="51" t="s">
        <v>5874</v>
      </c>
      <c r="E11" s="222">
        <v>1500000</v>
      </c>
      <c r="F11" s="160" t="s">
        <v>118</v>
      </c>
    </row>
    <row r="12" spans="1:6">
      <c r="A12" s="84"/>
      <c r="B12" s="2171" t="s">
        <v>142</v>
      </c>
      <c r="C12" s="2171"/>
      <c r="D12" s="84"/>
      <c r="E12" s="147"/>
      <c r="F12" s="65"/>
    </row>
    <row r="13" spans="1:6" ht="78.75">
      <c r="A13" s="84">
        <v>7</v>
      </c>
      <c r="B13" s="51" t="s">
        <v>5</v>
      </c>
      <c r="C13" s="51" t="s">
        <v>5875</v>
      </c>
      <c r="D13" s="51" t="s">
        <v>5876</v>
      </c>
      <c r="E13" s="222">
        <v>1000000</v>
      </c>
      <c r="F13" s="160" t="s">
        <v>118</v>
      </c>
    </row>
    <row r="14" spans="1:6" ht="31.5">
      <c r="A14" s="84">
        <v>8</v>
      </c>
      <c r="B14" s="51" t="s">
        <v>176</v>
      </c>
      <c r="C14" s="51" t="s">
        <v>5877</v>
      </c>
      <c r="D14" s="51" t="s">
        <v>5878</v>
      </c>
      <c r="E14" s="222">
        <v>1300000</v>
      </c>
      <c r="F14" s="160" t="s">
        <v>118</v>
      </c>
    </row>
    <row r="15" spans="1:6" ht="63">
      <c r="A15" s="84">
        <v>9</v>
      </c>
      <c r="B15" s="51" t="s">
        <v>5879</v>
      </c>
      <c r="C15" s="51" t="s">
        <v>5880</v>
      </c>
      <c r="D15" s="51" t="s">
        <v>5881</v>
      </c>
      <c r="E15" s="222">
        <v>971226.27</v>
      </c>
      <c r="F15" s="160" t="s">
        <v>118</v>
      </c>
    </row>
    <row r="16" spans="1:6" ht="31.5">
      <c r="A16" s="84"/>
      <c r="B16" s="47" t="s">
        <v>207</v>
      </c>
      <c r="C16" s="51"/>
      <c r="D16" s="51"/>
      <c r="E16" s="222"/>
      <c r="F16" s="160"/>
    </row>
    <row r="17" spans="1:6" ht="63">
      <c r="A17" s="84">
        <v>10</v>
      </c>
      <c r="B17" s="51" t="s">
        <v>475</v>
      </c>
      <c r="C17" s="51" t="s">
        <v>5882</v>
      </c>
      <c r="D17" s="51" t="s">
        <v>22</v>
      </c>
      <c r="E17" s="222">
        <v>5738993.4500000002</v>
      </c>
      <c r="F17" s="337" t="s">
        <v>118</v>
      </c>
    </row>
    <row r="18" spans="1:6">
      <c r="A18" s="84"/>
      <c r="B18" s="85" t="s">
        <v>555</v>
      </c>
      <c r="C18" s="84"/>
      <c r="D18" s="84"/>
      <c r="E18" s="147"/>
      <c r="F18" s="65"/>
    </row>
    <row r="19" spans="1:6" ht="94.5">
      <c r="A19" s="84">
        <v>11</v>
      </c>
      <c r="B19" s="51" t="s">
        <v>381</v>
      </c>
      <c r="C19" s="51" t="s">
        <v>5883</v>
      </c>
      <c r="D19" s="51" t="s">
        <v>5884</v>
      </c>
      <c r="E19" s="222">
        <v>1500000</v>
      </c>
      <c r="F19" s="160" t="s">
        <v>118</v>
      </c>
    </row>
    <row r="20" spans="1:6" ht="18.75" customHeight="1">
      <c r="A20" s="84"/>
      <c r="B20" s="2173" t="s">
        <v>930</v>
      </c>
      <c r="C20" s="2175"/>
      <c r="D20" s="84"/>
      <c r="E20" s="147"/>
      <c r="F20" s="65"/>
    </row>
    <row r="21" spans="1:6" ht="94.5">
      <c r="A21" s="84">
        <v>12</v>
      </c>
      <c r="B21" s="51" t="s">
        <v>7410</v>
      </c>
      <c r="C21" s="51" t="s">
        <v>5885</v>
      </c>
      <c r="D21" s="51" t="s">
        <v>5886</v>
      </c>
      <c r="E21" s="222">
        <v>140000</v>
      </c>
      <c r="F21" s="160" t="s">
        <v>4</v>
      </c>
    </row>
    <row r="22" spans="1:6" ht="94.5">
      <c r="A22" s="84">
        <v>13</v>
      </c>
      <c r="B22" s="51" t="s">
        <v>7411</v>
      </c>
      <c r="C22" s="51" t="s">
        <v>5887</v>
      </c>
      <c r="D22" s="51" t="s">
        <v>5886</v>
      </c>
      <c r="E22" s="222">
        <v>140000</v>
      </c>
      <c r="F22" s="160" t="s">
        <v>4</v>
      </c>
    </row>
    <row r="23" spans="1:6" ht="94.5">
      <c r="A23" s="84">
        <v>14</v>
      </c>
      <c r="B23" s="51" t="s">
        <v>7412</v>
      </c>
      <c r="C23" s="51" t="s">
        <v>5888</v>
      </c>
      <c r="D23" s="51" t="s">
        <v>5886</v>
      </c>
      <c r="E23" s="222">
        <v>140000</v>
      </c>
      <c r="F23" s="160" t="s">
        <v>4</v>
      </c>
    </row>
    <row r="24" spans="1:6" ht="94.5">
      <c r="A24" s="84">
        <v>15</v>
      </c>
      <c r="B24" s="51" t="s">
        <v>7413</v>
      </c>
      <c r="C24" s="51" t="s">
        <v>5888</v>
      </c>
      <c r="D24" s="51" t="s">
        <v>5886</v>
      </c>
      <c r="E24" s="222">
        <v>140000</v>
      </c>
      <c r="F24" s="160" t="s">
        <v>4</v>
      </c>
    </row>
    <row r="25" spans="1:6" ht="94.5">
      <c r="A25" s="84">
        <v>16</v>
      </c>
      <c r="B25" s="51" t="s">
        <v>7414</v>
      </c>
      <c r="C25" s="51" t="s">
        <v>5885</v>
      </c>
      <c r="D25" s="51" t="s">
        <v>5886</v>
      </c>
      <c r="E25" s="222">
        <v>140000</v>
      </c>
      <c r="F25" s="160" t="s">
        <v>4</v>
      </c>
    </row>
    <row r="26" spans="1:6" ht="94.5">
      <c r="A26" s="84">
        <v>17</v>
      </c>
      <c r="B26" s="51" t="s">
        <v>7415</v>
      </c>
      <c r="C26" s="51" t="s">
        <v>5887</v>
      </c>
      <c r="D26" s="51" t="s">
        <v>5886</v>
      </c>
      <c r="E26" s="222">
        <v>140000</v>
      </c>
      <c r="F26" s="160" t="s">
        <v>4</v>
      </c>
    </row>
    <row r="27" spans="1:6" ht="94.5">
      <c r="A27" s="84">
        <v>18</v>
      </c>
      <c r="B27" s="51" t="s">
        <v>7416</v>
      </c>
      <c r="C27" s="51" t="s">
        <v>5888</v>
      </c>
      <c r="D27" s="51" t="s">
        <v>5886</v>
      </c>
      <c r="E27" s="222">
        <v>140000</v>
      </c>
      <c r="F27" s="160" t="s">
        <v>4</v>
      </c>
    </row>
    <row r="28" spans="1:6" ht="94.5">
      <c r="A28" s="84">
        <v>19</v>
      </c>
      <c r="B28" s="51" t="s">
        <v>7417</v>
      </c>
      <c r="C28" s="51" t="s">
        <v>5889</v>
      </c>
      <c r="D28" s="51" t="s">
        <v>5886</v>
      </c>
      <c r="E28" s="222">
        <v>140000</v>
      </c>
      <c r="F28" s="160" t="s">
        <v>4</v>
      </c>
    </row>
    <row r="29" spans="1:6" ht="94.5">
      <c r="A29" s="84">
        <v>20</v>
      </c>
      <c r="B29" s="51" t="s">
        <v>7418</v>
      </c>
      <c r="C29" s="51" t="s">
        <v>5890</v>
      </c>
      <c r="D29" s="51" t="s">
        <v>5886</v>
      </c>
      <c r="E29" s="222">
        <v>140000</v>
      </c>
      <c r="F29" s="160" t="s">
        <v>4</v>
      </c>
    </row>
    <row r="30" spans="1:6" ht="94.5">
      <c r="A30" s="84">
        <v>21</v>
      </c>
      <c r="B30" s="51" t="s">
        <v>7419</v>
      </c>
      <c r="C30" s="51" t="s">
        <v>5891</v>
      </c>
      <c r="D30" s="51" t="s">
        <v>5892</v>
      </c>
      <c r="E30" s="222">
        <v>140000</v>
      </c>
      <c r="F30" s="160" t="s">
        <v>4</v>
      </c>
    </row>
    <row r="31" spans="1:6">
      <c r="A31" s="84"/>
      <c r="B31" s="85" t="s">
        <v>593</v>
      </c>
      <c r="C31" s="84"/>
      <c r="D31" s="84"/>
      <c r="E31" s="147"/>
      <c r="F31" s="65"/>
    </row>
    <row r="32" spans="1:6" ht="47.25">
      <c r="A32" s="84">
        <v>22</v>
      </c>
      <c r="B32" s="51" t="s">
        <v>7420</v>
      </c>
      <c r="C32" s="51" t="s">
        <v>5893</v>
      </c>
      <c r="D32" s="51" t="s">
        <v>40</v>
      </c>
      <c r="E32" s="222">
        <v>13388203.27</v>
      </c>
      <c r="F32" s="160" t="s">
        <v>118</v>
      </c>
    </row>
    <row r="33" spans="1:6" ht="78.75">
      <c r="A33" s="84">
        <v>23</v>
      </c>
      <c r="B33" s="51" t="s">
        <v>7421</v>
      </c>
      <c r="C33" s="51" t="s">
        <v>5894</v>
      </c>
      <c r="D33" s="51" t="s">
        <v>40</v>
      </c>
      <c r="E33" s="222">
        <v>20000000</v>
      </c>
      <c r="F33" s="160" t="s">
        <v>118</v>
      </c>
    </row>
    <row r="34" spans="1:6">
      <c r="A34" s="84"/>
      <c r="B34" s="2171" t="s">
        <v>810</v>
      </c>
      <c r="C34" s="2171"/>
      <c r="D34" s="84"/>
      <c r="E34" s="147"/>
      <c r="F34" s="65"/>
    </row>
    <row r="35" spans="1:6" ht="47.25">
      <c r="A35" s="84">
        <v>24</v>
      </c>
      <c r="B35" s="108" t="s">
        <v>7471</v>
      </c>
      <c r="C35" s="108" t="s">
        <v>5895</v>
      </c>
      <c r="D35" s="108" t="s">
        <v>115</v>
      </c>
      <c r="E35" s="222">
        <v>800000</v>
      </c>
      <c r="F35" s="337" t="s">
        <v>4</v>
      </c>
    </row>
    <row r="36" spans="1:6" ht="63">
      <c r="A36" s="84">
        <v>25</v>
      </c>
      <c r="B36" s="108" t="s">
        <v>7418</v>
      </c>
      <c r="C36" s="108" t="s">
        <v>5896</v>
      </c>
      <c r="D36" s="108" t="s">
        <v>5897</v>
      </c>
      <c r="E36" s="222">
        <v>600000</v>
      </c>
      <c r="F36" s="337" t="s">
        <v>4</v>
      </c>
    </row>
    <row r="37" spans="1:6" ht="47.25">
      <c r="A37" s="84">
        <v>26</v>
      </c>
      <c r="B37" s="108" t="s">
        <v>7422</v>
      </c>
      <c r="C37" s="108" t="s">
        <v>5898</v>
      </c>
      <c r="D37" s="108" t="s">
        <v>5899</v>
      </c>
      <c r="E37" s="222">
        <v>600000</v>
      </c>
      <c r="F37" s="337" t="s">
        <v>4</v>
      </c>
    </row>
    <row r="38" spans="1:6" ht="47.25">
      <c r="A38" s="84">
        <v>27</v>
      </c>
      <c r="B38" s="108" t="s">
        <v>7419</v>
      </c>
      <c r="C38" s="108" t="s">
        <v>5900</v>
      </c>
      <c r="D38" s="108" t="s">
        <v>5901</v>
      </c>
      <c r="E38" s="222">
        <v>1000000</v>
      </c>
      <c r="F38" s="337" t="s">
        <v>4</v>
      </c>
    </row>
    <row r="39" spans="1:6" ht="63">
      <c r="A39" s="84">
        <v>28</v>
      </c>
      <c r="B39" s="108" t="s">
        <v>7423</v>
      </c>
      <c r="C39" s="108" t="s">
        <v>5902</v>
      </c>
      <c r="D39" s="108" t="s">
        <v>7472</v>
      </c>
      <c r="E39" s="222">
        <v>500000</v>
      </c>
      <c r="F39" s="337" t="s">
        <v>118</v>
      </c>
    </row>
    <row r="40" spans="1:6" ht="47.25">
      <c r="A40" s="84">
        <v>29</v>
      </c>
      <c r="B40" s="108" t="s">
        <v>7424</v>
      </c>
      <c r="C40" s="108" t="s">
        <v>5902</v>
      </c>
      <c r="D40" s="108" t="s">
        <v>5903</v>
      </c>
      <c r="E40" s="222">
        <v>500000</v>
      </c>
      <c r="F40" s="337" t="s">
        <v>4</v>
      </c>
    </row>
    <row r="41" spans="1:6" ht="47.25">
      <c r="A41" s="84">
        <v>30</v>
      </c>
      <c r="B41" s="108" t="s">
        <v>7425</v>
      </c>
      <c r="C41" s="108" t="s">
        <v>5902</v>
      </c>
      <c r="D41" s="108" t="s">
        <v>115</v>
      </c>
      <c r="E41" s="222">
        <v>1000000</v>
      </c>
      <c r="F41" s="337" t="s">
        <v>4</v>
      </c>
    </row>
    <row r="42" spans="1:6" ht="47.25">
      <c r="A42" s="84">
        <v>31</v>
      </c>
      <c r="B42" s="108" t="s">
        <v>5904</v>
      </c>
      <c r="C42" s="108" t="s">
        <v>5902</v>
      </c>
      <c r="D42" s="108" t="s">
        <v>5212</v>
      </c>
      <c r="E42" s="222">
        <v>800000</v>
      </c>
      <c r="F42" s="337" t="s">
        <v>4</v>
      </c>
    </row>
    <row r="43" spans="1:6" ht="47.25">
      <c r="A43" s="84">
        <v>32</v>
      </c>
      <c r="B43" s="108" t="s">
        <v>7426</v>
      </c>
      <c r="C43" s="108" t="s">
        <v>5902</v>
      </c>
      <c r="D43" s="108" t="s">
        <v>7473</v>
      </c>
      <c r="E43" s="222">
        <v>600000</v>
      </c>
      <c r="F43" s="337" t="s">
        <v>4</v>
      </c>
    </row>
    <row r="44" spans="1:6" ht="31.5">
      <c r="A44" s="84">
        <v>33</v>
      </c>
      <c r="B44" s="108" t="s">
        <v>7412</v>
      </c>
      <c r="C44" s="108" t="s">
        <v>5905</v>
      </c>
      <c r="D44" s="108" t="s">
        <v>5906</v>
      </c>
      <c r="E44" s="222">
        <v>800000</v>
      </c>
      <c r="F44" s="337" t="s">
        <v>4</v>
      </c>
    </row>
    <row r="45" spans="1:6" ht="63">
      <c r="A45" s="84">
        <v>34</v>
      </c>
      <c r="B45" s="108" t="s">
        <v>7427</v>
      </c>
      <c r="C45" s="108" t="s">
        <v>5907</v>
      </c>
      <c r="D45" s="108" t="s">
        <v>7474</v>
      </c>
      <c r="E45" s="222">
        <v>600000</v>
      </c>
      <c r="F45" s="337" t="s">
        <v>4</v>
      </c>
    </row>
    <row r="46" spans="1:6" ht="63">
      <c r="A46" s="84">
        <v>35</v>
      </c>
      <c r="B46" s="108" t="s">
        <v>7428</v>
      </c>
      <c r="C46" s="108" t="s">
        <v>5908</v>
      </c>
      <c r="D46" s="108" t="s">
        <v>5906</v>
      </c>
      <c r="E46" s="222">
        <v>1000000</v>
      </c>
      <c r="F46" s="337" t="s">
        <v>4</v>
      </c>
    </row>
    <row r="47" spans="1:6" ht="47.25">
      <c r="A47" s="84">
        <v>36</v>
      </c>
      <c r="B47" s="108" t="s">
        <v>7429</v>
      </c>
      <c r="C47" s="108" t="s">
        <v>5909</v>
      </c>
      <c r="D47" s="108" t="s">
        <v>390</v>
      </c>
      <c r="E47" s="222">
        <v>1600000</v>
      </c>
      <c r="F47" s="337" t="s">
        <v>4</v>
      </c>
    </row>
    <row r="48" spans="1:6" ht="47.25">
      <c r="A48" s="84">
        <v>37</v>
      </c>
      <c r="B48" s="108" t="s">
        <v>7430</v>
      </c>
      <c r="C48" s="108" t="s">
        <v>5908</v>
      </c>
      <c r="D48" s="108" t="s">
        <v>115</v>
      </c>
      <c r="E48" s="222">
        <v>800000</v>
      </c>
      <c r="F48" s="337" t="s">
        <v>4</v>
      </c>
    </row>
    <row r="49" spans="1:6" ht="47.25">
      <c r="A49" s="84">
        <v>38</v>
      </c>
      <c r="B49" s="108" t="s">
        <v>7431</v>
      </c>
      <c r="C49" s="108" t="s">
        <v>5910</v>
      </c>
      <c r="D49" s="108" t="s">
        <v>5911</v>
      </c>
      <c r="E49" s="222">
        <v>500000</v>
      </c>
      <c r="F49" s="337" t="s">
        <v>4</v>
      </c>
    </row>
    <row r="50" spans="1:6" ht="47.25">
      <c r="A50" s="84">
        <v>39</v>
      </c>
      <c r="B50" s="108" t="s">
        <v>4909</v>
      </c>
      <c r="C50" s="108" t="s">
        <v>5910</v>
      </c>
      <c r="D50" s="108" t="s">
        <v>5911</v>
      </c>
      <c r="E50" s="222">
        <v>500000</v>
      </c>
      <c r="F50" s="337" t="s">
        <v>4</v>
      </c>
    </row>
    <row r="51" spans="1:6" ht="141.75">
      <c r="A51" s="84">
        <v>40</v>
      </c>
      <c r="B51" s="108" t="s">
        <v>7432</v>
      </c>
      <c r="C51" s="108" t="s">
        <v>5912</v>
      </c>
      <c r="D51" s="108" t="s">
        <v>5913</v>
      </c>
      <c r="E51" s="222">
        <v>900000</v>
      </c>
      <c r="F51" s="337" t="s">
        <v>7475</v>
      </c>
    </row>
    <row r="52" spans="1:6" ht="63">
      <c r="A52" s="84">
        <v>41</v>
      </c>
      <c r="B52" s="108" t="s">
        <v>7433</v>
      </c>
      <c r="C52" s="108" t="s">
        <v>5915</v>
      </c>
      <c r="D52" s="108" t="s">
        <v>5916</v>
      </c>
      <c r="E52" s="222">
        <v>600000</v>
      </c>
      <c r="F52" s="337" t="s">
        <v>4</v>
      </c>
    </row>
    <row r="53" spans="1:6">
      <c r="A53" s="84"/>
      <c r="B53" s="2171" t="s">
        <v>535</v>
      </c>
      <c r="C53" s="2171"/>
      <c r="D53" s="84"/>
      <c r="E53" s="147"/>
      <c r="F53" s="65"/>
    </row>
    <row r="54" spans="1:6" ht="63">
      <c r="A54" s="84">
        <v>42</v>
      </c>
      <c r="B54" s="108" t="s">
        <v>7470</v>
      </c>
      <c r="C54" s="108" t="s">
        <v>5917</v>
      </c>
      <c r="D54" s="108" t="s">
        <v>5918</v>
      </c>
      <c r="E54" s="222">
        <v>2000000</v>
      </c>
      <c r="F54" s="337" t="s">
        <v>118</v>
      </c>
    </row>
    <row r="55" spans="1:6" ht="81.75">
      <c r="A55" s="84">
        <v>43</v>
      </c>
      <c r="B55" s="108" t="s">
        <v>7434</v>
      </c>
      <c r="C55" s="108" t="s">
        <v>5919</v>
      </c>
      <c r="D55" s="108" t="s">
        <v>5920</v>
      </c>
      <c r="E55" s="222">
        <v>1800000</v>
      </c>
      <c r="F55" s="337" t="s">
        <v>118</v>
      </c>
    </row>
    <row r="56" spans="1:6" ht="78.75">
      <c r="A56" s="84">
        <v>44</v>
      </c>
      <c r="B56" s="108" t="s">
        <v>7435</v>
      </c>
      <c r="C56" s="108" t="s">
        <v>5919</v>
      </c>
      <c r="D56" s="108" t="s">
        <v>5921</v>
      </c>
      <c r="E56" s="222">
        <v>1200000</v>
      </c>
      <c r="F56" s="337" t="s">
        <v>4</v>
      </c>
    </row>
    <row r="57" spans="1:6" ht="47.25">
      <c r="A57" s="84">
        <v>45</v>
      </c>
      <c r="B57" s="108" t="s">
        <v>7436</v>
      </c>
      <c r="C57" s="108" t="s">
        <v>5919</v>
      </c>
      <c r="D57" s="108" t="s">
        <v>5922</v>
      </c>
      <c r="E57" s="222">
        <v>500000</v>
      </c>
      <c r="F57" s="337" t="s">
        <v>4</v>
      </c>
    </row>
    <row r="58" spans="1:6" ht="94.5">
      <c r="A58" s="84">
        <v>46</v>
      </c>
      <c r="B58" s="108" t="s">
        <v>7437</v>
      </c>
      <c r="C58" s="108" t="s">
        <v>5923</v>
      </c>
      <c r="D58" s="108" t="s">
        <v>5924</v>
      </c>
      <c r="E58" s="222">
        <v>2500000</v>
      </c>
      <c r="F58" s="337" t="s">
        <v>118</v>
      </c>
    </row>
    <row r="59" spans="1:6" ht="63">
      <c r="A59" s="84">
        <v>47</v>
      </c>
      <c r="B59" s="108" t="s">
        <v>7438</v>
      </c>
      <c r="C59" s="108" t="s">
        <v>5925</v>
      </c>
      <c r="D59" s="108" t="s">
        <v>5926</v>
      </c>
      <c r="E59" s="222">
        <v>1500000</v>
      </c>
      <c r="F59" s="337" t="s">
        <v>118</v>
      </c>
    </row>
    <row r="60" spans="1:6" ht="63">
      <c r="A60" s="84">
        <v>48</v>
      </c>
      <c r="B60" s="108" t="s">
        <v>7439</v>
      </c>
      <c r="C60" s="108" t="s">
        <v>5927</v>
      </c>
      <c r="D60" s="108" t="s">
        <v>5928</v>
      </c>
      <c r="E60" s="222">
        <v>1500000</v>
      </c>
      <c r="F60" s="337" t="s">
        <v>118</v>
      </c>
    </row>
    <row r="61" spans="1:6" ht="31.5">
      <c r="A61" s="84">
        <v>49</v>
      </c>
      <c r="B61" s="108" t="s">
        <v>7440</v>
      </c>
      <c r="C61" s="108" t="s">
        <v>5929</v>
      </c>
      <c r="D61" s="108" t="s">
        <v>4806</v>
      </c>
      <c r="E61" s="222">
        <v>800000</v>
      </c>
      <c r="F61" s="337" t="s">
        <v>4</v>
      </c>
    </row>
    <row r="62" spans="1:6" ht="66">
      <c r="A62" s="84">
        <v>50</v>
      </c>
      <c r="B62" s="108" t="s">
        <v>7441</v>
      </c>
      <c r="C62" s="108" t="s">
        <v>5930</v>
      </c>
      <c r="D62" s="108" t="s">
        <v>5931</v>
      </c>
      <c r="E62" s="222">
        <v>500000</v>
      </c>
      <c r="F62" s="337" t="s">
        <v>118</v>
      </c>
    </row>
    <row r="63" spans="1:6" ht="63">
      <c r="A63" s="84">
        <v>51</v>
      </c>
      <c r="B63" s="108" t="s">
        <v>7442</v>
      </c>
      <c r="C63" s="108" t="s">
        <v>5932</v>
      </c>
      <c r="D63" s="108" t="s">
        <v>7476</v>
      </c>
      <c r="E63" s="222">
        <v>2000000</v>
      </c>
      <c r="F63" s="337" t="s">
        <v>118</v>
      </c>
    </row>
    <row r="64" spans="1:6" ht="63">
      <c r="A64" s="84">
        <v>52</v>
      </c>
      <c r="B64" s="108" t="s">
        <v>7443</v>
      </c>
      <c r="C64" s="108" t="s">
        <v>5933</v>
      </c>
      <c r="D64" s="108" t="s">
        <v>5934</v>
      </c>
      <c r="E64" s="222">
        <v>800000</v>
      </c>
      <c r="F64" s="337" t="s">
        <v>4</v>
      </c>
    </row>
    <row r="65" spans="1:6" ht="97.5">
      <c r="A65" s="84">
        <v>53</v>
      </c>
      <c r="B65" s="108" t="s">
        <v>7444</v>
      </c>
      <c r="C65" s="108" t="s">
        <v>5910</v>
      </c>
      <c r="D65" s="108" t="s">
        <v>5935</v>
      </c>
      <c r="E65" s="222">
        <v>2000000</v>
      </c>
      <c r="F65" s="337" t="s">
        <v>118</v>
      </c>
    </row>
    <row r="66" spans="1:6" ht="81.75">
      <c r="A66" s="84">
        <v>54</v>
      </c>
      <c r="B66" s="108" t="s">
        <v>7445</v>
      </c>
      <c r="C66" s="108" t="s">
        <v>5936</v>
      </c>
      <c r="D66" s="108" t="s">
        <v>5937</v>
      </c>
      <c r="E66" s="222">
        <v>1300000</v>
      </c>
      <c r="F66" s="337" t="s">
        <v>118</v>
      </c>
    </row>
    <row r="67" spans="1:6" ht="113.25">
      <c r="A67" s="84">
        <v>55</v>
      </c>
      <c r="B67" s="108" t="s">
        <v>7446</v>
      </c>
      <c r="C67" s="108" t="s">
        <v>5938</v>
      </c>
      <c r="D67" s="108" t="s">
        <v>7477</v>
      </c>
      <c r="E67" s="222">
        <v>2000000</v>
      </c>
      <c r="F67" s="337" t="s">
        <v>118</v>
      </c>
    </row>
    <row r="68" spans="1:6" ht="110.25">
      <c r="A68" s="84">
        <v>56</v>
      </c>
      <c r="B68" s="108" t="s">
        <v>7447</v>
      </c>
      <c r="C68" s="108" t="s">
        <v>5939</v>
      </c>
      <c r="D68" s="108" t="s">
        <v>5940</v>
      </c>
      <c r="E68" s="222">
        <v>2000000</v>
      </c>
      <c r="F68" s="337" t="s">
        <v>118</v>
      </c>
    </row>
    <row r="69" spans="1:6" ht="47.25">
      <c r="A69" s="84">
        <v>57</v>
      </c>
      <c r="B69" s="108" t="s">
        <v>7448</v>
      </c>
      <c r="C69" s="108" t="s">
        <v>5941</v>
      </c>
      <c r="D69" s="108" t="s">
        <v>5942</v>
      </c>
      <c r="E69" s="222">
        <v>1000000</v>
      </c>
      <c r="F69" s="337" t="s">
        <v>4</v>
      </c>
    </row>
    <row r="70" spans="1:6" ht="47.25">
      <c r="A70" s="84">
        <v>58</v>
      </c>
      <c r="B70" s="108" t="s">
        <v>7449</v>
      </c>
      <c r="C70" s="108" t="s">
        <v>5939</v>
      </c>
      <c r="D70" s="108" t="s">
        <v>5943</v>
      </c>
      <c r="E70" s="222">
        <v>2000000</v>
      </c>
      <c r="F70" s="337" t="s">
        <v>4</v>
      </c>
    </row>
    <row r="71" spans="1:6" ht="47.25">
      <c r="A71" s="84">
        <v>59</v>
      </c>
      <c r="B71" s="108" t="s">
        <v>7450</v>
      </c>
      <c r="C71" s="108" t="s">
        <v>5944</v>
      </c>
      <c r="D71" s="108" t="s">
        <v>5945</v>
      </c>
      <c r="E71" s="222">
        <v>600000</v>
      </c>
      <c r="F71" s="337" t="s">
        <v>118</v>
      </c>
    </row>
    <row r="72" spans="1:6">
      <c r="A72" s="84"/>
      <c r="B72" s="85" t="s">
        <v>3278</v>
      </c>
      <c r="C72" s="84"/>
      <c r="D72" s="84"/>
      <c r="E72" s="147"/>
      <c r="F72" s="65"/>
    </row>
    <row r="73" spans="1:6" ht="63">
      <c r="A73" s="84">
        <v>60</v>
      </c>
      <c r="B73" s="108" t="s">
        <v>7451</v>
      </c>
      <c r="C73" s="108" t="s">
        <v>5946</v>
      </c>
      <c r="D73" s="108" t="s">
        <v>5947</v>
      </c>
      <c r="E73" s="222">
        <v>300000</v>
      </c>
      <c r="F73" s="337" t="s">
        <v>118</v>
      </c>
    </row>
    <row r="74" spans="1:6" ht="63">
      <c r="A74" s="84">
        <v>61</v>
      </c>
      <c r="B74" s="108" t="s">
        <v>7452</v>
      </c>
      <c r="C74" s="108" t="s">
        <v>5948</v>
      </c>
      <c r="D74" s="108" t="s">
        <v>5949</v>
      </c>
      <c r="E74" s="222">
        <v>300000</v>
      </c>
      <c r="F74" s="337" t="s">
        <v>118</v>
      </c>
    </row>
    <row r="75" spans="1:6" ht="47.25">
      <c r="A75" s="84">
        <v>62</v>
      </c>
      <c r="B75" s="108" t="s">
        <v>7478</v>
      </c>
      <c r="C75" s="108" t="s">
        <v>5950</v>
      </c>
      <c r="D75" s="108" t="s">
        <v>5951</v>
      </c>
      <c r="E75" s="222">
        <v>550000</v>
      </c>
      <c r="F75" s="337" t="s">
        <v>118</v>
      </c>
    </row>
    <row r="76" spans="1:6" ht="47.25">
      <c r="A76" s="84">
        <v>63</v>
      </c>
      <c r="B76" s="108" t="s">
        <v>7453</v>
      </c>
      <c r="C76" s="108" t="s">
        <v>5950</v>
      </c>
      <c r="D76" s="108" t="s">
        <v>5951</v>
      </c>
      <c r="E76" s="222">
        <v>350000</v>
      </c>
      <c r="F76" s="337" t="s">
        <v>118</v>
      </c>
    </row>
    <row r="77" spans="1:6" ht="63">
      <c r="A77" s="84">
        <v>64</v>
      </c>
      <c r="B77" s="108" t="s">
        <v>7454</v>
      </c>
      <c r="C77" s="108" t="s">
        <v>5952</v>
      </c>
      <c r="D77" s="108" t="s">
        <v>5953</v>
      </c>
      <c r="E77" s="222">
        <v>300000</v>
      </c>
      <c r="F77" s="337" t="s">
        <v>118</v>
      </c>
    </row>
    <row r="78" spans="1:6" ht="63">
      <c r="A78" s="84">
        <v>65</v>
      </c>
      <c r="B78" s="108" t="s">
        <v>7455</v>
      </c>
      <c r="C78" s="108" t="s">
        <v>5954</v>
      </c>
      <c r="D78" s="108" t="s">
        <v>5955</v>
      </c>
      <c r="E78" s="222">
        <v>300000</v>
      </c>
      <c r="F78" s="337" t="s">
        <v>118</v>
      </c>
    </row>
    <row r="79" spans="1:6" ht="126">
      <c r="A79" s="84">
        <v>66</v>
      </c>
      <c r="B79" s="108" t="s">
        <v>7456</v>
      </c>
      <c r="C79" s="108" t="s">
        <v>5956</v>
      </c>
      <c r="D79" s="108" t="s">
        <v>7479</v>
      </c>
      <c r="E79" s="222">
        <v>1100000</v>
      </c>
      <c r="F79" s="337" t="s">
        <v>118</v>
      </c>
    </row>
    <row r="80" spans="1:6" ht="63">
      <c r="A80" s="84">
        <v>67</v>
      </c>
      <c r="B80" s="108" t="s">
        <v>7457</v>
      </c>
      <c r="C80" s="108" t="s">
        <v>5957</v>
      </c>
      <c r="D80" s="108" t="s">
        <v>5958</v>
      </c>
      <c r="E80" s="222">
        <v>300000</v>
      </c>
      <c r="F80" s="337" t="s">
        <v>118</v>
      </c>
    </row>
    <row r="81" spans="1:6" ht="63">
      <c r="A81" s="84">
        <v>68</v>
      </c>
      <c r="B81" s="108" t="s">
        <v>7458</v>
      </c>
      <c r="C81" s="108" t="s">
        <v>5957</v>
      </c>
      <c r="D81" s="108" t="s">
        <v>5959</v>
      </c>
      <c r="E81" s="222">
        <v>1000000</v>
      </c>
      <c r="F81" s="337" t="s">
        <v>4</v>
      </c>
    </row>
    <row r="82" spans="1:6" ht="47.25">
      <c r="A82" s="84">
        <v>69</v>
      </c>
      <c r="B82" s="108" t="s">
        <v>7459</v>
      </c>
      <c r="C82" s="108" t="s">
        <v>5957</v>
      </c>
      <c r="D82" s="108" t="s">
        <v>5959</v>
      </c>
      <c r="E82" s="222">
        <v>1000000</v>
      </c>
      <c r="F82" s="337" t="s">
        <v>4</v>
      </c>
    </row>
    <row r="83" spans="1:6" ht="47.25">
      <c r="A83" s="84">
        <v>70</v>
      </c>
      <c r="B83" s="108" t="s">
        <v>7460</v>
      </c>
      <c r="C83" s="108" t="s">
        <v>5957</v>
      </c>
      <c r="D83" s="108" t="s">
        <v>5960</v>
      </c>
      <c r="E83" s="222">
        <v>300000</v>
      </c>
      <c r="F83" s="337" t="s">
        <v>118</v>
      </c>
    </row>
    <row r="84" spans="1:6" ht="110.25">
      <c r="A84" s="84">
        <v>71</v>
      </c>
      <c r="B84" s="108" t="s">
        <v>7461</v>
      </c>
      <c r="C84" s="108" t="s">
        <v>5957</v>
      </c>
      <c r="D84" s="108" t="s">
        <v>5961</v>
      </c>
      <c r="E84" s="222">
        <v>2500000</v>
      </c>
      <c r="F84" s="337" t="s">
        <v>118</v>
      </c>
    </row>
    <row r="85" spans="1:6" ht="47.25">
      <c r="A85" s="84">
        <v>72</v>
      </c>
      <c r="B85" s="108" t="s">
        <v>7462</v>
      </c>
      <c r="C85" s="108" t="s">
        <v>5962</v>
      </c>
      <c r="D85" s="108" t="s">
        <v>5963</v>
      </c>
      <c r="E85" s="222">
        <v>1900000</v>
      </c>
      <c r="F85" s="337" t="s">
        <v>4</v>
      </c>
    </row>
    <row r="86" spans="1:6" ht="63">
      <c r="A86" s="84">
        <v>73</v>
      </c>
      <c r="B86" s="108" t="s">
        <v>7463</v>
      </c>
      <c r="C86" s="108" t="s">
        <v>5964</v>
      </c>
      <c r="D86" s="108" t="s">
        <v>5965</v>
      </c>
      <c r="E86" s="222">
        <v>600000</v>
      </c>
      <c r="F86" s="337" t="s">
        <v>4</v>
      </c>
    </row>
    <row r="87" spans="1:6" ht="47.25">
      <c r="A87" s="84">
        <v>74</v>
      </c>
      <c r="B87" s="108" t="s">
        <v>7464</v>
      </c>
      <c r="C87" s="108" t="s">
        <v>5966</v>
      </c>
      <c r="D87" s="108" t="s">
        <v>5967</v>
      </c>
      <c r="E87" s="222">
        <v>1200000</v>
      </c>
      <c r="F87" s="337" t="s">
        <v>4</v>
      </c>
    </row>
    <row r="88" spans="1:6" ht="47.25">
      <c r="A88" s="84">
        <v>75</v>
      </c>
      <c r="B88" s="108" t="s">
        <v>7465</v>
      </c>
      <c r="C88" s="108" t="s">
        <v>5968</v>
      </c>
      <c r="D88" s="108" t="s">
        <v>5969</v>
      </c>
      <c r="E88" s="222">
        <v>1200000</v>
      </c>
      <c r="F88" s="337" t="s">
        <v>4</v>
      </c>
    </row>
    <row r="89" spans="1:6" ht="47.25">
      <c r="A89" s="84">
        <v>76</v>
      </c>
      <c r="B89" s="108" t="s">
        <v>7466</v>
      </c>
      <c r="C89" s="108" t="s">
        <v>5970</v>
      </c>
      <c r="D89" s="108" t="s">
        <v>5971</v>
      </c>
      <c r="E89" s="222">
        <v>2200000</v>
      </c>
      <c r="F89" s="337" t="s">
        <v>4</v>
      </c>
    </row>
    <row r="90" spans="1:6" ht="141.75">
      <c r="A90" s="84">
        <v>77</v>
      </c>
      <c r="B90" s="108" t="s">
        <v>7467</v>
      </c>
      <c r="C90" s="108" t="s">
        <v>5972</v>
      </c>
      <c r="D90" s="75" t="s">
        <v>5973</v>
      </c>
      <c r="E90" s="222">
        <v>300000</v>
      </c>
      <c r="F90" s="337" t="s">
        <v>118</v>
      </c>
    </row>
    <row r="91" spans="1:6" ht="31.5">
      <c r="A91" s="84">
        <v>78</v>
      </c>
      <c r="B91" s="108" t="s">
        <v>7468</v>
      </c>
      <c r="C91" s="108" t="s">
        <v>5974</v>
      </c>
      <c r="D91" s="108" t="s">
        <v>5975</v>
      </c>
      <c r="E91" s="222">
        <v>1500000</v>
      </c>
      <c r="F91" s="337" t="s">
        <v>4</v>
      </c>
    </row>
    <row r="92" spans="1:6">
      <c r="A92" s="84"/>
      <c r="B92" s="2173" t="s">
        <v>208</v>
      </c>
      <c r="C92" s="2175"/>
      <c r="D92" s="84"/>
      <c r="E92" s="147"/>
      <c r="F92" s="65"/>
    </row>
    <row r="93" spans="1:6" ht="63">
      <c r="A93" s="84">
        <v>79</v>
      </c>
      <c r="B93" s="108" t="s">
        <v>7469</v>
      </c>
      <c r="C93" s="108" t="s">
        <v>5978</v>
      </c>
      <c r="D93" s="108" t="s">
        <v>5979</v>
      </c>
      <c r="E93" s="222">
        <v>300000</v>
      </c>
      <c r="F93" s="337" t="s">
        <v>4</v>
      </c>
    </row>
    <row r="94" spans="1:6">
      <c r="A94" s="84"/>
      <c r="B94" s="2173" t="s">
        <v>1946</v>
      </c>
      <c r="C94" s="2174"/>
      <c r="D94" s="2175"/>
      <c r="E94" s="415">
        <f>SUM(E6:E93)</f>
        <v>109040875.52</v>
      </c>
      <c r="F94" s="65"/>
    </row>
    <row r="95" spans="1:6" ht="77.25" customHeight="1">
      <c r="A95" s="2183" t="s">
        <v>7481</v>
      </c>
      <c r="B95" s="2184"/>
      <c r="C95" s="2185"/>
      <c r="D95" s="2168" t="s">
        <v>172</v>
      </c>
      <c r="E95" s="2168"/>
      <c r="F95" s="2168"/>
    </row>
  </sheetData>
  <mergeCells count="12">
    <mergeCell ref="A1:F1"/>
    <mergeCell ref="A2:F2"/>
    <mergeCell ref="A3:F3"/>
    <mergeCell ref="B5:D5"/>
    <mergeCell ref="B12:C12"/>
    <mergeCell ref="A95:C95"/>
    <mergeCell ref="D95:F95"/>
    <mergeCell ref="B34:C34"/>
    <mergeCell ref="B92:C92"/>
    <mergeCell ref="B20:C20"/>
    <mergeCell ref="B53:C53"/>
    <mergeCell ref="B94:D94"/>
  </mergeCells>
  <pageMargins left="0.7" right="0.7" top="0.75" bottom="0.75" header="0.3" footer="0.3"/>
  <pageSetup orientation="landscape" r:id="rId1"/>
  <headerFooter>
    <oddFooter>Page &amp;P of &amp;N</oddFooter>
  </headerFooter>
</worksheet>
</file>

<file path=xl/worksheets/sheet179.xml><?xml version="1.0" encoding="utf-8"?>
<worksheet xmlns="http://schemas.openxmlformats.org/spreadsheetml/2006/main" xmlns:r="http://schemas.openxmlformats.org/officeDocument/2006/relationships">
  <sheetPr>
    <tabColor theme="5" tint="-0.499984740745262"/>
  </sheetPr>
  <dimension ref="A1:I170"/>
  <sheetViews>
    <sheetView topLeftCell="A16" workbookViewId="0">
      <selection activeCell="G18" sqref="G18"/>
    </sheetView>
  </sheetViews>
  <sheetFormatPr defaultRowHeight="15.75"/>
  <cols>
    <col min="1" max="1" width="7" style="342" customWidth="1"/>
    <col min="2" max="2" width="15.42578125" style="342" customWidth="1"/>
    <col min="3" max="3" width="42.5703125" style="389" customWidth="1"/>
    <col min="4" max="4" width="27.42578125" style="342" customWidth="1"/>
    <col min="5" max="5" width="20.42578125" style="391" customWidth="1"/>
    <col min="6" max="6" width="9.42578125" style="389" customWidth="1"/>
    <col min="7" max="8" width="9.140625" style="126"/>
    <col min="9" max="9" width="33.140625" style="126" customWidth="1"/>
    <col min="10" max="16384" width="9.140625" style="126"/>
  </cols>
  <sheetData>
    <row r="1" spans="1:6">
      <c r="A1" s="2234" t="s">
        <v>133</v>
      </c>
      <c r="B1" s="2234"/>
      <c r="C1" s="2234"/>
      <c r="D1" s="2234"/>
      <c r="E1" s="2234"/>
      <c r="F1" s="2234"/>
    </row>
    <row r="2" spans="1:6">
      <c r="A2" s="2234" t="s">
        <v>16697</v>
      </c>
      <c r="B2" s="2234"/>
      <c r="C2" s="2234"/>
      <c r="D2" s="2234"/>
      <c r="E2" s="2234"/>
      <c r="F2" s="2234"/>
    </row>
    <row r="3" spans="1:6">
      <c r="A3" s="2234" t="s">
        <v>140</v>
      </c>
      <c r="B3" s="2234"/>
      <c r="C3" s="2234"/>
      <c r="D3" s="2234"/>
      <c r="E3" s="2234"/>
      <c r="F3" s="2234"/>
    </row>
    <row r="4" spans="1:6" ht="36.75" customHeight="1">
      <c r="A4" s="387" t="s">
        <v>134</v>
      </c>
      <c r="B4" s="312" t="s">
        <v>676</v>
      </c>
      <c r="C4" s="56" t="s">
        <v>463</v>
      </c>
      <c r="D4" s="56" t="s">
        <v>788</v>
      </c>
      <c r="E4" s="388" t="s">
        <v>1394</v>
      </c>
      <c r="F4" s="56" t="s">
        <v>677</v>
      </c>
    </row>
    <row r="5" spans="1:6">
      <c r="A5" s="387"/>
      <c r="B5" s="2195" t="s">
        <v>139</v>
      </c>
      <c r="C5" s="2195"/>
      <c r="D5" s="2195"/>
      <c r="E5" s="388"/>
      <c r="F5" s="56"/>
    </row>
    <row r="6" spans="1:6" ht="47.25">
      <c r="A6" s="84">
        <v>1</v>
      </c>
      <c r="B6" s="50" t="s">
        <v>6170</v>
      </c>
      <c r="C6" s="159" t="s">
        <v>16698</v>
      </c>
      <c r="D6" s="50" t="s">
        <v>16699</v>
      </c>
      <c r="E6" s="189">
        <v>2200000</v>
      </c>
      <c r="F6" s="159" t="s">
        <v>110</v>
      </c>
    </row>
    <row r="7" spans="1:6" ht="31.5">
      <c r="A7" s="84">
        <f>A6+1</f>
        <v>2</v>
      </c>
      <c r="B7" s="50" t="s">
        <v>7</v>
      </c>
      <c r="C7" s="159" t="s">
        <v>16700</v>
      </c>
      <c r="D7" s="50" t="s">
        <v>16701</v>
      </c>
      <c r="E7" s="189">
        <v>50000</v>
      </c>
      <c r="F7" s="159" t="s">
        <v>110</v>
      </c>
    </row>
    <row r="8" spans="1:6" ht="94.5">
      <c r="A8" s="84">
        <f t="shared" ref="A8:A71" si="0">A7+1</f>
        <v>3</v>
      </c>
      <c r="B8" s="50" t="s">
        <v>1423</v>
      </c>
      <c r="C8" s="159" t="s">
        <v>16702</v>
      </c>
      <c r="D8" s="50" t="s">
        <v>16703</v>
      </c>
      <c r="E8" s="189">
        <v>2000000</v>
      </c>
      <c r="F8" s="159" t="s">
        <v>110</v>
      </c>
    </row>
    <row r="9" spans="1:6" ht="47.25">
      <c r="A9" s="84">
        <f t="shared" si="0"/>
        <v>4</v>
      </c>
      <c r="B9" s="50" t="s">
        <v>1426</v>
      </c>
      <c r="C9" s="159" t="s">
        <v>16704</v>
      </c>
      <c r="D9" s="50" t="s">
        <v>1235</v>
      </c>
      <c r="E9" s="189">
        <v>2292872.5299999998</v>
      </c>
      <c r="F9" s="159" t="s">
        <v>110</v>
      </c>
    </row>
    <row r="10" spans="1:6">
      <c r="A10" s="84"/>
      <c r="B10" s="2171" t="s">
        <v>4132</v>
      </c>
      <c r="C10" s="2171"/>
      <c r="D10" s="84"/>
      <c r="E10" s="390"/>
      <c r="F10" s="65"/>
    </row>
    <row r="11" spans="1:6" ht="63">
      <c r="A11" s="84">
        <v>5</v>
      </c>
      <c r="B11" s="50" t="s">
        <v>360</v>
      </c>
      <c r="C11" s="159" t="s">
        <v>16705</v>
      </c>
      <c r="D11" s="50" t="s">
        <v>17675</v>
      </c>
      <c r="E11" s="189">
        <v>1556896</v>
      </c>
      <c r="F11" s="159" t="s">
        <v>110</v>
      </c>
    </row>
    <row r="12" spans="1:6" ht="78.75">
      <c r="A12" s="84">
        <f t="shared" si="0"/>
        <v>6</v>
      </c>
      <c r="B12" s="50" t="s">
        <v>5</v>
      </c>
      <c r="C12" s="159" t="s">
        <v>16706</v>
      </c>
      <c r="D12" s="50" t="s">
        <v>242</v>
      </c>
      <c r="E12" s="189">
        <v>714540.27</v>
      </c>
      <c r="F12" s="159" t="s">
        <v>110</v>
      </c>
    </row>
    <row r="13" spans="1:6" ht="47.25">
      <c r="A13" s="84">
        <f t="shared" si="0"/>
        <v>7</v>
      </c>
      <c r="B13" s="50" t="s">
        <v>12</v>
      </c>
      <c r="C13" s="159" t="s">
        <v>16707</v>
      </c>
      <c r="D13" s="50" t="s">
        <v>16708</v>
      </c>
      <c r="E13" s="189">
        <v>1000000</v>
      </c>
      <c r="F13" s="159" t="s">
        <v>110</v>
      </c>
    </row>
    <row r="14" spans="1:6">
      <c r="A14" s="84"/>
      <c r="B14" s="85" t="s">
        <v>593</v>
      </c>
      <c r="C14" s="65"/>
      <c r="D14" s="84"/>
      <c r="E14" s="390"/>
      <c r="F14" s="65"/>
    </row>
    <row r="15" spans="1:6" ht="78.75">
      <c r="A15" s="84">
        <v>8</v>
      </c>
      <c r="B15" s="50" t="s">
        <v>39</v>
      </c>
      <c r="C15" s="159" t="s">
        <v>16709</v>
      </c>
      <c r="D15" s="73" t="s">
        <v>6030</v>
      </c>
      <c r="E15" s="189">
        <v>22000000</v>
      </c>
      <c r="F15" s="159" t="s">
        <v>118</v>
      </c>
    </row>
    <row r="16" spans="1:6" ht="78.75">
      <c r="A16" s="84">
        <f t="shared" si="0"/>
        <v>9</v>
      </c>
      <c r="B16" s="50" t="s">
        <v>41</v>
      </c>
      <c r="C16" s="159" t="s">
        <v>16710</v>
      </c>
      <c r="D16" s="73" t="s">
        <v>6032</v>
      </c>
      <c r="E16" s="189">
        <v>10000000</v>
      </c>
      <c r="F16" s="159" t="s">
        <v>118</v>
      </c>
    </row>
    <row r="17" spans="1:6" ht="63">
      <c r="A17" s="84">
        <f t="shared" si="0"/>
        <v>10</v>
      </c>
      <c r="B17" s="50" t="s">
        <v>1399</v>
      </c>
      <c r="C17" s="159" t="s">
        <v>16711</v>
      </c>
      <c r="D17" s="73" t="s">
        <v>6034</v>
      </c>
      <c r="E17" s="189">
        <v>2000000</v>
      </c>
      <c r="F17" s="159" t="s">
        <v>118</v>
      </c>
    </row>
    <row r="18" spans="1:6" ht="189">
      <c r="A18" s="84">
        <f t="shared" si="0"/>
        <v>11</v>
      </c>
      <c r="B18" s="50" t="s">
        <v>1752</v>
      </c>
      <c r="C18" s="159" t="s">
        <v>16712</v>
      </c>
      <c r="D18" s="73" t="s">
        <v>6036</v>
      </c>
      <c r="E18" s="189">
        <v>2925658.25</v>
      </c>
      <c r="F18" s="159" t="s">
        <v>118</v>
      </c>
    </row>
    <row r="19" spans="1:6">
      <c r="A19" s="84"/>
      <c r="B19" s="173" t="s">
        <v>143</v>
      </c>
      <c r="C19" s="159"/>
      <c r="D19" s="73"/>
      <c r="E19" s="189"/>
      <c r="F19" s="159"/>
    </row>
    <row r="20" spans="1:6" ht="94.5">
      <c r="A20" s="84">
        <v>12</v>
      </c>
      <c r="B20" s="50" t="s">
        <v>195</v>
      </c>
      <c r="C20" s="159" t="s">
        <v>16713</v>
      </c>
      <c r="D20" s="50" t="s">
        <v>16714</v>
      </c>
      <c r="E20" s="189">
        <v>5738993.4500000002</v>
      </c>
      <c r="F20" s="159" t="s">
        <v>118</v>
      </c>
    </row>
    <row r="21" spans="1:6">
      <c r="A21" s="84"/>
      <c r="B21" s="173" t="s">
        <v>555</v>
      </c>
      <c r="C21" s="159"/>
      <c r="D21" s="50"/>
      <c r="E21" s="189"/>
      <c r="F21" s="159"/>
    </row>
    <row r="22" spans="1:6" ht="78.75">
      <c r="A22" s="84">
        <v>13</v>
      </c>
      <c r="B22" s="50" t="s">
        <v>16715</v>
      </c>
      <c r="C22" s="159" t="s">
        <v>16716</v>
      </c>
      <c r="D22" s="50" t="s">
        <v>16717</v>
      </c>
      <c r="E22" s="189">
        <v>2180957.5099999998</v>
      </c>
      <c r="F22" s="159" t="s">
        <v>558</v>
      </c>
    </row>
    <row r="23" spans="1:6">
      <c r="A23" s="84"/>
      <c r="B23" s="2171" t="s">
        <v>810</v>
      </c>
      <c r="C23" s="2171"/>
      <c r="D23" s="84"/>
      <c r="E23" s="390"/>
      <c r="F23" s="65"/>
    </row>
    <row r="24" spans="1:6" ht="63">
      <c r="A24" s="84">
        <v>14</v>
      </c>
      <c r="B24" s="50" t="s">
        <v>16718</v>
      </c>
      <c r="C24" s="159" t="s">
        <v>16719</v>
      </c>
      <c r="D24" s="50" t="s">
        <v>16720</v>
      </c>
      <c r="E24" s="189">
        <v>500000</v>
      </c>
      <c r="F24" s="159" t="s">
        <v>110</v>
      </c>
    </row>
    <row r="25" spans="1:6" ht="63">
      <c r="A25" s="84">
        <f t="shared" si="0"/>
        <v>15</v>
      </c>
      <c r="B25" s="50" t="s">
        <v>16721</v>
      </c>
      <c r="C25" s="159" t="s">
        <v>16722</v>
      </c>
      <c r="D25" s="50" t="s">
        <v>16723</v>
      </c>
      <c r="E25" s="189">
        <v>500000</v>
      </c>
      <c r="F25" s="159" t="s">
        <v>118</v>
      </c>
    </row>
    <row r="26" spans="1:6" ht="47.25">
      <c r="A26" s="84">
        <f t="shared" si="0"/>
        <v>16</v>
      </c>
      <c r="B26" s="50" t="s">
        <v>16724</v>
      </c>
      <c r="C26" s="159" t="s">
        <v>16725</v>
      </c>
      <c r="D26" s="50" t="s">
        <v>16726</v>
      </c>
      <c r="E26" s="189">
        <v>300000</v>
      </c>
      <c r="F26" s="159" t="s">
        <v>110</v>
      </c>
    </row>
    <row r="27" spans="1:6" ht="47.25">
      <c r="A27" s="84">
        <f t="shared" si="0"/>
        <v>17</v>
      </c>
      <c r="B27" s="50" t="s">
        <v>16727</v>
      </c>
      <c r="C27" s="159" t="s">
        <v>16728</v>
      </c>
      <c r="D27" s="50" t="s">
        <v>16729</v>
      </c>
      <c r="E27" s="189">
        <v>400000</v>
      </c>
      <c r="F27" s="159" t="s">
        <v>110</v>
      </c>
    </row>
    <row r="28" spans="1:6" ht="63">
      <c r="A28" s="84">
        <f t="shared" si="0"/>
        <v>18</v>
      </c>
      <c r="B28" s="50" t="s">
        <v>16730</v>
      </c>
      <c r="C28" s="159" t="s">
        <v>16731</v>
      </c>
      <c r="D28" s="50" t="s">
        <v>16720</v>
      </c>
      <c r="E28" s="189">
        <v>500000</v>
      </c>
      <c r="F28" s="159" t="s">
        <v>110</v>
      </c>
    </row>
    <row r="29" spans="1:6" ht="63">
      <c r="A29" s="84">
        <f t="shared" si="0"/>
        <v>19</v>
      </c>
      <c r="B29" s="50" t="s">
        <v>16732</v>
      </c>
      <c r="C29" s="159" t="s">
        <v>16733</v>
      </c>
      <c r="D29" s="50" t="s">
        <v>16734</v>
      </c>
      <c r="E29" s="189">
        <v>500000</v>
      </c>
      <c r="F29" s="159" t="s">
        <v>118</v>
      </c>
    </row>
    <row r="30" spans="1:6" ht="47.25">
      <c r="A30" s="84">
        <f t="shared" si="0"/>
        <v>20</v>
      </c>
      <c r="B30" s="50" t="s">
        <v>16735</v>
      </c>
      <c r="C30" s="159" t="s">
        <v>16736</v>
      </c>
      <c r="D30" s="50" t="s">
        <v>16737</v>
      </c>
      <c r="E30" s="189">
        <v>500000</v>
      </c>
      <c r="F30" s="159" t="s">
        <v>110</v>
      </c>
    </row>
    <row r="31" spans="1:6" ht="63">
      <c r="A31" s="84">
        <f t="shared" si="0"/>
        <v>21</v>
      </c>
      <c r="B31" s="50" t="s">
        <v>16738</v>
      </c>
      <c r="C31" s="159" t="s">
        <v>16739</v>
      </c>
      <c r="D31" s="50" t="s">
        <v>16720</v>
      </c>
      <c r="E31" s="189">
        <v>500000</v>
      </c>
      <c r="F31" s="159" t="s">
        <v>110</v>
      </c>
    </row>
    <row r="32" spans="1:6" ht="63">
      <c r="A32" s="84">
        <f t="shared" si="0"/>
        <v>22</v>
      </c>
      <c r="B32" s="50" t="s">
        <v>16740</v>
      </c>
      <c r="C32" s="159" t="s">
        <v>16741</v>
      </c>
      <c r="D32" s="50" t="s">
        <v>16720</v>
      </c>
      <c r="E32" s="189">
        <v>500000</v>
      </c>
      <c r="F32" s="159" t="s">
        <v>118</v>
      </c>
    </row>
    <row r="33" spans="1:6" ht="63">
      <c r="A33" s="84">
        <f t="shared" si="0"/>
        <v>23</v>
      </c>
      <c r="B33" s="50" t="s">
        <v>16742</v>
      </c>
      <c r="C33" s="159" t="s">
        <v>17775</v>
      </c>
      <c r="D33" s="50" t="s">
        <v>16743</v>
      </c>
      <c r="E33" s="189">
        <v>300000</v>
      </c>
      <c r="F33" s="159" t="s">
        <v>110</v>
      </c>
    </row>
    <row r="34" spans="1:6" ht="63">
      <c r="A34" s="84">
        <f t="shared" si="0"/>
        <v>24</v>
      </c>
      <c r="B34" s="50" t="s">
        <v>16744</v>
      </c>
      <c r="C34" s="159" t="s">
        <v>16745</v>
      </c>
      <c r="D34" s="50" t="s">
        <v>16720</v>
      </c>
      <c r="E34" s="189">
        <v>500000</v>
      </c>
      <c r="F34" s="159" t="s">
        <v>118</v>
      </c>
    </row>
    <row r="35" spans="1:6" ht="110.25">
      <c r="A35" s="84">
        <f t="shared" si="0"/>
        <v>25</v>
      </c>
      <c r="B35" s="50" t="s">
        <v>16746</v>
      </c>
      <c r="C35" s="159" t="s">
        <v>16747</v>
      </c>
      <c r="D35" s="50" t="s">
        <v>17770</v>
      </c>
      <c r="E35" s="189">
        <v>600000</v>
      </c>
      <c r="F35" s="159" t="s">
        <v>110</v>
      </c>
    </row>
    <row r="36" spans="1:6" ht="63">
      <c r="A36" s="84">
        <f t="shared" si="0"/>
        <v>26</v>
      </c>
      <c r="B36" s="50" t="s">
        <v>16748</v>
      </c>
      <c r="C36" s="159" t="s">
        <v>16749</v>
      </c>
      <c r="D36" s="50" t="s">
        <v>16720</v>
      </c>
      <c r="E36" s="189">
        <v>400000</v>
      </c>
      <c r="F36" s="159" t="s">
        <v>118</v>
      </c>
    </row>
    <row r="37" spans="1:6" ht="63">
      <c r="A37" s="84">
        <f t="shared" si="0"/>
        <v>27</v>
      </c>
      <c r="B37" s="50" t="s">
        <v>16750</v>
      </c>
      <c r="C37" s="159" t="s">
        <v>16751</v>
      </c>
      <c r="D37" s="50" t="s">
        <v>16720</v>
      </c>
      <c r="E37" s="189">
        <v>500000</v>
      </c>
      <c r="F37" s="159" t="s">
        <v>118</v>
      </c>
    </row>
    <row r="38" spans="1:6" ht="63">
      <c r="A38" s="84">
        <f t="shared" si="0"/>
        <v>28</v>
      </c>
      <c r="B38" s="50" t="s">
        <v>16752</v>
      </c>
      <c r="C38" s="159" t="s">
        <v>16753</v>
      </c>
      <c r="D38" s="50" t="s">
        <v>16754</v>
      </c>
      <c r="E38" s="189">
        <v>500000</v>
      </c>
      <c r="F38" s="159" t="s">
        <v>118</v>
      </c>
    </row>
    <row r="39" spans="1:6" ht="63">
      <c r="A39" s="84">
        <f t="shared" si="0"/>
        <v>29</v>
      </c>
      <c r="B39" s="50" t="s">
        <v>16755</v>
      </c>
      <c r="C39" s="159" t="s">
        <v>16756</v>
      </c>
      <c r="D39" s="50" t="s">
        <v>16720</v>
      </c>
      <c r="E39" s="189">
        <v>500000</v>
      </c>
      <c r="F39" s="159" t="s">
        <v>118</v>
      </c>
    </row>
    <row r="40" spans="1:6" ht="47.25">
      <c r="A40" s="84">
        <f t="shared" si="0"/>
        <v>30</v>
      </c>
      <c r="B40" s="50" t="s">
        <v>16757</v>
      </c>
      <c r="C40" s="159" t="s">
        <v>16758</v>
      </c>
      <c r="D40" s="50" t="s">
        <v>16759</v>
      </c>
      <c r="E40" s="189">
        <v>250000</v>
      </c>
      <c r="F40" s="159" t="s">
        <v>4</v>
      </c>
    </row>
    <row r="41" spans="1:6" ht="63">
      <c r="A41" s="84">
        <f t="shared" si="0"/>
        <v>31</v>
      </c>
      <c r="B41" s="50" t="s">
        <v>16760</v>
      </c>
      <c r="C41" s="159" t="s">
        <v>16761</v>
      </c>
      <c r="D41" s="50" t="s">
        <v>16720</v>
      </c>
      <c r="E41" s="189">
        <v>500000</v>
      </c>
      <c r="F41" s="159" t="s">
        <v>118</v>
      </c>
    </row>
    <row r="42" spans="1:6" ht="78.75">
      <c r="A42" s="84">
        <f t="shared" si="0"/>
        <v>32</v>
      </c>
      <c r="B42" s="50" t="s">
        <v>16762</v>
      </c>
      <c r="C42" s="159" t="s">
        <v>16763</v>
      </c>
      <c r="D42" s="50" t="s">
        <v>16764</v>
      </c>
      <c r="E42" s="189">
        <v>300000</v>
      </c>
      <c r="F42" s="159" t="s">
        <v>110</v>
      </c>
    </row>
    <row r="43" spans="1:6" ht="63">
      <c r="A43" s="84">
        <f t="shared" si="0"/>
        <v>33</v>
      </c>
      <c r="B43" s="50" t="s">
        <v>16765</v>
      </c>
      <c r="C43" s="159" t="s">
        <v>16766</v>
      </c>
      <c r="D43" s="50" t="s">
        <v>16767</v>
      </c>
      <c r="E43" s="189">
        <v>500000</v>
      </c>
      <c r="F43" s="159" t="s">
        <v>118</v>
      </c>
    </row>
    <row r="44" spans="1:6" ht="63">
      <c r="A44" s="84">
        <f t="shared" si="0"/>
        <v>34</v>
      </c>
      <c r="B44" s="50" t="s">
        <v>16768</v>
      </c>
      <c r="C44" s="159" t="s">
        <v>16769</v>
      </c>
      <c r="D44" s="50" t="s">
        <v>16720</v>
      </c>
      <c r="E44" s="189">
        <v>500000</v>
      </c>
      <c r="F44" s="159" t="s">
        <v>118</v>
      </c>
    </row>
    <row r="45" spans="1:6" ht="63">
      <c r="A45" s="84">
        <f t="shared" si="0"/>
        <v>35</v>
      </c>
      <c r="B45" s="50" t="s">
        <v>16770</v>
      </c>
      <c r="C45" s="159" t="s">
        <v>16771</v>
      </c>
      <c r="D45" s="50" t="s">
        <v>16772</v>
      </c>
      <c r="E45" s="189">
        <v>500000</v>
      </c>
      <c r="F45" s="159" t="s">
        <v>110</v>
      </c>
    </row>
    <row r="46" spans="1:6" ht="63">
      <c r="A46" s="84">
        <f t="shared" si="0"/>
        <v>36</v>
      </c>
      <c r="B46" s="50" t="s">
        <v>16773</v>
      </c>
      <c r="C46" s="159" t="s">
        <v>16774</v>
      </c>
      <c r="D46" s="50" t="s">
        <v>16775</v>
      </c>
      <c r="E46" s="189">
        <v>300000</v>
      </c>
      <c r="F46" s="159" t="s">
        <v>110</v>
      </c>
    </row>
    <row r="47" spans="1:6" ht="63">
      <c r="A47" s="84">
        <f t="shared" si="0"/>
        <v>37</v>
      </c>
      <c r="B47" s="50" t="s">
        <v>16776</v>
      </c>
      <c r="C47" s="159" t="s">
        <v>16777</v>
      </c>
      <c r="D47" s="50" t="s">
        <v>16778</v>
      </c>
      <c r="E47" s="189">
        <v>300000</v>
      </c>
      <c r="F47" s="159" t="s">
        <v>110</v>
      </c>
    </row>
    <row r="48" spans="1:6" ht="63">
      <c r="A48" s="84">
        <f t="shared" si="0"/>
        <v>38</v>
      </c>
      <c r="B48" s="50" t="s">
        <v>16779</v>
      </c>
      <c r="C48" s="159" t="s">
        <v>16780</v>
      </c>
      <c r="D48" s="50" t="s">
        <v>16720</v>
      </c>
      <c r="E48" s="189">
        <v>500000</v>
      </c>
      <c r="F48" s="159" t="s">
        <v>118</v>
      </c>
    </row>
    <row r="49" spans="1:6" ht="63">
      <c r="A49" s="84">
        <f t="shared" si="0"/>
        <v>39</v>
      </c>
      <c r="B49" s="50" t="s">
        <v>16781</v>
      </c>
      <c r="C49" s="159" t="s">
        <v>16782</v>
      </c>
      <c r="D49" s="50" t="s">
        <v>16720</v>
      </c>
      <c r="E49" s="189">
        <v>500000</v>
      </c>
      <c r="F49" s="159" t="s">
        <v>110</v>
      </c>
    </row>
    <row r="50" spans="1:6" ht="63">
      <c r="A50" s="84">
        <f t="shared" si="0"/>
        <v>40</v>
      </c>
      <c r="B50" s="50" t="s">
        <v>16783</v>
      </c>
      <c r="C50" s="159" t="s">
        <v>16784</v>
      </c>
      <c r="D50" s="50" t="s">
        <v>16785</v>
      </c>
      <c r="E50" s="189">
        <v>500000</v>
      </c>
      <c r="F50" s="159" t="s">
        <v>110</v>
      </c>
    </row>
    <row r="51" spans="1:6" ht="63">
      <c r="A51" s="84">
        <f t="shared" si="0"/>
        <v>41</v>
      </c>
      <c r="B51" s="50" t="s">
        <v>16786</v>
      </c>
      <c r="C51" s="159" t="s">
        <v>16787</v>
      </c>
      <c r="D51" s="50" t="s">
        <v>16788</v>
      </c>
      <c r="E51" s="189">
        <v>500000</v>
      </c>
      <c r="F51" s="159" t="s">
        <v>110</v>
      </c>
    </row>
    <row r="52" spans="1:6" ht="63">
      <c r="A52" s="84">
        <f t="shared" si="0"/>
        <v>42</v>
      </c>
      <c r="B52" s="50" t="s">
        <v>16789</v>
      </c>
      <c r="C52" s="159" t="s">
        <v>16790</v>
      </c>
      <c r="D52" s="50" t="s">
        <v>16754</v>
      </c>
      <c r="E52" s="189">
        <v>500000</v>
      </c>
      <c r="F52" s="159" t="s">
        <v>110</v>
      </c>
    </row>
    <row r="53" spans="1:6" ht="47.25">
      <c r="A53" s="84">
        <f t="shared" si="0"/>
        <v>43</v>
      </c>
      <c r="B53" s="50" t="s">
        <v>16791</v>
      </c>
      <c r="C53" s="159" t="s">
        <v>16792</v>
      </c>
      <c r="D53" s="50" t="s">
        <v>16793</v>
      </c>
      <c r="E53" s="189">
        <v>300000</v>
      </c>
      <c r="F53" s="159" t="s">
        <v>110</v>
      </c>
    </row>
    <row r="54" spans="1:6" ht="63">
      <c r="A54" s="84">
        <f t="shared" si="0"/>
        <v>44</v>
      </c>
      <c r="B54" s="50" t="s">
        <v>16794</v>
      </c>
      <c r="C54" s="159" t="s">
        <v>16795</v>
      </c>
      <c r="D54" s="50" t="s">
        <v>16754</v>
      </c>
      <c r="E54" s="189">
        <v>500000</v>
      </c>
      <c r="F54" s="159" t="s">
        <v>110</v>
      </c>
    </row>
    <row r="55" spans="1:6" ht="63">
      <c r="A55" s="84">
        <f t="shared" si="0"/>
        <v>45</v>
      </c>
      <c r="B55" s="50" t="s">
        <v>16798</v>
      </c>
      <c r="C55" s="159" t="s">
        <v>16799</v>
      </c>
      <c r="D55" s="50" t="s">
        <v>16800</v>
      </c>
      <c r="E55" s="189">
        <v>500000</v>
      </c>
      <c r="F55" s="159" t="s">
        <v>110</v>
      </c>
    </row>
    <row r="56" spans="1:6" ht="63">
      <c r="A56" s="84">
        <f t="shared" si="0"/>
        <v>46</v>
      </c>
      <c r="B56" s="50" t="s">
        <v>16801</v>
      </c>
      <c r="C56" s="159" t="s">
        <v>16802</v>
      </c>
      <c r="D56" s="50" t="s">
        <v>16803</v>
      </c>
      <c r="E56" s="189">
        <v>200000</v>
      </c>
      <c r="F56" s="159" t="s">
        <v>110</v>
      </c>
    </row>
    <row r="57" spans="1:6" s="603" customFormat="1" ht="63">
      <c r="A57" s="84">
        <f t="shared" si="0"/>
        <v>47</v>
      </c>
      <c r="B57" s="60" t="s">
        <v>16804</v>
      </c>
      <c r="C57" s="115" t="s">
        <v>16805</v>
      </c>
      <c r="D57" s="60" t="s">
        <v>16806</v>
      </c>
      <c r="E57" s="189">
        <v>300000</v>
      </c>
      <c r="F57" s="115" t="s">
        <v>110</v>
      </c>
    </row>
    <row r="58" spans="1:6" ht="63">
      <c r="A58" s="84">
        <f t="shared" si="0"/>
        <v>48</v>
      </c>
      <c r="B58" s="50" t="s">
        <v>16807</v>
      </c>
      <c r="C58" s="159" t="s">
        <v>16808</v>
      </c>
      <c r="D58" s="50" t="s">
        <v>16788</v>
      </c>
      <c r="E58" s="189">
        <v>500000</v>
      </c>
      <c r="F58" s="159" t="s">
        <v>110</v>
      </c>
    </row>
    <row r="59" spans="1:6" ht="63">
      <c r="A59" s="84">
        <f t="shared" si="0"/>
        <v>49</v>
      </c>
      <c r="B59" s="50" t="s">
        <v>16809</v>
      </c>
      <c r="C59" s="159" t="s">
        <v>16810</v>
      </c>
      <c r="D59" s="50" t="s">
        <v>16811</v>
      </c>
      <c r="E59" s="189">
        <v>500000</v>
      </c>
      <c r="F59" s="159" t="s">
        <v>110</v>
      </c>
    </row>
    <row r="60" spans="1:6" ht="63">
      <c r="A60" s="84">
        <f t="shared" si="0"/>
        <v>50</v>
      </c>
      <c r="B60" s="50" t="s">
        <v>16815</v>
      </c>
      <c r="C60" s="159" t="s">
        <v>16816</v>
      </c>
      <c r="D60" s="50" t="s">
        <v>16817</v>
      </c>
      <c r="E60" s="189">
        <v>500000</v>
      </c>
      <c r="F60" s="159" t="s">
        <v>110</v>
      </c>
    </row>
    <row r="61" spans="1:6" ht="63">
      <c r="A61" s="84">
        <f t="shared" si="0"/>
        <v>51</v>
      </c>
      <c r="B61" s="50" t="s">
        <v>16818</v>
      </c>
      <c r="C61" s="159" t="s">
        <v>16819</v>
      </c>
      <c r="D61" s="50" t="s">
        <v>16871</v>
      </c>
      <c r="E61" s="189">
        <v>500000</v>
      </c>
      <c r="F61" s="159" t="s">
        <v>110</v>
      </c>
    </row>
    <row r="62" spans="1:6" ht="63">
      <c r="A62" s="84">
        <f t="shared" si="0"/>
        <v>52</v>
      </c>
      <c r="B62" s="50" t="s">
        <v>16820</v>
      </c>
      <c r="C62" s="159" t="s">
        <v>16821</v>
      </c>
      <c r="D62" s="50" t="s">
        <v>16822</v>
      </c>
      <c r="E62" s="189">
        <v>100000</v>
      </c>
      <c r="F62" s="159" t="s">
        <v>110</v>
      </c>
    </row>
    <row r="63" spans="1:6" ht="63">
      <c r="A63" s="84">
        <f t="shared" si="0"/>
        <v>53</v>
      </c>
      <c r="B63" s="50" t="s">
        <v>16820</v>
      </c>
      <c r="C63" s="159" t="s">
        <v>16823</v>
      </c>
      <c r="D63" s="50" t="s">
        <v>16824</v>
      </c>
      <c r="E63" s="189">
        <v>500000</v>
      </c>
      <c r="F63" s="159" t="s">
        <v>110</v>
      </c>
    </row>
    <row r="64" spans="1:6" s="603" customFormat="1" ht="126">
      <c r="A64" s="84">
        <f t="shared" si="0"/>
        <v>54</v>
      </c>
      <c r="B64" s="60" t="s">
        <v>16825</v>
      </c>
      <c r="C64" s="115" t="s">
        <v>16826</v>
      </c>
      <c r="D64" s="60" t="s">
        <v>17773</v>
      </c>
      <c r="E64" s="189">
        <v>400000</v>
      </c>
      <c r="F64" s="115" t="s">
        <v>110</v>
      </c>
    </row>
    <row r="65" spans="1:7" ht="63">
      <c r="A65" s="84">
        <f t="shared" si="0"/>
        <v>55</v>
      </c>
      <c r="B65" s="50" t="s">
        <v>16827</v>
      </c>
      <c r="C65" s="159" t="s">
        <v>16828</v>
      </c>
      <c r="D65" s="50" t="s">
        <v>16829</v>
      </c>
      <c r="E65" s="189">
        <v>250000</v>
      </c>
      <c r="F65" s="159" t="s">
        <v>110</v>
      </c>
      <c r="G65" s="975"/>
    </row>
    <row r="66" spans="1:7" ht="63">
      <c r="A66" s="84">
        <f t="shared" si="0"/>
        <v>56</v>
      </c>
      <c r="B66" s="50" t="s">
        <v>16827</v>
      </c>
      <c r="C66" s="159" t="s">
        <v>16830</v>
      </c>
      <c r="D66" s="50" t="s">
        <v>16831</v>
      </c>
      <c r="E66" s="189">
        <v>250000</v>
      </c>
      <c r="F66" s="159" t="s">
        <v>110</v>
      </c>
    </row>
    <row r="67" spans="1:7" s="603" customFormat="1" ht="63">
      <c r="A67" s="84">
        <f t="shared" si="0"/>
        <v>57</v>
      </c>
      <c r="B67" s="60" t="s">
        <v>16832</v>
      </c>
      <c r="C67" s="115" t="s">
        <v>16833</v>
      </c>
      <c r="D67" s="60" t="s">
        <v>16772</v>
      </c>
      <c r="E67" s="189">
        <v>500000</v>
      </c>
      <c r="F67" s="115" t="s">
        <v>110</v>
      </c>
    </row>
    <row r="68" spans="1:7" s="603" customFormat="1" ht="63">
      <c r="A68" s="84">
        <f t="shared" si="0"/>
        <v>58</v>
      </c>
      <c r="B68" s="60" t="s">
        <v>16834</v>
      </c>
      <c r="C68" s="115" t="s">
        <v>16835</v>
      </c>
      <c r="D68" s="60" t="s">
        <v>16836</v>
      </c>
      <c r="E68" s="189">
        <v>500000</v>
      </c>
      <c r="F68" s="115" t="s">
        <v>110</v>
      </c>
    </row>
    <row r="69" spans="1:7" ht="63">
      <c r="A69" s="84">
        <f t="shared" si="0"/>
        <v>59</v>
      </c>
      <c r="B69" s="50" t="s">
        <v>16837</v>
      </c>
      <c r="C69" s="159" t="s">
        <v>16838</v>
      </c>
      <c r="D69" s="50" t="s">
        <v>16800</v>
      </c>
      <c r="E69" s="189">
        <v>500000</v>
      </c>
      <c r="F69" s="159" t="s">
        <v>110</v>
      </c>
    </row>
    <row r="70" spans="1:7" ht="63">
      <c r="A70" s="84">
        <f t="shared" si="0"/>
        <v>60</v>
      </c>
      <c r="B70" s="50" t="s">
        <v>16839</v>
      </c>
      <c r="C70" s="159" t="s">
        <v>16840</v>
      </c>
      <c r="D70" s="50" t="s">
        <v>16800</v>
      </c>
      <c r="E70" s="189">
        <v>500000</v>
      </c>
      <c r="F70" s="159" t="s">
        <v>110</v>
      </c>
    </row>
    <row r="71" spans="1:7" ht="47.25">
      <c r="A71" s="84">
        <f t="shared" si="0"/>
        <v>61</v>
      </c>
      <c r="B71" s="50" t="s">
        <v>16841</v>
      </c>
      <c r="C71" s="159" t="s">
        <v>16842</v>
      </c>
      <c r="D71" s="50" t="s">
        <v>16759</v>
      </c>
      <c r="E71" s="189">
        <v>200000</v>
      </c>
      <c r="F71" s="159" t="s">
        <v>558</v>
      </c>
    </row>
    <row r="72" spans="1:7" ht="47.25">
      <c r="A72" s="84">
        <f t="shared" ref="A72:A103" si="1">A71+1</f>
        <v>62</v>
      </c>
      <c r="B72" s="50" t="s">
        <v>16841</v>
      </c>
      <c r="C72" s="159" t="s">
        <v>16843</v>
      </c>
      <c r="D72" s="50" t="s">
        <v>16844</v>
      </c>
      <c r="E72" s="189">
        <v>200000</v>
      </c>
      <c r="F72" s="159" t="s">
        <v>558</v>
      </c>
    </row>
    <row r="73" spans="1:7" ht="47.25">
      <c r="A73" s="84">
        <f t="shared" si="1"/>
        <v>63</v>
      </c>
      <c r="B73" s="50" t="s">
        <v>16845</v>
      </c>
      <c r="C73" s="159" t="s">
        <v>16846</v>
      </c>
      <c r="D73" s="50" t="s">
        <v>16793</v>
      </c>
      <c r="E73" s="189">
        <v>300000</v>
      </c>
      <c r="F73" s="159" t="s">
        <v>110</v>
      </c>
    </row>
    <row r="74" spans="1:7" ht="63">
      <c r="A74" s="84">
        <f t="shared" si="1"/>
        <v>64</v>
      </c>
      <c r="B74" s="50" t="s">
        <v>16847</v>
      </c>
      <c r="C74" s="159" t="s">
        <v>16848</v>
      </c>
      <c r="D74" s="50" t="s">
        <v>16800</v>
      </c>
      <c r="E74" s="189">
        <v>500000</v>
      </c>
      <c r="F74" s="159" t="s">
        <v>110</v>
      </c>
    </row>
    <row r="75" spans="1:7" ht="47.25">
      <c r="A75" s="84">
        <f t="shared" si="1"/>
        <v>65</v>
      </c>
      <c r="B75" s="50" t="s">
        <v>16847</v>
      </c>
      <c r="C75" s="159" t="s">
        <v>16849</v>
      </c>
      <c r="D75" s="50" t="s">
        <v>16850</v>
      </c>
      <c r="E75" s="189">
        <v>300000</v>
      </c>
      <c r="F75" s="159" t="s">
        <v>558</v>
      </c>
    </row>
    <row r="76" spans="1:7" ht="63">
      <c r="A76" s="84">
        <f t="shared" si="1"/>
        <v>66</v>
      </c>
      <c r="B76" s="50" t="s">
        <v>16851</v>
      </c>
      <c r="C76" s="159" t="s">
        <v>16852</v>
      </c>
      <c r="D76" s="50" t="s">
        <v>16853</v>
      </c>
      <c r="E76" s="189">
        <v>300000</v>
      </c>
      <c r="F76" s="159" t="s">
        <v>110</v>
      </c>
    </row>
    <row r="77" spans="1:7" ht="78.75">
      <c r="A77" s="84">
        <f t="shared" si="1"/>
        <v>67</v>
      </c>
      <c r="B77" s="50" t="s">
        <v>16854</v>
      </c>
      <c r="C77" s="159" t="s">
        <v>16855</v>
      </c>
      <c r="D77" s="50" t="s">
        <v>16856</v>
      </c>
      <c r="E77" s="189">
        <v>600000</v>
      </c>
      <c r="F77" s="159" t="s">
        <v>118</v>
      </c>
    </row>
    <row r="78" spans="1:7" s="603" customFormat="1" ht="63">
      <c r="A78" s="84">
        <f t="shared" si="1"/>
        <v>68</v>
      </c>
      <c r="B78" s="60" t="s">
        <v>16857</v>
      </c>
      <c r="C78" s="115" t="s">
        <v>16858</v>
      </c>
      <c r="D78" s="60" t="s">
        <v>16859</v>
      </c>
      <c r="E78" s="189">
        <v>500000</v>
      </c>
      <c r="F78" s="115" t="s">
        <v>110</v>
      </c>
    </row>
    <row r="79" spans="1:7" s="603" customFormat="1" ht="63">
      <c r="A79" s="84">
        <f t="shared" si="1"/>
        <v>69</v>
      </c>
      <c r="B79" s="60" t="s">
        <v>16860</v>
      </c>
      <c r="C79" s="115" t="s">
        <v>16861</v>
      </c>
      <c r="D79" s="60" t="s">
        <v>16862</v>
      </c>
      <c r="E79" s="189">
        <v>300000</v>
      </c>
      <c r="F79" s="115" t="s">
        <v>110</v>
      </c>
    </row>
    <row r="80" spans="1:7" ht="63">
      <c r="A80" s="84">
        <f t="shared" si="1"/>
        <v>70</v>
      </c>
      <c r="B80" s="50" t="s">
        <v>16863</v>
      </c>
      <c r="C80" s="159" t="s">
        <v>16864</v>
      </c>
      <c r="D80" s="50" t="s">
        <v>16865</v>
      </c>
      <c r="E80" s="189">
        <v>300000</v>
      </c>
      <c r="F80" s="159" t="s">
        <v>110</v>
      </c>
    </row>
    <row r="81" spans="1:7" ht="63">
      <c r="A81" s="84">
        <f t="shared" si="1"/>
        <v>71</v>
      </c>
      <c r="B81" s="50" t="s">
        <v>16866</v>
      </c>
      <c r="C81" s="159" t="s">
        <v>16867</v>
      </c>
      <c r="D81" s="50" t="s">
        <v>16868</v>
      </c>
      <c r="E81" s="189">
        <v>500000</v>
      </c>
      <c r="F81" s="159" t="s">
        <v>110</v>
      </c>
    </row>
    <row r="82" spans="1:7" ht="63">
      <c r="A82" s="84">
        <f t="shared" si="1"/>
        <v>72</v>
      </c>
      <c r="B82" s="50" t="s">
        <v>16869</v>
      </c>
      <c r="C82" s="159" t="s">
        <v>16870</v>
      </c>
      <c r="D82" s="50" t="s">
        <v>16871</v>
      </c>
      <c r="E82" s="189">
        <v>500000</v>
      </c>
      <c r="F82" s="159" t="s">
        <v>110</v>
      </c>
    </row>
    <row r="83" spans="1:7" ht="47.25">
      <c r="A83" s="84">
        <f t="shared" si="1"/>
        <v>73</v>
      </c>
      <c r="B83" s="50" t="s">
        <v>16872</v>
      </c>
      <c r="C83" s="159" t="s">
        <v>16873</v>
      </c>
      <c r="D83" s="50" t="s">
        <v>16874</v>
      </c>
      <c r="E83" s="189">
        <v>200000</v>
      </c>
      <c r="F83" s="159" t="s">
        <v>110</v>
      </c>
    </row>
    <row r="84" spans="1:7" s="603" customFormat="1" ht="63">
      <c r="A84" s="84">
        <f t="shared" si="1"/>
        <v>74</v>
      </c>
      <c r="B84" s="60" t="s">
        <v>16875</v>
      </c>
      <c r="C84" s="115" t="s">
        <v>16876</v>
      </c>
      <c r="D84" s="60" t="s">
        <v>16772</v>
      </c>
      <c r="E84" s="189">
        <v>400000</v>
      </c>
      <c r="F84" s="115" t="s">
        <v>110</v>
      </c>
      <c r="G84" s="975"/>
    </row>
    <row r="85" spans="1:7" ht="47.25">
      <c r="A85" s="84">
        <f t="shared" si="1"/>
        <v>75</v>
      </c>
      <c r="B85" s="50" t="s">
        <v>16877</v>
      </c>
      <c r="C85" s="159" t="s">
        <v>16878</v>
      </c>
      <c r="D85" s="50" t="s">
        <v>16879</v>
      </c>
      <c r="E85" s="189">
        <v>250000</v>
      </c>
      <c r="F85" s="159" t="s">
        <v>558</v>
      </c>
    </row>
    <row r="86" spans="1:7" s="603" customFormat="1" ht="63">
      <c r="A86" s="84">
        <f t="shared" si="1"/>
        <v>76</v>
      </c>
      <c r="B86" s="60" t="s">
        <v>16880</v>
      </c>
      <c r="C86" s="115" t="s">
        <v>16881</v>
      </c>
      <c r="D86" s="60" t="s">
        <v>16882</v>
      </c>
      <c r="E86" s="189">
        <v>500000</v>
      </c>
      <c r="F86" s="115" t="s">
        <v>110</v>
      </c>
      <c r="G86" s="975"/>
    </row>
    <row r="87" spans="1:7" s="603" customFormat="1" ht="141.75">
      <c r="A87" s="84">
        <f t="shared" si="1"/>
        <v>77</v>
      </c>
      <c r="B87" s="60" t="s">
        <v>16883</v>
      </c>
      <c r="C87" s="115" t="s">
        <v>16884</v>
      </c>
      <c r="D87" s="60" t="s">
        <v>16885</v>
      </c>
      <c r="E87" s="189">
        <v>300000</v>
      </c>
      <c r="F87" s="115" t="s">
        <v>110</v>
      </c>
    </row>
    <row r="88" spans="1:7" s="603" customFormat="1" ht="63">
      <c r="A88" s="84">
        <f t="shared" si="1"/>
        <v>78</v>
      </c>
      <c r="B88" s="60" t="s">
        <v>16886</v>
      </c>
      <c r="C88" s="115" t="s">
        <v>16887</v>
      </c>
      <c r="D88" s="60" t="s">
        <v>16888</v>
      </c>
      <c r="E88" s="189">
        <v>500000</v>
      </c>
      <c r="F88" s="115" t="s">
        <v>110</v>
      </c>
      <c r="G88" s="975"/>
    </row>
    <row r="89" spans="1:7" ht="78.75">
      <c r="A89" s="84">
        <f t="shared" si="1"/>
        <v>79</v>
      </c>
      <c r="B89" s="50" t="s">
        <v>16889</v>
      </c>
      <c r="C89" s="159" t="s">
        <v>16890</v>
      </c>
      <c r="D89" s="50" t="s">
        <v>16891</v>
      </c>
      <c r="E89" s="189">
        <v>300000</v>
      </c>
      <c r="F89" s="159" t="s">
        <v>110</v>
      </c>
    </row>
    <row r="90" spans="1:7" ht="78.75">
      <c r="A90" s="84">
        <f t="shared" si="1"/>
        <v>80</v>
      </c>
      <c r="B90" s="50" t="s">
        <v>16892</v>
      </c>
      <c r="C90" s="159" t="s">
        <v>16893</v>
      </c>
      <c r="D90" s="50" t="s">
        <v>16894</v>
      </c>
      <c r="E90" s="189">
        <v>400000</v>
      </c>
      <c r="F90" s="159" t="s">
        <v>110</v>
      </c>
    </row>
    <row r="91" spans="1:7" s="603" customFormat="1" ht="63">
      <c r="A91" s="84">
        <f t="shared" si="1"/>
        <v>81</v>
      </c>
      <c r="B91" s="60" t="s">
        <v>16895</v>
      </c>
      <c r="C91" s="115" t="s">
        <v>16896</v>
      </c>
      <c r="D91" s="60" t="s">
        <v>16772</v>
      </c>
      <c r="E91" s="189">
        <v>500000</v>
      </c>
      <c r="F91" s="115" t="s">
        <v>110</v>
      </c>
      <c r="G91" s="975"/>
    </row>
    <row r="92" spans="1:7" s="603" customFormat="1" ht="63">
      <c r="A92" s="84">
        <f t="shared" si="1"/>
        <v>82</v>
      </c>
      <c r="B92" s="60" t="s">
        <v>16897</v>
      </c>
      <c r="C92" s="115" t="s">
        <v>16898</v>
      </c>
      <c r="D92" s="60" t="s">
        <v>16772</v>
      </c>
      <c r="E92" s="189">
        <v>500000</v>
      </c>
      <c r="F92" s="115" t="s">
        <v>110</v>
      </c>
      <c r="G92" s="975"/>
    </row>
    <row r="93" spans="1:7" s="603" customFormat="1" ht="63">
      <c r="A93" s="84">
        <f t="shared" si="1"/>
        <v>83</v>
      </c>
      <c r="B93" s="60" t="s">
        <v>16899</v>
      </c>
      <c r="C93" s="115" t="s">
        <v>16900</v>
      </c>
      <c r="D93" s="60" t="s">
        <v>16888</v>
      </c>
      <c r="E93" s="189">
        <v>500000</v>
      </c>
      <c r="F93" s="115" t="s">
        <v>110</v>
      </c>
      <c r="G93" s="87"/>
    </row>
    <row r="94" spans="1:7" ht="78.75">
      <c r="A94" s="84">
        <f t="shared" si="1"/>
        <v>84</v>
      </c>
      <c r="B94" s="50" t="s">
        <v>16901</v>
      </c>
      <c r="C94" s="159" t="s">
        <v>16902</v>
      </c>
      <c r="D94" s="50" t="s">
        <v>16903</v>
      </c>
      <c r="E94" s="189">
        <v>300000</v>
      </c>
      <c r="F94" s="159" t="s">
        <v>110</v>
      </c>
    </row>
    <row r="95" spans="1:7" s="603" customFormat="1" ht="63">
      <c r="A95" s="84">
        <f t="shared" si="1"/>
        <v>85</v>
      </c>
      <c r="B95" s="60" t="s">
        <v>16904</v>
      </c>
      <c r="C95" s="115" t="s">
        <v>16905</v>
      </c>
      <c r="D95" s="60" t="s">
        <v>16772</v>
      </c>
      <c r="E95" s="189">
        <v>600000</v>
      </c>
      <c r="F95" s="115" t="s">
        <v>110</v>
      </c>
      <c r="G95" s="87"/>
    </row>
    <row r="96" spans="1:7" s="603" customFormat="1" ht="63">
      <c r="A96" s="84">
        <f t="shared" si="1"/>
        <v>86</v>
      </c>
      <c r="B96" s="60" t="s">
        <v>16906</v>
      </c>
      <c r="C96" s="115" t="s">
        <v>16907</v>
      </c>
      <c r="D96" s="60" t="s">
        <v>16908</v>
      </c>
      <c r="E96" s="189">
        <v>600000</v>
      </c>
      <c r="F96" s="115" t="s">
        <v>110</v>
      </c>
    </row>
    <row r="97" spans="1:7" ht="63">
      <c r="A97" s="84">
        <f t="shared" si="1"/>
        <v>87</v>
      </c>
      <c r="B97" s="50" t="s">
        <v>16906</v>
      </c>
      <c r="C97" s="159" t="s">
        <v>16909</v>
      </c>
      <c r="D97" s="50" t="s">
        <v>16910</v>
      </c>
      <c r="E97" s="189">
        <v>200000</v>
      </c>
      <c r="F97" s="159" t="s">
        <v>110</v>
      </c>
    </row>
    <row r="98" spans="1:7" s="603" customFormat="1" ht="63">
      <c r="A98" s="84">
        <f t="shared" si="1"/>
        <v>88</v>
      </c>
      <c r="B98" s="60" t="s">
        <v>16911</v>
      </c>
      <c r="C98" s="115" t="s">
        <v>16912</v>
      </c>
      <c r="D98" s="60" t="s">
        <v>16772</v>
      </c>
      <c r="E98" s="189">
        <v>600000</v>
      </c>
      <c r="F98" s="115" t="s">
        <v>110</v>
      </c>
      <c r="G98" s="975"/>
    </row>
    <row r="99" spans="1:7" ht="63">
      <c r="A99" s="84">
        <f t="shared" si="1"/>
        <v>89</v>
      </c>
      <c r="B99" s="50" t="s">
        <v>16913</v>
      </c>
      <c r="C99" s="159" t="s">
        <v>16914</v>
      </c>
      <c r="D99" s="50" t="s">
        <v>16800</v>
      </c>
      <c r="E99" s="189">
        <v>500000</v>
      </c>
      <c r="F99" s="159" t="s">
        <v>110</v>
      </c>
    </row>
    <row r="100" spans="1:7" ht="47.25">
      <c r="A100" s="84">
        <f t="shared" si="1"/>
        <v>90</v>
      </c>
      <c r="B100" s="50" t="s">
        <v>16915</v>
      </c>
      <c r="C100" s="159" t="s">
        <v>16916</v>
      </c>
      <c r="D100" s="50" t="s">
        <v>16850</v>
      </c>
      <c r="E100" s="189">
        <v>400000</v>
      </c>
      <c r="F100" s="159" t="s">
        <v>558</v>
      </c>
    </row>
    <row r="101" spans="1:7" ht="63">
      <c r="A101" s="84">
        <f t="shared" si="1"/>
        <v>91</v>
      </c>
      <c r="B101" s="50" t="s">
        <v>16917</v>
      </c>
      <c r="C101" s="159" t="s">
        <v>16918</v>
      </c>
      <c r="D101" s="50" t="s">
        <v>16919</v>
      </c>
      <c r="E101" s="189">
        <v>500000</v>
      </c>
      <c r="F101" s="159" t="s">
        <v>110</v>
      </c>
    </row>
    <row r="102" spans="1:7" ht="47.25">
      <c r="A102" s="84">
        <f t="shared" si="1"/>
        <v>92</v>
      </c>
      <c r="B102" s="50" t="s">
        <v>16917</v>
      </c>
      <c r="C102" s="159" t="s">
        <v>16920</v>
      </c>
      <c r="D102" s="50" t="s">
        <v>16921</v>
      </c>
      <c r="E102" s="189">
        <v>300000</v>
      </c>
      <c r="F102" s="159" t="s">
        <v>558</v>
      </c>
    </row>
    <row r="103" spans="1:7" ht="94.5">
      <c r="A103" s="84">
        <f t="shared" si="1"/>
        <v>93</v>
      </c>
      <c r="B103" s="50" t="s">
        <v>16922</v>
      </c>
      <c r="C103" s="159" t="s">
        <v>16923</v>
      </c>
      <c r="D103" s="50" t="s">
        <v>16924</v>
      </c>
      <c r="E103" s="189">
        <v>300000</v>
      </c>
      <c r="F103" s="159" t="s">
        <v>110</v>
      </c>
    </row>
    <row r="104" spans="1:7">
      <c r="A104" s="84"/>
      <c r="B104" s="2171" t="s">
        <v>535</v>
      </c>
      <c r="C104" s="2171"/>
      <c r="D104" s="84"/>
      <c r="E104" s="390"/>
      <c r="F104" s="65"/>
    </row>
    <row r="105" spans="1:7" ht="63">
      <c r="A105" s="84">
        <v>94</v>
      </c>
      <c r="B105" s="50" t="s">
        <v>16925</v>
      </c>
      <c r="C105" s="159" t="s">
        <v>16926</v>
      </c>
      <c r="D105" s="50" t="s">
        <v>16927</v>
      </c>
      <c r="E105" s="189">
        <v>600000</v>
      </c>
      <c r="F105" s="159" t="s">
        <v>110</v>
      </c>
    </row>
    <row r="106" spans="1:7" ht="63">
      <c r="A106" s="84">
        <v>95</v>
      </c>
      <c r="B106" s="50" t="s">
        <v>16928</v>
      </c>
      <c r="C106" s="160" t="s">
        <v>16929</v>
      </c>
      <c r="D106" s="50" t="s">
        <v>16930</v>
      </c>
      <c r="E106" s="189">
        <v>500000</v>
      </c>
      <c r="F106" s="159" t="s">
        <v>110</v>
      </c>
    </row>
    <row r="107" spans="1:7" ht="63">
      <c r="A107" s="84">
        <v>96</v>
      </c>
      <c r="B107" s="50" t="s">
        <v>16931</v>
      </c>
      <c r="C107" s="160" t="s">
        <v>16932</v>
      </c>
      <c r="D107" s="50" t="s">
        <v>16720</v>
      </c>
      <c r="E107" s="189">
        <v>600000</v>
      </c>
      <c r="F107" s="159" t="s">
        <v>110</v>
      </c>
    </row>
    <row r="108" spans="1:7" ht="63">
      <c r="A108" s="84">
        <v>97</v>
      </c>
      <c r="B108" s="50" t="s">
        <v>16933</v>
      </c>
      <c r="C108" s="160" t="s">
        <v>16934</v>
      </c>
      <c r="D108" s="50" t="s">
        <v>16720</v>
      </c>
      <c r="E108" s="189">
        <v>500000</v>
      </c>
      <c r="F108" s="159" t="s">
        <v>118</v>
      </c>
    </row>
    <row r="109" spans="1:7" ht="47.25">
      <c r="A109" s="84">
        <v>98</v>
      </c>
      <c r="B109" s="50" t="s">
        <v>16935</v>
      </c>
      <c r="C109" s="160" t="s">
        <v>16936</v>
      </c>
      <c r="D109" s="50" t="s">
        <v>16937</v>
      </c>
      <c r="E109" s="189">
        <v>600000</v>
      </c>
      <c r="F109" s="159" t="s">
        <v>110</v>
      </c>
    </row>
    <row r="110" spans="1:7" ht="63">
      <c r="A110" s="84">
        <v>99</v>
      </c>
      <c r="B110" s="50" t="s">
        <v>16938</v>
      </c>
      <c r="C110" s="160" t="s">
        <v>16939</v>
      </c>
      <c r="D110" s="50" t="s">
        <v>16940</v>
      </c>
      <c r="E110" s="189">
        <v>600000</v>
      </c>
      <c r="F110" s="159" t="s">
        <v>110</v>
      </c>
    </row>
    <row r="111" spans="1:7" ht="63">
      <c r="A111" s="84">
        <v>100</v>
      </c>
      <c r="B111" s="50" t="s">
        <v>16941</v>
      </c>
      <c r="C111" s="160" t="s">
        <v>16942</v>
      </c>
      <c r="D111" s="50" t="s">
        <v>16943</v>
      </c>
      <c r="E111" s="189">
        <v>500000</v>
      </c>
      <c r="F111" s="159" t="s">
        <v>110</v>
      </c>
    </row>
    <row r="112" spans="1:7" ht="63">
      <c r="A112" s="84">
        <v>101</v>
      </c>
      <c r="B112" s="50" t="s">
        <v>16944</v>
      </c>
      <c r="C112" s="160" t="s">
        <v>16945</v>
      </c>
      <c r="D112" s="50" t="s">
        <v>16720</v>
      </c>
      <c r="E112" s="189">
        <v>600000</v>
      </c>
      <c r="F112" s="159" t="s">
        <v>110</v>
      </c>
    </row>
    <row r="113" spans="1:7" ht="63">
      <c r="A113" s="84">
        <v>102</v>
      </c>
      <c r="B113" s="50" t="s">
        <v>16946</v>
      </c>
      <c r="C113" s="160" t="s">
        <v>16947</v>
      </c>
      <c r="D113" s="50" t="s">
        <v>16948</v>
      </c>
      <c r="E113" s="189">
        <v>600000</v>
      </c>
      <c r="F113" s="159" t="s">
        <v>110</v>
      </c>
    </row>
    <row r="114" spans="1:7" s="603" customFormat="1" ht="63">
      <c r="A114" s="84">
        <v>103</v>
      </c>
      <c r="B114" s="60" t="s">
        <v>16949</v>
      </c>
      <c r="C114" s="120" t="s">
        <v>16950</v>
      </c>
      <c r="D114" s="60" t="s">
        <v>16720</v>
      </c>
      <c r="E114" s="189">
        <v>500000</v>
      </c>
      <c r="F114" s="115" t="s">
        <v>110</v>
      </c>
    </row>
    <row r="115" spans="1:7" ht="78.75">
      <c r="A115" s="84">
        <v>104</v>
      </c>
      <c r="B115" s="50" t="s">
        <v>16951</v>
      </c>
      <c r="C115" s="160" t="s">
        <v>16952</v>
      </c>
      <c r="D115" s="50" t="s">
        <v>16953</v>
      </c>
      <c r="E115" s="189">
        <v>500000</v>
      </c>
      <c r="F115" s="159" t="s">
        <v>110</v>
      </c>
    </row>
    <row r="116" spans="1:7" ht="47.25">
      <c r="A116" s="84">
        <v>105</v>
      </c>
      <c r="B116" s="50" t="s">
        <v>16954</v>
      </c>
      <c r="C116" s="160" t="s">
        <v>16955</v>
      </c>
      <c r="D116" s="50" t="s">
        <v>16956</v>
      </c>
      <c r="E116" s="189">
        <v>500000</v>
      </c>
      <c r="F116" s="159" t="s">
        <v>110</v>
      </c>
    </row>
    <row r="117" spans="1:7" ht="47.25">
      <c r="A117" s="84">
        <v>106</v>
      </c>
      <c r="B117" s="50" t="s">
        <v>16957</v>
      </c>
      <c r="C117" s="160" t="s">
        <v>16958</v>
      </c>
      <c r="D117" s="50" t="s">
        <v>16959</v>
      </c>
      <c r="E117" s="189">
        <v>600000</v>
      </c>
      <c r="F117" s="159" t="s">
        <v>110</v>
      </c>
    </row>
    <row r="118" spans="1:7" ht="94.5">
      <c r="A118" s="84">
        <v>107</v>
      </c>
      <c r="B118" s="50" t="s">
        <v>16960</v>
      </c>
      <c r="C118" s="160" t="s">
        <v>16961</v>
      </c>
      <c r="D118" s="50" t="s">
        <v>16962</v>
      </c>
      <c r="E118" s="189">
        <v>600000</v>
      </c>
      <c r="F118" s="159" t="s">
        <v>110</v>
      </c>
    </row>
    <row r="119" spans="1:7" s="603" customFormat="1" ht="63">
      <c r="A119" s="84">
        <v>108</v>
      </c>
      <c r="B119" s="60" t="s">
        <v>16960</v>
      </c>
      <c r="C119" s="120" t="s">
        <v>16963</v>
      </c>
      <c r="D119" s="60" t="s">
        <v>16964</v>
      </c>
      <c r="E119" s="189">
        <v>300000</v>
      </c>
      <c r="F119" s="115" t="s">
        <v>558</v>
      </c>
    </row>
    <row r="120" spans="1:7" s="603" customFormat="1" ht="63">
      <c r="A120" s="84">
        <v>109</v>
      </c>
      <c r="B120" s="60" t="s">
        <v>16965</v>
      </c>
      <c r="C120" s="120" t="s">
        <v>16966</v>
      </c>
      <c r="D120" s="60" t="s">
        <v>17774</v>
      </c>
      <c r="E120" s="189">
        <v>1000000</v>
      </c>
      <c r="F120" s="115" t="s">
        <v>110</v>
      </c>
      <c r="G120" s="975"/>
    </row>
    <row r="121" spans="1:7" s="603" customFormat="1" ht="78.75">
      <c r="A121" s="84">
        <v>110</v>
      </c>
      <c r="B121" s="60" t="s">
        <v>16967</v>
      </c>
      <c r="C121" s="120" t="s">
        <v>16968</v>
      </c>
      <c r="D121" s="60" t="s">
        <v>16969</v>
      </c>
      <c r="E121" s="189">
        <v>600000</v>
      </c>
      <c r="F121" s="115" t="s">
        <v>110</v>
      </c>
      <c r="G121" s="975"/>
    </row>
    <row r="122" spans="1:7" ht="47.25">
      <c r="A122" s="84">
        <v>111</v>
      </c>
      <c r="B122" s="50" t="s">
        <v>16970</v>
      </c>
      <c r="C122" s="160" t="s">
        <v>16971</v>
      </c>
      <c r="D122" s="50" t="s">
        <v>16972</v>
      </c>
      <c r="E122" s="189">
        <v>400000</v>
      </c>
      <c r="F122" s="159" t="s">
        <v>110</v>
      </c>
    </row>
    <row r="123" spans="1:7" ht="47.25">
      <c r="A123" s="84">
        <v>112</v>
      </c>
      <c r="B123" s="50" t="s">
        <v>16975</v>
      </c>
      <c r="C123" s="160" t="s">
        <v>16976</v>
      </c>
      <c r="D123" s="50" t="s">
        <v>16979</v>
      </c>
      <c r="E123" s="189">
        <v>1000000</v>
      </c>
      <c r="F123" s="159" t="s">
        <v>558</v>
      </c>
    </row>
    <row r="124" spans="1:7" ht="47.25">
      <c r="A124" s="84">
        <v>113</v>
      </c>
      <c r="B124" s="50" t="s">
        <v>16977</v>
      </c>
      <c r="C124" s="160" t="s">
        <v>16978</v>
      </c>
      <c r="D124" s="50" t="s">
        <v>16979</v>
      </c>
      <c r="E124" s="189">
        <v>1000000</v>
      </c>
      <c r="F124" s="159" t="s">
        <v>558</v>
      </c>
    </row>
    <row r="125" spans="1:7" ht="63">
      <c r="A125" s="84">
        <v>114</v>
      </c>
      <c r="B125" s="50" t="s">
        <v>16980</v>
      </c>
      <c r="C125" s="160" t="s">
        <v>16981</v>
      </c>
      <c r="D125" s="50" t="s">
        <v>16982</v>
      </c>
      <c r="E125" s="189">
        <v>300000</v>
      </c>
      <c r="F125" s="159" t="s">
        <v>110</v>
      </c>
    </row>
    <row r="126" spans="1:7">
      <c r="A126" s="84"/>
      <c r="B126" s="85" t="s">
        <v>662</v>
      </c>
      <c r="C126" s="65"/>
      <c r="D126" s="84"/>
      <c r="E126" s="390"/>
      <c r="F126" s="65"/>
    </row>
    <row r="127" spans="1:7" ht="63">
      <c r="A127" s="84">
        <v>115</v>
      </c>
      <c r="B127" s="50" t="s">
        <v>16983</v>
      </c>
      <c r="C127" s="159" t="s">
        <v>16984</v>
      </c>
      <c r="D127" s="50" t="s">
        <v>16985</v>
      </c>
      <c r="E127" s="189">
        <v>400000</v>
      </c>
      <c r="F127" s="159" t="s">
        <v>110</v>
      </c>
    </row>
    <row r="128" spans="1:7" ht="63">
      <c r="A128" s="84">
        <v>116</v>
      </c>
      <c r="B128" s="50" t="s">
        <v>16986</v>
      </c>
      <c r="C128" s="159" t="s">
        <v>16987</v>
      </c>
      <c r="D128" s="50" t="s">
        <v>16988</v>
      </c>
      <c r="E128" s="189">
        <v>400000</v>
      </c>
      <c r="F128" s="159" t="s">
        <v>110</v>
      </c>
    </row>
    <row r="129" spans="1:9" ht="47.25">
      <c r="A129" s="84">
        <v>117</v>
      </c>
      <c r="B129" s="50" t="s">
        <v>16989</v>
      </c>
      <c r="C129" s="159" t="s">
        <v>16990</v>
      </c>
      <c r="D129" s="50" t="s">
        <v>16991</v>
      </c>
      <c r="E129" s="189">
        <v>300000</v>
      </c>
      <c r="F129" s="159" t="s">
        <v>110</v>
      </c>
    </row>
    <row r="130" spans="1:9" ht="47.25">
      <c r="A130" s="84">
        <v>118</v>
      </c>
      <c r="B130" s="50" t="s">
        <v>16992</v>
      </c>
      <c r="C130" s="159" t="s">
        <v>16993</v>
      </c>
      <c r="D130" s="50" t="s">
        <v>16994</v>
      </c>
      <c r="E130" s="189">
        <v>400000</v>
      </c>
      <c r="F130" s="159" t="s">
        <v>110</v>
      </c>
    </row>
    <row r="131" spans="1:9" ht="63">
      <c r="A131" s="84">
        <v>119</v>
      </c>
      <c r="B131" s="50" t="s">
        <v>16995</v>
      </c>
      <c r="C131" s="159" t="s">
        <v>16996</v>
      </c>
      <c r="D131" s="50" t="s">
        <v>16997</v>
      </c>
      <c r="E131" s="189">
        <v>400000</v>
      </c>
      <c r="F131" s="159" t="s">
        <v>110</v>
      </c>
    </row>
    <row r="132" spans="1:9" ht="94.5">
      <c r="A132" s="84">
        <v>120</v>
      </c>
      <c r="B132" s="50" t="s">
        <v>16998</v>
      </c>
      <c r="C132" s="159" t="s">
        <v>16999</v>
      </c>
      <c r="D132" s="50" t="s">
        <v>17000</v>
      </c>
      <c r="E132" s="189">
        <v>200000</v>
      </c>
      <c r="F132" s="159" t="s">
        <v>110</v>
      </c>
    </row>
    <row r="133" spans="1:9" ht="63">
      <c r="A133" s="84">
        <v>121</v>
      </c>
      <c r="B133" s="50" t="s">
        <v>17001</v>
      </c>
      <c r="C133" s="159" t="s">
        <v>17002</v>
      </c>
      <c r="D133" s="50" t="s">
        <v>17003</v>
      </c>
      <c r="E133" s="189">
        <v>400000</v>
      </c>
      <c r="F133" s="159" t="s">
        <v>110</v>
      </c>
    </row>
    <row r="134" spans="1:9" ht="31.5">
      <c r="A134" s="84">
        <v>122</v>
      </c>
      <c r="B134" s="50" t="s">
        <v>17004</v>
      </c>
      <c r="C134" s="159" t="s">
        <v>17005</v>
      </c>
      <c r="D134" s="50" t="s">
        <v>17006</v>
      </c>
      <c r="E134" s="189">
        <v>500000</v>
      </c>
      <c r="F134" s="159" t="s">
        <v>558</v>
      </c>
    </row>
    <row r="135" spans="1:9" ht="47.25">
      <c r="A135" s="84">
        <v>123</v>
      </c>
      <c r="B135" s="50" t="s">
        <v>17007</v>
      </c>
      <c r="C135" s="159" t="s">
        <v>17008</v>
      </c>
      <c r="D135" s="50" t="s">
        <v>17009</v>
      </c>
      <c r="E135" s="189">
        <v>300000</v>
      </c>
      <c r="F135" s="159" t="s">
        <v>110</v>
      </c>
    </row>
    <row r="136" spans="1:9" s="603" customFormat="1" ht="78.75">
      <c r="A136" s="84">
        <v>124</v>
      </c>
      <c r="B136" s="60" t="s">
        <v>17010</v>
      </c>
      <c r="C136" s="115" t="s">
        <v>17011</v>
      </c>
      <c r="D136" s="60" t="s">
        <v>17012</v>
      </c>
      <c r="E136" s="189">
        <v>200000</v>
      </c>
      <c r="F136" s="115" t="s">
        <v>110</v>
      </c>
    </row>
    <row r="137" spans="1:9">
      <c r="A137" s="84"/>
      <c r="B137" s="2171" t="s">
        <v>4589</v>
      </c>
      <c r="C137" s="2171"/>
      <c r="D137" s="84"/>
      <c r="E137" s="390"/>
      <c r="F137" s="65"/>
    </row>
    <row r="138" spans="1:9" ht="126">
      <c r="A138" s="84">
        <v>125</v>
      </c>
      <c r="B138" s="50" t="s">
        <v>17013</v>
      </c>
      <c r="C138" s="159" t="s">
        <v>17014</v>
      </c>
      <c r="D138" s="50" t="s">
        <v>24134</v>
      </c>
      <c r="E138" s="189">
        <v>200000</v>
      </c>
      <c r="F138" s="159" t="s">
        <v>558</v>
      </c>
    </row>
    <row r="139" spans="1:9" ht="126">
      <c r="A139" s="84">
        <v>126</v>
      </c>
      <c r="B139" s="50" t="s">
        <v>17015</v>
      </c>
      <c r="C139" s="159" t="s">
        <v>17016</v>
      </c>
      <c r="D139" s="50" t="s">
        <v>24135</v>
      </c>
      <c r="E139" s="189">
        <v>230957.51</v>
      </c>
      <c r="F139" s="159" t="s">
        <v>558</v>
      </c>
      <c r="I139" s="50"/>
    </row>
    <row r="140" spans="1:9" ht="47.25">
      <c r="A140" s="84">
        <v>127</v>
      </c>
      <c r="B140" s="50" t="s">
        <v>17017</v>
      </c>
      <c r="C140" s="159" t="s">
        <v>17018</v>
      </c>
      <c r="D140" s="50" t="s">
        <v>24136</v>
      </c>
      <c r="E140" s="189">
        <v>200000</v>
      </c>
      <c r="F140" s="159" t="s">
        <v>558</v>
      </c>
    </row>
    <row r="141" spans="1:9" ht="31.5">
      <c r="A141" s="84">
        <v>128</v>
      </c>
      <c r="B141" s="50" t="s">
        <v>16721</v>
      </c>
      <c r="C141" s="159" t="s">
        <v>17019</v>
      </c>
      <c r="D141" s="50" t="s">
        <v>24136</v>
      </c>
      <c r="E141" s="189">
        <v>250000</v>
      </c>
      <c r="F141" s="159" t="s">
        <v>558</v>
      </c>
    </row>
    <row r="142" spans="1:9" ht="47.25">
      <c r="A142" s="84">
        <v>129</v>
      </c>
      <c r="B142" s="50" t="s">
        <v>17020</v>
      </c>
      <c r="C142" s="159" t="s">
        <v>17021</v>
      </c>
      <c r="D142" s="50" t="s">
        <v>24137</v>
      </c>
      <c r="E142" s="189">
        <v>200000</v>
      </c>
      <c r="F142" s="159" t="s">
        <v>558</v>
      </c>
    </row>
    <row r="143" spans="1:9" ht="47.25">
      <c r="A143" s="84">
        <v>130</v>
      </c>
      <c r="B143" s="50" t="s">
        <v>17022</v>
      </c>
      <c r="C143" s="159" t="s">
        <v>17023</v>
      </c>
      <c r="D143" s="50" t="s">
        <v>24136</v>
      </c>
      <c r="E143" s="189">
        <v>250000</v>
      </c>
      <c r="F143" s="159" t="s">
        <v>558</v>
      </c>
    </row>
    <row r="144" spans="1:9" ht="47.25">
      <c r="A144" s="84">
        <v>131</v>
      </c>
      <c r="B144" s="50" t="s">
        <v>17024</v>
      </c>
      <c r="C144" s="159" t="s">
        <v>17025</v>
      </c>
      <c r="D144" s="50" t="s">
        <v>24136</v>
      </c>
      <c r="E144" s="189">
        <v>250000</v>
      </c>
      <c r="F144" s="159" t="s">
        <v>558</v>
      </c>
    </row>
    <row r="145" spans="1:6" ht="47.25">
      <c r="A145" s="84">
        <v>132</v>
      </c>
      <c r="B145" s="50" t="s">
        <v>17026</v>
      </c>
      <c r="C145" s="159" t="s">
        <v>17027</v>
      </c>
      <c r="D145" s="50" t="s">
        <v>24136</v>
      </c>
      <c r="E145" s="189">
        <v>250000</v>
      </c>
      <c r="F145" s="159" t="s">
        <v>558</v>
      </c>
    </row>
    <row r="146" spans="1:6" ht="47.25">
      <c r="A146" s="84">
        <v>133</v>
      </c>
      <c r="B146" s="50" t="s">
        <v>17028</v>
      </c>
      <c r="C146" s="159" t="s">
        <v>17029</v>
      </c>
      <c r="D146" s="50" t="s">
        <v>24138</v>
      </c>
      <c r="E146" s="189">
        <v>100000</v>
      </c>
      <c r="F146" s="159" t="s">
        <v>558</v>
      </c>
    </row>
    <row r="147" spans="1:6" ht="31.5">
      <c r="A147" s="84">
        <v>134</v>
      </c>
      <c r="B147" s="50" t="s">
        <v>16770</v>
      </c>
      <c r="C147" s="159" t="s">
        <v>17030</v>
      </c>
      <c r="D147" s="50" t="s">
        <v>24139</v>
      </c>
      <c r="E147" s="189">
        <v>250000</v>
      </c>
      <c r="F147" s="159" t="s">
        <v>558</v>
      </c>
    </row>
    <row r="148" spans="1:6">
      <c r="A148" s="84"/>
      <c r="B148" s="2171" t="s">
        <v>208</v>
      </c>
      <c r="C148" s="2171"/>
      <c r="D148" s="84"/>
      <c r="E148" s="390"/>
      <c r="F148" s="65"/>
    </row>
    <row r="149" spans="1:6" ht="63">
      <c r="A149" s="84">
        <v>135</v>
      </c>
      <c r="B149" s="343" t="s">
        <v>17031</v>
      </c>
      <c r="C149" s="65" t="s">
        <v>17032</v>
      </c>
      <c r="D149" s="73" t="s">
        <v>24140</v>
      </c>
      <c r="E149" s="390">
        <v>500000</v>
      </c>
      <c r="F149" s="65" t="s">
        <v>558</v>
      </c>
    </row>
    <row r="150" spans="1:6" ht="86.25" customHeight="1">
      <c r="A150" s="84">
        <v>136</v>
      </c>
      <c r="B150" s="343" t="s">
        <v>17033</v>
      </c>
      <c r="C150" s="65" t="s">
        <v>17034</v>
      </c>
      <c r="D150" s="73" t="s">
        <v>17035</v>
      </c>
      <c r="E150" s="390">
        <v>1000000</v>
      </c>
      <c r="F150" s="65" t="s">
        <v>110</v>
      </c>
    </row>
    <row r="151" spans="1:6">
      <c r="A151" s="84"/>
      <c r="B151" s="2171" t="s">
        <v>9771</v>
      </c>
      <c r="C151" s="2171"/>
      <c r="D151" s="2171"/>
      <c r="E151" s="388">
        <f>SUM(E6:E150)</f>
        <v>107840875.52</v>
      </c>
      <c r="F151" s="65"/>
    </row>
    <row r="152" spans="1:6" s="286" customFormat="1" ht="77.25" customHeight="1">
      <c r="A152" s="2183" t="s">
        <v>20503</v>
      </c>
      <c r="B152" s="2184"/>
      <c r="C152" s="2185"/>
      <c r="D152" s="2183" t="s">
        <v>20504</v>
      </c>
      <c r="E152" s="2184"/>
      <c r="F152" s="2185"/>
    </row>
    <row r="164" spans="1:7" ht="78.75">
      <c r="A164" s="84">
        <v>112</v>
      </c>
      <c r="B164" s="50" t="s">
        <v>16973</v>
      </c>
      <c r="C164" s="160" t="s">
        <v>16974</v>
      </c>
      <c r="D164" s="50" t="s">
        <v>24133</v>
      </c>
      <c r="E164" s="189">
        <v>400000</v>
      </c>
      <c r="F164" s="159" t="s">
        <v>110</v>
      </c>
    </row>
    <row r="165" spans="1:7" ht="94.5">
      <c r="A165" s="84">
        <f>A54+1</f>
        <v>45</v>
      </c>
      <c r="B165" s="50" t="s">
        <v>16796</v>
      </c>
      <c r="C165" s="159" t="s">
        <v>16797</v>
      </c>
      <c r="D165" s="50" t="s">
        <v>17771</v>
      </c>
      <c r="E165" s="189">
        <v>400000</v>
      </c>
      <c r="F165" s="159" t="s">
        <v>118</v>
      </c>
    </row>
    <row r="166" spans="1:7" ht="78.75">
      <c r="A166" s="147">
        <f>A59+1</f>
        <v>50</v>
      </c>
      <c r="B166" s="60" t="s">
        <v>16812</v>
      </c>
      <c r="C166" s="115" t="s">
        <v>16813</v>
      </c>
      <c r="D166" s="60" t="s">
        <v>17772</v>
      </c>
      <c r="E166" s="189">
        <v>400000</v>
      </c>
      <c r="F166" s="115" t="s">
        <v>558</v>
      </c>
      <c r="G166" s="603" t="s">
        <v>16814</v>
      </c>
    </row>
    <row r="167" spans="1:7">
      <c r="E167" s="391">
        <f>SUM(E164:E166)</f>
        <v>1200000</v>
      </c>
    </row>
    <row r="170" spans="1:7">
      <c r="E170" s="391">
        <f>E167+E151</f>
        <v>109040875.52</v>
      </c>
    </row>
  </sheetData>
  <mergeCells count="12">
    <mergeCell ref="A1:F1"/>
    <mergeCell ref="A2:F2"/>
    <mergeCell ref="A3:F3"/>
    <mergeCell ref="B5:D5"/>
    <mergeCell ref="B10:C10"/>
    <mergeCell ref="A152:C152"/>
    <mergeCell ref="D152:F152"/>
    <mergeCell ref="B23:C23"/>
    <mergeCell ref="B104:C104"/>
    <mergeCell ref="B137:C137"/>
    <mergeCell ref="B148:C148"/>
    <mergeCell ref="B151:D151"/>
  </mergeCells>
  <pageMargins left="0.7" right="0.7" top="0.75" bottom="0.75" header="0.3" footer="0.3"/>
  <pageSetup orientation="landscape" r:id="rId1"/>
  <headerFooter>
    <oddFooter>Page &amp;P of &amp;N</oddFooter>
  </headerFooter>
</worksheet>
</file>

<file path=xl/worksheets/sheet18.xml><?xml version="1.0" encoding="utf-8"?>
<worksheet xmlns="http://schemas.openxmlformats.org/spreadsheetml/2006/main" xmlns:r="http://schemas.openxmlformats.org/officeDocument/2006/relationships">
  <sheetPr>
    <tabColor theme="5" tint="-0.499984740745262"/>
  </sheetPr>
  <dimension ref="A1:H84"/>
  <sheetViews>
    <sheetView workbookViewId="0">
      <selection activeCell="H6" sqref="H6"/>
    </sheetView>
  </sheetViews>
  <sheetFormatPr defaultRowHeight="15"/>
  <cols>
    <col min="1" max="1" width="6.28515625" style="676" customWidth="1"/>
    <col min="2" max="2" width="13.5703125" style="676" customWidth="1"/>
    <col min="3" max="3" width="41.5703125" style="676" customWidth="1"/>
    <col min="4" max="4" width="29.5703125" style="676" customWidth="1"/>
    <col min="5" max="5" width="20.85546875" style="237" customWidth="1"/>
    <col min="6" max="6" width="9.42578125" style="236" customWidth="1"/>
    <col min="7" max="7" width="9.140625" style="676"/>
    <col min="8" max="8" width="11.5703125" style="676" bestFit="1" customWidth="1"/>
    <col min="9" max="16384" width="9.140625" style="676"/>
  </cols>
  <sheetData>
    <row r="1" spans="1:6" ht="15.75">
      <c r="A1" s="2197" t="s">
        <v>133</v>
      </c>
      <c r="B1" s="2197"/>
      <c r="C1" s="2197"/>
      <c r="D1" s="2197"/>
      <c r="E1" s="2197"/>
      <c r="F1" s="2197"/>
    </row>
    <row r="2" spans="1:6" ht="15.75">
      <c r="A2" s="2197" t="s">
        <v>12480</v>
      </c>
      <c r="B2" s="2197"/>
      <c r="C2" s="2197"/>
      <c r="D2" s="2197"/>
      <c r="E2" s="2197"/>
      <c r="F2" s="2197"/>
    </row>
    <row r="3" spans="1:6" ht="15.75">
      <c r="A3" s="2197" t="s">
        <v>140</v>
      </c>
      <c r="B3" s="2197"/>
      <c r="C3" s="2197"/>
      <c r="D3" s="2197"/>
      <c r="E3" s="2197"/>
      <c r="F3" s="2197"/>
    </row>
    <row r="4" spans="1:6" ht="31.5">
      <c r="A4" s="52" t="s">
        <v>13601</v>
      </c>
      <c r="B4" s="253" t="s">
        <v>135</v>
      </c>
      <c r="C4" s="253" t="s">
        <v>0</v>
      </c>
      <c r="D4" s="253" t="s">
        <v>136</v>
      </c>
      <c r="E4" s="552" t="s">
        <v>137</v>
      </c>
      <c r="F4" s="253" t="s">
        <v>1646</v>
      </c>
    </row>
    <row r="5" spans="1:6" ht="15.75" customHeight="1">
      <c r="A5" s="52"/>
      <c r="B5" s="2215" t="s">
        <v>139</v>
      </c>
      <c r="C5" s="2220"/>
      <c r="D5" s="2216"/>
      <c r="E5" s="552"/>
      <c r="F5" s="253"/>
    </row>
    <row r="6" spans="1:6" ht="31.5">
      <c r="A6" s="175"/>
      <c r="B6" s="159" t="s">
        <v>789</v>
      </c>
      <c r="C6" s="159" t="s">
        <v>12481</v>
      </c>
      <c r="D6" s="159" t="s">
        <v>12255</v>
      </c>
      <c r="E6" s="189">
        <v>2873685</v>
      </c>
      <c r="F6" s="159" t="s">
        <v>118</v>
      </c>
    </row>
    <row r="7" spans="1:6" ht="63">
      <c r="A7" s="175"/>
      <c r="B7" s="159" t="s">
        <v>467</v>
      </c>
      <c r="C7" s="159" t="s">
        <v>12482</v>
      </c>
      <c r="D7" s="159" t="s">
        <v>12483</v>
      </c>
      <c r="E7" s="189">
        <v>1787175.69</v>
      </c>
      <c r="F7" s="159" t="s">
        <v>118</v>
      </c>
    </row>
    <row r="8" spans="1:6" ht="31.5">
      <c r="A8" s="175"/>
      <c r="B8" s="159" t="s">
        <v>7</v>
      </c>
      <c r="C8" s="159" t="s">
        <v>12484</v>
      </c>
      <c r="D8" s="159" t="s">
        <v>9</v>
      </c>
      <c r="E8" s="189">
        <v>77760</v>
      </c>
      <c r="F8" s="159" t="s">
        <v>118</v>
      </c>
    </row>
    <row r="9" spans="1:6" ht="31.5">
      <c r="A9" s="175"/>
      <c r="B9" s="159" t="s">
        <v>10</v>
      </c>
      <c r="C9" s="159" t="s">
        <v>12485</v>
      </c>
      <c r="D9" s="159" t="s">
        <v>175</v>
      </c>
      <c r="E9" s="189">
        <v>66000</v>
      </c>
      <c r="F9" s="159" t="s">
        <v>118</v>
      </c>
    </row>
    <row r="10" spans="1:6" ht="47.25">
      <c r="A10" s="175"/>
      <c r="B10" s="159" t="s">
        <v>12</v>
      </c>
      <c r="C10" s="159" t="s">
        <v>12486</v>
      </c>
      <c r="D10" s="159" t="s">
        <v>12487</v>
      </c>
      <c r="E10" s="189">
        <v>1737831.84</v>
      </c>
      <c r="F10" s="159" t="s">
        <v>118</v>
      </c>
    </row>
    <row r="11" spans="1:6" ht="15.75">
      <c r="A11" s="175"/>
      <c r="B11" s="2172" t="s">
        <v>1308</v>
      </c>
      <c r="C11" s="2231"/>
      <c r="D11" s="159"/>
      <c r="E11" s="189"/>
      <c r="F11" s="159"/>
    </row>
    <row r="12" spans="1:6" ht="63">
      <c r="A12" s="175"/>
      <c r="B12" s="159" t="s">
        <v>5</v>
      </c>
      <c r="C12" s="159" t="s">
        <v>12488</v>
      </c>
      <c r="D12" s="159" t="s">
        <v>11629</v>
      </c>
      <c r="E12" s="189">
        <v>662425.26</v>
      </c>
      <c r="F12" s="159" t="s">
        <v>118</v>
      </c>
    </row>
    <row r="13" spans="1:6" ht="47.25">
      <c r="A13" s="175"/>
      <c r="B13" s="159" t="s">
        <v>12</v>
      </c>
      <c r="C13" s="159" t="s">
        <v>12489</v>
      </c>
      <c r="D13" s="159" t="s">
        <v>12487</v>
      </c>
      <c r="E13" s="189">
        <v>1113942.54</v>
      </c>
      <c r="F13" s="159" t="s">
        <v>118</v>
      </c>
    </row>
    <row r="14" spans="1:6" ht="63">
      <c r="A14" s="175"/>
      <c r="B14" s="159" t="s">
        <v>360</v>
      </c>
      <c r="C14" s="159" t="s">
        <v>12490</v>
      </c>
      <c r="D14" s="159" t="s">
        <v>10798</v>
      </c>
      <c r="E14" s="189">
        <v>1494858.47</v>
      </c>
      <c r="F14" s="159" t="s">
        <v>118</v>
      </c>
    </row>
    <row r="15" spans="1:6" ht="15.75">
      <c r="A15" s="175"/>
      <c r="B15" s="2172" t="s">
        <v>593</v>
      </c>
      <c r="C15" s="2231"/>
      <c r="D15" s="159"/>
      <c r="E15" s="189"/>
      <c r="F15" s="159"/>
    </row>
    <row r="16" spans="1:6" ht="47.25">
      <c r="A16" s="175"/>
      <c r="B16" s="159" t="s">
        <v>39</v>
      </c>
      <c r="C16" s="159" t="s">
        <v>12491</v>
      </c>
      <c r="D16" s="159" t="s">
        <v>12492</v>
      </c>
      <c r="E16" s="189">
        <v>13739150.32</v>
      </c>
      <c r="F16" s="159" t="s">
        <v>118</v>
      </c>
    </row>
    <row r="17" spans="1:8" ht="47.25">
      <c r="A17" s="175"/>
      <c r="B17" s="159" t="s">
        <v>596</v>
      </c>
      <c r="C17" s="159" t="s">
        <v>12493</v>
      </c>
      <c r="D17" s="159" t="s">
        <v>12492</v>
      </c>
      <c r="E17" s="189">
        <v>13792294.83</v>
      </c>
      <c r="F17" s="159" t="s">
        <v>118</v>
      </c>
    </row>
    <row r="18" spans="1:8" ht="15.75">
      <c r="A18" s="175"/>
      <c r="B18" s="2172" t="s">
        <v>207</v>
      </c>
      <c r="C18" s="2231"/>
      <c r="D18" s="159"/>
      <c r="E18" s="189"/>
      <c r="F18" s="159"/>
    </row>
    <row r="19" spans="1:8" ht="63">
      <c r="A19" s="175"/>
      <c r="B19" s="159" t="s">
        <v>475</v>
      </c>
      <c r="C19" s="159" t="s">
        <v>12494</v>
      </c>
      <c r="D19" s="159" t="s">
        <v>11633</v>
      </c>
      <c r="E19" s="189">
        <v>5738993.4500000002</v>
      </c>
      <c r="F19" s="159" t="s">
        <v>118</v>
      </c>
    </row>
    <row r="20" spans="1:8" ht="15.75">
      <c r="A20" s="175"/>
      <c r="B20" s="2172" t="s">
        <v>930</v>
      </c>
      <c r="C20" s="2231"/>
      <c r="D20" s="159"/>
      <c r="E20" s="189"/>
      <c r="F20" s="159"/>
    </row>
    <row r="21" spans="1:8" ht="409.5">
      <c r="A21" s="175"/>
      <c r="B21" s="159" t="s">
        <v>581</v>
      </c>
      <c r="C21" s="159" t="s">
        <v>13596</v>
      </c>
      <c r="D21" s="159" t="s">
        <v>13597</v>
      </c>
      <c r="E21" s="189">
        <v>837931</v>
      </c>
      <c r="F21" s="159" t="s">
        <v>118</v>
      </c>
    </row>
    <row r="22" spans="1:8" ht="15.75">
      <c r="A22" s="175"/>
      <c r="B22" s="2172" t="s">
        <v>810</v>
      </c>
      <c r="C22" s="2231"/>
      <c r="D22" s="159"/>
      <c r="E22" s="189"/>
      <c r="F22" s="159"/>
      <c r="H22" s="676">
        <v>14</v>
      </c>
    </row>
    <row r="23" spans="1:8" ht="47.25">
      <c r="A23" s="175"/>
      <c r="B23" s="159" t="s">
        <v>12496</v>
      </c>
      <c r="C23" s="159" t="s">
        <v>12497</v>
      </c>
      <c r="D23" s="159" t="s">
        <v>12498</v>
      </c>
      <c r="E23" s="189">
        <v>1706350</v>
      </c>
      <c r="F23" s="159" t="s">
        <v>118</v>
      </c>
      <c r="H23" s="225"/>
    </row>
    <row r="24" spans="1:8" ht="78.75">
      <c r="A24" s="175"/>
      <c r="B24" s="159" t="s">
        <v>12499</v>
      </c>
      <c r="C24" s="159" t="s">
        <v>12500</v>
      </c>
      <c r="D24" s="159" t="s">
        <v>12501</v>
      </c>
      <c r="E24" s="189">
        <v>2000000</v>
      </c>
      <c r="F24" s="159" t="s">
        <v>4</v>
      </c>
    </row>
    <row r="25" spans="1:8" ht="78.75">
      <c r="A25" s="175"/>
      <c r="B25" s="159" t="s">
        <v>12502</v>
      </c>
      <c r="C25" s="159" t="s">
        <v>12503</v>
      </c>
      <c r="D25" s="159" t="s">
        <v>12504</v>
      </c>
      <c r="E25" s="189">
        <v>2000000</v>
      </c>
      <c r="F25" s="159" t="s">
        <v>4</v>
      </c>
    </row>
    <row r="26" spans="1:8" ht="78.75">
      <c r="A26" s="175"/>
      <c r="B26" s="159" t="s">
        <v>12505</v>
      </c>
      <c r="C26" s="159" t="s">
        <v>12506</v>
      </c>
      <c r="D26" s="159" t="s">
        <v>12501</v>
      </c>
      <c r="E26" s="189">
        <v>2000000</v>
      </c>
      <c r="F26" s="159" t="s">
        <v>4</v>
      </c>
    </row>
    <row r="27" spans="1:8" ht="47.25">
      <c r="A27" s="175"/>
      <c r="B27" s="159" t="s">
        <v>12507</v>
      </c>
      <c r="C27" s="159" t="s">
        <v>12508</v>
      </c>
      <c r="D27" s="159" t="s">
        <v>13598</v>
      </c>
      <c r="E27" s="189">
        <v>2200000</v>
      </c>
      <c r="F27" s="159" t="s">
        <v>4</v>
      </c>
    </row>
    <row r="28" spans="1:8" ht="47.25">
      <c r="A28" s="175"/>
      <c r="B28" s="159" t="s">
        <v>12507</v>
      </c>
      <c r="C28" s="159" t="s">
        <v>12508</v>
      </c>
      <c r="D28" s="159" t="s">
        <v>12509</v>
      </c>
      <c r="E28" s="189">
        <v>400000</v>
      </c>
      <c r="F28" s="159" t="s">
        <v>4</v>
      </c>
    </row>
    <row r="29" spans="1:8" ht="47.25">
      <c r="A29" s="175"/>
      <c r="B29" s="159" t="s">
        <v>12510</v>
      </c>
      <c r="C29" s="159" t="s">
        <v>12511</v>
      </c>
      <c r="D29" s="159" t="s">
        <v>12512</v>
      </c>
      <c r="E29" s="189">
        <v>2200000</v>
      </c>
      <c r="F29" s="159" t="s">
        <v>4</v>
      </c>
    </row>
    <row r="30" spans="1:8" ht="47.25">
      <c r="A30" s="175"/>
      <c r="B30" s="159" t="s">
        <v>12510</v>
      </c>
      <c r="C30" s="159" t="s">
        <v>12511</v>
      </c>
      <c r="D30" s="159" t="s">
        <v>12513</v>
      </c>
      <c r="E30" s="189">
        <v>400000</v>
      </c>
      <c r="F30" s="159" t="s">
        <v>4</v>
      </c>
    </row>
    <row r="31" spans="1:8" ht="78.75">
      <c r="A31" s="175"/>
      <c r="B31" s="159" t="s">
        <v>12514</v>
      </c>
      <c r="C31" s="159" t="s">
        <v>12515</v>
      </c>
      <c r="D31" s="159" t="s">
        <v>12504</v>
      </c>
      <c r="E31" s="189">
        <v>2000000</v>
      </c>
      <c r="F31" s="159" t="s">
        <v>4</v>
      </c>
    </row>
    <row r="32" spans="1:8" ht="63">
      <c r="A32" s="175"/>
      <c r="B32" s="159" t="s">
        <v>12516</v>
      </c>
      <c r="C32" s="159" t="s">
        <v>12517</v>
      </c>
      <c r="D32" s="159" t="s">
        <v>12518</v>
      </c>
      <c r="E32" s="189">
        <v>1100000</v>
      </c>
      <c r="F32" s="159" t="s">
        <v>4</v>
      </c>
    </row>
    <row r="33" spans="1:6" ht="63">
      <c r="A33" s="175"/>
      <c r="B33" s="159" t="s">
        <v>12516</v>
      </c>
      <c r="C33" s="159" t="s">
        <v>12517</v>
      </c>
      <c r="D33" s="159" t="s">
        <v>12519</v>
      </c>
      <c r="E33" s="189">
        <v>200000</v>
      </c>
      <c r="F33" s="159" t="s">
        <v>4</v>
      </c>
    </row>
    <row r="34" spans="1:6" ht="78.75">
      <c r="A34" s="175"/>
      <c r="B34" s="159" t="s">
        <v>12520</v>
      </c>
      <c r="C34" s="159" t="s">
        <v>12521</v>
      </c>
      <c r="D34" s="159" t="s">
        <v>12504</v>
      </c>
      <c r="E34" s="189">
        <v>2000000</v>
      </c>
      <c r="F34" s="159" t="s">
        <v>4</v>
      </c>
    </row>
    <row r="35" spans="1:6" ht="78.75">
      <c r="A35" s="175"/>
      <c r="B35" s="159" t="s">
        <v>12522</v>
      </c>
      <c r="C35" s="159" t="s">
        <v>12523</v>
      </c>
      <c r="D35" s="159" t="s">
        <v>12524</v>
      </c>
      <c r="E35" s="189">
        <v>2000000</v>
      </c>
      <c r="F35" s="159" t="s">
        <v>4</v>
      </c>
    </row>
    <row r="36" spans="1:6" ht="78.75">
      <c r="A36" s="175"/>
      <c r="B36" s="159" t="s">
        <v>12525</v>
      </c>
      <c r="C36" s="159" t="s">
        <v>12526</v>
      </c>
      <c r="D36" s="255" t="s">
        <v>12527</v>
      </c>
      <c r="E36" s="189">
        <v>250000</v>
      </c>
      <c r="F36" s="159" t="s">
        <v>4</v>
      </c>
    </row>
    <row r="37" spans="1:6" ht="15.75">
      <c r="A37" s="175"/>
      <c r="B37" s="2172" t="s">
        <v>535</v>
      </c>
      <c r="C37" s="2231"/>
      <c r="D37" s="159"/>
      <c r="E37" s="189"/>
      <c r="F37" s="159"/>
    </row>
    <row r="38" spans="1:6" ht="126">
      <c r="A38" s="175"/>
      <c r="B38" s="159" t="s">
        <v>12541</v>
      </c>
      <c r="C38" s="159" t="s">
        <v>12542</v>
      </c>
      <c r="D38" s="159" t="s">
        <v>12543</v>
      </c>
      <c r="E38" s="189">
        <v>650000</v>
      </c>
      <c r="F38" s="159" t="s">
        <v>4</v>
      </c>
    </row>
    <row r="39" spans="1:6" ht="47.25">
      <c r="A39" s="175"/>
      <c r="B39" s="159" t="s">
        <v>12544</v>
      </c>
      <c r="C39" s="159" t="s">
        <v>12545</v>
      </c>
      <c r="D39" s="159" t="s">
        <v>12546</v>
      </c>
      <c r="E39" s="189">
        <v>3300000</v>
      </c>
      <c r="F39" s="159" t="s">
        <v>4</v>
      </c>
    </row>
    <row r="40" spans="1:6" ht="81.75">
      <c r="A40" s="175"/>
      <c r="B40" s="159" t="s">
        <v>12547</v>
      </c>
      <c r="C40" s="159" t="s">
        <v>12548</v>
      </c>
      <c r="D40" s="159" t="s">
        <v>12549</v>
      </c>
      <c r="E40" s="189">
        <v>5530990</v>
      </c>
      <c r="F40" s="159" t="s">
        <v>118</v>
      </c>
    </row>
    <row r="41" spans="1:6" s="2" customFormat="1" ht="78.75">
      <c r="A41" s="175"/>
      <c r="B41" s="115" t="s">
        <v>12550</v>
      </c>
      <c r="C41" s="115" t="s">
        <v>12551</v>
      </c>
      <c r="D41" s="115" t="s">
        <v>12552</v>
      </c>
      <c r="E41" s="189">
        <v>1693570</v>
      </c>
      <c r="F41" s="159" t="s">
        <v>118</v>
      </c>
    </row>
    <row r="42" spans="1:6" ht="94.5">
      <c r="A42" s="175"/>
      <c r="B42" s="159" t="s">
        <v>12553</v>
      </c>
      <c r="C42" s="159" t="s">
        <v>12554</v>
      </c>
      <c r="D42" s="159" t="s">
        <v>12555</v>
      </c>
      <c r="E42" s="189">
        <v>2200000</v>
      </c>
      <c r="F42" s="159" t="s">
        <v>4</v>
      </c>
    </row>
    <row r="43" spans="1:6" ht="126">
      <c r="A43" s="175"/>
      <c r="B43" s="159" t="s">
        <v>12556</v>
      </c>
      <c r="C43" s="159" t="s">
        <v>12557</v>
      </c>
      <c r="D43" s="159" t="s">
        <v>12558</v>
      </c>
      <c r="E43" s="189">
        <v>5115740</v>
      </c>
      <c r="F43" s="159" t="s">
        <v>118</v>
      </c>
    </row>
    <row r="44" spans="1:6" ht="110.25">
      <c r="A44" s="175"/>
      <c r="B44" s="159" t="s">
        <v>12559</v>
      </c>
      <c r="C44" s="159" t="s">
        <v>12560</v>
      </c>
      <c r="D44" s="159" t="s">
        <v>12561</v>
      </c>
      <c r="E44" s="189">
        <v>1367141.4</v>
      </c>
      <c r="F44" s="159" t="s">
        <v>118</v>
      </c>
    </row>
    <row r="45" spans="1:6" s="2" customFormat="1" ht="94.5">
      <c r="A45" s="175"/>
      <c r="B45" s="66" t="s">
        <v>12562</v>
      </c>
      <c r="C45" s="66" t="s">
        <v>12563</v>
      </c>
      <c r="D45" s="66" t="s">
        <v>12564</v>
      </c>
      <c r="E45" s="390">
        <v>4825886.97</v>
      </c>
      <c r="F45" s="159" t="s">
        <v>118</v>
      </c>
    </row>
    <row r="46" spans="1:6" ht="78.75">
      <c r="A46" s="175"/>
      <c r="B46" s="159" t="s">
        <v>12565</v>
      </c>
      <c r="C46" s="159" t="s">
        <v>12566</v>
      </c>
      <c r="D46" s="159" t="s">
        <v>12567</v>
      </c>
      <c r="E46" s="189">
        <v>2089470</v>
      </c>
      <c r="F46" s="159" t="s">
        <v>118</v>
      </c>
    </row>
    <row r="47" spans="1:6" ht="47.25">
      <c r="A47" s="175"/>
      <c r="B47" s="159" t="s">
        <v>12568</v>
      </c>
      <c r="C47" s="159" t="s">
        <v>12569</v>
      </c>
      <c r="D47" s="159" t="s">
        <v>12512</v>
      </c>
      <c r="E47" s="189">
        <v>2200000</v>
      </c>
      <c r="F47" s="159" t="s">
        <v>4</v>
      </c>
    </row>
    <row r="48" spans="1:6" ht="47.25">
      <c r="A48" s="175"/>
      <c r="B48" s="159" t="s">
        <v>12568</v>
      </c>
      <c r="C48" s="159" t="s">
        <v>12569</v>
      </c>
      <c r="D48" s="159" t="s">
        <v>12509</v>
      </c>
      <c r="E48" s="189">
        <v>400000</v>
      </c>
      <c r="F48" s="159" t="s">
        <v>4</v>
      </c>
    </row>
    <row r="49" spans="1:6" ht="126">
      <c r="A49" s="175"/>
      <c r="B49" s="159" t="s">
        <v>12570</v>
      </c>
      <c r="C49" s="159" t="s">
        <v>12571</v>
      </c>
      <c r="D49" s="159" t="s">
        <v>12572</v>
      </c>
      <c r="E49" s="189">
        <v>650000</v>
      </c>
      <c r="F49" s="159" t="s">
        <v>4</v>
      </c>
    </row>
    <row r="50" spans="1:6" ht="47.25">
      <c r="A50" s="175"/>
      <c r="B50" s="159" t="s">
        <v>12573</v>
      </c>
      <c r="C50" s="159" t="s">
        <v>12574</v>
      </c>
      <c r="D50" s="159" t="s">
        <v>12512</v>
      </c>
      <c r="E50" s="189">
        <v>2200000</v>
      </c>
      <c r="F50" s="159" t="s">
        <v>4</v>
      </c>
    </row>
    <row r="51" spans="1:6" ht="47.25">
      <c r="A51" s="175"/>
      <c r="B51" s="159" t="s">
        <v>12573</v>
      </c>
      <c r="C51" s="159" t="s">
        <v>12574</v>
      </c>
      <c r="D51" s="159" t="s">
        <v>12509</v>
      </c>
      <c r="E51" s="189">
        <v>400000</v>
      </c>
      <c r="F51" s="159" t="s">
        <v>4</v>
      </c>
    </row>
    <row r="52" spans="1:6" ht="15.75">
      <c r="A52" s="175"/>
      <c r="B52" s="2172" t="s">
        <v>662</v>
      </c>
      <c r="C52" s="2231"/>
      <c r="D52" s="159"/>
      <c r="E52" s="189"/>
      <c r="F52" s="159"/>
    </row>
    <row r="53" spans="1:6" ht="110.25">
      <c r="A53" s="175"/>
      <c r="B53" s="159" t="s">
        <v>12575</v>
      </c>
      <c r="C53" s="159" t="s">
        <v>12576</v>
      </c>
      <c r="D53" s="159" t="s">
        <v>12577</v>
      </c>
      <c r="E53" s="189">
        <v>1172760</v>
      </c>
      <c r="F53" s="159" t="s">
        <v>118</v>
      </c>
    </row>
    <row r="54" spans="1:6" ht="127.5" customHeight="1">
      <c r="A54" s="175"/>
      <c r="B54" s="159" t="s">
        <v>13599</v>
      </c>
      <c r="C54" s="159" t="s">
        <v>12578</v>
      </c>
      <c r="D54" s="159" t="s">
        <v>12579</v>
      </c>
      <c r="E54" s="189">
        <v>1821600</v>
      </c>
      <c r="F54" s="159" t="s">
        <v>118</v>
      </c>
    </row>
    <row r="55" spans="1:6" ht="102" customHeight="1">
      <c r="A55" s="175"/>
      <c r="B55" s="159" t="s">
        <v>12580</v>
      </c>
      <c r="C55" s="159" t="s">
        <v>12581</v>
      </c>
      <c r="D55" s="159" t="s">
        <v>12582</v>
      </c>
      <c r="E55" s="189">
        <v>2900000</v>
      </c>
      <c r="F55" s="159" t="s">
        <v>118</v>
      </c>
    </row>
    <row r="56" spans="1:6" ht="149.25" customHeight="1">
      <c r="A56" s="175"/>
      <c r="B56" s="159" t="s">
        <v>13600</v>
      </c>
      <c r="C56" s="159" t="s">
        <v>12583</v>
      </c>
      <c r="D56" s="159" t="s">
        <v>12584</v>
      </c>
      <c r="E56" s="189">
        <v>1501800</v>
      </c>
      <c r="F56" s="159" t="s">
        <v>118</v>
      </c>
    </row>
    <row r="57" spans="1:6" ht="15.75">
      <c r="A57" s="52"/>
      <c r="B57" s="253" t="s">
        <v>15</v>
      </c>
      <c r="C57" s="159"/>
      <c r="D57" s="159"/>
      <c r="E57" s="552">
        <f>SUM(E6:E56)</f>
        <v>104397356.77000001</v>
      </c>
      <c r="F57" s="159"/>
    </row>
    <row r="58" spans="1:6" ht="85.5" customHeight="1">
      <c r="A58" s="2143" t="s">
        <v>13602</v>
      </c>
      <c r="B58" s="2143"/>
      <c r="C58" s="2143"/>
      <c r="D58" s="2143" t="s">
        <v>1392</v>
      </c>
      <c r="E58" s="2143"/>
      <c r="F58" s="2143"/>
    </row>
    <row r="61" spans="1:6" s="798" customFormat="1">
      <c r="E61" s="237"/>
      <c r="F61" s="236"/>
    </row>
    <row r="62" spans="1:6" s="798" customFormat="1">
      <c r="E62" s="237"/>
      <c r="F62" s="236"/>
    </row>
    <row r="63" spans="1:6" s="798" customFormat="1">
      <c r="E63" s="237"/>
      <c r="F63" s="236"/>
    </row>
    <row r="64" spans="1:6" s="798" customFormat="1">
      <c r="E64" s="237"/>
      <c r="F64" s="236"/>
    </row>
    <row r="65" spans="1:6" s="798" customFormat="1">
      <c r="E65" s="237"/>
      <c r="F65" s="236"/>
    </row>
    <row r="73" spans="1:6" ht="15.75">
      <c r="A73" s="175"/>
      <c r="B73" s="2172" t="s">
        <v>555</v>
      </c>
      <c r="C73" s="2231"/>
      <c r="D73" s="159"/>
      <c r="E73" s="189"/>
      <c r="F73" s="159"/>
    </row>
    <row r="74" spans="1:6" ht="126">
      <c r="A74" s="175"/>
      <c r="B74" s="159" t="s">
        <v>247</v>
      </c>
      <c r="C74" s="159" t="s">
        <v>12495</v>
      </c>
      <c r="D74" s="162" t="s">
        <v>13609</v>
      </c>
      <c r="E74" s="189">
        <v>1180817.51</v>
      </c>
      <c r="F74" s="159" t="s">
        <v>118</v>
      </c>
    </row>
    <row r="75" spans="1:6" ht="63">
      <c r="A75" s="175">
        <v>28</v>
      </c>
      <c r="B75" s="290" t="s">
        <v>12528</v>
      </c>
      <c r="C75" s="290" t="s">
        <v>12529</v>
      </c>
      <c r="D75" s="665" t="s">
        <v>12530</v>
      </c>
      <c r="E75" s="189">
        <v>750000</v>
      </c>
      <c r="F75" s="290" t="s">
        <v>4</v>
      </c>
    </row>
    <row r="76" spans="1:6" ht="63">
      <c r="A76" s="175">
        <v>29</v>
      </c>
      <c r="B76" s="159" t="s">
        <v>12531</v>
      </c>
      <c r="C76" s="159" t="s">
        <v>12532</v>
      </c>
      <c r="D76" s="665" t="s">
        <v>12533</v>
      </c>
      <c r="E76" s="189">
        <v>712701.24</v>
      </c>
      <c r="F76" s="159" t="s">
        <v>4</v>
      </c>
    </row>
    <row r="77" spans="1:6" ht="63">
      <c r="A77" s="175">
        <v>30</v>
      </c>
      <c r="B77" s="159" t="s">
        <v>12534</v>
      </c>
      <c r="C77" s="159" t="s">
        <v>12535</v>
      </c>
      <c r="D77" s="665" t="s">
        <v>12536</v>
      </c>
      <c r="E77" s="189">
        <v>625000</v>
      </c>
      <c r="F77" s="159" t="s">
        <v>4</v>
      </c>
    </row>
    <row r="78" spans="1:6" ht="63">
      <c r="A78" s="175">
        <v>31</v>
      </c>
      <c r="B78" s="159" t="s">
        <v>12537</v>
      </c>
      <c r="C78" s="159" t="s">
        <v>12538</v>
      </c>
      <c r="D78" s="665" t="s">
        <v>12539</v>
      </c>
      <c r="E78" s="189">
        <v>625000</v>
      </c>
      <c r="F78" s="159" t="s">
        <v>4</v>
      </c>
    </row>
    <row r="79" spans="1:6" ht="63">
      <c r="A79" s="175">
        <v>32</v>
      </c>
      <c r="B79" s="159" t="s">
        <v>12540</v>
      </c>
      <c r="C79" s="159" t="s">
        <v>12538</v>
      </c>
      <c r="D79" s="665" t="s">
        <v>12539</v>
      </c>
      <c r="E79" s="189">
        <v>750000</v>
      </c>
      <c r="F79" s="159" t="s">
        <v>4</v>
      </c>
    </row>
    <row r="80" spans="1:6">
      <c r="E80" s="237">
        <f>SUM(E74:E79)</f>
        <v>4643518.75</v>
      </c>
    </row>
    <row r="84" spans="5:5">
      <c r="E84" s="237">
        <f>E80+E57</f>
        <v>109040875.52000001</v>
      </c>
    </row>
  </sheetData>
  <mergeCells count="14">
    <mergeCell ref="A58:C58"/>
    <mergeCell ref="D58:F58"/>
    <mergeCell ref="B18:C18"/>
    <mergeCell ref="B20:C20"/>
    <mergeCell ref="B73:C73"/>
    <mergeCell ref="B22:C22"/>
    <mergeCell ref="B37:C37"/>
    <mergeCell ref="B52:C52"/>
    <mergeCell ref="A1:F1"/>
    <mergeCell ref="A2:F2"/>
    <mergeCell ref="A3:F3"/>
    <mergeCell ref="B11:C11"/>
    <mergeCell ref="B15:C15"/>
    <mergeCell ref="B5:D5"/>
  </mergeCells>
  <pageMargins left="0.7" right="0.7" top="0.75" bottom="0.75" header="0.3" footer="0.3"/>
  <pageSetup orientation="landscape" r:id="rId1"/>
  <headerFooter>
    <oddFooter>Page &amp;P of &amp;N</oddFooter>
  </headerFooter>
</worksheet>
</file>

<file path=xl/worksheets/sheet180.xml><?xml version="1.0" encoding="utf-8"?>
<worksheet xmlns="http://schemas.openxmlformats.org/spreadsheetml/2006/main" xmlns:r="http://schemas.openxmlformats.org/officeDocument/2006/relationships">
  <sheetPr>
    <tabColor theme="5" tint="-0.499984740745262"/>
  </sheetPr>
  <dimension ref="A1:K89"/>
  <sheetViews>
    <sheetView topLeftCell="A30" workbookViewId="0">
      <selection activeCell="B32" sqref="B32"/>
    </sheetView>
  </sheetViews>
  <sheetFormatPr defaultRowHeight="15.75"/>
  <cols>
    <col min="1" max="1" width="7" style="342" customWidth="1"/>
    <col min="2" max="2" width="13.5703125" style="342" customWidth="1"/>
    <col min="3" max="3" width="43" style="342" customWidth="1"/>
    <col min="4" max="4" width="29.7109375" style="342" customWidth="1"/>
    <col min="5" max="5" width="19" style="697" customWidth="1"/>
    <col min="6" max="6" width="9.7109375" style="389" customWidth="1"/>
    <col min="7" max="8" width="9.140625" style="126"/>
    <col min="9" max="9" width="13.28515625" style="126" bestFit="1" customWidth="1"/>
    <col min="10" max="11" width="11.5703125" style="126" bestFit="1" customWidth="1"/>
    <col min="12" max="16384" width="9.140625" style="126"/>
  </cols>
  <sheetData>
    <row r="1" spans="1:6">
      <c r="A1" s="2234" t="s">
        <v>133</v>
      </c>
      <c r="B1" s="2234"/>
      <c r="C1" s="2234"/>
      <c r="D1" s="2234"/>
      <c r="E1" s="2234"/>
      <c r="F1" s="2234"/>
    </row>
    <row r="2" spans="1:6">
      <c r="A2" s="2234" t="s">
        <v>17036</v>
      </c>
      <c r="B2" s="2234"/>
      <c r="C2" s="2234"/>
      <c r="D2" s="2234"/>
      <c r="E2" s="2234"/>
      <c r="F2" s="2234"/>
    </row>
    <row r="3" spans="1:6">
      <c r="A3" s="2234" t="s">
        <v>140</v>
      </c>
      <c r="B3" s="2234"/>
      <c r="C3" s="2234"/>
      <c r="D3" s="2234"/>
      <c r="E3" s="2234"/>
      <c r="F3" s="2234"/>
    </row>
    <row r="4" spans="1:6" ht="35.25" customHeight="1">
      <c r="A4" s="387" t="s">
        <v>134</v>
      </c>
      <c r="B4" s="56" t="s">
        <v>676</v>
      </c>
      <c r="C4" s="312" t="s">
        <v>463</v>
      </c>
      <c r="D4" s="56" t="s">
        <v>788</v>
      </c>
      <c r="E4" s="198" t="s">
        <v>3371</v>
      </c>
      <c r="F4" s="56" t="s">
        <v>677</v>
      </c>
    </row>
    <row r="5" spans="1:6">
      <c r="A5" s="387"/>
      <c r="B5" s="2195" t="s">
        <v>139</v>
      </c>
      <c r="C5" s="2195"/>
      <c r="D5" s="2195"/>
      <c r="E5" s="198"/>
      <c r="F5" s="56"/>
    </row>
    <row r="6" spans="1:6" ht="31.5">
      <c r="A6" s="84">
        <v>1</v>
      </c>
      <c r="B6" s="51" t="s">
        <v>3372</v>
      </c>
      <c r="C6" s="51" t="s">
        <v>17454</v>
      </c>
      <c r="D6" s="51" t="s">
        <v>3</v>
      </c>
      <c r="E6" s="117">
        <v>2355000</v>
      </c>
      <c r="F6" s="160" t="s">
        <v>118</v>
      </c>
    </row>
    <row r="7" spans="1:6" ht="63">
      <c r="A7" s="84">
        <f>A6+1</f>
        <v>2</v>
      </c>
      <c r="B7" s="51" t="s">
        <v>1423</v>
      </c>
      <c r="C7" s="51" t="s">
        <v>17455</v>
      </c>
      <c r="D7" s="51" t="s">
        <v>240</v>
      </c>
      <c r="E7" s="117">
        <v>2506194</v>
      </c>
      <c r="F7" s="160" t="s">
        <v>118</v>
      </c>
    </row>
    <row r="8" spans="1:6">
      <c r="A8" s="84">
        <f t="shared" ref="A8:A65" si="0">A7+1</f>
        <v>3</v>
      </c>
      <c r="B8" s="51" t="s">
        <v>7</v>
      </c>
      <c r="C8" s="51" t="s">
        <v>17456</v>
      </c>
      <c r="D8" s="51" t="s">
        <v>794</v>
      </c>
      <c r="E8" s="117">
        <v>14400</v>
      </c>
      <c r="F8" s="160" t="s">
        <v>118</v>
      </c>
    </row>
    <row r="9" spans="1:6">
      <c r="A9" s="84">
        <f t="shared" si="0"/>
        <v>4</v>
      </c>
      <c r="B9" s="51" t="s">
        <v>10</v>
      </c>
      <c r="C9" s="51" t="s">
        <v>17457</v>
      </c>
      <c r="D9" s="51" t="s">
        <v>580</v>
      </c>
      <c r="E9" s="117">
        <v>100000</v>
      </c>
      <c r="F9" s="160" t="s">
        <v>118</v>
      </c>
    </row>
    <row r="10" spans="1:6" ht="31.5">
      <c r="A10" s="84">
        <f t="shared" si="0"/>
        <v>5</v>
      </c>
      <c r="B10" s="51" t="s">
        <v>5308</v>
      </c>
      <c r="C10" s="51" t="s">
        <v>17458</v>
      </c>
      <c r="D10" s="51" t="s">
        <v>17037</v>
      </c>
      <c r="E10" s="117">
        <v>1566858.53</v>
      </c>
      <c r="F10" s="160" t="s">
        <v>118</v>
      </c>
    </row>
    <row r="11" spans="1:6">
      <c r="A11" s="84"/>
      <c r="B11" s="2171" t="s">
        <v>142</v>
      </c>
      <c r="C11" s="2171"/>
      <c r="D11" s="84"/>
      <c r="E11" s="404"/>
      <c r="F11" s="160"/>
    </row>
    <row r="12" spans="1:6" ht="63">
      <c r="A12" s="84">
        <v>6</v>
      </c>
      <c r="B12" s="51" t="s">
        <v>1423</v>
      </c>
      <c r="C12" s="51" t="s">
        <v>17459</v>
      </c>
      <c r="D12" s="51" t="s">
        <v>17038</v>
      </c>
      <c r="E12" s="222">
        <v>500000</v>
      </c>
      <c r="F12" s="160" t="s">
        <v>118</v>
      </c>
    </row>
    <row r="13" spans="1:6" ht="31.5">
      <c r="A13" s="84">
        <f t="shared" si="0"/>
        <v>7</v>
      </c>
      <c r="B13" s="51" t="s">
        <v>5308</v>
      </c>
      <c r="C13" s="51" t="s">
        <v>17460</v>
      </c>
      <c r="D13" s="51" t="s">
        <v>3374</v>
      </c>
      <c r="E13" s="222">
        <v>624000</v>
      </c>
      <c r="F13" s="160" t="s">
        <v>118</v>
      </c>
    </row>
    <row r="14" spans="1:6" ht="78.75">
      <c r="A14" s="84">
        <f t="shared" si="0"/>
        <v>8</v>
      </c>
      <c r="B14" s="51" t="s">
        <v>17039</v>
      </c>
      <c r="C14" s="51" t="s">
        <v>17461</v>
      </c>
      <c r="D14" s="51" t="s">
        <v>17040</v>
      </c>
      <c r="E14" s="222">
        <v>2047226.27</v>
      </c>
      <c r="F14" s="160" t="s">
        <v>118</v>
      </c>
    </row>
    <row r="15" spans="1:6" ht="18" customHeight="1">
      <c r="A15" s="84"/>
      <c r="B15" s="2173" t="s">
        <v>207</v>
      </c>
      <c r="C15" s="2175"/>
      <c r="D15" s="84"/>
      <c r="E15" s="404"/>
      <c r="F15" s="160" t="s">
        <v>118</v>
      </c>
    </row>
    <row r="16" spans="1:6" ht="63">
      <c r="A16" s="84">
        <v>9</v>
      </c>
      <c r="B16" s="51" t="s">
        <v>475</v>
      </c>
      <c r="C16" s="51" t="s">
        <v>17462</v>
      </c>
      <c r="D16" s="51" t="s">
        <v>22</v>
      </c>
      <c r="E16" s="222">
        <v>5738993.4500000002</v>
      </c>
      <c r="F16" s="160" t="s">
        <v>118</v>
      </c>
    </row>
    <row r="17" spans="1:11">
      <c r="A17" s="84"/>
      <c r="B17" s="85" t="s">
        <v>555</v>
      </c>
      <c r="C17" s="84"/>
      <c r="D17" s="84"/>
      <c r="E17" s="404"/>
      <c r="F17" s="160"/>
    </row>
    <row r="18" spans="1:11" ht="78.75">
      <c r="A18" s="84">
        <v>10</v>
      </c>
      <c r="B18" s="51" t="s">
        <v>12213</v>
      </c>
      <c r="C18" s="51" t="s">
        <v>17463</v>
      </c>
      <c r="D18" s="51" t="s">
        <v>17041</v>
      </c>
      <c r="E18" s="222">
        <v>2077575.63</v>
      </c>
      <c r="F18" s="160" t="s">
        <v>118</v>
      </c>
    </row>
    <row r="19" spans="1:11">
      <c r="A19" s="84"/>
      <c r="B19" s="2171" t="s">
        <v>17042</v>
      </c>
      <c r="C19" s="2171"/>
      <c r="D19" s="84"/>
      <c r="E19" s="404"/>
      <c r="F19" s="65"/>
    </row>
    <row r="20" spans="1:11" ht="47.25">
      <c r="A20" s="84">
        <v>11</v>
      </c>
      <c r="B20" s="51" t="s">
        <v>17043</v>
      </c>
      <c r="C20" s="51" t="s">
        <v>17464</v>
      </c>
      <c r="D20" s="51" t="s">
        <v>17044</v>
      </c>
      <c r="E20" s="222">
        <v>5000000</v>
      </c>
      <c r="F20" s="160" t="s">
        <v>4</v>
      </c>
    </row>
    <row r="21" spans="1:11">
      <c r="A21" s="84"/>
      <c r="B21" s="85" t="s">
        <v>593</v>
      </c>
      <c r="C21" s="84"/>
      <c r="D21" s="84"/>
      <c r="E21" s="404"/>
      <c r="F21" s="65"/>
    </row>
    <row r="22" spans="1:11" ht="63">
      <c r="A22" s="84">
        <v>12</v>
      </c>
      <c r="B22" s="51" t="s">
        <v>17045</v>
      </c>
      <c r="C22" s="51" t="s">
        <v>17465</v>
      </c>
      <c r="D22" s="51" t="s">
        <v>40</v>
      </c>
      <c r="E22" s="222">
        <v>11340408.76</v>
      </c>
      <c r="F22" s="160" t="s">
        <v>118</v>
      </c>
    </row>
    <row r="23" spans="1:11" ht="47.25">
      <c r="A23" s="84">
        <f t="shared" si="0"/>
        <v>13</v>
      </c>
      <c r="B23" s="51" t="s">
        <v>17046</v>
      </c>
      <c r="C23" s="51" t="s">
        <v>17466</v>
      </c>
      <c r="D23" s="51" t="s">
        <v>40</v>
      </c>
      <c r="E23" s="222">
        <v>17010218.879999999</v>
      </c>
      <c r="F23" s="160" t="s">
        <v>118</v>
      </c>
    </row>
    <row r="24" spans="1:11">
      <c r="A24" s="84"/>
      <c r="B24" s="2171" t="s">
        <v>208</v>
      </c>
      <c r="C24" s="2171"/>
      <c r="D24" s="84"/>
      <c r="E24" s="404"/>
      <c r="F24" s="160"/>
    </row>
    <row r="25" spans="1:11" ht="63">
      <c r="A25" s="84">
        <v>14</v>
      </c>
      <c r="B25" s="84" t="s">
        <v>1282</v>
      </c>
      <c r="C25" s="51" t="s">
        <v>17467</v>
      </c>
      <c r="D25" s="51" t="s">
        <v>17448</v>
      </c>
      <c r="E25" s="222">
        <v>4000000</v>
      </c>
      <c r="F25" s="160" t="s">
        <v>118</v>
      </c>
    </row>
    <row r="26" spans="1:11" ht="31.5">
      <c r="A26" s="84"/>
      <c r="B26" s="85" t="s">
        <v>930</v>
      </c>
      <c r="C26" s="84"/>
      <c r="D26" s="84"/>
      <c r="E26" s="404"/>
      <c r="F26" s="160"/>
    </row>
    <row r="27" spans="1:11" ht="173.25">
      <c r="A27" s="84">
        <v>15</v>
      </c>
      <c r="B27" s="51" t="s">
        <v>581</v>
      </c>
      <c r="C27" s="51" t="s">
        <v>17468</v>
      </c>
      <c r="D27" s="51" t="s">
        <v>17047</v>
      </c>
      <c r="E27" s="222">
        <v>600000</v>
      </c>
      <c r="F27" s="160" t="s">
        <v>118</v>
      </c>
    </row>
    <row r="28" spans="1:11">
      <c r="A28" s="84"/>
      <c r="B28" s="2171" t="s">
        <v>810</v>
      </c>
      <c r="C28" s="2171"/>
      <c r="D28" s="84"/>
      <c r="E28" s="404"/>
      <c r="F28" s="65"/>
    </row>
    <row r="29" spans="1:11" ht="110.25">
      <c r="A29" s="84">
        <v>16</v>
      </c>
      <c r="B29" s="51" t="s">
        <v>17048</v>
      </c>
      <c r="C29" s="51" t="s">
        <v>17469</v>
      </c>
      <c r="D29" s="51" t="s">
        <v>17049</v>
      </c>
      <c r="E29" s="117">
        <v>4000000</v>
      </c>
      <c r="F29" s="160" t="s">
        <v>4</v>
      </c>
      <c r="I29" s="126">
        <v>4000</v>
      </c>
      <c r="J29" s="126">
        <v>50</v>
      </c>
      <c r="K29" s="353">
        <f>I29*J29</f>
        <v>200000</v>
      </c>
    </row>
    <row r="30" spans="1:11" ht="78.75">
      <c r="A30" s="84">
        <f t="shared" si="0"/>
        <v>17</v>
      </c>
      <c r="B30" s="51" t="s">
        <v>17050</v>
      </c>
      <c r="C30" s="51" t="s">
        <v>17470</v>
      </c>
      <c r="D30" s="51" t="s">
        <v>17051</v>
      </c>
      <c r="E30" s="117">
        <v>2200000</v>
      </c>
      <c r="F30" s="160" t="s">
        <v>4</v>
      </c>
    </row>
    <row r="31" spans="1:11" ht="63">
      <c r="A31" s="84">
        <f t="shared" si="0"/>
        <v>18</v>
      </c>
      <c r="B31" s="51" t="s">
        <v>17052</v>
      </c>
      <c r="C31" s="51" t="s">
        <v>17471</v>
      </c>
      <c r="D31" s="51" t="s">
        <v>17053</v>
      </c>
      <c r="E31" s="117">
        <v>500000</v>
      </c>
      <c r="F31" s="160" t="s">
        <v>4</v>
      </c>
    </row>
    <row r="32" spans="1:11" ht="63">
      <c r="A32" s="84">
        <f t="shared" si="0"/>
        <v>19</v>
      </c>
      <c r="B32" s="51" t="s">
        <v>17054</v>
      </c>
      <c r="C32" s="51" t="s">
        <v>17472</v>
      </c>
      <c r="D32" s="51" t="s">
        <v>17055</v>
      </c>
      <c r="E32" s="117">
        <v>1100000</v>
      </c>
      <c r="F32" s="160" t="s">
        <v>4</v>
      </c>
    </row>
    <row r="33" spans="1:11" ht="78.75">
      <c r="A33" s="84">
        <f t="shared" si="0"/>
        <v>20</v>
      </c>
      <c r="B33" s="51" t="s">
        <v>17056</v>
      </c>
      <c r="C33" s="51" t="s">
        <v>17473</v>
      </c>
      <c r="D33" s="51" t="s">
        <v>17057</v>
      </c>
      <c r="E33" s="117">
        <v>2200000</v>
      </c>
      <c r="F33" s="160" t="s">
        <v>4</v>
      </c>
    </row>
    <row r="34" spans="1:11" ht="47.25">
      <c r="A34" s="84">
        <f t="shared" si="0"/>
        <v>21</v>
      </c>
      <c r="B34" s="51" t="s">
        <v>17058</v>
      </c>
      <c r="C34" s="51" t="s">
        <v>17474</v>
      </c>
      <c r="D34" s="51" t="s">
        <v>17449</v>
      </c>
      <c r="E34" s="117">
        <v>800000</v>
      </c>
      <c r="F34" s="160" t="s">
        <v>4</v>
      </c>
    </row>
    <row r="35" spans="1:11" ht="78.75">
      <c r="A35" s="84">
        <f t="shared" si="0"/>
        <v>22</v>
      </c>
      <c r="B35" s="51" t="s">
        <v>17059</v>
      </c>
      <c r="C35" s="51" t="s">
        <v>17475</v>
      </c>
      <c r="D35" s="51" t="s">
        <v>17060</v>
      </c>
      <c r="E35" s="117">
        <v>1100000</v>
      </c>
      <c r="F35" s="160" t="s">
        <v>4</v>
      </c>
    </row>
    <row r="36" spans="1:11" ht="78.75">
      <c r="A36" s="84">
        <f t="shared" si="0"/>
        <v>23</v>
      </c>
      <c r="B36" s="51" t="s">
        <v>17061</v>
      </c>
      <c r="C36" s="51" t="s">
        <v>17476</v>
      </c>
      <c r="D36" s="51" t="s">
        <v>17060</v>
      </c>
      <c r="E36" s="117">
        <v>1100000</v>
      </c>
      <c r="F36" s="160" t="s">
        <v>4</v>
      </c>
    </row>
    <row r="37" spans="1:11" ht="110.25">
      <c r="A37" s="84">
        <f t="shared" si="0"/>
        <v>24</v>
      </c>
      <c r="B37" s="51" t="s">
        <v>17062</v>
      </c>
      <c r="C37" s="51" t="s">
        <v>17477</v>
      </c>
      <c r="D37" s="51" t="s">
        <v>17063</v>
      </c>
      <c r="E37" s="117">
        <v>2000000</v>
      </c>
      <c r="F37" s="160" t="s">
        <v>4</v>
      </c>
    </row>
    <row r="38" spans="1:11" ht="78.75">
      <c r="A38" s="84">
        <f t="shared" si="0"/>
        <v>25</v>
      </c>
      <c r="B38" s="51" t="s">
        <v>17064</v>
      </c>
      <c r="C38" s="51" t="s">
        <v>17478</v>
      </c>
      <c r="D38" s="51" t="s">
        <v>17065</v>
      </c>
      <c r="E38" s="117">
        <v>2750000</v>
      </c>
      <c r="F38" s="160" t="s">
        <v>4</v>
      </c>
    </row>
    <row r="39" spans="1:11" ht="126">
      <c r="A39" s="84">
        <f t="shared" si="0"/>
        <v>26</v>
      </c>
      <c r="B39" s="51" t="s">
        <v>17066</v>
      </c>
      <c r="C39" s="51" t="s">
        <v>17479</v>
      </c>
      <c r="D39" s="51" t="s">
        <v>17067</v>
      </c>
      <c r="E39" s="117">
        <v>2500000</v>
      </c>
      <c r="F39" s="160" t="s">
        <v>4</v>
      </c>
      <c r="K39" s="353"/>
    </row>
    <row r="40" spans="1:11" ht="47.25">
      <c r="A40" s="84">
        <f t="shared" si="0"/>
        <v>27</v>
      </c>
      <c r="B40" s="51" t="s">
        <v>17068</v>
      </c>
      <c r="C40" s="51" t="s">
        <v>17480</v>
      </c>
      <c r="D40" s="51" t="s">
        <v>115</v>
      </c>
      <c r="E40" s="117">
        <v>950000</v>
      </c>
      <c r="F40" s="160" t="s">
        <v>4</v>
      </c>
    </row>
    <row r="41" spans="1:11" ht="47.25">
      <c r="A41" s="84">
        <f t="shared" si="0"/>
        <v>28</v>
      </c>
      <c r="B41" s="51" t="s">
        <v>17069</v>
      </c>
      <c r="C41" s="51" t="s">
        <v>17481</v>
      </c>
      <c r="D41" s="51" t="s">
        <v>17450</v>
      </c>
      <c r="E41" s="117">
        <v>1500000</v>
      </c>
      <c r="F41" s="160" t="s">
        <v>118</v>
      </c>
    </row>
    <row r="42" spans="1:11" ht="78.75">
      <c r="A42" s="84">
        <f t="shared" si="0"/>
        <v>29</v>
      </c>
      <c r="B42" s="51" t="s">
        <v>17070</v>
      </c>
      <c r="C42" s="51" t="s">
        <v>17482</v>
      </c>
      <c r="D42" s="51" t="s">
        <v>17071</v>
      </c>
      <c r="E42" s="117">
        <v>1800000</v>
      </c>
      <c r="F42" s="160" t="s">
        <v>4</v>
      </c>
    </row>
    <row r="43" spans="1:11" ht="47.25">
      <c r="A43" s="84">
        <f t="shared" si="0"/>
        <v>30</v>
      </c>
      <c r="B43" s="51" t="s">
        <v>17072</v>
      </c>
      <c r="C43" s="51" t="s">
        <v>17483</v>
      </c>
      <c r="D43" s="51" t="s">
        <v>4992</v>
      </c>
      <c r="E43" s="117">
        <v>500000</v>
      </c>
      <c r="F43" s="160" t="s">
        <v>4</v>
      </c>
    </row>
    <row r="44" spans="1:11" ht="141.75">
      <c r="A44" s="84">
        <f t="shared" si="0"/>
        <v>31</v>
      </c>
      <c r="B44" s="51" t="s">
        <v>17073</v>
      </c>
      <c r="C44" s="51" t="s">
        <v>17484</v>
      </c>
      <c r="D44" s="51" t="s">
        <v>17074</v>
      </c>
      <c r="E44" s="117">
        <v>2260000</v>
      </c>
      <c r="F44" s="160" t="s">
        <v>4</v>
      </c>
      <c r="I44" s="353">
        <v>1100000</v>
      </c>
      <c r="J44" s="353">
        <v>310000</v>
      </c>
      <c r="K44" s="353">
        <v>850000</v>
      </c>
    </row>
    <row r="45" spans="1:11" ht="47.25">
      <c r="A45" s="84">
        <f t="shared" si="0"/>
        <v>32</v>
      </c>
      <c r="B45" s="51" t="s">
        <v>17075</v>
      </c>
      <c r="C45" s="51" t="s">
        <v>17485</v>
      </c>
      <c r="D45" s="51" t="s">
        <v>17451</v>
      </c>
      <c r="E45" s="117">
        <v>200000</v>
      </c>
      <c r="F45" s="160" t="s">
        <v>118</v>
      </c>
    </row>
    <row r="46" spans="1:11" ht="47.25">
      <c r="A46" s="84">
        <f t="shared" si="0"/>
        <v>33</v>
      </c>
      <c r="B46" s="51" t="s">
        <v>17076</v>
      </c>
      <c r="C46" s="51" t="s">
        <v>17486</v>
      </c>
      <c r="D46" s="51" t="s">
        <v>17451</v>
      </c>
      <c r="E46" s="117">
        <v>350000</v>
      </c>
      <c r="F46" s="160" t="s">
        <v>118</v>
      </c>
    </row>
    <row r="47" spans="1:11" ht="63">
      <c r="A47" s="84">
        <f t="shared" si="0"/>
        <v>34</v>
      </c>
      <c r="B47" s="51" t="s">
        <v>17077</v>
      </c>
      <c r="C47" s="51" t="s">
        <v>17487</v>
      </c>
      <c r="D47" s="51" t="s">
        <v>17078</v>
      </c>
      <c r="E47" s="117">
        <v>300000</v>
      </c>
      <c r="F47" s="160" t="s">
        <v>763</v>
      </c>
    </row>
    <row r="48" spans="1:11" ht="47.25">
      <c r="A48" s="84">
        <f t="shared" si="0"/>
        <v>35</v>
      </c>
      <c r="B48" s="51" t="s">
        <v>17079</v>
      </c>
      <c r="C48" s="51" t="s">
        <v>17488</v>
      </c>
      <c r="D48" s="51" t="s">
        <v>17080</v>
      </c>
      <c r="E48" s="117">
        <v>300000</v>
      </c>
      <c r="F48" s="160" t="s">
        <v>118</v>
      </c>
    </row>
    <row r="49" spans="1:11" ht="47.25">
      <c r="A49" s="84">
        <f t="shared" si="0"/>
        <v>36</v>
      </c>
      <c r="B49" s="51" t="s">
        <v>17081</v>
      </c>
      <c r="C49" s="51" t="s">
        <v>17489</v>
      </c>
      <c r="D49" s="51" t="s">
        <v>17452</v>
      </c>
      <c r="E49" s="117">
        <v>1000000</v>
      </c>
      <c r="F49" s="160" t="s">
        <v>4</v>
      </c>
    </row>
    <row r="50" spans="1:11" ht="47.25">
      <c r="A50" s="84">
        <f t="shared" si="0"/>
        <v>37</v>
      </c>
      <c r="B50" s="51" t="s">
        <v>17066</v>
      </c>
      <c r="C50" s="51" t="s">
        <v>17490</v>
      </c>
      <c r="D50" s="51" t="s">
        <v>17080</v>
      </c>
      <c r="E50" s="117">
        <v>300000</v>
      </c>
      <c r="F50" s="160" t="s">
        <v>118</v>
      </c>
    </row>
    <row r="51" spans="1:11" ht="47.25">
      <c r="A51" s="84">
        <f t="shared" si="0"/>
        <v>38</v>
      </c>
      <c r="B51" s="51" t="s">
        <v>17082</v>
      </c>
      <c r="C51" s="51" t="s">
        <v>17491</v>
      </c>
      <c r="D51" s="51" t="s">
        <v>17080</v>
      </c>
      <c r="E51" s="117">
        <v>300000</v>
      </c>
      <c r="F51" s="160" t="s">
        <v>118</v>
      </c>
    </row>
    <row r="52" spans="1:11">
      <c r="A52" s="84">
        <f t="shared" si="0"/>
        <v>39</v>
      </c>
      <c r="B52" s="2171" t="s">
        <v>535</v>
      </c>
      <c r="C52" s="2171"/>
      <c r="D52" s="84"/>
      <c r="E52" s="404"/>
      <c r="F52" s="65"/>
    </row>
    <row r="53" spans="1:11" ht="63">
      <c r="A53" s="84">
        <f t="shared" si="0"/>
        <v>40</v>
      </c>
      <c r="B53" s="51" t="s">
        <v>17083</v>
      </c>
      <c r="C53" s="51" t="s">
        <v>17492</v>
      </c>
      <c r="D53" s="51" t="s">
        <v>17084</v>
      </c>
      <c r="E53" s="222">
        <v>3000000</v>
      </c>
      <c r="F53" s="160" t="s">
        <v>4</v>
      </c>
    </row>
    <row r="54" spans="1:11" ht="94.5">
      <c r="A54" s="84">
        <f t="shared" si="0"/>
        <v>41</v>
      </c>
      <c r="B54" s="51" t="s">
        <v>17085</v>
      </c>
      <c r="C54" s="51" t="s">
        <v>17493</v>
      </c>
      <c r="D54" s="51" t="s">
        <v>17086</v>
      </c>
      <c r="E54" s="222">
        <v>1150000</v>
      </c>
      <c r="F54" s="160" t="s">
        <v>4</v>
      </c>
      <c r="K54" s="353"/>
    </row>
    <row r="55" spans="1:11" ht="63">
      <c r="A55" s="84">
        <f t="shared" si="0"/>
        <v>42</v>
      </c>
      <c r="B55" s="51" t="s">
        <v>17087</v>
      </c>
      <c r="C55" s="51" t="s">
        <v>17494</v>
      </c>
      <c r="D55" s="51" t="s">
        <v>17088</v>
      </c>
      <c r="E55" s="222">
        <v>1400000</v>
      </c>
      <c r="F55" s="160" t="s">
        <v>4</v>
      </c>
    </row>
    <row r="56" spans="1:11" ht="47.25">
      <c r="A56" s="84">
        <f t="shared" si="0"/>
        <v>43</v>
      </c>
      <c r="B56" s="51" t="s">
        <v>17089</v>
      </c>
      <c r="C56" s="51" t="s">
        <v>17495</v>
      </c>
      <c r="D56" s="51" t="s">
        <v>115</v>
      </c>
      <c r="E56" s="222">
        <v>1000000</v>
      </c>
      <c r="F56" s="160" t="s">
        <v>4</v>
      </c>
    </row>
    <row r="57" spans="1:11" ht="47.25">
      <c r="A57" s="84">
        <f t="shared" si="0"/>
        <v>44</v>
      </c>
      <c r="B57" s="51" t="s">
        <v>17090</v>
      </c>
      <c r="C57" s="51" t="s">
        <v>17496</v>
      </c>
      <c r="D57" s="51" t="s">
        <v>8257</v>
      </c>
      <c r="E57" s="222">
        <v>4000000</v>
      </c>
      <c r="F57" s="160" t="s">
        <v>4</v>
      </c>
    </row>
    <row r="58" spans="1:11" ht="110.25">
      <c r="A58" s="84">
        <f t="shared" si="0"/>
        <v>45</v>
      </c>
      <c r="B58" s="51" t="s">
        <v>17091</v>
      </c>
      <c r="C58" s="51" t="s">
        <v>17497</v>
      </c>
      <c r="D58" s="51" t="s">
        <v>17092</v>
      </c>
      <c r="E58" s="222">
        <v>2200000</v>
      </c>
      <c r="F58" s="160" t="s">
        <v>4</v>
      </c>
    </row>
    <row r="59" spans="1:11" ht="47.25">
      <c r="A59" s="84">
        <f t="shared" si="0"/>
        <v>46</v>
      </c>
      <c r="B59" s="51" t="s">
        <v>17093</v>
      </c>
      <c r="C59" s="51" t="s">
        <v>17498</v>
      </c>
      <c r="D59" s="51" t="s">
        <v>17094</v>
      </c>
      <c r="E59" s="222">
        <v>300000</v>
      </c>
      <c r="F59" s="160" t="s">
        <v>4</v>
      </c>
    </row>
    <row r="60" spans="1:11" ht="78.75">
      <c r="A60" s="84">
        <f t="shared" si="0"/>
        <v>47</v>
      </c>
      <c r="B60" s="51" t="s">
        <v>17095</v>
      </c>
      <c r="C60" s="51" t="s">
        <v>17499</v>
      </c>
      <c r="D60" s="51" t="s">
        <v>17096</v>
      </c>
      <c r="E60" s="222">
        <v>1150000</v>
      </c>
      <c r="F60" s="160" t="s">
        <v>4</v>
      </c>
    </row>
    <row r="61" spans="1:11" ht="157.5">
      <c r="A61" s="84">
        <f t="shared" si="0"/>
        <v>48</v>
      </c>
      <c r="B61" s="51" t="s">
        <v>17097</v>
      </c>
      <c r="C61" s="51" t="s">
        <v>17500</v>
      </c>
      <c r="D61" s="51" t="s">
        <v>17098</v>
      </c>
      <c r="E61" s="222">
        <v>1650000</v>
      </c>
      <c r="F61" s="160" t="s">
        <v>118</v>
      </c>
    </row>
    <row r="62" spans="1:11" ht="47.25">
      <c r="A62" s="84">
        <f t="shared" si="0"/>
        <v>49</v>
      </c>
      <c r="B62" s="51" t="s">
        <v>17099</v>
      </c>
      <c r="C62" s="51" t="s">
        <v>17501</v>
      </c>
      <c r="D62" s="51" t="s">
        <v>17451</v>
      </c>
      <c r="E62" s="222">
        <v>150000</v>
      </c>
      <c r="F62" s="160" t="s">
        <v>118</v>
      </c>
    </row>
    <row r="63" spans="1:11" ht="47.25">
      <c r="A63" s="84">
        <f t="shared" si="0"/>
        <v>50</v>
      </c>
      <c r="B63" s="51" t="s">
        <v>17100</v>
      </c>
      <c r="C63" s="51" t="s">
        <v>17502</v>
      </c>
      <c r="D63" s="51" t="s">
        <v>17101</v>
      </c>
      <c r="E63" s="222">
        <v>2000000</v>
      </c>
      <c r="F63" s="160" t="s">
        <v>4</v>
      </c>
    </row>
    <row r="64" spans="1:11" ht="47.25">
      <c r="A64" s="84">
        <f t="shared" si="0"/>
        <v>51</v>
      </c>
      <c r="B64" s="51" t="s">
        <v>17102</v>
      </c>
      <c r="C64" s="51" t="s">
        <v>17503</v>
      </c>
      <c r="D64" s="51" t="s">
        <v>17103</v>
      </c>
      <c r="E64" s="222">
        <v>1000000</v>
      </c>
      <c r="F64" s="160" t="s">
        <v>118</v>
      </c>
    </row>
    <row r="65" spans="1:6" ht="47.25">
      <c r="A65" s="84">
        <f t="shared" si="0"/>
        <v>52</v>
      </c>
      <c r="B65" s="51" t="s">
        <v>17104</v>
      </c>
      <c r="C65" s="51" t="s">
        <v>17504</v>
      </c>
      <c r="D65" s="51" t="s">
        <v>1246</v>
      </c>
      <c r="E65" s="222">
        <v>1700000</v>
      </c>
      <c r="F65" s="160" t="s">
        <v>4</v>
      </c>
    </row>
    <row r="66" spans="1:6">
      <c r="A66" s="84"/>
      <c r="B66" s="85" t="s">
        <v>662</v>
      </c>
      <c r="C66" s="84"/>
      <c r="D66" s="84"/>
      <c r="E66" s="404"/>
      <c r="F66" s="65"/>
    </row>
    <row r="67" spans="1:6" ht="78.75" customHeight="1">
      <c r="A67" s="84">
        <v>53</v>
      </c>
      <c r="B67" s="51" t="s">
        <v>17107</v>
      </c>
      <c r="C67" s="51" t="s">
        <v>17506</v>
      </c>
      <c r="D67" s="51" t="s">
        <v>17108</v>
      </c>
      <c r="E67" s="222">
        <v>250000</v>
      </c>
      <c r="F67" s="160" t="s">
        <v>4</v>
      </c>
    </row>
    <row r="68" spans="1:6" ht="72.75" customHeight="1">
      <c r="A68" s="84">
        <v>54</v>
      </c>
      <c r="B68" s="51" t="s">
        <v>17109</v>
      </c>
      <c r="C68" s="51" t="s">
        <v>17507</v>
      </c>
      <c r="D68" s="51" t="s">
        <v>17110</v>
      </c>
      <c r="E68" s="222">
        <v>200000</v>
      </c>
      <c r="F68" s="160" t="s">
        <v>118</v>
      </c>
    </row>
    <row r="69" spans="1:6" ht="94.5">
      <c r="A69" s="84">
        <v>55</v>
      </c>
      <c r="B69" s="51" t="s">
        <v>17111</v>
      </c>
      <c r="C69" s="51" t="s">
        <v>17508</v>
      </c>
      <c r="D69" s="51" t="s">
        <v>17112</v>
      </c>
      <c r="E69" s="222">
        <v>800000</v>
      </c>
      <c r="F69" s="160" t="s">
        <v>4</v>
      </c>
    </row>
    <row r="70" spans="1:6" ht="102" customHeight="1">
      <c r="A70" s="84">
        <v>56</v>
      </c>
      <c r="B70" s="51" t="s">
        <v>17453</v>
      </c>
      <c r="C70" s="51" t="s">
        <v>17509</v>
      </c>
      <c r="D70" s="51" t="s">
        <v>17113</v>
      </c>
      <c r="E70" s="222">
        <v>400000</v>
      </c>
      <c r="F70" s="160" t="s">
        <v>4</v>
      </c>
    </row>
    <row r="71" spans="1:6" ht="151.5" customHeight="1">
      <c r="A71" s="84">
        <v>57</v>
      </c>
      <c r="B71" s="51" t="s">
        <v>17114</v>
      </c>
      <c r="C71" s="51" t="s">
        <v>17510</v>
      </c>
      <c r="D71" s="51" t="s">
        <v>17115</v>
      </c>
      <c r="E71" s="222">
        <v>200000</v>
      </c>
      <c r="F71" s="160" t="s">
        <v>4</v>
      </c>
    </row>
    <row r="72" spans="1:6">
      <c r="A72" s="84"/>
      <c r="B72" s="2198" t="s">
        <v>2090</v>
      </c>
      <c r="C72" s="2198"/>
      <c r="D72" s="2198"/>
      <c r="E72" s="265">
        <f>SUM(E6:E71)</f>
        <v>108040875.52</v>
      </c>
      <c r="F72" s="160"/>
    </row>
    <row r="73" spans="1:6" s="286" customFormat="1" ht="87.75" customHeight="1">
      <c r="A73" s="2183" t="s">
        <v>20503</v>
      </c>
      <c r="B73" s="2184"/>
      <c r="C73" s="2185"/>
      <c r="D73" s="2183" t="s">
        <v>20504</v>
      </c>
      <c r="E73" s="2184"/>
      <c r="F73" s="2185"/>
    </row>
    <row r="74" spans="1:6" s="286" customFormat="1">
      <c r="A74" s="371"/>
      <c r="B74" s="371"/>
      <c r="C74" s="371"/>
      <c r="D74" s="371"/>
      <c r="E74" s="371"/>
      <c r="F74" s="371"/>
    </row>
    <row r="75" spans="1:6" s="286" customFormat="1">
      <c r="A75" s="371"/>
      <c r="B75" s="371"/>
      <c r="C75" s="371"/>
      <c r="D75" s="371"/>
      <c r="E75" s="371"/>
      <c r="F75" s="371"/>
    </row>
    <row r="76" spans="1:6" s="286" customFormat="1">
      <c r="A76" s="371"/>
      <c r="B76" s="371"/>
      <c r="C76" s="371"/>
      <c r="D76" s="371"/>
      <c r="E76" s="371"/>
      <c r="F76" s="371"/>
    </row>
    <row r="77" spans="1:6" s="286" customFormat="1">
      <c r="A77" s="371"/>
      <c r="B77" s="371"/>
      <c r="C77" s="371"/>
      <c r="D77" s="371"/>
      <c r="E77" s="371"/>
      <c r="F77" s="371"/>
    </row>
    <row r="78" spans="1:6" s="286" customFormat="1">
      <c r="A78" s="371"/>
      <c r="B78" s="371"/>
      <c r="C78" s="371"/>
      <c r="D78" s="371"/>
      <c r="E78" s="371"/>
      <c r="F78" s="371"/>
    </row>
    <row r="79" spans="1:6" s="286" customFormat="1">
      <c r="A79" s="371"/>
      <c r="B79" s="371"/>
      <c r="C79" s="371"/>
      <c r="D79" s="371"/>
      <c r="E79" s="371"/>
      <c r="F79" s="371"/>
    </row>
    <row r="80" spans="1:6" s="286" customFormat="1">
      <c r="A80" s="371"/>
      <c r="B80" s="371"/>
      <c r="C80" s="371"/>
      <c r="D80" s="371"/>
      <c r="E80" s="371"/>
      <c r="F80" s="371"/>
    </row>
    <row r="81" spans="1:6" s="286" customFormat="1">
      <c r="A81" s="371"/>
      <c r="B81" s="371"/>
      <c r="C81" s="371"/>
      <c r="D81" s="371"/>
      <c r="E81" s="371"/>
      <c r="F81" s="371"/>
    </row>
    <row r="86" spans="1:6" ht="31.5">
      <c r="A86" s="84">
        <v>53</v>
      </c>
      <c r="B86" s="51" t="s">
        <v>17105</v>
      </c>
      <c r="C86" s="51" t="s">
        <v>17505</v>
      </c>
      <c r="D86" s="51" t="s">
        <v>17106</v>
      </c>
      <c r="E86" s="222">
        <v>1000000</v>
      </c>
      <c r="F86" s="160" t="s">
        <v>4</v>
      </c>
    </row>
    <row r="89" spans="1:6">
      <c r="E89" s="1082">
        <f>E86+E72</f>
        <v>109040875.52</v>
      </c>
    </row>
  </sheetData>
  <mergeCells count="13">
    <mergeCell ref="A1:F1"/>
    <mergeCell ref="A2:F2"/>
    <mergeCell ref="A3:F3"/>
    <mergeCell ref="B5:D5"/>
    <mergeCell ref="B11:C11"/>
    <mergeCell ref="B72:D72"/>
    <mergeCell ref="A73:C73"/>
    <mergeCell ref="D73:F73"/>
    <mergeCell ref="B19:C19"/>
    <mergeCell ref="B15:C15"/>
    <mergeCell ref="B24:C24"/>
    <mergeCell ref="B28:C28"/>
    <mergeCell ref="B52:C52"/>
  </mergeCells>
  <pageMargins left="0.7" right="0.7" top="0.75" bottom="0.75" header="0.3" footer="0.3"/>
  <pageSetup orientation="landscape" r:id="rId1"/>
  <headerFooter>
    <oddFooter>Page &amp;P of &amp;N</oddFooter>
  </headerFooter>
</worksheet>
</file>

<file path=xl/worksheets/sheet181.xml><?xml version="1.0" encoding="utf-8"?>
<worksheet xmlns="http://schemas.openxmlformats.org/spreadsheetml/2006/main" xmlns:r="http://schemas.openxmlformats.org/officeDocument/2006/relationships">
  <sheetPr>
    <tabColor theme="5" tint="-0.499984740745262"/>
  </sheetPr>
  <dimension ref="A1:G70"/>
  <sheetViews>
    <sheetView workbookViewId="0">
      <selection activeCell="A2" sqref="A2:F2"/>
    </sheetView>
  </sheetViews>
  <sheetFormatPr defaultRowHeight="15.75"/>
  <cols>
    <col min="1" max="1" width="7.5703125" style="342" customWidth="1"/>
    <col min="2" max="2" width="14.140625" style="342" customWidth="1"/>
    <col min="3" max="3" width="42.140625" style="342" customWidth="1"/>
    <col min="4" max="4" width="26.85546875" style="342" customWidth="1"/>
    <col min="5" max="5" width="20.7109375" style="391" customWidth="1"/>
    <col min="6" max="6" width="10.5703125" style="389" customWidth="1"/>
    <col min="7" max="16384" width="9.140625" style="83"/>
  </cols>
  <sheetData>
    <row r="1" spans="1:6">
      <c r="A1" s="2234" t="s">
        <v>133</v>
      </c>
      <c r="B1" s="2234"/>
      <c r="C1" s="2234"/>
      <c r="D1" s="2234"/>
      <c r="E1" s="2234"/>
      <c r="F1" s="2234"/>
    </row>
    <row r="2" spans="1:6" ht="15">
      <c r="A2" s="2500" t="s">
        <v>17676</v>
      </c>
      <c r="B2" s="2500"/>
      <c r="C2" s="2500"/>
      <c r="D2" s="2500"/>
      <c r="E2" s="2500"/>
      <c r="F2" s="2500"/>
    </row>
    <row r="3" spans="1:6">
      <c r="A3" s="2234" t="s">
        <v>6436</v>
      </c>
      <c r="B3" s="2234"/>
      <c r="C3" s="2234"/>
      <c r="D3" s="2234"/>
      <c r="E3" s="2234"/>
      <c r="F3" s="2234"/>
    </row>
    <row r="4" spans="1:6" ht="37.5" customHeight="1">
      <c r="A4" s="387" t="s">
        <v>134</v>
      </c>
      <c r="B4" s="312" t="s">
        <v>676</v>
      </c>
      <c r="C4" s="312" t="s">
        <v>463</v>
      </c>
      <c r="D4" s="56" t="s">
        <v>788</v>
      </c>
      <c r="E4" s="388" t="s">
        <v>1394</v>
      </c>
      <c r="F4" s="56" t="s">
        <v>677</v>
      </c>
    </row>
    <row r="5" spans="1:6" ht="18" customHeight="1">
      <c r="A5" s="387"/>
      <c r="B5" s="2192" t="s">
        <v>139</v>
      </c>
      <c r="C5" s="2193"/>
      <c r="D5" s="2194"/>
      <c r="E5" s="388"/>
      <c r="F5" s="56"/>
    </row>
    <row r="6" spans="1:6" ht="47.25">
      <c r="A6" s="84">
        <v>1</v>
      </c>
      <c r="B6" s="84" t="s">
        <v>464</v>
      </c>
      <c r="C6" s="84" t="s">
        <v>17677</v>
      </c>
      <c r="D6" s="84" t="s">
        <v>17678</v>
      </c>
      <c r="E6" s="202">
        <v>2613514</v>
      </c>
      <c r="F6" s="65" t="s">
        <v>466</v>
      </c>
    </row>
    <row r="7" spans="1:6" ht="94.5">
      <c r="A7" s="84">
        <f>A6+1</f>
        <v>2</v>
      </c>
      <c r="B7" s="84" t="s">
        <v>5</v>
      </c>
      <c r="C7" s="84" t="s">
        <v>17679</v>
      </c>
      <c r="D7" s="84" t="s">
        <v>17680</v>
      </c>
      <c r="E7" s="202">
        <v>2757190.53</v>
      </c>
      <c r="F7" s="65" t="s">
        <v>466</v>
      </c>
    </row>
    <row r="8" spans="1:6" ht="47.25">
      <c r="A8" s="84">
        <f t="shared" ref="A8:A50" si="0">A7+1</f>
        <v>3</v>
      </c>
      <c r="B8" s="84" t="s">
        <v>17681</v>
      </c>
      <c r="C8" s="84" t="s">
        <v>17682</v>
      </c>
      <c r="D8" s="84" t="s">
        <v>1738</v>
      </c>
      <c r="E8" s="202">
        <v>1171748</v>
      </c>
      <c r="F8" s="65" t="s">
        <v>466</v>
      </c>
    </row>
    <row r="9" spans="1:6" ht="15.75" customHeight="1">
      <c r="A9" s="84"/>
      <c r="B9" s="2173" t="s">
        <v>142</v>
      </c>
      <c r="C9" s="2174"/>
      <c r="D9" s="2175"/>
      <c r="E9" s="202"/>
      <c r="F9" s="65"/>
    </row>
    <row r="10" spans="1:6" ht="78.75">
      <c r="A10" s="84">
        <v>4</v>
      </c>
      <c r="B10" s="84" t="s">
        <v>5</v>
      </c>
      <c r="C10" s="84" t="s">
        <v>17683</v>
      </c>
      <c r="D10" s="84" t="s">
        <v>686</v>
      </c>
      <c r="E10" s="202">
        <v>1023226.27</v>
      </c>
      <c r="F10" s="65" t="s">
        <v>466</v>
      </c>
    </row>
    <row r="11" spans="1:6" ht="47.25">
      <c r="A11" s="84">
        <f t="shared" si="0"/>
        <v>5</v>
      </c>
      <c r="B11" s="84" t="s">
        <v>12</v>
      </c>
      <c r="C11" s="84" t="s">
        <v>17684</v>
      </c>
      <c r="D11" s="84" t="s">
        <v>1738</v>
      </c>
      <c r="E11" s="202">
        <v>1248000</v>
      </c>
      <c r="F11" s="65" t="s">
        <v>466</v>
      </c>
    </row>
    <row r="12" spans="1:6" ht="63">
      <c r="A12" s="84">
        <f t="shared" si="0"/>
        <v>6</v>
      </c>
      <c r="B12" s="84" t="s">
        <v>360</v>
      </c>
      <c r="C12" s="84" t="s">
        <v>17685</v>
      </c>
      <c r="D12" s="84" t="s">
        <v>17759</v>
      </c>
      <c r="E12" s="202">
        <v>1000000</v>
      </c>
      <c r="F12" s="65" t="s">
        <v>466</v>
      </c>
    </row>
    <row r="13" spans="1:6" ht="31.5" customHeight="1">
      <c r="A13" s="84"/>
      <c r="B13" s="2173" t="s">
        <v>143</v>
      </c>
      <c r="C13" s="2175"/>
      <c r="D13" s="84"/>
      <c r="E13" s="202"/>
      <c r="F13" s="65"/>
    </row>
    <row r="14" spans="1:6" ht="63">
      <c r="A14" s="84">
        <v>7</v>
      </c>
      <c r="B14" s="84" t="s">
        <v>195</v>
      </c>
      <c r="C14" s="84" t="s">
        <v>17686</v>
      </c>
      <c r="D14" s="84" t="s">
        <v>196</v>
      </c>
      <c r="E14" s="202">
        <v>5738993.4500000002</v>
      </c>
      <c r="F14" s="65" t="s">
        <v>466</v>
      </c>
    </row>
    <row r="15" spans="1:6">
      <c r="A15" s="84"/>
      <c r="B15" s="85" t="s">
        <v>8747</v>
      </c>
      <c r="C15" s="84"/>
      <c r="D15" s="84"/>
      <c r="E15" s="202"/>
      <c r="F15" s="65"/>
    </row>
    <row r="16" spans="1:6" ht="110.25">
      <c r="A16" s="84">
        <v>8</v>
      </c>
      <c r="B16" s="84" t="s">
        <v>6652</v>
      </c>
      <c r="C16" s="84" t="s">
        <v>17687</v>
      </c>
      <c r="D16" s="84" t="s">
        <v>17760</v>
      </c>
      <c r="E16" s="202">
        <v>2180817.5099999998</v>
      </c>
      <c r="F16" s="65" t="s">
        <v>466</v>
      </c>
    </row>
    <row r="17" spans="1:6" ht="31.5">
      <c r="A17" s="84"/>
      <c r="B17" s="969" t="s">
        <v>930</v>
      </c>
      <c r="C17" s="970"/>
      <c r="D17" s="970"/>
      <c r="E17" s="973"/>
      <c r="F17" s="972"/>
    </row>
    <row r="18" spans="1:6" s="126" customFormat="1" ht="47.25">
      <c r="A18" s="84">
        <v>9</v>
      </c>
      <c r="B18" s="283" t="s">
        <v>17688</v>
      </c>
      <c r="C18" s="283" t="s">
        <v>17689</v>
      </c>
      <c r="D18" s="283" t="s">
        <v>17690</v>
      </c>
      <c r="E18" s="974">
        <v>100000</v>
      </c>
      <c r="F18" s="677" t="s">
        <v>466</v>
      </c>
    </row>
    <row r="19" spans="1:6" s="126" customFormat="1" ht="47.25">
      <c r="A19" s="84">
        <f t="shared" si="0"/>
        <v>10</v>
      </c>
      <c r="B19" s="283" t="s">
        <v>17691</v>
      </c>
      <c r="C19" s="283" t="s">
        <v>17692</v>
      </c>
      <c r="D19" s="283" t="s">
        <v>17690</v>
      </c>
      <c r="E19" s="974">
        <v>100000</v>
      </c>
      <c r="F19" s="677" t="s">
        <v>466</v>
      </c>
    </row>
    <row r="20" spans="1:6" s="126" customFormat="1" ht="47.25">
      <c r="A20" s="84">
        <f t="shared" si="0"/>
        <v>11</v>
      </c>
      <c r="B20" s="283" t="s">
        <v>17693</v>
      </c>
      <c r="C20" s="283" t="s">
        <v>17694</v>
      </c>
      <c r="D20" s="283" t="s">
        <v>17690</v>
      </c>
      <c r="E20" s="974">
        <v>100000</v>
      </c>
      <c r="F20" s="677" t="s">
        <v>466</v>
      </c>
    </row>
    <row r="21" spans="1:6" s="126" customFormat="1" ht="31.5">
      <c r="A21" s="84">
        <f t="shared" si="0"/>
        <v>12</v>
      </c>
      <c r="B21" s="283" t="s">
        <v>17695</v>
      </c>
      <c r="C21" s="283" t="s">
        <v>17696</v>
      </c>
      <c r="D21" s="283" t="s">
        <v>17690</v>
      </c>
      <c r="E21" s="974">
        <v>100000</v>
      </c>
      <c r="F21" s="677" t="s">
        <v>466</v>
      </c>
    </row>
    <row r="22" spans="1:6" s="126" customFormat="1" ht="47.25">
      <c r="A22" s="84">
        <f t="shared" si="0"/>
        <v>13</v>
      </c>
      <c r="B22" s="283" t="s">
        <v>17697</v>
      </c>
      <c r="C22" s="283" t="s">
        <v>17698</v>
      </c>
      <c r="D22" s="283" t="s">
        <v>17690</v>
      </c>
      <c r="E22" s="974">
        <v>100000</v>
      </c>
      <c r="F22" s="677" t="s">
        <v>466</v>
      </c>
    </row>
    <row r="23" spans="1:6" s="126" customFormat="1" ht="63">
      <c r="A23" s="84">
        <f t="shared" si="0"/>
        <v>14</v>
      </c>
      <c r="B23" s="283" t="s">
        <v>17699</v>
      </c>
      <c r="C23" s="283" t="s">
        <v>17700</v>
      </c>
      <c r="D23" s="283" t="s">
        <v>17690</v>
      </c>
      <c r="E23" s="974">
        <v>100000</v>
      </c>
      <c r="F23" s="677" t="s">
        <v>466</v>
      </c>
    </row>
    <row r="24" spans="1:6" s="126" customFormat="1" ht="63">
      <c r="A24" s="84">
        <f t="shared" si="0"/>
        <v>15</v>
      </c>
      <c r="B24" s="283" t="s">
        <v>17693</v>
      </c>
      <c r="C24" s="283" t="s">
        <v>17701</v>
      </c>
      <c r="D24" s="283" t="s">
        <v>17702</v>
      </c>
      <c r="E24" s="974">
        <v>300000</v>
      </c>
      <c r="F24" s="677" t="s">
        <v>466</v>
      </c>
    </row>
    <row r="25" spans="1:6" s="126" customFormat="1" ht="63">
      <c r="A25" s="84">
        <f t="shared" si="0"/>
        <v>16</v>
      </c>
      <c r="B25" s="283" t="s">
        <v>652</v>
      </c>
      <c r="C25" s="283" t="s">
        <v>17703</v>
      </c>
      <c r="D25" s="283" t="s">
        <v>17702</v>
      </c>
      <c r="E25" s="974">
        <v>300000</v>
      </c>
      <c r="F25" s="677" t="s">
        <v>466</v>
      </c>
    </row>
    <row r="26" spans="1:6" s="126" customFormat="1" ht="63">
      <c r="A26" s="84">
        <f t="shared" si="0"/>
        <v>17</v>
      </c>
      <c r="B26" s="283" t="s">
        <v>17704</v>
      </c>
      <c r="C26" s="283" t="s">
        <v>17705</v>
      </c>
      <c r="D26" s="283" t="s">
        <v>17702</v>
      </c>
      <c r="E26" s="974">
        <v>300000</v>
      </c>
      <c r="F26" s="677" t="s">
        <v>466</v>
      </c>
    </row>
    <row r="27" spans="1:6">
      <c r="A27" s="84"/>
      <c r="B27" s="971" t="s">
        <v>593</v>
      </c>
      <c r="C27" s="283"/>
      <c r="D27" s="283"/>
      <c r="E27" s="974"/>
      <c r="F27" s="677"/>
    </row>
    <row r="28" spans="1:6" ht="47.25">
      <c r="A28" s="84">
        <v>18</v>
      </c>
      <c r="B28" s="84" t="s">
        <v>39</v>
      </c>
      <c r="C28" s="84" t="s">
        <v>17706</v>
      </c>
      <c r="D28" s="84" t="s">
        <v>8206</v>
      </c>
      <c r="E28" s="202">
        <v>12260218.880000001</v>
      </c>
      <c r="F28" s="65" t="s">
        <v>466</v>
      </c>
    </row>
    <row r="29" spans="1:6" ht="47.25">
      <c r="A29" s="84">
        <f t="shared" si="0"/>
        <v>19</v>
      </c>
      <c r="B29" s="84" t="s">
        <v>41</v>
      </c>
      <c r="C29" s="84" t="s">
        <v>17707</v>
      </c>
      <c r="D29" s="84" t="s">
        <v>17708</v>
      </c>
      <c r="E29" s="202">
        <v>15000000</v>
      </c>
      <c r="F29" s="65" t="s">
        <v>466</v>
      </c>
    </row>
    <row r="30" spans="1:6">
      <c r="A30" s="84"/>
      <c r="B30" s="2173" t="s">
        <v>810</v>
      </c>
      <c r="C30" s="2175"/>
      <c r="D30" s="84"/>
      <c r="E30" s="202"/>
      <c r="F30" s="65"/>
    </row>
    <row r="31" spans="1:6" ht="66">
      <c r="A31" s="84">
        <v>20</v>
      </c>
      <c r="B31" s="84" t="s">
        <v>17709</v>
      </c>
      <c r="C31" s="84" t="s">
        <v>17710</v>
      </c>
      <c r="D31" s="84" t="s">
        <v>17761</v>
      </c>
      <c r="E31" s="202">
        <v>3840000</v>
      </c>
      <c r="F31" s="65" t="s">
        <v>583</v>
      </c>
    </row>
    <row r="32" spans="1:6" ht="66">
      <c r="A32" s="84">
        <f t="shared" si="0"/>
        <v>21</v>
      </c>
      <c r="B32" s="84" t="s">
        <v>17711</v>
      </c>
      <c r="C32" s="84" t="s">
        <v>17712</v>
      </c>
      <c r="D32" s="84" t="s">
        <v>17762</v>
      </c>
      <c r="E32" s="202">
        <v>3000000</v>
      </c>
      <c r="F32" s="65" t="s">
        <v>583</v>
      </c>
    </row>
    <row r="33" spans="1:6" ht="66">
      <c r="A33" s="84">
        <f t="shared" si="0"/>
        <v>22</v>
      </c>
      <c r="B33" s="84" t="s">
        <v>17713</v>
      </c>
      <c r="C33" s="84" t="s">
        <v>17714</v>
      </c>
      <c r="D33" s="84" t="s">
        <v>17763</v>
      </c>
      <c r="E33" s="202">
        <v>3600000</v>
      </c>
      <c r="F33" s="65" t="s">
        <v>583</v>
      </c>
    </row>
    <row r="34" spans="1:6" ht="66">
      <c r="A34" s="84">
        <f t="shared" si="0"/>
        <v>23</v>
      </c>
      <c r="B34" s="84" t="s">
        <v>17699</v>
      </c>
      <c r="C34" s="84" t="s">
        <v>17715</v>
      </c>
      <c r="D34" s="84" t="s">
        <v>17764</v>
      </c>
      <c r="E34" s="202">
        <v>3400000</v>
      </c>
      <c r="F34" s="65" t="s">
        <v>583</v>
      </c>
    </row>
    <row r="35" spans="1:6" s="557" customFormat="1" ht="110.25">
      <c r="A35" s="84">
        <f t="shared" si="0"/>
        <v>24</v>
      </c>
      <c r="B35" s="147" t="s">
        <v>17699</v>
      </c>
      <c r="C35" s="147" t="s">
        <v>17716</v>
      </c>
      <c r="D35" s="147" t="s">
        <v>17717</v>
      </c>
      <c r="E35" s="202">
        <v>2180817.5099999998</v>
      </c>
      <c r="F35" s="66" t="s">
        <v>2914</v>
      </c>
    </row>
    <row r="36" spans="1:6" ht="63">
      <c r="A36" s="84">
        <f t="shared" si="0"/>
        <v>25</v>
      </c>
      <c r="B36" s="84" t="s">
        <v>17695</v>
      </c>
      <c r="C36" s="84" t="s">
        <v>17718</v>
      </c>
      <c r="D36" s="84" t="s">
        <v>17765</v>
      </c>
      <c r="E36" s="202">
        <v>1240000</v>
      </c>
      <c r="F36" s="65" t="s">
        <v>583</v>
      </c>
    </row>
    <row r="37" spans="1:6" s="557" customFormat="1" ht="94.5">
      <c r="A37" s="84">
        <f t="shared" si="0"/>
        <v>26</v>
      </c>
      <c r="B37" s="147" t="s">
        <v>17719</v>
      </c>
      <c r="C37" s="147" t="s">
        <v>17720</v>
      </c>
      <c r="D37" s="147" t="s">
        <v>17721</v>
      </c>
      <c r="E37" s="202">
        <v>2360000</v>
      </c>
      <c r="F37" s="66" t="s">
        <v>583</v>
      </c>
    </row>
    <row r="38" spans="1:6" s="557" customFormat="1" ht="78.75">
      <c r="A38" s="84">
        <f t="shared" si="0"/>
        <v>27</v>
      </c>
      <c r="B38" s="147" t="s">
        <v>17693</v>
      </c>
      <c r="C38" s="147" t="s">
        <v>17720</v>
      </c>
      <c r="D38" s="147" t="s">
        <v>17766</v>
      </c>
      <c r="E38" s="202">
        <v>1276349.3700000001</v>
      </c>
      <c r="F38" s="66" t="s">
        <v>4</v>
      </c>
    </row>
    <row r="39" spans="1:6" s="557" customFormat="1" ht="47.25">
      <c r="A39" s="84">
        <f t="shared" si="0"/>
        <v>28</v>
      </c>
      <c r="B39" s="147" t="s">
        <v>17722</v>
      </c>
      <c r="C39" s="147" t="s">
        <v>17720</v>
      </c>
      <c r="D39" s="147" t="s">
        <v>17723</v>
      </c>
      <c r="E39" s="202">
        <v>1000000</v>
      </c>
      <c r="F39" s="66" t="s">
        <v>4</v>
      </c>
    </row>
    <row r="40" spans="1:6">
      <c r="A40" s="84"/>
      <c r="B40" s="2173" t="s">
        <v>535</v>
      </c>
      <c r="C40" s="2175"/>
      <c r="D40" s="84"/>
      <c r="E40" s="202"/>
      <c r="F40" s="65"/>
    </row>
    <row r="41" spans="1:6" ht="66">
      <c r="A41" s="84">
        <v>29</v>
      </c>
      <c r="B41" s="84" t="s">
        <v>17697</v>
      </c>
      <c r="C41" s="84" t="s">
        <v>17724</v>
      </c>
      <c r="D41" s="84" t="s">
        <v>17767</v>
      </c>
      <c r="E41" s="202">
        <v>3400000</v>
      </c>
      <c r="F41" s="65" t="s">
        <v>583</v>
      </c>
    </row>
    <row r="42" spans="1:6" ht="78.75">
      <c r="A42" s="84">
        <f t="shared" si="0"/>
        <v>30</v>
      </c>
      <c r="B42" s="84" t="s">
        <v>17725</v>
      </c>
      <c r="C42" s="84" t="s">
        <v>17726</v>
      </c>
      <c r="D42" s="84" t="s">
        <v>17727</v>
      </c>
      <c r="E42" s="202">
        <v>2350000</v>
      </c>
      <c r="F42" s="65" t="s">
        <v>583</v>
      </c>
    </row>
    <row r="43" spans="1:6" ht="94.5">
      <c r="A43" s="84">
        <f t="shared" si="0"/>
        <v>31</v>
      </c>
      <c r="B43" s="84" t="s">
        <v>17768</v>
      </c>
      <c r="C43" s="84" t="s">
        <v>17728</v>
      </c>
      <c r="D43" s="84" t="s">
        <v>17769</v>
      </c>
      <c r="E43" s="202">
        <v>2200000</v>
      </c>
      <c r="F43" s="65" t="s">
        <v>583</v>
      </c>
    </row>
    <row r="44" spans="1:6" ht="78.75">
      <c r="A44" s="84">
        <f t="shared" si="0"/>
        <v>32</v>
      </c>
      <c r="B44" s="84" t="s">
        <v>17729</v>
      </c>
      <c r="C44" s="84" t="s">
        <v>17730</v>
      </c>
      <c r="D44" s="84" t="s">
        <v>17731</v>
      </c>
      <c r="E44" s="202">
        <v>1500000</v>
      </c>
      <c r="F44" s="65" t="s">
        <v>583</v>
      </c>
    </row>
    <row r="45" spans="1:6" ht="110.25">
      <c r="A45" s="84">
        <f t="shared" si="0"/>
        <v>33</v>
      </c>
      <c r="B45" s="84" t="s">
        <v>17732</v>
      </c>
      <c r="C45" s="84" t="s">
        <v>17733</v>
      </c>
      <c r="D45" s="84" t="s">
        <v>17734</v>
      </c>
      <c r="E45" s="202">
        <v>2000000</v>
      </c>
      <c r="F45" s="65" t="s">
        <v>583</v>
      </c>
    </row>
    <row r="46" spans="1:6" ht="63">
      <c r="A46" s="84">
        <f t="shared" si="0"/>
        <v>34</v>
      </c>
      <c r="B46" s="84" t="s">
        <v>17735</v>
      </c>
      <c r="C46" s="84" t="s">
        <v>17736</v>
      </c>
      <c r="D46" s="84" t="s">
        <v>17737</v>
      </c>
      <c r="E46" s="202">
        <v>3000000</v>
      </c>
      <c r="F46" s="65" t="s">
        <v>583</v>
      </c>
    </row>
    <row r="47" spans="1:6">
      <c r="A47" s="84"/>
      <c r="B47" s="85" t="s">
        <v>662</v>
      </c>
      <c r="C47" s="84"/>
      <c r="D47" s="84"/>
      <c r="E47" s="202"/>
      <c r="F47" s="65"/>
    </row>
    <row r="48" spans="1:6" ht="47.25">
      <c r="A48" s="84">
        <v>35</v>
      </c>
      <c r="B48" s="84" t="s">
        <v>17738</v>
      </c>
      <c r="C48" s="84" t="s">
        <v>17739</v>
      </c>
      <c r="D48" s="84" t="s">
        <v>17740</v>
      </c>
      <c r="E48" s="202">
        <v>6000000</v>
      </c>
      <c r="F48" s="65" t="s">
        <v>763</v>
      </c>
    </row>
    <row r="49" spans="1:7" ht="47.25">
      <c r="A49" s="84">
        <f t="shared" si="0"/>
        <v>36</v>
      </c>
      <c r="B49" s="84" t="s">
        <v>17741</v>
      </c>
      <c r="C49" s="84" t="s">
        <v>17742</v>
      </c>
      <c r="D49" s="84" t="s">
        <v>17743</v>
      </c>
      <c r="E49" s="202">
        <v>3000000</v>
      </c>
      <c r="F49" s="65" t="s">
        <v>763</v>
      </c>
    </row>
    <row r="50" spans="1:7" ht="78.75">
      <c r="A50" s="84">
        <f t="shared" si="0"/>
        <v>37</v>
      </c>
      <c r="B50" s="84" t="s">
        <v>17744</v>
      </c>
      <c r="C50" s="84" t="s">
        <v>17745</v>
      </c>
      <c r="D50" s="84" t="s">
        <v>17746</v>
      </c>
      <c r="E50" s="202">
        <v>200000</v>
      </c>
      <c r="F50" s="65" t="s">
        <v>763</v>
      </c>
    </row>
    <row r="51" spans="1:7">
      <c r="A51" s="84"/>
      <c r="B51" s="85" t="s">
        <v>2090</v>
      </c>
      <c r="C51" s="84"/>
      <c r="D51" s="84"/>
      <c r="E51" s="388">
        <f>SUM(E6:E50)</f>
        <v>92040875.519999996</v>
      </c>
      <c r="F51" s="65"/>
    </row>
    <row r="52" spans="1:7" s="822" customFormat="1" ht="85.5" customHeight="1">
      <c r="A52" s="2143" t="s">
        <v>1391</v>
      </c>
      <c r="B52" s="2143"/>
      <c r="C52" s="2143"/>
      <c r="D52" s="2143" t="s">
        <v>1392</v>
      </c>
      <c r="E52" s="2143"/>
      <c r="F52" s="2143"/>
      <c r="G52" s="170"/>
    </row>
    <row r="62" spans="1:7">
      <c r="A62" s="84"/>
      <c r="B62" s="85" t="s">
        <v>8032</v>
      </c>
      <c r="C62" s="84"/>
      <c r="D62" s="84"/>
      <c r="E62" s="202"/>
      <c r="F62" s="65"/>
    </row>
    <row r="63" spans="1:7" ht="63">
      <c r="A63" s="84">
        <v>38</v>
      </c>
      <c r="B63" s="84" t="s">
        <v>17747</v>
      </c>
      <c r="C63" s="84" t="s">
        <v>17748</v>
      </c>
      <c r="D63" s="84" t="s">
        <v>17749</v>
      </c>
      <c r="E63" s="202">
        <v>3000000</v>
      </c>
      <c r="F63" s="65" t="s">
        <v>763</v>
      </c>
    </row>
    <row r="64" spans="1:7" ht="110.25">
      <c r="A64" s="84">
        <f>A63+1</f>
        <v>39</v>
      </c>
      <c r="B64" s="84" t="s">
        <v>17750</v>
      </c>
      <c r="C64" s="84" t="s">
        <v>17751</v>
      </c>
      <c r="D64" s="84" t="s">
        <v>17752</v>
      </c>
      <c r="E64" s="202">
        <v>4000000</v>
      </c>
      <c r="F64" s="65" t="s">
        <v>763</v>
      </c>
    </row>
    <row r="65" spans="1:6" ht="63">
      <c r="A65" s="84">
        <f>A64+1</f>
        <v>40</v>
      </c>
      <c r="B65" s="84" t="s">
        <v>17753</v>
      </c>
      <c r="C65" s="84" t="s">
        <v>17754</v>
      </c>
      <c r="D65" s="84" t="s">
        <v>17755</v>
      </c>
      <c r="E65" s="202">
        <v>4500000</v>
      </c>
      <c r="F65" s="65" t="s">
        <v>763</v>
      </c>
    </row>
    <row r="66" spans="1:6" ht="78.75">
      <c r="A66" s="84">
        <f>A65+1</f>
        <v>41</v>
      </c>
      <c r="B66" s="84" t="s">
        <v>17756</v>
      </c>
      <c r="C66" s="84" t="s">
        <v>17757</v>
      </c>
      <c r="D66" s="84" t="s">
        <v>17758</v>
      </c>
      <c r="E66" s="202">
        <v>5500000</v>
      </c>
      <c r="F66" s="65" t="s">
        <v>763</v>
      </c>
    </row>
    <row r="67" spans="1:6">
      <c r="E67" s="391">
        <f>SUM(E63:E66)</f>
        <v>17000000</v>
      </c>
    </row>
    <row r="70" spans="1:6">
      <c r="E70" s="391">
        <f>E67+E51</f>
        <v>109040875.52</v>
      </c>
    </row>
  </sheetData>
  <mergeCells count="10">
    <mergeCell ref="A1:F1"/>
    <mergeCell ref="A2:F2"/>
    <mergeCell ref="A3:F3"/>
    <mergeCell ref="B30:C30"/>
    <mergeCell ref="B40:C40"/>
    <mergeCell ref="A52:C52"/>
    <mergeCell ref="D52:F52"/>
    <mergeCell ref="B5:D5"/>
    <mergeCell ref="B9:D9"/>
    <mergeCell ref="B13:C13"/>
  </mergeCells>
  <pageMargins left="0.7" right="0.7" top="0.75" bottom="0.75" header="0.3" footer="0.3"/>
  <pageSetup orientation="landscape" r:id="rId1"/>
  <headerFooter>
    <oddFooter>Page &amp;P of &amp;N</oddFooter>
  </headerFooter>
</worksheet>
</file>

<file path=xl/worksheets/sheet182.xml><?xml version="1.0" encoding="utf-8"?>
<worksheet xmlns="http://schemas.openxmlformats.org/spreadsheetml/2006/main" xmlns:r="http://schemas.openxmlformats.org/officeDocument/2006/relationships">
  <sheetPr>
    <tabColor theme="5" tint="-0.499984740745262"/>
  </sheetPr>
  <dimension ref="A1:F76"/>
  <sheetViews>
    <sheetView topLeftCell="A55" workbookViewId="0">
      <selection activeCell="B58" sqref="B58"/>
    </sheetView>
  </sheetViews>
  <sheetFormatPr defaultRowHeight="15.75"/>
  <cols>
    <col min="1" max="1" width="7" style="416" customWidth="1"/>
    <col min="2" max="2" width="13.5703125" style="416" customWidth="1"/>
    <col min="3" max="3" width="42.7109375" style="416" customWidth="1"/>
    <col min="4" max="4" width="26.42578125" style="416" customWidth="1"/>
    <col min="5" max="5" width="21.7109375" style="391" customWidth="1"/>
    <col min="6" max="6" width="9.7109375" style="728" customWidth="1"/>
    <col min="7" max="16384" width="9.140625" style="603"/>
  </cols>
  <sheetData>
    <row r="1" spans="1:6">
      <c r="A1" s="2234" t="s">
        <v>133</v>
      </c>
      <c r="B1" s="2234"/>
      <c r="C1" s="2234"/>
      <c r="D1" s="2234"/>
      <c r="E1" s="2234"/>
      <c r="F1" s="2234"/>
    </row>
    <row r="2" spans="1:6">
      <c r="A2" s="2234" t="s">
        <v>17880</v>
      </c>
      <c r="B2" s="2234"/>
      <c r="C2" s="2234"/>
      <c r="D2" s="2234"/>
      <c r="E2" s="2234"/>
      <c r="F2" s="2234"/>
    </row>
    <row r="3" spans="1:6">
      <c r="A3" s="2234" t="s">
        <v>6436</v>
      </c>
      <c r="B3" s="2234"/>
      <c r="C3" s="2234"/>
      <c r="D3" s="2234"/>
      <c r="E3" s="2234"/>
      <c r="F3" s="2234"/>
    </row>
    <row r="4" spans="1:6" ht="34.5" customHeight="1">
      <c r="A4" s="387" t="s">
        <v>134</v>
      </c>
      <c r="B4" s="312" t="s">
        <v>676</v>
      </c>
      <c r="C4" s="312" t="s">
        <v>463</v>
      </c>
      <c r="D4" s="56" t="s">
        <v>788</v>
      </c>
      <c r="E4" s="388" t="s">
        <v>1394</v>
      </c>
      <c r="F4" s="56" t="s">
        <v>677</v>
      </c>
    </row>
    <row r="5" spans="1:6">
      <c r="A5" s="387"/>
      <c r="B5" s="2195" t="s">
        <v>139</v>
      </c>
      <c r="C5" s="2195"/>
      <c r="D5" s="2195"/>
      <c r="E5" s="388"/>
      <c r="F5" s="56"/>
    </row>
    <row r="6" spans="1:6" ht="31.5">
      <c r="A6" s="147">
        <v>1</v>
      </c>
      <c r="B6" s="60" t="s">
        <v>1</v>
      </c>
      <c r="C6" s="60" t="s">
        <v>17881</v>
      </c>
      <c r="D6" s="60" t="s">
        <v>239</v>
      </c>
      <c r="E6" s="110">
        <v>2600000</v>
      </c>
      <c r="F6" s="120" t="s">
        <v>118</v>
      </c>
    </row>
    <row r="7" spans="1:6" ht="78.75">
      <c r="A7" s="147">
        <f>A6+1</f>
        <v>2</v>
      </c>
      <c r="B7" s="60" t="s">
        <v>5</v>
      </c>
      <c r="C7" s="60" t="s">
        <v>17882</v>
      </c>
      <c r="D7" s="60" t="s">
        <v>1492</v>
      </c>
      <c r="E7" s="193">
        <v>1302452.2</v>
      </c>
      <c r="F7" s="120" t="s">
        <v>118</v>
      </c>
    </row>
    <row r="8" spans="1:6" ht="31.5">
      <c r="A8" s="147">
        <f>A7+1</f>
        <v>3</v>
      </c>
      <c r="B8" s="107" t="s">
        <v>7</v>
      </c>
      <c r="C8" s="60" t="s">
        <v>17883</v>
      </c>
      <c r="D8" s="107" t="s">
        <v>794</v>
      </c>
      <c r="E8" s="110">
        <v>70000</v>
      </c>
      <c r="F8" s="120" t="s">
        <v>118</v>
      </c>
    </row>
    <row r="9" spans="1:6" ht="31.5">
      <c r="A9" s="147">
        <f>A8+1</f>
        <v>4</v>
      </c>
      <c r="B9" s="107" t="s">
        <v>10</v>
      </c>
      <c r="C9" s="60" t="s">
        <v>17884</v>
      </c>
      <c r="D9" s="107" t="s">
        <v>580</v>
      </c>
      <c r="E9" s="193">
        <v>70000</v>
      </c>
      <c r="F9" s="120" t="s">
        <v>17885</v>
      </c>
    </row>
    <row r="10" spans="1:6" ht="63">
      <c r="A10" s="147">
        <f>A9+1</f>
        <v>5</v>
      </c>
      <c r="B10" s="60" t="s">
        <v>12</v>
      </c>
      <c r="C10" s="60" t="s">
        <v>17886</v>
      </c>
      <c r="D10" s="60" t="s">
        <v>17887</v>
      </c>
      <c r="E10" s="193">
        <v>2500000</v>
      </c>
      <c r="F10" s="120" t="s">
        <v>118</v>
      </c>
    </row>
    <row r="11" spans="1:6">
      <c r="A11" s="147"/>
      <c r="B11" s="2145" t="s">
        <v>142</v>
      </c>
      <c r="C11" s="2179"/>
      <c r="D11" s="2146"/>
      <c r="E11" s="295"/>
      <c r="F11" s="113"/>
    </row>
    <row r="12" spans="1:6" ht="78.75">
      <c r="A12" s="147">
        <v>6</v>
      </c>
      <c r="B12" s="60" t="s">
        <v>5</v>
      </c>
      <c r="C12" s="60" t="s">
        <v>17888</v>
      </c>
      <c r="D12" s="60" t="s">
        <v>242</v>
      </c>
      <c r="E12" s="193">
        <v>571226.5</v>
      </c>
      <c r="F12" s="120" t="s">
        <v>118</v>
      </c>
    </row>
    <row r="13" spans="1:6" ht="63">
      <c r="A13" s="147">
        <f>A12+1</f>
        <v>7</v>
      </c>
      <c r="B13" s="60" t="s">
        <v>12</v>
      </c>
      <c r="C13" s="60" t="s">
        <v>17889</v>
      </c>
      <c r="D13" s="60" t="s">
        <v>17887</v>
      </c>
      <c r="E13" s="193">
        <v>1200000</v>
      </c>
      <c r="F13" s="120" t="s">
        <v>118</v>
      </c>
    </row>
    <row r="14" spans="1:6" ht="63">
      <c r="A14" s="147">
        <f>A13+1</f>
        <v>8</v>
      </c>
      <c r="B14" s="60" t="s">
        <v>360</v>
      </c>
      <c r="C14" s="60" t="s">
        <v>17890</v>
      </c>
      <c r="D14" s="60" t="s">
        <v>10798</v>
      </c>
      <c r="E14" s="193">
        <v>1500000</v>
      </c>
      <c r="F14" s="120" t="s">
        <v>118</v>
      </c>
    </row>
    <row r="15" spans="1:6">
      <c r="A15" s="147"/>
      <c r="B15" s="100" t="s">
        <v>593</v>
      </c>
      <c r="C15" s="100"/>
      <c r="D15" s="100"/>
      <c r="E15" s="295"/>
      <c r="F15" s="113"/>
    </row>
    <row r="16" spans="1:6" ht="47.25">
      <c r="A16" s="147">
        <v>9</v>
      </c>
      <c r="B16" s="107" t="s">
        <v>39</v>
      </c>
      <c r="C16" s="60" t="s">
        <v>17891</v>
      </c>
      <c r="D16" s="107" t="s">
        <v>4340</v>
      </c>
      <c r="E16" s="193">
        <v>13000000</v>
      </c>
      <c r="F16" s="120" t="s">
        <v>118</v>
      </c>
    </row>
    <row r="17" spans="1:6" ht="47.25">
      <c r="A17" s="147">
        <f>A16+1</f>
        <v>10</v>
      </c>
      <c r="B17" s="107" t="s">
        <v>41</v>
      </c>
      <c r="C17" s="60" t="s">
        <v>17892</v>
      </c>
      <c r="D17" s="107" t="s">
        <v>17893</v>
      </c>
      <c r="E17" s="193">
        <v>11000000</v>
      </c>
      <c r="F17" s="120" t="s">
        <v>118</v>
      </c>
    </row>
    <row r="18" spans="1:6" ht="47.25">
      <c r="A18" s="147">
        <f>A17+1</f>
        <v>11</v>
      </c>
      <c r="B18" s="107" t="s">
        <v>4720</v>
      </c>
      <c r="C18" s="60" t="s">
        <v>17894</v>
      </c>
      <c r="D18" s="107" t="s">
        <v>17895</v>
      </c>
      <c r="E18" s="133">
        <v>1260218.8999999999</v>
      </c>
      <c r="F18" s="120" t="s">
        <v>118</v>
      </c>
    </row>
    <row r="19" spans="1:6" ht="47.25">
      <c r="A19" s="147">
        <f>A18+1</f>
        <v>12</v>
      </c>
      <c r="B19" s="107" t="s">
        <v>17896</v>
      </c>
      <c r="C19" s="60" t="s">
        <v>17897</v>
      </c>
      <c r="D19" s="107" t="s">
        <v>17898</v>
      </c>
      <c r="E19" s="131">
        <v>12904087.6</v>
      </c>
      <c r="F19" s="120" t="s">
        <v>4</v>
      </c>
    </row>
    <row r="20" spans="1:6" ht="31.5">
      <c r="A20" s="147"/>
      <c r="B20" s="114" t="s">
        <v>207</v>
      </c>
      <c r="C20" s="114"/>
      <c r="D20" s="114"/>
      <c r="E20" s="105"/>
      <c r="F20" s="112"/>
    </row>
    <row r="21" spans="1:6" ht="63">
      <c r="A21" s="147">
        <v>13</v>
      </c>
      <c r="B21" s="107" t="s">
        <v>195</v>
      </c>
      <c r="C21" s="60" t="s">
        <v>17899</v>
      </c>
      <c r="D21" s="107" t="s">
        <v>196</v>
      </c>
      <c r="E21" s="110">
        <v>5738993.4500000002</v>
      </c>
      <c r="F21" s="120"/>
    </row>
    <row r="22" spans="1:6">
      <c r="A22" s="147"/>
      <c r="B22" s="2145" t="s">
        <v>810</v>
      </c>
      <c r="C22" s="2146"/>
      <c r="D22" s="100"/>
      <c r="E22" s="295"/>
      <c r="F22" s="113"/>
    </row>
    <row r="23" spans="1:6" ht="47.25">
      <c r="A23" s="147">
        <v>14</v>
      </c>
      <c r="B23" s="60" t="s">
        <v>17900</v>
      </c>
      <c r="C23" s="60" t="s">
        <v>17901</v>
      </c>
      <c r="D23" s="60" t="s">
        <v>17902</v>
      </c>
      <c r="E23" s="189">
        <v>800000</v>
      </c>
      <c r="F23" s="115" t="s">
        <v>4</v>
      </c>
    </row>
    <row r="24" spans="1:6" ht="47.25">
      <c r="A24" s="147">
        <f t="shared" ref="A24:A42" si="0">A23+1</f>
        <v>15</v>
      </c>
      <c r="B24" s="60" t="s">
        <v>17903</v>
      </c>
      <c r="C24" s="60" t="s">
        <v>17904</v>
      </c>
      <c r="D24" s="60" t="s">
        <v>17905</v>
      </c>
      <c r="E24" s="189">
        <v>2000000</v>
      </c>
      <c r="F24" s="115" t="s">
        <v>4</v>
      </c>
    </row>
    <row r="25" spans="1:6" ht="47.25">
      <c r="A25" s="147">
        <f t="shared" si="0"/>
        <v>16</v>
      </c>
      <c r="B25" s="60" t="s">
        <v>6096</v>
      </c>
      <c r="C25" s="60" t="s">
        <v>17906</v>
      </c>
      <c r="D25" s="60" t="s">
        <v>17907</v>
      </c>
      <c r="E25" s="189">
        <v>200000</v>
      </c>
      <c r="F25" s="115" t="s">
        <v>118</v>
      </c>
    </row>
    <row r="26" spans="1:6" ht="47.25">
      <c r="A26" s="147">
        <f t="shared" si="0"/>
        <v>17</v>
      </c>
      <c r="B26" s="60" t="s">
        <v>17908</v>
      </c>
      <c r="C26" s="60" t="s">
        <v>17909</v>
      </c>
      <c r="D26" s="60" t="s">
        <v>17910</v>
      </c>
      <c r="E26" s="189">
        <v>200000</v>
      </c>
      <c r="F26" s="115" t="s">
        <v>4</v>
      </c>
    </row>
    <row r="27" spans="1:6" ht="47.25">
      <c r="A27" s="147">
        <f t="shared" si="0"/>
        <v>18</v>
      </c>
      <c r="B27" s="60" t="s">
        <v>17911</v>
      </c>
      <c r="C27" s="60" t="s">
        <v>17912</v>
      </c>
      <c r="D27" s="60" t="s">
        <v>17913</v>
      </c>
      <c r="E27" s="189">
        <v>250000</v>
      </c>
      <c r="F27" s="115" t="s">
        <v>118</v>
      </c>
    </row>
    <row r="28" spans="1:6" ht="63">
      <c r="A28" s="147">
        <f t="shared" si="0"/>
        <v>19</v>
      </c>
      <c r="B28" s="60" t="s">
        <v>17914</v>
      </c>
      <c r="C28" s="60" t="s">
        <v>17915</v>
      </c>
      <c r="D28" s="60" t="s">
        <v>17916</v>
      </c>
      <c r="E28" s="189">
        <v>300000</v>
      </c>
      <c r="F28" s="115" t="s">
        <v>118</v>
      </c>
    </row>
    <row r="29" spans="1:6" ht="47.25">
      <c r="A29" s="147">
        <f t="shared" si="0"/>
        <v>20</v>
      </c>
      <c r="B29" s="60" t="s">
        <v>17917</v>
      </c>
      <c r="C29" s="60" t="s">
        <v>17918</v>
      </c>
      <c r="D29" s="60" t="s">
        <v>4517</v>
      </c>
      <c r="E29" s="189">
        <v>1000000</v>
      </c>
      <c r="F29" s="115" t="s">
        <v>4</v>
      </c>
    </row>
    <row r="30" spans="1:6" ht="47.25">
      <c r="A30" s="147">
        <f t="shared" si="0"/>
        <v>21</v>
      </c>
      <c r="B30" s="60" t="s">
        <v>17919</v>
      </c>
      <c r="C30" s="60" t="s">
        <v>17920</v>
      </c>
      <c r="D30" s="60" t="s">
        <v>17921</v>
      </c>
      <c r="E30" s="189">
        <v>1000000</v>
      </c>
      <c r="F30" s="115" t="s">
        <v>4</v>
      </c>
    </row>
    <row r="31" spans="1:6" ht="78.75">
      <c r="A31" s="147">
        <f t="shared" si="0"/>
        <v>22</v>
      </c>
      <c r="B31" s="60" t="s">
        <v>17922</v>
      </c>
      <c r="C31" s="60" t="s">
        <v>17923</v>
      </c>
      <c r="D31" s="60" t="s">
        <v>17924</v>
      </c>
      <c r="E31" s="189">
        <v>300000</v>
      </c>
      <c r="F31" s="115" t="s">
        <v>118</v>
      </c>
    </row>
    <row r="32" spans="1:6" ht="47.25">
      <c r="A32" s="147">
        <f t="shared" si="0"/>
        <v>23</v>
      </c>
      <c r="B32" s="60" t="s">
        <v>17925</v>
      </c>
      <c r="C32" s="60" t="s">
        <v>17926</v>
      </c>
      <c r="D32" s="60" t="s">
        <v>17927</v>
      </c>
      <c r="E32" s="189">
        <v>300000</v>
      </c>
      <c r="F32" s="115" t="s">
        <v>118</v>
      </c>
    </row>
    <row r="33" spans="1:6" ht="47.25">
      <c r="A33" s="147">
        <f t="shared" si="0"/>
        <v>24</v>
      </c>
      <c r="B33" s="60" t="s">
        <v>17928</v>
      </c>
      <c r="C33" s="60" t="s">
        <v>17929</v>
      </c>
      <c r="D33" s="60" t="s">
        <v>17930</v>
      </c>
      <c r="E33" s="189">
        <v>300000</v>
      </c>
      <c r="F33" s="115" t="s">
        <v>118</v>
      </c>
    </row>
    <row r="34" spans="1:6" ht="47.25">
      <c r="A34" s="147">
        <f t="shared" si="0"/>
        <v>25</v>
      </c>
      <c r="B34" s="60" t="s">
        <v>17931</v>
      </c>
      <c r="C34" s="60" t="s">
        <v>17932</v>
      </c>
      <c r="D34" s="60" t="s">
        <v>17933</v>
      </c>
      <c r="E34" s="189">
        <v>200000</v>
      </c>
      <c r="F34" s="115" t="s">
        <v>118</v>
      </c>
    </row>
    <row r="35" spans="1:6" ht="47.25">
      <c r="A35" s="147">
        <f t="shared" si="0"/>
        <v>26</v>
      </c>
      <c r="B35" s="60" t="s">
        <v>17934</v>
      </c>
      <c r="C35" s="60" t="s">
        <v>17935</v>
      </c>
      <c r="D35" s="60" t="s">
        <v>82</v>
      </c>
      <c r="E35" s="189">
        <v>1000000</v>
      </c>
      <c r="F35" s="115" t="s">
        <v>4</v>
      </c>
    </row>
    <row r="36" spans="1:6" ht="31.5">
      <c r="A36" s="147">
        <f t="shared" si="0"/>
        <v>27</v>
      </c>
      <c r="B36" s="60" t="s">
        <v>17936</v>
      </c>
      <c r="C36" s="60" t="s">
        <v>17937</v>
      </c>
      <c r="D36" s="60" t="s">
        <v>9024</v>
      </c>
      <c r="E36" s="189">
        <v>1000000</v>
      </c>
      <c r="F36" s="115" t="s">
        <v>4</v>
      </c>
    </row>
    <row r="37" spans="1:6" ht="47.25">
      <c r="A37" s="147">
        <f t="shared" si="0"/>
        <v>28</v>
      </c>
      <c r="B37" s="60" t="s">
        <v>17938</v>
      </c>
      <c r="C37" s="60" t="s">
        <v>20473</v>
      </c>
      <c r="D37" s="60" t="s">
        <v>115</v>
      </c>
      <c r="E37" s="189">
        <v>1000000</v>
      </c>
      <c r="F37" s="115" t="s">
        <v>4</v>
      </c>
    </row>
    <row r="38" spans="1:6" ht="47.25">
      <c r="A38" s="147">
        <f t="shared" si="0"/>
        <v>29</v>
      </c>
      <c r="B38" s="60" t="s">
        <v>17939</v>
      </c>
      <c r="C38" s="60" t="s">
        <v>20474</v>
      </c>
      <c r="D38" s="60" t="s">
        <v>17940</v>
      </c>
      <c r="E38" s="189">
        <v>600000</v>
      </c>
      <c r="F38" s="115" t="s">
        <v>4</v>
      </c>
    </row>
    <row r="39" spans="1:6" ht="47.25">
      <c r="A39" s="147">
        <f t="shared" si="0"/>
        <v>30</v>
      </c>
      <c r="B39" s="60" t="s">
        <v>17941</v>
      </c>
      <c r="C39" s="60" t="s">
        <v>20475</v>
      </c>
      <c r="D39" s="60" t="s">
        <v>17942</v>
      </c>
      <c r="E39" s="189">
        <v>900000</v>
      </c>
      <c r="F39" s="115" t="s">
        <v>4</v>
      </c>
    </row>
    <row r="40" spans="1:6" ht="63">
      <c r="A40" s="147">
        <f t="shared" si="0"/>
        <v>31</v>
      </c>
      <c r="B40" s="60" t="s">
        <v>17943</v>
      </c>
      <c r="C40" s="60" t="s">
        <v>20476</v>
      </c>
      <c r="D40" s="60" t="s">
        <v>17944</v>
      </c>
      <c r="E40" s="189">
        <v>250000</v>
      </c>
      <c r="F40" s="115" t="s">
        <v>4</v>
      </c>
    </row>
    <row r="41" spans="1:6" ht="78.75">
      <c r="A41" s="147">
        <f t="shared" si="0"/>
        <v>32</v>
      </c>
      <c r="B41" s="60" t="s">
        <v>17945</v>
      </c>
      <c r="C41" s="60" t="s">
        <v>20477</v>
      </c>
      <c r="D41" s="60" t="s">
        <v>20467</v>
      </c>
      <c r="E41" s="189">
        <v>300000</v>
      </c>
      <c r="F41" s="115" t="s">
        <v>4</v>
      </c>
    </row>
    <row r="42" spans="1:6" ht="63">
      <c r="A42" s="147">
        <f t="shared" si="0"/>
        <v>33</v>
      </c>
      <c r="B42" s="60" t="s">
        <v>17946</v>
      </c>
      <c r="C42" s="60" t="s">
        <v>20478</v>
      </c>
      <c r="D42" s="60" t="s">
        <v>17947</v>
      </c>
      <c r="E42" s="189">
        <v>200000</v>
      </c>
      <c r="F42" s="115" t="s">
        <v>4</v>
      </c>
    </row>
    <row r="43" spans="1:6">
      <c r="A43" s="147"/>
      <c r="B43" s="100" t="s">
        <v>662</v>
      </c>
      <c r="C43" s="100"/>
      <c r="D43" s="100"/>
      <c r="E43" s="295"/>
      <c r="F43" s="113"/>
    </row>
    <row r="44" spans="1:6" ht="94.5">
      <c r="A44" s="147">
        <v>34</v>
      </c>
      <c r="B44" s="60" t="s">
        <v>17948</v>
      </c>
      <c r="C44" s="60" t="s">
        <v>17949</v>
      </c>
      <c r="D44" s="60" t="s">
        <v>20468</v>
      </c>
      <c r="E44" s="189">
        <v>250000</v>
      </c>
      <c r="F44" s="115" t="s">
        <v>4</v>
      </c>
    </row>
    <row r="45" spans="1:6" ht="31.5">
      <c r="A45" s="147">
        <v>35</v>
      </c>
      <c r="B45" s="60" t="s">
        <v>17951</v>
      </c>
      <c r="C45" s="60" t="s">
        <v>17952</v>
      </c>
      <c r="D45" s="60" t="s">
        <v>17953</v>
      </c>
      <c r="E45" s="189">
        <v>526709.37</v>
      </c>
      <c r="F45" s="115" t="s">
        <v>4</v>
      </c>
    </row>
    <row r="46" spans="1:6" ht="78.75">
      <c r="A46" s="147">
        <v>36</v>
      </c>
      <c r="B46" s="60" t="s">
        <v>17954</v>
      </c>
      <c r="C46" s="60" t="s">
        <v>17955</v>
      </c>
      <c r="D46" s="60" t="s">
        <v>17956</v>
      </c>
      <c r="E46" s="189">
        <v>1500000</v>
      </c>
      <c r="F46" s="115" t="s">
        <v>118</v>
      </c>
    </row>
    <row r="47" spans="1:6">
      <c r="A47" s="147"/>
      <c r="B47" s="2145" t="s">
        <v>535</v>
      </c>
      <c r="C47" s="2146"/>
      <c r="D47" s="100"/>
      <c r="E47" s="295"/>
      <c r="F47" s="113"/>
    </row>
    <row r="48" spans="1:6" ht="31.5">
      <c r="A48" s="147">
        <v>37</v>
      </c>
      <c r="B48" s="60" t="s">
        <v>17957</v>
      </c>
      <c r="C48" s="60" t="s">
        <v>17958</v>
      </c>
      <c r="D48" s="60" t="s">
        <v>17959</v>
      </c>
      <c r="E48" s="189">
        <v>900000</v>
      </c>
      <c r="F48" s="115" t="s">
        <v>4</v>
      </c>
    </row>
    <row r="49" spans="1:6" ht="47.25">
      <c r="A49" s="147">
        <v>38</v>
      </c>
      <c r="B49" s="60" t="s">
        <v>17960</v>
      </c>
      <c r="C49" s="60" t="s">
        <v>17961</v>
      </c>
      <c r="D49" s="60" t="s">
        <v>17962</v>
      </c>
      <c r="E49" s="189">
        <v>4800000</v>
      </c>
      <c r="F49" s="115" t="s">
        <v>4</v>
      </c>
    </row>
    <row r="50" spans="1:6" ht="31.5">
      <c r="A50" s="147">
        <v>39</v>
      </c>
      <c r="B50" s="60" t="s">
        <v>17963</v>
      </c>
      <c r="C50" s="60" t="s">
        <v>20479</v>
      </c>
      <c r="D50" s="60" t="s">
        <v>17101</v>
      </c>
      <c r="E50" s="189">
        <v>5300000</v>
      </c>
      <c r="F50" s="115" t="s">
        <v>4</v>
      </c>
    </row>
    <row r="51" spans="1:6" ht="47.25">
      <c r="A51" s="147">
        <v>40</v>
      </c>
      <c r="B51" s="60" t="s">
        <v>17964</v>
      </c>
      <c r="C51" s="60" t="s">
        <v>17965</v>
      </c>
      <c r="D51" s="60" t="s">
        <v>20471</v>
      </c>
      <c r="E51" s="189">
        <v>400000</v>
      </c>
      <c r="F51" s="115" t="s">
        <v>4</v>
      </c>
    </row>
    <row r="52" spans="1:6" ht="47.25">
      <c r="A52" s="147">
        <v>41</v>
      </c>
      <c r="B52" s="60" t="s">
        <v>17966</v>
      </c>
      <c r="C52" s="60" t="s">
        <v>17967</v>
      </c>
      <c r="D52" s="60" t="s">
        <v>17968</v>
      </c>
      <c r="E52" s="189">
        <v>300000</v>
      </c>
      <c r="F52" s="115" t="s">
        <v>118</v>
      </c>
    </row>
    <row r="53" spans="1:6" ht="78.75">
      <c r="A53" s="147">
        <v>42</v>
      </c>
      <c r="B53" s="60" t="s">
        <v>17969</v>
      </c>
      <c r="C53" s="60" t="s">
        <v>17970</v>
      </c>
      <c r="D53" s="60" t="s">
        <v>20472</v>
      </c>
      <c r="E53" s="189">
        <v>1500000</v>
      </c>
      <c r="F53" s="115" t="s">
        <v>118</v>
      </c>
    </row>
    <row r="54" spans="1:6" ht="31.5">
      <c r="A54" s="147">
        <v>43</v>
      </c>
      <c r="B54" s="261" t="s">
        <v>17971</v>
      </c>
      <c r="C54" s="261" t="s">
        <v>17972</v>
      </c>
      <c r="D54" s="261" t="s">
        <v>17973</v>
      </c>
      <c r="E54" s="357">
        <v>2000000</v>
      </c>
      <c r="F54" s="806" t="s">
        <v>4</v>
      </c>
    </row>
    <row r="55" spans="1:6" ht="31.5">
      <c r="A55" s="147">
        <v>44</v>
      </c>
      <c r="B55" s="60" t="s">
        <v>17971</v>
      </c>
      <c r="C55" s="60" t="s">
        <v>17974</v>
      </c>
      <c r="D55" s="60" t="s">
        <v>17975</v>
      </c>
      <c r="E55" s="189">
        <v>900000</v>
      </c>
      <c r="F55" s="115" t="s">
        <v>4</v>
      </c>
    </row>
    <row r="56" spans="1:6" ht="63">
      <c r="A56" s="147">
        <v>45</v>
      </c>
      <c r="B56" s="60" t="s">
        <v>17976</v>
      </c>
      <c r="C56" s="60" t="s">
        <v>17977</v>
      </c>
      <c r="D56" s="60" t="s">
        <v>17978</v>
      </c>
      <c r="E56" s="106">
        <v>800000</v>
      </c>
      <c r="F56" s="115" t="s">
        <v>118</v>
      </c>
    </row>
    <row r="57" spans="1:6" ht="47.25">
      <c r="A57" s="147">
        <v>46</v>
      </c>
      <c r="B57" s="60" t="s">
        <v>17979</v>
      </c>
      <c r="C57" s="60" t="s">
        <v>17980</v>
      </c>
      <c r="D57" s="60" t="s">
        <v>17981</v>
      </c>
      <c r="E57" s="189">
        <v>4300000</v>
      </c>
      <c r="F57" s="115" t="s">
        <v>4</v>
      </c>
    </row>
    <row r="58" spans="1:6" ht="47.25">
      <c r="A58" s="147">
        <v>47</v>
      </c>
      <c r="B58" s="60" t="s">
        <v>17982</v>
      </c>
      <c r="C58" s="60" t="s">
        <v>17983</v>
      </c>
      <c r="D58" s="60" t="s">
        <v>17984</v>
      </c>
      <c r="E58" s="189">
        <v>300000</v>
      </c>
      <c r="F58" s="115" t="s">
        <v>118</v>
      </c>
    </row>
    <row r="59" spans="1:6" ht="63">
      <c r="A59" s="147">
        <v>48</v>
      </c>
      <c r="B59" s="60" t="s">
        <v>17985</v>
      </c>
      <c r="C59" s="60" t="s">
        <v>17986</v>
      </c>
      <c r="D59" s="60" t="s">
        <v>17987</v>
      </c>
      <c r="E59" s="189">
        <v>2000000</v>
      </c>
      <c r="F59" s="115" t="s">
        <v>4</v>
      </c>
    </row>
    <row r="60" spans="1:6">
      <c r="A60" s="147"/>
      <c r="B60" s="2145" t="s">
        <v>555</v>
      </c>
      <c r="C60" s="2146"/>
      <c r="D60" s="100"/>
      <c r="E60" s="295"/>
      <c r="F60" s="113"/>
    </row>
    <row r="61" spans="1:6" ht="78.75">
      <c r="A61" s="147">
        <v>49</v>
      </c>
      <c r="B61" s="259" t="s">
        <v>381</v>
      </c>
      <c r="C61" s="261" t="s">
        <v>17988</v>
      </c>
      <c r="D61" s="259" t="s">
        <v>17989</v>
      </c>
      <c r="E61" s="951">
        <v>2180817.5</v>
      </c>
      <c r="F61" s="806" t="s">
        <v>4</v>
      </c>
    </row>
    <row r="62" spans="1:6">
      <c r="A62" s="147"/>
      <c r="B62" s="2152" t="s">
        <v>208</v>
      </c>
      <c r="C62" s="2153"/>
      <c r="D62" s="114"/>
      <c r="E62" s="105"/>
      <c r="F62" s="112"/>
    </row>
    <row r="63" spans="1:6" ht="63">
      <c r="A63" s="147">
        <v>50</v>
      </c>
      <c r="B63" s="60" t="s">
        <v>17990</v>
      </c>
      <c r="C63" s="60" t="s">
        <v>17991</v>
      </c>
      <c r="D63" s="60" t="s">
        <v>17992</v>
      </c>
      <c r="E63" s="189">
        <v>15000000</v>
      </c>
      <c r="F63" s="115" t="s">
        <v>118</v>
      </c>
    </row>
    <row r="64" spans="1:6">
      <c r="A64" s="147"/>
      <c r="B64" s="2192" t="s">
        <v>2090</v>
      </c>
      <c r="C64" s="2193"/>
      <c r="D64" s="2194"/>
      <c r="E64" s="388">
        <f>SUM(E6:E63)</f>
        <v>108774505.52000001</v>
      </c>
      <c r="F64" s="66"/>
    </row>
    <row r="65" spans="1:6" s="170" customFormat="1" ht="87.75" customHeight="1">
      <c r="A65" s="2183" t="s">
        <v>20503</v>
      </c>
      <c r="B65" s="2184"/>
      <c r="C65" s="2185"/>
      <c r="D65" s="2183" t="s">
        <v>20504</v>
      </c>
      <c r="E65" s="2184"/>
      <c r="F65" s="2185"/>
    </row>
    <row r="73" spans="1:6" ht="63">
      <c r="A73" s="147">
        <f>A44+1</f>
        <v>35</v>
      </c>
      <c r="B73" s="60" t="s">
        <v>20469</v>
      </c>
      <c r="C73" s="60" t="s">
        <v>17950</v>
      </c>
      <c r="D73" s="60" t="s">
        <v>20470</v>
      </c>
      <c r="E73" s="189">
        <v>266370</v>
      </c>
      <c r="F73" s="115" t="s">
        <v>4</v>
      </c>
    </row>
    <row r="76" spans="1:6">
      <c r="E76" s="391">
        <f>E73+E64</f>
        <v>109040875.52000001</v>
      </c>
    </row>
  </sheetData>
  <mergeCells count="12">
    <mergeCell ref="B60:C60"/>
    <mergeCell ref="B62:C62"/>
    <mergeCell ref="B64:D64"/>
    <mergeCell ref="A65:C65"/>
    <mergeCell ref="D65:F65"/>
    <mergeCell ref="A1:F1"/>
    <mergeCell ref="A2:F2"/>
    <mergeCell ref="A3:F3"/>
    <mergeCell ref="B5:D5"/>
    <mergeCell ref="B47:C47"/>
    <mergeCell ref="B11:D11"/>
    <mergeCell ref="B22:C22"/>
  </mergeCells>
  <pageMargins left="0.7" right="0.7" top="0.75" bottom="0.75" header="0.3" footer="0.3"/>
  <pageSetup orientation="landscape" r:id="rId1"/>
  <headerFooter>
    <oddFooter>Page &amp;P of &amp;N</oddFooter>
  </headerFooter>
</worksheet>
</file>

<file path=xl/worksheets/sheet183.xml><?xml version="1.0" encoding="utf-8"?>
<worksheet xmlns="http://schemas.openxmlformats.org/spreadsheetml/2006/main" xmlns:r="http://schemas.openxmlformats.org/officeDocument/2006/relationships">
  <sheetPr>
    <tabColor theme="5" tint="-0.499984740745262"/>
  </sheetPr>
  <dimension ref="A1:H114"/>
  <sheetViews>
    <sheetView topLeftCell="A90" workbookViewId="0">
      <selection activeCell="H95" sqref="H95"/>
    </sheetView>
  </sheetViews>
  <sheetFormatPr defaultRowHeight="15.75"/>
  <cols>
    <col min="1" max="1" width="7" style="342" customWidth="1"/>
    <col min="2" max="2" width="16.140625" style="342" customWidth="1"/>
    <col min="3" max="3" width="42" style="342" customWidth="1"/>
    <col min="4" max="4" width="25.85546875" style="342" customWidth="1"/>
    <col min="5" max="5" width="21" style="391" customWidth="1"/>
    <col min="6" max="6" width="10.28515625" style="389" customWidth="1"/>
    <col min="7" max="7" width="9.140625" style="126"/>
    <col min="8" max="8" width="12.28515625" style="126" bestFit="1" customWidth="1"/>
    <col min="9" max="16384" width="9.140625" style="126"/>
  </cols>
  <sheetData>
    <row r="1" spans="1:6">
      <c r="A1" s="2234" t="s">
        <v>133</v>
      </c>
      <c r="B1" s="2234"/>
      <c r="C1" s="2234"/>
      <c r="D1" s="2234"/>
      <c r="E1" s="2234"/>
      <c r="F1" s="2234"/>
    </row>
    <row r="2" spans="1:6">
      <c r="A2" s="2234" t="s">
        <v>17993</v>
      </c>
      <c r="B2" s="2234"/>
      <c r="C2" s="2234"/>
      <c r="D2" s="2234"/>
      <c r="E2" s="2234"/>
      <c r="F2" s="2234"/>
    </row>
    <row r="3" spans="1:6">
      <c r="A3" s="2234" t="s">
        <v>6436</v>
      </c>
      <c r="B3" s="2234"/>
      <c r="C3" s="2234"/>
      <c r="D3" s="2234"/>
      <c r="E3" s="2234"/>
      <c r="F3" s="2234"/>
    </row>
    <row r="4" spans="1:6" ht="17.25" customHeight="1">
      <c r="A4" s="387" t="s">
        <v>134</v>
      </c>
      <c r="B4" s="312" t="s">
        <v>676</v>
      </c>
      <c r="C4" s="312" t="s">
        <v>463</v>
      </c>
      <c r="D4" s="56" t="s">
        <v>788</v>
      </c>
      <c r="E4" s="388" t="s">
        <v>1394</v>
      </c>
      <c r="F4" s="56" t="s">
        <v>677</v>
      </c>
    </row>
    <row r="5" spans="1:6">
      <c r="A5" s="387"/>
      <c r="B5" s="2195" t="s">
        <v>139</v>
      </c>
      <c r="C5" s="2195"/>
      <c r="D5" s="2195"/>
      <c r="E5" s="388"/>
      <c r="F5" s="56"/>
    </row>
    <row r="6" spans="1:6" ht="31.5">
      <c r="A6" s="84">
        <v>1</v>
      </c>
      <c r="B6" s="50" t="s">
        <v>3372</v>
      </c>
      <c r="C6" s="50" t="s">
        <v>17994</v>
      </c>
      <c r="D6" s="50" t="s">
        <v>3</v>
      </c>
      <c r="E6" s="189">
        <v>2200000</v>
      </c>
      <c r="F6" s="159" t="s">
        <v>118</v>
      </c>
    </row>
    <row r="7" spans="1:6" ht="78.75">
      <c r="A7" s="84">
        <f>A6+1</f>
        <v>2</v>
      </c>
      <c r="B7" s="50" t="s">
        <v>5</v>
      </c>
      <c r="C7" s="50" t="s">
        <v>17995</v>
      </c>
      <c r="D7" s="50" t="s">
        <v>17996</v>
      </c>
      <c r="E7" s="189">
        <v>2534452.5299999998</v>
      </c>
      <c r="F7" s="159" t="s">
        <v>118</v>
      </c>
    </row>
    <row r="8" spans="1:6" ht="31.5">
      <c r="A8" s="84">
        <f>A7+1</f>
        <v>3</v>
      </c>
      <c r="B8" s="50" t="s">
        <v>4572</v>
      </c>
      <c r="C8" s="50" t="s">
        <v>17997</v>
      </c>
      <c r="D8" s="50" t="s">
        <v>17998</v>
      </c>
      <c r="E8" s="189">
        <v>145000</v>
      </c>
      <c r="F8" s="159" t="s">
        <v>118</v>
      </c>
    </row>
    <row r="9" spans="1:6" ht="31.5">
      <c r="A9" s="84">
        <f>A8+1</f>
        <v>4</v>
      </c>
      <c r="B9" s="50" t="s">
        <v>4574</v>
      </c>
      <c r="C9" s="50" t="s">
        <v>17999</v>
      </c>
      <c r="D9" s="50" t="s">
        <v>18000</v>
      </c>
      <c r="E9" s="189">
        <v>63000</v>
      </c>
      <c r="F9" s="159" t="s">
        <v>118</v>
      </c>
    </row>
    <row r="10" spans="1:6" ht="47.25">
      <c r="A10" s="84">
        <f>A9+1</f>
        <v>5</v>
      </c>
      <c r="B10" s="50" t="s">
        <v>1426</v>
      </c>
      <c r="C10" s="50" t="s">
        <v>18001</v>
      </c>
      <c r="D10" s="50" t="s">
        <v>1914</v>
      </c>
      <c r="E10" s="189">
        <v>1600000</v>
      </c>
      <c r="F10" s="159" t="s">
        <v>118</v>
      </c>
    </row>
    <row r="11" spans="1:6">
      <c r="A11" s="84"/>
      <c r="B11" s="2173" t="s">
        <v>142</v>
      </c>
      <c r="C11" s="2174"/>
      <c r="D11" s="2175"/>
      <c r="E11" s="390"/>
      <c r="F11" s="65"/>
    </row>
    <row r="12" spans="1:6" ht="63">
      <c r="A12" s="84">
        <v>6</v>
      </c>
      <c r="B12" s="50" t="s">
        <v>1423</v>
      </c>
      <c r="C12" s="50" t="s">
        <v>18002</v>
      </c>
      <c r="D12" s="51" t="s">
        <v>18003</v>
      </c>
      <c r="E12" s="193">
        <v>100000</v>
      </c>
      <c r="F12" s="159" t="s">
        <v>118</v>
      </c>
    </row>
    <row r="13" spans="1:6" ht="47.25">
      <c r="A13" s="84">
        <f>A12+1</f>
        <v>7</v>
      </c>
      <c r="B13" s="50" t="s">
        <v>1426</v>
      </c>
      <c r="C13" s="50" t="s">
        <v>18004</v>
      </c>
      <c r="D13" s="51" t="s">
        <v>1914</v>
      </c>
      <c r="E13" s="193">
        <v>1971226.27</v>
      </c>
      <c r="F13" s="159" t="s">
        <v>118</v>
      </c>
    </row>
    <row r="14" spans="1:6" ht="63">
      <c r="A14" s="84">
        <f>A13+1</f>
        <v>8</v>
      </c>
      <c r="B14" s="50" t="s">
        <v>5879</v>
      </c>
      <c r="C14" s="50" t="s">
        <v>18005</v>
      </c>
      <c r="D14" s="51" t="s">
        <v>18006</v>
      </c>
      <c r="E14" s="193">
        <v>1200000</v>
      </c>
      <c r="F14" s="159" t="s">
        <v>118</v>
      </c>
    </row>
    <row r="15" spans="1:6">
      <c r="A15" s="84"/>
      <c r="B15" s="85" t="s">
        <v>593</v>
      </c>
      <c r="C15" s="84"/>
      <c r="D15" s="84"/>
      <c r="E15" s="390"/>
      <c r="F15" s="65"/>
    </row>
    <row r="16" spans="1:6" ht="63">
      <c r="A16" s="84">
        <v>9</v>
      </c>
      <c r="B16" s="50" t="s">
        <v>981</v>
      </c>
      <c r="C16" s="50" t="s">
        <v>18007</v>
      </c>
      <c r="D16" s="51" t="s">
        <v>14382</v>
      </c>
      <c r="E16" s="193">
        <v>22000000</v>
      </c>
      <c r="F16" s="159" t="s">
        <v>118</v>
      </c>
    </row>
    <row r="17" spans="1:6" ht="47.25">
      <c r="A17" s="84">
        <f>A16+1</f>
        <v>10</v>
      </c>
      <c r="B17" s="50" t="s">
        <v>596</v>
      </c>
      <c r="C17" s="50" t="s">
        <v>18008</v>
      </c>
      <c r="D17" s="51" t="s">
        <v>14385</v>
      </c>
      <c r="E17" s="193">
        <v>16160000</v>
      </c>
      <c r="F17" s="159" t="s">
        <v>118</v>
      </c>
    </row>
    <row r="18" spans="1:6">
      <c r="A18" s="84"/>
      <c r="B18" s="2171" t="s">
        <v>810</v>
      </c>
      <c r="C18" s="2171"/>
      <c r="D18" s="84"/>
      <c r="E18" s="390"/>
      <c r="F18" s="65"/>
    </row>
    <row r="19" spans="1:6" ht="94.5">
      <c r="A19" s="84">
        <v>11</v>
      </c>
      <c r="B19" s="51" t="s">
        <v>18009</v>
      </c>
      <c r="C19" s="51" t="s">
        <v>18010</v>
      </c>
      <c r="D19" s="51" t="s">
        <v>20480</v>
      </c>
      <c r="E19" s="193">
        <v>750000</v>
      </c>
      <c r="F19" s="159" t="s">
        <v>4</v>
      </c>
    </row>
    <row r="20" spans="1:6" ht="78.75">
      <c r="A20" s="84">
        <f t="shared" ref="A20:A65" si="0">A19+1</f>
        <v>12</v>
      </c>
      <c r="B20" s="51" t="s">
        <v>20481</v>
      </c>
      <c r="C20" s="51" t="s">
        <v>18011</v>
      </c>
      <c r="D20" s="51" t="s">
        <v>18038</v>
      </c>
      <c r="E20" s="193">
        <v>750000</v>
      </c>
      <c r="F20" s="159" t="s">
        <v>4</v>
      </c>
    </row>
    <row r="21" spans="1:6" ht="78.75">
      <c r="A21" s="84">
        <f t="shared" si="0"/>
        <v>13</v>
      </c>
      <c r="B21" s="51" t="s">
        <v>18012</v>
      </c>
      <c r="C21" s="51" t="s">
        <v>18013</v>
      </c>
      <c r="D21" s="51" t="s">
        <v>18038</v>
      </c>
      <c r="E21" s="193">
        <v>750000</v>
      </c>
      <c r="F21" s="159" t="s">
        <v>4</v>
      </c>
    </row>
    <row r="22" spans="1:6" s="603" customFormat="1" ht="63">
      <c r="A22" s="147">
        <f t="shared" si="0"/>
        <v>14</v>
      </c>
      <c r="B22" s="107" t="s">
        <v>12156</v>
      </c>
      <c r="C22" s="107" t="s">
        <v>18014</v>
      </c>
      <c r="D22" s="107" t="s">
        <v>18015</v>
      </c>
      <c r="E22" s="193">
        <v>550000</v>
      </c>
      <c r="F22" s="115" t="s">
        <v>118</v>
      </c>
    </row>
    <row r="23" spans="1:6" ht="78.75">
      <c r="A23" s="84">
        <f t="shared" si="0"/>
        <v>15</v>
      </c>
      <c r="B23" s="51" t="s">
        <v>20482</v>
      </c>
      <c r="C23" s="51" t="s">
        <v>18016</v>
      </c>
      <c r="D23" s="51" t="s">
        <v>18038</v>
      </c>
      <c r="E23" s="193">
        <v>750000</v>
      </c>
      <c r="F23" s="159" t="s">
        <v>4</v>
      </c>
    </row>
    <row r="24" spans="1:6" ht="78.75">
      <c r="A24" s="84">
        <f t="shared" si="0"/>
        <v>16</v>
      </c>
      <c r="B24" s="51" t="s">
        <v>18017</v>
      </c>
      <c r="C24" s="51" t="s">
        <v>18018</v>
      </c>
      <c r="D24" s="51" t="s">
        <v>18038</v>
      </c>
      <c r="E24" s="193">
        <v>750000</v>
      </c>
      <c r="F24" s="159" t="s">
        <v>4</v>
      </c>
    </row>
    <row r="25" spans="1:6" ht="78.75">
      <c r="A25" s="84">
        <f t="shared" si="0"/>
        <v>17</v>
      </c>
      <c r="B25" s="51" t="s">
        <v>18019</v>
      </c>
      <c r="C25" s="51" t="s">
        <v>18020</v>
      </c>
      <c r="D25" s="51" t="s">
        <v>18038</v>
      </c>
      <c r="E25" s="193">
        <v>750000</v>
      </c>
      <c r="F25" s="159" t="s">
        <v>4</v>
      </c>
    </row>
    <row r="26" spans="1:6" ht="78.75">
      <c r="A26" s="84">
        <f t="shared" si="0"/>
        <v>18</v>
      </c>
      <c r="B26" s="51" t="s">
        <v>18021</v>
      </c>
      <c r="C26" s="51" t="s">
        <v>18022</v>
      </c>
      <c r="D26" s="51" t="s">
        <v>18038</v>
      </c>
      <c r="E26" s="193">
        <v>750000</v>
      </c>
      <c r="F26" s="159" t="s">
        <v>4</v>
      </c>
    </row>
    <row r="27" spans="1:6" ht="78.75">
      <c r="A27" s="84">
        <f t="shared" si="0"/>
        <v>19</v>
      </c>
      <c r="B27" s="51" t="s">
        <v>18023</v>
      </c>
      <c r="C27" s="50" t="s">
        <v>18024</v>
      </c>
      <c r="D27" s="51" t="s">
        <v>18025</v>
      </c>
      <c r="E27" s="193">
        <v>500000</v>
      </c>
      <c r="F27" s="159" t="s">
        <v>118</v>
      </c>
    </row>
    <row r="28" spans="1:6" ht="78.75">
      <c r="A28" s="84">
        <f t="shared" si="0"/>
        <v>20</v>
      </c>
      <c r="B28" s="51" t="s">
        <v>18026</v>
      </c>
      <c r="C28" s="51" t="s">
        <v>18027</v>
      </c>
      <c r="D28" s="51" t="s">
        <v>18038</v>
      </c>
      <c r="E28" s="193">
        <v>750000</v>
      </c>
      <c r="F28" s="159" t="s">
        <v>4</v>
      </c>
    </row>
    <row r="29" spans="1:6" ht="78.75">
      <c r="A29" s="84">
        <f t="shared" si="0"/>
        <v>21</v>
      </c>
      <c r="B29" s="51" t="s">
        <v>18028</v>
      </c>
      <c r="C29" s="51" t="s">
        <v>18029</v>
      </c>
      <c r="D29" s="51" t="s">
        <v>18038</v>
      </c>
      <c r="E29" s="193">
        <v>750000</v>
      </c>
      <c r="F29" s="159" t="s">
        <v>4</v>
      </c>
    </row>
    <row r="30" spans="1:6" ht="78.75">
      <c r="A30" s="84">
        <f t="shared" si="0"/>
        <v>22</v>
      </c>
      <c r="B30" s="51" t="s">
        <v>18030</v>
      </c>
      <c r="C30" s="51" t="s">
        <v>18031</v>
      </c>
      <c r="D30" s="51" t="s">
        <v>18038</v>
      </c>
      <c r="E30" s="193">
        <v>750000</v>
      </c>
      <c r="F30" s="159" t="s">
        <v>4</v>
      </c>
    </row>
    <row r="31" spans="1:6" ht="78.75">
      <c r="A31" s="84">
        <f t="shared" si="0"/>
        <v>23</v>
      </c>
      <c r="B31" s="51" t="s">
        <v>18032</v>
      </c>
      <c r="C31" s="51" t="s">
        <v>18033</v>
      </c>
      <c r="D31" s="51" t="s">
        <v>18038</v>
      </c>
      <c r="E31" s="193">
        <v>750000</v>
      </c>
      <c r="F31" s="159" t="s">
        <v>4</v>
      </c>
    </row>
    <row r="32" spans="1:6" ht="31.5">
      <c r="A32" s="84">
        <f t="shared" si="0"/>
        <v>24</v>
      </c>
      <c r="B32" s="51" t="s">
        <v>18032</v>
      </c>
      <c r="C32" s="51" t="s">
        <v>18034</v>
      </c>
      <c r="D32" s="51" t="s">
        <v>18035</v>
      </c>
      <c r="E32" s="193">
        <v>170000</v>
      </c>
      <c r="F32" s="159" t="s">
        <v>118</v>
      </c>
    </row>
    <row r="33" spans="1:6" ht="78.75">
      <c r="A33" s="84">
        <f t="shared" si="0"/>
        <v>25</v>
      </c>
      <c r="B33" s="51" t="s">
        <v>18036</v>
      </c>
      <c r="C33" s="51" t="s">
        <v>18037</v>
      </c>
      <c r="D33" s="51" t="s">
        <v>18038</v>
      </c>
      <c r="E33" s="193">
        <v>750000</v>
      </c>
      <c r="F33" s="159" t="s">
        <v>4</v>
      </c>
    </row>
    <row r="34" spans="1:6" ht="63">
      <c r="A34" s="84">
        <f t="shared" si="0"/>
        <v>26</v>
      </c>
      <c r="B34" s="51" t="s">
        <v>18026</v>
      </c>
      <c r="C34" s="51" t="s">
        <v>18039</v>
      </c>
      <c r="D34" s="51" t="s">
        <v>18040</v>
      </c>
      <c r="E34" s="193">
        <v>600000</v>
      </c>
      <c r="F34" s="159" t="s">
        <v>118</v>
      </c>
    </row>
    <row r="35" spans="1:6" ht="78.75">
      <c r="A35" s="84">
        <f t="shared" si="0"/>
        <v>27</v>
      </c>
      <c r="B35" s="51" t="s">
        <v>18041</v>
      </c>
      <c r="C35" s="51" t="s">
        <v>18042</v>
      </c>
      <c r="D35" s="51" t="s">
        <v>18038</v>
      </c>
      <c r="E35" s="193">
        <v>750000</v>
      </c>
      <c r="F35" s="159" t="s">
        <v>4</v>
      </c>
    </row>
    <row r="36" spans="1:6" ht="94.5">
      <c r="A36" s="84">
        <f t="shared" si="0"/>
        <v>28</v>
      </c>
      <c r="B36" s="51" t="s">
        <v>18043</v>
      </c>
      <c r="C36" s="51" t="s">
        <v>18044</v>
      </c>
      <c r="D36" s="51" t="s">
        <v>18045</v>
      </c>
      <c r="E36" s="193">
        <v>250000</v>
      </c>
      <c r="F36" s="159" t="s">
        <v>4</v>
      </c>
    </row>
    <row r="37" spans="1:6" ht="78.75">
      <c r="A37" s="84">
        <f t="shared" si="0"/>
        <v>29</v>
      </c>
      <c r="B37" s="51" t="s">
        <v>18046</v>
      </c>
      <c r="C37" s="51" t="s">
        <v>18047</v>
      </c>
      <c r="D37" s="51" t="s">
        <v>18038</v>
      </c>
      <c r="E37" s="193">
        <v>750000</v>
      </c>
      <c r="F37" s="159" t="s">
        <v>4</v>
      </c>
    </row>
    <row r="38" spans="1:6" ht="63">
      <c r="A38" s="84">
        <f t="shared" si="0"/>
        <v>30</v>
      </c>
      <c r="B38" s="51" t="s">
        <v>18046</v>
      </c>
      <c r="C38" s="50" t="s">
        <v>18048</v>
      </c>
      <c r="D38" s="51" t="s">
        <v>18049</v>
      </c>
      <c r="E38" s="193">
        <v>500000</v>
      </c>
      <c r="F38" s="159" t="s">
        <v>118</v>
      </c>
    </row>
    <row r="39" spans="1:6" ht="78.75">
      <c r="A39" s="84">
        <f t="shared" si="0"/>
        <v>31</v>
      </c>
      <c r="B39" s="51" t="s">
        <v>18050</v>
      </c>
      <c r="C39" s="51" t="s">
        <v>18051</v>
      </c>
      <c r="D39" s="51" t="s">
        <v>18038</v>
      </c>
      <c r="E39" s="193">
        <v>750000</v>
      </c>
      <c r="F39" s="159" t="s">
        <v>4</v>
      </c>
    </row>
    <row r="40" spans="1:6" ht="78.75">
      <c r="A40" s="84">
        <f t="shared" si="0"/>
        <v>32</v>
      </c>
      <c r="B40" s="51" t="s">
        <v>18052</v>
      </c>
      <c r="C40" s="51" t="s">
        <v>18053</v>
      </c>
      <c r="D40" s="51" t="s">
        <v>18038</v>
      </c>
      <c r="E40" s="193">
        <v>750000</v>
      </c>
      <c r="F40" s="159" t="s">
        <v>4</v>
      </c>
    </row>
    <row r="41" spans="1:6" ht="78.75">
      <c r="A41" s="84">
        <f t="shared" si="0"/>
        <v>33</v>
      </c>
      <c r="B41" s="51" t="s">
        <v>18057</v>
      </c>
      <c r="C41" s="51" t="s">
        <v>18058</v>
      </c>
      <c r="D41" s="51" t="s">
        <v>18038</v>
      </c>
      <c r="E41" s="193">
        <v>750000</v>
      </c>
      <c r="F41" s="159" t="s">
        <v>4</v>
      </c>
    </row>
    <row r="42" spans="1:6" ht="78.75">
      <c r="A42" s="84">
        <f t="shared" si="0"/>
        <v>34</v>
      </c>
      <c r="B42" s="51" t="s">
        <v>18059</v>
      </c>
      <c r="C42" s="51" t="s">
        <v>18060</v>
      </c>
      <c r="D42" s="51" t="s">
        <v>18038</v>
      </c>
      <c r="E42" s="193">
        <v>750000</v>
      </c>
      <c r="F42" s="159" t="s">
        <v>4</v>
      </c>
    </row>
    <row r="43" spans="1:6" ht="78.75">
      <c r="A43" s="84">
        <f t="shared" si="0"/>
        <v>35</v>
      </c>
      <c r="B43" s="51" t="s">
        <v>18061</v>
      </c>
      <c r="C43" s="51" t="s">
        <v>18062</v>
      </c>
      <c r="D43" s="51" t="s">
        <v>18038</v>
      </c>
      <c r="E43" s="193">
        <v>750000</v>
      </c>
      <c r="F43" s="159" t="s">
        <v>4</v>
      </c>
    </row>
    <row r="44" spans="1:6" ht="78.75">
      <c r="A44" s="84">
        <f t="shared" si="0"/>
        <v>36</v>
      </c>
      <c r="B44" s="51" t="s">
        <v>18063</v>
      </c>
      <c r="C44" s="51" t="s">
        <v>18064</v>
      </c>
      <c r="D44" s="51" t="s">
        <v>18038</v>
      </c>
      <c r="E44" s="193">
        <v>750000</v>
      </c>
      <c r="F44" s="159" t="s">
        <v>4</v>
      </c>
    </row>
    <row r="45" spans="1:6" ht="78.75">
      <c r="A45" s="84">
        <f t="shared" si="0"/>
        <v>37</v>
      </c>
      <c r="B45" s="51" t="s">
        <v>18065</v>
      </c>
      <c r="C45" s="51" t="s">
        <v>18066</v>
      </c>
      <c r="D45" s="51" t="s">
        <v>18067</v>
      </c>
      <c r="E45" s="193">
        <v>500000</v>
      </c>
      <c r="F45" s="159" t="s">
        <v>4</v>
      </c>
    </row>
    <row r="46" spans="1:6" ht="78.75">
      <c r="A46" s="84">
        <f t="shared" si="0"/>
        <v>38</v>
      </c>
      <c r="B46" s="51" t="s">
        <v>18068</v>
      </c>
      <c r="C46" s="51" t="s">
        <v>18069</v>
      </c>
      <c r="D46" s="51" t="s">
        <v>18070</v>
      </c>
      <c r="E46" s="193">
        <v>800000</v>
      </c>
      <c r="F46" s="159" t="s">
        <v>118</v>
      </c>
    </row>
    <row r="47" spans="1:6" ht="78.75">
      <c r="A47" s="84">
        <f t="shared" si="0"/>
        <v>39</v>
      </c>
      <c r="B47" s="51" t="s">
        <v>18071</v>
      </c>
      <c r="C47" s="51" t="s">
        <v>18072</v>
      </c>
      <c r="D47" s="51" t="s">
        <v>18038</v>
      </c>
      <c r="E47" s="193">
        <v>750000</v>
      </c>
      <c r="F47" s="159" t="s">
        <v>4</v>
      </c>
    </row>
    <row r="48" spans="1:6" ht="78.75">
      <c r="A48" s="84">
        <f t="shared" si="0"/>
        <v>40</v>
      </c>
      <c r="B48" s="51" t="s">
        <v>18073</v>
      </c>
      <c r="C48" s="50" t="s">
        <v>18074</v>
      </c>
      <c r="D48" s="51" t="s">
        <v>18038</v>
      </c>
      <c r="E48" s="193">
        <v>750000</v>
      </c>
      <c r="F48" s="159" t="s">
        <v>4</v>
      </c>
    </row>
    <row r="49" spans="1:6" ht="63">
      <c r="A49" s="84">
        <f t="shared" si="0"/>
        <v>41</v>
      </c>
      <c r="B49" s="51" t="s">
        <v>18075</v>
      </c>
      <c r="C49" s="51" t="s">
        <v>18076</v>
      </c>
      <c r="D49" s="51" t="s">
        <v>18077</v>
      </c>
      <c r="E49" s="193">
        <v>350000</v>
      </c>
      <c r="F49" s="159" t="s">
        <v>118</v>
      </c>
    </row>
    <row r="50" spans="1:6" ht="31.5">
      <c r="A50" s="84">
        <f t="shared" si="0"/>
        <v>42</v>
      </c>
      <c r="B50" s="51" t="s">
        <v>18078</v>
      </c>
      <c r="C50" s="51" t="s">
        <v>20483</v>
      </c>
      <c r="D50" s="51" t="s">
        <v>18079</v>
      </c>
      <c r="E50" s="193">
        <v>50000</v>
      </c>
      <c r="F50" s="159" t="s">
        <v>118</v>
      </c>
    </row>
    <row r="51" spans="1:6" ht="78.75">
      <c r="A51" s="84">
        <f t="shared" si="0"/>
        <v>43</v>
      </c>
      <c r="B51" s="51" t="s">
        <v>18080</v>
      </c>
      <c r="C51" s="51" t="s">
        <v>18081</v>
      </c>
      <c r="D51" s="51" t="s">
        <v>18038</v>
      </c>
      <c r="E51" s="193">
        <v>750000</v>
      </c>
      <c r="F51" s="159" t="s">
        <v>4</v>
      </c>
    </row>
    <row r="52" spans="1:6" ht="63">
      <c r="A52" s="84">
        <f t="shared" si="0"/>
        <v>44</v>
      </c>
      <c r="B52" s="51" t="s">
        <v>18082</v>
      </c>
      <c r="C52" s="51" t="s">
        <v>18083</v>
      </c>
      <c r="D52" s="51" t="s">
        <v>18084</v>
      </c>
      <c r="E52" s="193">
        <v>500000</v>
      </c>
      <c r="F52" s="159" t="s">
        <v>118</v>
      </c>
    </row>
    <row r="53" spans="1:6" ht="31.5">
      <c r="A53" s="84">
        <f t="shared" si="0"/>
        <v>45</v>
      </c>
      <c r="B53" s="51" t="s">
        <v>18085</v>
      </c>
      <c r="C53" s="51" t="s">
        <v>18086</v>
      </c>
      <c r="D53" s="51" t="s">
        <v>18087</v>
      </c>
      <c r="E53" s="193">
        <v>500000</v>
      </c>
      <c r="F53" s="159" t="s">
        <v>118</v>
      </c>
    </row>
    <row r="54" spans="1:6" ht="63">
      <c r="A54" s="84">
        <f t="shared" si="0"/>
        <v>46</v>
      </c>
      <c r="B54" s="51" t="s">
        <v>9138</v>
      </c>
      <c r="C54" s="51" t="s">
        <v>18088</v>
      </c>
      <c r="D54" s="51" t="s">
        <v>18077</v>
      </c>
      <c r="E54" s="193">
        <v>150000</v>
      </c>
      <c r="F54" s="159" t="s">
        <v>118</v>
      </c>
    </row>
    <row r="55" spans="1:6" ht="78.75">
      <c r="A55" s="84">
        <f t="shared" si="0"/>
        <v>47</v>
      </c>
      <c r="B55" s="51" t="s">
        <v>11923</v>
      </c>
      <c r="C55" s="51" t="s">
        <v>18089</v>
      </c>
      <c r="D55" s="51" t="s">
        <v>18038</v>
      </c>
      <c r="E55" s="193">
        <v>750000</v>
      </c>
      <c r="F55" s="159" t="s">
        <v>4</v>
      </c>
    </row>
    <row r="56" spans="1:6" ht="78.75">
      <c r="A56" s="84">
        <f t="shared" si="0"/>
        <v>48</v>
      </c>
      <c r="B56" s="51" t="s">
        <v>18090</v>
      </c>
      <c r="C56" s="51" t="s">
        <v>18091</v>
      </c>
      <c r="D56" s="51" t="s">
        <v>18038</v>
      </c>
      <c r="E56" s="193">
        <v>750000</v>
      </c>
      <c r="F56" s="159" t="s">
        <v>4</v>
      </c>
    </row>
    <row r="57" spans="1:6" ht="63">
      <c r="A57" s="84">
        <f t="shared" si="0"/>
        <v>49</v>
      </c>
      <c r="B57" s="51" t="s">
        <v>18090</v>
      </c>
      <c r="C57" s="51" t="s">
        <v>18092</v>
      </c>
      <c r="D57" s="51" t="s">
        <v>18049</v>
      </c>
      <c r="E57" s="193">
        <v>500000</v>
      </c>
      <c r="F57" s="159" t="s">
        <v>118</v>
      </c>
    </row>
    <row r="58" spans="1:6" ht="31.5">
      <c r="A58" s="84">
        <f t="shared" si="0"/>
        <v>50</v>
      </c>
      <c r="B58" s="51" t="s">
        <v>18093</v>
      </c>
      <c r="C58" s="51" t="s">
        <v>18094</v>
      </c>
      <c r="D58" s="51" t="s">
        <v>18095</v>
      </c>
      <c r="E58" s="193">
        <v>1280000</v>
      </c>
      <c r="F58" s="159" t="s">
        <v>118</v>
      </c>
    </row>
    <row r="59" spans="1:6" ht="63">
      <c r="A59" s="84">
        <f t="shared" si="0"/>
        <v>51</v>
      </c>
      <c r="B59" s="51" t="s">
        <v>18096</v>
      </c>
      <c r="C59" s="50" t="s">
        <v>18097</v>
      </c>
      <c r="D59" s="51" t="s">
        <v>18098</v>
      </c>
      <c r="E59" s="193">
        <v>700000</v>
      </c>
      <c r="F59" s="159" t="s">
        <v>118</v>
      </c>
    </row>
    <row r="60" spans="1:6" ht="78.75">
      <c r="A60" s="84">
        <f t="shared" si="0"/>
        <v>52</v>
      </c>
      <c r="B60" s="51" t="s">
        <v>18099</v>
      </c>
      <c r="C60" s="51" t="s">
        <v>18100</v>
      </c>
      <c r="D60" s="51" t="s">
        <v>18101</v>
      </c>
      <c r="E60" s="193">
        <v>2000000</v>
      </c>
      <c r="F60" s="159" t="s">
        <v>118</v>
      </c>
    </row>
    <row r="61" spans="1:6" ht="78.75">
      <c r="A61" s="84">
        <f t="shared" si="0"/>
        <v>53</v>
      </c>
      <c r="B61" s="51" t="s">
        <v>18102</v>
      </c>
      <c r="C61" s="51" t="s">
        <v>18103</v>
      </c>
      <c r="D61" s="51" t="s">
        <v>18038</v>
      </c>
      <c r="E61" s="193">
        <v>750000</v>
      </c>
      <c r="F61" s="159" t="s">
        <v>4</v>
      </c>
    </row>
    <row r="62" spans="1:6" ht="63">
      <c r="A62" s="84">
        <f t="shared" si="0"/>
        <v>54</v>
      </c>
      <c r="B62" s="50" t="s">
        <v>18104</v>
      </c>
      <c r="C62" s="51" t="s">
        <v>18105</v>
      </c>
      <c r="D62" s="51" t="s">
        <v>18106</v>
      </c>
      <c r="E62" s="193">
        <v>700000</v>
      </c>
      <c r="F62" s="159" t="s">
        <v>118</v>
      </c>
    </row>
    <row r="63" spans="1:6" ht="31.5">
      <c r="A63" s="84">
        <f t="shared" si="0"/>
        <v>55</v>
      </c>
      <c r="B63" s="50" t="s">
        <v>18107</v>
      </c>
      <c r="C63" s="51" t="s">
        <v>18108</v>
      </c>
      <c r="D63" s="51" t="s">
        <v>18109</v>
      </c>
      <c r="E63" s="193">
        <v>500000</v>
      </c>
      <c r="F63" s="159" t="s">
        <v>4</v>
      </c>
    </row>
    <row r="64" spans="1:6" ht="63">
      <c r="A64" s="84">
        <f t="shared" si="0"/>
        <v>56</v>
      </c>
      <c r="B64" s="50" t="s">
        <v>18110</v>
      </c>
      <c r="C64" s="51" t="s">
        <v>18111</v>
      </c>
      <c r="D64" s="51" t="s">
        <v>18112</v>
      </c>
      <c r="E64" s="193">
        <v>400000</v>
      </c>
      <c r="F64" s="159" t="s">
        <v>118</v>
      </c>
    </row>
    <row r="65" spans="1:6" ht="63">
      <c r="A65" s="84">
        <f t="shared" si="0"/>
        <v>57</v>
      </c>
      <c r="B65" s="50" t="s">
        <v>18113</v>
      </c>
      <c r="C65" s="51" t="s">
        <v>18114</v>
      </c>
      <c r="D65" s="51" t="s">
        <v>18115</v>
      </c>
      <c r="E65" s="193">
        <v>200000</v>
      </c>
      <c r="F65" s="159" t="s">
        <v>118</v>
      </c>
    </row>
    <row r="66" spans="1:6">
      <c r="A66" s="84"/>
      <c r="B66" s="2171" t="s">
        <v>535</v>
      </c>
      <c r="C66" s="2171"/>
      <c r="D66" s="84"/>
      <c r="E66" s="390"/>
      <c r="F66" s="65"/>
    </row>
    <row r="67" spans="1:6" ht="63">
      <c r="A67" s="84">
        <v>58</v>
      </c>
      <c r="B67" s="51" t="s">
        <v>18116</v>
      </c>
      <c r="C67" s="51" t="s">
        <v>18117</v>
      </c>
      <c r="D67" s="51" t="s">
        <v>18118</v>
      </c>
      <c r="E67" s="189">
        <v>300000</v>
      </c>
      <c r="F67" s="159" t="s">
        <v>4</v>
      </c>
    </row>
    <row r="68" spans="1:6" ht="78.75">
      <c r="A68" s="84">
        <v>59</v>
      </c>
      <c r="B68" s="51" t="s">
        <v>18119</v>
      </c>
      <c r="C68" s="51" t="s">
        <v>18120</v>
      </c>
      <c r="D68" s="51" t="s">
        <v>18121</v>
      </c>
      <c r="E68" s="189">
        <v>800000</v>
      </c>
      <c r="F68" s="159" t="s">
        <v>118</v>
      </c>
    </row>
    <row r="69" spans="1:6" ht="78.75">
      <c r="A69" s="84">
        <v>60</v>
      </c>
      <c r="B69" s="51" t="s">
        <v>18122</v>
      </c>
      <c r="C69" s="51" t="s">
        <v>18123</v>
      </c>
      <c r="D69" s="51" t="s">
        <v>18038</v>
      </c>
      <c r="E69" s="189">
        <v>750000</v>
      </c>
      <c r="F69" s="159" t="s">
        <v>4</v>
      </c>
    </row>
    <row r="70" spans="1:6" ht="78.75">
      <c r="A70" s="84">
        <v>61</v>
      </c>
      <c r="B70" s="51" t="s">
        <v>18124</v>
      </c>
      <c r="C70" s="51" t="s">
        <v>18125</v>
      </c>
      <c r="D70" s="51" t="s">
        <v>18126</v>
      </c>
      <c r="E70" s="189">
        <v>630000</v>
      </c>
      <c r="F70" s="159" t="s">
        <v>118</v>
      </c>
    </row>
    <row r="71" spans="1:6" ht="78.75">
      <c r="A71" s="84">
        <v>62</v>
      </c>
      <c r="B71" s="51" t="s">
        <v>18127</v>
      </c>
      <c r="C71" s="51" t="s">
        <v>18128</v>
      </c>
      <c r="D71" s="51" t="s">
        <v>18038</v>
      </c>
      <c r="E71" s="189">
        <v>750000</v>
      </c>
      <c r="F71" s="159" t="s">
        <v>4</v>
      </c>
    </row>
    <row r="72" spans="1:6" ht="78.75">
      <c r="A72" s="84">
        <v>63</v>
      </c>
      <c r="B72" s="51" t="s">
        <v>18129</v>
      </c>
      <c r="C72" s="51" t="s">
        <v>18130</v>
      </c>
      <c r="D72" s="51" t="s">
        <v>18038</v>
      </c>
      <c r="E72" s="189">
        <v>750000</v>
      </c>
      <c r="F72" s="159" t="s">
        <v>4</v>
      </c>
    </row>
    <row r="73" spans="1:6" ht="78.75">
      <c r="A73" s="84">
        <v>64</v>
      </c>
      <c r="B73" s="51" t="s">
        <v>18131</v>
      </c>
      <c r="C73" s="51" t="s">
        <v>18132</v>
      </c>
      <c r="D73" s="51" t="s">
        <v>18038</v>
      </c>
      <c r="E73" s="189">
        <v>750000</v>
      </c>
      <c r="F73" s="159" t="s">
        <v>4</v>
      </c>
    </row>
    <row r="74" spans="1:6" ht="78.75">
      <c r="A74" s="84">
        <v>65</v>
      </c>
      <c r="B74" s="51" t="s">
        <v>18133</v>
      </c>
      <c r="C74" s="51" t="s">
        <v>18134</v>
      </c>
      <c r="D74" s="51" t="s">
        <v>18038</v>
      </c>
      <c r="E74" s="189">
        <v>750000</v>
      </c>
      <c r="F74" s="159" t="s">
        <v>4</v>
      </c>
    </row>
    <row r="75" spans="1:6" ht="78.75">
      <c r="A75" s="84">
        <v>66</v>
      </c>
      <c r="B75" s="51" t="s">
        <v>18135</v>
      </c>
      <c r="C75" s="51" t="s">
        <v>18136</v>
      </c>
      <c r="D75" s="51" t="s">
        <v>18038</v>
      </c>
      <c r="E75" s="189">
        <v>750000</v>
      </c>
      <c r="F75" s="159" t="s">
        <v>4</v>
      </c>
    </row>
    <row r="76" spans="1:6" ht="78.75">
      <c r="A76" s="84">
        <v>67</v>
      </c>
      <c r="B76" s="51" t="s">
        <v>18137</v>
      </c>
      <c r="C76" s="51" t="s">
        <v>18138</v>
      </c>
      <c r="D76" s="51" t="s">
        <v>18038</v>
      </c>
      <c r="E76" s="189">
        <v>750000</v>
      </c>
      <c r="F76" s="159" t="s">
        <v>4</v>
      </c>
    </row>
    <row r="77" spans="1:6" ht="78.75">
      <c r="A77" s="84">
        <v>68</v>
      </c>
      <c r="B77" s="51" t="s">
        <v>18139</v>
      </c>
      <c r="C77" s="51" t="s">
        <v>18140</v>
      </c>
      <c r="D77" s="51" t="s">
        <v>18038</v>
      </c>
      <c r="E77" s="189">
        <v>750000</v>
      </c>
      <c r="F77" s="159" t="s">
        <v>4</v>
      </c>
    </row>
    <row r="78" spans="1:6" ht="63">
      <c r="A78" s="84">
        <v>69</v>
      </c>
      <c r="B78" s="51" t="s">
        <v>18141</v>
      </c>
      <c r="C78" s="51" t="s">
        <v>18142</v>
      </c>
      <c r="D78" s="51" t="s">
        <v>18143</v>
      </c>
      <c r="E78" s="189">
        <v>500000</v>
      </c>
      <c r="F78" s="159" t="s">
        <v>118</v>
      </c>
    </row>
    <row r="79" spans="1:6" ht="63">
      <c r="A79" s="84">
        <v>70</v>
      </c>
      <c r="B79" s="51" t="s">
        <v>18146</v>
      </c>
      <c r="C79" s="51" t="s">
        <v>18147</v>
      </c>
      <c r="D79" s="51" t="s">
        <v>18148</v>
      </c>
      <c r="E79" s="189">
        <v>1200000</v>
      </c>
      <c r="F79" s="159" t="s">
        <v>118</v>
      </c>
    </row>
    <row r="80" spans="1:6" ht="110.25">
      <c r="A80" s="84">
        <v>71</v>
      </c>
      <c r="B80" s="51" t="s">
        <v>20484</v>
      </c>
      <c r="C80" s="51" t="s">
        <v>18149</v>
      </c>
      <c r="D80" s="51" t="s">
        <v>18150</v>
      </c>
      <c r="E80" s="189">
        <v>1900000</v>
      </c>
      <c r="F80" s="159" t="s">
        <v>118</v>
      </c>
    </row>
    <row r="81" spans="1:6" ht="78.75">
      <c r="A81" s="84">
        <v>72</v>
      </c>
      <c r="B81" s="51" t="s">
        <v>18151</v>
      </c>
      <c r="C81" s="51" t="s">
        <v>18152</v>
      </c>
      <c r="D81" s="51" t="s">
        <v>18038</v>
      </c>
      <c r="E81" s="189">
        <v>750000</v>
      </c>
      <c r="F81" s="159" t="s">
        <v>4</v>
      </c>
    </row>
    <row r="82" spans="1:6" ht="78.75">
      <c r="A82" s="84">
        <v>73</v>
      </c>
      <c r="B82" s="51" t="s">
        <v>18153</v>
      </c>
      <c r="C82" s="51" t="s">
        <v>18154</v>
      </c>
      <c r="D82" s="51" t="s">
        <v>18155</v>
      </c>
      <c r="E82" s="189">
        <v>1000000</v>
      </c>
      <c r="F82" s="159" t="s">
        <v>118</v>
      </c>
    </row>
    <row r="83" spans="1:6">
      <c r="A83" s="84"/>
      <c r="B83" s="85" t="s">
        <v>3278</v>
      </c>
      <c r="C83" s="84"/>
      <c r="D83" s="84"/>
      <c r="E83" s="390"/>
      <c r="F83" s="65"/>
    </row>
    <row r="84" spans="1:6" ht="31.5">
      <c r="A84" s="84">
        <v>74</v>
      </c>
      <c r="B84" s="51" t="s">
        <v>18156</v>
      </c>
      <c r="C84" s="51" t="s">
        <v>18157</v>
      </c>
      <c r="D84" s="51" t="s">
        <v>18158</v>
      </c>
      <c r="E84" s="189">
        <v>160000</v>
      </c>
      <c r="F84" s="159" t="s">
        <v>4</v>
      </c>
    </row>
    <row r="85" spans="1:6" ht="78.75">
      <c r="A85" s="84">
        <v>75</v>
      </c>
      <c r="B85" s="51" t="s">
        <v>18156</v>
      </c>
      <c r="C85" s="51" t="s">
        <v>18159</v>
      </c>
      <c r="D85" s="51" t="s">
        <v>18160</v>
      </c>
      <c r="E85" s="189">
        <v>599685.76</v>
      </c>
      <c r="F85" s="159" t="s">
        <v>4</v>
      </c>
    </row>
    <row r="86" spans="1:6" ht="63">
      <c r="A86" s="84">
        <v>76</v>
      </c>
      <c r="B86" s="51" t="s">
        <v>18161</v>
      </c>
      <c r="C86" s="51" t="s">
        <v>18162</v>
      </c>
      <c r="D86" s="51" t="s">
        <v>18163</v>
      </c>
      <c r="E86" s="189">
        <v>350000</v>
      </c>
      <c r="F86" s="159" t="s">
        <v>118</v>
      </c>
    </row>
    <row r="87" spans="1:6" ht="63">
      <c r="A87" s="84">
        <v>77</v>
      </c>
      <c r="B87" s="51" t="s">
        <v>18164</v>
      </c>
      <c r="C87" s="51" t="s">
        <v>18165</v>
      </c>
      <c r="D87" s="51" t="s">
        <v>18166</v>
      </c>
      <c r="E87" s="189">
        <v>200000</v>
      </c>
      <c r="F87" s="159" t="s">
        <v>118</v>
      </c>
    </row>
    <row r="88" spans="1:6" ht="63">
      <c r="A88" s="84">
        <v>78</v>
      </c>
      <c r="B88" s="51" t="s">
        <v>18167</v>
      </c>
      <c r="C88" s="51" t="s">
        <v>18168</v>
      </c>
      <c r="D88" s="51" t="s">
        <v>18163</v>
      </c>
      <c r="E88" s="189">
        <v>150000</v>
      </c>
      <c r="F88" s="159" t="s">
        <v>118</v>
      </c>
    </row>
    <row r="89" spans="1:6" ht="78.75">
      <c r="A89" s="84">
        <v>79</v>
      </c>
      <c r="B89" s="51" t="s">
        <v>18169</v>
      </c>
      <c r="C89" s="51" t="s">
        <v>18170</v>
      </c>
      <c r="D89" s="50" t="s">
        <v>18171</v>
      </c>
      <c r="E89" s="189">
        <v>4000000</v>
      </c>
      <c r="F89" s="159" t="s">
        <v>763</v>
      </c>
    </row>
    <row r="90" spans="1:6">
      <c r="A90" s="84"/>
      <c r="B90" s="85" t="s">
        <v>555</v>
      </c>
      <c r="C90" s="84"/>
      <c r="D90" s="84"/>
      <c r="E90" s="390"/>
      <c r="F90" s="65"/>
    </row>
    <row r="91" spans="1:6" ht="105.75" customHeight="1">
      <c r="A91" s="84">
        <v>80</v>
      </c>
      <c r="B91" s="50" t="s">
        <v>247</v>
      </c>
      <c r="C91" s="51" t="s">
        <v>18172</v>
      </c>
      <c r="D91" s="51" t="s">
        <v>18173</v>
      </c>
      <c r="E91" s="193">
        <v>2180817.5099999998</v>
      </c>
      <c r="F91" s="159" t="s">
        <v>118</v>
      </c>
    </row>
    <row r="92" spans="1:6">
      <c r="A92" s="84"/>
      <c r="B92" s="173" t="s">
        <v>143</v>
      </c>
      <c r="C92" s="51"/>
      <c r="D92" s="51"/>
      <c r="E92" s="193"/>
      <c r="F92" s="159"/>
    </row>
    <row r="93" spans="1:6" s="603" customFormat="1" ht="63">
      <c r="A93" s="147">
        <v>81</v>
      </c>
      <c r="B93" s="60" t="s">
        <v>195</v>
      </c>
      <c r="C93" s="60" t="s">
        <v>18174</v>
      </c>
      <c r="D93" s="60" t="s">
        <v>18175</v>
      </c>
      <c r="E93" s="193">
        <v>5738993.4500000002</v>
      </c>
      <c r="F93" s="120" t="s">
        <v>118</v>
      </c>
    </row>
    <row r="94" spans="1:6">
      <c r="A94" s="84"/>
      <c r="B94" s="2173" t="s">
        <v>2090</v>
      </c>
      <c r="C94" s="2174"/>
      <c r="D94" s="2175"/>
      <c r="E94" s="388">
        <f>SUM(E6:E93)</f>
        <v>105633175.52000001</v>
      </c>
      <c r="F94" s="65"/>
    </row>
    <row r="95" spans="1:6" s="286" customFormat="1" ht="18" customHeight="1">
      <c r="A95" s="2168" t="s">
        <v>3665</v>
      </c>
      <c r="B95" s="2168"/>
      <c r="C95" s="2168"/>
      <c r="D95" s="2168"/>
      <c r="E95" s="2168"/>
      <c r="F95" s="2168"/>
    </row>
    <row r="96" spans="1:6" s="286" customFormat="1" ht="68.25" customHeight="1">
      <c r="A96" s="2168" t="s">
        <v>3666</v>
      </c>
      <c r="B96" s="2168"/>
      <c r="C96" s="2168"/>
      <c r="D96" s="2168" t="s">
        <v>3667</v>
      </c>
      <c r="E96" s="2168"/>
      <c r="F96" s="2168"/>
    </row>
    <row r="97" spans="1:8" s="286" customFormat="1" ht="84" customHeight="1">
      <c r="A97" s="2183" t="s">
        <v>20503</v>
      </c>
      <c r="B97" s="2184"/>
      <c r="C97" s="2185"/>
      <c r="D97" s="2183" t="s">
        <v>20504</v>
      </c>
      <c r="E97" s="2184"/>
      <c r="F97" s="2185"/>
    </row>
    <row r="98" spans="1:8" s="286" customFormat="1">
      <c r="A98" s="371"/>
      <c r="B98" s="371"/>
      <c r="C98" s="371"/>
      <c r="D98" s="371"/>
      <c r="E98" s="371"/>
      <c r="F98" s="371"/>
    </row>
    <row r="99" spans="1:8" s="286" customFormat="1">
      <c r="A99" s="371"/>
      <c r="B99" s="371"/>
      <c r="C99" s="371"/>
      <c r="D99" s="371"/>
      <c r="E99" s="371"/>
      <c r="F99" s="371"/>
    </row>
    <row r="100" spans="1:8" s="286" customFormat="1">
      <c r="A100" s="371"/>
      <c r="B100" s="371"/>
      <c r="C100" s="371"/>
      <c r="D100" s="371"/>
      <c r="E100" s="371"/>
      <c r="F100" s="371"/>
    </row>
    <row r="101" spans="1:8" s="286" customFormat="1">
      <c r="A101" s="371"/>
      <c r="B101" s="371"/>
      <c r="C101" s="371"/>
      <c r="D101" s="371"/>
      <c r="E101" s="371"/>
      <c r="F101" s="371"/>
    </row>
    <row r="102" spans="1:8" s="286" customFormat="1">
      <c r="A102" s="371"/>
      <c r="B102" s="371"/>
      <c r="C102" s="371"/>
      <c r="D102" s="371"/>
      <c r="E102" s="371"/>
      <c r="F102" s="371"/>
    </row>
    <row r="103" spans="1:8" s="286" customFormat="1">
      <c r="A103" s="371"/>
      <c r="B103" s="371"/>
      <c r="C103" s="371"/>
      <c r="D103" s="371"/>
      <c r="E103" s="371"/>
      <c r="F103" s="371"/>
    </row>
    <row r="104" spans="1:8">
      <c r="H104" s="605">
        <f>109040875.52-E94</f>
        <v>3407699.9999999851</v>
      </c>
    </row>
    <row r="110" spans="1:8" ht="31.5">
      <c r="A110" s="147">
        <f>A40+1</f>
        <v>33</v>
      </c>
      <c r="B110" s="107" t="s">
        <v>18054</v>
      </c>
      <c r="C110" s="107" t="s">
        <v>18055</v>
      </c>
      <c r="D110" s="143" t="s">
        <v>18056</v>
      </c>
      <c r="E110" s="193">
        <v>407700</v>
      </c>
      <c r="F110" s="115" t="s">
        <v>4</v>
      </c>
    </row>
    <row r="111" spans="1:8" ht="86.25" customHeight="1">
      <c r="A111" s="84">
        <v>70</v>
      </c>
      <c r="B111" s="51" t="s">
        <v>18144</v>
      </c>
      <c r="C111" s="51" t="s">
        <v>18145</v>
      </c>
      <c r="D111" s="333" t="s">
        <v>43501</v>
      </c>
      <c r="E111" s="189">
        <v>3000000</v>
      </c>
      <c r="F111" s="159" t="s">
        <v>118</v>
      </c>
    </row>
    <row r="112" spans="1:8">
      <c r="E112" s="391">
        <f>SUM(E110:E111)</f>
        <v>3407700</v>
      </c>
    </row>
    <row r="114" spans="5:5">
      <c r="E114" s="391">
        <f>E112+E94</f>
        <v>109040875.52000001</v>
      </c>
    </row>
  </sheetData>
  <mergeCells count="13">
    <mergeCell ref="A97:C97"/>
    <mergeCell ref="D97:F97"/>
    <mergeCell ref="A1:F1"/>
    <mergeCell ref="A2:F2"/>
    <mergeCell ref="A3:F3"/>
    <mergeCell ref="B5:D5"/>
    <mergeCell ref="B18:C18"/>
    <mergeCell ref="B11:D11"/>
    <mergeCell ref="B66:C66"/>
    <mergeCell ref="B94:D94"/>
    <mergeCell ref="A95:F95"/>
    <mergeCell ref="A96:C96"/>
    <mergeCell ref="D96:F96"/>
  </mergeCells>
  <pageMargins left="0.7" right="0.7" top="0.75" bottom="0.75" header="0.3" footer="0.3"/>
  <pageSetup orientation="landscape" r:id="rId1"/>
  <headerFooter>
    <oddFooter>Page &amp;P of &amp;N</oddFooter>
  </headerFooter>
</worksheet>
</file>

<file path=xl/worksheets/sheet184.xml><?xml version="1.0" encoding="utf-8"?>
<worksheet xmlns="http://schemas.openxmlformats.org/spreadsheetml/2006/main" xmlns:r="http://schemas.openxmlformats.org/officeDocument/2006/relationships">
  <sheetPr>
    <tabColor theme="5" tint="-0.499984740745262"/>
  </sheetPr>
  <dimension ref="A1:H74"/>
  <sheetViews>
    <sheetView topLeftCell="A59" workbookViewId="0">
      <selection activeCell="G73" sqref="G73"/>
    </sheetView>
  </sheetViews>
  <sheetFormatPr defaultRowHeight="15.75"/>
  <cols>
    <col min="1" max="1" width="7" style="416" customWidth="1"/>
    <col min="2" max="2" width="15.5703125" style="416" customWidth="1"/>
    <col min="3" max="3" width="42.5703125" style="728" customWidth="1"/>
    <col min="4" max="4" width="25.28515625" style="728" customWidth="1"/>
    <col min="5" max="5" width="21.7109375" style="391" customWidth="1"/>
    <col min="6" max="6" width="9.7109375" style="728" customWidth="1"/>
    <col min="7" max="7" width="9.140625" style="603"/>
    <col min="8" max="8" width="13.28515625" style="603" bestFit="1" customWidth="1"/>
    <col min="9" max="16384" width="9.140625" style="603"/>
  </cols>
  <sheetData>
    <row r="1" spans="1:8">
      <c r="A1" s="2234" t="s">
        <v>133</v>
      </c>
      <c r="B1" s="2234"/>
      <c r="C1" s="2234"/>
      <c r="D1" s="2234"/>
      <c r="E1" s="2234"/>
      <c r="F1" s="2234"/>
    </row>
    <row r="2" spans="1:8">
      <c r="A2" s="2234" t="s">
        <v>18176</v>
      </c>
      <c r="B2" s="2234"/>
      <c r="C2" s="2234"/>
      <c r="D2" s="2234"/>
      <c r="E2" s="2234"/>
      <c r="F2" s="2234"/>
    </row>
    <row r="3" spans="1:8">
      <c r="A3" s="2234" t="s">
        <v>140</v>
      </c>
      <c r="B3" s="2234"/>
      <c r="C3" s="2234"/>
      <c r="D3" s="2234"/>
      <c r="E3" s="2234"/>
      <c r="F3" s="2234"/>
    </row>
    <row r="4" spans="1:8" ht="31.5">
      <c r="A4" s="387" t="s">
        <v>134</v>
      </c>
      <c r="B4" s="312" t="s">
        <v>676</v>
      </c>
      <c r="C4" s="56" t="s">
        <v>463</v>
      </c>
      <c r="D4" s="56" t="s">
        <v>788</v>
      </c>
      <c r="E4" s="388" t="s">
        <v>1394</v>
      </c>
      <c r="F4" s="56" t="s">
        <v>677</v>
      </c>
    </row>
    <row r="5" spans="1:8">
      <c r="A5" s="387"/>
      <c r="B5" s="2195" t="s">
        <v>139</v>
      </c>
      <c r="C5" s="2195"/>
      <c r="D5" s="2195"/>
      <c r="E5" s="388"/>
      <c r="F5" s="56"/>
    </row>
    <row r="6" spans="1:8" ht="31.5">
      <c r="A6" s="147">
        <v>1</v>
      </c>
      <c r="B6" s="66" t="s">
        <v>464</v>
      </c>
      <c r="C6" s="66" t="s">
        <v>18177</v>
      </c>
      <c r="D6" s="66" t="s">
        <v>18178</v>
      </c>
      <c r="E6" s="390">
        <v>2700405.45</v>
      </c>
      <c r="F6" s="66" t="s">
        <v>118</v>
      </c>
    </row>
    <row r="7" spans="1:8" ht="78.75">
      <c r="A7" s="147">
        <f>A6+1</f>
        <v>2</v>
      </c>
      <c r="B7" s="66" t="s">
        <v>5</v>
      </c>
      <c r="C7" s="66" t="s">
        <v>18179</v>
      </c>
      <c r="D7" s="66" t="s">
        <v>792</v>
      </c>
      <c r="E7" s="390">
        <v>1552646.86</v>
      </c>
      <c r="F7" s="66" t="s">
        <v>118</v>
      </c>
    </row>
    <row r="8" spans="1:8" ht="31.5">
      <c r="A8" s="147">
        <f>A7+1</f>
        <v>3</v>
      </c>
      <c r="B8" s="66" t="s">
        <v>7</v>
      </c>
      <c r="C8" s="66" t="s">
        <v>18180</v>
      </c>
      <c r="D8" s="66" t="s">
        <v>794</v>
      </c>
      <c r="E8" s="390">
        <v>14400</v>
      </c>
      <c r="F8" s="66" t="s">
        <v>118</v>
      </c>
    </row>
    <row r="9" spans="1:8" ht="47.25">
      <c r="A9" s="147">
        <f>A8+1</f>
        <v>4</v>
      </c>
      <c r="B9" s="66" t="s">
        <v>12</v>
      </c>
      <c r="C9" s="66" t="s">
        <v>18181</v>
      </c>
      <c r="D9" s="66" t="s">
        <v>14</v>
      </c>
      <c r="E9" s="390">
        <v>2275000</v>
      </c>
      <c r="F9" s="66" t="s">
        <v>118</v>
      </c>
    </row>
    <row r="10" spans="1:8">
      <c r="A10" s="147"/>
      <c r="B10" s="2192" t="s">
        <v>142</v>
      </c>
      <c r="C10" s="2193"/>
      <c r="D10" s="2194"/>
      <c r="E10" s="390"/>
      <c r="F10" s="66"/>
      <c r="H10" s="604"/>
    </row>
    <row r="11" spans="1:8" ht="78.75">
      <c r="A11" s="147">
        <v>5</v>
      </c>
      <c r="B11" s="66" t="s">
        <v>5</v>
      </c>
      <c r="C11" s="66" t="s">
        <v>18182</v>
      </c>
      <c r="D11" s="66" t="s">
        <v>242</v>
      </c>
      <c r="E11" s="390">
        <v>871226.26</v>
      </c>
      <c r="F11" s="66" t="s">
        <v>118</v>
      </c>
    </row>
    <row r="12" spans="1:8" ht="47.25">
      <c r="A12" s="147">
        <f>A11+1</f>
        <v>6</v>
      </c>
      <c r="B12" s="66" t="s">
        <v>12</v>
      </c>
      <c r="C12" s="66" t="s">
        <v>18183</v>
      </c>
      <c r="D12" s="66" t="s">
        <v>14</v>
      </c>
      <c r="E12" s="390">
        <v>1000000</v>
      </c>
      <c r="F12" s="66" t="s">
        <v>118</v>
      </c>
    </row>
    <row r="13" spans="1:8" ht="63">
      <c r="A13" s="147">
        <f>A12+1</f>
        <v>7</v>
      </c>
      <c r="B13" s="66" t="s">
        <v>360</v>
      </c>
      <c r="C13" s="66" t="s">
        <v>18184</v>
      </c>
      <c r="D13" s="66" t="s">
        <v>474</v>
      </c>
      <c r="E13" s="390">
        <v>1400000</v>
      </c>
      <c r="F13" s="66" t="s">
        <v>118</v>
      </c>
    </row>
    <row r="14" spans="1:8">
      <c r="A14" s="147"/>
      <c r="B14" s="377" t="s">
        <v>593</v>
      </c>
      <c r="C14" s="66"/>
      <c r="D14" s="66"/>
      <c r="E14" s="390"/>
      <c r="F14" s="66"/>
    </row>
    <row r="15" spans="1:8" ht="47.25">
      <c r="A15" s="147">
        <v>8</v>
      </c>
      <c r="B15" s="66" t="s">
        <v>39</v>
      </c>
      <c r="C15" s="66" t="s">
        <v>18185</v>
      </c>
      <c r="D15" s="66" t="s">
        <v>3168</v>
      </c>
      <c r="E15" s="390">
        <v>14260218.880000001</v>
      </c>
      <c r="F15" s="66" t="s">
        <v>118</v>
      </c>
    </row>
    <row r="16" spans="1:8" ht="47.25">
      <c r="A16" s="147">
        <f>A15+1</f>
        <v>9</v>
      </c>
      <c r="B16" s="147" t="s">
        <v>596</v>
      </c>
      <c r="C16" s="66" t="s">
        <v>18186</v>
      </c>
      <c r="D16" s="66" t="s">
        <v>18187</v>
      </c>
      <c r="E16" s="390">
        <v>13000000</v>
      </c>
      <c r="F16" s="66" t="s">
        <v>118</v>
      </c>
    </row>
    <row r="17" spans="1:6">
      <c r="A17" s="147"/>
      <c r="B17" s="377" t="s">
        <v>207</v>
      </c>
      <c r="C17" s="66"/>
      <c r="D17" s="66"/>
      <c r="E17" s="390"/>
      <c r="F17" s="66"/>
    </row>
    <row r="18" spans="1:6" ht="63">
      <c r="A18" s="147">
        <v>10</v>
      </c>
      <c r="B18" s="147" t="s">
        <v>475</v>
      </c>
      <c r="C18" s="66" t="s">
        <v>18188</v>
      </c>
      <c r="D18" s="66" t="s">
        <v>22</v>
      </c>
      <c r="E18" s="390">
        <v>5738993.4000000004</v>
      </c>
      <c r="F18" s="66" t="s">
        <v>118</v>
      </c>
    </row>
    <row r="19" spans="1:6">
      <c r="A19" s="147"/>
      <c r="B19" s="377" t="s">
        <v>555</v>
      </c>
      <c r="C19" s="66"/>
      <c r="D19" s="66"/>
      <c r="E19" s="390"/>
      <c r="F19" s="66"/>
    </row>
    <row r="20" spans="1:6" ht="110.25">
      <c r="A20" s="147">
        <v>11</v>
      </c>
      <c r="B20" s="147" t="s">
        <v>591</v>
      </c>
      <c r="C20" s="66" t="s">
        <v>18189</v>
      </c>
      <c r="D20" s="66" t="s">
        <v>20500</v>
      </c>
      <c r="E20" s="390">
        <v>1835050.83</v>
      </c>
      <c r="F20" s="66" t="s">
        <v>118</v>
      </c>
    </row>
    <row r="21" spans="1:6" ht="31.5">
      <c r="A21" s="147"/>
      <c r="B21" s="377" t="s">
        <v>930</v>
      </c>
      <c r="C21" s="66"/>
      <c r="D21" s="66"/>
      <c r="E21" s="390"/>
      <c r="F21" s="66"/>
    </row>
    <row r="22" spans="1:6" ht="236.25">
      <c r="A22" s="147">
        <v>12</v>
      </c>
      <c r="B22" s="147" t="s">
        <v>2209</v>
      </c>
      <c r="C22" s="66" t="s">
        <v>18190</v>
      </c>
      <c r="D22" s="66" t="s">
        <v>18191</v>
      </c>
      <c r="E22" s="390">
        <v>835050.84</v>
      </c>
      <c r="F22" s="66" t="s">
        <v>4</v>
      </c>
    </row>
    <row r="23" spans="1:6">
      <c r="A23" s="147"/>
      <c r="B23" s="2195" t="s">
        <v>810</v>
      </c>
      <c r="C23" s="2195"/>
      <c r="D23" s="66"/>
      <c r="E23" s="390"/>
      <c r="F23" s="66"/>
    </row>
    <row r="24" spans="1:6" ht="47.25">
      <c r="A24" s="147">
        <v>13</v>
      </c>
      <c r="B24" s="147" t="s">
        <v>18192</v>
      </c>
      <c r="C24" s="66" t="s">
        <v>18193</v>
      </c>
      <c r="D24" s="66" t="s">
        <v>18194</v>
      </c>
      <c r="E24" s="390">
        <v>600000</v>
      </c>
      <c r="F24" s="66" t="s">
        <v>4</v>
      </c>
    </row>
    <row r="25" spans="1:6" ht="47.25">
      <c r="A25" s="147">
        <f>A24+1</f>
        <v>14</v>
      </c>
      <c r="B25" s="147" t="s">
        <v>18195</v>
      </c>
      <c r="C25" s="66" t="s">
        <v>18196</v>
      </c>
      <c r="D25" s="66" t="s">
        <v>7955</v>
      </c>
      <c r="E25" s="390">
        <v>1000000</v>
      </c>
      <c r="F25" s="66" t="s">
        <v>4</v>
      </c>
    </row>
    <row r="26" spans="1:6" ht="47.25">
      <c r="A26" s="147">
        <f>A25+1</f>
        <v>15</v>
      </c>
      <c r="B26" s="147" t="s">
        <v>18197</v>
      </c>
      <c r="C26" s="66" t="s">
        <v>18198</v>
      </c>
      <c r="D26" s="66" t="s">
        <v>18199</v>
      </c>
      <c r="E26" s="390">
        <v>400000</v>
      </c>
      <c r="F26" s="66" t="s">
        <v>4</v>
      </c>
    </row>
    <row r="27" spans="1:6">
      <c r="A27" s="147"/>
      <c r="B27" s="2195" t="s">
        <v>535</v>
      </c>
      <c r="C27" s="2195"/>
      <c r="D27" s="66"/>
      <c r="E27" s="390"/>
      <c r="F27" s="66"/>
    </row>
    <row r="28" spans="1:6" ht="63">
      <c r="A28" s="147">
        <v>16</v>
      </c>
      <c r="B28" s="147" t="s">
        <v>18200</v>
      </c>
      <c r="C28" s="66" t="s">
        <v>18201</v>
      </c>
      <c r="D28" s="66" t="s">
        <v>18202</v>
      </c>
      <c r="E28" s="390">
        <v>300000</v>
      </c>
      <c r="F28" s="66" t="s">
        <v>118</v>
      </c>
    </row>
    <row r="29" spans="1:6" ht="94.5">
      <c r="A29" s="147">
        <f>A28+1</f>
        <v>17</v>
      </c>
      <c r="B29" s="147" t="s">
        <v>18203</v>
      </c>
      <c r="C29" s="66" t="s">
        <v>18204</v>
      </c>
      <c r="D29" s="66" t="s">
        <v>18205</v>
      </c>
      <c r="E29" s="390">
        <v>982650</v>
      </c>
      <c r="F29" s="66" t="s">
        <v>118</v>
      </c>
    </row>
    <row r="30" spans="1:6" ht="94.5">
      <c r="A30" s="147">
        <f>A29+1</f>
        <v>18</v>
      </c>
      <c r="B30" s="147" t="s">
        <v>18206</v>
      </c>
      <c r="C30" s="66" t="s">
        <v>18207</v>
      </c>
      <c r="D30" s="66" t="s">
        <v>18208</v>
      </c>
      <c r="E30" s="390">
        <v>459060</v>
      </c>
      <c r="F30" s="66" t="s">
        <v>118</v>
      </c>
    </row>
    <row r="31" spans="1:6" ht="63">
      <c r="A31" s="147">
        <f>A30+1</f>
        <v>19</v>
      </c>
      <c r="B31" s="147" t="s">
        <v>18209</v>
      </c>
      <c r="C31" s="66" t="s">
        <v>18210</v>
      </c>
      <c r="D31" s="66" t="s">
        <v>18211</v>
      </c>
      <c r="E31" s="390">
        <v>2453096</v>
      </c>
      <c r="F31" s="66" t="s">
        <v>4</v>
      </c>
    </row>
    <row r="32" spans="1:6" ht="63">
      <c r="A32" s="147">
        <f>A31+1</f>
        <v>20</v>
      </c>
      <c r="B32" s="147" t="s">
        <v>18212</v>
      </c>
      <c r="C32" s="66" t="s">
        <v>18213</v>
      </c>
      <c r="D32" s="66" t="s">
        <v>18211</v>
      </c>
      <c r="E32" s="390">
        <v>2500000</v>
      </c>
      <c r="F32" s="66" t="s">
        <v>4</v>
      </c>
    </row>
    <row r="33" spans="1:7" ht="78.75">
      <c r="A33" s="147">
        <f>A32+1</f>
        <v>21</v>
      </c>
      <c r="B33" s="147" t="s">
        <v>18214</v>
      </c>
      <c r="C33" s="66" t="s">
        <v>18215</v>
      </c>
      <c r="D33" s="66" t="s">
        <v>18216</v>
      </c>
      <c r="E33" s="390">
        <v>560120</v>
      </c>
      <c r="F33" s="66" t="s">
        <v>118</v>
      </c>
    </row>
    <row r="34" spans="1:7" ht="47.25">
      <c r="A34" s="147">
        <v>22</v>
      </c>
      <c r="B34" s="147" t="s">
        <v>18217</v>
      </c>
      <c r="C34" s="66" t="s">
        <v>18220</v>
      </c>
      <c r="D34" s="66" t="s">
        <v>18221</v>
      </c>
      <c r="E34" s="390">
        <v>593140</v>
      </c>
      <c r="F34" s="66" t="s">
        <v>4</v>
      </c>
    </row>
    <row r="35" spans="1:7" ht="47.25">
      <c r="A35" s="147">
        <v>23</v>
      </c>
      <c r="B35" s="147" t="s">
        <v>18222</v>
      </c>
      <c r="C35" s="66" t="s">
        <v>18223</v>
      </c>
      <c r="D35" s="66" t="s">
        <v>13646</v>
      </c>
      <c r="E35" s="390">
        <v>1000000</v>
      </c>
      <c r="F35" s="66" t="s">
        <v>4</v>
      </c>
    </row>
    <row r="36" spans="1:7" ht="47.25">
      <c r="A36" s="147">
        <v>24</v>
      </c>
      <c r="B36" s="147" t="s">
        <v>18224</v>
      </c>
      <c r="C36" s="66" t="s">
        <v>18227</v>
      </c>
      <c r="D36" s="66" t="s">
        <v>18225</v>
      </c>
      <c r="E36" s="390">
        <v>1500000</v>
      </c>
      <c r="F36" s="66" t="s">
        <v>4</v>
      </c>
    </row>
    <row r="37" spans="1:7" ht="47.25">
      <c r="A37" s="147">
        <v>25</v>
      </c>
      <c r="B37" s="147" t="s">
        <v>18226</v>
      </c>
      <c r="C37" s="66" t="s">
        <v>24009</v>
      </c>
      <c r="D37" s="66" t="s">
        <v>13646</v>
      </c>
      <c r="E37" s="390">
        <v>1000000</v>
      </c>
      <c r="F37" s="66" t="s">
        <v>4</v>
      </c>
    </row>
    <row r="38" spans="1:7">
      <c r="A38" s="147"/>
      <c r="B38" s="2195" t="s">
        <v>18228</v>
      </c>
      <c r="C38" s="2195"/>
      <c r="D38" s="66"/>
      <c r="E38" s="390"/>
      <c r="F38" s="66"/>
    </row>
    <row r="39" spans="1:7" ht="47.25">
      <c r="A39" s="147">
        <v>26</v>
      </c>
      <c r="B39" s="147" t="s">
        <v>18229</v>
      </c>
      <c r="C39" s="66" t="s">
        <v>18230</v>
      </c>
      <c r="D39" s="66" t="s">
        <v>18231</v>
      </c>
      <c r="E39" s="390">
        <v>441605</v>
      </c>
      <c r="F39" s="66" t="s">
        <v>118</v>
      </c>
    </row>
    <row r="40" spans="1:7" ht="78.75">
      <c r="A40" s="147">
        <v>27</v>
      </c>
      <c r="B40" s="147" t="s">
        <v>18232</v>
      </c>
      <c r="C40" s="66" t="s">
        <v>18233</v>
      </c>
      <c r="D40" s="66" t="s">
        <v>24008</v>
      </c>
      <c r="E40" s="390">
        <v>2000000</v>
      </c>
      <c r="F40" s="66" t="s">
        <v>4</v>
      </c>
    </row>
    <row r="41" spans="1:7">
      <c r="A41" s="147"/>
      <c r="B41" s="377" t="s">
        <v>662</v>
      </c>
      <c r="C41" s="66"/>
      <c r="D41" s="66"/>
      <c r="E41" s="390"/>
      <c r="F41" s="66" t="s">
        <v>4</v>
      </c>
    </row>
    <row r="42" spans="1:7" ht="126">
      <c r="A42" s="147">
        <v>28</v>
      </c>
      <c r="B42" s="147" t="s">
        <v>18234</v>
      </c>
      <c r="C42" s="66" t="s">
        <v>18235</v>
      </c>
      <c r="D42" s="66" t="s">
        <v>18236</v>
      </c>
      <c r="E42" s="390">
        <v>850000</v>
      </c>
      <c r="F42" s="115" t="s">
        <v>118</v>
      </c>
      <c r="G42" s="404"/>
    </row>
    <row r="43" spans="1:7" ht="126">
      <c r="A43" s="147">
        <v>29</v>
      </c>
      <c r="B43" s="147" t="s">
        <v>18237</v>
      </c>
      <c r="C43" s="66" t="s">
        <v>18238</v>
      </c>
      <c r="D43" s="66" t="s">
        <v>18236</v>
      </c>
      <c r="E43" s="390">
        <v>909310</v>
      </c>
      <c r="F43" s="66" t="s">
        <v>118</v>
      </c>
    </row>
    <row r="44" spans="1:7" ht="94.5">
      <c r="A44" s="147">
        <v>30</v>
      </c>
      <c r="B44" s="147" t="s">
        <v>18239</v>
      </c>
      <c r="C44" s="66" t="s">
        <v>18240</v>
      </c>
      <c r="D44" s="66" t="s">
        <v>18241</v>
      </c>
      <c r="E44" s="390">
        <v>391695</v>
      </c>
      <c r="F44" s="66" t="s">
        <v>118</v>
      </c>
    </row>
    <row r="45" spans="1:7" ht="126">
      <c r="A45" s="147">
        <v>31</v>
      </c>
      <c r="B45" s="147" t="s">
        <v>18242</v>
      </c>
      <c r="C45" s="66" t="s">
        <v>18243</v>
      </c>
      <c r="D45" s="66" t="s">
        <v>18236</v>
      </c>
      <c r="E45" s="390">
        <v>972690</v>
      </c>
      <c r="F45" s="66" t="s">
        <v>118</v>
      </c>
    </row>
    <row r="46" spans="1:7" ht="141.75">
      <c r="A46" s="147">
        <v>32</v>
      </c>
      <c r="B46" s="147" t="s">
        <v>18244</v>
      </c>
      <c r="C46" s="66" t="s">
        <v>18245</v>
      </c>
      <c r="D46" s="66" t="s">
        <v>18246</v>
      </c>
      <c r="E46" s="390">
        <v>3570670</v>
      </c>
      <c r="F46" s="66" t="s">
        <v>118</v>
      </c>
    </row>
    <row r="47" spans="1:7" ht="60" customHeight="1">
      <c r="A47" s="147">
        <v>33</v>
      </c>
      <c r="B47" s="147" t="s">
        <v>18247</v>
      </c>
      <c r="C47" s="66" t="s">
        <v>18248</v>
      </c>
      <c r="D47" s="66" t="s">
        <v>18249</v>
      </c>
      <c r="E47" s="390">
        <v>700000</v>
      </c>
      <c r="F47" s="66" t="s">
        <v>4</v>
      </c>
    </row>
    <row r="48" spans="1:7" ht="15.75" customHeight="1">
      <c r="A48" s="147"/>
      <c r="B48" s="2192" t="s">
        <v>208</v>
      </c>
      <c r="C48" s="2194"/>
      <c r="D48" s="66"/>
      <c r="E48" s="390"/>
      <c r="F48" s="66"/>
    </row>
    <row r="49" spans="1:6" ht="104.25" customHeight="1">
      <c r="A49" s="147">
        <v>34</v>
      </c>
      <c r="B49" s="66" t="s">
        <v>18259</v>
      </c>
      <c r="C49" s="66" t="s">
        <v>18257</v>
      </c>
      <c r="D49" s="66" t="s">
        <v>18260</v>
      </c>
      <c r="E49" s="390">
        <v>373847</v>
      </c>
      <c r="F49" s="66" t="s">
        <v>118</v>
      </c>
    </row>
    <row r="50" spans="1:6">
      <c r="A50" s="147"/>
      <c r="B50" s="2192" t="s">
        <v>9771</v>
      </c>
      <c r="C50" s="2193"/>
      <c r="D50" s="2194"/>
      <c r="E50" s="388">
        <f>SUM(E6:E49)</f>
        <v>69040875.520000011</v>
      </c>
      <c r="F50" s="66"/>
    </row>
    <row r="51" spans="1:6" s="170" customFormat="1" ht="18" customHeight="1">
      <c r="A51" s="2168" t="s">
        <v>3665</v>
      </c>
      <c r="B51" s="2168"/>
      <c r="C51" s="2168"/>
      <c r="D51" s="2168"/>
      <c r="E51" s="2168"/>
      <c r="F51" s="2168"/>
    </row>
    <row r="52" spans="1:6" s="170" customFormat="1" ht="69.75" customHeight="1">
      <c r="A52" s="2168" t="s">
        <v>3666</v>
      </c>
      <c r="B52" s="2168"/>
      <c r="C52" s="2168"/>
      <c r="D52" s="2168" t="s">
        <v>3667</v>
      </c>
      <c r="E52" s="2168"/>
      <c r="F52" s="2168"/>
    </row>
    <row r="53" spans="1:6" s="170" customFormat="1" ht="84" customHeight="1">
      <c r="A53" s="2183" t="s">
        <v>20503</v>
      </c>
      <c r="B53" s="2184"/>
      <c r="C53" s="2185"/>
      <c r="D53" s="2183" t="s">
        <v>20504</v>
      </c>
      <c r="E53" s="2184"/>
      <c r="F53" s="2185"/>
    </row>
    <row r="66" spans="1:6" ht="47.25">
      <c r="A66" s="147">
        <f>A33+1</f>
        <v>22</v>
      </c>
      <c r="B66" s="147" t="s">
        <v>18217</v>
      </c>
      <c r="C66" s="66" t="s">
        <v>18218</v>
      </c>
      <c r="D66" s="66" t="s">
        <v>18219</v>
      </c>
      <c r="E66" s="390">
        <v>10500000</v>
      </c>
      <c r="F66" s="66" t="s">
        <v>118</v>
      </c>
    </row>
    <row r="67" spans="1:6">
      <c r="A67" s="147"/>
      <c r="B67" s="377" t="s">
        <v>1418</v>
      </c>
      <c r="C67" s="66"/>
      <c r="D67" s="66"/>
      <c r="E67" s="390"/>
      <c r="F67" s="66"/>
    </row>
    <row r="68" spans="1:6" ht="31.5">
      <c r="A68" s="147">
        <v>37</v>
      </c>
      <c r="B68" s="66" t="s">
        <v>18256</v>
      </c>
      <c r="C68" s="66" t="s">
        <v>18257</v>
      </c>
      <c r="D68" s="66" t="s">
        <v>18258</v>
      </c>
      <c r="E68" s="390">
        <v>1500000</v>
      </c>
      <c r="F68" s="66" t="s">
        <v>4</v>
      </c>
    </row>
    <row r="69" spans="1:6" ht="31.5">
      <c r="A69" s="147">
        <f>A47+1</f>
        <v>34</v>
      </c>
      <c r="B69" s="147" t="s">
        <v>18250</v>
      </c>
      <c r="C69" s="66" t="s">
        <v>18251</v>
      </c>
      <c r="D69" s="66" t="s">
        <v>18252</v>
      </c>
      <c r="E69" s="390">
        <v>20000000</v>
      </c>
      <c r="F69" s="66" t="s">
        <v>4</v>
      </c>
    </row>
    <row r="70" spans="1:6" ht="31.5">
      <c r="A70" s="147">
        <f>A69+1</f>
        <v>35</v>
      </c>
      <c r="B70" s="147" t="s">
        <v>18253</v>
      </c>
      <c r="C70" s="66" t="s">
        <v>18254</v>
      </c>
      <c r="D70" s="66" t="s">
        <v>18255</v>
      </c>
      <c r="E70" s="390">
        <v>8000000</v>
      </c>
      <c r="F70" s="66" t="s">
        <v>4</v>
      </c>
    </row>
    <row r="71" spans="1:6">
      <c r="E71" s="391">
        <f>SUM(E66:E70)</f>
        <v>40000000</v>
      </c>
    </row>
    <row r="74" spans="1:6">
      <c r="E74" s="391">
        <f>E71+E50</f>
        <v>109040875.52000001</v>
      </c>
    </row>
  </sheetData>
  <mergeCells count="15">
    <mergeCell ref="B23:C23"/>
    <mergeCell ref="A51:F51"/>
    <mergeCell ref="A52:C52"/>
    <mergeCell ref="D52:F52"/>
    <mergeCell ref="A1:F1"/>
    <mergeCell ref="A2:F2"/>
    <mergeCell ref="A3:F3"/>
    <mergeCell ref="B5:D5"/>
    <mergeCell ref="B10:D10"/>
    <mergeCell ref="A53:C53"/>
    <mergeCell ref="D53:F53"/>
    <mergeCell ref="B27:C27"/>
    <mergeCell ref="B38:C38"/>
    <mergeCell ref="B50:D50"/>
    <mergeCell ref="B48:C48"/>
  </mergeCells>
  <pageMargins left="0.7" right="0.7" top="0.75" bottom="0.75" header="0.3" footer="0.3"/>
  <pageSetup orientation="landscape" r:id="rId1"/>
  <headerFooter>
    <oddFooter>Page &amp;P of &amp;N</oddFooter>
  </headerFooter>
</worksheet>
</file>

<file path=xl/worksheets/sheet185.xml><?xml version="1.0" encoding="utf-8"?>
<worksheet xmlns="http://schemas.openxmlformats.org/spreadsheetml/2006/main" xmlns:r="http://schemas.openxmlformats.org/officeDocument/2006/relationships">
  <sheetPr>
    <tabColor theme="5" tint="-0.499984740745262"/>
  </sheetPr>
  <dimension ref="A1:F66"/>
  <sheetViews>
    <sheetView topLeftCell="A17" workbookViewId="0">
      <selection activeCell="B21" sqref="B21"/>
    </sheetView>
  </sheetViews>
  <sheetFormatPr defaultRowHeight="15.75"/>
  <cols>
    <col min="1" max="1" width="7" style="342" customWidth="1"/>
    <col min="2" max="2" width="14.140625" style="342" customWidth="1"/>
    <col min="3" max="3" width="42.7109375" style="342" customWidth="1"/>
    <col min="4" max="4" width="26" style="342" customWidth="1"/>
    <col min="5" max="5" width="21.7109375" style="391" customWidth="1"/>
    <col min="6" max="6" width="9.7109375" style="389" customWidth="1"/>
    <col min="7" max="16384" width="9.140625" style="83"/>
  </cols>
  <sheetData>
    <row r="1" spans="1:6">
      <c r="A1" s="2234" t="s">
        <v>133</v>
      </c>
      <c r="B1" s="2234"/>
      <c r="C1" s="2234"/>
      <c r="D1" s="2234"/>
      <c r="E1" s="2234"/>
      <c r="F1" s="2234"/>
    </row>
    <row r="2" spans="1:6">
      <c r="A2" s="2234" t="s">
        <v>18261</v>
      </c>
      <c r="B2" s="2234"/>
      <c r="C2" s="2234"/>
      <c r="D2" s="2234"/>
      <c r="E2" s="2234"/>
      <c r="F2" s="2234"/>
    </row>
    <row r="3" spans="1:6">
      <c r="A3" s="2234" t="s">
        <v>140</v>
      </c>
      <c r="B3" s="2234"/>
      <c r="C3" s="2234"/>
      <c r="D3" s="2234"/>
      <c r="E3" s="2234"/>
      <c r="F3" s="2234"/>
    </row>
    <row r="4" spans="1:6" ht="31.5">
      <c r="A4" s="387" t="s">
        <v>134</v>
      </c>
      <c r="B4" s="56" t="s">
        <v>676</v>
      </c>
      <c r="C4" s="312" t="s">
        <v>463</v>
      </c>
      <c r="D4" s="56" t="s">
        <v>788</v>
      </c>
      <c r="E4" s="388" t="s">
        <v>3371</v>
      </c>
      <c r="F4" s="56" t="s">
        <v>677</v>
      </c>
    </row>
    <row r="5" spans="1:6">
      <c r="A5" s="387"/>
      <c r="B5" s="2195" t="s">
        <v>139</v>
      </c>
      <c r="C5" s="2195"/>
      <c r="D5" s="2195"/>
      <c r="E5" s="388"/>
      <c r="F5" s="56"/>
    </row>
    <row r="6" spans="1:6" ht="31.5">
      <c r="A6" s="84">
        <v>1</v>
      </c>
      <c r="B6" s="50" t="s">
        <v>1285</v>
      </c>
      <c r="C6" s="50" t="s">
        <v>20494</v>
      </c>
      <c r="D6" s="50" t="s">
        <v>3</v>
      </c>
      <c r="E6" s="189">
        <v>1723452</v>
      </c>
      <c r="F6" s="159" t="s">
        <v>118</v>
      </c>
    </row>
    <row r="7" spans="1:6" ht="78.75">
      <c r="A7" s="84">
        <f>A6+1</f>
        <v>2</v>
      </c>
      <c r="B7" s="50" t="s">
        <v>5</v>
      </c>
      <c r="C7" s="50" t="s">
        <v>20493</v>
      </c>
      <c r="D7" s="50" t="s">
        <v>6776</v>
      </c>
      <c r="E7" s="189">
        <v>3218404</v>
      </c>
      <c r="F7" s="159" t="s">
        <v>118</v>
      </c>
    </row>
    <row r="8" spans="1:6" ht="31.5">
      <c r="A8" s="84">
        <f>A7+1</f>
        <v>3</v>
      </c>
      <c r="B8" s="50" t="s">
        <v>7</v>
      </c>
      <c r="C8" s="50" t="s">
        <v>18262</v>
      </c>
      <c r="D8" s="50" t="s">
        <v>794</v>
      </c>
      <c r="E8" s="189">
        <v>64800</v>
      </c>
      <c r="F8" s="159" t="s">
        <v>118</v>
      </c>
    </row>
    <row r="9" spans="1:6" ht="31.5">
      <c r="A9" s="84">
        <f>A8+1</f>
        <v>4</v>
      </c>
      <c r="B9" s="50" t="s">
        <v>10</v>
      </c>
      <c r="C9" s="50" t="s">
        <v>18263</v>
      </c>
      <c r="D9" s="50" t="s">
        <v>580</v>
      </c>
      <c r="E9" s="189">
        <v>36000</v>
      </c>
      <c r="F9" s="159" t="s">
        <v>118</v>
      </c>
    </row>
    <row r="10" spans="1:6" ht="47.25">
      <c r="A10" s="84">
        <f>A9+1</f>
        <v>5</v>
      </c>
      <c r="B10" s="50" t="s">
        <v>3991</v>
      </c>
      <c r="C10" s="50" t="s">
        <v>18264</v>
      </c>
      <c r="D10" s="50" t="s">
        <v>18265</v>
      </c>
      <c r="E10" s="189">
        <v>1488000</v>
      </c>
      <c r="F10" s="159" t="s">
        <v>118</v>
      </c>
    </row>
    <row r="11" spans="1:6" ht="15.75" customHeight="1">
      <c r="A11" s="84"/>
      <c r="B11" s="2173" t="s">
        <v>142</v>
      </c>
      <c r="C11" s="2174"/>
      <c r="D11" s="2175"/>
      <c r="E11" s="390"/>
      <c r="F11" s="159"/>
    </row>
    <row r="12" spans="1:6" s="557" customFormat="1" ht="78.75">
      <c r="A12" s="147">
        <v>6</v>
      </c>
      <c r="B12" s="60" t="s">
        <v>1423</v>
      </c>
      <c r="C12" s="60" t="s">
        <v>18266</v>
      </c>
      <c r="D12" s="60" t="s">
        <v>6776</v>
      </c>
      <c r="E12" s="189">
        <v>571226</v>
      </c>
      <c r="F12" s="115" t="s">
        <v>118</v>
      </c>
    </row>
    <row r="13" spans="1:6" ht="47.25">
      <c r="A13" s="84">
        <f>A12+1</f>
        <v>7</v>
      </c>
      <c r="B13" s="50" t="s">
        <v>3991</v>
      </c>
      <c r="C13" s="50" t="s">
        <v>18267</v>
      </c>
      <c r="D13" s="50" t="s">
        <v>18265</v>
      </c>
      <c r="E13" s="189">
        <v>1900000</v>
      </c>
      <c r="F13" s="159" t="s">
        <v>118</v>
      </c>
    </row>
    <row r="14" spans="1:6" ht="63">
      <c r="A14" s="84">
        <f>A13+1</f>
        <v>8</v>
      </c>
      <c r="B14" s="50" t="s">
        <v>1916</v>
      </c>
      <c r="C14" s="50" t="s">
        <v>18268</v>
      </c>
      <c r="D14" s="50" t="s">
        <v>18269</v>
      </c>
      <c r="E14" s="189">
        <v>800000</v>
      </c>
      <c r="F14" s="159" t="s">
        <v>118</v>
      </c>
    </row>
    <row r="15" spans="1:6" ht="31.5">
      <c r="A15" s="84"/>
      <c r="B15" s="85" t="s">
        <v>207</v>
      </c>
      <c r="C15" s="84"/>
      <c r="D15" s="84"/>
      <c r="E15" s="390"/>
      <c r="F15" s="159"/>
    </row>
    <row r="16" spans="1:6" ht="63">
      <c r="A16" s="84">
        <v>9</v>
      </c>
      <c r="B16" s="50" t="s">
        <v>195</v>
      </c>
      <c r="C16" s="50" t="s">
        <v>18270</v>
      </c>
      <c r="D16" s="50" t="s">
        <v>196</v>
      </c>
      <c r="E16" s="189">
        <v>5738993.4500000002</v>
      </c>
      <c r="F16" s="159" t="s">
        <v>118</v>
      </c>
    </row>
    <row r="17" spans="1:6">
      <c r="A17" s="84"/>
      <c r="B17" s="85" t="s">
        <v>593</v>
      </c>
      <c r="C17" s="84"/>
      <c r="D17" s="84"/>
      <c r="E17" s="390"/>
      <c r="F17" s="159"/>
    </row>
    <row r="18" spans="1:6" ht="47.25">
      <c r="A18" s="84">
        <v>10</v>
      </c>
      <c r="B18" s="50" t="s">
        <v>18271</v>
      </c>
      <c r="C18" s="50" t="s">
        <v>18272</v>
      </c>
      <c r="D18" s="50" t="s">
        <v>18273</v>
      </c>
      <c r="E18" s="193">
        <v>14700000</v>
      </c>
      <c r="F18" s="159" t="s">
        <v>118</v>
      </c>
    </row>
    <row r="19" spans="1:6" ht="47.25">
      <c r="A19" s="84">
        <f>A18+1</f>
        <v>11</v>
      </c>
      <c r="B19" s="50" t="s">
        <v>8147</v>
      </c>
      <c r="C19" s="50" t="s">
        <v>18274</v>
      </c>
      <c r="D19" s="50" t="s">
        <v>18273</v>
      </c>
      <c r="E19" s="193">
        <v>18264306</v>
      </c>
      <c r="F19" s="159" t="s">
        <v>118</v>
      </c>
    </row>
    <row r="20" spans="1:6" ht="47.25">
      <c r="A20" s="84">
        <f>A19+1</f>
        <v>12</v>
      </c>
      <c r="B20" s="50" t="s">
        <v>18275</v>
      </c>
      <c r="C20" s="50" t="s">
        <v>18276</v>
      </c>
      <c r="D20" s="50" t="s">
        <v>18273</v>
      </c>
      <c r="E20" s="193">
        <v>4000000</v>
      </c>
      <c r="F20" s="159" t="s">
        <v>118</v>
      </c>
    </row>
    <row r="21" spans="1:6" ht="189">
      <c r="A21" s="84">
        <f>A20+1</f>
        <v>13</v>
      </c>
      <c r="B21" s="50" t="s">
        <v>18277</v>
      </c>
      <c r="C21" s="50" t="s">
        <v>18278</v>
      </c>
      <c r="D21" s="50" t="s">
        <v>6036</v>
      </c>
      <c r="E21" s="193">
        <v>1200000</v>
      </c>
      <c r="F21" s="159" t="s">
        <v>118</v>
      </c>
    </row>
    <row r="22" spans="1:6" ht="31.5">
      <c r="A22" s="84"/>
      <c r="B22" s="85" t="s">
        <v>930</v>
      </c>
      <c r="C22" s="84"/>
      <c r="D22" s="84"/>
      <c r="E22" s="390"/>
      <c r="F22" s="65"/>
    </row>
    <row r="23" spans="1:6" ht="47.25">
      <c r="A23" s="84">
        <v>14</v>
      </c>
      <c r="B23" s="50" t="s">
        <v>18279</v>
      </c>
      <c r="C23" s="50" t="s">
        <v>18270</v>
      </c>
      <c r="D23" s="50" t="s">
        <v>18280</v>
      </c>
      <c r="E23" s="189">
        <v>100000</v>
      </c>
      <c r="F23" s="159" t="s">
        <v>118</v>
      </c>
    </row>
    <row r="24" spans="1:6" ht="31.5">
      <c r="A24" s="84">
        <f t="shared" ref="A24:A33" si="0">A23+1</f>
        <v>15</v>
      </c>
      <c r="B24" s="50" t="s">
        <v>18281</v>
      </c>
      <c r="C24" s="50" t="s">
        <v>18282</v>
      </c>
      <c r="D24" s="50" t="s">
        <v>18280</v>
      </c>
      <c r="E24" s="189">
        <v>100000</v>
      </c>
      <c r="F24" s="159" t="s">
        <v>118</v>
      </c>
    </row>
    <row r="25" spans="1:6" ht="47.25">
      <c r="A25" s="84">
        <f t="shared" si="0"/>
        <v>16</v>
      </c>
      <c r="B25" s="50" t="s">
        <v>18283</v>
      </c>
      <c r="C25" s="50" t="s">
        <v>18284</v>
      </c>
      <c r="D25" s="50" t="s">
        <v>18280</v>
      </c>
      <c r="E25" s="189">
        <v>100000</v>
      </c>
      <c r="F25" s="159" t="s">
        <v>118</v>
      </c>
    </row>
    <row r="26" spans="1:6" ht="31.5">
      <c r="A26" s="84">
        <f t="shared" si="0"/>
        <v>17</v>
      </c>
      <c r="B26" s="50" t="s">
        <v>18285</v>
      </c>
      <c r="C26" s="50" t="s">
        <v>18286</v>
      </c>
      <c r="D26" s="50" t="s">
        <v>18280</v>
      </c>
      <c r="E26" s="189">
        <v>100000</v>
      </c>
      <c r="F26" s="159" t="s">
        <v>118</v>
      </c>
    </row>
    <row r="27" spans="1:6" ht="47.25">
      <c r="A27" s="84">
        <f t="shared" si="0"/>
        <v>18</v>
      </c>
      <c r="B27" s="50" t="s">
        <v>18287</v>
      </c>
      <c r="C27" s="50" t="s">
        <v>18288</v>
      </c>
      <c r="D27" s="50" t="s">
        <v>18280</v>
      </c>
      <c r="E27" s="189">
        <v>100000</v>
      </c>
      <c r="F27" s="159" t="s">
        <v>118</v>
      </c>
    </row>
    <row r="28" spans="1:6" ht="47.25">
      <c r="A28" s="84">
        <f t="shared" si="0"/>
        <v>19</v>
      </c>
      <c r="B28" s="50" t="s">
        <v>18289</v>
      </c>
      <c r="C28" s="50" t="s">
        <v>18290</v>
      </c>
      <c r="D28" s="50" t="s">
        <v>18280</v>
      </c>
      <c r="E28" s="189">
        <v>100000</v>
      </c>
      <c r="F28" s="159" t="s">
        <v>118</v>
      </c>
    </row>
    <row r="29" spans="1:6" ht="31.5">
      <c r="A29" s="84">
        <f t="shared" si="0"/>
        <v>20</v>
      </c>
      <c r="B29" s="50" t="s">
        <v>18291</v>
      </c>
      <c r="C29" s="50" t="s">
        <v>18292</v>
      </c>
      <c r="D29" s="50" t="s">
        <v>18280</v>
      </c>
      <c r="E29" s="189">
        <v>100000</v>
      </c>
      <c r="F29" s="159" t="s">
        <v>118</v>
      </c>
    </row>
    <row r="30" spans="1:6" ht="31.5">
      <c r="A30" s="84">
        <f t="shared" si="0"/>
        <v>21</v>
      </c>
      <c r="B30" s="50" t="s">
        <v>18293</v>
      </c>
      <c r="C30" s="50" t="s">
        <v>18270</v>
      </c>
      <c r="D30" s="50" t="s">
        <v>18280</v>
      </c>
      <c r="E30" s="189">
        <v>100000</v>
      </c>
      <c r="F30" s="159" t="s">
        <v>118</v>
      </c>
    </row>
    <row r="31" spans="1:6" ht="31.5">
      <c r="A31" s="84">
        <f t="shared" si="0"/>
        <v>22</v>
      </c>
      <c r="B31" s="50" t="s">
        <v>18294</v>
      </c>
      <c r="C31" s="50" t="s">
        <v>18270</v>
      </c>
      <c r="D31" s="50" t="s">
        <v>18280</v>
      </c>
      <c r="E31" s="189">
        <v>100000</v>
      </c>
      <c r="F31" s="159" t="s">
        <v>118</v>
      </c>
    </row>
    <row r="32" spans="1:6" ht="31.5">
      <c r="A32" s="84">
        <f t="shared" si="0"/>
        <v>23</v>
      </c>
      <c r="B32" s="50" t="s">
        <v>18295</v>
      </c>
      <c r="C32" s="50" t="s">
        <v>18270</v>
      </c>
      <c r="D32" s="50" t="s">
        <v>18280</v>
      </c>
      <c r="E32" s="189">
        <v>100000</v>
      </c>
      <c r="F32" s="159" t="s">
        <v>118</v>
      </c>
    </row>
    <row r="33" spans="1:6" ht="47.25">
      <c r="A33" s="84">
        <f t="shared" si="0"/>
        <v>24</v>
      </c>
      <c r="B33" s="50" t="s">
        <v>581</v>
      </c>
      <c r="C33" s="50" t="s">
        <v>18282</v>
      </c>
      <c r="D33" s="50" t="s">
        <v>20492</v>
      </c>
      <c r="E33" s="189">
        <v>1000000</v>
      </c>
      <c r="F33" s="159" t="s">
        <v>4</v>
      </c>
    </row>
    <row r="34" spans="1:6">
      <c r="A34" s="84"/>
      <c r="B34" s="85" t="s">
        <v>8747</v>
      </c>
      <c r="C34" s="84"/>
      <c r="D34" s="84"/>
      <c r="E34" s="390"/>
      <c r="F34" s="65"/>
    </row>
    <row r="35" spans="1:6" ht="94.5">
      <c r="A35" s="84">
        <v>25</v>
      </c>
      <c r="B35" s="50" t="s">
        <v>6652</v>
      </c>
      <c r="C35" s="50" t="s">
        <v>18296</v>
      </c>
      <c r="D35" s="50" t="s">
        <v>20491</v>
      </c>
      <c r="E35" s="189">
        <v>2035694</v>
      </c>
      <c r="F35" s="159" t="s">
        <v>4</v>
      </c>
    </row>
    <row r="36" spans="1:6">
      <c r="A36" s="84"/>
      <c r="B36" s="2171" t="s">
        <v>810</v>
      </c>
      <c r="C36" s="2171"/>
      <c r="D36" s="84"/>
      <c r="E36" s="390"/>
      <c r="F36" s="65"/>
    </row>
    <row r="37" spans="1:6" ht="78.75">
      <c r="A37" s="84">
        <v>26</v>
      </c>
      <c r="B37" s="51" t="s">
        <v>6230</v>
      </c>
      <c r="C37" s="51" t="s">
        <v>18297</v>
      </c>
      <c r="D37" s="51" t="s">
        <v>18298</v>
      </c>
      <c r="E37" s="193">
        <v>6000000</v>
      </c>
      <c r="F37" s="160" t="s">
        <v>118</v>
      </c>
    </row>
    <row r="38" spans="1:6" ht="31.5">
      <c r="A38" s="84">
        <f>A37+1</f>
        <v>27</v>
      </c>
      <c r="B38" s="51" t="s">
        <v>18299</v>
      </c>
      <c r="C38" s="51" t="s">
        <v>18300</v>
      </c>
      <c r="D38" s="51" t="s">
        <v>115</v>
      </c>
      <c r="E38" s="193">
        <v>1000000</v>
      </c>
      <c r="F38" s="160" t="s">
        <v>4</v>
      </c>
    </row>
    <row r="39" spans="1:6" s="557" customFormat="1" ht="47.25">
      <c r="A39" s="147">
        <f>A38+1</f>
        <v>28</v>
      </c>
      <c r="B39" s="107" t="s">
        <v>18301</v>
      </c>
      <c r="C39" s="107" t="s">
        <v>18302</v>
      </c>
      <c r="D39" s="107" t="s">
        <v>18303</v>
      </c>
      <c r="E39" s="193">
        <v>200000</v>
      </c>
      <c r="F39" s="120" t="s">
        <v>4</v>
      </c>
    </row>
    <row r="40" spans="1:6">
      <c r="A40" s="84"/>
      <c r="B40" s="2171" t="s">
        <v>535</v>
      </c>
      <c r="C40" s="2171"/>
      <c r="D40" s="84"/>
      <c r="E40" s="390"/>
      <c r="F40" s="65"/>
    </row>
    <row r="41" spans="1:6" ht="94.5">
      <c r="A41" s="84">
        <v>29</v>
      </c>
      <c r="B41" s="51" t="s">
        <v>18304</v>
      </c>
      <c r="C41" s="51" t="s">
        <v>18305</v>
      </c>
      <c r="D41" s="51" t="s">
        <v>22279</v>
      </c>
      <c r="E41" s="193">
        <v>9000000</v>
      </c>
      <c r="F41" s="160" t="s">
        <v>118</v>
      </c>
    </row>
    <row r="42" spans="1:6" s="557" customFormat="1" ht="110.25">
      <c r="A42" s="147">
        <f t="shared" ref="A42:A53" si="1">A41+1</f>
        <v>30</v>
      </c>
      <c r="B42" s="107" t="s">
        <v>18306</v>
      </c>
      <c r="C42" s="107" t="s">
        <v>18307</v>
      </c>
      <c r="D42" s="60" t="s">
        <v>20486</v>
      </c>
      <c r="E42" s="110">
        <v>2500000</v>
      </c>
      <c r="F42" s="120" t="s">
        <v>118</v>
      </c>
    </row>
    <row r="43" spans="1:6" ht="110.25">
      <c r="A43" s="84">
        <f t="shared" si="1"/>
        <v>31</v>
      </c>
      <c r="B43" s="51" t="s">
        <v>18308</v>
      </c>
      <c r="C43" s="51" t="s">
        <v>18309</v>
      </c>
      <c r="D43" s="50" t="s">
        <v>20486</v>
      </c>
      <c r="E43" s="110">
        <v>2600000</v>
      </c>
      <c r="F43" s="160" t="s">
        <v>118</v>
      </c>
    </row>
    <row r="44" spans="1:6" ht="94.5">
      <c r="A44" s="84">
        <f t="shared" si="1"/>
        <v>32</v>
      </c>
      <c r="B44" s="51" t="s">
        <v>18310</v>
      </c>
      <c r="C44" s="51" t="s">
        <v>18311</v>
      </c>
      <c r="D44" s="51" t="s">
        <v>20487</v>
      </c>
      <c r="E44" s="193">
        <v>1300000</v>
      </c>
      <c r="F44" s="160" t="s">
        <v>118</v>
      </c>
    </row>
    <row r="45" spans="1:6" ht="94.5">
      <c r="A45" s="84">
        <f t="shared" si="1"/>
        <v>33</v>
      </c>
      <c r="B45" s="51" t="s">
        <v>18312</v>
      </c>
      <c r="C45" s="51" t="s">
        <v>18313</v>
      </c>
      <c r="D45" s="51" t="s">
        <v>20495</v>
      </c>
      <c r="E45" s="193">
        <v>900000</v>
      </c>
      <c r="F45" s="160" t="s">
        <v>118</v>
      </c>
    </row>
    <row r="46" spans="1:6" ht="31.5">
      <c r="A46" s="84">
        <f t="shared" si="1"/>
        <v>34</v>
      </c>
      <c r="B46" s="51" t="s">
        <v>18314</v>
      </c>
      <c r="C46" s="51" t="s">
        <v>18315</v>
      </c>
      <c r="D46" s="51" t="s">
        <v>18316</v>
      </c>
      <c r="E46" s="193">
        <v>600000</v>
      </c>
      <c r="F46" s="160" t="s">
        <v>118</v>
      </c>
    </row>
    <row r="47" spans="1:6" ht="63">
      <c r="A47" s="84">
        <f t="shared" si="1"/>
        <v>35</v>
      </c>
      <c r="B47" s="51" t="s">
        <v>18317</v>
      </c>
      <c r="C47" s="51" t="s">
        <v>18318</v>
      </c>
      <c r="D47" s="51" t="s">
        <v>20488</v>
      </c>
      <c r="E47" s="193">
        <v>400000</v>
      </c>
      <c r="F47" s="160" t="s">
        <v>118</v>
      </c>
    </row>
    <row r="48" spans="1:6" ht="78.75">
      <c r="A48" s="84">
        <f t="shared" si="1"/>
        <v>36</v>
      </c>
      <c r="B48" s="51" t="s">
        <v>18317</v>
      </c>
      <c r="C48" s="51" t="s">
        <v>18319</v>
      </c>
      <c r="D48" s="51" t="s">
        <v>18320</v>
      </c>
      <c r="E48" s="193">
        <v>600000</v>
      </c>
      <c r="F48" s="160" t="s">
        <v>118</v>
      </c>
    </row>
    <row r="49" spans="1:6" ht="31.5">
      <c r="A49" s="84">
        <f t="shared" si="1"/>
        <v>37</v>
      </c>
      <c r="B49" s="51" t="s">
        <v>18317</v>
      </c>
      <c r="C49" s="51" t="s">
        <v>18321</v>
      </c>
      <c r="D49" s="51" t="s">
        <v>115</v>
      </c>
      <c r="E49" s="193">
        <v>1000000</v>
      </c>
      <c r="F49" s="160" t="s">
        <v>4</v>
      </c>
    </row>
    <row r="50" spans="1:6" ht="31.5">
      <c r="A50" s="84">
        <f t="shared" si="1"/>
        <v>38</v>
      </c>
      <c r="B50" s="51" t="s">
        <v>18322</v>
      </c>
      <c r="C50" s="51" t="s">
        <v>18323</v>
      </c>
      <c r="D50" s="51" t="s">
        <v>18324</v>
      </c>
      <c r="E50" s="193">
        <v>400000</v>
      </c>
      <c r="F50" s="160" t="s">
        <v>118</v>
      </c>
    </row>
    <row r="51" spans="1:6" ht="63">
      <c r="A51" s="84">
        <f t="shared" si="1"/>
        <v>39</v>
      </c>
      <c r="B51" s="51" t="s">
        <v>18322</v>
      </c>
      <c r="C51" s="51" t="s">
        <v>18325</v>
      </c>
      <c r="D51" s="51" t="s">
        <v>20489</v>
      </c>
      <c r="E51" s="110">
        <v>400000</v>
      </c>
      <c r="F51" s="160" t="s">
        <v>118</v>
      </c>
    </row>
    <row r="52" spans="1:6" ht="94.5">
      <c r="A52" s="84">
        <f t="shared" si="1"/>
        <v>40</v>
      </c>
      <c r="B52" s="51" t="s">
        <v>18326</v>
      </c>
      <c r="C52" s="51" t="s">
        <v>18327</v>
      </c>
      <c r="D52" s="51" t="s">
        <v>20485</v>
      </c>
      <c r="E52" s="110">
        <v>2500000</v>
      </c>
      <c r="F52" s="160" t="s">
        <v>118</v>
      </c>
    </row>
    <row r="53" spans="1:6" ht="110.25">
      <c r="A53" s="84">
        <f t="shared" si="1"/>
        <v>41</v>
      </c>
      <c r="B53" s="51" t="s">
        <v>18328</v>
      </c>
      <c r="C53" s="51" t="s">
        <v>18329</v>
      </c>
      <c r="D53" s="51" t="s">
        <v>18330</v>
      </c>
      <c r="E53" s="110">
        <v>1300000</v>
      </c>
      <c r="F53" s="160" t="s">
        <v>118</v>
      </c>
    </row>
    <row r="54" spans="1:6">
      <c r="A54" s="84"/>
      <c r="B54" s="85" t="s">
        <v>662</v>
      </c>
      <c r="C54" s="84"/>
      <c r="D54" s="84"/>
      <c r="E54" s="390"/>
      <c r="F54" s="65"/>
    </row>
    <row r="55" spans="1:6" ht="63">
      <c r="A55" s="84">
        <v>42</v>
      </c>
      <c r="B55" s="51" t="s">
        <v>18331</v>
      </c>
      <c r="C55" s="301" t="s">
        <v>18332</v>
      </c>
      <c r="D55" s="51" t="s">
        <v>18333</v>
      </c>
      <c r="E55" s="469">
        <v>500000</v>
      </c>
      <c r="F55" s="1033" t="s">
        <v>118</v>
      </c>
    </row>
    <row r="56" spans="1:6" ht="47.25">
      <c r="A56" s="84">
        <f>A55+1</f>
        <v>43</v>
      </c>
      <c r="B56" s="51" t="s">
        <v>18334</v>
      </c>
      <c r="C56" s="301" t="s">
        <v>18335</v>
      </c>
      <c r="D56" s="51" t="s">
        <v>18336</v>
      </c>
      <c r="E56" s="469">
        <v>100000</v>
      </c>
      <c r="F56" s="1033" t="s">
        <v>4</v>
      </c>
    </row>
    <row r="57" spans="1:6" ht="78.75">
      <c r="A57" s="84">
        <f>A56+1</f>
        <v>44</v>
      </c>
      <c r="B57" s="51" t="s">
        <v>18337</v>
      </c>
      <c r="C57" s="301" t="s">
        <v>18338</v>
      </c>
      <c r="D57" s="50" t="s">
        <v>20496</v>
      </c>
      <c r="E57" s="469">
        <v>500000</v>
      </c>
      <c r="F57" s="1033" t="s">
        <v>118</v>
      </c>
    </row>
    <row r="58" spans="1:6" ht="63">
      <c r="A58" s="84">
        <f>A57+1</f>
        <v>45</v>
      </c>
      <c r="B58" s="51" t="s">
        <v>18339</v>
      </c>
      <c r="C58" s="301" t="s">
        <v>18340</v>
      </c>
      <c r="D58" s="51" t="s">
        <v>20490</v>
      </c>
      <c r="E58" s="469">
        <v>500000</v>
      </c>
      <c r="F58" s="1033" t="s">
        <v>118</v>
      </c>
    </row>
    <row r="59" spans="1:6">
      <c r="A59" s="84"/>
      <c r="B59" s="2173" t="s">
        <v>208</v>
      </c>
      <c r="C59" s="2175"/>
      <c r="D59" s="84"/>
      <c r="E59" s="390"/>
      <c r="F59" s="65"/>
    </row>
    <row r="60" spans="1:6" s="557" customFormat="1" ht="31.5">
      <c r="A60" s="147">
        <v>46</v>
      </c>
      <c r="B60" s="60" t="s">
        <v>1282</v>
      </c>
      <c r="C60" s="60" t="s">
        <v>20497</v>
      </c>
      <c r="D60" s="60" t="s">
        <v>18341</v>
      </c>
      <c r="E60" s="189">
        <v>3000000</v>
      </c>
      <c r="F60" s="115" t="s">
        <v>4</v>
      </c>
    </row>
    <row r="61" spans="1:6" s="557" customFormat="1" ht="31.5">
      <c r="A61" s="147">
        <f>A60+1</f>
        <v>47</v>
      </c>
      <c r="B61" s="60" t="s">
        <v>1282</v>
      </c>
      <c r="C61" s="60" t="s">
        <v>20498</v>
      </c>
      <c r="D61" s="60" t="s">
        <v>18342</v>
      </c>
      <c r="E61" s="189">
        <v>6000000</v>
      </c>
      <c r="F61" s="115" t="s">
        <v>4</v>
      </c>
    </row>
    <row r="62" spans="1:6" s="557" customFormat="1" ht="47.25">
      <c r="A62" s="147">
        <f>A61+1</f>
        <v>48</v>
      </c>
      <c r="B62" s="60" t="s">
        <v>1282</v>
      </c>
      <c r="C62" s="60" t="s">
        <v>20499</v>
      </c>
      <c r="D62" s="60" t="s">
        <v>18343</v>
      </c>
      <c r="E62" s="189">
        <v>10000000</v>
      </c>
      <c r="F62" s="115" t="s">
        <v>4</v>
      </c>
    </row>
    <row r="63" spans="1:6">
      <c r="A63" s="84"/>
      <c r="B63" s="2173" t="s">
        <v>9771</v>
      </c>
      <c r="C63" s="2174"/>
      <c r="D63" s="2175"/>
      <c r="E63" s="388">
        <f>SUM(E6:E62)</f>
        <v>109040875.45</v>
      </c>
      <c r="F63" s="65"/>
    </row>
    <row r="64" spans="1:6" s="286" customFormat="1" ht="18" customHeight="1">
      <c r="A64" s="2168" t="s">
        <v>3665</v>
      </c>
      <c r="B64" s="2168"/>
      <c r="C64" s="2168"/>
      <c r="D64" s="2168"/>
      <c r="E64" s="2168"/>
      <c r="F64" s="2168"/>
    </row>
    <row r="65" spans="1:6" ht="65.25" customHeight="1">
      <c r="A65" s="2168" t="s">
        <v>3666</v>
      </c>
      <c r="B65" s="2168"/>
      <c r="C65" s="2168"/>
      <c r="D65" s="2168" t="s">
        <v>3667</v>
      </c>
      <c r="E65" s="2168"/>
      <c r="F65" s="2168"/>
    </row>
    <row r="66" spans="1:6" ht="87.75" customHeight="1">
      <c r="A66" s="2183" t="s">
        <v>20503</v>
      </c>
      <c r="B66" s="2184"/>
      <c r="C66" s="2185"/>
      <c r="D66" s="2183" t="s">
        <v>20504</v>
      </c>
      <c r="E66" s="2184"/>
      <c r="F66" s="2185"/>
    </row>
  </sheetData>
  <mergeCells count="14">
    <mergeCell ref="A66:C66"/>
    <mergeCell ref="D66:F66"/>
    <mergeCell ref="A1:F1"/>
    <mergeCell ref="A2:F2"/>
    <mergeCell ref="A3:F3"/>
    <mergeCell ref="B5:D5"/>
    <mergeCell ref="B36:C36"/>
    <mergeCell ref="B11:D11"/>
    <mergeCell ref="B40:C40"/>
    <mergeCell ref="B63:D63"/>
    <mergeCell ref="B59:C59"/>
    <mergeCell ref="A64:F64"/>
    <mergeCell ref="A65:C65"/>
    <mergeCell ref="D65:F65"/>
  </mergeCells>
  <pageMargins left="0.7" right="0.7" top="0.75" bottom="0.75" header="0.3" footer="0.3"/>
  <pageSetup orientation="landscape" r:id="rId1"/>
  <headerFooter>
    <oddFooter>Page &amp;P of &amp;N</oddFooter>
  </headerFooter>
</worksheet>
</file>

<file path=xl/worksheets/sheet186.xml><?xml version="1.0" encoding="utf-8"?>
<worksheet xmlns="http://schemas.openxmlformats.org/spreadsheetml/2006/main" xmlns:r="http://schemas.openxmlformats.org/officeDocument/2006/relationships">
  <sheetPr>
    <tabColor theme="5" tint="-0.499984740745262"/>
  </sheetPr>
  <dimension ref="A1:F116"/>
  <sheetViews>
    <sheetView topLeftCell="A29" workbookViewId="0">
      <selection activeCell="B31" sqref="B31"/>
    </sheetView>
  </sheetViews>
  <sheetFormatPr defaultRowHeight="15.75"/>
  <cols>
    <col min="1" max="1" width="7" style="317" customWidth="1"/>
    <col min="2" max="2" width="15.5703125" style="317" customWidth="1"/>
    <col min="3" max="3" width="42" style="317" customWidth="1"/>
    <col min="4" max="4" width="25.5703125" style="317" customWidth="1"/>
    <col min="5" max="5" width="20.85546875" style="671" customWidth="1"/>
    <col min="6" max="6" width="9.5703125" style="609" customWidth="1"/>
    <col min="7" max="16384" width="9.140625" style="1031"/>
  </cols>
  <sheetData>
    <row r="1" spans="1:6" ht="15.75" customHeight="1">
      <c r="A1" s="2501" t="s">
        <v>133</v>
      </c>
      <c r="B1" s="2501"/>
      <c r="C1" s="2501"/>
      <c r="D1" s="2501"/>
      <c r="E1" s="2501"/>
      <c r="F1" s="2501"/>
    </row>
    <row r="2" spans="1:6" ht="15.75" customHeight="1">
      <c r="A2" s="2501" t="s">
        <v>20143</v>
      </c>
      <c r="B2" s="2501"/>
      <c r="C2" s="2501"/>
      <c r="D2" s="2501"/>
      <c r="E2" s="2501"/>
      <c r="F2" s="2501"/>
    </row>
    <row r="3" spans="1:6" ht="15.75" customHeight="1">
      <c r="A3" s="2501" t="s">
        <v>6436</v>
      </c>
      <c r="B3" s="2501"/>
      <c r="C3" s="2501"/>
      <c r="D3" s="2501"/>
      <c r="E3" s="2501"/>
      <c r="F3" s="2501"/>
    </row>
    <row r="4" spans="1:6" ht="30" customHeight="1">
      <c r="A4" s="387" t="s">
        <v>134</v>
      </c>
      <c r="B4" s="312" t="s">
        <v>676</v>
      </c>
      <c r="C4" s="312" t="s">
        <v>463</v>
      </c>
      <c r="D4" s="56" t="s">
        <v>788</v>
      </c>
      <c r="E4" s="384" t="s">
        <v>3371</v>
      </c>
      <c r="F4" s="56" t="s">
        <v>677</v>
      </c>
    </row>
    <row r="5" spans="1:6" ht="15.75" customHeight="1">
      <c r="A5" s="997"/>
      <c r="B5" s="2156" t="s">
        <v>139</v>
      </c>
      <c r="C5" s="2156"/>
      <c r="D5" s="2156"/>
      <c r="E5" s="941"/>
      <c r="F5" s="635"/>
    </row>
    <row r="6" spans="1:6" ht="31.5">
      <c r="A6" s="60">
        <v>1</v>
      </c>
      <c r="B6" s="115" t="s">
        <v>20144</v>
      </c>
      <c r="C6" s="115" t="s">
        <v>20145</v>
      </c>
      <c r="D6" s="115" t="s">
        <v>20146</v>
      </c>
      <c r="E6" s="189">
        <v>1536000</v>
      </c>
      <c r="F6" s="115" t="s">
        <v>118</v>
      </c>
    </row>
    <row r="7" spans="1:6" ht="78.75">
      <c r="A7" s="60">
        <v>2</v>
      </c>
      <c r="B7" s="115" t="s">
        <v>10187</v>
      </c>
      <c r="C7" s="115" t="s">
        <v>20147</v>
      </c>
      <c r="D7" s="115" t="s">
        <v>20148</v>
      </c>
      <c r="E7" s="189">
        <v>3342452.53</v>
      </c>
      <c r="F7" s="115" t="s">
        <v>118</v>
      </c>
    </row>
    <row r="8" spans="1:6" ht="31.5">
      <c r="A8" s="60">
        <v>3</v>
      </c>
      <c r="B8" s="159" t="s">
        <v>7</v>
      </c>
      <c r="C8" s="159" t="s">
        <v>20571</v>
      </c>
      <c r="D8" s="159" t="s">
        <v>794</v>
      </c>
      <c r="E8" s="189">
        <v>24000</v>
      </c>
      <c r="F8" s="159" t="s">
        <v>118</v>
      </c>
    </row>
    <row r="9" spans="1:6" ht="31.5">
      <c r="A9" s="60">
        <v>4</v>
      </c>
      <c r="B9" s="115" t="s">
        <v>10</v>
      </c>
      <c r="C9" s="159" t="s">
        <v>20572</v>
      </c>
      <c r="D9" s="159" t="s">
        <v>580</v>
      </c>
      <c r="E9" s="189">
        <v>40000</v>
      </c>
      <c r="F9" s="159" t="s">
        <v>118</v>
      </c>
    </row>
    <row r="10" spans="1:6" ht="63">
      <c r="A10" s="60">
        <v>5</v>
      </c>
      <c r="B10" s="115" t="s">
        <v>20149</v>
      </c>
      <c r="C10" s="115" t="s">
        <v>20150</v>
      </c>
      <c r="D10" s="115" t="s">
        <v>20151</v>
      </c>
      <c r="E10" s="189">
        <v>1600000</v>
      </c>
      <c r="F10" s="115" t="s">
        <v>118</v>
      </c>
    </row>
    <row r="11" spans="1:6">
      <c r="A11" s="60"/>
      <c r="B11" s="2145" t="s">
        <v>142</v>
      </c>
      <c r="C11" s="2179"/>
      <c r="D11" s="2146"/>
      <c r="E11" s="189"/>
      <c r="F11" s="115"/>
    </row>
    <row r="12" spans="1:6" ht="94.5">
      <c r="A12" s="60">
        <v>6</v>
      </c>
      <c r="B12" s="115" t="s">
        <v>20152</v>
      </c>
      <c r="C12" s="115" t="s">
        <v>20153</v>
      </c>
      <c r="D12" s="115" t="s">
        <v>20154</v>
      </c>
      <c r="E12" s="189">
        <v>671226.27</v>
      </c>
      <c r="F12" s="115" t="s">
        <v>118</v>
      </c>
    </row>
    <row r="13" spans="1:6" ht="47.25">
      <c r="A13" s="60">
        <v>7</v>
      </c>
      <c r="B13" s="115" t="s">
        <v>219</v>
      </c>
      <c r="C13" s="115" t="s">
        <v>20155</v>
      </c>
      <c r="D13" s="115" t="s">
        <v>14</v>
      </c>
      <c r="E13" s="189">
        <v>1200000</v>
      </c>
      <c r="F13" s="115" t="s">
        <v>118</v>
      </c>
    </row>
    <row r="14" spans="1:6" ht="47.25">
      <c r="A14" s="60">
        <v>8</v>
      </c>
      <c r="B14" s="115" t="s">
        <v>20156</v>
      </c>
      <c r="C14" s="115" t="s">
        <v>20157</v>
      </c>
      <c r="D14" s="115" t="s">
        <v>1736</v>
      </c>
      <c r="E14" s="189">
        <v>1400000</v>
      </c>
      <c r="F14" s="115" t="s">
        <v>118</v>
      </c>
    </row>
    <row r="15" spans="1:6">
      <c r="A15" s="60"/>
      <c r="B15" s="2158" t="s">
        <v>593</v>
      </c>
      <c r="C15" s="2158"/>
      <c r="D15" s="115"/>
      <c r="E15" s="189"/>
      <c r="F15" s="115"/>
    </row>
    <row r="16" spans="1:6" ht="47.25">
      <c r="A16" s="60">
        <v>9</v>
      </c>
      <c r="B16" s="115" t="s">
        <v>39</v>
      </c>
      <c r="C16" s="115" t="s">
        <v>20158</v>
      </c>
      <c r="D16" s="115" t="s">
        <v>40</v>
      </c>
      <c r="E16" s="193">
        <v>14260218.880000001</v>
      </c>
      <c r="F16" s="115" t="s">
        <v>118</v>
      </c>
    </row>
    <row r="17" spans="1:6" ht="47.25">
      <c r="A17" s="60">
        <v>10</v>
      </c>
      <c r="B17" s="115" t="s">
        <v>41</v>
      </c>
      <c r="C17" s="115" t="s">
        <v>20159</v>
      </c>
      <c r="D17" s="115" t="s">
        <v>40</v>
      </c>
      <c r="E17" s="193">
        <v>13000000</v>
      </c>
      <c r="F17" s="115" t="s">
        <v>118</v>
      </c>
    </row>
    <row r="18" spans="1:6">
      <c r="A18" s="60"/>
      <c r="B18" s="2182" t="s">
        <v>20160</v>
      </c>
      <c r="C18" s="2182"/>
      <c r="D18" s="115"/>
      <c r="E18" s="189"/>
      <c r="F18" s="115"/>
    </row>
    <row r="19" spans="1:6" ht="78.75">
      <c r="A19" s="60">
        <v>11</v>
      </c>
      <c r="B19" s="115" t="s">
        <v>195</v>
      </c>
      <c r="C19" s="115" t="s">
        <v>20161</v>
      </c>
      <c r="D19" s="115" t="s">
        <v>20162</v>
      </c>
      <c r="E19" s="189">
        <v>5738993.4500000002</v>
      </c>
      <c r="F19" s="115" t="s">
        <v>118</v>
      </c>
    </row>
    <row r="20" spans="1:6">
      <c r="A20" s="60"/>
      <c r="B20" s="2158" t="s">
        <v>555</v>
      </c>
      <c r="C20" s="2158"/>
      <c r="D20" s="113"/>
      <c r="E20" s="552"/>
      <c r="F20" s="113"/>
    </row>
    <row r="21" spans="1:6" ht="110.25">
      <c r="A21" s="60">
        <v>12</v>
      </c>
      <c r="B21" s="115" t="s">
        <v>247</v>
      </c>
      <c r="C21" s="115" t="s">
        <v>20164</v>
      </c>
      <c r="D21" s="120" t="s">
        <v>20165</v>
      </c>
      <c r="E21" s="189">
        <v>2180817.5099999998</v>
      </c>
      <c r="F21" s="115" t="s">
        <v>118</v>
      </c>
    </row>
    <row r="22" spans="1:6">
      <c r="A22" s="60"/>
      <c r="B22" s="2158" t="s">
        <v>480</v>
      </c>
      <c r="C22" s="2158"/>
      <c r="D22" s="113"/>
      <c r="E22" s="552"/>
      <c r="F22" s="113"/>
    </row>
    <row r="23" spans="1:6" ht="78.75">
      <c r="A23" s="60">
        <v>13</v>
      </c>
      <c r="B23" s="115" t="s">
        <v>20166</v>
      </c>
      <c r="C23" s="115" t="s">
        <v>20535</v>
      </c>
      <c r="D23" s="115" t="s">
        <v>20170</v>
      </c>
      <c r="E23" s="189">
        <v>460000</v>
      </c>
      <c r="F23" s="115" t="s">
        <v>118</v>
      </c>
    </row>
    <row r="24" spans="1:6" ht="78.75">
      <c r="A24" s="60">
        <v>14</v>
      </c>
      <c r="B24" s="115" t="s">
        <v>20167</v>
      </c>
      <c r="C24" s="115" t="s">
        <v>20536</v>
      </c>
      <c r="D24" s="115" t="s">
        <v>20170</v>
      </c>
      <c r="E24" s="189">
        <v>460000</v>
      </c>
      <c r="F24" s="115" t="s">
        <v>118</v>
      </c>
    </row>
    <row r="25" spans="1:6" ht="78.75">
      <c r="A25" s="60">
        <v>15</v>
      </c>
      <c r="B25" s="115" t="s">
        <v>20168</v>
      </c>
      <c r="C25" s="115" t="s">
        <v>20537</v>
      </c>
      <c r="D25" s="115" t="s">
        <v>20170</v>
      </c>
      <c r="E25" s="189">
        <v>460000</v>
      </c>
      <c r="F25" s="115" t="s">
        <v>118</v>
      </c>
    </row>
    <row r="26" spans="1:6" ht="78.75">
      <c r="A26" s="60">
        <v>16</v>
      </c>
      <c r="B26" s="115" t="s">
        <v>20169</v>
      </c>
      <c r="C26" s="115" t="s">
        <v>20538</v>
      </c>
      <c r="D26" s="115" t="s">
        <v>20170</v>
      </c>
      <c r="E26" s="189">
        <v>460000</v>
      </c>
      <c r="F26" s="115" t="s">
        <v>466</v>
      </c>
    </row>
    <row r="27" spans="1:6" ht="78.75">
      <c r="A27" s="60">
        <v>17</v>
      </c>
      <c r="B27" s="115" t="s">
        <v>20171</v>
      </c>
      <c r="C27" s="115" t="s">
        <v>20539</v>
      </c>
      <c r="D27" s="115" t="s">
        <v>20170</v>
      </c>
      <c r="E27" s="189">
        <v>460000</v>
      </c>
      <c r="F27" s="115" t="s">
        <v>466</v>
      </c>
    </row>
    <row r="28" spans="1:6" ht="78.75">
      <c r="A28" s="60">
        <v>18</v>
      </c>
      <c r="B28" s="115" t="s">
        <v>20172</v>
      </c>
      <c r="C28" s="115" t="s">
        <v>20540</v>
      </c>
      <c r="D28" s="115" t="s">
        <v>20170</v>
      </c>
      <c r="E28" s="189">
        <v>460000</v>
      </c>
      <c r="F28" s="115" t="s">
        <v>118</v>
      </c>
    </row>
    <row r="29" spans="1:6" ht="78.75">
      <c r="A29" s="60">
        <v>19</v>
      </c>
      <c r="B29" s="115" t="s">
        <v>20173</v>
      </c>
      <c r="C29" s="115" t="s">
        <v>20541</v>
      </c>
      <c r="D29" s="115" t="s">
        <v>20521</v>
      </c>
      <c r="E29" s="189">
        <v>500000</v>
      </c>
      <c r="F29" s="115" t="s">
        <v>118</v>
      </c>
    </row>
    <row r="30" spans="1:6" ht="78.75">
      <c r="A30" s="60">
        <v>20</v>
      </c>
      <c r="B30" s="115" t="s">
        <v>20174</v>
      </c>
      <c r="C30" s="115" t="s">
        <v>20542</v>
      </c>
      <c r="D30" s="115" t="s">
        <v>20170</v>
      </c>
      <c r="E30" s="189">
        <v>460000</v>
      </c>
      <c r="F30" s="115" t="s">
        <v>118</v>
      </c>
    </row>
    <row r="31" spans="1:6" ht="141.75">
      <c r="A31" s="60">
        <v>21</v>
      </c>
      <c r="B31" s="115" t="s">
        <v>20175</v>
      </c>
      <c r="C31" s="115" t="s">
        <v>20543</v>
      </c>
      <c r="D31" s="115" t="s">
        <v>20522</v>
      </c>
      <c r="E31" s="189">
        <v>1160000</v>
      </c>
      <c r="F31" s="115" t="s">
        <v>466</v>
      </c>
    </row>
    <row r="32" spans="1:6" ht="141.75">
      <c r="A32" s="60">
        <v>22</v>
      </c>
      <c r="B32" s="115" t="s">
        <v>20176</v>
      </c>
      <c r="C32" s="115" t="s">
        <v>20544</v>
      </c>
      <c r="D32" s="115" t="s">
        <v>20523</v>
      </c>
      <c r="E32" s="189">
        <v>1160000</v>
      </c>
      <c r="F32" s="115" t="s">
        <v>118</v>
      </c>
    </row>
    <row r="33" spans="1:6" ht="94.5">
      <c r="A33" s="60">
        <v>23</v>
      </c>
      <c r="B33" s="115" t="s">
        <v>20177</v>
      </c>
      <c r="C33" s="115" t="s">
        <v>20545</v>
      </c>
      <c r="D33" s="115" t="s">
        <v>20524</v>
      </c>
      <c r="E33" s="189">
        <v>460000</v>
      </c>
      <c r="F33" s="115" t="s">
        <v>118</v>
      </c>
    </row>
    <row r="34" spans="1:6" ht="78.75">
      <c r="A34" s="60">
        <v>24</v>
      </c>
      <c r="B34" s="115" t="s">
        <v>20178</v>
      </c>
      <c r="C34" s="115" t="s">
        <v>20546</v>
      </c>
      <c r="D34" s="115" t="s">
        <v>20170</v>
      </c>
      <c r="E34" s="189">
        <v>460000</v>
      </c>
      <c r="F34" s="115" t="s">
        <v>118</v>
      </c>
    </row>
    <row r="35" spans="1:6" ht="189">
      <c r="A35" s="60">
        <v>25</v>
      </c>
      <c r="B35" s="115" t="s">
        <v>20179</v>
      </c>
      <c r="C35" s="115" t="s">
        <v>20547</v>
      </c>
      <c r="D35" s="115" t="s">
        <v>20180</v>
      </c>
      <c r="E35" s="189">
        <v>1500000</v>
      </c>
      <c r="F35" s="115" t="s">
        <v>118</v>
      </c>
    </row>
    <row r="36" spans="1:6" ht="47.25">
      <c r="A36" s="60">
        <v>26</v>
      </c>
      <c r="B36" s="115" t="s">
        <v>20181</v>
      </c>
      <c r="C36" s="115" t="s">
        <v>20548</v>
      </c>
      <c r="D36" s="115" t="s">
        <v>18817</v>
      </c>
      <c r="E36" s="189">
        <v>1400000</v>
      </c>
      <c r="F36" s="115" t="s">
        <v>118</v>
      </c>
    </row>
    <row r="37" spans="1:6" ht="78.75">
      <c r="A37" s="60">
        <v>27</v>
      </c>
      <c r="B37" s="115" t="s">
        <v>20182</v>
      </c>
      <c r="C37" s="115" t="s">
        <v>20549</v>
      </c>
      <c r="D37" s="115" t="s">
        <v>20183</v>
      </c>
      <c r="E37" s="189">
        <v>2000000</v>
      </c>
      <c r="F37" s="115" t="s">
        <v>118</v>
      </c>
    </row>
    <row r="38" spans="1:6" ht="63">
      <c r="A38" s="60">
        <v>28</v>
      </c>
      <c r="B38" s="115" t="s">
        <v>20184</v>
      </c>
      <c r="C38" s="115" t="s">
        <v>20550</v>
      </c>
      <c r="D38" s="115" t="s">
        <v>72</v>
      </c>
      <c r="E38" s="189">
        <v>1400000</v>
      </c>
      <c r="F38" s="115" t="s">
        <v>118</v>
      </c>
    </row>
    <row r="39" spans="1:6" ht="31.5">
      <c r="A39" s="60">
        <v>29</v>
      </c>
      <c r="B39" s="115" t="s">
        <v>20185</v>
      </c>
      <c r="C39" s="115" t="s">
        <v>20551</v>
      </c>
      <c r="D39" s="115" t="s">
        <v>72</v>
      </c>
      <c r="E39" s="189">
        <v>1400000</v>
      </c>
      <c r="F39" s="115" t="s">
        <v>4</v>
      </c>
    </row>
    <row r="40" spans="1:6" ht="47.25">
      <c r="A40" s="60">
        <v>30</v>
      </c>
      <c r="B40" s="115" t="s">
        <v>20186</v>
      </c>
      <c r="C40" s="115" t="s">
        <v>20552</v>
      </c>
      <c r="D40" s="115" t="s">
        <v>20187</v>
      </c>
      <c r="E40" s="189">
        <v>800000</v>
      </c>
      <c r="F40" s="115" t="s">
        <v>4</v>
      </c>
    </row>
    <row r="41" spans="1:6" ht="47.25">
      <c r="A41" s="60">
        <v>31</v>
      </c>
      <c r="B41" s="115" t="s">
        <v>20188</v>
      </c>
      <c r="C41" s="115" t="s">
        <v>20553</v>
      </c>
      <c r="D41" s="115" t="s">
        <v>20189</v>
      </c>
      <c r="E41" s="189">
        <v>1450000</v>
      </c>
      <c r="F41" s="115" t="s">
        <v>4</v>
      </c>
    </row>
    <row r="42" spans="1:6" ht="47.25">
      <c r="A42" s="60">
        <v>32</v>
      </c>
      <c r="B42" s="115" t="s">
        <v>20190</v>
      </c>
      <c r="C42" s="115" t="s">
        <v>20554</v>
      </c>
      <c r="D42" s="115" t="s">
        <v>115</v>
      </c>
      <c r="E42" s="189">
        <v>700000</v>
      </c>
      <c r="F42" s="115" t="s">
        <v>4</v>
      </c>
    </row>
    <row r="43" spans="1:6" ht="78.75">
      <c r="A43" s="60">
        <v>33</v>
      </c>
      <c r="B43" s="115" t="s">
        <v>20191</v>
      </c>
      <c r="C43" s="115" t="s">
        <v>20555</v>
      </c>
      <c r="D43" s="115" t="s">
        <v>20192</v>
      </c>
      <c r="E43" s="189">
        <v>2000000</v>
      </c>
      <c r="F43" s="115" t="s">
        <v>4</v>
      </c>
    </row>
    <row r="44" spans="1:6" ht="78.75">
      <c r="A44" s="60">
        <v>34</v>
      </c>
      <c r="B44" s="115" t="s">
        <v>20193</v>
      </c>
      <c r="C44" s="115" t="s">
        <v>20556</v>
      </c>
      <c r="D44" s="115" t="s">
        <v>20521</v>
      </c>
      <c r="E44" s="189">
        <v>1000000</v>
      </c>
      <c r="F44" s="115" t="s">
        <v>118</v>
      </c>
    </row>
    <row r="45" spans="1:6" ht="78.75">
      <c r="A45" s="60">
        <v>35</v>
      </c>
      <c r="B45" s="115" t="s">
        <v>20194</v>
      </c>
      <c r="C45" s="115" t="s">
        <v>20557</v>
      </c>
      <c r="D45" s="115" t="s">
        <v>20170</v>
      </c>
      <c r="E45" s="189">
        <v>700000</v>
      </c>
      <c r="F45" s="115" t="s">
        <v>118</v>
      </c>
    </row>
    <row r="46" spans="1:6" ht="47.25">
      <c r="A46" s="60">
        <v>36</v>
      </c>
      <c r="B46" s="115" t="s">
        <v>20195</v>
      </c>
      <c r="C46" s="115" t="s">
        <v>20558</v>
      </c>
      <c r="D46" s="115" t="s">
        <v>115</v>
      </c>
      <c r="E46" s="189">
        <v>700000</v>
      </c>
      <c r="F46" s="115" t="s">
        <v>4</v>
      </c>
    </row>
    <row r="47" spans="1:6" ht="47.25">
      <c r="A47" s="60">
        <v>37</v>
      </c>
      <c r="B47" s="115" t="s">
        <v>20196</v>
      </c>
      <c r="C47" s="115" t="s">
        <v>20559</v>
      </c>
      <c r="D47" s="115" t="s">
        <v>20197</v>
      </c>
      <c r="E47" s="189">
        <v>950000</v>
      </c>
      <c r="F47" s="115" t="s">
        <v>4</v>
      </c>
    </row>
    <row r="48" spans="1:6" ht="47.25">
      <c r="A48" s="60">
        <v>38</v>
      </c>
      <c r="B48" s="115" t="s">
        <v>20198</v>
      </c>
      <c r="C48" s="115" t="s">
        <v>20560</v>
      </c>
      <c r="D48" s="115" t="s">
        <v>20199</v>
      </c>
      <c r="E48" s="189">
        <v>1000000</v>
      </c>
      <c r="F48" s="115" t="s">
        <v>4</v>
      </c>
    </row>
    <row r="49" spans="1:6" ht="78.75">
      <c r="A49" s="60">
        <v>39</v>
      </c>
      <c r="B49" s="115" t="s">
        <v>20200</v>
      </c>
      <c r="C49" s="115" t="s">
        <v>20561</v>
      </c>
      <c r="D49" s="115" t="s">
        <v>20201</v>
      </c>
      <c r="E49" s="189">
        <v>1800000</v>
      </c>
      <c r="F49" s="115" t="s">
        <v>763</v>
      </c>
    </row>
    <row r="50" spans="1:6" ht="47.25">
      <c r="A50" s="60">
        <v>40</v>
      </c>
      <c r="B50" s="115" t="s">
        <v>20202</v>
      </c>
      <c r="C50" s="115" t="s">
        <v>20562</v>
      </c>
      <c r="D50" s="115" t="s">
        <v>82</v>
      </c>
      <c r="E50" s="189">
        <v>700000</v>
      </c>
      <c r="F50" s="115" t="s">
        <v>4</v>
      </c>
    </row>
    <row r="51" spans="1:6" ht="63">
      <c r="A51" s="60">
        <v>41</v>
      </c>
      <c r="B51" s="115" t="s">
        <v>11954</v>
      </c>
      <c r="C51" s="115" t="s">
        <v>20563</v>
      </c>
      <c r="D51" s="115" t="s">
        <v>20525</v>
      </c>
      <c r="E51" s="189">
        <v>500000</v>
      </c>
      <c r="F51" s="115" t="s">
        <v>118</v>
      </c>
    </row>
    <row r="52" spans="1:6" ht="47.25">
      <c r="A52" s="60">
        <v>42</v>
      </c>
      <c r="B52" s="115" t="s">
        <v>20203</v>
      </c>
      <c r="C52" s="115" t="s">
        <v>20564</v>
      </c>
      <c r="D52" s="115" t="s">
        <v>8257</v>
      </c>
      <c r="E52" s="189">
        <v>1000000</v>
      </c>
      <c r="F52" s="115" t="s">
        <v>4</v>
      </c>
    </row>
    <row r="53" spans="1:6" ht="47.25">
      <c r="A53" s="60">
        <v>43</v>
      </c>
      <c r="B53" s="115" t="s">
        <v>20204</v>
      </c>
      <c r="C53" s="115" t="s">
        <v>20565</v>
      </c>
      <c r="D53" s="115" t="s">
        <v>115</v>
      </c>
      <c r="E53" s="189">
        <v>700000</v>
      </c>
      <c r="F53" s="115" t="s">
        <v>4</v>
      </c>
    </row>
    <row r="54" spans="1:6" ht="47.25">
      <c r="A54" s="60">
        <v>44</v>
      </c>
      <c r="B54" s="115" t="s">
        <v>20205</v>
      </c>
      <c r="C54" s="115" t="s">
        <v>20566</v>
      </c>
      <c r="D54" s="115" t="s">
        <v>115</v>
      </c>
      <c r="E54" s="189">
        <v>700000</v>
      </c>
      <c r="F54" s="115" t="s">
        <v>4</v>
      </c>
    </row>
    <row r="55" spans="1:6" ht="126">
      <c r="A55" s="60">
        <v>45</v>
      </c>
      <c r="B55" s="255" t="s">
        <v>20206</v>
      </c>
      <c r="C55" s="115" t="s">
        <v>20567</v>
      </c>
      <c r="D55" s="255" t="s">
        <v>20207</v>
      </c>
      <c r="E55" s="189">
        <v>1000000</v>
      </c>
      <c r="F55" s="255" t="s">
        <v>118</v>
      </c>
    </row>
    <row r="56" spans="1:6" ht="47.25">
      <c r="A56" s="60">
        <v>46</v>
      </c>
      <c r="B56" s="115" t="s">
        <v>20208</v>
      </c>
      <c r="C56" s="115" t="s">
        <v>20568</v>
      </c>
      <c r="D56" s="115" t="s">
        <v>20209</v>
      </c>
      <c r="E56" s="189">
        <v>200000</v>
      </c>
      <c r="F56" s="115" t="s">
        <v>118</v>
      </c>
    </row>
    <row r="57" spans="1:6" ht="47.25">
      <c r="A57" s="60">
        <v>47</v>
      </c>
      <c r="B57" s="115" t="s">
        <v>20210</v>
      </c>
      <c r="C57" s="115" t="s">
        <v>20569</v>
      </c>
      <c r="D57" s="115" t="s">
        <v>20199</v>
      </c>
      <c r="E57" s="189">
        <v>700000</v>
      </c>
      <c r="F57" s="115" t="s">
        <v>118</v>
      </c>
    </row>
    <row r="58" spans="1:6">
      <c r="A58" s="60"/>
      <c r="B58" s="2158" t="s">
        <v>1353</v>
      </c>
      <c r="C58" s="2158"/>
      <c r="D58" s="113"/>
      <c r="E58" s="552"/>
      <c r="F58" s="113"/>
    </row>
    <row r="59" spans="1:6" ht="78.75">
      <c r="A59" s="60">
        <v>48</v>
      </c>
      <c r="B59" s="66" t="s">
        <v>20211</v>
      </c>
      <c r="C59" s="115" t="s">
        <v>20212</v>
      </c>
      <c r="D59" s="115" t="s">
        <v>20526</v>
      </c>
      <c r="E59" s="390">
        <v>920000</v>
      </c>
      <c r="F59" s="115" t="s">
        <v>118</v>
      </c>
    </row>
    <row r="60" spans="1:6" ht="94.5">
      <c r="A60" s="60">
        <v>49</v>
      </c>
      <c r="B60" s="115" t="s">
        <v>20213</v>
      </c>
      <c r="C60" s="115" t="s">
        <v>20214</v>
      </c>
      <c r="D60" s="115" t="s">
        <v>20527</v>
      </c>
      <c r="E60" s="189">
        <v>700000</v>
      </c>
      <c r="F60" s="115" t="s">
        <v>118</v>
      </c>
    </row>
    <row r="61" spans="1:6" ht="94.5">
      <c r="A61" s="60">
        <v>50</v>
      </c>
      <c r="B61" s="115" t="s">
        <v>20215</v>
      </c>
      <c r="C61" s="115" t="s">
        <v>20216</v>
      </c>
      <c r="D61" s="115" t="s">
        <v>20528</v>
      </c>
      <c r="E61" s="189">
        <v>1107580</v>
      </c>
      <c r="F61" s="115" t="s">
        <v>118</v>
      </c>
    </row>
    <row r="62" spans="1:6" ht="78.75">
      <c r="A62" s="60">
        <v>51</v>
      </c>
      <c r="B62" s="115" t="s">
        <v>20217</v>
      </c>
      <c r="C62" s="115" t="s">
        <v>20218</v>
      </c>
      <c r="D62" s="115" t="s">
        <v>20529</v>
      </c>
      <c r="E62" s="189">
        <v>1000000</v>
      </c>
      <c r="F62" s="115" t="s">
        <v>118</v>
      </c>
    </row>
    <row r="63" spans="1:6" ht="63">
      <c r="A63" s="60">
        <v>52</v>
      </c>
      <c r="B63" s="115" t="s">
        <v>20219</v>
      </c>
      <c r="C63" s="115" t="s">
        <v>20220</v>
      </c>
      <c r="D63" s="115" t="s">
        <v>20221</v>
      </c>
      <c r="E63" s="189">
        <v>1000000</v>
      </c>
      <c r="F63" s="115" t="s">
        <v>118</v>
      </c>
    </row>
    <row r="64" spans="1:6" ht="94.5">
      <c r="A64" s="60">
        <v>53</v>
      </c>
      <c r="B64" s="115" t="s">
        <v>20222</v>
      </c>
      <c r="C64" s="115" t="s">
        <v>20223</v>
      </c>
      <c r="D64" s="115" t="s">
        <v>20530</v>
      </c>
      <c r="E64" s="189">
        <v>600000</v>
      </c>
      <c r="F64" s="115" t="s">
        <v>118</v>
      </c>
    </row>
    <row r="65" spans="1:6" ht="78.75">
      <c r="A65" s="60">
        <v>54</v>
      </c>
      <c r="B65" s="115" t="s">
        <v>20224</v>
      </c>
      <c r="C65" s="115" t="s">
        <v>20225</v>
      </c>
      <c r="D65" s="115" t="s">
        <v>20521</v>
      </c>
      <c r="E65" s="189">
        <v>420000</v>
      </c>
      <c r="F65" s="115" t="s">
        <v>4</v>
      </c>
    </row>
    <row r="66" spans="1:6" ht="78.75">
      <c r="A66" s="60">
        <v>55</v>
      </c>
      <c r="B66" s="115" t="s">
        <v>20226</v>
      </c>
      <c r="C66" s="115" t="s">
        <v>20227</v>
      </c>
      <c r="D66" s="115" t="s">
        <v>20521</v>
      </c>
      <c r="E66" s="189">
        <v>920000</v>
      </c>
      <c r="F66" s="115" t="s">
        <v>118</v>
      </c>
    </row>
    <row r="67" spans="1:6" ht="47.25">
      <c r="A67" s="60">
        <v>56</v>
      </c>
      <c r="B67" s="115" t="s">
        <v>20228</v>
      </c>
      <c r="C67" s="115" t="s">
        <v>20229</v>
      </c>
      <c r="D67" s="115" t="s">
        <v>20230</v>
      </c>
      <c r="E67" s="189">
        <v>920000</v>
      </c>
      <c r="F67" s="115" t="s">
        <v>4</v>
      </c>
    </row>
    <row r="68" spans="1:6" ht="47.25">
      <c r="A68" s="60">
        <v>57</v>
      </c>
      <c r="B68" s="115" t="s">
        <v>20231</v>
      </c>
      <c r="C68" s="115" t="s">
        <v>20232</v>
      </c>
      <c r="D68" s="115" t="s">
        <v>8257</v>
      </c>
      <c r="E68" s="189">
        <v>1000000</v>
      </c>
      <c r="F68" s="115" t="s">
        <v>4</v>
      </c>
    </row>
    <row r="69" spans="1:6" ht="78.75">
      <c r="A69" s="60">
        <v>58</v>
      </c>
      <c r="B69" s="115" t="s">
        <v>20233</v>
      </c>
      <c r="C69" s="115" t="s">
        <v>20234</v>
      </c>
      <c r="D69" s="115" t="s">
        <v>20235</v>
      </c>
      <c r="E69" s="189">
        <v>2000000</v>
      </c>
      <c r="F69" s="115" t="s">
        <v>4</v>
      </c>
    </row>
    <row r="70" spans="1:6" ht="63">
      <c r="A70" s="60">
        <v>59</v>
      </c>
      <c r="B70" s="115" t="s">
        <v>20236</v>
      </c>
      <c r="C70" s="115" t="s">
        <v>20237</v>
      </c>
      <c r="D70" s="115" t="s">
        <v>20238</v>
      </c>
      <c r="E70" s="189">
        <v>3000000</v>
      </c>
      <c r="F70" s="115" t="s">
        <v>118</v>
      </c>
    </row>
    <row r="71" spans="1:6" ht="47.25">
      <c r="A71" s="60">
        <v>60</v>
      </c>
      <c r="B71" s="115" t="s">
        <v>20239</v>
      </c>
      <c r="C71" s="115" t="s">
        <v>20240</v>
      </c>
      <c r="D71" s="115" t="s">
        <v>11463</v>
      </c>
      <c r="E71" s="189">
        <v>7109000</v>
      </c>
      <c r="F71" s="115" t="s">
        <v>4</v>
      </c>
    </row>
    <row r="72" spans="1:6" ht="78.75">
      <c r="A72" s="60">
        <v>61</v>
      </c>
      <c r="B72" s="115" t="s">
        <v>20241</v>
      </c>
      <c r="C72" s="115" t="s">
        <v>20242</v>
      </c>
      <c r="D72" s="115" t="s">
        <v>20531</v>
      </c>
      <c r="E72" s="189">
        <v>509769.37</v>
      </c>
      <c r="F72" s="115" t="s">
        <v>118</v>
      </c>
    </row>
    <row r="73" spans="1:6" ht="63">
      <c r="A73" s="60">
        <v>62</v>
      </c>
      <c r="B73" s="115" t="s">
        <v>20243</v>
      </c>
      <c r="C73" s="115" t="s">
        <v>20244</v>
      </c>
      <c r="D73" s="115" t="s">
        <v>20245</v>
      </c>
      <c r="E73" s="189">
        <v>500000</v>
      </c>
      <c r="F73" s="115" t="s">
        <v>118</v>
      </c>
    </row>
    <row r="74" spans="1:6" ht="63">
      <c r="A74" s="60">
        <v>63</v>
      </c>
      <c r="B74" s="115" t="s">
        <v>20246</v>
      </c>
      <c r="C74" s="115" t="s">
        <v>20247</v>
      </c>
      <c r="D74" s="115" t="s">
        <v>20532</v>
      </c>
      <c r="E74" s="189">
        <v>500000</v>
      </c>
      <c r="F74" s="115" t="s">
        <v>118</v>
      </c>
    </row>
    <row r="75" spans="1:6" ht="78.75">
      <c r="A75" s="60">
        <v>64</v>
      </c>
      <c r="B75" s="115" t="s">
        <v>20248</v>
      </c>
      <c r="C75" s="115" t="s">
        <v>20249</v>
      </c>
      <c r="D75" s="115" t="s">
        <v>20533</v>
      </c>
      <c r="E75" s="189">
        <v>500000</v>
      </c>
      <c r="F75" s="115" t="s">
        <v>118</v>
      </c>
    </row>
    <row r="76" spans="1:6" ht="78.75">
      <c r="A76" s="60">
        <v>65</v>
      </c>
      <c r="B76" s="115" t="s">
        <v>20250</v>
      </c>
      <c r="C76" s="115" t="s">
        <v>20251</v>
      </c>
      <c r="D76" s="115" t="s">
        <v>20252</v>
      </c>
      <c r="E76" s="189">
        <v>500000</v>
      </c>
      <c r="F76" s="115" t="s">
        <v>118</v>
      </c>
    </row>
    <row r="77" spans="1:6">
      <c r="A77" s="60"/>
      <c r="B77" s="2158" t="s">
        <v>662</v>
      </c>
      <c r="C77" s="2158"/>
      <c r="D77" s="113"/>
      <c r="E77" s="552"/>
      <c r="F77" s="113"/>
    </row>
    <row r="78" spans="1:6" ht="110.25">
      <c r="A78" s="60">
        <v>66</v>
      </c>
      <c r="B78" s="115" t="s">
        <v>20253</v>
      </c>
      <c r="C78" s="115" t="s">
        <v>20254</v>
      </c>
      <c r="D78" s="115" t="s">
        <v>20534</v>
      </c>
      <c r="E78" s="189">
        <v>1000000</v>
      </c>
      <c r="F78" s="115" t="s">
        <v>4</v>
      </c>
    </row>
    <row r="79" spans="1:6" ht="31.5">
      <c r="A79" s="60">
        <v>67</v>
      </c>
      <c r="B79" s="115" t="s">
        <v>20255</v>
      </c>
      <c r="C79" s="115" t="s">
        <v>20256</v>
      </c>
      <c r="D79" s="115" t="s">
        <v>20257</v>
      </c>
      <c r="E79" s="189">
        <v>500000</v>
      </c>
      <c r="F79" s="115" t="s">
        <v>4</v>
      </c>
    </row>
    <row r="80" spans="1:6" ht="31.5">
      <c r="A80" s="60">
        <v>68</v>
      </c>
      <c r="B80" s="115" t="s">
        <v>20258</v>
      </c>
      <c r="C80" s="115" t="s">
        <v>20259</v>
      </c>
      <c r="D80" s="115" t="s">
        <v>121</v>
      </c>
      <c r="E80" s="189">
        <v>500000</v>
      </c>
      <c r="F80" s="115" t="s">
        <v>4</v>
      </c>
    </row>
    <row r="81" spans="1:6" ht="47.25">
      <c r="A81" s="60">
        <v>69</v>
      </c>
      <c r="B81" s="115" t="s">
        <v>20260</v>
      </c>
      <c r="C81" s="115" t="s">
        <v>20261</v>
      </c>
      <c r="D81" s="255" t="s">
        <v>20262</v>
      </c>
      <c r="E81" s="189">
        <v>200000</v>
      </c>
      <c r="F81" s="115" t="s">
        <v>4</v>
      </c>
    </row>
    <row r="82" spans="1:6" ht="78.75">
      <c r="A82" s="60">
        <v>70</v>
      </c>
      <c r="B82" s="115" t="s">
        <v>20263</v>
      </c>
      <c r="C82" s="115" t="s">
        <v>20264</v>
      </c>
      <c r="D82" s="115" t="s">
        <v>20265</v>
      </c>
      <c r="E82" s="189">
        <v>1100000</v>
      </c>
      <c r="F82" s="115" t="s">
        <v>4</v>
      </c>
    </row>
    <row r="83" spans="1:6" ht="78.75">
      <c r="A83" s="60">
        <v>71</v>
      </c>
      <c r="B83" s="115" t="s">
        <v>20266</v>
      </c>
      <c r="C83" s="115" t="s">
        <v>20267</v>
      </c>
      <c r="D83" s="115" t="s">
        <v>20268</v>
      </c>
      <c r="E83" s="189">
        <v>1000000</v>
      </c>
      <c r="F83" s="115" t="s">
        <v>4</v>
      </c>
    </row>
    <row r="84" spans="1:6" ht="31.5">
      <c r="A84" s="60">
        <v>72</v>
      </c>
      <c r="B84" s="115" t="s">
        <v>20269</v>
      </c>
      <c r="C84" s="115" t="s">
        <v>20270</v>
      </c>
      <c r="D84" s="115" t="s">
        <v>20271</v>
      </c>
      <c r="E84" s="189">
        <v>1000000</v>
      </c>
      <c r="F84" s="115" t="s">
        <v>4</v>
      </c>
    </row>
    <row r="85" spans="1:6" ht="76.5" customHeight="1">
      <c r="A85" s="60">
        <v>73</v>
      </c>
      <c r="B85" s="115" t="s">
        <v>20272</v>
      </c>
      <c r="C85" s="115" t="s">
        <v>20273</v>
      </c>
      <c r="D85" s="115" t="s">
        <v>20276</v>
      </c>
      <c r="E85" s="189">
        <v>600000</v>
      </c>
      <c r="F85" s="115" t="s">
        <v>118</v>
      </c>
    </row>
    <row r="86" spans="1:6" ht="82.5" customHeight="1">
      <c r="A86" s="60">
        <v>74</v>
      </c>
      <c r="B86" s="115" t="s">
        <v>20274</v>
      </c>
      <c r="C86" s="115" t="s">
        <v>20275</v>
      </c>
      <c r="D86" s="255" t="s">
        <v>20276</v>
      </c>
      <c r="E86" s="189">
        <v>500000</v>
      </c>
      <c r="F86" s="115" t="s">
        <v>118</v>
      </c>
    </row>
    <row r="87" spans="1:6">
      <c r="A87" s="60"/>
      <c r="B87" s="2158" t="s">
        <v>208</v>
      </c>
      <c r="C87" s="2158"/>
      <c r="D87" s="113"/>
      <c r="E87" s="552"/>
      <c r="F87" s="113"/>
    </row>
    <row r="88" spans="1:6" ht="31.5">
      <c r="A88" s="60">
        <v>75</v>
      </c>
      <c r="B88" s="115" t="s">
        <v>20277</v>
      </c>
      <c r="C88" s="115" t="s">
        <v>20570</v>
      </c>
      <c r="D88" s="115" t="s">
        <v>20278</v>
      </c>
      <c r="E88" s="189">
        <v>1000000</v>
      </c>
      <c r="F88" s="115" t="s">
        <v>118</v>
      </c>
    </row>
    <row r="89" spans="1:6">
      <c r="A89" s="100"/>
      <c r="B89" s="2158" t="s">
        <v>15</v>
      </c>
      <c r="C89" s="2158"/>
      <c r="D89" s="2158"/>
      <c r="E89" s="552">
        <f>SUM(E6:E88)</f>
        <v>106860058.01000001</v>
      </c>
      <c r="F89" s="113"/>
    </row>
    <row r="90" spans="1:6">
      <c r="A90" s="2168" t="s">
        <v>3665</v>
      </c>
      <c r="B90" s="2168"/>
      <c r="C90" s="2168"/>
      <c r="D90" s="2168"/>
      <c r="E90" s="2168"/>
      <c r="F90" s="2168"/>
    </row>
    <row r="91" spans="1:6" ht="72.75" customHeight="1">
      <c r="A91" s="2168" t="s">
        <v>3666</v>
      </c>
      <c r="B91" s="2168"/>
      <c r="C91" s="2168"/>
      <c r="D91" s="2168" t="s">
        <v>3667</v>
      </c>
      <c r="E91" s="2168"/>
      <c r="F91" s="2168"/>
    </row>
    <row r="92" spans="1:6" ht="80.25" customHeight="1">
      <c r="A92" s="2183" t="s">
        <v>20503</v>
      </c>
      <c r="B92" s="2184"/>
      <c r="C92" s="2185"/>
      <c r="D92" s="2183" t="s">
        <v>20504</v>
      </c>
      <c r="E92" s="2184"/>
      <c r="F92" s="2185"/>
    </row>
    <row r="93" spans="1:6">
      <c r="A93" s="371"/>
      <c r="B93" s="371"/>
      <c r="C93" s="371"/>
      <c r="D93" s="371"/>
      <c r="E93" s="371"/>
      <c r="F93" s="371"/>
    </row>
    <row r="94" spans="1:6">
      <c r="A94" s="371"/>
      <c r="B94" s="371"/>
      <c r="C94" s="371"/>
      <c r="D94" s="371"/>
      <c r="E94" s="371"/>
      <c r="F94" s="371"/>
    </row>
    <row r="95" spans="1:6">
      <c r="A95" s="371"/>
      <c r="B95" s="371"/>
      <c r="C95" s="371"/>
      <c r="D95" s="371"/>
      <c r="E95" s="371"/>
      <c r="F95" s="371"/>
    </row>
    <row r="96" spans="1:6">
      <c r="A96" s="371"/>
      <c r="B96" s="371"/>
      <c r="C96" s="371"/>
      <c r="D96" s="371"/>
      <c r="E96" s="371"/>
      <c r="F96" s="371"/>
    </row>
    <row r="97" spans="1:6">
      <c r="A97" s="371"/>
      <c r="B97" s="371"/>
      <c r="C97" s="371"/>
      <c r="D97" s="371"/>
      <c r="E97" s="371"/>
      <c r="F97" s="371"/>
    </row>
    <row r="98" spans="1:6">
      <c r="A98" s="371"/>
      <c r="B98" s="371"/>
      <c r="C98" s="371"/>
      <c r="D98" s="371"/>
      <c r="E98" s="371"/>
      <c r="F98" s="371"/>
    </row>
    <row r="99" spans="1:6">
      <c r="A99" s="371"/>
      <c r="B99" s="371"/>
      <c r="C99" s="371"/>
      <c r="D99" s="371"/>
      <c r="E99" s="371"/>
      <c r="F99" s="371"/>
    </row>
    <row r="100" spans="1:6">
      <c r="A100" s="371"/>
      <c r="B100" s="371"/>
      <c r="C100" s="371"/>
      <c r="D100" s="371"/>
      <c r="E100" s="371"/>
      <c r="F100" s="371"/>
    </row>
    <row r="101" spans="1:6">
      <c r="A101" s="371"/>
      <c r="B101" s="371"/>
      <c r="C101" s="371"/>
      <c r="D101" s="371"/>
      <c r="E101" s="371"/>
      <c r="F101" s="371"/>
    </row>
    <row r="102" spans="1:6">
      <c r="A102" s="371"/>
      <c r="B102" s="371"/>
      <c r="C102" s="371"/>
      <c r="D102" s="371"/>
      <c r="E102" s="371"/>
      <c r="F102" s="371"/>
    </row>
    <row r="103" spans="1:6">
      <c r="A103" s="371"/>
      <c r="B103" s="371"/>
      <c r="C103" s="371"/>
      <c r="D103" s="371"/>
      <c r="E103" s="371"/>
      <c r="F103" s="371"/>
    </row>
    <row r="104" spans="1:6">
      <c r="A104" s="371"/>
      <c r="B104" s="371"/>
      <c r="C104" s="371"/>
      <c r="D104" s="371"/>
      <c r="E104" s="371"/>
      <c r="F104" s="371"/>
    </row>
    <row r="105" spans="1:6">
      <c r="A105" s="371"/>
      <c r="B105" s="371"/>
      <c r="C105" s="371"/>
      <c r="D105" s="371"/>
      <c r="E105" s="371"/>
      <c r="F105" s="371"/>
    </row>
    <row r="106" spans="1:6">
      <c r="A106" s="371"/>
      <c r="B106" s="371"/>
      <c r="C106" s="371"/>
      <c r="D106" s="371"/>
      <c r="E106" s="371"/>
      <c r="F106" s="371"/>
    </row>
    <row r="107" spans="1:6">
      <c r="A107" s="371"/>
      <c r="B107" s="371"/>
      <c r="C107" s="371"/>
      <c r="D107" s="371"/>
      <c r="E107" s="371"/>
      <c r="F107" s="371"/>
    </row>
    <row r="108" spans="1:6">
      <c r="A108" s="371"/>
      <c r="B108" s="371"/>
      <c r="C108" s="371"/>
      <c r="D108" s="371"/>
      <c r="E108" s="371"/>
      <c r="F108" s="371"/>
    </row>
    <row r="111" spans="1:6" ht="15">
      <c r="A111" s="1031"/>
      <c r="B111" s="1031"/>
      <c r="C111" s="1031"/>
      <c r="D111" s="1031"/>
      <c r="E111" s="237"/>
      <c r="F111" s="236"/>
    </row>
    <row r="112" spans="1:6" ht="15">
      <c r="A112" s="1031"/>
      <c r="B112" s="1031"/>
      <c r="C112" s="1031"/>
      <c r="D112" s="1031"/>
      <c r="E112" s="237"/>
      <c r="F112" s="236"/>
    </row>
    <row r="115" spans="1:6">
      <c r="A115" s="60"/>
      <c r="B115" s="2158" t="s">
        <v>930</v>
      </c>
      <c r="C115" s="2158"/>
      <c r="D115" s="113"/>
      <c r="E115" s="552"/>
      <c r="F115" s="113"/>
    </row>
    <row r="116" spans="1:6" ht="78.75">
      <c r="A116" s="60">
        <v>12</v>
      </c>
      <c r="B116" s="115" t="s">
        <v>581</v>
      </c>
      <c r="C116" s="115" t="s">
        <v>20163</v>
      </c>
      <c r="D116" s="115" t="s">
        <v>20518</v>
      </c>
      <c r="E116" s="189">
        <v>2180817.5099999998</v>
      </c>
      <c r="F116" s="115" t="s">
        <v>118</v>
      </c>
    </row>
  </sheetData>
  <mergeCells count="19">
    <mergeCell ref="A92:C92"/>
    <mergeCell ref="D92:F92"/>
    <mergeCell ref="B18:C18"/>
    <mergeCell ref="B115:C115"/>
    <mergeCell ref="B20:C20"/>
    <mergeCell ref="B22:C22"/>
    <mergeCell ref="B58:C58"/>
    <mergeCell ref="B77:C77"/>
    <mergeCell ref="A90:F90"/>
    <mergeCell ref="A91:C91"/>
    <mergeCell ref="D91:F91"/>
    <mergeCell ref="B87:C87"/>
    <mergeCell ref="B89:D89"/>
    <mergeCell ref="A1:F1"/>
    <mergeCell ref="A2:F2"/>
    <mergeCell ref="A3:F3"/>
    <mergeCell ref="B5:D5"/>
    <mergeCell ref="B15:C15"/>
    <mergeCell ref="B11:D11"/>
  </mergeCells>
  <pageMargins left="0.7" right="0.7" top="0.75" bottom="0.75" header="0.3" footer="0.3"/>
  <pageSetup orientation="landscape" r:id="rId1"/>
  <headerFooter>
    <oddFooter>Page &amp;P of &amp;N</oddFooter>
  </headerFooter>
</worksheet>
</file>

<file path=xl/worksheets/sheet187.xml><?xml version="1.0" encoding="utf-8"?>
<worksheet xmlns="http://schemas.openxmlformats.org/spreadsheetml/2006/main" xmlns:r="http://schemas.openxmlformats.org/officeDocument/2006/relationships">
  <sheetPr>
    <tabColor theme="5" tint="-0.499984740745262"/>
  </sheetPr>
  <dimension ref="A1:F83"/>
  <sheetViews>
    <sheetView workbookViewId="0">
      <selection activeCell="A2" sqref="A2:F2"/>
    </sheetView>
  </sheetViews>
  <sheetFormatPr defaultRowHeight="15.75"/>
  <cols>
    <col min="1" max="1" width="7" style="342" customWidth="1"/>
    <col min="2" max="2" width="13.140625" style="342" customWidth="1"/>
    <col min="3" max="3" width="42" style="342" customWidth="1"/>
    <col min="4" max="4" width="27.85546875" style="342" customWidth="1"/>
    <col min="5" max="5" width="20.85546875" style="952" customWidth="1"/>
    <col min="6" max="6" width="9.5703125" style="389" customWidth="1"/>
    <col min="7" max="16384" width="9.140625" style="126"/>
  </cols>
  <sheetData>
    <row r="1" spans="1:6">
      <c r="A1" s="2234" t="s">
        <v>133</v>
      </c>
      <c r="B1" s="2234"/>
      <c r="C1" s="2234"/>
      <c r="D1" s="2234"/>
      <c r="E1" s="2234"/>
      <c r="F1" s="2234"/>
    </row>
    <row r="2" spans="1:6">
      <c r="A2" s="2234" t="s">
        <v>21656</v>
      </c>
      <c r="B2" s="2234"/>
      <c r="C2" s="2234"/>
      <c r="D2" s="2234"/>
      <c r="E2" s="2234"/>
      <c r="F2" s="2234"/>
    </row>
    <row r="3" spans="1:6">
      <c r="A3" s="2234" t="s">
        <v>6436</v>
      </c>
      <c r="B3" s="2234"/>
      <c r="C3" s="2234"/>
      <c r="D3" s="2234"/>
      <c r="E3" s="2234"/>
      <c r="F3" s="2234"/>
    </row>
    <row r="4" spans="1:6" ht="34.5" customHeight="1">
      <c r="A4" s="387" t="s">
        <v>134</v>
      </c>
      <c r="B4" s="312" t="s">
        <v>676</v>
      </c>
      <c r="C4" s="312" t="s">
        <v>463</v>
      </c>
      <c r="D4" s="56" t="s">
        <v>788</v>
      </c>
      <c r="E4" s="384" t="s">
        <v>3371</v>
      </c>
      <c r="F4" s="56" t="s">
        <v>677</v>
      </c>
    </row>
    <row r="5" spans="1:6">
      <c r="A5" s="387"/>
      <c r="B5" s="2195" t="s">
        <v>139</v>
      </c>
      <c r="C5" s="2195"/>
      <c r="D5" s="2195"/>
      <c r="E5" s="384"/>
      <c r="F5" s="56"/>
    </row>
    <row r="6" spans="1:6" s="603" customFormat="1" ht="31.5">
      <c r="A6" s="147">
        <v>1</v>
      </c>
      <c r="B6" s="147" t="s">
        <v>21657</v>
      </c>
      <c r="C6" s="147" t="s">
        <v>21658</v>
      </c>
      <c r="D6" s="147" t="s">
        <v>3</v>
      </c>
      <c r="E6" s="381">
        <v>2500000</v>
      </c>
      <c r="F6" s="66" t="s">
        <v>118</v>
      </c>
    </row>
    <row r="7" spans="1:6" s="603" customFormat="1" ht="63">
      <c r="A7" s="147">
        <f>A6+1</f>
        <v>2</v>
      </c>
      <c r="B7" s="147" t="s">
        <v>1423</v>
      </c>
      <c r="C7" s="147" t="s">
        <v>21659</v>
      </c>
      <c r="D7" s="147" t="s">
        <v>21660</v>
      </c>
      <c r="E7" s="381">
        <v>2514112.92</v>
      </c>
      <c r="F7" s="115" t="s">
        <v>118</v>
      </c>
    </row>
    <row r="8" spans="1:6" s="603" customFormat="1" ht="31.5">
      <c r="A8" s="147">
        <f t="shared" ref="A8:A46" si="0">A7+1</f>
        <v>3</v>
      </c>
      <c r="B8" s="147" t="s">
        <v>7</v>
      </c>
      <c r="C8" s="147" t="s">
        <v>21661</v>
      </c>
      <c r="D8" s="147" t="s">
        <v>794</v>
      </c>
      <c r="E8" s="381">
        <v>250000</v>
      </c>
      <c r="F8" s="115" t="s">
        <v>118</v>
      </c>
    </row>
    <row r="9" spans="1:6" s="603" customFormat="1" ht="31.5">
      <c r="A9" s="147">
        <f t="shared" si="0"/>
        <v>4</v>
      </c>
      <c r="B9" s="147" t="s">
        <v>10</v>
      </c>
      <c r="C9" s="147" t="s">
        <v>21662</v>
      </c>
      <c r="D9" s="147" t="s">
        <v>580</v>
      </c>
      <c r="E9" s="381">
        <v>250000</v>
      </c>
      <c r="F9" s="115" t="s">
        <v>118</v>
      </c>
    </row>
    <row r="10" spans="1:6" s="603" customFormat="1" ht="47.25">
      <c r="A10" s="147">
        <f t="shared" si="0"/>
        <v>5</v>
      </c>
      <c r="B10" s="147" t="s">
        <v>5308</v>
      </c>
      <c r="C10" s="147" t="s">
        <v>21663</v>
      </c>
      <c r="D10" s="147" t="s">
        <v>20850</v>
      </c>
      <c r="E10" s="381">
        <v>684000</v>
      </c>
      <c r="F10" s="115" t="s">
        <v>118</v>
      </c>
    </row>
    <row r="11" spans="1:6" s="603" customFormat="1">
      <c r="A11" s="147"/>
      <c r="B11" s="2192" t="s">
        <v>142</v>
      </c>
      <c r="C11" s="2193"/>
      <c r="D11" s="2194"/>
      <c r="E11" s="381"/>
      <c r="F11" s="66"/>
    </row>
    <row r="12" spans="1:6" s="603" customFormat="1" ht="63">
      <c r="A12" s="147">
        <v>6</v>
      </c>
      <c r="B12" s="147" t="s">
        <v>1423</v>
      </c>
      <c r="C12" s="147" t="s">
        <v>21664</v>
      </c>
      <c r="D12" s="147" t="s">
        <v>21665</v>
      </c>
      <c r="E12" s="381">
        <v>1269056.3</v>
      </c>
      <c r="F12" s="66" t="s">
        <v>118</v>
      </c>
    </row>
    <row r="13" spans="1:6" s="603" customFormat="1" ht="47.25">
      <c r="A13" s="147">
        <f t="shared" si="0"/>
        <v>7</v>
      </c>
      <c r="B13" s="147" t="s">
        <v>1426</v>
      </c>
      <c r="C13" s="147" t="s">
        <v>21666</v>
      </c>
      <c r="D13" s="147" t="s">
        <v>1914</v>
      </c>
      <c r="E13" s="381">
        <v>830000</v>
      </c>
      <c r="F13" s="115" t="s">
        <v>118</v>
      </c>
    </row>
    <row r="14" spans="1:6" s="603" customFormat="1" ht="63">
      <c r="A14" s="147">
        <f t="shared" si="0"/>
        <v>8</v>
      </c>
      <c r="B14" s="147" t="s">
        <v>5879</v>
      </c>
      <c r="C14" s="147" t="s">
        <v>21667</v>
      </c>
      <c r="D14" s="147" t="s">
        <v>22272</v>
      </c>
      <c r="E14" s="381">
        <v>1000000</v>
      </c>
      <c r="F14" s="115" t="s">
        <v>118</v>
      </c>
    </row>
    <row r="15" spans="1:6" s="603" customFormat="1" ht="31.5">
      <c r="A15" s="147"/>
      <c r="B15" s="377" t="s">
        <v>207</v>
      </c>
      <c r="C15" s="147"/>
      <c r="D15" s="147"/>
      <c r="E15" s="381"/>
      <c r="F15" s="66"/>
    </row>
    <row r="16" spans="1:6" s="603" customFormat="1" ht="63">
      <c r="A16" s="147">
        <v>9</v>
      </c>
      <c r="B16" s="147" t="s">
        <v>195</v>
      </c>
      <c r="C16" s="147" t="s">
        <v>21668</v>
      </c>
      <c r="D16" s="147" t="s">
        <v>20162</v>
      </c>
      <c r="E16" s="110">
        <v>5738993.4500000002</v>
      </c>
      <c r="F16" s="120" t="s">
        <v>118</v>
      </c>
    </row>
    <row r="17" spans="1:6" s="603" customFormat="1">
      <c r="A17" s="147"/>
      <c r="B17" s="377" t="s">
        <v>555</v>
      </c>
      <c r="C17" s="147"/>
      <c r="D17" s="147"/>
      <c r="E17" s="381"/>
      <c r="F17" s="66"/>
    </row>
    <row r="18" spans="1:6" s="603" customFormat="1" ht="157.5">
      <c r="A18" s="147">
        <v>10</v>
      </c>
      <c r="B18" s="147" t="s">
        <v>247</v>
      </c>
      <c r="C18" s="147" t="s">
        <v>21669</v>
      </c>
      <c r="D18" s="107" t="s">
        <v>21670</v>
      </c>
      <c r="E18" s="110">
        <v>2066037.64</v>
      </c>
      <c r="F18" s="66" t="s">
        <v>118</v>
      </c>
    </row>
    <row r="19" spans="1:6" s="603" customFormat="1" ht="31.5" customHeight="1">
      <c r="A19" s="147"/>
      <c r="B19" s="2192" t="s">
        <v>930</v>
      </c>
      <c r="C19" s="2194"/>
      <c r="D19" s="147"/>
      <c r="E19" s="381"/>
      <c r="F19" s="66"/>
    </row>
    <row r="20" spans="1:6" s="603" customFormat="1" ht="409.5">
      <c r="A20" s="147">
        <v>11</v>
      </c>
      <c r="B20" s="147" t="s">
        <v>581</v>
      </c>
      <c r="C20" s="147" t="s">
        <v>21671</v>
      </c>
      <c r="D20" s="107" t="s">
        <v>21672</v>
      </c>
      <c r="E20" s="110">
        <v>2066037.64</v>
      </c>
      <c r="F20" s="66" t="s">
        <v>118</v>
      </c>
    </row>
    <row r="21" spans="1:6" s="603" customFormat="1">
      <c r="A21" s="147"/>
      <c r="B21" s="377" t="s">
        <v>593</v>
      </c>
      <c r="C21" s="147"/>
      <c r="D21" s="107"/>
      <c r="E21" s="110"/>
      <c r="F21" s="66"/>
    </row>
    <row r="22" spans="1:6" s="603" customFormat="1" ht="47.25">
      <c r="A22" s="147">
        <v>12</v>
      </c>
      <c r="B22" s="147" t="s">
        <v>981</v>
      </c>
      <c r="C22" s="147" t="s">
        <v>21673</v>
      </c>
      <c r="D22" s="147" t="s">
        <v>5060</v>
      </c>
      <c r="E22" s="381">
        <v>12260218.880000001</v>
      </c>
      <c r="F22" s="66" t="s">
        <v>118</v>
      </c>
    </row>
    <row r="23" spans="1:6" s="603" customFormat="1" ht="47.25">
      <c r="A23" s="147">
        <f t="shared" si="0"/>
        <v>13</v>
      </c>
      <c r="B23" s="147" t="s">
        <v>596</v>
      </c>
      <c r="C23" s="147" t="s">
        <v>21674</v>
      </c>
      <c r="D23" s="147" t="s">
        <v>5060</v>
      </c>
      <c r="E23" s="381">
        <v>15000000</v>
      </c>
      <c r="F23" s="66" t="s">
        <v>118</v>
      </c>
    </row>
    <row r="24" spans="1:6" s="603" customFormat="1">
      <c r="A24" s="147"/>
      <c r="B24" s="2195" t="s">
        <v>810</v>
      </c>
      <c r="C24" s="2195"/>
      <c r="D24" s="147"/>
      <c r="E24" s="381"/>
      <c r="F24" s="66"/>
    </row>
    <row r="25" spans="1:6" s="603" customFormat="1" ht="47.25">
      <c r="A25" s="147">
        <v>14</v>
      </c>
      <c r="B25" s="107" t="s">
        <v>21675</v>
      </c>
      <c r="C25" s="107" t="s">
        <v>21676</v>
      </c>
      <c r="D25" s="107" t="s">
        <v>72</v>
      </c>
      <c r="E25" s="193">
        <v>2000000</v>
      </c>
      <c r="F25" s="120" t="s">
        <v>4</v>
      </c>
    </row>
    <row r="26" spans="1:6" s="603" customFormat="1" ht="47.25">
      <c r="A26" s="147">
        <f t="shared" si="0"/>
        <v>15</v>
      </c>
      <c r="B26" s="107" t="s">
        <v>21677</v>
      </c>
      <c r="C26" s="107" t="s">
        <v>21678</v>
      </c>
      <c r="D26" s="107" t="s">
        <v>21679</v>
      </c>
      <c r="E26" s="193">
        <v>1000000</v>
      </c>
      <c r="F26" s="120" t="s">
        <v>118</v>
      </c>
    </row>
    <row r="27" spans="1:6" s="603" customFormat="1" ht="126">
      <c r="A27" s="147">
        <f t="shared" si="0"/>
        <v>16</v>
      </c>
      <c r="B27" s="107" t="s">
        <v>21680</v>
      </c>
      <c r="C27" s="107" t="s">
        <v>21681</v>
      </c>
      <c r="D27" s="107" t="s">
        <v>21682</v>
      </c>
      <c r="E27" s="193">
        <v>2500000</v>
      </c>
      <c r="F27" s="120" t="s">
        <v>4</v>
      </c>
    </row>
    <row r="28" spans="1:6" s="603" customFormat="1" ht="47.25">
      <c r="A28" s="147">
        <f t="shared" si="0"/>
        <v>17</v>
      </c>
      <c r="B28" s="107" t="s">
        <v>21683</v>
      </c>
      <c r="C28" s="107" t="s">
        <v>21684</v>
      </c>
      <c r="D28" s="107" t="s">
        <v>14409</v>
      </c>
      <c r="E28" s="193">
        <v>1500000</v>
      </c>
      <c r="F28" s="120" t="s">
        <v>4</v>
      </c>
    </row>
    <row r="29" spans="1:6" s="603" customFormat="1" ht="47.25">
      <c r="A29" s="147">
        <f t="shared" si="0"/>
        <v>18</v>
      </c>
      <c r="B29" s="107" t="s">
        <v>21685</v>
      </c>
      <c r="C29" s="107" t="s">
        <v>21686</v>
      </c>
      <c r="D29" s="107" t="s">
        <v>14409</v>
      </c>
      <c r="E29" s="193">
        <v>1500000</v>
      </c>
      <c r="F29" s="120" t="s">
        <v>4</v>
      </c>
    </row>
    <row r="30" spans="1:6" s="603" customFormat="1" ht="63">
      <c r="A30" s="147">
        <f t="shared" si="0"/>
        <v>19</v>
      </c>
      <c r="B30" s="107" t="s">
        <v>21687</v>
      </c>
      <c r="C30" s="107" t="s">
        <v>21688</v>
      </c>
      <c r="D30" s="107" t="s">
        <v>21689</v>
      </c>
      <c r="E30" s="193">
        <v>1000000</v>
      </c>
      <c r="F30" s="120" t="s">
        <v>466</v>
      </c>
    </row>
    <row r="31" spans="1:6" s="603" customFormat="1" ht="47.25">
      <c r="A31" s="147">
        <f t="shared" si="0"/>
        <v>20</v>
      </c>
      <c r="B31" s="107" t="s">
        <v>21690</v>
      </c>
      <c r="C31" s="107" t="s">
        <v>21691</v>
      </c>
      <c r="D31" s="107" t="s">
        <v>115</v>
      </c>
      <c r="E31" s="193">
        <v>1000000</v>
      </c>
      <c r="F31" s="120"/>
    </row>
    <row r="32" spans="1:6" s="603" customFormat="1" ht="47.25">
      <c r="A32" s="147">
        <f t="shared" si="0"/>
        <v>21</v>
      </c>
      <c r="B32" s="107" t="s">
        <v>21692</v>
      </c>
      <c r="C32" s="107" t="s">
        <v>21693</v>
      </c>
      <c r="D32" s="107" t="s">
        <v>115</v>
      </c>
      <c r="E32" s="193">
        <v>500000</v>
      </c>
      <c r="F32" s="120" t="s">
        <v>4</v>
      </c>
    </row>
    <row r="33" spans="1:6" s="603" customFormat="1" ht="47.25">
      <c r="A33" s="147">
        <f t="shared" si="0"/>
        <v>22</v>
      </c>
      <c r="B33" s="107" t="s">
        <v>21694</v>
      </c>
      <c r="C33" s="107" t="s">
        <v>21695</v>
      </c>
      <c r="D33" s="107" t="s">
        <v>14409</v>
      </c>
      <c r="E33" s="193">
        <v>2500000</v>
      </c>
      <c r="F33" s="120" t="s">
        <v>4</v>
      </c>
    </row>
    <row r="34" spans="1:6" s="603" customFormat="1" ht="47.25">
      <c r="A34" s="147">
        <f t="shared" si="0"/>
        <v>23</v>
      </c>
      <c r="B34" s="107" t="s">
        <v>21696</v>
      </c>
      <c r="C34" s="107" t="s">
        <v>21697</v>
      </c>
      <c r="D34" s="107" t="s">
        <v>115</v>
      </c>
      <c r="E34" s="193">
        <v>1000000</v>
      </c>
      <c r="F34" s="120" t="s">
        <v>4</v>
      </c>
    </row>
    <row r="35" spans="1:6" s="603" customFormat="1" ht="47.25">
      <c r="A35" s="147">
        <f t="shared" si="0"/>
        <v>24</v>
      </c>
      <c r="B35" s="107" t="s">
        <v>21698</v>
      </c>
      <c r="C35" s="107" t="s">
        <v>21699</v>
      </c>
      <c r="D35" s="107" t="s">
        <v>8257</v>
      </c>
      <c r="E35" s="193">
        <v>2000000</v>
      </c>
      <c r="F35" s="120" t="s">
        <v>4</v>
      </c>
    </row>
    <row r="36" spans="1:6" s="603" customFormat="1" ht="47.25">
      <c r="A36" s="147">
        <f t="shared" si="0"/>
        <v>25</v>
      </c>
      <c r="B36" s="107" t="s">
        <v>21700</v>
      </c>
      <c r="C36" s="107" t="s">
        <v>21701</v>
      </c>
      <c r="D36" s="107" t="s">
        <v>115</v>
      </c>
      <c r="E36" s="193">
        <v>1000000</v>
      </c>
      <c r="F36" s="120" t="s">
        <v>4</v>
      </c>
    </row>
    <row r="37" spans="1:6" s="603" customFormat="1" ht="63">
      <c r="A37" s="147">
        <f t="shared" si="0"/>
        <v>26</v>
      </c>
      <c r="B37" s="107" t="s">
        <v>21702</v>
      </c>
      <c r="C37" s="107" t="s">
        <v>21703</v>
      </c>
      <c r="D37" s="107" t="s">
        <v>21704</v>
      </c>
      <c r="E37" s="193">
        <v>1000000</v>
      </c>
      <c r="F37" s="120" t="s">
        <v>4</v>
      </c>
    </row>
    <row r="38" spans="1:6" s="603" customFormat="1" ht="47.25">
      <c r="A38" s="147">
        <f t="shared" si="0"/>
        <v>27</v>
      </c>
      <c r="B38" s="107" t="s">
        <v>21705</v>
      </c>
      <c r="C38" s="107" t="s">
        <v>21706</v>
      </c>
      <c r="D38" s="107" t="s">
        <v>115</v>
      </c>
      <c r="E38" s="193">
        <v>1000000</v>
      </c>
      <c r="F38" s="120" t="s">
        <v>4</v>
      </c>
    </row>
    <row r="39" spans="1:6" s="603" customFormat="1" ht="47.25">
      <c r="A39" s="147">
        <f t="shared" si="0"/>
        <v>28</v>
      </c>
      <c r="B39" s="107" t="s">
        <v>21707</v>
      </c>
      <c r="C39" s="107" t="s">
        <v>21708</v>
      </c>
      <c r="D39" s="107" t="s">
        <v>14409</v>
      </c>
      <c r="E39" s="193">
        <v>1500000</v>
      </c>
      <c r="F39" s="120" t="s">
        <v>4</v>
      </c>
    </row>
    <row r="40" spans="1:6" s="603" customFormat="1" ht="47.25">
      <c r="A40" s="147">
        <f t="shared" si="0"/>
        <v>29</v>
      </c>
      <c r="B40" s="107" t="s">
        <v>21709</v>
      </c>
      <c r="C40" s="107" t="s">
        <v>21710</v>
      </c>
      <c r="D40" s="107" t="s">
        <v>1763</v>
      </c>
      <c r="E40" s="193">
        <v>1500000</v>
      </c>
      <c r="F40" s="120" t="s">
        <v>4</v>
      </c>
    </row>
    <row r="41" spans="1:6" s="603" customFormat="1" ht="63">
      <c r="A41" s="147">
        <f t="shared" si="0"/>
        <v>30</v>
      </c>
      <c r="B41" s="107" t="s">
        <v>21711</v>
      </c>
      <c r="C41" s="107" t="s">
        <v>21712</v>
      </c>
      <c r="D41" s="107" t="s">
        <v>14409</v>
      </c>
      <c r="E41" s="193">
        <v>2000000</v>
      </c>
      <c r="F41" s="120" t="s">
        <v>4</v>
      </c>
    </row>
    <row r="42" spans="1:6" s="603" customFormat="1" ht="47.25">
      <c r="A42" s="147">
        <f t="shared" si="0"/>
        <v>31</v>
      </c>
      <c r="B42" s="107" t="s">
        <v>21713</v>
      </c>
      <c r="C42" s="107" t="s">
        <v>21714</v>
      </c>
      <c r="D42" s="107" t="s">
        <v>115</v>
      </c>
      <c r="E42" s="193">
        <v>1000000</v>
      </c>
      <c r="F42" s="120" t="s">
        <v>4</v>
      </c>
    </row>
    <row r="43" spans="1:6" s="603" customFormat="1" ht="78.75">
      <c r="A43" s="147">
        <f t="shared" si="0"/>
        <v>32</v>
      </c>
      <c r="B43" s="107" t="s">
        <v>21715</v>
      </c>
      <c r="C43" s="107" t="s">
        <v>21716</v>
      </c>
      <c r="D43" s="107" t="s">
        <v>21717</v>
      </c>
      <c r="E43" s="193">
        <v>5000000</v>
      </c>
      <c r="F43" s="120" t="s">
        <v>4</v>
      </c>
    </row>
    <row r="44" spans="1:6" s="603" customFormat="1" ht="63">
      <c r="A44" s="147">
        <f t="shared" si="0"/>
        <v>33</v>
      </c>
      <c r="B44" s="107" t="s">
        <v>21718</v>
      </c>
      <c r="C44" s="107" t="s">
        <v>21719</v>
      </c>
      <c r="D44" s="107" t="s">
        <v>21720</v>
      </c>
      <c r="E44" s="193">
        <v>1000000</v>
      </c>
      <c r="F44" s="120" t="s">
        <v>4</v>
      </c>
    </row>
    <row r="45" spans="1:6" s="603" customFormat="1" ht="47.25">
      <c r="A45" s="147">
        <f t="shared" si="0"/>
        <v>34</v>
      </c>
      <c r="B45" s="107" t="s">
        <v>21721</v>
      </c>
      <c r="C45" s="107" t="s">
        <v>21722</v>
      </c>
      <c r="D45" s="107" t="s">
        <v>22275</v>
      </c>
      <c r="E45" s="193">
        <v>200000</v>
      </c>
      <c r="F45" s="120" t="s">
        <v>466</v>
      </c>
    </row>
    <row r="46" spans="1:6" s="603" customFormat="1" ht="47.25">
      <c r="A46" s="147">
        <f t="shared" si="0"/>
        <v>35</v>
      </c>
      <c r="B46" s="107" t="s">
        <v>21723</v>
      </c>
      <c r="C46" s="107" t="s">
        <v>21724</v>
      </c>
      <c r="D46" s="107" t="s">
        <v>8257</v>
      </c>
      <c r="E46" s="110">
        <v>2000000</v>
      </c>
      <c r="F46" s="120" t="s">
        <v>4</v>
      </c>
    </row>
    <row r="47" spans="1:6" s="603" customFormat="1">
      <c r="A47" s="147"/>
      <c r="B47" s="2152" t="s">
        <v>535</v>
      </c>
      <c r="C47" s="2153"/>
      <c r="D47" s="107"/>
      <c r="E47" s="110"/>
      <c r="F47" s="120"/>
    </row>
    <row r="48" spans="1:6" s="603" customFormat="1" ht="110.25">
      <c r="A48" s="147">
        <v>36</v>
      </c>
      <c r="B48" s="107" t="s">
        <v>22273</v>
      </c>
      <c r="C48" s="107" t="s">
        <v>21728</v>
      </c>
      <c r="D48" s="107" t="s">
        <v>22274</v>
      </c>
      <c r="E48" s="193">
        <v>2500000</v>
      </c>
      <c r="F48" s="120" t="s">
        <v>118</v>
      </c>
    </row>
    <row r="49" spans="1:6" s="603" customFormat="1" ht="47.25">
      <c r="A49" s="147">
        <v>37</v>
      </c>
      <c r="B49" s="107" t="s">
        <v>21729</v>
      </c>
      <c r="C49" s="107" t="s">
        <v>21730</v>
      </c>
      <c r="D49" s="107" t="s">
        <v>14409</v>
      </c>
      <c r="E49" s="193">
        <v>2000000</v>
      </c>
      <c r="F49" s="120" t="s">
        <v>4</v>
      </c>
    </row>
    <row r="50" spans="1:6" s="603" customFormat="1">
      <c r="A50" s="147"/>
      <c r="B50" s="377" t="s">
        <v>662</v>
      </c>
      <c r="C50" s="147"/>
      <c r="D50" s="147"/>
      <c r="E50" s="381"/>
      <c r="F50" s="66"/>
    </row>
    <row r="51" spans="1:6" s="603" customFormat="1" ht="47.25">
      <c r="A51" s="147">
        <v>38</v>
      </c>
      <c r="B51" s="107" t="s">
        <v>21731</v>
      </c>
      <c r="C51" s="107" t="s">
        <v>21732</v>
      </c>
      <c r="D51" s="107" t="s">
        <v>24043</v>
      </c>
      <c r="E51" s="193">
        <v>500000</v>
      </c>
      <c r="F51" s="120" t="s">
        <v>4</v>
      </c>
    </row>
    <row r="52" spans="1:6" s="603" customFormat="1">
      <c r="A52" s="147"/>
      <c r="B52" s="2192" t="s">
        <v>2090</v>
      </c>
      <c r="C52" s="2193"/>
      <c r="D52" s="2194"/>
      <c r="E52" s="4">
        <f>SUM(E6:E51)</f>
        <v>85128456.829999998</v>
      </c>
      <c r="F52" s="120"/>
    </row>
    <row r="53" spans="1:6" s="170" customFormat="1" ht="87.75" customHeight="1">
      <c r="A53" s="2183" t="s">
        <v>20503</v>
      </c>
      <c r="B53" s="2184"/>
      <c r="C53" s="2185"/>
      <c r="D53" s="2183" t="s">
        <v>20504</v>
      </c>
      <c r="E53" s="2184"/>
      <c r="F53" s="2185"/>
    </row>
    <row r="54" spans="1:6" s="170" customFormat="1">
      <c r="A54" s="371"/>
      <c r="B54" s="371"/>
      <c r="C54" s="371"/>
      <c r="D54" s="371"/>
      <c r="E54" s="371"/>
      <c r="F54" s="371"/>
    </row>
    <row r="55" spans="1:6" s="170" customFormat="1">
      <c r="A55" s="371"/>
      <c r="B55" s="371"/>
      <c r="C55" s="371"/>
      <c r="D55" s="371"/>
      <c r="E55" s="371"/>
      <c r="F55" s="371"/>
    </row>
    <row r="56" spans="1:6" s="170" customFormat="1">
      <c r="A56" s="371"/>
      <c r="B56" s="371"/>
      <c r="C56" s="371"/>
      <c r="D56" s="371"/>
      <c r="E56" s="371"/>
      <c r="F56" s="371"/>
    </row>
    <row r="57" spans="1:6" s="170" customFormat="1">
      <c r="A57" s="371"/>
      <c r="B57" s="371"/>
      <c r="C57" s="371"/>
      <c r="D57" s="371"/>
      <c r="E57" s="371"/>
      <c r="F57" s="371"/>
    </row>
    <row r="58" spans="1:6" s="170" customFormat="1">
      <c r="A58" s="371"/>
      <c r="B58" s="371"/>
      <c r="C58" s="371"/>
      <c r="D58" s="371"/>
      <c r="E58" s="371"/>
      <c r="F58" s="371"/>
    </row>
    <row r="59" spans="1:6" s="170" customFormat="1">
      <c r="A59" s="371"/>
      <c r="B59" s="371"/>
      <c r="C59" s="371"/>
      <c r="D59" s="371"/>
      <c r="E59" s="371"/>
      <c r="F59" s="371"/>
    </row>
    <row r="60" spans="1:6" s="170" customFormat="1">
      <c r="A60" s="371"/>
      <c r="B60" s="371"/>
      <c r="C60" s="371"/>
      <c r="D60" s="371"/>
      <c r="E60" s="371"/>
      <c r="F60" s="371"/>
    </row>
    <row r="61" spans="1:6" s="603" customFormat="1">
      <c r="A61" s="416"/>
      <c r="B61" s="416"/>
      <c r="C61" s="416"/>
      <c r="D61" s="416"/>
      <c r="E61" s="952"/>
      <c r="F61" s="728"/>
    </row>
    <row r="68" spans="1:6" ht="47.25">
      <c r="A68" s="147">
        <f>A46+1</f>
        <v>36</v>
      </c>
      <c r="B68" s="826" t="s">
        <v>21725</v>
      </c>
      <c r="C68" s="107" t="s">
        <v>21726</v>
      </c>
      <c r="D68" s="143" t="s">
        <v>21727</v>
      </c>
      <c r="E68" s="110">
        <v>500000</v>
      </c>
      <c r="F68" s="120" t="s">
        <v>118</v>
      </c>
    </row>
    <row r="69" spans="1:6">
      <c r="A69" s="147"/>
      <c r="B69" s="377" t="s">
        <v>8032</v>
      </c>
      <c r="C69" s="147"/>
      <c r="D69" s="147"/>
      <c r="E69" s="381"/>
      <c r="F69" s="66"/>
    </row>
    <row r="70" spans="1:6" ht="63">
      <c r="A70" s="147">
        <v>41</v>
      </c>
      <c r="B70" s="107" t="s">
        <v>21735</v>
      </c>
      <c r="C70" s="107" t="s">
        <v>21736</v>
      </c>
      <c r="D70" s="60" t="s">
        <v>21737</v>
      </c>
      <c r="E70" s="193">
        <v>4500000</v>
      </c>
      <c r="F70" s="120" t="s">
        <v>4</v>
      </c>
    </row>
    <row r="71" spans="1:6" ht="63">
      <c r="A71" s="147">
        <f>A70+1</f>
        <v>42</v>
      </c>
      <c r="B71" s="107" t="s">
        <v>21738</v>
      </c>
      <c r="C71" s="107" t="s">
        <v>21739</v>
      </c>
      <c r="D71" s="60" t="s">
        <v>21740</v>
      </c>
      <c r="E71" s="193">
        <v>4300000</v>
      </c>
      <c r="F71" s="120" t="s">
        <v>4</v>
      </c>
    </row>
    <row r="72" spans="1:6" ht="63">
      <c r="A72" s="147">
        <f>A71+1</f>
        <v>43</v>
      </c>
      <c r="B72" s="107" t="s">
        <v>21741</v>
      </c>
      <c r="C72" s="107" t="s">
        <v>21742</v>
      </c>
      <c r="D72" s="60" t="s">
        <v>21743</v>
      </c>
      <c r="E72" s="193">
        <v>3600000</v>
      </c>
      <c r="F72" s="120" t="s">
        <v>4</v>
      </c>
    </row>
    <row r="73" spans="1:6" ht="63">
      <c r="A73" s="147">
        <f>A72+1</f>
        <v>44</v>
      </c>
      <c r="B73" s="107" t="s">
        <v>21744</v>
      </c>
      <c r="C73" s="107" t="s">
        <v>21745</v>
      </c>
      <c r="D73" s="60" t="s">
        <v>21746</v>
      </c>
      <c r="E73" s="193">
        <v>4600000</v>
      </c>
      <c r="F73" s="120" t="s">
        <v>4</v>
      </c>
    </row>
    <row r="74" spans="1:6">
      <c r="A74" s="147"/>
      <c r="B74" s="377" t="s">
        <v>21733</v>
      </c>
      <c r="C74" s="147"/>
      <c r="D74" s="147"/>
      <c r="E74" s="381"/>
      <c r="F74" s="66"/>
    </row>
    <row r="75" spans="1:6" ht="78.75">
      <c r="A75" s="147">
        <v>40</v>
      </c>
      <c r="B75" s="107" t="s">
        <v>22276</v>
      </c>
      <c r="C75" s="107" t="s">
        <v>21734</v>
      </c>
      <c r="D75" s="107" t="s">
        <v>22277</v>
      </c>
      <c r="E75" s="193">
        <v>1000000</v>
      </c>
      <c r="F75" s="120" t="s">
        <v>4</v>
      </c>
    </row>
    <row r="76" spans="1:6">
      <c r="A76" s="147"/>
      <c r="B76" s="2152" t="s">
        <v>208</v>
      </c>
      <c r="C76" s="2225"/>
      <c r="D76" s="104"/>
      <c r="E76" s="193"/>
      <c r="F76" s="120"/>
    </row>
    <row r="77" spans="1:6" ht="63">
      <c r="A77" s="147">
        <v>45</v>
      </c>
      <c r="B77" s="826" t="s">
        <v>16043</v>
      </c>
      <c r="C77" s="107" t="s">
        <v>21747</v>
      </c>
      <c r="D77" s="1052" t="s">
        <v>22278</v>
      </c>
      <c r="E77" s="193">
        <v>4412418.53</v>
      </c>
      <c r="F77" s="120" t="s">
        <v>118</v>
      </c>
    </row>
    <row r="78" spans="1:6">
      <c r="A78" s="147"/>
      <c r="B78" s="2152" t="s">
        <v>208</v>
      </c>
      <c r="C78" s="2225"/>
      <c r="D78" s="104"/>
      <c r="E78" s="193"/>
      <c r="F78" s="120"/>
    </row>
    <row r="79" spans="1:6" ht="94.5">
      <c r="A79" s="147">
        <v>39</v>
      </c>
      <c r="B79" s="826" t="s">
        <v>16043</v>
      </c>
      <c r="C79" s="107" t="s">
        <v>21747</v>
      </c>
      <c r="D79" s="1052" t="s">
        <v>24044</v>
      </c>
      <c r="E79" s="193">
        <v>1000000</v>
      </c>
      <c r="F79" s="120" t="s">
        <v>118</v>
      </c>
    </row>
    <row r="80" spans="1:6">
      <c r="E80" s="952">
        <f>SUM(E68:E79)</f>
        <v>23912418.530000001</v>
      </c>
    </row>
    <row r="83" spans="5:5">
      <c r="E83" s="952">
        <f>E80+E52</f>
        <v>109040875.36</v>
      </c>
    </row>
  </sheetData>
  <mergeCells count="13">
    <mergeCell ref="B47:C47"/>
    <mergeCell ref="B78:C78"/>
    <mergeCell ref="B52:D52"/>
    <mergeCell ref="A53:C53"/>
    <mergeCell ref="D53:F53"/>
    <mergeCell ref="B76:C76"/>
    <mergeCell ref="A1:F1"/>
    <mergeCell ref="A2:F2"/>
    <mergeCell ref="A3:F3"/>
    <mergeCell ref="B5:D5"/>
    <mergeCell ref="B24:C24"/>
    <mergeCell ref="B11:D11"/>
    <mergeCell ref="B19:C19"/>
  </mergeCells>
  <pageMargins left="0.7" right="0.7" top="0.75" bottom="0.75" header="0.3" footer="0.3"/>
  <pageSetup orientation="landscape" r:id="rId1"/>
  <headerFooter>
    <oddFooter>Page &amp;P of &amp;N</oddFooter>
  </headerFooter>
</worksheet>
</file>

<file path=xl/worksheets/sheet188.xml><?xml version="1.0" encoding="utf-8"?>
<worksheet xmlns="http://schemas.openxmlformats.org/spreadsheetml/2006/main" xmlns:r="http://schemas.openxmlformats.org/officeDocument/2006/relationships">
  <sheetPr>
    <tabColor theme="5" tint="-0.499984740745262"/>
  </sheetPr>
  <dimension ref="A1:F103"/>
  <sheetViews>
    <sheetView view="pageLayout" topLeftCell="A71" workbookViewId="0">
      <selection activeCell="B74" sqref="B74"/>
    </sheetView>
  </sheetViews>
  <sheetFormatPr defaultRowHeight="15.75"/>
  <cols>
    <col min="1" max="1" width="7" style="342" customWidth="1"/>
    <col min="2" max="2" width="13.140625" style="342" customWidth="1"/>
    <col min="3" max="3" width="43.85546875" style="342" customWidth="1"/>
    <col min="4" max="4" width="27.7109375" style="342" customWidth="1"/>
    <col min="5" max="5" width="20.7109375" style="391" customWidth="1"/>
    <col min="6" max="6" width="9.5703125" style="1083" customWidth="1"/>
    <col min="7" max="16384" width="9.140625" style="126"/>
  </cols>
  <sheetData>
    <row r="1" spans="1:6" ht="15.75" customHeight="1">
      <c r="A1" s="2234" t="s">
        <v>133</v>
      </c>
      <c r="B1" s="2234"/>
      <c r="C1" s="2234"/>
      <c r="D1" s="2234"/>
      <c r="E1" s="2234"/>
      <c r="F1" s="2234"/>
    </row>
    <row r="2" spans="1:6" ht="15.75" customHeight="1">
      <c r="A2" s="2234" t="s">
        <v>22138</v>
      </c>
      <c r="B2" s="2234"/>
      <c r="C2" s="2234"/>
      <c r="D2" s="2234"/>
      <c r="E2" s="2234"/>
      <c r="F2" s="2234"/>
    </row>
    <row r="3" spans="1:6" ht="15.75" customHeight="1">
      <c r="A3" s="2234" t="s">
        <v>6436</v>
      </c>
      <c r="B3" s="2234"/>
      <c r="C3" s="2234"/>
      <c r="D3" s="2234"/>
      <c r="E3" s="2234"/>
      <c r="F3" s="2234"/>
    </row>
    <row r="4" spans="1:6" ht="36.75" customHeight="1">
      <c r="A4" s="387" t="s">
        <v>134</v>
      </c>
      <c r="B4" s="312" t="s">
        <v>676</v>
      </c>
      <c r="C4" s="312" t="s">
        <v>463</v>
      </c>
      <c r="D4" s="56" t="s">
        <v>788</v>
      </c>
      <c r="E4" s="388" t="s">
        <v>1394</v>
      </c>
      <c r="F4" s="387" t="s">
        <v>677</v>
      </c>
    </row>
    <row r="5" spans="1:6" ht="15.75" customHeight="1">
      <c r="A5" s="387"/>
      <c r="B5" s="2195" t="s">
        <v>139</v>
      </c>
      <c r="C5" s="2195"/>
      <c r="D5" s="56"/>
      <c r="E5" s="388"/>
      <c r="F5" s="387"/>
    </row>
    <row r="6" spans="1:6" ht="31.5">
      <c r="A6" s="147">
        <v>1</v>
      </c>
      <c r="B6" s="107" t="s">
        <v>1</v>
      </c>
      <c r="C6" s="437" t="s">
        <v>22139</v>
      </c>
      <c r="D6" s="107" t="s">
        <v>3</v>
      </c>
      <c r="E6" s="193">
        <v>2180000</v>
      </c>
      <c r="F6" s="107" t="s">
        <v>118</v>
      </c>
    </row>
    <row r="7" spans="1:6" ht="94.5">
      <c r="A7" s="147">
        <f>A6+1</f>
        <v>2</v>
      </c>
      <c r="B7" s="107" t="s">
        <v>5</v>
      </c>
      <c r="C7" s="437" t="s">
        <v>22140</v>
      </c>
      <c r="D7" s="107" t="s">
        <v>22141</v>
      </c>
      <c r="E7" s="193">
        <v>1742452.53</v>
      </c>
      <c r="F7" s="107" t="s">
        <v>118</v>
      </c>
    </row>
    <row r="8" spans="1:6" ht="21" customHeight="1">
      <c r="A8" s="147">
        <f t="shared" ref="A8:A61" si="0">A7+1</f>
        <v>3</v>
      </c>
      <c r="B8" s="107" t="s">
        <v>7</v>
      </c>
      <c r="C8" s="437" t="s">
        <v>22142</v>
      </c>
      <c r="D8" s="107" t="s">
        <v>794</v>
      </c>
      <c r="E8" s="193">
        <v>200000</v>
      </c>
      <c r="F8" s="107" t="s">
        <v>118</v>
      </c>
    </row>
    <row r="9" spans="1:6" ht="31.5">
      <c r="A9" s="147">
        <f t="shared" si="0"/>
        <v>4</v>
      </c>
      <c r="B9" s="107" t="s">
        <v>10</v>
      </c>
      <c r="C9" s="437" t="s">
        <v>22143</v>
      </c>
      <c r="D9" s="107" t="s">
        <v>580</v>
      </c>
      <c r="E9" s="193">
        <v>120000</v>
      </c>
      <c r="F9" s="107" t="s">
        <v>118</v>
      </c>
    </row>
    <row r="10" spans="1:6" ht="47.25">
      <c r="A10" s="147">
        <f t="shared" si="0"/>
        <v>5</v>
      </c>
      <c r="B10" s="107" t="s">
        <v>176</v>
      </c>
      <c r="C10" s="437" t="s">
        <v>22144</v>
      </c>
      <c r="D10" s="107" t="s">
        <v>22145</v>
      </c>
      <c r="E10" s="193">
        <v>2300000</v>
      </c>
      <c r="F10" s="107" t="s">
        <v>118</v>
      </c>
    </row>
    <row r="11" spans="1:6">
      <c r="A11" s="147"/>
      <c r="B11" s="2195" t="s">
        <v>142</v>
      </c>
      <c r="C11" s="2195"/>
      <c r="D11" s="147"/>
      <c r="E11" s="390"/>
      <c r="F11" s="404"/>
    </row>
    <row r="12" spans="1:6" ht="63">
      <c r="A12" s="147">
        <v>6</v>
      </c>
      <c r="B12" s="107" t="s">
        <v>5</v>
      </c>
      <c r="C12" s="107" t="s">
        <v>22146</v>
      </c>
      <c r="D12" s="107" t="s">
        <v>22147</v>
      </c>
      <c r="E12" s="193">
        <v>80056.460000000006</v>
      </c>
      <c r="F12" s="107" t="s">
        <v>118</v>
      </c>
    </row>
    <row r="13" spans="1:6" ht="47.25">
      <c r="A13" s="147">
        <f t="shared" si="0"/>
        <v>7</v>
      </c>
      <c r="B13" s="107" t="s">
        <v>176</v>
      </c>
      <c r="C13" s="107" t="s">
        <v>22148</v>
      </c>
      <c r="D13" s="107" t="s">
        <v>22149</v>
      </c>
      <c r="E13" s="193">
        <v>1991169.54</v>
      </c>
      <c r="F13" s="107" t="s">
        <v>118</v>
      </c>
    </row>
    <row r="14" spans="1:6" ht="63">
      <c r="A14" s="147">
        <f t="shared" si="0"/>
        <v>8</v>
      </c>
      <c r="B14" s="107" t="s">
        <v>360</v>
      </c>
      <c r="C14" s="107" t="s">
        <v>22150</v>
      </c>
      <c r="D14" s="107" t="s">
        <v>6647</v>
      </c>
      <c r="E14" s="193">
        <v>1200000</v>
      </c>
      <c r="F14" s="107" t="s">
        <v>118</v>
      </c>
    </row>
    <row r="15" spans="1:6" ht="19.5" customHeight="1">
      <c r="A15" s="147"/>
      <c r="B15" s="2192" t="s">
        <v>207</v>
      </c>
      <c r="C15" s="2194"/>
      <c r="D15" s="147"/>
      <c r="E15" s="390"/>
      <c r="F15" s="404"/>
    </row>
    <row r="16" spans="1:6" ht="63">
      <c r="A16" s="147">
        <v>9</v>
      </c>
      <c r="B16" s="107" t="s">
        <v>195</v>
      </c>
      <c r="C16" s="107" t="s">
        <v>22151</v>
      </c>
      <c r="D16" s="107" t="s">
        <v>196</v>
      </c>
      <c r="E16" s="110">
        <v>5738993.4500000002</v>
      </c>
      <c r="F16" s="107" t="s">
        <v>118</v>
      </c>
    </row>
    <row r="17" spans="1:6">
      <c r="A17" s="147"/>
      <c r="B17" s="114" t="s">
        <v>593</v>
      </c>
      <c r="C17" s="107"/>
      <c r="D17" s="107"/>
      <c r="E17" s="110"/>
      <c r="F17" s="107"/>
    </row>
    <row r="18" spans="1:6" ht="47.25">
      <c r="A18" s="147">
        <v>10</v>
      </c>
      <c r="B18" s="107" t="s">
        <v>39</v>
      </c>
      <c r="C18" s="437" t="s">
        <v>22152</v>
      </c>
      <c r="D18" s="107" t="s">
        <v>5060</v>
      </c>
      <c r="E18" s="193">
        <v>5703908.7199999997</v>
      </c>
      <c r="F18" s="107" t="s">
        <v>118</v>
      </c>
    </row>
    <row r="19" spans="1:6" ht="63">
      <c r="A19" s="147">
        <f t="shared" si="0"/>
        <v>11</v>
      </c>
      <c r="B19" s="107" t="s">
        <v>41</v>
      </c>
      <c r="C19" s="437" t="s">
        <v>22153</v>
      </c>
      <c r="D19" s="107" t="s">
        <v>5062</v>
      </c>
      <c r="E19" s="193">
        <v>19451750</v>
      </c>
      <c r="F19" s="107" t="s">
        <v>118</v>
      </c>
    </row>
    <row r="20" spans="1:6">
      <c r="A20" s="147"/>
      <c r="B20" s="377" t="s">
        <v>555</v>
      </c>
      <c r="C20" s="147"/>
      <c r="D20" s="147"/>
      <c r="E20" s="390"/>
      <c r="F20" s="404"/>
    </row>
    <row r="21" spans="1:6" ht="78.75">
      <c r="A21" s="147">
        <v>12</v>
      </c>
      <c r="B21" s="107" t="s">
        <v>247</v>
      </c>
      <c r="C21" s="107" t="s">
        <v>22154</v>
      </c>
      <c r="D21" s="60" t="s">
        <v>22155</v>
      </c>
      <c r="E21" s="110">
        <v>2180818</v>
      </c>
      <c r="F21" s="107" t="s">
        <v>466</v>
      </c>
    </row>
    <row r="22" spans="1:6" ht="18" customHeight="1">
      <c r="A22" s="147"/>
      <c r="B22" s="2152" t="s">
        <v>930</v>
      </c>
      <c r="C22" s="2153"/>
      <c r="D22" s="60"/>
      <c r="E22" s="110"/>
      <c r="F22" s="107"/>
    </row>
    <row r="23" spans="1:6" ht="47.25">
      <c r="A23" s="147">
        <v>13</v>
      </c>
      <c r="B23" s="107" t="s">
        <v>22156</v>
      </c>
      <c r="C23" s="437" t="s">
        <v>22157</v>
      </c>
      <c r="D23" s="107" t="s">
        <v>22158</v>
      </c>
      <c r="E23" s="193">
        <v>100000</v>
      </c>
      <c r="F23" s="107" t="s">
        <v>4</v>
      </c>
    </row>
    <row r="24" spans="1:6" ht="31.5">
      <c r="A24" s="147">
        <f t="shared" si="0"/>
        <v>14</v>
      </c>
      <c r="B24" s="107" t="s">
        <v>24131</v>
      </c>
      <c r="C24" s="437" t="s">
        <v>22159</v>
      </c>
      <c r="D24" s="107" t="s">
        <v>22158</v>
      </c>
      <c r="E24" s="193">
        <v>100000</v>
      </c>
      <c r="F24" s="107" t="s">
        <v>4</v>
      </c>
    </row>
    <row r="25" spans="1:6" ht="31.5">
      <c r="A25" s="147">
        <f t="shared" si="0"/>
        <v>15</v>
      </c>
      <c r="B25" s="107" t="s">
        <v>22160</v>
      </c>
      <c r="C25" s="437" t="s">
        <v>22161</v>
      </c>
      <c r="D25" s="107" t="s">
        <v>22158</v>
      </c>
      <c r="E25" s="193">
        <v>100000</v>
      </c>
      <c r="F25" s="107" t="s">
        <v>4</v>
      </c>
    </row>
    <row r="26" spans="1:6" ht="47.25">
      <c r="A26" s="147">
        <f t="shared" si="0"/>
        <v>16</v>
      </c>
      <c r="B26" s="107" t="s">
        <v>22162</v>
      </c>
      <c r="C26" s="437" t="s">
        <v>22163</v>
      </c>
      <c r="D26" s="107" t="s">
        <v>22158</v>
      </c>
      <c r="E26" s="193">
        <v>100000</v>
      </c>
      <c r="F26" s="107" t="s">
        <v>4</v>
      </c>
    </row>
    <row r="27" spans="1:6" ht="47.25">
      <c r="A27" s="147">
        <f t="shared" si="0"/>
        <v>17</v>
      </c>
      <c r="B27" s="107" t="s">
        <v>22164</v>
      </c>
      <c r="C27" s="437" t="s">
        <v>22165</v>
      </c>
      <c r="D27" s="107" t="s">
        <v>22158</v>
      </c>
      <c r="E27" s="193">
        <v>100000</v>
      </c>
      <c r="F27" s="107" t="s">
        <v>4</v>
      </c>
    </row>
    <row r="28" spans="1:6" ht="63">
      <c r="A28" s="147">
        <f t="shared" si="0"/>
        <v>18</v>
      </c>
      <c r="B28" s="107" t="s">
        <v>22166</v>
      </c>
      <c r="C28" s="437" t="s">
        <v>22167</v>
      </c>
      <c r="D28" s="107" t="s">
        <v>22158</v>
      </c>
      <c r="E28" s="193">
        <v>100000</v>
      </c>
      <c r="F28" s="107" t="s">
        <v>4</v>
      </c>
    </row>
    <row r="29" spans="1:6" ht="47.25">
      <c r="A29" s="147">
        <f t="shared" si="0"/>
        <v>19</v>
      </c>
      <c r="B29" s="107" t="s">
        <v>22168</v>
      </c>
      <c r="C29" s="437" t="s">
        <v>22169</v>
      </c>
      <c r="D29" s="107" t="s">
        <v>22158</v>
      </c>
      <c r="E29" s="193">
        <v>100000</v>
      </c>
      <c r="F29" s="107" t="s">
        <v>4</v>
      </c>
    </row>
    <row r="30" spans="1:6" ht="47.25">
      <c r="A30" s="147">
        <f t="shared" si="0"/>
        <v>20</v>
      </c>
      <c r="B30" s="107" t="s">
        <v>22170</v>
      </c>
      <c r="C30" s="437" t="s">
        <v>22171</v>
      </c>
      <c r="D30" s="107" t="s">
        <v>22158</v>
      </c>
      <c r="E30" s="193">
        <v>100000</v>
      </c>
      <c r="F30" s="107" t="s">
        <v>4</v>
      </c>
    </row>
    <row r="31" spans="1:6" ht="47.25">
      <c r="A31" s="147">
        <f t="shared" si="0"/>
        <v>21</v>
      </c>
      <c r="B31" s="107" t="s">
        <v>22172</v>
      </c>
      <c r="C31" s="437" t="s">
        <v>22173</v>
      </c>
      <c r="D31" s="107" t="s">
        <v>22158</v>
      </c>
      <c r="E31" s="193">
        <v>100000</v>
      </c>
      <c r="F31" s="107" t="s">
        <v>4</v>
      </c>
    </row>
    <row r="32" spans="1:6" ht="63">
      <c r="A32" s="147">
        <f t="shared" si="0"/>
        <v>22</v>
      </c>
      <c r="B32" s="107" t="s">
        <v>22174</v>
      </c>
      <c r="C32" s="437" t="s">
        <v>22175</v>
      </c>
      <c r="D32" s="107" t="s">
        <v>22158</v>
      </c>
      <c r="E32" s="193">
        <v>100000</v>
      </c>
      <c r="F32" s="107" t="s">
        <v>4</v>
      </c>
    </row>
    <row r="33" spans="1:6" ht="47.25">
      <c r="A33" s="147">
        <f t="shared" si="0"/>
        <v>23</v>
      </c>
      <c r="B33" s="107" t="s">
        <v>22176</v>
      </c>
      <c r="C33" s="437" t="s">
        <v>22177</v>
      </c>
      <c r="D33" s="107" t="s">
        <v>22158</v>
      </c>
      <c r="E33" s="193">
        <v>100000</v>
      </c>
      <c r="F33" s="107" t="s">
        <v>4</v>
      </c>
    </row>
    <row r="34" spans="1:6" ht="63">
      <c r="A34" s="147">
        <f t="shared" si="0"/>
        <v>24</v>
      </c>
      <c r="B34" s="107" t="s">
        <v>22178</v>
      </c>
      <c r="C34" s="437" t="s">
        <v>22179</v>
      </c>
      <c r="D34" s="107" t="s">
        <v>22158</v>
      </c>
      <c r="E34" s="193">
        <v>100000</v>
      </c>
      <c r="F34" s="107" t="s">
        <v>4</v>
      </c>
    </row>
    <row r="35" spans="1:6" ht="63">
      <c r="A35" s="147">
        <f t="shared" si="0"/>
        <v>25</v>
      </c>
      <c r="B35" s="107" t="s">
        <v>22180</v>
      </c>
      <c r="C35" s="437" t="s">
        <v>22181</v>
      </c>
      <c r="D35" s="107" t="s">
        <v>22158</v>
      </c>
      <c r="E35" s="193">
        <v>80818</v>
      </c>
      <c r="F35" s="107" t="s">
        <v>4</v>
      </c>
    </row>
    <row r="36" spans="1:6" ht="63">
      <c r="A36" s="147">
        <f t="shared" si="0"/>
        <v>26</v>
      </c>
      <c r="B36" s="107" t="s">
        <v>22182</v>
      </c>
      <c r="C36" s="437" t="s">
        <v>22183</v>
      </c>
      <c r="D36" s="107" t="s">
        <v>22158</v>
      </c>
      <c r="E36" s="193">
        <v>100000</v>
      </c>
      <c r="F36" s="107" t="s">
        <v>4</v>
      </c>
    </row>
    <row r="37" spans="1:6" ht="47.25">
      <c r="A37" s="147">
        <f t="shared" si="0"/>
        <v>27</v>
      </c>
      <c r="B37" s="107" t="s">
        <v>22184</v>
      </c>
      <c r="C37" s="437" t="s">
        <v>22185</v>
      </c>
      <c r="D37" s="107" t="s">
        <v>22158</v>
      </c>
      <c r="E37" s="193">
        <v>100000</v>
      </c>
      <c r="F37" s="107" t="s">
        <v>4</v>
      </c>
    </row>
    <row r="38" spans="1:6" ht="47.25">
      <c r="A38" s="147">
        <f t="shared" si="0"/>
        <v>28</v>
      </c>
      <c r="B38" s="107" t="s">
        <v>22186</v>
      </c>
      <c r="C38" s="437" t="s">
        <v>22187</v>
      </c>
      <c r="D38" s="107" t="s">
        <v>22158</v>
      </c>
      <c r="E38" s="193">
        <v>100000</v>
      </c>
      <c r="F38" s="107" t="s">
        <v>4</v>
      </c>
    </row>
    <row r="39" spans="1:6" ht="47.25">
      <c r="A39" s="147">
        <f t="shared" si="0"/>
        <v>29</v>
      </c>
      <c r="B39" s="107" t="s">
        <v>22188</v>
      </c>
      <c r="C39" s="437" t="s">
        <v>22189</v>
      </c>
      <c r="D39" s="107" t="s">
        <v>22158</v>
      </c>
      <c r="E39" s="193">
        <v>100000</v>
      </c>
      <c r="F39" s="107" t="s">
        <v>4</v>
      </c>
    </row>
    <row r="40" spans="1:6" ht="63">
      <c r="A40" s="147">
        <f t="shared" si="0"/>
        <v>30</v>
      </c>
      <c r="B40" s="107" t="s">
        <v>22190</v>
      </c>
      <c r="C40" s="437" t="s">
        <v>22191</v>
      </c>
      <c r="D40" s="107" t="s">
        <v>22158</v>
      </c>
      <c r="E40" s="193">
        <v>100000</v>
      </c>
      <c r="F40" s="107" t="s">
        <v>4</v>
      </c>
    </row>
    <row r="41" spans="1:6" ht="63">
      <c r="A41" s="147">
        <f t="shared" si="0"/>
        <v>31</v>
      </c>
      <c r="B41" s="107" t="s">
        <v>22192</v>
      </c>
      <c r="C41" s="437" t="s">
        <v>22193</v>
      </c>
      <c r="D41" s="107" t="s">
        <v>22158</v>
      </c>
      <c r="E41" s="193">
        <v>100000</v>
      </c>
      <c r="F41" s="107" t="s">
        <v>4</v>
      </c>
    </row>
    <row r="42" spans="1:6" ht="47.25">
      <c r="A42" s="147">
        <f t="shared" si="0"/>
        <v>32</v>
      </c>
      <c r="B42" s="107" t="s">
        <v>22194</v>
      </c>
      <c r="C42" s="437" t="s">
        <v>22195</v>
      </c>
      <c r="D42" s="107" t="s">
        <v>22158</v>
      </c>
      <c r="E42" s="193">
        <v>100000</v>
      </c>
      <c r="F42" s="107" t="s">
        <v>4</v>
      </c>
    </row>
    <row r="43" spans="1:6" ht="47.25">
      <c r="A43" s="147">
        <f t="shared" si="0"/>
        <v>33</v>
      </c>
      <c r="B43" s="107" t="s">
        <v>22196</v>
      </c>
      <c r="C43" s="437" t="s">
        <v>22197</v>
      </c>
      <c r="D43" s="107" t="s">
        <v>22158</v>
      </c>
      <c r="E43" s="193">
        <v>100000</v>
      </c>
      <c r="F43" s="107" t="s">
        <v>4</v>
      </c>
    </row>
    <row r="44" spans="1:6" ht="31.5">
      <c r="A44" s="147">
        <f t="shared" si="0"/>
        <v>34</v>
      </c>
      <c r="B44" s="107" t="s">
        <v>22198</v>
      </c>
      <c r="C44" s="437" t="s">
        <v>22199</v>
      </c>
      <c r="D44" s="107" t="s">
        <v>22158</v>
      </c>
      <c r="E44" s="193">
        <v>100000</v>
      </c>
      <c r="F44" s="107" t="s">
        <v>4</v>
      </c>
    </row>
    <row r="45" spans="1:6">
      <c r="A45" s="147"/>
      <c r="B45" s="2195" t="s">
        <v>810</v>
      </c>
      <c r="C45" s="2195"/>
      <c r="D45" s="147"/>
      <c r="E45" s="390"/>
      <c r="F45" s="404"/>
    </row>
    <row r="46" spans="1:6" ht="63">
      <c r="A46" s="147">
        <v>35</v>
      </c>
      <c r="B46" s="60" t="s">
        <v>22200</v>
      </c>
      <c r="C46" s="60" t="s">
        <v>22201</v>
      </c>
      <c r="D46" s="60" t="s">
        <v>24117</v>
      </c>
      <c r="E46" s="110">
        <v>2400000</v>
      </c>
      <c r="F46" s="107" t="s">
        <v>4</v>
      </c>
    </row>
    <row r="47" spans="1:6" ht="47.25">
      <c r="A47" s="147">
        <f t="shared" si="0"/>
        <v>36</v>
      </c>
      <c r="B47" s="261" t="s">
        <v>22202</v>
      </c>
      <c r="C47" s="261" t="s">
        <v>22203</v>
      </c>
      <c r="D47" s="261" t="s">
        <v>22204</v>
      </c>
      <c r="E47" s="951">
        <v>1000000</v>
      </c>
      <c r="F47" s="259" t="s">
        <v>4</v>
      </c>
    </row>
    <row r="48" spans="1:6" ht="47.25">
      <c r="A48" s="147">
        <v>37</v>
      </c>
      <c r="B48" s="261" t="s">
        <v>22205</v>
      </c>
      <c r="C48" s="261" t="s">
        <v>22206</v>
      </c>
      <c r="D48" s="261" t="s">
        <v>24118</v>
      </c>
      <c r="E48" s="951">
        <v>1500000</v>
      </c>
      <c r="F48" s="259" t="s">
        <v>4</v>
      </c>
    </row>
    <row r="49" spans="1:6" ht="78.75">
      <c r="A49" s="147">
        <v>38</v>
      </c>
      <c r="B49" s="259" t="s">
        <v>22207</v>
      </c>
      <c r="C49" s="261" t="s">
        <v>22208</v>
      </c>
      <c r="D49" s="261" t="s">
        <v>22304</v>
      </c>
      <c r="E49" s="357">
        <v>1500000</v>
      </c>
      <c r="F49" s="259" t="s">
        <v>4</v>
      </c>
    </row>
    <row r="50" spans="1:6" ht="63">
      <c r="A50" s="147">
        <v>39</v>
      </c>
      <c r="B50" s="107" t="s">
        <v>22209</v>
      </c>
      <c r="C50" s="60" t="s">
        <v>22210</v>
      </c>
      <c r="D50" s="60" t="s">
        <v>22306</v>
      </c>
      <c r="E50" s="193">
        <v>1000000</v>
      </c>
      <c r="F50" s="107" t="s">
        <v>4</v>
      </c>
    </row>
    <row r="51" spans="1:6" ht="47.25">
      <c r="A51" s="147">
        <f t="shared" si="0"/>
        <v>40</v>
      </c>
      <c r="B51" s="60" t="s">
        <v>22194</v>
      </c>
      <c r="C51" s="60" t="s">
        <v>22211</v>
      </c>
      <c r="D51" s="60" t="s">
        <v>22212</v>
      </c>
      <c r="E51" s="193">
        <v>2000000</v>
      </c>
      <c r="F51" s="107" t="s">
        <v>4</v>
      </c>
    </row>
    <row r="52" spans="1:6" ht="63">
      <c r="A52" s="147">
        <f t="shared" si="0"/>
        <v>41</v>
      </c>
      <c r="B52" s="60" t="s">
        <v>22213</v>
      </c>
      <c r="C52" s="60" t="s">
        <v>22214</v>
      </c>
      <c r="D52" s="60" t="s">
        <v>24119</v>
      </c>
      <c r="E52" s="193">
        <v>1200000</v>
      </c>
      <c r="F52" s="107" t="s">
        <v>4</v>
      </c>
    </row>
    <row r="53" spans="1:6" ht="63">
      <c r="A53" s="147">
        <f t="shared" si="0"/>
        <v>42</v>
      </c>
      <c r="B53" s="60" t="s">
        <v>22215</v>
      </c>
      <c r="C53" s="60" t="s">
        <v>22216</v>
      </c>
      <c r="D53" s="60" t="s">
        <v>24120</v>
      </c>
      <c r="E53" s="193">
        <v>2500000</v>
      </c>
      <c r="F53" s="107" t="s">
        <v>4</v>
      </c>
    </row>
    <row r="54" spans="1:6" ht="47.25">
      <c r="A54" s="147">
        <f t="shared" si="0"/>
        <v>43</v>
      </c>
      <c r="B54" s="60" t="s">
        <v>22217</v>
      </c>
      <c r="C54" s="60" t="s">
        <v>22218</v>
      </c>
      <c r="D54" s="60" t="s">
        <v>24121</v>
      </c>
      <c r="E54" s="189">
        <v>1500000</v>
      </c>
      <c r="F54" s="107" t="s">
        <v>4</v>
      </c>
    </row>
    <row r="55" spans="1:6" ht="48" customHeight="1">
      <c r="A55" s="147">
        <f t="shared" si="0"/>
        <v>44</v>
      </c>
      <c r="B55" s="107" t="s">
        <v>22219</v>
      </c>
      <c r="C55" s="60" t="s">
        <v>22220</v>
      </c>
      <c r="D55" s="60" t="s">
        <v>22221</v>
      </c>
      <c r="E55" s="193">
        <v>1000000</v>
      </c>
      <c r="F55" s="107" t="s">
        <v>4</v>
      </c>
    </row>
    <row r="56" spans="1:6" ht="47.25">
      <c r="A56" s="147">
        <f t="shared" si="0"/>
        <v>45</v>
      </c>
      <c r="B56" s="60" t="s">
        <v>22222</v>
      </c>
      <c r="C56" s="60" t="s">
        <v>22223</v>
      </c>
      <c r="D56" s="60" t="s">
        <v>24122</v>
      </c>
      <c r="E56" s="193">
        <v>1200000</v>
      </c>
      <c r="F56" s="107" t="s">
        <v>4</v>
      </c>
    </row>
    <row r="57" spans="1:6" ht="63">
      <c r="A57" s="147">
        <f t="shared" si="0"/>
        <v>46</v>
      </c>
      <c r="B57" s="60" t="s">
        <v>22224</v>
      </c>
      <c r="C57" s="60" t="s">
        <v>22225</v>
      </c>
      <c r="D57" s="60" t="s">
        <v>24123</v>
      </c>
      <c r="E57" s="193">
        <v>1200000</v>
      </c>
      <c r="F57" s="107" t="s">
        <v>4</v>
      </c>
    </row>
    <row r="58" spans="1:6" ht="63">
      <c r="A58" s="147">
        <f t="shared" si="0"/>
        <v>47</v>
      </c>
      <c r="B58" s="60" t="s">
        <v>22226</v>
      </c>
      <c r="C58" s="60" t="s">
        <v>22227</v>
      </c>
      <c r="D58" s="60" t="s">
        <v>22301</v>
      </c>
      <c r="E58" s="193">
        <v>1500000</v>
      </c>
      <c r="F58" s="107" t="s">
        <v>4</v>
      </c>
    </row>
    <row r="59" spans="1:6" ht="47.25">
      <c r="A59" s="147">
        <f t="shared" si="0"/>
        <v>48</v>
      </c>
      <c r="B59" s="60" t="s">
        <v>22186</v>
      </c>
      <c r="C59" s="60" t="s">
        <v>22231</v>
      </c>
      <c r="D59" s="60" t="s">
        <v>24124</v>
      </c>
      <c r="E59" s="193">
        <v>3000000</v>
      </c>
      <c r="F59" s="107" t="s">
        <v>4</v>
      </c>
    </row>
    <row r="60" spans="1:6" ht="47.25">
      <c r="A60" s="147">
        <f t="shared" si="0"/>
        <v>49</v>
      </c>
      <c r="B60" s="60" t="s">
        <v>22232</v>
      </c>
      <c r="C60" s="60" t="s">
        <v>22233</v>
      </c>
      <c r="D60" s="60" t="s">
        <v>22234</v>
      </c>
      <c r="E60" s="193">
        <v>200000</v>
      </c>
      <c r="F60" s="107" t="s">
        <v>118</v>
      </c>
    </row>
    <row r="61" spans="1:6" ht="47.25">
      <c r="A61" s="147">
        <f t="shared" si="0"/>
        <v>50</v>
      </c>
      <c r="B61" s="60" t="s">
        <v>22235</v>
      </c>
      <c r="C61" s="60" t="s">
        <v>22236</v>
      </c>
      <c r="D61" s="60" t="s">
        <v>24125</v>
      </c>
      <c r="E61" s="193">
        <v>900000</v>
      </c>
      <c r="F61" s="107" t="s">
        <v>4</v>
      </c>
    </row>
    <row r="62" spans="1:6">
      <c r="A62" s="147"/>
      <c r="B62" s="2195" t="s">
        <v>535</v>
      </c>
      <c r="C62" s="2195"/>
      <c r="D62" s="147"/>
      <c r="E62" s="390"/>
      <c r="F62" s="404"/>
    </row>
    <row r="63" spans="1:6" ht="47.25">
      <c r="A63" s="147">
        <v>51</v>
      </c>
      <c r="B63" s="258" t="s">
        <v>22237</v>
      </c>
      <c r="C63" s="60" t="s">
        <v>22238</v>
      </c>
      <c r="D63" s="60" t="s">
        <v>24126</v>
      </c>
      <c r="E63" s="193">
        <v>3500000</v>
      </c>
      <c r="F63" s="107" t="s">
        <v>4</v>
      </c>
    </row>
    <row r="64" spans="1:6" ht="47.25">
      <c r="A64" s="147">
        <v>52</v>
      </c>
      <c r="B64" s="258" t="s">
        <v>22237</v>
      </c>
      <c r="C64" s="60" t="s">
        <v>22239</v>
      </c>
      <c r="D64" s="60" t="s">
        <v>18817</v>
      </c>
      <c r="E64" s="193">
        <v>2400000</v>
      </c>
      <c r="F64" s="107" t="s">
        <v>4</v>
      </c>
    </row>
    <row r="65" spans="1:6" ht="63">
      <c r="A65" s="147">
        <v>53</v>
      </c>
      <c r="B65" s="258" t="s">
        <v>22240</v>
      </c>
      <c r="C65" s="60" t="s">
        <v>22241</v>
      </c>
      <c r="D65" s="60" t="s">
        <v>22242</v>
      </c>
      <c r="E65" s="193">
        <v>6500000</v>
      </c>
      <c r="F65" s="107" t="s">
        <v>4</v>
      </c>
    </row>
    <row r="66" spans="1:6" ht="47.25">
      <c r="A66" s="147">
        <v>54</v>
      </c>
      <c r="B66" s="258" t="s">
        <v>22156</v>
      </c>
      <c r="C66" s="60" t="s">
        <v>22243</v>
      </c>
      <c r="D66" s="60" t="s">
        <v>22244</v>
      </c>
      <c r="E66" s="193">
        <v>1000000</v>
      </c>
      <c r="F66" s="107" t="s">
        <v>6209</v>
      </c>
    </row>
    <row r="67" spans="1:6" ht="173.25">
      <c r="A67" s="147">
        <v>55</v>
      </c>
      <c r="B67" s="60" t="s">
        <v>22245</v>
      </c>
      <c r="C67" s="60" t="s">
        <v>22246</v>
      </c>
      <c r="D67" s="60" t="s">
        <v>22302</v>
      </c>
      <c r="E67" s="193">
        <v>3000000</v>
      </c>
      <c r="F67" s="107" t="s">
        <v>272</v>
      </c>
    </row>
    <row r="68" spans="1:6" ht="63">
      <c r="A68" s="147">
        <v>56</v>
      </c>
      <c r="B68" s="60" t="s">
        <v>22247</v>
      </c>
      <c r="C68" s="60" t="s">
        <v>22248</v>
      </c>
      <c r="D68" s="60" t="s">
        <v>24127</v>
      </c>
      <c r="E68" s="193">
        <v>2000000</v>
      </c>
      <c r="F68" s="107" t="s">
        <v>4</v>
      </c>
    </row>
    <row r="69" spans="1:6" ht="63">
      <c r="A69" s="147">
        <v>57</v>
      </c>
      <c r="B69" s="60" t="s">
        <v>22249</v>
      </c>
      <c r="C69" s="60" t="s">
        <v>22250</v>
      </c>
      <c r="D69" s="60" t="s">
        <v>24128</v>
      </c>
      <c r="E69" s="193">
        <v>1200000</v>
      </c>
      <c r="F69" s="107" t="s">
        <v>4</v>
      </c>
    </row>
    <row r="70" spans="1:6" ht="63">
      <c r="A70" s="147">
        <v>58</v>
      </c>
      <c r="B70" s="60" t="s">
        <v>22254</v>
      </c>
      <c r="C70" s="60" t="s">
        <v>22255</v>
      </c>
      <c r="D70" s="60" t="s">
        <v>22256</v>
      </c>
      <c r="E70" s="189">
        <v>1000000</v>
      </c>
      <c r="F70" s="60" t="s">
        <v>4</v>
      </c>
    </row>
    <row r="71" spans="1:6" ht="48" customHeight="1">
      <c r="A71" s="147">
        <v>59</v>
      </c>
      <c r="B71" s="60" t="s">
        <v>22257</v>
      </c>
      <c r="C71" s="60" t="s">
        <v>22258</v>
      </c>
      <c r="D71" s="60" t="s">
        <v>24129</v>
      </c>
      <c r="E71" s="193">
        <v>1200000</v>
      </c>
      <c r="F71" s="60" t="s">
        <v>4</v>
      </c>
    </row>
    <row r="72" spans="1:6" ht="49.5" customHeight="1">
      <c r="A72" s="147">
        <v>60</v>
      </c>
      <c r="B72" s="60" t="s">
        <v>22259</v>
      </c>
      <c r="C72" s="114"/>
      <c r="D72" s="60" t="s">
        <v>24130</v>
      </c>
      <c r="E72" s="110">
        <v>3000000</v>
      </c>
      <c r="F72" s="107" t="s">
        <v>558</v>
      </c>
    </row>
    <row r="73" spans="1:6">
      <c r="A73" s="147"/>
      <c r="B73" s="2195" t="s">
        <v>6358</v>
      </c>
      <c r="C73" s="2195"/>
      <c r="D73" s="147"/>
      <c r="E73" s="390"/>
      <c r="F73" s="404"/>
    </row>
    <row r="74" spans="1:6" ht="65.25" customHeight="1">
      <c r="A74" s="147">
        <v>61</v>
      </c>
      <c r="B74" s="60" t="s">
        <v>22263</v>
      </c>
      <c r="C74" s="60" t="s">
        <v>22264</v>
      </c>
      <c r="D74" s="60" t="s">
        <v>24132</v>
      </c>
      <c r="E74" s="110">
        <v>2000000</v>
      </c>
      <c r="F74" s="107" t="s">
        <v>4</v>
      </c>
    </row>
    <row r="75" spans="1:6">
      <c r="A75" s="147"/>
      <c r="B75" s="2195" t="s">
        <v>9771</v>
      </c>
      <c r="C75" s="2195"/>
      <c r="D75" s="2195"/>
      <c r="E75" s="388">
        <f>SUM(E6:E74)</f>
        <v>95469966.700000003</v>
      </c>
      <c r="F75" s="404"/>
    </row>
    <row r="76" spans="1:6" s="170" customFormat="1" ht="79.5" customHeight="1">
      <c r="A76" s="2183" t="s">
        <v>20503</v>
      </c>
      <c r="B76" s="2184"/>
      <c r="C76" s="2185"/>
      <c r="D76" s="2183" t="s">
        <v>20504</v>
      </c>
      <c r="E76" s="2184"/>
      <c r="F76" s="2185"/>
    </row>
    <row r="89" spans="1:6" ht="94.5">
      <c r="A89" s="147">
        <v>38</v>
      </c>
      <c r="B89" s="259" t="s">
        <v>22207</v>
      </c>
      <c r="C89" s="261" t="s">
        <v>22208</v>
      </c>
      <c r="D89" s="261" t="s">
        <v>22303</v>
      </c>
      <c r="E89" s="357">
        <v>1000000</v>
      </c>
      <c r="F89" s="259" t="s">
        <v>4</v>
      </c>
    </row>
    <row r="90" spans="1:6" ht="63">
      <c r="A90" s="147">
        <v>39</v>
      </c>
      <c r="B90" s="107" t="s">
        <v>22209</v>
      </c>
      <c r="C90" s="60" t="s">
        <v>22210</v>
      </c>
      <c r="D90" s="60" t="s">
        <v>22305</v>
      </c>
      <c r="E90" s="193">
        <v>1000000</v>
      </c>
      <c r="F90" s="107" t="s">
        <v>4</v>
      </c>
    </row>
    <row r="91" spans="1:6" ht="63">
      <c r="A91" s="147">
        <f>A58+1</f>
        <v>48</v>
      </c>
      <c r="B91" s="60" t="s">
        <v>22228</v>
      </c>
      <c r="C91" s="60" t="s">
        <v>22229</v>
      </c>
      <c r="D91" s="60" t="s">
        <v>22230</v>
      </c>
      <c r="E91" s="193">
        <v>1000000</v>
      </c>
      <c r="F91" s="107" t="s">
        <v>4</v>
      </c>
    </row>
    <row r="92" spans="1:6" ht="63">
      <c r="A92" s="147">
        <f>A91+1</f>
        <v>49</v>
      </c>
      <c r="B92" s="60" t="s">
        <v>22259</v>
      </c>
      <c r="C92" s="114"/>
      <c r="D92" s="60" t="s">
        <v>22307</v>
      </c>
      <c r="E92" s="110">
        <v>1000000</v>
      </c>
      <c r="F92" s="107" t="s">
        <v>558</v>
      </c>
    </row>
    <row r="93" spans="1:6" ht="78.75">
      <c r="A93" s="147">
        <f>A69+1</f>
        <v>58</v>
      </c>
      <c r="B93" s="60" t="s">
        <v>22251</v>
      </c>
      <c r="C93" s="60" t="s">
        <v>22252</v>
      </c>
      <c r="D93" s="60" t="s">
        <v>22253</v>
      </c>
      <c r="E93" s="193">
        <v>5000000</v>
      </c>
      <c r="F93" s="107" t="s">
        <v>4</v>
      </c>
    </row>
    <row r="94" spans="1:6">
      <c r="A94" s="147"/>
      <c r="B94" s="377" t="s">
        <v>662</v>
      </c>
      <c r="C94" s="147"/>
      <c r="D94" s="147"/>
      <c r="E94" s="390"/>
      <c r="F94" s="404"/>
    </row>
    <row r="95" spans="1:6" ht="78.75">
      <c r="A95" s="147">
        <v>64</v>
      </c>
      <c r="B95" s="107" t="s">
        <v>22260</v>
      </c>
      <c r="C95" s="60" t="s">
        <v>22261</v>
      </c>
      <c r="D95" s="60" t="s">
        <v>22262</v>
      </c>
      <c r="E95" s="106">
        <v>3070908.3</v>
      </c>
      <c r="F95" s="107" t="s">
        <v>4</v>
      </c>
    </row>
    <row r="96" spans="1:6" ht="31.5">
      <c r="A96" s="147"/>
      <c r="B96" s="377" t="s">
        <v>22265</v>
      </c>
      <c r="C96" s="147"/>
      <c r="D96" s="147"/>
      <c r="E96" s="390"/>
      <c r="F96" s="404"/>
    </row>
    <row r="97" spans="1:6" ht="126">
      <c r="A97" s="147">
        <v>66</v>
      </c>
      <c r="B97" s="60" t="s">
        <v>22266</v>
      </c>
      <c r="C97" s="60" t="s">
        <v>22267</v>
      </c>
      <c r="D97" s="60" t="s">
        <v>22268</v>
      </c>
      <c r="E97" s="193">
        <v>1500000</v>
      </c>
      <c r="F97" s="107" t="s">
        <v>4</v>
      </c>
    </row>
    <row r="98" spans="1:6">
      <c r="E98" s="391">
        <f>SUM(E89:E97)</f>
        <v>13570908.300000001</v>
      </c>
    </row>
    <row r="103" spans="1:6">
      <c r="E103" s="391">
        <f>E98+E75</f>
        <v>109040875</v>
      </c>
    </row>
  </sheetData>
  <mergeCells count="13">
    <mergeCell ref="B22:C22"/>
    <mergeCell ref="A1:F1"/>
    <mergeCell ref="A2:F2"/>
    <mergeCell ref="A3:F3"/>
    <mergeCell ref="B5:C5"/>
    <mergeCell ref="B11:C11"/>
    <mergeCell ref="B15:C15"/>
    <mergeCell ref="B45:C45"/>
    <mergeCell ref="B62:C62"/>
    <mergeCell ref="B73:C73"/>
    <mergeCell ref="B75:D75"/>
    <mergeCell ref="A76:C76"/>
    <mergeCell ref="D76:F76"/>
  </mergeCells>
  <pageMargins left="0.7" right="0.7" top="0.75" bottom="0.75" header="0.3" footer="0.3"/>
  <pageSetup orientation="landscape" r:id="rId1"/>
  <headerFooter>
    <oddFooter>Page &amp;P of &amp;N</oddFooter>
  </headerFooter>
</worksheet>
</file>

<file path=xl/worksheets/sheet189.xml><?xml version="1.0" encoding="utf-8"?>
<worksheet xmlns="http://schemas.openxmlformats.org/spreadsheetml/2006/main" xmlns:r="http://schemas.openxmlformats.org/officeDocument/2006/relationships">
  <sheetPr>
    <tabColor theme="5" tint="-0.499984740745262"/>
  </sheetPr>
  <dimension ref="A1:K91"/>
  <sheetViews>
    <sheetView topLeftCell="A86" workbookViewId="0">
      <selection activeCell="F89" sqref="F89"/>
    </sheetView>
  </sheetViews>
  <sheetFormatPr defaultRowHeight="15.75"/>
  <cols>
    <col min="1" max="1" width="7" style="342" customWidth="1"/>
    <col min="2" max="2" width="15.140625" style="342" customWidth="1"/>
    <col min="3" max="3" width="43.85546875" style="342" customWidth="1"/>
    <col min="4" max="4" width="25" style="342" customWidth="1"/>
    <col min="5" max="5" width="20.7109375" style="391" customWidth="1"/>
    <col min="6" max="6" width="9.42578125" style="389" customWidth="1"/>
    <col min="7" max="7" width="9" style="126" customWidth="1"/>
    <col min="8" max="10" width="9.140625" style="126"/>
    <col min="11" max="11" width="13.28515625" style="126" bestFit="1" customWidth="1"/>
    <col min="12" max="16384" width="9.140625" style="126"/>
  </cols>
  <sheetData>
    <row r="1" spans="1:7">
      <c r="A1" s="2234" t="s">
        <v>133</v>
      </c>
      <c r="B1" s="2234"/>
      <c r="C1" s="2234"/>
      <c r="D1" s="2234"/>
      <c r="E1" s="2234"/>
      <c r="F1" s="2234"/>
      <c r="G1" s="286"/>
    </row>
    <row r="2" spans="1:7">
      <c r="A2" s="2234" t="s">
        <v>22308</v>
      </c>
      <c r="B2" s="2234"/>
      <c r="C2" s="2234"/>
      <c r="D2" s="2234"/>
      <c r="E2" s="2234"/>
      <c r="F2" s="2234"/>
      <c r="G2" s="286"/>
    </row>
    <row r="3" spans="1:7">
      <c r="A3" s="2234" t="s">
        <v>6436</v>
      </c>
      <c r="B3" s="2234"/>
      <c r="C3" s="2234"/>
      <c r="D3" s="2234"/>
      <c r="E3" s="2234"/>
      <c r="F3" s="2234"/>
      <c r="G3" s="286"/>
    </row>
    <row r="4" spans="1:7" ht="31.5">
      <c r="A4" s="387" t="s">
        <v>134</v>
      </c>
      <c r="B4" s="312" t="s">
        <v>676</v>
      </c>
      <c r="C4" s="312" t="s">
        <v>463</v>
      </c>
      <c r="D4" s="56" t="s">
        <v>788</v>
      </c>
      <c r="E4" s="388" t="s">
        <v>1394</v>
      </c>
      <c r="F4" s="56" t="s">
        <v>677</v>
      </c>
      <c r="G4" s="286"/>
    </row>
    <row r="5" spans="1:7">
      <c r="A5" s="387"/>
      <c r="B5" s="2195" t="s">
        <v>139</v>
      </c>
      <c r="C5" s="2195"/>
      <c r="D5" s="56"/>
      <c r="E5" s="388"/>
      <c r="F5" s="56"/>
      <c r="G5" s="286"/>
    </row>
    <row r="6" spans="1:7" ht="31.5">
      <c r="A6" s="84">
        <v>1</v>
      </c>
      <c r="B6" s="73" t="s">
        <v>464</v>
      </c>
      <c r="C6" s="50" t="s">
        <v>22309</v>
      </c>
      <c r="D6" s="73" t="s">
        <v>239</v>
      </c>
      <c r="E6" s="189">
        <v>3780000</v>
      </c>
      <c r="F6" s="65" t="s">
        <v>118</v>
      </c>
      <c r="G6" s="286"/>
    </row>
    <row r="7" spans="1:7" ht="78.75">
      <c r="A7" s="84">
        <f>A6+1</f>
        <v>2</v>
      </c>
      <c r="B7" s="73" t="s">
        <v>5</v>
      </c>
      <c r="C7" s="50" t="s">
        <v>22310</v>
      </c>
      <c r="D7" s="73" t="s">
        <v>1304</v>
      </c>
      <c r="E7" s="189">
        <v>1065452</v>
      </c>
      <c r="F7" s="65" t="s">
        <v>118</v>
      </c>
      <c r="G7" s="286"/>
    </row>
    <row r="8" spans="1:7" ht="47.25">
      <c r="A8" s="84">
        <f t="shared" ref="A8:A22" si="0">A7+1</f>
        <v>3</v>
      </c>
      <c r="B8" s="50" t="s">
        <v>24014</v>
      </c>
      <c r="C8" s="50" t="s">
        <v>22311</v>
      </c>
      <c r="D8" s="73" t="s">
        <v>22312</v>
      </c>
      <c r="E8" s="189">
        <v>85000</v>
      </c>
      <c r="F8" s="65" t="s">
        <v>118</v>
      </c>
      <c r="G8" s="286"/>
    </row>
    <row r="9" spans="1:7" ht="31.5">
      <c r="A9" s="84">
        <f t="shared" si="0"/>
        <v>4</v>
      </c>
      <c r="B9" s="73" t="s">
        <v>7</v>
      </c>
      <c r="C9" s="50" t="s">
        <v>22313</v>
      </c>
      <c r="D9" s="73" t="s">
        <v>794</v>
      </c>
      <c r="E9" s="189">
        <v>112000</v>
      </c>
      <c r="F9" s="65" t="s">
        <v>118</v>
      </c>
      <c r="G9" s="286"/>
    </row>
    <row r="10" spans="1:7" ht="47.25">
      <c r="A10" s="84">
        <f t="shared" si="0"/>
        <v>5</v>
      </c>
      <c r="B10" s="73" t="s">
        <v>12</v>
      </c>
      <c r="C10" s="50" t="s">
        <v>22314</v>
      </c>
      <c r="D10" s="73" t="s">
        <v>14</v>
      </c>
      <c r="E10" s="189">
        <v>1500000</v>
      </c>
      <c r="F10" s="65" t="s">
        <v>118</v>
      </c>
      <c r="G10" s="286"/>
    </row>
    <row r="11" spans="1:7">
      <c r="A11" s="84"/>
      <c r="B11" s="2171" t="s">
        <v>142</v>
      </c>
      <c r="C11" s="2171"/>
      <c r="D11" s="84"/>
      <c r="E11" s="390"/>
      <c r="F11" s="65"/>
      <c r="G11" s="286"/>
    </row>
    <row r="12" spans="1:7" ht="78.75">
      <c r="A12" s="84">
        <v>6</v>
      </c>
      <c r="B12" s="50" t="s">
        <v>5</v>
      </c>
      <c r="C12" s="50" t="s">
        <v>22315</v>
      </c>
      <c r="D12" s="50" t="s">
        <v>242</v>
      </c>
      <c r="E12" s="106">
        <v>771226</v>
      </c>
      <c r="F12" s="65" t="s">
        <v>118</v>
      </c>
      <c r="G12" s="286"/>
    </row>
    <row r="13" spans="1:7" ht="47.25">
      <c r="A13" s="84">
        <f t="shared" si="0"/>
        <v>7</v>
      </c>
      <c r="B13" s="73" t="s">
        <v>12</v>
      </c>
      <c r="C13" s="73" t="s">
        <v>22316</v>
      </c>
      <c r="D13" s="73" t="s">
        <v>14</v>
      </c>
      <c r="E13" s="189">
        <v>1200000</v>
      </c>
      <c r="F13" s="65" t="s">
        <v>118</v>
      </c>
      <c r="G13" s="286"/>
    </row>
    <row r="14" spans="1:7" ht="47.25">
      <c r="A14" s="84">
        <f t="shared" si="0"/>
        <v>8</v>
      </c>
      <c r="B14" s="73" t="s">
        <v>13461</v>
      </c>
      <c r="C14" s="73" t="s">
        <v>22317</v>
      </c>
      <c r="D14" s="73" t="s">
        <v>246</v>
      </c>
      <c r="E14" s="189">
        <v>1300000</v>
      </c>
      <c r="F14" s="65" t="s">
        <v>118</v>
      </c>
      <c r="G14" s="286"/>
    </row>
    <row r="15" spans="1:7" ht="31.5">
      <c r="A15" s="84"/>
      <c r="B15" s="85" t="s">
        <v>207</v>
      </c>
      <c r="C15" s="84"/>
      <c r="D15" s="84"/>
      <c r="E15" s="390"/>
      <c r="F15" s="65"/>
      <c r="G15" s="286"/>
    </row>
    <row r="16" spans="1:7" ht="78.75">
      <c r="A16" s="84">
        <v>9</v>
      </c>
      <c r="B16" s="73" t="s">
        <v>195</v>
      </c>
      <c r="C16" s="73" t="s">
        <v>22318</v>
      </c>
      <c r="D16" s="50" t="s">
        <v>196</v>
      </c>
      <c r="E16" s="110">
        <v>5738993.4500000002</v>
      </c>
      <c r="F16" s="65" t="s">
        <v>118</v>
      </c>
      <c r="G16" s="286"/>
    </row>
    <row r="17" spans="1:11">
      <c r="A17" s="84"/>
      <c r="B17" s="349" t="s">
        <v>555</v>
      </c>
      <c r="C17" s="73"/>
      <c r="D17" s="50"/>
      <c r="E17" s="110"/>
      <c r="F17" s="65"/>
      <c r="G17" s="286"/>
    </row>
    <row r="18" spans="1:11" ht="94.5">
      <c r="A18" s="84">
        <v>10</v>
      </c>
      <c r="B18" s="71" t="s">
        <v>381</v>
      </c>
      <c r="C18" s="50" t="s">
        <v>22319</v>
      </c>
      <c r="D18" s="51" t="s">
        <v>22320</v>
      </c>
      <c r="E18" s="106">
        <v>2030817</v>
      </c>
      <c r="F18" s="65" t="s">
        <v>118</v>
      </c>
      <c r="G18" s="286"/>
    </row>
    <row r="19" spans="1:11">
      <c r="A19" s="84"/>
      <c r="B19" s="1086" t="s">
        <v>593</v>
      </c>
      <c r="C19" s="50"/>
      <c r="D19" s="51"/>
      <c r="E19" s="106"/>
      <c r="F19" s="65"/>
      <c r="G19" s="286"/>
    </row>
    <row r="20" spans="1:11" ht="189">
      <c r="A20" s="84">
        <v>11</v>
      </c>
      <c r="B20" s="73" t="s">
        <v>22321</v>
      </c>
      <c r="C20" s="73" t="s">
        <v>22322</v>
      </c>
      <c r="D20" s="50" t="s">
        <v>6036</v>
      </c>
      <c r="E20" s="189">
        <v>2000000</v>
      </c>
      <c r="F20" s="65" t="s">
        <v>118</v>
      </c>
      <c r="G20" s="286"/>
    </row>
    <row r="21" spans="1:11" s="1096" customFormat="1" ht="47.25">
      <c r="A21" s="84">
        <f t="shared" si="0"/>
        <v>12</v>
      </c>
      <c r="B21" s="529" t="s">
        <v>39</v>
      </c>
      <c r="C21" s="529" t="s">
        <v>22323</v>
      </c>
      <c r="D21" s="75" t="s">
        <v>264</v>
      </c>
      <c r="E21" s="189">
        <v>13066351</v>
      </c>
      <c r="F21" s="254" t="s">
        <v>118</v>
      </c>
      <c r="G21" s="801"/>
    </row>
    <row r="22" spans="1:11" ht="78.75">
      <c r="A22" s="84">
        <f t="shared" si="0"/>
        <v>13</v>
      </c>
      <c r="B22" s="73" t="s">
        <v>22324</v>
      </c>
      <c r="C22" s="73" t="s">
        <v>22325</v>
      </c>
      <c r="D22" s="50" t="s">
        <v>264</v>
      </c>
      <c r="E22" s="189">
        <v>12260219</v>
      </c>
      <c r="F22" s="65"/>
      <c r="G22" s="286"/>
    </row>
    <row r="23" spans="1:11" ht="31.5">
      <c r="A23" s="84"/>
      <c r="B23" s="85" t="s">
        <v>930</v>
      </c>
      <c r="C23" s="84"/>
      <c r="D23" s="84"/>
      <c r="E23" s="390"/>
      <c r="F23" s="65"/>
      <c r="G23" s="286"/>
    </row>
    <row r="24" spans="1:11" ht="409.5">
      <c r="A24" s="84">
        <v>14</v>
      </c>
      <c r="B24" s="71" t="s">
        <v>581</v>
      </c>
      <c r="C24" s="73" t="s">
        <v>22326</v>
      </c>
      <c r="D24" s="71" t="s">
        <v>24010</v>
      </c>
      <c r="E24" s="189">
        <v>2030817</v>
      </c>
      <c r="F24" s="65" t="s">
        <v>4</v>
      </c>
      <c r="G24" s="286"/>
      <c r="I24" s="351"/>
      <c r="K24" s="353"/>
    </row>
    <row r="25" spans="1:11">
      <c r="A25" s="84"/>
      <c r="B25" s="2171" t="s">
        <v>810</v>
      </c>
      <c r="C25" s="2171"/>
      <c r="D25" s="84"/>
      <c r="E25" s="390"/>
      <c r="F25" s="65"/>
      <c r="G25" s="286"/>
    </row>
    <row r="26" spans="1:11" ht="47.25">
      <c r="A26" s="84">
        <v>15</v>
      </c>
      <c r="B26" s="71" t="s">
        <v>22333</v>
      </c>
      <c r="C26" s="73" t="s">
        <v>22334</v>
      </c>
      <c r="D26" s="71" t="s">
        <v>21774</v>
      </c>
      <c r="E26" s="193">
        <v>1100000</v>
      </c>
      <c r="F26" s="65" t="s">
        <v>4</v>
      </c>
      <c r="G26" s="286"/>
    </row>
    <row r="27" spans="1:11" ht="31.5">
      <c r="A27" s="84">
        <v>16</v>
      </c>
      <c r="B27" s="71" t="s">
        <v>22335</v>
      </c>
      <c r="C27" s="73" t="s">
        <v>22336</v>
      </c>
      <c r="D27" s="73" t="s">
        <v>7683</v>
      </c>
      <c r="E27" s="390">
        <v>2000000</v>
      </c>
      <c r="F27" s="65" t="s">
        <v>4</v>
      </c>
      <c r="G27" s="286"/>
    </row>
    <row r="28" spans="1:11" ht="63">
      <c r="A28" s="84">
        <v>17</v>
      </c>
      <c r="B28" s="343" t="s">
        <v>22337</v>
      </c>
      <c r="C28" s="73" t="s">
        <v>22338</v>
      </c>
      <c r="D28" s="73" t="s">
        <v>827</v>
      </c>
      <c r="E28" s="193">
        <v>1100000</v>
      </c>
      <c r="F28" s="65" t="s">
        <v>4</v>
      </c>
      <c r="G28" s="286"/>
    </row>
    <row r="29" spans="1:11" ht="47.25">
      <c r="A29" s="84">
        <v>18</v>
      </c>
      <c r="B29" s="343" t="s">
        <v>22339</v>
      </c>
      <c r="C29" s="73" t="s">
        <v>22340</v>
      </c>
      <c r="D29" s="71" t="s">
        <v>21774</v>
      </c>
      <c r="E29" s="193">
        <v>1100000</v>
      </c>
      <c r="F29" s="65" t="s">
        <v>4</v>
      </c>
      <c r="G29" s="286"/>
    </row>
    <row r="30" spans="1:11" ht="31.5">
      <c r="A30" s="84">
        <v>19</v>
      </c>
      <c r="B30" s="343" t="s">
        <v>22341</v>
      </c>
      <c r="C30" s="73" t="s">
        <v>22342</v>
      </c>
      <c r="D30" s="71" t="s">
        <v>21774</v>
      </c>
      <c r="E30" s="193">
        <v>1100000</v>
      </c>
      <c r="F30" s="65" t="s">
        <v>4</v>
      </c>
      <c r="G30" s="286"/>
    </row>
    <row r="31" spans="1:11" ht="63">
      <c r="A31" s="84">
        <v>20</v>
      </c>
      <c r="B31" s="71" t="s">
        <v>22343</v>
      </c>
      <c r="C31" s="73" t="s">
        <v>22344</v>
      </c>
      <c r="D31" s="71" t="s">
        <v>22345</v>
      </c>
      <c r="E31" s="390">
        <v>1000000</v>
      </c>
      <c r="F31" s="65" t="s">
        <v>118</v>
      </c>
      <c r="G31" s="286"/>
    </row>
    <row r="32" spans="1:11" ht="47.25">
      <c r="A32" s="84">
        <v>21</v>
      </c>
      <c r="B32" s="71" t="s">
        <v>22346</v>
      </c>
      <c r="C32" s="73" t="s">
        <v>22347</v>
      </c>
      <c r="D32" s="71" t="s">
        <v>827</v>
      </c>
      <c r="E32" s="193">
        <v>1100000</v>
      </c>
      <c r="F32" s="65" t="s">
        <v>4</v>
      </c>
      <c r="G32" s="286"/>
    </row>
    <row r="33" spans="1:7" ht="63">
      <c r="A33" s="84">
        <v>22</v>
      </c>
      <c r="B33" s="51" t="s">
        <v>22351</v>
      </c>
      <c r="C33" s="50" t="s">
        <v>22352</v>
      </c>
      <c r="D33" s="71" t="s">
        <v>24012</v>
      </c>
      <c r="E33" s="381">
        <v>100000</v>
      </c>
      <c r="F33" s="65" t="s">
        <v>118</v>
      </c>
      <c r="G33" s="286"/>
    </row>
    <row r="34" spans="1:7" ht="47.25">
      <c r="A34" s="84">
        <v>23</v>
      </c>
      <c r="B34" s="71" t="s">
        <v>22353</v>
      </c>
      <c r="C34" s="73" t="s">
        <v>22354</v>
      </c>
      <c r="D34" s="71" t="s">
        <v>827</v>
      </c>
      <c r="E34" s="390">
        <v>1100000</v>
      </c>
      <c r="F34" s="65" t="s">
        <v>4</v>
      </c>
      <c r="G34" s="286"/>
    </row>
    <row r="35" spans="1:7" ht="47.25">
      <c r="A35" s="84">
        <v>24</v>
      </c>
      <c r="B35" s="343" t="s">
        <v>22355</v>
      </c>
      <c r="C35" s="73" t="s">
        <v>22356</v>
      </c>
      <c r="D35" s="71" t="s">
        <v>827</v>
      </c>
      <c r="E35" s="390">
        <v>1100000</v>
      </c>
      <c r="F35" s="65" t="s">
        <v>4</v>
      </c>
      <c r="G35" s="286"/>
    </row>
    <row r="36" spans="1:7" ht="47.25">
      <c r="A36" s="84">
        <v>25</v>
      </c>
      <c r="B36" s="71" t="s">
        <v>22357</v>
      </c>
      <c r="C36" s="73" t="s">
        <v>22358</v>
      </c>
      <c r="D36" s="71" t="s">
        <v>827</v>
      </c>
      <c r="E36" s="193">
        <v>1100000</v>
      </c>
      <c r="F36" s="65" t="s">
        <v>4</v>
      </c>
      <c r="G36" s="286"/>
    </row>
    <row r="37" spans="1:7" ht="94.5">
      <c r="A37" s="84">
        <v>26</v>
      </c>
      <c r="B37" s="84" t="s">
        <v>22359</v>
      </c>
      <c r="C37" s="50" t="s">
        <v>22360</v>
      </c>
      <c r="D37" s="73" t="s">
        <v>22361</v>
      </c>
      <c r="E37" s="110">
        <v>3500000</v>
      </c>
      <c r="F37" s="65" t="s">
        <v>4</v>
      </c>
      <c r="G37" s="286"/>
    </row>
    <row r="38" spans="1:7" ht="63">
      <c r="A38" s="84">
        <v>27</v>
      </c>
      <c r="B38" s="343" t="s">
        <v>22362</v>
      </c>
      <c r="C38" s="73" t="s">
        <v>22363</v>
      </c>
      <c r="D38" s="73" t="s">
        <v>22364</v>
      </c>
      <c r="E38" s="193">
        <v>150000</v>
      </c>
      <c r="F38" s="65" t="s">
        <v>118</v>
      </c>
      <c r="G38" s="286"/>
    </row>
    <row r="39" spans="1:7" ht="31.5">
      <c r="A39" s="84">
        <v>28</v>
      </c>
      <c r="B39" s="71" t="s">
        <v>22365</v>
      </c>
      <c r="C39" s="73" t="s">
        <v>22366</v>
      </c>
      <c r="D39" s="71" t="s">
        <v>827</v>
      </c>
      <c r="E39" s="193">
        <v>1100000</v>
      </c>
      <c r="F39" s="65" t="s">
        <v>4</v>
      </c>
      <c r="G39" s="286"/>
    </row>
    <row r="40" spans="1:7" ht="47.25">
      <c r="A40" s="84">
        <v>29</v>
      </c>
      <c r="B40" s="71" t="s">
        <v>22367</v>
      </c>
      <c r="C40" s="73" t="s">
        <v>22368</v>
      </c>
      <c r="D40" s="71" t="s">
        <v>827</v>
      </c>
      <c r="E40" s="193">
        <v>1100000</v>
      </c>
      <c r="F40" s="65" t="s">
        <v>4</v>
      </c>
      <c r="G40" s="286"/>
    </row>
    <row r="41" spans="1:7" ht="47.25">
      <c r="A41" s="84">
        <v>30</v>
      </c>
      <c r="B41" s="71" t="s">
        <v>22369</v>
      </c>
      <c r="C41" s="50" t="s">
        <v>22370</v>
      </c>
      <c r="D41" s="71" t="s">
        <v>22371</v>
      </c>
      <c r="E41" s="193">
        <v>1100000</v>
      </c>
      <c r="F41" s="65" t="s">
        <v>4</v>
      </c>
      <c r="G41" s="286"/>
    </row>
    <row r="42" spans="1:7" ht="47.25">
      <c r="A42" s="84">
        <v>31</v>
      </c>
      <c r="B42" s="71" t="s">
        <v>22372</v>
      </c>
      <c r="C42" s="50" t="s">
        <v>22373</v>
      </c>
      <c r="D42" s="71" t="s">
        <v>22374</v>
      </c>
      <c r="E42" s="390">
        <v>400000</v>
      </c>
      <c r="F42" s="65" t="s">
        <v>4</v>
      </c>
      <c r="G42" s="286"/>
    </row>
    <row r="43" spans="1:7" ht="47.25">
      <c r="A43" s="84">
        <v>32</v>
      </c>
      <c r="B43" s="71" t="s">
        <v>22375</v>
      </c>
      <c r="C43" s="50" t="s">
        <v>22376</v>
      </c>
      <c r="D43" s="71" t="s">
        <v>827</v>
      </c>
      <c r="E43" s="193">
        <v>1100000</v>
      </c>
      <c r="F43" s="65" t="s">
        <v>4</v>
      </c>
      <c r="G43" s="286"/>
    </row>
    <row r="44" spans="1:7" ht="47.25">
      <c r="A44" s="84">
        <v>33</v>
      </c>
      <c r="B44" s="71" t="s">
        <v>22377</v>
      </c>
      <c r="C44" s="50" t="s">
        <v>22378</v>
      </c>
      <c r="D44" s="71" t="s">
        <v>827</v>
      </c>
      <c r="E44" s="193">
        <v>1100000</v>
      </c>
      <c r="F44" s="65" t="s">
        <v>4</v>
      </c>
      <c r="G44" s="286"/>
    </row>
    <row r="45" spans="1:7" ht="47.25">
      <c r="A45" s="84">
        <v>34</v>
      </c>
      <c r="B45" s="71" t="s">
        <v>22379</v>
      </c>
      <c r="C45" s="50" t="s">
        <v>22380</v>
      </c>
      <c r="D45" s="71" t="s">
        <v>827</v>
      </c>
      <c r="E45" s="193">
        <v>1100000</v>
      </c>
      <c r="F45" s="65" t="s">
        <v>4</v>
      </c>
      <c r="G45" s="286"/>
    </row>
    <row r="46" spans="1:7" ht="47.25">
      <c r="A46" s="84">
        <v>35</v>
      </c>
      <c r="B46" s="71" t="s">
        <v>22381</v>
      </c>
      <c r="C46" s="50" t="s">
        <v>22382</v>
      </c>
      <c r="D46" s="71" t="s">
        <v>827</v>
      </c>
      <c r="E46" s="193">
        <v>1100000</v>
      </c>
      <c r="F46" s="65" t="s">
        <v>4</v>
      </c>
      <c r="G46" s="286"/>
    </row>
    <row r="47" spans="1:7" ht="47.25">
      <c r="A47" s="84">
        <v>36</v>
      </c>
      <c r="B47" s="71" t="s">
        <v>22383</v>
      </c>
      <c r="C47" s="50" t="s">
        <v>22384</v>
      </c>
      <c r="D47" s="71" t="s">
        <v>827</v>
      </c>
      <c r="E47" s="193">
        <v>1100000</v>
      </c>
      <c r="F47" s="65" t="s">
        <v>4</v>
      </c>
      <c r="G47" s="286"/>
    </row>
    <row r="48" spans="1:7" ht="47.25">
      <c r="A48" s="84">
        <v>37</v>
      </c>
      <c r="B48" s="71" t="s">
        <v>22385</v>
      </c>
      <c r="C48" s="50" t="s">
        <v>22386</v>
      </c>
      <c r="D48" s="71" t="s">
        <v>827</v>
      </c>
      <c r="E48" s="193">
        <v>1100000</v>
      </c>
      <c r="F48" s="65" t="s">
        <v>4</v>
      </c>
      <c r="G48" s="286"/>
    </row>
    <row r="49" spans="1:7" ht="63">
      <c r="A49" s="84">
        <v>38</v>
      </c>
      <c r="B49" s="71" t="s">
        <v>22387</v>
      </c>
      <c r="C49" s="73" t="s">
        <v>22388</v>
      </c>
      <c r="D49" s="71" t="s">
        <v>22389</v>
      </c>
      <c r="E49" s="390">
        <v>2000000</v>
      </c>
      <c r="F49" s="65" t="s">
        <v>4</v>
      </c>
      <c r="G49" s="286"/>
    </row>
    <row r="50" spans="1:7" ht="47.25">
      <c r="A50" s="84">
        <v>39</v>
      </c>
      <c r="B50" s="71" t="s">
        <v>22390</v>
      </c>
      <c r="C50" s="73" t="s">
        <v>22391</v>
      </c>
      <c r="D50" s="71" t="s">
        <v>11922</v>
      </c>
      <c r="E50" s="193">
        <v>1100000</v>
      </c>
      <c r="F50" s="65" t="s">
        <v>4</v>
      </c>
      <c r="G50" s="286"/>
    </row>
    <row r="51" spans="1:7">
      <c r="A51" s="84"/>
      <c r="B51" s="2171" t="s">
        <v>535</v>
      </c>
      <c r="C51" s="2171"/>
      <c r="D51" s="84"/>
      <c r="E51" s="390"/>
      <c r="F51" s="65"/>
      <c r="G51" s="286"/>
    </row>
    <row r="52" spans="1:7" ht="47.25">
      <c r="A52" s="84">
        <v>40</v>
      </c>
      <c r="B52" s="71" t="s">
        <v>22398</v>
      </c>
      <c r="C52" s="71" t="s">
        <v>22399</v>
      </c>
      <c r="D52" s="343" t="s">
        <v>22400</v>
      </c>
      <c r="E52" s="390">
        <v>500000</v>
      </c>
      <c r="F52" s="65" t="s">
        <v>4</v>
      </c>
      <c r="G52" s="286"/>
    </row>
    <row r="53" spans="1:7" ht="47.25">
      <c r="A53" s="84">
        <v>41</v>
      </c>
      <c r="B53" s="71" t="s">
        <v>22401</v>
      </c>
      <c r="C53" s="73" t="s">
        <v>22402</v>
      </c>
      <c r="D53" s="71" t="s">
        <v>827</v>
      </c>
      <c r="E53" s="390">
        <v>1500000</v>
      </c>
      <c r="F53" s="65" t="s">
        <v>4</v>
      </c>
      <c r="G53" s="286"/>
    </row>
    <row r="54" spans="1:7" ht="47.25">
      <c r="A54" s="84">
        <v>42</v>
      </c>
      <c r="B54" s="71" t="s">
        <v>22403</v>
      </c>
      <c r="C54" s="73" t="s">
        <v>22404</v>
      </c>
      <c r="D54" s="71" t="s">
        <v>1449</v>
      </c>
      <c r="E54" s="390">
        <v>2000000</v>
      </c>
      <c r="F54" s="65" t="s">
        <v>4</v>
      </c>
      <c r="G54" s="286"/>
    </row>
    <row r="55" spans="1:7" ht="47.25">
      <c r="A55" s="84">
        <v>43</v>
      </c>
      <c r="B55" s="71" t="s">
        <v>22405</v>
      </c>
      <c r="C55" s="73" t="s">
        <v>22406</v>
      </c>
      <c r="D55" s="71" t="s">
        <v>827</v>
      </c>
      <c r="E55" s="390">
        <v>1100000</v>
      </c>
      <c r="F55" s="65" t="s">
        <v>4</v>
      </c>
      <c r="G55" s="286"/>
    </row>
    <row r="56" spans="1:7" ht="47.25">
      <c r="A56" s="84">
        <v>44</v>
      </c>
      <c r="B56" s="71" t="s">
        <v>22407</v>
      </c>
      <c r="C56" s="73" t="s">
        <v>22408</v>
      </c>
      <c r="D56" s="71" t="s">
        <v>24013</v>
      </c>
      <c r="E56" s="390">
        <v>1100000</v>
      </c>
      <c r="F56" s="65" t="s">
        <v>4</v>
      </c>
      <c r="G56" s="286"/>
    </row>
    <row r="57" spans="1:7" ht="31.5">
      <c r="A57" s="84">
        <v>45</v>
      </c>
      <c r="B57" s="71" t="s">
        <v>22409</v>
      </c>
      <c r="C57" s="73" t="s">
        <v>22410</v>
      </c>
      <c r="D57" s="71" t="s">
        <v>24013</v>
      </c>
      <c r="E57" s="390">
        <v>1100000</v>
      </c>
      <c r="F57" s="65" t="s">
        <v>4</v>
      </c>
      <c r="G57" s="286"/>
    </row>
    <row r="58" spans="1:7" ht="31.5">
      <c r="A58" s="84">
        <v>46</v>
      </c>
      <c r="B58" s="51" t="s">
        <v>22411</v>
      </c>
      <c r="C58" s="73" t="s">
        <v>22412</v>
      </c>
      <c r="D58" s="71" t="s">
        <v>827</v>
      </c>
      <c r="E58" s="390">
        <v>1100000</v>
      </c>
      <c r="F58" s="65" t="s">
        <v>4</v>
      </c>
      <c r="G58" s="286"/>
    </row>
    <row r="59" spans="1:7" ht="31.5">
      <c r="A59" s="84">
        <v>47</v>
      </c>
      <c r="B59" s="51" t="s">
        <v>22413</v>
      </c>
      <c r="C59" s="73" t="s">
        <v>22414</v>
      </c>
      <c r="D59" s="71" t="s">
        <v>827</v>
      </c>
      <c r="E59" s="390">
        <v>1100000</v>
      </c>
      <c r="F59" s="65" t="s">
        <v>4</v>
      </c>
      <c r="G59" s="286"/>
    </row>
    <row r="60" spans="1:7" ht="47.25">
      <c r="A60" s="84">
        <v>48</v>
      </c>
      <c r="B60" s="51" t="s">
        <v>22415</v>
      </c>
      <c r="C60" s="73" t="s">
        <v>22416</v>
      </c>
      <c r="D60" s="71" t="s">
        <v>827</v>
      </c>
      <c r="E60" s="390">
        <v>1100000</v>
      </c>
      <c r="F60" s="65"/>
      <c r="G60" s="286"/>
    </row>
    <row r="61" spans="1:7">
      <c r="A61" s="84"/>
      <c r="B61" s="2171" t="s">
        <v>208</v>
      </c>
      <c r="C61" s="2171"/>
      <c r="D61" s="84"/>
      <c r="E61" s="390"/>
      <c r="F61" s="65"/>
      <c r="G61" s="286"/>
    </row>
    <row r="62" spans="1:7" ht="31.5">
      <c r="A62" s="84">
        <v>49</v>
      </c>
      <c r="B62" s="343" t="s">
        <v>22420</v>
      </c>
      <c r="C62" s="343" t="s">
        <v>22421</v>
      </c>
      <c r="D62" s="71" t="s">
        <v>22422</v>
      </c>
      <c r="E62" s="390">
        <v>7000000</v>
      </c>
      <c r="F62" s="65" t="s">
        <v>4</v>
      </c>
      <c r="G62" s="286"/>
    </row>
    <row r="63" spans="1:7" ht="78.75">
      <c r="A63" s="84">
        <v>50</v>
      </c>
      <c r="B63" s="51" t="s">
        <v>233</v>
      </c>
      <c r="C63" s="84" t="s">
        <v>22423</v>
      </c>
      <c r="D63" s="71" t="s">
        <v>24011</v>
      </c>
      <c r="E63" s="390">
        <v>2000000</v>
      </c>
      <c r="F63" s="65" t="s">
        <v>4</v>
      </c>
      <c r="G63" s="286"/>
    </row>
    <row r="64" spans="1:7">
      <c r="A64" s="84"/>
      <c r="B64" s="85" t="s">
        <v>662</v>
      </c>
      <c r="C64" s="84"/>
      <c r="D64" s="84"/>
      <c r="E64" s="390"/>
      <c r="F64" s="65"/>
      <c r="G64" s="286"/>
    </row>
    <row r="65" spans="1:7" ht="63">
      <c r="A65" s="84">
        <v>51</v>
      </c>
      <c r="B65" s="51" t="s">
        <v>22424</v>
      </c>
      <c r="C65" s="50" t="s">
        <v>22425</v>
      </c>
      <c r="D65" s="51" t="s">
        <v>22426</v>
      </c>
      <c r="E65" s="193">
        <v>200000</v>
      </c>
      <c r="F65" s="65" t="s">
        <v>118</v>
      </c>
      <c r="G65" s="286"/>
    </row>
    <row r="66" spans="1:7">
      <c r="A66" s="84"/>
      <c r="B66" s="2171" t="s">
        <v>9771</v>
      </c>
      <c r="C66" s="2171"/>
      <c r="D66" s="2171"/>
      <c r="E66" s="388">
        <f>SUM(E6:E65)</f>
        <v>95690875.450000003</v>
      </c>
      <c r="F66" s="65"/>
      <c r="G66" s="286"/>
    </row>
    <row r="67" spans="1:7" s="170" customFormat="1" ht="18.75" customHeight="1">
      <c r="A67" s="2168" t="s">
        <v>3665</v>
      </c>
      <c r="B67" s="2168"/>
      <c r="C67" s="2168"/>
      <c r="D67" s="2168"/>
      <c r="E67" s="2168"/>
      <c r="F67" s="2168"/>
    </row>
    <row r="68" spans="1:7" ht="70.5" customHeight="1">
      <c r="A68" s="2168" t="s">
        <v>3666</v>
      </c>
      <c r="B68" s="2168"/>
      <c r="C68" s="2168"/>
      <c r="D68" s="2168" t="s">
        <v>3667</v>
      </c>
      <c r="E68" s="2168"/>
      <c r="F68" s="2168"/>
    </row>
    <row r="69" spans="1:7" ht="81.75" customHeight="1">
      <c r="A69" s="2183" t="s">
        <v>20503</v>
      </c>
      <c r="B69" s="2184"/>
      <c r="C69" s="2185"/>
      <c r="D69" s="2183" t="s">
        <v>20504</v>
      </c>
      <c r="E69" s="2184"/>
      <c r="F69" s="2185"/>
    </row>
    <row r="80" spans="1:7">
      <c r="A80" s="84"/>
      <c r="B80" s="85" t="s">
        <v>8032</v>
      </c>
      <c r="C80" s="84"/>
      <c r="D80" s="84"/>
      <c r="E80" s="390"/>
      <c r="F80" s="65"/>
    </row>
    <row r="81" spans="1:7" ht="47.25">
      <c r="A81" s="84">
        <v>15</v>
      </c>
      <c r="B81" s="71" t="s">
        <v>22327</v>
      </c>
      <c r="C81" s="73" t="s">
        <v>22328</v>
      </c>
      <c r="D81" s="71" t="s">
        <v>22329</v>
      </c>
      <c r="E81" s="193">
        <v>5000000</v>
      </c>
      <c r="F81" s="65" t="s">
        <v>4</v>
      </c>
    </row>
    <row r="82" spans="1:7" ht="47.25">
      <c r="A82" s="84">
        <f>A81+1</f>
        <v>16</v>
      </c>
      <c r="B82" s="71" t="s">
        <v>22330</v>
      </c>
      <c r="C82" s="73" t="s">
        <v>22331</v>
      </c>
      <c r="D82" s="71" t="s">
        <v>22332</v>
      </c>
      <c r="E82" s="193">
        <v>6000000</v>
      </c>
      <c r="F82" s="65" t="s">
        <v>4</v>
      </c>
    </row>
    <row r="84" spans="1:7" ht="47.25">
      <c r="A84" s="84">
        <f>A32+1</f>
        <v>22</v>
      </c>
      <c r="B84" s="1089" t="s">
        <v>22348</v>
      </c>
      <c r="C84" s="1088" t="s">
        <v>22349</v>
      </c>
      <c r="D84" s="1089" t="s">
        <v>827</v>
      </c>
      <c r="E84" s="193">
        <v>700000</v>
      </c>
      <c r="F84" s="65" t="s">
        <v>4</v>
      </c>
      <c r="G84" s="1097" t="s">
        <v>22350</v>
      </c>
    </row>
    <row r="85" spans="1:7" ht="63">
      <c r="A85" s="84">
        <f>A50+1</f>
        <v>40</v>
      </c>
      <c r="B85" s="1089" t="s">
        <v>22392</v>
      </c>
      <c r="C85" s="1088" t="s">
        <v>22393</v>
      </c>
      <c r="D85" s="1089" t="s">
        <v>22394</v>
      </c>
      <c r="E85" s="193">
        <v>400000</v>
      </c>
      <c r="F85" s="168" t="s">
        <v>4</v>
      </c>
      <c r="G85" s="1097" t="s">
        <v>16814</v>
      </c>
    </row>
    <row r="86" spans="1:7" ht="47.25">
      <c r="A86" s="84">
        <f>A85+1</f>
        <v>41</v>
      </c>
      <c r="B86" s="1090" t="s">
        <v>22395</v>
      </c>
      <c r="C86" s="1090" t="s">
        <v>22396</v>
      </c>
      <c r="D86" s="1091" t="s">
        <v>22397</v>
      </c>
      <c r="E86" s="951">
        <v>150000</v>
      </c>
      <c r="F86" s="168" t="s">
        <v>118</v>
      </c>
      <c r="G86" s="1097" t="s">
        <v>16814</v>
      </c>
    </row>
    <row r="87" spans="1:7" ht="63">
      <c r="A87" s="98">
        <f>A60+1</f>
        <v>49</v>
      </c>
      <c r="B87" s="143" t="s">
        <v>22417</v>
      </c>
      <c r="C87" s="1088" t="s">
        <v>22418</v>
      </c>
      <c r="D87" s="1089" t="s">
        <v>22419</v>
      </c>
      <c r="E87" s="390">
        <v>1100000</v>
      </c>
      <c r="F87" s="168" t="s">
        <v>118</v>
      </c>
      <c r="G87" s="1097" t="s">
        <v>16814</v>
      </c>
    </row>
    <row r="88" spans="1:7">
      <c r="E88" s="391">
        <f>SUM(E81:E87)</f>
        <v>13350000</v>
      </c>
    </row>
    <row r="91" spans="1:7">
      <c r="E91" s="391">
        <f>E88+E66</f>
        <v>109040875.45</v>
      </c>
    </row>
  </sheetData>
  <mergeCells count="14">
    <mergeCell ref="A68:C68"/>
    <mergeCell ref="D68:F68"/>
    <mergeCell ref="A69:C69"/>
    <mergeCell ref="D69:F69"/>
    <mergeCell ref="B51:C51"/>
    <mergeCell ref="B61:C61"/>
    <mergeCell ref="B66:D66"/>
    <mergeCell ref="A67:F67"/>
    <mergeCell ref="B25:C25"/>
    <mergeCell ref="A1:F1"/>
    <mergeCell ref="A2:F2"/>
    <mergeCell ref="A3:F3"/>
    <mergeCell ref="B5:C5"/>
    <mergeCell ref="B11:C11"/>
  </mergeCells>
  <pageMargins left="0.7" right="0.7" top="0.75" bottom="0.75" header="0.3" footer="0.3"/>
  <pageSetup orientation="landscape" r:id="rId1"/>
  <headerFooter>
    <oddFooter>Page &amp;P of &amp;N</oddFooter>
  </headerFooter>
</worksheet>
</file>

<file path=xl/worksheets/sheet19.xml><?xml version="1.0" encoding="utf-8"?>
<worksheet xmlns="http://schemas.openxmlformats.org/spreadsheetml/2006/main" xmlns:r="http://schemas.openxmlformats.org/officeDocument/2006/relationships">
  <sheetPr>
    <tabColor theme="5" tint="-0.499984740745262"/>
  </sheetPr>
  <dimension ref="A1:G72"/>
  <sheetViews>
    <sheetView view="pageLayout" workbookViewId="0">
      <selection activeCell="A2" sqref="A2:F2"/>
    </sheetView>
  </sheetViews>
  <sheetFormatPr defaultRowHeight="15"/>
  <cols>
    <col min="1" max="1" width="6.7109375" style="849" customWidth="1"/>
    <col min="2" max="2" width="16.28515625" style="1031" customWidth="1"/>
    <col min="3" max="3" width="42" style="1031" customWidth="1"/>
    <col min="4" max="4" width="28.28515625" style="1031" customWidth="1"/>
    <col min="5" max="5" width="19.42578125" style="828" customWidth="1"/>
    <col min="6" max="6" width="9.28515625" style="1031" customWidth="1"/>
    <col min="7" max="16384" width="9.140625" style="1031"/>
  </cols>
  <sheetData>
    <row r="1" spans="1:6" s="1016" customFormat="1" ht="15.75" customHeight="1">
      <c r="A1" s="2164" t="s">
        <v>133</v>
      </c>
      <c r="B1" s="2164"/>
      <c r="C1" s="2164"/>
      <c r="D1" s="2164"/>
      <c r="E1" s="2164"/>
      <c r="F1" s="2164"/>
    </row>
    <row r="2" spans="1:6" s="1016" customFormat="1" ht="15.75" customHeight="1">
      <c r="A2" s="2232" t="s">
        <v>19073</v>
      </c>
      <c r="B2" s="2232"/>
      <c r="C2" s="2232"/>
      <c r="D2" s="2232"/>
      <c r="E2" s="2232"/>
      <c r="F2" s="2232"/>
    </row>
    <row r="3" spans="1:6" s="1016" customFormat="1" ht="15.75" customHeight="1">
      <c r="A3" s="2164" t="s">
        <v>6436</v>
      </c>
      <c r="B3" s="2164"/>
      <c r="C3" s="2164"/>
      <c r="D3" s="2164"/>
      <c r="E3" s="2164"/>
      <c r="F3" s="2164"/>
    </row>
    <row r="4" spans="1:6" s="1016" customFormat="1" ht="34.5" customHeight="1">
      <c r="A4" s="733" t="s">
        <v>134</v>
      </c>
      <c r="B4" s="280" t="s">
        <v>676</v>
      </c>
      <c r="C4" s="280" t="s">
        <v>463</v>
      </c>
      <c r="D4" s="280" t="s">
        <v>788</v>
      </c>
      <c r="E4" s="1017" t="s">
        <v>3371</v>
      </c>
      <c r="F4" s="280" t="s">
        <v>677</v>
      </c>
    </row>
    <row r="5" spans="1:6" s="1016" customFormat="1" ht="15.75" customHeight="1">
      <c r="A5" s="334"/>
      <c r="B5" s="2233" t="s">
        <v>139</v>
      </c>
      <c r="C5" s="2233"/>
      <c r="D5" s="2233"/>
      <c r="E5" s="1017"/>
      <c r="F5" s="332"/>
    </row>
    <row r="6" spans="1:6" ht="31.5">
      <c r="A6" s="175">
        <v>1</v>
      </c>
      <c r="B6" s="159" t="s">
        <v>464</v>
      </c>
      <c r="C6" s="159" t="s">
        <v>19074</v>
      </c>
      <c r="D6" s="159" t="s">
        <v>239</v>
      </c>
      <c r="E6" s="116">
        <v>2091693.58</v>
      </c>
      <c r="F6" s="159" t="s">
        <v>118</v>
      </c>
    </row>
    <row r="7" spans="1:6" ht="63">
      <c r="A7" s="175">
        <v>2</v>
      </c>
      <c r="B7" s="159" t="s">
        <v>5</v>
      </c>
      <c r="C7" s="159" t="s">
        <v>19075</v>
      </c>
      <c r="D7" s="159" t="s">
        <v>4571</v>
      </c>
      <c r="E7" s="116">
        <v>2150758.92</v>
      </c>
      <c r="F7" s="159" t="s">
        <v>118</v>
      </c>
    </row>
    <row r="8" spans="1:6" ht="31.5">
      <c r="A8" s="175">
        <v>3</v>
      </c>
      <c r="B8" s="159" t="s">
        <v>7</v>
      </c>
      <c r="C8" s="159" t="s">
        <v>19076</v>
      </c>
      <c r="D8" s="159" t="s">
        <v>9</v>
      </c>
      <c r="E8" s="116">
        <v>150000</v>
      </c>
      <c r="F8" s="159" t="s">
        <v>118</v>
      </c>
    </row>
    <row r="9" spans="1:6" ht="31.5">
      <c r="A9" s="175">
        <v>4</v>
      </c>
      <c r="B9" s="159" t="s">
        <v>10</v>
      </c>
      <c r="C9" s="159" t="s">
        <v>19077</v>
      </c>
      <c r="D9" s="159" t="s">
        <v>175</v>
      </c>
      <c r="E9" s="116">
        <v>150000</v>
      </c>
      <c r="F9" s="159" t="s">
        <v>118</v>
      </c>
    </row>
    <row r="10" spans="1:6" ht="47.25">
      <c r="A10" s="175">
        <v>5</v>
      </c>
      <c r="B10" s="159" t="s">
        <v>12</v>
      </c>
      <c r="C10" s="159" t="s">
        <v>19078</v>
      </c>
      <c r="D10" s="159" t="s">
        <v>14</v>
      </c>
      <c r="E10" s="116">
        <v>2000000</v>
      </c>
      <c r="F10" s="159" t="s">
        <v>118</v>
      </c>
    </row>
    <row r="11" spans="1:6" s="1016" customFormat="1" ht="15.75">
      <c r="A11" s="334"/>
      <c r="B11" s="2233" t="s">
        <v>3161</v>
      </c>
      <c r="C11" s="2233"/>
      <c r="D11" s="2233"/>
      <c r="E11" s="1018"/>
      <c r="F11" s="335"/>
    </row>
    <row r="12" spans="1:6" ht="63">
      <c r="A12" s="175">
        <v>6</v>
      </c>
      <c r="B12" s="159" t="s">
        <v>5</v>
      </c>
      <c r="C12" s="159" t="s">
        <v>19079</v>
      </c>
      <c r="D12" s="159" t="s">
        <v>686</v>
      </c>
      <c r="E12" s="116">
        <v>1077586.2</v>
      </c>
      <c r="F12" s="159" t="s">
        <v>118</v>
      </c>
    </row>
    <row r="13" spans="1:6" ht="47.25">
      <c r="A13" s="175">
        <v>7</v>
      </c>
      <c r="B13" s="159" t="s">
        <v>12</v>
      </c>
      <c r="C13" s="159" t="s">
        <v>19080</v>
      </c>
      <c r="D13" s="159" t="s">
        <v>14</v>
      </c>
      <c r="E13" s="116">
        <v>1200000</v>
      </c>
      <c r="F13" s="159" t="s">
        <v>118</v>
      </c>
    </row>
    <row r="14" spans="1:6" ht="63">
      <c r="A14" s="175">
        <v>8</v>
      </c>
      <c r="B14" s="159" t="s">
        <v>360</v>
      </c>
      <c r="C14" s="159" t="s">
        <v>19081</v>
      </c>
      <c r="D14" s="159" t="s">
        <v>19082</v>
      </c>
      <c r="E14" s="116">
        <v>993640</v>
      </c>
      <c r="F14" s="159" t="s">
        <v>118</v>
      </c>
    </row>
    <row r="15" spans="1:6" s="2" customFormat="1" ht="15.75">
      <c r="A15" s="325"/>
      <c r="B15" s="2168" t="s">
        <v>593</v>
      </c>
      <c r="C15" s="2168"/>
      <c r="D15" s="326"/>
      <c r="E15" s="362"/>
      <c r="F15" s="326"/>
    </row>
    <row r="16" spans="1:6" ht="47.25">
      <c r="A16" s="175">
        <v>9</v>
      </c>
      <c r="B16" s="159" t="s">
        <v>39</v>
      </c>
      <c r="C16" s="159" t="s">
        <v>19083</v>
      </c>
      <c r="D16" s="159" t="s">
        <v>40</v>
      </c>
      <c r="E16" s="116">
        <v>8000000</v>
      </c>
      <c r="F16" s="159" t="s">
        <v>118</v>
      </c>
    </row>
    <row r="17" spans="1:6" ht="47.25">
      <c r="A17" s="175">
        <v>10</v>
      </c>
      <c r="B17" s="159" t="s">
        <v>41</v>
      </c>
      <c r="C17" s="159" t="s">
        <v>19084</v>
      </c>
      <c r="D17" s="159" t="s">
        <v>40</v>
      </c>
      <c r="E17" s="116">
        <v>19676568.370000001</v>
      </c>
      <c r="F17" s="159" t="s">
        <v>118</v>
      </c>
    </row>
    <row r="18" spans="1:6" s="1016" customFormat="1" ht="15.75">
      <c r="A18" s="334"/>
      <c r="B18" s="332" t="s">
        <v>207</v>
      </c>
      <c r="C18" s="335"/>
      <c r="D18" s="335"/>
      <c r="E18" s="1018"/>
      <c r="F18" s="335"/>
    </row>
    <row r="19" spans="1:6" ht="63">
      <c r="A19" s="175">
        <v>11</v>
      </c>
      <c r="B19" s="159" t="s">
        <v>195</v>
      </c>
      <c r="C19" s="159" t="s">
        <v>19085</v>
      </c>
      <c r="D19" s="159" t="s">
        <v>196</v>
      </c>
      <c r="E19" s="116">
        <v>5738993.4500000002</v>
      </c>
      <c r="F19" s="159" t="s">
        <v>118</v>
      </c>
    </row>
    <row r="20" spans="1:6" s="1016" customFormat="1" ht="15.75">
      <c r="A20" s="334"/>
      <c r="B20" s="332" t="s">
        <v>555</v>
      </c>
      <c r="C20" s="335"/>
      <c r="D20" s="335"/>
      <c r="E20" s="1018"/>
      <c r="F20" s="335"/>
    </row>
    <row r="21" spans="1:6" ht="78.75">
      <c r="A21" s="175">
        <v>12</v>
      </c>
      <c r="B21" s="159" t="s">
        <v>381</v>
      </c>
      <c r="C21" s="159" t="s">
        <v>19086</v>
      </c>
      <c r="D21" s="159" t="s">
        <v>24</v>
      </c>
      <c r="E21" s="116">
        <v>2180817.5</v>
      </c>
      <c r="F21" s="159" t="s">
        <v>118</v>
      </c>
    </row>
    <row r="22" spans="1:6" ht="15.75">
      <c r="A22" s="175"/>
      <c r="B22" s="2172" t="s">
        <v>930</v>
      </c>
      <c r="C22" s="2172"/>
      <c r="D22" s="159"/>
      <c r="E22" s="116"/>
      <c r="F22" s="159"/>
    </row>
    <row r="23" spans="1:6" ht="78.75">
      <c r="A23" s="175">
        <v>13</v>
      </c>
      <c r="B23" s="159" t="s">
        <v>19087</v>
      </c>
      <c r="C23" s="65" t="s">
        <v>19088</v>
      </c>
      <c r="D23" s="159" t="s">
        <v>19089</v>
      </c>
      <c r="E23" s="116">
        <v>436163.5</v>
      </c>
      <c r="F23" s="159" t="s">
        <v>4</v>
      </c>
    </row>
    <row r="24" spans="1:6" ht="63">
      <c r="A24" s="175">
        <v>14</v>
      </c>
      <c r="B24" s="159" t="s">
        <v>19090</v>
      </c>
      <c r="C24" s="65" t="s">
        <v>19088</v>
      </c>
      <c r="D24" s="159" t="s">
        <v>19091</v>
      </c>
      <c r="E24" s="116">
        <v>436163.5</v>
      </c>
      <c r="F24" s="159" t="s">
        <v>4</v>
      </c>
    </row>
    <row r="25" spans="1:6" ht="63">
      <c r="A25" s="175">
        <v>15</v>
      </c>
      <c r="B25" s="159" t="s">
        <v>19092</v>
      </c>
      <c r="C25" s="65" t="s">
        <v>19088</v>
      </c>
      <c r="D25" s="159" t="s">
        <v>19093</v>
      </c>
      <c r="E25" s="116">
        <v>436163.5</v>
      </c>
      <c r="F25" s="159" t="s">
        <v>4</v>
      </c>
    </row>
    <row r="26" spans="1:6" ht="78.75">
      <c r="A26" s="175">
        <v>16</v>
      </c>
      <c r="B26" s="159" t="s">
        <v>19094</v>
      </c>
      <c r="C26" s="65" t="s">
        <v>19088</v>
      </c>
      <c r="D26" s="159" t="s">
        <v>19095</v>
      </c>
      <c r="E26" s="116">
        <v>436163.5</v>
      </c>
      <c r="F26" s="159" t="s">
        <v>4</v>
      </c>
    </row>
    <row r="27" spans="1:6" ht="63">
      <c r="A27" s="175">
        <v>17</v>
      </c>
      <c r="B27" s="159" t="s">
        <v>19096</v>
      </c>
      <c r="C27" s="65" t="s">
        <v>19088</v>
      </c>
      <c r="D27" s="159" t="s">
        <v>19097</v>
      </c>
      <c r="E27" s="116">
        <v>436163.5</v>
      </c>
      <c r="F27" s="159" t="s">
        <v>4</v>
      </c>
    </row>
    <row r="28" spans="1:6" s="2" customFormat="1" ht="15.75">
      <c r="A28" s="325"/>
      <c r="B28" s="2168" t="s">
        <v>480</v>
      </c>
      <c r="C28" s="2168"/>
      <c r="D28" s="326"/>
      <c r="E28" s="362"/>
      <c r="F28" s="326"/>
    </row>
    <row r="29" spans="1:6" ht="63">
      <c r="A29" s="175">
        <v>18</v>
      </c>
      <c r="B29" s="159" t="s">
        <v>19098</v>
      </c>
      <c r="C29" s="159" t="s">
        <v>19099</v>
      </c>
      <c r="D29" s="159" t="s">
        <v>19100</v>
      </c>
      <c r="E29" s="116">
        <v>500000</v>
      </c>
      <c r="F29" s="159" t="s">
        <v>118</v>
      </c>
    </row>
    <row r="30" spans="1:6" ht="63">
      <c r="A30" s="175">
        <v>19</v>
      </c>
      <c r="B30" s="159" t="s">
        <v>19101</v>
      </c>
      <c r="C30" s="159" t="s">
        <v>19102</v>
      </c>
      <c r="D30" s="159" t="s">
        <v>24050</v>
      </c>
      <c r="E30" s="116">
        <v>500000</v>
      </c>
      <c r="F30" s="159" t="s">
        <v>118</v>
      </c>
    </row>
    <row r="31" spans="1:6" ht="63">
      <c r="A31" s="175">
        <v>20</v>
      </c>
      <c r="B31" s="159" t="s">
        <v>19103</v>
      </c>
      <c r="C31" s="159" t="s">
        <v>19104</v>
      </c>
      <c r="D31" s="159" t="s">
        <v>19105</v>
      </c>
      <c r="E31" s="116">
        <v>800000</v>
      </c>
      <c r="F31" s="159" t="s">
        <v>483</v>
      </c>
    </row>
    <row r="32" spans="1:6" ht="78.75">
      <c r="A32" s="175">
        <v>21</v>
      </c>
      <c r="B32" s="159" t="s">
        <v>19106</v>
      </c>
      <c r="C32" s="159" t="s">
        <v>19107</v>
      </c>
      <c r="D32" s="159" t="s">
        <v>19108</v>
      </c>
      <c r="E32" s="116">
        <v>1000000</v>
      </c>
      <c r="F32" s="159" t="s">
        <v>483</v>
      </c>
    </row>
    <row r="33" spans="1:6" ht="63">
      <c r="A33" s="175">
        <v>22</v>
      </c>
      <c r="B33" s="159" t="s">
        <v>19109</v>
      </c>
      <c r="C33" s="159" t="s">
        <v>19110</v>
      </c>
      <c r="D33" s="159" t="s">
        <v>19111</v>
      </c>
      <c r="E33" s="116">
        <v>500000</v>
      </c>
      <c r="F33" s="159" t="s">
        <v>483</v>
      </c>
    </row>
    <row r="34" spans="1:6" ht="63">
      <c r="A34" s="175">
        <v>23</v>
      </c>
      <c r="B34" s="159" t="s">
        <v>19112</v>
      </c>
      <c r="C34" s="159" t="s">
        <v>19113</v>
      </c>
      <c r="D34" s="159" t="s">
        <v>19114</v>
      </c>
      <c r="E34" s="116">
        <v>800000</v>
      </c>
      <c r="F34" s="159" t="s">
        <v>483</v>
      </c>
    </row>
    <row r="35" spans="1:6" ht="63">
      <c r="A35" s="175">
        <v>24</v>
      </c>
      <c r="B35" s="159" t="s">
        <v>19115</v>
      </c>
      <c r="C35" s="159" t="s">
        <v>19116</v>
      </c>
      <c r="D35" s="159" t="s">
        <v>19117</v>
      </c>
      <c r="E35" s="116">
        <v>500000</v>
      </c>
      <c r="F35" s="159" t="s">
        <v>118</v>
      </c>
    </row>
    <row r="36" spans="1:6" ht="63">
      <c r="A36" s="175">
        <v>25</v>
      </c>
      <c r="B36" s="159" t="s">
        <v>19118</v>
      </c>
      <c r="C36" s="159" t="s">
        <v>19119</v>
      </c>
      <c r="D36" s="159" t="s">
        <v>19120</v>
      </c>
      <c r="E36" s="116">
        <v>800000</v>
      </c>
      <c r="F36" s="159" t="s">
        <v>118</v>
      </c>
    </row>
    <row r="37" spans="1:6" ht="31.5">
      <c r="A37" s="175">
        <v>26</v>
      </c>
      <c r="B37" s="159" t="s">
        <v>19121</v>
      </c>
      <c r="C37" s="159" t="s">
        <v>19122</v>
      </c>
      <c r="D37" s="159" t="s">
        <v>24051</v>
      </c>
      <c r="E37" s="116">
        <v>2000000</v>
      </c>
      <c r="F37" s="159" t="s">
        <v>483</v>
      </c>
    </row>
    <row r="38" spans="1:6" ht="78.75">
      <c r="A38" s="175">
        <v>27</v>
      </c>
      <c r="B38" s="159" t="s">
        <v>19123</v>
      </c>
      <c r="C38" s="159" t="s">
        <v>19124</v>
      </c>
      <c r="D38" s="159" t="s">
        <v>19125</v>
      </c>
      <c r="E38" s="116">
        <v>500000</v>
      </c>
      <c r="F38" s="159" t="s">
        <v>118</v>
      </c>
    </row>
    <row r="39" spans="1:6" ht="94.5">
      <c r="A39" s="175">
        <v>28</v>
      </c>
      <c r="B39" s="159" t="s">
        <v>19126</v>
      </c>
      <c r="C39" s="159" t="s">
        <v>19127</v>
      </c>
      <c r="D39" s="159" t="s">
        <v>19128</v>
      </c>
      <c r="E39" s="116">
        <v>700000</v>
      </c>
      <c r="F39" s="159" t="s">
        <v>4</v>
      </c>
    </row>
    <row r="40" spans="1:6" ht="63">
      <c r="A40" s="175">
        <v>29</v>
      </c>
      <c r="B40" s="159" t="s">
        <v>19129</v>
      </c>
      <c r="C40" s="159" t="s">
        <v>19130</v>
      </c>
      <c r="D40" s="159" t="s">
        <v>20573</v>
      </c>
      <c r="E40" s="116">
        <v>500000</v>
      </c>
      <c r="F40" s="159" t="s">
        <v>118</v>
      </c>
    </row>
    <row r="41" spans="1:6" ht="63">
      <c r="A41" s="175">
        <v>30</v>
      </c>
      <c r="B41" s="159" t="s">
        <v>19131</v>
      </c>
      <c r="C41" s="159" t="s">
        <v>19132</v>
      </c>
      <c r="D41" s="159" t="s">
        <v>19105</v>
      </c>
      <c r="E41" s="116">
        <v>1000000</v>
      </c>
      <c r="F41" s="159" t="s">
        <v>483</v>
      </c>
    </row>
    <row r="42" spans="1:6" ht="63">
      <c r="A42" s="175">
        <v>31</v>
      </c>
      <c r="B42" s="159" t="s">
        <v>19133</v>
      </c>
      <c r="C42" s="159" t="s">
        <v>19134</v>
      </c>
      <c r="D42" s="159" t="s">
        <v>19135</v>
      </c>
      <c r="E42" s="116">
        <v>500000</v>
      </c>
      <c r="F42" s="159" t="s">
        <v>118</v>
      </c>
    </row>
    <row r="43" spans="1:6" ht="63">
      <c r="A43" s="175">
        <v>32</v>
      </c>
      <c r="B43" s="159" t="s">
        <v>1089</v>
      </c>
      <c r="C43" s="159" t="s">
        <v>19136</v>
      </c>
      <c r="D43" s="159" t="s">
        <v>19137</v>
      </c>
      <c r="E43" s="116">
        <v>500000</v>
      </c>
      <c r="F43" s="159" t="s">
        <v>118</v>
      </c>
    </row>
    <row r="44" spans="1:6" ht="63">
      <c r="A44" s="175">
        <v>33</v>
      </c>
      <c r="B44" s="159" t="s">
        <v>19138</v>
      </c>
      <c r="C44" s="159" t="s">
        <v>19139</v>
      </c>
      <c r="D44" s="159" t="s">
        <v>19140</v>
      </c>
      <c r="E44" s="116">
        <v>300000</v>
      </c>
      <c r="F44" s="159" t="s">
        <v>118</v>
      </c>
    </row>
    <row r="45" spans="1:6" ht="63">
      <c r="A45" s="175">
        <v>34</v>
      </c>
      <c r="B45" s="159" t="s">
        <v>19141</v>
      </c>
      <c r="C45" s="159" t="s">
        <v>19142</v>
      </c>
      <c r="D45" s="159" t="s">
        <v>19114</v>
      </c>
      <c r="E45" s="116">
        <v>800000</v>
      </c>
      <c r="F45" s="159" t="s">
        <v>4</v>
      </c>
    </row>
    <row r="46" spans="1:6" ht="63">
      <c r="A46" s="175">
        <v>35</v>
      </c>
      <c r="B46" s="159" t="s">
        <v>19143</v>
      </c>
      <c r="C46" s="159" t="s">
        <v>19144</v>
      </c>
      <c r="D46" s="159" t="s">
        <v>19145</v>
      </c>
      <c r="E46" s="116">
        <v>1500000</v>
      </c>
      <c r="F46" s="159" t="s">
        <v>4</v>
      </c>
    </row>
    <row r="47" spans="1:6" ht="63">
      <c r="A47" s="175">
        <v>36</v>
      </c>
      <c r="B47" s="159" t="s">
        <v>19146</v>
      </c>
      <c r="C47" s="159" t="s">
        <v>19147</v>
      </c>
      <c r="D47" s="159" t="s">
        <v>19111</v>
      </c>
      <c r="E47" s="116">
        <v>500000</v>
      </c>
      <c r="F47" s="159" t="s">
        <v>4</v>
      </c>
    </row>
    <row r="48" spans="1:6" ht="47.25">
      <c r="A48" s="175">
        <v>37</v>
      </c>
      <c r="B48" s="159" t="s">
        <v>19148</v>
      </c>
      <c r="C48" s="159" t="s">
        <v>19149</v>
      </c>
      <c r="D48" s="159" t="s">
        <v>19150</v>
      </c>
      <c r="E48" s="116">
        <v>400000</v>
      </c>
      <c r="F48" s="159" t="s">
        <v>483</v>
      </c>
    </row>
    <row r="49" spans="1:7" s="2" customFormat="1" ht="15.75">
      <c r="A49" s="325"/>
      <c r="B49" s="2168" t="s">
        <v>1353</v>
      </c>
      <c r="C49" s="2168"/>
      <c r="D49" s="326"/>
      <c r="E49" s="362"/>
      <c r="F49" s="326"/>
    </row>
    <row r="50" spans="1:7" ht="63">
      <c r="A50" s="175">
        <v>38</v>
      </c>
      <c r="B50" s="159" t="s">
        <v>19151</v>
      </c>
      <c r="C50" s="159" t="s">
        <v>19152</v>
      </c>
      <c r="D50" s="159" t="s">
        <v>19153</v>
      </c>
      <c r="E50" s="116">
        <v>800000</v>
      </c>
      <c r="F50" s="159" t="s">
        <v>483</v>
      </c>
    </row>
    <row r="51" spans="1:7" ht="47.25">
      <c r="A51" s="175">
        <v>39</v>
      </c>
      <c r="B51" s="159" t="s">
        <v>19154</v>
      </c>
      <c r="C51" s="159" t="s">
        <v>19155</v>
      </c>
      <c r="D51" s="159" t="s">
        <v>19156</v>
      </c>
      <c r="E51" s="116">
        <v>1650000</v>
      </c>
      <c r="F51" s="159" t="s">
        <v>118</v>
      </c>
    </row>
    <row r="52" spans="1:7" ht="47.25">
      <c r="A52" s="175">
        <v>40</v>
      </c>
      <c r="B52" s="159" t="s">
        <v>19157</v>
      </c>
      <c r="C52" s="159" t="s">
        <v>19158</v>
      </c>
      <c r="D52" s="159" t="s">
        <v>19156</v>
      </c>
      <c r="E52" s="116">
        <v>3100000</v>
      </c>
      <c r="F52" s="159" t="s">
        <v>118</v>
      </c>
    </row>
    <row r="53" spans="1:7" ht="63">
      <c r="A53" s="175">
        <v>41</v>
      </c>
      <c r="B53" s="159" t="s">
        <v>19157</v>
      </c>
      <c r="C53" s="159" t="s">
        <v>19159</v>
      </c>
      <c r="D53" s="159" t="s">
        <v>19153</v>
      </c>
      <c r="E53" s="116">
        <v>800000</v>
      </c>
      <c r="F53" s="159" t="s">
        <v>483</v>
      </c>
    </row>
    <row r="54" spans="1:7" ht="63">
      <c r="A54" s="175">
        <v>42</v>
      </c>
      <c r="B54" s="159" t="s">
        <v>19160</v>
      </c>
      <c r="C54" s="159" t="s">
        <v>19161</v>
      </c>
      <c r="D54" s="159" t="s">
        <v>19153</v>
      </c>
      <c r="E54" s="116">
        <v>800000</v>
      </c>
      <c r="F54" s="159" t="s">
        <v>483</v>
      </c>
    </row>
    <row r="55" spans="1:7" ht="47.25">
      <c r="A55" s="175">
        <v>43</v>
      </c>
      <c r="B55" s="159" t="s">
        <v>19162</v>
      </c>
      <c r="C55" s="159" t="s">
        <v>19163</v>
      </c>
      <c r="D55" s="159" t="s">
        <v>19164</v>
      </c>
      <c r="E55" s="116">
        <v>300000</v>
      </c>
      <c r="F55" s="159" t="s">
        <v>118</v>
      </c>
    </row>
    <row r="56" spans="1:7" ht="94.5">
      <c r="A56" s="175">
        <v>44</v>
      </c>
      <c r="B56" s="159" t="s">
        <v>19165</v>
      </c>
      <c r="C56" s="159" t="s">
        <v>19166</v>
      </c>
      <c r="D56" s="159" t="s">
        <v>19167</v>
      </c>
      <c r="E56" s="116">
        <v>800000</v>
      </c>
      <c r="F56" s="159" t="s">
        <v>118</v>
      </c>
    </row>
    <row r="57" spans="1:7" ht="47.25">
      <c r="A57" s="175">
        <v>45</v>
      </c>
      <c r="B57" s="159" t="s">
        <v>19168</v>
      </c>
      <c r="C57" s="159" t="s">
        <v>19169</v>
      </c>
      <c r="D57" s="159" t="s">
        <v>19170</v>
      </c>
      <c r="E57" s="116">
        <v>800000</v>
      </c>
      <c r="F57" s="159" t="s">
        <v>118</v>
      </c>
    </row>
    <row r="58" spans="1:7" ht="47.25">
      <c r="A58" s="175">
        <v>46</v>
      </c>
      <c r="B58" s="159" t="s">
        <v>19171</v>
      </c>
      <c r="C58" s="159" t="s">
        <v>19172</v>
      </c>
      <c r="D58" s="159" t="s">
        <v>19156</v>
      </c>
      <c r="E58" s="116">
        <v>2100000</v>
      </c>
      <c r="F58" s="159" t="s">
        <v>118</v>
      </c>
    </row>
    <row r="59" spans="1:7" ht="47.25">
      <c r="A59" s="175">
        <v>47</v>
      </c>
      <c r="B59" s="159" t="s">
        <v>19173</v>
      </c>
      <c r="C59" s="159" t="s">
        <v>19174</v>
      </c>
      <c r="D59" s="159" t="s">
        <v>19156</v>
      </c>
      <c r="E59" s="116">
        <v>2100000</v>
      </c>
      <c r="F59" s="159" t="s">
        <v>118</v>
      </c>
    </row>
    <row r="60" spans="1:7" ht="47.25">
      <c r="A60" s="175">
        <v>48</v>
      </c>
      <c r="B60" s="159" t="s">
        <v>19175</v>
      </c>
      <c r="C60" s="159" t="s">
        <v>19176</v>
      </c>
      <c r="D60" s="159" t="s">
        <v>19156</v>
      </c>
      <c r="E60" s="116">
        <v>1500000</v>
      </c>
      <c r="F60" s="159" t="s">
        <v>118</v>
      </c>
    </row>
    <row r="61" spans="1:7" ht="47.25">
      <c r="A61" s="175">
        <v>49</v>
      </c>
      <c r="B61" s="159" t="s">
        <v>19177</v>
      </c>
      <c r="C61" s="159" t="s">
        <v>19178</v>
      </c>
      <c r="D61" s="159" t="s">
        <v>19156</v>
      </c>
      <c r="E61" s="116">
        <v>1100000</v>
      </c>
      <c r="F61" s="159" t="s">
        <v>118</v>
      </c>
    </row>
    <row r="62" spans="1:7" ht="15.75">
      <c r="A62" s="175"/>
      <c r="B62" s="2172" t="s">
        <v>6628</v>
      </c>
      <c r="C62" s="2172"/>
      <c r="D62" s="159"/>
      <c r="E62" s="116"/>
      <c r="F62" s="253"/>
    </row>
    <row r="63" spans="1:7" ht="141.75">
      <c r="A63" s="175">
        <v>50</v>
      </c>
      <c r="B63" s="159" t="s">
        <v>19179</v>
      </c>
      <c r="C63" s="159" t="s">
        <v>19180</v>
      </c>
      <c r="D63" s="115" t="s">
        <v>7732</v>
      </c>
      <c r="E63" s="116">
        <v>10000000</v>
      </c>
      <c r="F63" s="159" t="s">
        <v>4</v>
      </c>
    </row>
    <row r="64" spans="1:7" s="89" customFormat="1" ht="15.75">
      <c r="A64" s="175"/>
      <c r="B64" s="2172" t="s">
        <v>19181</v>
      </c>
      <c r="C64" s="2172"/>
      <c r="D64" s="159"/>
      <c r="E64" s="189"/>
      <c r="F64" s="159"/>
      <c r="G64" s="774"/>
    </row>
    <row r="65" spans="1:6" ht="157.5">
      <c r="A65" s="175">
        <v>51</v>
      </c>
      <c r="B65" s="159" t="s">
        <v>19182</v>
      </c>
      <c r="C65" s="159" t="s">
        <v>19183</v>
      </c>
      <c r="D65" s="159" t="s">
        <v>20574</v>
      </c>
      <c r="E65" s="116">
        <v>2500000</v>
      </c>
      <c r="F65" s="159" t="s">
        <v>4</v>
      </c>
    </row>
    <row r="66" spans="1:6" ht="157.5">
      <c r="A66" s="175">
        <v>52</v>
      </c>
      <c r="B66" s="159" t="s">
        <v>19184</v>
      </c>
      <c r="C66" s="159" t="s">
        <v>19185</v>
      </c>
      <c r="D66" s="159" t="s">
        <v>20575</v>
      </c>
      <c r="E66" s="116">
        <v>2500000</v>
      </c>
      <c r="F66" s="159" t="s">
        <v>4</v>
      </c>
    </row>
    <row r="67" spans="1:6" ht="157.5">
      <c r="A67" s="175">
        <v>53</v>
      </c>
      <c r="B67" s="159" t="s">
        <v>19186</v>
      </c>
      <c r="C67" s="159" t="s">
        <v>19187</v>
      </c>
      <c r="D67" s="159" t="s">
        <v>20575</v>
      </c>
      <c r="E67" s="116">
        <v>2500000</v>
      </c>
      <c r="F67" s="159" t="s">
        <v>4</v>
      </c>
    </row>
    <row r="68" spans="1:6" ht="98.25" customHeight="1">
      <c r="A68" s="175">
        <v>54</v>
      </c>
      <c r="B68" s="159" t="s">
        <v>19188</v>
      </c>
      <c r="C68" s="159" t="s">
        <v>19189</v>
      </c>
      <c r="D68" s="159" t="s">
        <v>19190</v>
      </c>
      <c r="E68" s="116">
        <v>4500000</v>
      </c>
      <c r="F68" s="159" t="s">
        <v>4</v>
      </c>
    </row>
    <row r="69" spans="1:6" ht="15.75">
      <c r="A69" s="175"/>
      <c r="B69" s="2198" t="s">
        <v>6926</v>
      </c>
      <c r="C69" s="2198"/>
      <c r="D69" s="160"/>
      <c r="E69" s="193"/>
      <c r="F69" s="160"/>
    </row>
    <row r="70" spans="1:6" ht="63">
      <c r="A70" s="175">
        <v>55</v>
      </c>
      <c r="B70" s="159" t="s">
        <v>19191</v>
      </c>
      <c r="C70" s="159" t="s">
        <v>19192</v>
      </c>
      <c r="D70" s="159" t="s">
        <v>19193</v>
      </c>
      <c r="E70" s="116">
        <v>9000000</v>
      </c>
      <c r="F70" s="159" t="s">
        <v>118</v>
      </c>
    </row>
    <row r="71" spans="1:6" s="2" customFormat="1" ht="15.75" customHeight="1">
      <c r="A71" s="325"/>
      <c r="B71" s="280" t="s">
        <v>6930</v>
      </c>
      <c r="C71" s="326"/>
      <c r="D71" s="326"/>
      <c r="E71" s="329">
        <f>SUM(E6:E70)</f>
        <v>109040875.52000001</v>
      </c>
      <c r="F71" s="326"/>
    </row>
    <row r="72" spans="1:6" s="2" customFormat="1" ht="77.25" customHeight="1">
      <c r="A72" s="2143" t="s">
        <v>19194</v>
      </c>
      <c r="B72" s="2143"/>
      <c r="C72" s="2143"/>
      <c r="D72" s="2143" t="s">
        <v>5819</v>
      </c>
      <c r="E72" s="2143"/>
      <c r="F72" s="2143"/>
    </row>
  </sheetData>
  <mergeCells count="14">
    <mergeCell ref="A72:C72"/>
    <mergeCell ref="D72:F72"/>
    <mergeCell ref="B22:C22"/>
    <mergeCell ref="B28:C28"/>
    <mergeCell ref="B49:C49"/>
    <mergeCell ref="B62:C62"/>
    <mergeCell ref="B64:C64"/>
    <mergeCell ref="B69:C69"/>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190.xml><?xml version="1.0" encoding="utf-8"?>
<worksheet xmlns="http://schemas.openxmlformats.org/spreadsheetml/2006/main" xmlns:r="http://schemas.openxmlformats.org/officeDocument/2006/relationships">
  <sheetPr>
    <tabColor theme="5" tint="-0.499984740745262"/>
  </sheetPr>
  <dimension ref="A1:H96"/>
  <sheetViews>
    <sheetView topLeftCell="A19" workbookViewId="0">
      <selection activeCell="D31" sqref="D31"/>
    </sheetView>
  </sheetViews>
  <sheetFormatPr defaultRowHeight="15.75"/>
  <cols>
    <col min="1" max="1" width="7" style="342" customWidth="1"/>
    <col min="2" max="2" width="15.7109375" style="342" customWidth="1"/>
    <col min="3" max="3" width="42.140625" style="342" customWidth="1"/>
    <col min="4" max="4" width="25.28515625" style="342" customWidth="1"/>
    <col min="5" max="5" width="20.85546875" style="391" customWidth="1"/>
    <col min="6" max="6" width="10.140625" style="389" customWidth="1"/>
    <col min="7" max="7" width="9.140625" style="286"/>
    <col min="8" max="8" width="10.140625" style="286" bestFit="1" customWidth="1"/>
    <col min="9" max="16384" width="9.140625" style="286"/>
  </cols>
  <sheetData>
    <row r="1" spans="1:6">
      <c r="A1" s="2234" t="s">
        <v>133</v>
      </c>
      <c r="B1" s="2234"/>
      <c r="C1" s="2234"/>
      <c r="D1" s="2234"/>
      <c r="E1" s="2234"/>
      <c r="F1" s="2234"/>
    </row>
    <row r="2" spans="1:6">
      <c r="A2" s="2234" t="s">
        <v>26892</v>
      </c>
      <c r="B2" s="2234"/>
      <c r="C2" s="2234"/>
      <c r="D2" s="2234"/>
      <c r="E2" s="2234"/>
      <c r="F2" s="2234"/>
    </row>
    <row r="3" spans="1:6">
      <c r="A3" s="2234" t="s">
        <v>6436</v>
      </c>
      <c r="B3" s="2234"/>
      <c r="C3" s="2234"/>
      <c r="D3" s="2234"/>
      <c r="E3" s="2234"/>
      <c r="F3" s="2234"/>
    </row>
    <row r="4" spans="1:6" ht="19.5" customHeight="1">
      <c r="A4" s="387" t="s">
        <v>134</v>
      </c>
      <c r="B4" s="312" t="s">
        <v>676</v>
      </c>
      <c r="C4" s="312" t="s">
        <v>463</v>
      </c>
      <c r="D4" s="56" t="s">
        <v>788</v>
      </c>
      <c r="E4" s="388" t="s">
        <v>1394</v>
      </c>
      <c r="F4" s="56" t="s">
        <v>677</v>
      </c>
    </row>
    <row r="5" spans="1:6">
      <c r="A5" s="387"/>
      <c r="B5" s="2195" t="s">
        <v>139</v>
      </c>
      <c r="C5" s="2195"/>
      <c r="D5" s="2195"/>
      <c r="E5" s="388"/>
      <c r="F5" s="56"/>
    </row>
    <row r="6" spans="1:6" ht="31.5">
      <c r="A6" s="84">
        <v>1</v>
      </c>
      <c r="B6" s="50" t="s">
        <v>464</v>
      </c>
      <c r="C6" s="50" t="s">
        <v>26893</v>
      </c>
      <c r="D6" s="50" t="s">
        <v>239</v>
      </c>
      <c r="E6" s="189">
        <v>3000000</v>
      </c>
      <c r="F6" s="65" t="s">
        <v>118</v>
      </c>
    </row>
    <row r="7" spans="1:6" ht="78.75">
      <c r="A7" s="84">
        <f>A6+1</f>
        <v>2</v>
      </c>
      <c r="B7" s="50" t="s">
        <v>5</v>
      </c>
      <c r="C7" s="50" t="s">
        <v>26894</v>
      </c>
      <c r="D7" s="50" t="s">
        <v>240</v>
      </c>
      <c r="E7" s="189">
        <v>712452.53</v>
      </c>
      <c r="F7" s="65" t="s">
        <v>118</v>
      </c>
    </row>
    <row r="8" spans="1:6" ht="31.5">
      <c r="A8" s="84">
        <f t="shared" ref="A8:A14" si="0">A7+1</f>
        <v>3</v>
      </c>
      <c r="B8" s="50" t="s">
        <v>7</v>
      </c>
      <c r="C8" s="50" t="s">
        <v>26895</v>
      </c>
      <c r="D8" s="50" t="s">
        <v>794</v>
      </c>
      <c r="E8" s="189">
        <v>50000</v>
      </c>
      <c r="F8" s="65" t="s">
        <v>118</v>
      </c>
    </row>
    <row r="9" spans="1:6" ht="31.5">
      <c r="A9" s="84">
        <f t="shared" si="0"/>
        <v>4</v>
      </c>
      <c r="B9" s="50" t="s">
        <v>10</v>
      </c>
      <c r="C9" s="50" t="s">
        <v>26896</v>
      </c>
      <c r="D9" s="50" t="s">
        <v>580</v>
      </c>
      <c r="E9" s="189">
        <v>80000</v>
      </c>
      <c r="F9" s="65" t="s">
        <v>118</v>
      </c>
    </row>
    <row r="10" spans="1:6" ht="47.25">
      <c r="A10" s="84">
        <f t="shared" si="0"/>
        <v>5</v>
      </c>
      <c r="B10" s="50" t="s">
        <v>12</v>
      </c>
      <c r="C10" s="50" t="s">
        <v>26897</v>
      </c>
      <c r="D10" s="50" t="s">
        <v>14</v>
      </c>
      <c r="E10" s="189">
        <v>2700000</v>
      </c>
      <c r="F10" s="65" t="s">
        <v>118</v>
      </c>
    </row>
    <row r="11" spans="1:6">
      <c r="A11" s="84"/>
      <c r="B11" s="2173" t="s">
        <v>142</v>
      </c>
      <c r="C11" s="2174"/>
      <c r="D11" s="2175"/>
      <c r="E11" s="390"/>
      <c r="F11" s="65"/>
    </row>
    <row r="12" spans="1:6" ht="78.75">
      <c r="A12" s="84">
        <v>6</v>
      </c>
      <c r="B12" s="50" t="s">
        <v>5</v>
      </c>
      <c r="C12" s="50" t="s">
        <v>26898</v>
      </c>
      <c r="D12" s="50" t="s">
        <v>242</v>
      </c>
      <c r="E12" s="189">
        <v>1000000</v>
      </c>
      <c r="F12" s="65" t="s">
        <v>118</v>
      </c>
    </row>
    <row r="13" spans="1:6" ht="47.25">
      <c r="A13" s="84">
        <f t="shared" si="0"/>
        <v>7</v>
      </c>
      <c r="B13" s="50" t="s">
        <v>12</v>
      </c>
      <c r="C13" s="50" t="s">
        <v>26899</v>
      </c>
      <c r="D13" s="50" t="s">
        <v>14</v>
      </c>
      <c r="E13" s="189">
        <v>1000000</v>
      </c>
      <c r="F13" s="65" t="s">
        <v>118</v>
      </c>
    </row>
    <row r="14" spans="1:6" ht="63">
      <c r="A14" s="84">
        <f t="shared" si="0"/>
        <v>8</v>
      </c>
      <c r="B14" s="50" t="s">
        <v>360</v>
      </c>
      <c r="C14" s="50" t="s">
        <v>26900</v>
      </c>
      <c r="D14" s="50" t="s">
        <v>1736</v>
      </c>
      <c r="E14" s="189">
        <v>1271226.26</v>
      </c>
      <c r="F14" s="65" t="s">
        <v>118</v>
      </c>
    </row>
    <row r="15" spans="1:6">
      <c r="A15" s="84"/>
      <c r="B15" s="85" t="s">
        <v>207</v>
      </c>
      <c r="C15" s="84"/>
      <c r="D15" s="84"/>
      <c r="E15" s="390"/>
      <c r="F15" s="65"/>
    </row>
    <row r="16" spans="1:6" ht="63">
      <c r="A16" s="84">
        <v>9</v>
      </c>
      <c r="B16" s="51" t="s">
        <v>195</v>
      </c>
      <c r="C16" s="50" t="s">
        <v>26901</v>
      </c>
      <c r="D16" s="51" t="s">
        <v>196</v>
      </c>
      <c r="E16" s="189">
        <v>5738993.4500000002</v>
      </c>
      <c r="F16" s="65" t="s">
        <v>118</v>
      </c>
    </row>
    <row r="17" spans="1:6">
      <c r="A17" s="84"/>
      <c r="B17" s="85" t="s">
        <v>593</v>
      </c>
      <c r="C17" s="84"/>
      <c r="D17" s="84"/>
      <c r="E17" s="390"/>
      <c r="F17" s="65"/>
    </row>
    <row r="18" spans="1:6" ht="47.25">
      <c r="A18" s="84">
        <v>12</v>
      </c>
      <c r="B18" s="51" t="s">
        <v>39</v>
      </c>
      <c r="C18" s="50" t="s">
        <v>26905</v>
      </c>
      <c r="D18" s="51" t="s">
        <v>264</v>
      </c>
      <c r="E18" s="193">
        <v>20000000</v>
      </c>
      <c r="F18" s="65" t="s">
        <v>118</v>
      </c>
    </row>
    <row r="19" spans="1:6" ht="47.25">
      <c r="A19" s="84">
        <f>A18+1</f>
        <v>13</v>
      </c>
      <c r="B19" s="51" t="s">
        <v>41</v>
      </c>
      <c r="C19" s="50" t="s">
        <v>26906</v>
      </c>
      <c r="D19" s="51" t="s">
        <v>264</v>
      </c>
      <c r="E19" s="193">
        <v>11200000</v>
      </c>
      <c r="F19" s="65" t="s">
        <v>118</v>
      </c>
    </row>
    <row r="20" spans="1:6">
      <c r="A20" s="84"/>
      <c r="B20" s="51"/>
      <c r="C20" s="50"/>
      <c r="D20" s="51"/>
      <c r="E20" s="193">
        <f>SUM(E6:E19)</f>
        <v>46752672.240000002</v>
      </c>
      <c r="F20" s="65"/>
    </row>
    <row r="21" spans="1:6">
      <c r="A21" s="84"/>
      <c r="B21" s="51"/>
      <c r="C21" s="50"/>
      <c r="D21" s="51"/>
      <c r="E21" s="193"/>
      <c r="F21" s="65"/>
    </row>
    <row r="22" spans="1:6">
      <c r="A22" s="84"/>
      <c r="B22" s="51"/>
      <c r="C22" s="50"/>
      <c r="D22" s="51"/>
      <c r="E22" s="193"/>
      <c r="F22" s="65"/>
    </row>
    <row r="23" spans="1:6">
      <c r="A23" s="84"/>
      <c r="B23" s="51"/>
      <c r="C23" s="50"/>
      <c r="D23" s="51"/>
      <c r="E23" s="193"/>
      <c r="F23" s="65"/>
    </row>
    <row r="24" spans="1:6">
      <c r="A24" s="84"/>
      <c r="B24" s="51"/>
      <c r="C24" s="50"/>
      <c r="D24" s="51"/>
      <c r="E24" s="193"/>
      <c r="F24" s="65"/>
    </row>
    <row r="25" spans="1:6">
      <c r="A25" s="84"/>
      <c r="B25" s="51"/>
      <c r="C25" s="50"/>
      <c r="D25" s="51"/>
      <c r="E25" s="193"/>
      <c r="F25" s="65"/>
    </row>
    <row r="26" spans="1:6">
      <c r="A26" s="2234" t="s">
        <v>133</v>
      </c>
      <c r="B26" s="2234"/>
      <c r="C26" s="2234"/>
      <c r="D26" s="2234"/>
      <c r="E26" s="2234"/>
      <c r="F26" s="2234"/>
    </row>
    <row r="27" spans="1:6">
      <c r="A27" s="2234" t="s">
        <v>26892</v>
      </c>
      <c r="B27" s="2234"/>
      <c r="C27" s="2234"/>
      <c r="D27" s="2234"/>
      <c r="E27" s="2234"/>
      <c r="F27" s="2234"/>
    </row>
    <row r="28" spans="1:6">
      <c r="A28" s="2234" t="s">
        <v>6436</v>
      </c>
      <c r="B28" s="2234"/>
      <c r="C28" s="2234"/>
      <c r="D28" s="2234"/>
      <c r="E28" s="2234"/>
      <c r="F28" s="2234"/>
    </row>
    <row r="29" spans="1:6" ht="31.5">
      <c r="A29" s="387" t="s">
        <v>134</v>
      </c>
      <c r="B29" s="56" t="s">
        <v>676</v>
      </c>
      <c r="C29" s="312" t="s">
        <v>463</v>
      </c>
      <c r="D29" s="56" t="s">
        <v>788</v>
      </c>
      <c r="E29" s="388" t="s">
        <v>1394</v>
      </c>
      <c r="F29" s="56" t="s">
        <v>677</v>
      </c>
    </row>
    <row r="30" spans="1:6">
      <c r="A30" s="84"/>
      <c r="B30" s="85" t="s">
        <v>555</v>
      </c>
      <c r="C30" s="84"/>
      <c r="D30" s="84"/>
      <c r="E30" s="390"/>
      <c r="F30" s="65"/>
    </row>
    <row r="31" spans="1:6" ht="110.25">
      <c r="A31" s="147">
        <v>1</v>
      </c>
      <c r="B31" s="107" t="s">
        <v>247</v>
      </c>
      <c r="C31" s="60" t="s">
        <v>26902</v>
      </c>
      <c r="D31" s="107" t="s">
        <v>26903</v>
      </c>
      <c r="E31" s="193">
        <v>2180817.5099999998</v>
      </c>
      <c r="F31" s="66" t="s">
        <v>118</v>
      </c>
    </row>
    <row r="32" spans="1:6" ht="31.5">
      <c r="A32" s="84"/>
      <c r="B32" s="85" t="s">
        <v>930</v>
      </c>
      <c r="C32" s="84"/>
      <c r="D32" s="84"/>
      <c r="E32" s="390"/>
      <c r="F32" s="65"/>
    </row>
    <row r="33" spans="1:6" ht="31.5">
      <c r="A33" s="84">
        <v>2</v>
      </c>
      <c r="B33" s="51" t="s">
        <v>581</v>
      </c>
      <c r="C33" s="50" t="s">
        <v>26904</v>
      </c>
      <c r="D33" s="51" t="s">
        <v>42114</v>
      </c>
      <c r="E33" s="193">
        <v>2180817.5099999998</v>
      </c>
      <c r="F33" s="65" t="s">
        <v>118</v>
      </c>
    </row>
    <row r="34" spans="1:6">
      <c r="A34" s="84"/>
      <c r="B34" s="2171" t="s">
        <v>810</v>
      </c>
      <c r="C34" s="2171"/>
      <c r="D34" s="84"/>
      <c r="E34" s="390"/>
      <c r="F34" s="65"/>
    </row>
    <row r="35" spans="1:6" ht="31.5">
      <c r="A35" s="84">
        <v>3</v>
      </c>
      <c r="B35" s="50" t="s">
        <v>26908</v>
      </c>
      <c r="C35" s="51" t="s">
        <v>26909</v>
      </c>
      <c r="D35" s="50" t="s">
        <v>27567</v>
      </c>
      <c r="E35" s="189">
        <v>440000</v>
      </c>
      <c r="F35" s="65" t="s">
        <v>118</v>
      </c>
    </row>
    <row r="36" spans="1:6" ht="31.5">
      <c r="A36" s="84">
        <f t="shared" ref="A36:A65" si="1">A35+1</f>
        <v>4</v>
      </c>
      <c r="B36" s="50" t="s">
        <v>26910</v>
      </c>
      <c r="C36" s="51" t="s">
        <v>26911</v>
      </c>
      <c r="D36" s="50" t="s">
        <v>4806</v>
      </c>
      <c r="E36" s="189">
        <v>1200000</v>
      </c>
      <c r="F36" s="65" t="s">
        <v>4</v>
      </c>
    </row>
    <row r="37" spans="1:6" ht="31.5">
      <c r="A37" s="147">
        <f t="shared" si="1"/>
        <v>5</v>
      </c>
      <c r="B37" s="60" t="s">
        <v>26912</v>
      </c>
      <c r="C37" s="107" t="s">
        <v>26913</v>
      </c>
      <c r="D37" s="60" t="s">
        <v>42115</v>
      </c>
      <c r="E37" s="189">
        <v>800000</v>
      </c>
      <c r="F37" s="66" t="s">
        <v>4</v>
      </c>
    </row>
    <row r="38" spans="1:6" ht="31.5">
      <c r="A38" s="84">
        <f t="shared" si="1"/>
        <v>6</v>
      </c>
      <c r="B38" s="50" t="s">
        <v>26914</v>
      </c>
      <c r="C38" s="51" t="s">
        <v>26915</v>
      </c>
      <c r="D38" s="50" t="s">
        <v>26916</v>
      </c>
      <c r="E38" s="189">
        <v>1300000</v>
      </c>
      <c r="F38" s="65" t="s">
        <v>4</v>
      </c>
    </row>
    <row r="39" spans="1:6" ht="78.75">
      <c r="A39" s="84">
        <f t="shared" si="1"/>
        <v>7</v>
      </c>
      <c r="B39" s="50" t="s">
        <v>27568</v>
      </c>
      <c r="C39" s="51" t="s">
        <v>26917</v>
      </c>
      <c r="D39" s="50" t="s">
        <v>42116</v>
      </c>
      <c r="E39" s="189">
        <v>700000</v>
      </c>
      <c r="F39" s="65" t="s">
        <v>118</v>
      </c>
    </row>
    <row r="40" spans="1:6" ht="31.5">
      <c r="A40" s="84">
        <f t="shared" si="1"/>
        <v>8</v>
      </c>
      <c r="B40" s="50" t="s">
        <v>26918</v>
      </c>
      <c r="C40" s="51" t="s">
        <v>26919</v>
      </c>
      <c r="D40" s="50" t="s">
        <v>26916</v>
      </c>
      <c r="E40" s="189">
        <v>1300000</v>
      </c>
      <c r="F40" s="65" t="s">
        <v>4</v>
      </c>
    </row>
    <row r="41" spans="1:6" s="170" customFormat="1" ht="31.5">
      <c r="A41" s="84">
        <f t="shared" si="1"/>
        <v>9</v>
      </c>
      <c r="B41" s="50" t="s">
        <v>26920</v>
      </c>
      <c r="C41" s="51" t="s">
        <v>26921</v>
      </c>
      <c r="D41" s="50" t="s">
        <v>26922</v>
      </c>
      <c r="E41" s="189">
        <v>750000</v>
      </c>
      <c r="F41" s="65" t="s">
        <v>4</v>
      </c>
    </row>
    <row r="42" spans="1:6" ht="78.75">
      <c r="A42" s="147">
        <f t="shared" si="1"/>
        <v>10</v>
      </c>
      <c r="B42" s="60" t="s">
        <v>26923</v>
      </c>
      <c r="C42" s="107" t="s">
        <v>26924</v>
      </c>
      <c r="D42" s="60" t="s">
        <v>42117</v>
      </c>
      <c r="E42" s="189">
        <v>1060000</v>
      </c>
      <c r="F42" s="66" t="s">
        <v>4</v>
      </c>
    </row>
    <row r="43" spans="1:6" ht="31.5">
      <c r="A43" s="84">
        <f t="shared" si="1"/>
        <v>11</v>
      </c>
      <c r="B43" s="50" t="s">
        <v>26923</v>
      </c>
      <c r="C43" s="51" t="s">
        <v>26925</v>
      </c>
      <c r="D43" s="50" t="s">
        <v>26926</v>
      </c>
      <c r="E43" s="189">
        <v>1000000</v>
      </c>
      <c r="F43" s="65" t="s">
        <v>4</v>
      </c>
    </row>
    <row r="44" spans="1:6" ht="31.5">
      <c r="A44" s="84">
        <f t="shared" si="1"/>
        <v>12</v>
      </c>
      <c r="B44" s="50" t="s">
        <v>26927</v>
      </c>
      <c r="C44" s="51" t="s">
        <v>26928</v>
      </c>
      <c r="D44" s="50" t="s">
        <v>26916</v>
      </c>
      <c r="E44" s="189">
        <v>1300000</v>
      </c>
      <c r="F44" s="65" t="s">
        <v>4</v>
      </c>
    </row>
    <row r="45" spans="1:6" ht="31.5">
      <c r="A45" s="84">
        <f t="shared" si="1"/>
        <v>13</v>
      </c>
      <c r="B45" s="50" t="s">
        <v>26929</v>
      </c>
      <c r="C45" s="51" t="s">
        <v>26930</v>
      </c>
      <c r="D45" s="50" t="s">
        <v>26931</v>
      </c>
      <c r="E45" s="189">
        <v>1000000</v>
      </c>
      <c r="F45" s="65" t="s">
        <v>4</v>
      </c>
    </row>
    <row r="46" spans="1:6" ht="31.5">
      <c r="A46" s="84">
        <v>14</v>
      </c>
      <c r="B46" s="50" t="s">
        <v>42118</v>
      </c>
      <c r="C46" s="51" t="s">
        <v>26934</v>
      </c>
      <c r="D46" s="50" t="s">
        <v>827</v>
      </c>
      <c r="E46" s="189">
        <v>1200000</v>
      </c>
      <c r="F46" s="65" t="s">
        <v>4</v>
      </c>
    </row>
    <row r="47" spans="1:6" s="170" customFormat="1" ht="63">
      <c r="A47" s="147">
        <f t="shared" si="1"/>
        <v>15</v>
      </c>
      <c r="B47" s="60" t="s">
        <v>26935</v>
      </c>
      <c r="C47" s="107" t="s">
        <v>26936</v>
      </c>
      <c r="D47" s="60" t="s">
        <v>41322</v>
      </c>
      <c r="E47" s="189">
        <v>1000000</v>
      </c>
      <c r="F47" s="66" t="s">
        <v>4</v>
      </c>
    </row>
    <row r="48" spans="1:6" ht="31.5">
      <c r="A48" s="84">
        <f t="shared" si="1"/>
        <v>16</v>
      </c>
      <c r="B48" s="50" t="s">
        <v>26937</v>
      </c>
      <c r="C48" s="51" t="s">
        <v>26938</v>
      </c>
      <c r="D48" s="50" t="s">
        <v>26931</v>
      </c>
      <c r="E48" s="189">
        <v>1000000</v>
      </c>
      <c r="F48" s="65" t="s">
        <v>4</v>
      </c>
    </row>
    <row r="49" spans="1:8" ht="63">
      <c r="A49" s="84">
        <f t="shared" si="1"/>
        <v>17</v>
      </c>
      <c r="B49" s="50" t="s">
        <v>26939</v>
      </c>
      <c r="C49" s="51" t="s">
        <v>26940</v>
      </c>
      <c r="D49" s="50" t="s">
        <v>26941</v>
      </c>
      <c r="E49" s="189">
        <v>500000</v>
      </c>
      <c r="F49" s="65" t="s">
        <v>4</v>
      </c>
    </row>
    <row r="50" spans="1:8" ht="31.5">
      <c r="A50" s="84">
        <f t="shared" si="1"/>
        <v>18</v>
      </c>
      <c r="B50" s="50" t="s">
        <v>26942</v>
      </c>
      <c r="C50" s="51" t="s">
        <v>26943</v>
      </c>
      <c r="D50" s="50" t="s">
        <v>26944</v>
      </c>
      <c r="E50" s="189">
        <v>800000</v>
      </c>
      <c r="F50" s="65" t="s">
        <v>4</v>
      </c>
    </row>
    <row r="51" spans="1:8" s="170" customFormat="1" ht="31.5">
      <c r="A51" s="147">
        <f t="shared" si="1"/>
        <v>19</v>
      </c>
      <c r="B51" s="60" t="s">
        <v>26945</v>
      </c>
      <c r="C51" s="107" t="s">
        <v>26946</v>
      </c>
      <c r="D51" s="60" t="s">
        <v>827</v>
      </c>
      <c r="E51" s="189">
        <v>1200000</v>
      </c>
      <c r="F51" s="66" t="s">
        <v>4</v>
      </c>
      <c r="H51" s="1601"/>
    </row>
    <row r="52" spans="1:8" ht="78.75">
      <c r="A52" s="147">
        <f t="shared" si="1"/>
        <v>20</v>
      </c>
      <c r="B52" s="60" t="s">
        <v>26945</v>
      </c>
      <c r="C52" s="107" t="s">
        <v>26947</v>
      </c>
      <c r="D52" s="60" t="s">
        <v>42119</v>
      </c>
      <c r="E52" s="189">
        <v>700000</v>
      </c>
      <c r="F52" s="66" t="s">
        <v>4</v>
      </c>
    </row>
    <row r="53" spans="1:8" ht="31.5">
      <c r="A53" s="84">
        <f t="shared" si="1"/>
        <v>21</v>
      </c>
      <c r="B53" s="50" t="s">
        <v>26948</v>
      </c>
      <c r="C53" s="51" t="s">
        <v>26949</v>
      </c>
      <c r="D53" s="50" t="s">
        <v>4806</v>
      </c>
      <c r="E53" s="189">
        <v>1200000</v>
      </c>
      <c r="F53" s="65" t="s">
        <v>4</v>
      </c>
    </row>
    <row r="54" spans="1:8" ht="47.25">
      <c r="A54" s="84">
        <f t="shared" si="1"/>
        <v>22</v>
      </c>
      <c r="B54" s="50" t="s">
        <v>26950</v>
      </c>
      <c r="C54" s="51" t="s">
        <v>26951</v>
      </c>
      <c r="D54" s="50" t="s">
        <v>4806</v>
      </c>
      <c r="E54" s="189">
        <v>1200000</v>
      </c>
      <c r="F54" s="65" t="s">
        <v>4</v>
      </c>
    </row>
    <row r="55" spans="1:8" ht="47.25">
      <c r="A55" s="84">
        <f t="shared" si="1"/>
        <v>23</v>
      </c>
      <c r="B55" s="50" t="s">
        <v>26952</v>
      </c>
      <c r="C55" s="51" t="s">
        <v>26953</v>
      </c>
      <c r="D55" s="50" t="s">
        <v>26954</v>
      </c>
      <c r="E55" s="189">
        <v>350000</v>
      </c>
      <c r="F55" s="65" t="s">
        <v>4</v>
      </c>
    </row>
    <row r="56" spans="1:8" ht="47.25">
      <c r="A56" s="84">
        <f t="shared" si="1"/>
        <v>24</v>
      </c>
      <c r="B56" s="50" t="s">
        <v>5764</v>
      </c>
      <c r="C56" s="51" t="s">
        <v>26955</v>
      </c>
      <c r="D56" s="50" t="s">
        <v>26956</v>
      </c>
      <c r="E56" s="189">
        <v>1000000</v>
      </c>
      <c r="F56" s="65" t="s">
        <v>118</v>
      </c>
    </row>
    <row r="57" spans="1:8" ht="47.25">
      <c r="A57" s="147">
        <f t="shared" si="1"/>
        <v>25</v>
      </c>
      <c r="B57" s="60" t="s">
        <v>26957</v>
      </c>
      <c r="C57" s="107" t="s">
        <v>26958</v>
      </c>
      <c r="D57" s="60" t="s">
        <v>26959</v>
      </c>
      <c r="E57" s="189">
        <v>1200000</v>
      </c>
      <c r="F57" s="66" t="s">
        <v>4</v>
      </c>
    </row>
    <row r="58" spans="1:8" ht="31.5">
      <c r="A58" s="84">
        <f t="shared" si="1"/>
        <v>26</v>
      </c>
      <c r="B58" s="50" t="s">
        <v>26960</v>
      </c>
      <c r="C58" s="51" t="s">
        <v>26961</v>
      </c>
      <c r="D58" s="50" t="s">
        <v>4806</v>
      </c>
      <c r="E58" s="189">
        <v>1200000</v>
      </c>
      <c r="F58" s="65" t="s">
        <v>4</v>
      </c>
    </row>
    <row r="59" spans="1:8" ht="31.5">
      <c r="A59" s="84">
        <f t="shared" si="1"/>
        <v>27</v>
      </c>
      <c r="B59" s="50" t="s">
        <v>26962</v>
      </c>
      <c r="C59" s="51" t="s">
        <v>26963</v>
      </c>
      <c r="D59" s="50" t="s">
        <v>827</v>
      </c>
      <c r="E59" s="189">
        <v>1200000</v>
      </c>
      <c r="F59" s="65" t="s">
        <v>4</v>
      </c>
    </row>
    <row r="60" spans="1:8" ht="47.25">
      <c r="A60" s="84">
        <f t="shared" si="1"/>
        <v>28</v>
      </c>
      <c r="B60" s="50" t="s">
        <v>26964</v>
      </c>
      <c r="C60" s="51" t="s">
        <v>26965</v>
      </c>
      <c r="D60" s="50" t="s">
        <v>42120</v>
      </c>
      <c r="E60" s="189">
        <v>1400000</v>
      </c>
      <c r="F60" s="65" t="s">
        <v>4</v>
      </c>
    </row>
    <row r="61" spans="1:8" ht="31.5">
      <c r="A61" s="84">
        <f t="shared" si="1"/>
        <v>29</v>
      </c>
      <c r="B61" s="1787" t="s">
        <v>42121</v>
      </c>
      <c r="C61" s="51" t="s">
        <v>26947</v>
      </c>
      <c r="D61" s="1787" t="s">
        <v>4806</v>
      </c>
      <c r="E61" s="1788">
        <v>1200000</v>
      </c>
      <c r="F61" s="65" t="s">
        <v>4</v>
      </c>
    </row>
    <row r="62" spans="1:8" ht="31.5">
      <c r="A62" s="84">
        <f t="shared" si="1"/>
        <v>30</v>
      </c>
      <c r="B62" s="1787" t="s">
        <v>42122</v>
      </c>
      <c r="C62" s="51" t="s">
        <v>42123</v>
      </c>
      <c r="D62" s="1787" t="s">
        <v>4806</v>
      </c>
      <c r="E62" s="1788">
        <v>1200000</v>
      </c>
      <c r="F62" s="65" t="s">
        <v>4</v>
      </c>
    </row>
    <row r="63" spans="1:8" ht="47.25">
      <c r="A63" s="84">
        <f t="shared" si="1"/>
        <v>31</v>
      </c>
      <c r="B63" s="1787" t="s">
        <v>42124</v>
      </c>
      <c r="C63" s="51" t="s">
        <v>42125</v>
      </c>
      <c r="D63" s="1787" t="s">
        <v>82</v>
      </c>
      <c r="E63" s="1788">
        <v>1200000</v>
      </c>
      <c r="F63" s="65" t="s">
        <v>4</v>
      </c>
    </row>
    <row r="64" spans="1:8" ht="31.5">
      <c r="A64" s="84">
        <f t="shared" si="1"/>
        <v>32</v>
      </c>
      <c r="B64" s="1787" t="s">
        <v>42126</v>
      </c>
      <c r="C64" s="51" t="s">
        <v>42127</v>
      </c>
      <c r="D64" s="1787" t="s">
        <v>42128</v>
      </c>
      <c r="E64" s="1789">
        <v>200000</v>
      </c>
      <c r="F64" s="65" t="s">
        <v>4</v>
      </c>
    </row>
    <row r="65" spans="1:6" ht="31.5">
      <c r="A65" s="84">
        <f t="shared" si="1"/>
        <v>33</v>
      </c>
      <c r="B65" s="1790" t="s">
        <v>42129</v>
      </c>
      <c r="C65" s="51" t="s">
        <v>42130</v>
      </c>
      <c r="D65" s="1787" t="s">
        <v>4806</v>
      </c>
      <c r="E65" s="1788">
        <v>1200000</v>
      </c>
      <c r="F65" s="65" t="s">
        <v>4</v>
      </c>
    </row>
    <row r="66" spans="1:6">
      <c r="A66" s="84"/>
      <c r="B66" s="2171" t="s">
        <v>535</v>
      </c>
      <c r="C66" s="2171"/>
      <c r="D66" s="84"/>
      <c r="E66" s="390"/>
      <c r="F66" s="65"/>
    </row>
    <row r="67" spans="1:6" ht="47.25">
      <c r="A67" s="84">
        <v>35</v>
      </c>
      <c r="B67" s="51" t="s">
        <v>26968</v>
      </c>
      <c r="C67" s="51" t="s">
        <v>26969</v>
      </c>
      <c r="D67" s="51" t="s">
        <v>26970</v>
      </c>
      <c r="E67" s="193">
        <v>1200000</v>
      </c>
      <c r="F67" s="65" t="s">
        <v>4</v>
      </c>
    </row>
    <row r="68" spans="1:6" ht="47.25">
      <c r="A68" s="84">
        <f>A67+1</f>
        <v>36</v>
      </c>
      <c r="B68" s="51" t="s">
        <v>26973</v>
      </c>
      <c r="C68" s="51" t="s">
        <v>26974</v>
      </c>
      <c r="D68" s="51" t="s">
        <v>827</v>
      </c>
      <c r="E68" s="193">
        <v>1200000</v>
      </c>
      <c r="F68" s="65" t="s">
        <v>4</v>
      </c>
    </row>
    <row r="69" spans="1:6" ht="63">
      <c r="A69" s="84">
        <f t="shared" ref="A69:A74" si="2">A68+1</f>
        <v>37</v>
      </c>
      <c r="B69" s="50" t="s">
        <v>26975</v>
      </c>
      <c r="C69" s="51" t="s">
        <v>26976</v>
      </c>
      <c r="D69" s="51" t="s">
        <v>26970</v>
      </c>
      <c r="E69" s="193">
        <v>1200000</v>
      </c>
      <c r="F69" s="65" t="s">
        <v>4</v>
      </c>
    </row>
    <row r="70" spans="1:6" ht="47.25">
      <c r="A70" s="84">
        <f t="shared" si="2"/>
        <v>38</v>
      </c>
      <c r="B70" s="51" t="s">
        <v>26977</v>
      </c>
      <c r="C70" s="51" t="s">
        <v>26978</v>
      </c>
      <c r="D70" s="51" t="s">
        <v>4806</v>
      </c>
      <c r="E70" s="193">
        <v>1200000</v>
      </c>
      <c r="F70" s="65" t="s">
        <v>4</v>
      </c>
    </row>
    <row r="71" spans="1:6">
      <c r="A71" s="84"/>
      <c r="B71" s="2171" t="s">
        <v>662</v>
      </c>
      <c r="C71" s="2171"/>
      <c r="D71" s="84"/>
      <c r="E71" s="390"/>
      <c r="F71" s="65"/>
    </row>
    <row r="72" spans="1:6" s="170" customFormat="1" ht="78.75">
      <c r="A72" s="84">
        <v>39</v>
      </c>
      <c r="B72" s="51" t="s">
        <v>27569</v>
      </c>
      <c r="C72" s="50" t="s">
        <v>26979</v>
      </c>
      <c r="D72" s="51" t="s">
        <v>26980</v>
      </c>
      <c r="E72" s="193">
        <v>3200000</v>
      </c>
      <c r="F72" s="65" t="s">
        <v>118</v>
      </c>
    </row>
    <row r="73" spans="1:6" ht="31.5">
      <c r="A73" s="84">
        <f t="shared" si="2"/>
        <v>40</v>
      </c>
      <c r="B73" s="51" t="s">
        <v>26981</v>
      </c>
      <c r="C73" s="50" t="s">
        <v>26982</v>
      </c>
      <c r="D73" s="51" t="s">
        <v>26983</v>
      </c>
      <c r="E73" s="193">
        <v>1200000</v>
      </c>
      <c r="F73" s="65" t="s">
        <v>4</v>
      </c>
    </row>
    <row r="74" spans="1:6" ht="78.75">
      <c r="A74" s="84">
        <f t="shared" si="2"/>
        <v>41</v>
      </c>
      <c r="B74" s="51" t="s">
        <v>26984</v>
      </c>
      <c r="C74" s="50" t="s">
        <v>26985</v>
      </c>
      <c r="D74" s="51" t="s">
        <v>42131</v>
      </c>
      <c r="E74" s="193">
        <v>2009843.26</v>
      </c>
      <c r="F74" s="65" t="s">
        <v>118</v>
      </c>
    </row>
    <row r="75" spans="1:6">
      <c r="A75" s="84"/>
      <c r="B75" s="2189" t="s">
        <v>6358</v>
      </c>
      <c r="C75" s="2191"/>
      <c r="D75" s="51"/>
      <c r="E75" s="193"/>
      <c r="F75" s="65"/>
    </row>
    <row r="76" spans="1:6" ht="31.5">
      <c r="A76" s="84">
        <v>42</v>
      </c>
      <c r="B76" s="147" t="s">
        <v>26966</v>
      </c>
      <c r="C76" s="147" t="s">
        <v>26967</v>
      </c>
      <c r="D76" s="147" t="s">
        <v>42132</v>
      </c>
      <c r="E76" s="390">
        <v>2000000</v>
      </c>
      <c r="F76" s="66" t="s">
        <v>4</v>
      </c>
    </row>
    <row r="77" spans="1:6">
      <c r="A77" s="84"/>
      <c r="B77" s="2198" t="s">
        <v>2090</v>
      </c>
      <c r="C77" s="2198"/>
      <c r="D77" s="2198"/>
      <c r="E77" s="4">
        <f>SUM(E30:E76)</f>
        <v>48571478.279999994</v>
      </c>
      <c r="F77" s="65"/>
    </row>
    <row r="78" spans="1:6">
      <c r="A78" s="2143" t="s">
        <v>39556</v>
      </c>
      <c r="B78" s="2143"/>
      <c r="C78" s="2143"/>
      <c r="D78" s="2143" t="s">
        <v>1392</v>
      </c>
      <c r="E78" s="2143"/>
      <c r="F78" s="2143"/>
    </row>
    <row r="79" spans="1:6">
      <c r="A79" s="84"/>
      <c r="B79" s="51"/>
      <c r="C79" s="51"/>
      <c r="D79" s="51"/>
      <c r="E79" s="110"/>
      <c r="F79" s="65"/>
    </row>
    <row r="80" spans="1:6">
      <c r="A80" s="84"/>
      <c r="B80" s="50"/>
      <c r="C80" s="51"/>
      <c r="D80" s="51"/>
      <c r="E80" s="110"/>
      <c r="F80" s="65"/>
    </row>
    <row r="81" spans="1:6">
      <c r="A81" s="84"/>
      <c r="B81" s="51"/>
      <c r="C81" s="51"/>
      <c r="D81" s="51"/>
      <c r="E81" s="110"/>
      <c r="F81" s="65"/>
    </row>
    <row r="82" spans="1:6">
      <c r="A82" s="84"/>
      <c r="B82" s="2171"/>
      <c r="C82" s="2171"/>
      <c r="D82" s="84"/>
      <c r="E82" s="390"/>
      <c r="F82" s="65"/>
    </row>
    <row r="83" spans="1:6" s="170" customFormat="1">
      <c r="A83" s="371"/>
      <c r="B83" s="371"/>
      <c r="C83" s="371"/>
      <c r="D83" s="371"/>
      <c r="E83" s="371"/>
      <c r="F83" s="371"/>
    </row>
    <row r="84" spans="1:6" s="170" customFormat="1">
      <c r="A84" s="371"/>
      <c r="B84" s="371"/>
      <c r="C84" s="371"/>
      <c r="D84" s="371"/>
      <c r="E84" s="371"/>
      <c r="F84" s="371"/>
    </row>
    <row r="85" spans="1:6" s="170" customFormat="1">
      <c r="A85" s="371"/>
      <c r="B85" s="371"/>
      <c r="C85" s="371"/>
      <c r="D85" s="371"/>
      <c r="E85" s="371"/>
      <c r="F85" s="371"/>
    </row>
    <row r="86" spans="1:6" s="170" customFormat="1">
      <c r="A86" s="371"/>
      <c r="B86" s="371"/>
      <c r="C86" s="371"/>
      <c r="D86" s="371"/>
      <c r="E86" s="371"/>
      <c r="F86" s="371"/>
    </row>
    <row r="87" spans="1:6" s="170" customFormat="1">
      <c r="A87" s="84"/>
      <c r="B87" s="85" t="s">
        <v>8032</v>
      </c>
      <c r="C87" s="84"/>
      <c r="D87" s="84"/>
      <c r="E87" s="390"/>
      <c r="F87" s="65"/>
    </row>
    <row r="88" spans="1:6" s="170" customFormat="1" ht="47.25">
      <c r="A88" s="98">
        <v>52</v>
      </c>
      <c r="B88" s="143" t="s">
        <v>26986</v>
      </c>
      <c r="C88" s="97" t="s">
        <v>26909</v>
      </c>
      <c r="D88" s="143" t="s">
        <v>26987</v>
      </c>
      <c r="E88" s="193">
        <v>4916725</v>
      </c>
      <c r="F88" s="168" t="s">
        <v>118</v>
      </c>
    </row>
    <row r="89" spans="1:6" s="170" customFormat="1" ht="47.25">
      <c r="A89" s="98">
        <f>A88+1</f>
        <v>53</v>
      </c>
      <c r="B89" s="143" t="s">
        <v>27570</v>
      </c>
      <c r="C89" s="97" t="s">
        <v>26911</v>
      </c>
      <c r="D89" s="143" t="s">
        <v>26988</v>
      </c>
      <c r="E89" s="193">
        <v>2400000</v>
      </c>
      <c r="F89" s="168" t="s">
        <v>4</v>
      </c>
    </row>
    <row r="90" spans="1:6" s="170" customFormat="1" ht="78.75">
      <c r="A90" s="98">
        <v>43</v>
      </c>
      <c r="B90" s="1898" t="s">
        <v>26971</v>
      </c>
      <c r="C90" s="143" t="s">
        <v>26972</v>
      </c>
      <c r="D90" s="1898" t="s">
        <v>42133</v>
      </c>
      <c r="E90" s="142">
        <v>1200000</v>
      </c>
      <c r="F90" s="168" t="s">
        <v>4</v>
      </c>
    </row>
    <row r="91" spans="1:6" s="170" customFormat="1" ht="63">
      <c r="A91" s="98">
        <f>A37+1</f>
        <v>6</v>
      </c>
      <c r="B91" s="1898" t="s">
        <v>26932</v>
      </c>
      <c r="C91" s="143" t="s">
        <v>26933</v>
      </c>
      <c r="D91" s="1898" t="s">
        <v>42134</v>
      </c>
      <c r="E91" s="188">
        <v>1000000</v>
      </c>
      <c r="F91" s="168" t="s">
        <v>4</v>
      </c>
    </row>
    <row r="92" spans="1:6" s="170" customFormat="1" ht="189">
      <c r="A92" s="98">
        <f>A91+1</f>
        <v>7</v>
      </c>
      <c r="B92" s="1898" t="s">
        <v>18277</v>
      </c>
      <c r="C92" s="97" t="s">
        <v>26907</v>
      </c>
      <c r="D92" s="1898" t="s">
        <v>6036</v>
      </c>
      <c r="E92" s="142">
        <v>4200000</v>
      </c>
      <c r="F92" s="168" t="s">
        <v>118</v>
      </c>
    </row>
    <row r="93" spans="1:6" s="170" customFormat="1">
      <c r="A93" s="342"/>
      <c r="B93" s="342"/>
      <c r="C93" s="342"/>
      <c r="D93" s="342"/>
      <c r="E93" s="391">
        <f>SUM(E88:E92)</f>
        <v>13716725</v>
      </c>
      <c r="F93" s="389"/>
    </row>
    <row r="94" spans="1:6" s="170" customFormat="1">
      <c r="A94" s="371"/>
      <c r="B94" s="371"/>
      <c r="C94" s="371"/>
      <c r="D94" s="371"/>
      <c r="E94" s="371"/>
      <c r="F94" s="371"/>
    </row>
    <row r="95" spans="1:6" s="170" customFormat="1">
      <c r="A95" s="371"/>
      <c r="B95" s="371"/>
      <c r="C95" s="371"/>
      <c r="D95" s="371"/>
      <c r="E95" s="1791">
        <f>E93+E77+E20</f>
        <v>109040875.52</v>
      </c>
      <c r="F95" s="371"/>
    </row>
    <row r="96" spans="1:6" s="170" customFormat="1">
      <c r="A96" s="371"/>
      <c r="B96" s="371"/>
      <c r="C96" s="371"/>
      <c r="D96" s="371"/>
      <c r="E96" s="371"/>
      <c r="F96" s="371"/>
    </row>
  </sheetData>
  <mergeCells count="16">
    <mergeCell ref="A27:F27"/>
    <mergeCell ref="A28:F28"/>
    <mergeCell ref="B34:C34"/>
    <mergeCell ref="B82:C82"/>
    <mergeCell ref="A1:F1"/>
    <mergeCell ref="A2:F2"/>
    <mergeCell ref="A3:F3"/>
    <mergeCell ref="B5:D5"/>
    <mergeCell ref="B11:D11"/>
    <mergeCell ref="A26:F26"/>
    <mergeCell ref="B66:C66"/>
    <mergeCell ref="B71:C71"/>
    <mergeCell ref="B75:C75"/>
    <mergeCell ref="B77:D77"/>
    <mergeCell ref="A78:C78"/>
    <mergeCell ref="D78:F78"/>
  </mergeCells>
  <pageMargins left="0.7" right="0.7" top="0.75" bottom="0.75" header="0.3" footer="0.3"/>
  <pageSetup orientation="landscape" r:id="rId1"/>
  <headerFooter>
    <oddFooter>Page &amp;P of &amp;N</oddFooter>
  </headerFooter>
</worksheet>
</file>

<file path=xl/worksheets/sheet191.xml><?xml version="1.0" encoding="utf-8"?>
<worksheet xmlns="http://schemas.openxmlformats.org/spreadsheetml/2006/main" xmlns:r="http://schemas.openxmlformats.org/officeDocument/2006/relationships">
  <sheetPr>
    <tabColor theme="5" tint="-0.499984740745262"/>
  </sheetPr>
  <dimension ref="A1:K146"/>
  <sheetViews>
    <sheetView topLeftCell="A24" workbookViewId="0">
      <selection activeCell="E37" sqref="E37"/>
    </sheetView>
  </sheetViews>
  <sheetFormatPr defaultRowHeight="15.75"/>
  <cols>
    <col min="1" max="1" width="7" style="342" customWidth="1"/>
    <col min="2" max="2" width="14.28515625" style="342" customWidth="1"/>
    <col min="3" max="3" width="42.5703125" style="342" customWidth="1"/>
    <col min="4" max="4" width="27.140625" style="342" customWidth="1"/>
    <col min="5" max="5" width="19.42578125" style="391" customWidth="1"/>
    <col min="6" max="6" width="9.42578125" style="389" customWidth="1"/>
    <col min="7" max="16384" width="9.140625" style="83"/>
  </cols>
  <sheetData>
    <row r="1" spans="1:6" ht="15">
      <c r="A1" s="2500" t="s">
        <v>133</v>
      </c>
      <c r="B1" s="2500"/>
      <c r="C1" s="2500"/>
      <c r="D1" s="2500"/>
      <c r="E1" s="2500"/>
      <c r="F1" s="2500"/>
    </row>
    <row r="2" spans="1:6" ht="15">
      <c r="A2" s="2500" t="s">
        <v>11832</v>
      </c>
      <c r="B2" s="2500"/>
      <c r="C2" s="2500"/>
      <c r="D2" s="2500"/>
      <c r="E2" s="2500"/>
      <c r="F2" s="2500"/>
    </row>
    <row r="3" spans="1:6" ht="15">
      <c r="A3" s="2500" t="s">
        <v>140</v>
      </c>
      <c r="B3" s="2500"/>
      <c r="C3" s="2500"/>
      <c r="D3" s="2500"/>
      <c r="E3" s="2500"/>
      <c r="F3" s="2500"/>
    </row>
    <row r="4" spans="1:6" ht="31.5">
      <c r="A4" s="387" t="s">
        <v>134</v>
      </c>
      <c r="B4" s="312" t="s">
        <v>676</v>
      </c>
      <c r="C4" s="312" t="s">
        <v>463</v>
      </c>
      <c r="D4" s="56" t="s">
        <v>788</v>
      </c>
      <c r="E4" s="388" t="s">
        <v>1394</v>
      </c>
      <c r="F4" s="56" t="s">
        <v>677</v>
      </c>
    </row>
    <row r="5" spans="1:6">
      <c r="A5" s="387"/>
      <c r="B5" s="2195" t="s">
        <v>139</v>
      </c>
      <c r="C5" s="2195"/>
      <c r="D5" s="2195"/>
      <c r="E5" s="388"/>
      <c r="F5" s="56"/>
    </row>
    <row r="6" spans="1:6" ht="31.5">
      <c r="A6" s="84">
        <v>1</v>
      </c>
      <c r="B6" s="50" t="s">
        <v>464</v>
      </c>
      <c r="C6" s="50" t="s">
        <v>11833</v>
      </c>
      <c r="D6" s="50" t="s">
        <v>3</v>
      </c>
      <c r="E6" s="684">
        <v>1815204.12</v>
      </c>
      <c r="F6" s="118" t="s">
        <v>118</v>
      </c>
    </row>
    <row r="7" spans="1:6" ht="31.5">
      <c r="A7" s="84">
        <f>A6+1</f>
        <v>2</v>
      </c>
      <c r="B7" s="50" t="s">
        <v>7</v>
      </c>
      <c r="C7" s="50" t="s">
        <v>13018</v>
      </c>
      <c r="D7" s="50" t="s">
        <v>794</v>
      </c>
      <c r="E7" s="684">
        <v>12000</v>
      </c>
      <c r="F7" s="118" t="s">
        <v>118</v>
      </c>
    </row>
    <row r="8" spans="1:6" ht="78.75">
      <c r="A8" s="84">
        <f>A7+1</f>
        <v>3</v>
      </c>
      <c r="B8" s="50" t="s">
        <v>5</v>
      </c>
      <c r="C8" s="50" t="s">
        <v>13019</v>
      </c>
      <c r="D8" s="50" t="s">
        <v>240</v>
      </c>
      <c r="E8" s="684">
        <v>2983677.95</v>
      </c>
      <c r="F8" s="118" t="s">
        <v>118</v>
      </c>
    </row>
    <row r="9" spans="1:6" ht="47.25">
      <c r="A9" s="84">
        <f>A8+1</f>
        <v>4</v>
      </c>
      <c r="B9" s="50" t="s">
        <v>12</v>
      </c>
      <c r="C9" s="50" t="s">
        <v>13020</v>
      </c>
      <c r="D9" s="50" t="s">
        <v>14</v>
      </c>
      <c r="E9" s="684">
        <v>1248000</v>
      </c>
      <c r="F9" s="118" t="s">
        <v>118</v>
      </c>
    </row>
    <row r="10" spans="1:6">
      <c r="A10" s="84"/>
      <c r="B10" s="2173" t="s">
        <v>142</v>
      </c>
      <c r="C10" s="2174"/>
      <c r="D10" s="2175"/>
      <c r="E10" s="390"/>
      <c r="F10" s="65"/>
    </row>
    <row r="11" spans="1:6" ht="78.75">
      <c r="A11" s="84">
        <v>5</v>
      </c>
      <c r="B11" s="50" t="s">
        <v>5</v>
      </c>
      <c r="C11" s="50" t="s">
        <v>11834</v>
      </c>
      <c r="D11" s="50" t="s">
        <v>242</v>
      </c>
      <c r="E11" s="381">
        <v>323000</v>
      </c>
      <c r="F11" s="118" t="s">
        <v>118</v>
      </c>
    </row>
    <row r="12" spans="1:6" ht="31.5">
      <c r="A12" s="84">
        <v>6</v>
      </c>
      <c r="B12" s="50" t="s">
        <v>176</v>
      </c>
      <c r="C12" s="50" t="s">
        <v>11835</v>
      </c>
      <c r="D12" s="50" t="s">
        <v>585</v>
      </c>
      <c r="E12" s="381">
        <v>2020000</v>
      </c>
      <c r="F12" s="118" t="s">
        <v>118</v>
      </c>
    </row>
    <row r="13" spans="1:6" ht="63">
      <c r="A13" s="84">
        <v>7</v>
      </c>
      <c r="B13" s="50" t="s">
        <v>360</v>
      </c>
      <c r="C13" s="50" t="s">
        <v>11836</v>
      </c>
      <c r="D13" s="50" t="s">
        <v>1736</v>
      </c>
      <c r="E13" s="381">
        <v>550000</v>
      </c>
      <c r="F13" s="118" t="s">
        <v>118</v>
      </c>
    </row>
    <row r="14" spans="1:6">
      <c r="A14" s="84"/>
      <c r="B14" s="85" t="s">
        <v>593</v>
      </c>
      <c r="C14" s="84"/>
      <c r="D14" s="84"/>
      <c r="E14" s="390"/>
      <c r="F14" s="65"/>
    </row>
    <row r="15" spans="1:6" ht="47.25">
      <c r="A15" s="84">
        <v>8</v>
      </c>
      <c r="B15" s="51" t="s">
        <v>39</v>
      </c>
      <c r="C15" s="50" t="s">
        <v>11837</v>
      </c>
      <c r="D15" s="51" t="s">
        <v>2931</v>
      </c>
      <c r="E15" s="684">
        <v>9000000</v>
      </c>
      <c r="F15" s="118" t="s">
        <v>110</v>
      </c>
    </row>
    <row r="16" spans="1:6" ht="47.25">
      <c r="A16" s="84">
        <v>9</v>
      </c>
      <c r="B16" s="51" t="s">
        <v>41</v>
      </c>
      <c r="C16" s="50" t="s">
        <v>11838</v>
      </c>
      <c r="D16" s="51" t="s">
        <v>2931</v>
      </c>
      <c r="E16" s="684">
        <v>10500000</v>
      </c>
      <c r="F16" s="118" t="s">
        <v>110</v>
      </c>
    </row>
    <row r="17" spans="1:6" ht="47.25">
      <c r="A17" s="84">
        <v>10</v>
      </c>
      <c r="B17" s="51" t="s">
        <v>1399</v>
      </c>
      <c r="C17" s="50" t="s">
        <v>11839</v>
      </c>
      <c r="D17" s="51" t="s">
        <v>2931</v>
      </c>
      <c r="E17" s="684">
        <v>500000</v>
      </c>
      <c r="F17" s="118" t="s">
        <v>110</v>
      </c>
    </row>
    <row r="18" spans="1:6" ht="18.75" customHeight="1">
      <c r="A18" s="84"/>
      <c r="B18" s="2173" t="s">
        <v>207</v>
      </c>
      <c r="C18" s="2175"/>
      <c r="D18" s="84"/>
      <c r="E18" s="390"/>
      <c r="F18" s="65"/>
    </row>
    <row r="19" spans="1:6" ht="78.75">
      <c r="A19" s="84">
        <v>11</v>
      </c>
      <c r="B19" s="50" t="s">
        <v>195</v>
      </c>
      <c r="C19" s="50" t="s">
        <v>11840</v>
      </c>
      <c r="D19" s="50" t="s">
        <v>7010</v>
      </c>
      <c r="E19" s="684">
        <v>5738993.4500000002</v>
      </c>
      <c r="F19" s="118" t="s">
        <v>110</v>
      </c>
    </row>
    <row r="20" spans="1:6">
      <c r="A20" s="84"/>
      <c r="B20" s="173" t="s">
        <v>15</v>
      </c>
      <c r="C20" s="50"/>
      <c r="D20" s="50"/>
      <c r="E20" s="634">
        <f>SUM(E6:E19)</f>
        <v>34690875.520000003</v>
      </c>
      <c r="F20" s="118"/>
    </row>
    <row r="21" spans="1:6" ht="77.25" customHeight="1">
      <c r="A21" s="2143" t="s">
        <v>13021</v>
      </c>
      <c r="B21" s="2143"/>
      <c r="C21" s="2143"/>
      <c r="D21" s="2143" t="s">
        <v>172</v>
      </c>
      <c r="E21" s="2143"/>
      <c r="F21" s="2143"/>
    </row>
    <row r="22" spans="1:6">
      <c r="A22" s="84"/>
      <c r="B22" s="50"/>
      <c r="C22" s="50"/>
      <c r="D22" s="50"/>
      <c r="E22" s="684"/>
      <c r="F22" s="118"/>
    </row>
    <row r="23" spans="1:6">
      <c r="A23" s="84"/>
      <c r="B23" s="50"/>
      <c r="C23" s="50"/>
      <c r="D23" s="50"/>
      <c r="E23" s="684"/>
      <c r="F23" s="118"/>
    </row>
    <row r="24" spans="1:6">
      <c r="A24" s="84"/>
      <c r="B24" s="50"/>
      <c r="C24" s="50"/>
      <c r="D24" s="50"/>
      <c r="E24" s="684"/>
      <c r="F24" s="118"/>
    </row>
    <row r="25" spans="1:6">
      <c r="A25" s="84"/>
      <c r="B25" s="50"/>
      <c r="C25" s="50"/>
      <c r="D25" s="50"/>
      <c r="E25" s="684"/>
      <c r="F25" s="118"/>
    </row>
    <row r="26" spans="1:6">
      <c r="A26" s="84"/>
      <c r="B26" s="50"/>
      <c r="C26" s="50"/>
      <c r="D26" s="50"/>
      <c r="E26" s="684"/>
      <c r="F26" s="118"/>
    </row>
    <row r="27" spans="1:6">
      <c r="A27" s="84"/>
      <c r="B27" s="50"/>
      <c r="C27" s="50"/>
      <c r="D27" s="50"/>
      <c r="E27" s="684"/>
      <c r="F27" s="118"/>
    </row>
    <row r="28" spans="1:6">
      <c r="A28" s="84"/>
      <c r="B28" s="50"/>
      <c r="C28" s="50"/>
      <c r="D28" s="50"/>
      <c r="E28" s="684"/>
      <c r="F28" s="118"/>
    </row>
    <row r="29" spans="1:6">
      <c r="A29" s="84"/>
      <c r="B29" s="50"/>
      <c r="C29" s="50"/>
      <c r="D29" s="50"/>
      <c r="E29" s="684"/>
      <c r="F29" s="118"/>
    </row>
    <row r="30" spans="1:6">
      <c r="A30" s="84"/>
      <c r="B30" s="50"/>
      <c r="C30" s="50"/>
      <c r="D30" s="50"/>
      <c r="E30" s="684"/>
      <c r="F30" s="118"/>
    </row>
    <row r="31" spans="1:6">
      <c r="A31" s="84"/>
      <c r="B31" s="50"/>
      <c r="C31" s="50"/>
      <c r="D31" s="50"/>
      <c r="E31" s="684"/>
      <c r="F31" s="118"/>
    </row>
    <row r="32" spans="1:6">
      <c r="A32" s="84"/>
      <c r="B32" s="50"/>
      <c r="C32" s="50"/>
      <c r="D32" s="50"/>
      <c r="E32" s="684"/>
      <c r="F32" s="118"/>
    </row>
    <row r="33" spans="1:11" ht="15">
      <c r="A33" s="2500" t="s">
        <v>133</v>
      </c>
      <c r="B33" s="2500"/>
      <c r="C33" s="2500"/>
      <c r="D33" s="2500"/>
      <c r="E33" s="2500"/>
      <c r="F33" s="2500"/>
    </row>
    <row r="34" spans="1:11" ht="15">
      <c r="A34" s="2500" t="s">
        <v>11832</v>
      </c>
      <c r="B34" s="2500"/>
      <c r="C34" s="2500"/>
      <c r="D34" s="2500"/>
      <c r="E34" s="2500"/>
      <c r="F34" s="2500"/>
    </row>
    <row r="35" spans="1:11" ht="15">
      <c r="A35" s="2500" t="s">
        <v>140</v>
      </c>
      <c r="B35" s="2500"/>
      <c r="C35" s="2500"/>
      <c r="D35" s="2500"/>
      <c r="E35" s="2500"/>
      <c r="F35" s="2500"/>
    </row>
    <row r="36" spans="1:11" ht="31.5">
      <c r="A36" s="387" t="s">
        <v>134</v>
      </c>
      <c r="B36" s="56" t="s">
        <v>676</v>
      </c>
      <c r="C36" s="312" t="s">
        <v>463</v>
      </c>
      <c r="D36" s="56" t="s">
        <v>788</v>
      </c>
      <c r="E36" s="388" t="s">
        <v>1394</v>
      </c>
      <c r="F36" s="56" t="s">
        <v>677</v>
      </c>
    </row>
    <row r="37" spans="1:11">
      <c r="A37" s="84"/>
      <c r="B37" s="85" t="s">
        <v>555</v>
      </c>
      <c r="C37" s="84"/>
      <c r="D37" s="84"/>
      <c r="E37" s="390"/>
      <c r="F37" s="65"/>
    </row>
    <row r="38" spans="1:11" ht="94.5">
      <c r="A38" s="84">
        <v>1</v>
      </c>
      <c r="B38" s="50" t="s">
        <v>11841</v>
      </c>
      <c r="C38" s="50" t="s">
        <v>11842</v>
      </c>
      <c r="D38" s="51" t="s">
        <v>11843</v>
      </c>
      <c r="E38" s="390">
        <v>1000000</v>
      </c>
      <c r="F38" s="118" t="s">
        <v>110</v>
      </c>
    </row>
    <row r="39" spans="1:11">
      <c r="A39" s="84"/>
      <c r="B39" s="2173" t="s">
        <v>930</v>
      </c>
      <c r="C39" s="2175"/>
      <c r="D39" s="84"/>
      <c r="E39" s="390"/>
      <c r="F39" s="65"/>
    </row>
    <row r="40" spans="1:11" ht="141.75">
      <c r="A40" s="84">
        <v>2</v>
      </c>
      <c r="B40" s="84" t="s">
        <v>11844</v>
      </c>
      <c r="C40" s="51" t="s">
        <v>11845</v>
      </c>
      <c r="D40" s="84" t="s">
        <v>14931</v>
      </c>
      <c r="E40" s="390">
        <v>300000</v>
      </c>
      <c r="F40" s="678" t="s">
        <v>110</v>
      </c>
      <c r="I40" s="83">
        <v>37500</v>
      </c>
      <c r="J40" s="83">
        <v>8</v>
      </c>
      <c r="K40" s="83">
        <f>I40*J40</f>
        <v>300000</v>
      </c>
    </row>
    <row r="41" spans="1:11">
      <c r="A41" s="84"/>
      <c r="B41" s="2171" t="s">
        <v>810</v>
      </c>
      <c r="C41" s="2171"/>
      <c r="D41" s="84"/>
      <c r="E41" s="390"/>
      <c r="F41" s="65"/>
    </row>
    <row r="42" spans="1:11" ht="63">
      <c r="A42" s="84">
        <v>3</v>
      </c>
      <c r="B42" s="51" t="s">
        <v>11846</v>
      </c>
      <c r="C42" s="50" t="s">
        <v>11847</v>
      </c>
      <c r="D42" s="51" t="s">
        <v>11848</v>
      </c>
      <c r="E42" s="684">
        <v>400000</v>
      </c>
      <c r="F42" s="118" t="s">
        <v>110</v>
      </c>
    </row>
    <row r="43" spans="1:11" ht="78.75">
      <c r="A43" s="84">
        <v>4</v>
      </c>
      <c r="B43" s="102" t="s">
        <v>11849</v>
      </c>
      <c r="C43" s="50" t="s">
        <v>11850</v>
      </c>
      <c r="D43" s="51" t="s">
        <v>36517</v>
      </c>
      <c r="E43" s="191">
        <v>1100000</v>
      </c>
      <c r="F43" s="118" t="s">
        <v>110</v>
      </c>
    </row>
    <row r="44" spans="1:11" ht="47.25">
      <c r="A44" s="84">
        <v>5</v>
      </c>
      <c r="B44" s="102" t="s">
        <v>11851</v>
      </c>
      <c r="C44" s="50" t="s">
        <v>11852</v>
      </c>
      <c r="D44" s="51" t="s">
        <v>36518</v>
      </c>
      <c r="E44" s="191">
        <v>100000</v>
      </c>
      <c r="F44" s="118" t="s">
        <v>110</v>
      </c>
    </row>
    <row r="45" spans="1:11" ht="94.5">
      <c r="A45" s="84">
        <v>6</v>
      </c>
      <c r="B45" s="102" t="s">
        <v>11853</v>
      </c>
      <c r="C45" s="50" t="s">
        <v>11854</v>
      </c>
      <c r="D45" s="51" t="s">
        <v>36520</v>
      </c>
      <c r="E45" s="191">
        <v>1100000</v>
      </c>
      <c r="F45" s="118" t="s">
        <v>110</v>
      </c>
    </row>
    <row r="46" spans="1:11" ht="94.5">
      <c r="A46" s="84">
        <v>7</v>
      </c>
      <c r="B46" s="102" t="s">
        <v>11855</v>
      </c>
      <c r="C46" s="50" t="s">
        <v>11856</v>
      </c>
      <c r="D46" s="51" t="s">
        <v>36519</v>
      </c>
      <c r="E46" s="191">
        <v>1100000</v>
      </c>
      <c r="F46" s="118" t="s">
        <v>110</v>
      </c>
    </row>
    <row r="47" spans="1:11" ht="47.25">
      <c r="A47" s="84">
        <v>8</v>
      </c>
      <c r="B47" s="102" t="s">
        <v>11857</v>
      </c>
      <c r="C47" s="50" t="s">
        <v>11858</v>
      </c>
      <c r="D47" s="51" t="s">
        <v>1115</v>
      </c>
      <c r="E47" s="191">
        <v>1000000</v>
      </c>
      <c r="F47" s="118" t="s">
        <v>558</v>
      </c>
    </row>
    <row r="48" spans="1:11" ht="47.25">
      <c r="A48" s="84">
        <v>9</v>
      </c>
      <c r="B48" s="102" t="s">
        <v>11859</v>
      </c>
      <c r="C48" s="50" t="s">
        <v>11860</v>
      </c>
      <c r="D48" s="84" t="s">
        <v>11861</v>
      </c>
      <c r="E48" s="191">
        <v>600000</v>
      </c>
      <c r="F48" s="118" t="s">
        <v>110</v>
      </c>
    </row>
    <row r="49" spans="1:6" ht="47.25">
      <c r="A49" s="84">
        <v>10</v>
      </c>
      <c r="B49" s="102" t="s">
        <v>11862</v>
      </c>
      <c r="C49" s="50" t="s">
        <v>11863</v>
      </c>
      <c r="D49" s="84" t="s">
        <v>14932</v>
      </c>
      <c r="E49" s="191">
        <v>200000</v>
      </c>
      <c r="F49" s="118" t="s">
        <v>110</v>
      </c>
    </row>
    <row r="50" spans="1:6" ht="78.75">
      <c r="A50" s="84">
        <v>11</v>
      </c>
      <c r="B50" s="102" t="s">
        <v>11864</v>
      </c>
      <c r="C50" s="50" t="s">
        <v>11865</v>
      </c>
      <c r="D50" s="51" t="s">
        <v>11866</v>
      </c>
      <c r="E50" s="684">
        <v>1200000</v>
      </c>
      <c r="F50" s="118" t="s">
        <v>110</v>
      </c>
    </row>
    <row r="51" spans="1:6" ht="47.25">
      <c r="A51" s="84">
        <v>12</v>
      </c>
      <c r="B51" s="102" t="s">
        <v>11867</v>
      </c>
      <c r="C51" s="50" t="s">
        <v>11868</v>
      </c>
      <c r="D51" s="51" t="s">
        <v>11869</v>
      </c>
      <c r="E51" s="191">
        <v>300000</v>
      </c>
      <c r="F51" s="118" t="s">
        <v>110</v>
      </c>
    </row>
    <row r="52" spans="1:6" ht="47.25">
      <c r="A52" s="84">
        <v>13</v>
      </c>
      <c r="B52" s="102" t="s">
        <v>11870</v>
      </c>
      <c r="C52" s="50" t="s">
        <v>11871</v>
      </c>
      <c r="D52" s="51" t="s">
        <v>11872</v>
      </c>
      <c r="E52" s="191">
        <v>300000</v>
      </c>
      <c r="F52" s="118" t="s">
        <v>110</v>
      </c>
    </row>
    <row r="53" spans="1:6" ht="47.25">
      <c r="A53" s="84">
        <v>14</v>
      </c>
      <c r="B53" s="102" t="s">
        <v>11873</v>
      </c>
      <c r="C53" s="50" t="s">
        <v>11874</v>
      </c>
      <c r="D53" s="51" t="s">
        <v>36521</v>
      </c>
      <c r="E53" s="191">
        <v>100000</v>
      </c>
      <c r="F53" s="118" t="s">
        <v>110</v>
      </c>
    </row>
    <row r="54" spans="1:6" ht="47.25">
      <c r="A54" s="84">
        <v>15</v>
      </c>
      <c r="B54" s="102" t="s">
        <v>11875</v>
      </c>
      <c r="C54" s="50" t="s">
        <v>11876</v>
      </c>
      <c r="D54" s="51" t="s">
        <v>14932</v>
      </c>
      <c r="E54" s="191">
        <v>200000</v>
      </c>
      <c r="F54" s="118" t="s">
        <v>110</v>
      </c>
    </row>
    <row r="55" spans="1:6" ht="63">
      <c r="A55" s="84">
        <v>16</v>
      </c>
      <c r="B55" s="102" t="s">
        <v>11877</v>
      </c>
      <c r="C55" s="50" t="s">
        <v>11878</v>
      </c>
      <c r="D55" s="51" t="s">
        <v>827</v>
      </c>
      <c r="E55" s="191">
        <v>600000</v>
      </c>
      <c r="F55" s="118" t="s">
        <v>558</v>
      </c>
    </row>
    <row r="56" spans="1:6" ht="78.75">
      <c r="A56" s="84">
        <v>17</v>
      </c>
      <c r="B56" s="102" t="s">
        <v>11879</v>
      </c>
      <c r="C56" s="50" t="s">
        <v>11880</v>
      </c>
      <c r="D56" s="51" t="s">
        <v>14933</v>
      </c>
      <c r="E56" s="191">
        <v>700000</v>
      </c>
      <c r="F56" s="118" t="s">
        <v>110</v>
      </c>
    </row>
    <row r="57" spans="1:6" ht="47.25">
      <c r="A57" s="84">
        <v>18</v>
      </c>
      <c r="B57" s="102" t="s">
        <v>11881</v>
      </c>
      <c r="C57" s="50" t="s">
        <v>11882</v>
      </c>
      <c r="D57" s="51" t="s">
        <v>36522</v>
      </c>
      <c r="E57" s="191">
        <v>300000</v>
      </c>
      <c r="F57" s="118" t="s">
        <v>110</v>
      </c>
    </row>
    <row r="58" spans="1:6" ht="47.25">
      <c r="A58" s="84">
        <v>19</v>
      </c>
      <c r="B58" s="102" t="s">
        <v>11883</v>
      </c>
      <c r="C58" s="50" t="s">
        <v>11884</v>
      </c>
      <c r="D58" s="51" t="s">
        <v>1115</v>
      </c>
      <c r="E58" s="191">
        <v>2000000</v>
      </c>
      <c r="F58" s="118" t="s">
        <v>558</v>
      </c>
    </row>
    <row r="59" spans="1:6" ht="47.25">
      <c r="A59" s="84">
        <v>20</v>
      </c>
      <c r="B59" s="102" t="s">
        <v>11885</v>
      </c>
      <c r="C59" s="50" t="s">
        <v>11886</v>
      </c>
      <c r="D59" s="51" t="s">
        <v>1115</v>
      </c>
      <c r="E59" s="191">
        <v>1200000</v>
      </c>
      <c r="F59" s="118" t="s">
        <v>558</v>
      </c>
    </row>
    <row r="60" spans="1:6" ht="63">
      <c r="A60" s="84">
        <v>21</v>
      </c>
      <c r="B60" s="102" t="s">
        <v>11887</v>
      </c>
      <c r="C60" s="50" t="s">
        <v>11888</v>
      </c>
      <c r="D60" s="51" t="s">
        <v>36522</v>
      </c>
      <c r="E60" s="191">
        <v>300000</v>
      </c>
      <c r="F60" s="118" t="s">
        <v>110</v>
      </c>
    </row>
    <row r="61" spans="1:6" ht="47.25">
      <c r="A61" s="84">
        <v>22</v>
      </c>
      <c r="B61" s="102" t="s">
        <v>11889</v>
      </c>
      <c r="C61" s="50" t="s">
        <v>11890</v>
      </c>
      <c r="D61" s="51" t="s">
        <v>827</v>
      </c>
      <c r="E61" s="191">
        <v>600000</v>
      </c>
      <c r="F61" s="118" t="s">
        <v>558</v>
      </c>
    </row>
    <row r="62" spans="1:6" ht="78.75">
      <c r="A62" s="84">
        <v>23</v>
      </c>
      <c r="B62" s="102" t="s">
        <v>11891</v>
      </c>
      <c r="C62" s="50" t="s">
        <v>11892</v>
      </c>
      <c r="D62" s="51" t="s">
        <v>14934</v>
      </c>
      <c r="E62" s="191">
        <v>900000</v>
      </c>
      <c r="F62" s="118" t="s">
        <v>110</v>
      </c>
    </row>
    <row r="63" spans="1:6" ht="47.25">
      <c r="A63" s="84">
        <v>24</v>
      </c>
      <c r="B63" s="102" t="s">
        <v>11893</v>
      </c>
      <c r="C63" s="50" t="s">
        <v>11894</v>
      </c>
      <c r="D63" s="51" t="s">
        <v>1449</v>
      </c>
      <c r="E63" s="191">
        <v>1200000</v>
      </c>
      <c r="F63" s="118" t="s">
        <v>558</v>
      </c>
    </row>
    <row r="64" spans="1:6" ht="47.25">
      <c r="A64" s="84">
        <v>25</v>
      </c>
      <c r="B64" s="102" t="s">
        <v>9012</v>
      </c>
      <c r="C64" s="50" t="s">
        <v>11895</v>
      </c>
      <c r="D64" s="51" t="s">
        <v>1449</v>
      </c>
      <c r="E64" s="191">
        <v>1100000</v>
      </c>
      <c r="F64" s="118" t="s">
        <v>558</v>
      </c>
    </row>
    <row r="65" spans="1:6" ht="47.25">
      <c r="A65" s="84">
        <v>26</v>
      </c>
      <c r="B65" s="102" t="s">
        <v>11896</v>
      </c>
      <c r="C65" s="50" t="s">
        <v>11897</v>
      </c>
      <c r="D65" s="51" t="s">
        <v>1115</v>
      </c>
      <c r="E65" s="191">
        <v>1100000</v>
      </c>
      <c r="F65" s="118" t="s">
        <v>558</v>
      </c>
    </row>
    <row r="66" spans="1:6" ht="47.25">
      <c r="A66" s="84">
        <v>27</v>
      </c>
      <c r="B66" s="102" t="s">
        <v>11898</v>
      </c>
      <c r="C66" s="50" t="s">
        <v>11899</v>
      </c>
      <c r="D66" s="51" t="s">
        <v>11900</v>
      </c>
      <c r="E66" s="191">
        <v>200000</v>
      </c>
      <c r="F66" s="118" t="s">
        <v>110</v>
      </c>
    </row>
    <row r="67" spans="1:6" ht="94.5">
      <c r="A67" s="84">
        <v>28</v>
      </c>
      <c r="B67" s="102" t="s">
        <v>9155</v>
      </c>
      <c r="C67" s="50" t="s">
        <v>11901</v>
      </c>
      <c r="D67" s="51" t="s">
        <v>36523</v>
      </c>
      <c r="E67" s="191">
        <v>1000000</v>
      </c>
      <c r="F67" s="118" t="s">
        <v>110</v>
      </c>
    </row>
    <row r="68" spans="1:6" ht="94.5">
      <c r="A68" s="84">
        <v>29</v>
      </c>
      <c r="B68" s="102" t="s">
        <v>11904</v>
      </c>
      <c r="C68" s="50" t="s">
        <v>11905</v>
      </c>
      <c r="D68" s="51" t="s">
        <v>36524</v>
      </c>
      <c r="E68" s="191">
        <v>1100000</v>
      </c>
      <c r="F68" s="118" t="s">
        <v>110</v>
      </c>
    </row>
    <row r="69" spans="1:6" ht="94.5">
      <c r="A69" s="84">
        <v>30</v>
      </c>
      <c r="B69" s="102" t="s">
        <v>11906</v>
      </c>
      <c r="C69" s="50" t="s">
        <v>11907</v>
      </c>
      <c r="D69" s="51" t="s">
        <v>11908</v>
      </c>
      <c r="E69" s="191">
        <v>1200000</v>
      </c>
      <c r="F69" s="118" t="s">
        <v>110</v>
      </c>
    </row>
    <row r="70" spans="1:6" ht="94.5">
      <c r="A70" s="84">
        <v>31</v>
      </c>
      <c r="B70" s="102" t="s">
        <v>11909</v>
      </c>
      <c r="C70" s="50" t="s">
        <v>11910</v>
      </c>
      <c r="D70" s="51" t="s">
        <v>14935</v>
      </c>
      <c r="E70" s="684">
        <v>1200000</v>
      </c>
      <c r="F70" s="118" t="s">
        <v>110</v>
      </c>
    </row>
    <row r="71" spans="1:6" ht="47.25">
      <c r="A71" s="84">
        <v>32</v>
      </c>
      <c r="B71" s="102" t="s">
        <v>11911</v>
      </c>
      <c r="C71" s="50" t="s">
        <v>11912</v>
      </c>
      <c r="D71" s="51" t="s">
        <v>14936</v>
      </c>
      <c r="E71" s="191">
        <v>600000</v>
      </c>
      <c r="F71" s="118" t="s">
        <v>110</v>
      </c>
    </row>
    <row r="72" spans="1:6" ht="47.25">
      <c r="A72" s="84">
        <v>33</v>
      </c>
      <c r="B72" s="102" t="s">
        <v>11913</v>
      </c>
      <c r="C72" s="50" t="s">
        <v>11914</v>
      </c>
      <c r="D72" s="51" t="s">
        <v>1115</v>
      </c>
      <c r="E72" s="191">
        <v>1200000</v>
      </c>
      <c r="F72" s="118" t="s">
        <v>558</v>
      </c>
    </row>
    <row r="73" spans="1:6" ht="47.25">
      <c r="A73" s="84">
        <v>34</v>
      </c>
      <c r="B73" s="102" t="s">
        <v>11915</v>
      </c>
      <c r="C73" s="50" t="s">
        <v>11916</v>
      </c>
      <c r="D73" s="51" t="s">
        <v>11917</v>
      </c>
      <c r="E73" s="191">
        <v>300000</v>
      </c>
      <c r="F73" s="118" t="s">
        <v>558</v>
      </c>
    </row>
    <row r="74" spans="1:6" ht="63">
      <c r="A74" s="84">
        <v>35</v>
      </c>
      <c r="B74" s="102" t="s">
        <v>11918</v>
      </c>
      <c r="C74" s="50" t="s">
        <v>11919</v>
      </c>
      <c r="D74" s="51" t="s">
        <v>1449</v>
      </c>
      <c r="E74" s="191">
        <v>1200000</v>
      </c>
      <c r="F74" s="118" t="s">
        <v>558</v>
      </c>
    </row>
    <row r="75" spans="1:6" ht="47.25">
      <c r="A75" s="84">
        <v>36</v>
      </c>
      <c r="B75" s="102" t="s">
        <v>11920</v>
      </c>
      <c r="C75" s="50" t="s">
        <v>11921</v>
      </c>
      <c r="D75" s="51" t="s">
        <v>11922</v>
      </c>
      <c r="E75" s="191">
        <v>650000</v>
      </c>
      <c r="F75" s="118" t="s">
        <v>558</v>
      </c>
    </row>
    <row r="76" spans="1:6" ht="47.25">
      <c r="A76" s="84">
        <v>37</v>
      </c>
      <c r="B76" s="102" t="s">
        <v>11923</v>
      </c>
      <c r="C76" s="50" t="s">
        <v>11924</v>
      </c>
      <c r="D76" s="51" t="s">
        <v>11925</v>
      </c>
      <c r="E76" s="191">
        <v>100000</v>
      </c>
      <c r="F76" s="118" t="s">
        <v>110</v>
      </c>
    </row>
    <row r="77" spans="1:6" ht="47.25">
      <c r="A77" s="84">
        <v>38</v>
      </c>
      <c r="B77" s="102" t="s">
        <v>11926</v>
      </c>
      <c r="C77" s="50" t="s">
        <v>11927</v>
      </c>
      <c r="D77" s="51" t="s">
        <v>11928</v>
      </c>
      <c r="E77" s="191">
        <v>300000</v>
      </c>
      <c r="F77" s="118" t="s">
        <v>110</v>
      </c>
    </row>
    <row r="78" spans="1:6" ht="63">
      <c r="A78" s="84">
        <v>39</v>
      </c>
      <c r="B78" s="102" t="s">
        <v>11929</v>
      </c>
      <c r="C78" s="50" t="s">
        <v>11930</v>
      </c>
      <c r="D78" s="51" t="s">
        <v>11931</v>
      </c>
      <c r="E78" s="191">
        <v>300000</v>
      </c>
      <c r="F78" s="118" t="s">
        <v>558</v>
      </c>
    </row>
    <row r="79" spans="1:6" ht="47.25">
      <c r="A79" s="84">
        <v>40</v>
      </c>
      <c r="B79" s="102" t="s">
        <v>11932</v>
      </c>
      <c r="C79" s="50" t="s">
        <v>11933</v>
      </c>
      <c r="D79" s="84" t="s">
        <v>1115</v>
      </c>
      <c r="E79" s="191">
        <v>1000000</v>
      </c>
      <c r="F79" s="118" t="s">
        <v>558</v>
      </c>
    </row>
    <row r="80" spans="1:6" ht="47.25">
      <c r="A80" s="84">
        <v>41</v>
      </c>
      <c r="B80" s="102" t="s">
        <v>11934</v>
      </c>
      <c r="C80" s="50" t="s">
        <v>11935</v>
      </c>
      <c r="D80" s="51" t="s">
        <v>1115</v>
      </c>
      <c r="E80" s="191">
        <v>1400000</v>
      </c>
      <c r="F80" s="118" t="s">
        <v>558</v>
      </c>
    </row>
    <row r="81" spans="1:6" ht="31.5">
      <c r="A81" s="84">
        <v>42</v>
      </c>
      <c r="B81" s="102" t="s">
        <v>11936</v>
      </c>
      <c r="C81" s="50" t="s">
        <v>11937</v>
      </c>
      <c r="D81" s="51" t="s">
        <v>1115</v>
      </c>
      <c r="E81" s="191">
        <v>1400000</v>
      </c>
      <c r="F81" s="118" t="s">
        <v>558</v>
      </c>
    </row>
    <row r="82" spans="1:6" ht="47.25">
      <c r="A82" s="84">
        <v>43</v>
      </c>
      <c r="B82" s="102" t="s">
        <v>11938</v>
      </c>
      <c r="C82" s="50" t="s">
        <v>11939</v>
      </c>
      <c r="D82" s="51" t="s">
        <v>1115</v>
      </c>
      <c r="E82" s="191">
        <v>1400000</v>
      </c>
      <c r="F82" s="118" t="s">
        <v>558</v>
      </c>
    </row>
    <row r="83" spans="1:6" ht="78.75">
      <c r="A83" s="84">
        <v>44</v>
      </c>
      <c r="B83" s="102" t="s">
        <v>11940</v>
      </c>
      <c r="C83" s="50" t="s">
        <v>11941</v>
      </c>
      <c r="D83" s="51" t="s">
        <v>36525</v>
      </c>
      <c r="E83" s="191">
        <v>1000000</v>
      </c>
      <c r="F83" s="118" t="s">
        <v>110</v>
      </c>
    </row>
    <row r="84" spans="1:6" ht="94.5">
      <c r="A84" s="84">
        <v>45</v>
      </c>
      <c r="B84" s="102" t="s">
        <v>11942</v>
      </c>
      <c r="C84" s="50" t="s">
        <v>11943</v>
      </c>
      <c r="D84" s="51" t="s">
        <v>11944</v>
      </c>
      <c r="E84" s="684">
        <v>1200000</v>
      </c>
      <c r="F84" s="118" t="s">
        <v>110</v>
      </c>
    </row>
    <row r="85" spans="1:6" ht="47.25">
      <c r="A85" s="84">
        <v>46</v>
      </c>
      <c r="B85" s="102" t="s">
        <v>11945</v>
      </c>
      <c r="C85" s="50" t="s">
        <v>11946</v>
      </c>
      <c r="D85" s="51" t="s">
        <v>1115</v>
      </c>
      <c r="E85" s="191">
        <v>1200000</v>
      </c>
      <c r="F85" s="118" t="s">
        <v>558</v>
      </c>
    </row>
    <row r="86" spans="1:6" ht="47.25">
      <c r="A86" s="84">
        <v>47</v>
      </c>
      <c r="B86" s="102" t="s">
        <v>11947</v>
      </c>
      <c r="C86" s="50" t="s">
        <v>11948</v>
      </c>
      <c r="D86" s="51" t="s">
        <v>11949</v>
      </c>
      <c r="E86" s="191">
        <v>1000000</v>
      </c>
      <c r="F86" s="118" t="s">
        <v>110</v>
      </c>
    </row>
    <row r="87" spans="1:6" ht="47.25">
      <c r="A87" s="84">
        <v>48</v>
      </c>
      <c r="B87" s="102" t="s">
        <v>11950</v>
      </c>
      <c r="C87" s="50" t="s">
        <v>11951</v>
      </c>
      <c r="D87" s="51" t="s">
        <v>1673</v>
      </c>
      <c r="E87" s="191">
        <v>1500000</v>
      </c>
      <c r="F87" s="118" t="s">
        <v>558</v>
      </c>
    </row>
    <row r="88" spans="1:6" ht="63">
      <c r="A88" s="84">
        <v>49</v>
      </c>
      <c r="B88" s="102" t="s">
        <v>11952</v>
      </c>
      <c r="C88" s="50" t="s">
        <v>11953</v>
      </c>
      <c r="D88" s="51" t="s">
        <v>36526</v>
      </c>
      <c r="E88" s="191">
        <v>1000000</v>
      </c>
      <c r="F88" s="118" t="s">
        <v>110</v>
      </c>
    </row>
    <row r="89" spans="1:6" ht="47.25">
      <c r="A89" s="84">
        <v>50</v>
      </c>
      <c r="B89" s="102" t="s">
        <v>11954</v>
      </c>
      <c r="C89" s="50" t="s">
        <v>11955</v>
      </c>
      <c r="D89" s="51" t="s">
        <v>1449</v>
      </c>
      <c r="E89" s="191">
        <v>1000000</v>
      </c>
      <c r="F89" s="118" t="s">
        <v>558</v>
      </c>
    </row>
    <row r="90" spans="1:6" ht="47.25">
      <c r="A90" s="84">
        <v>51</v>
      </c>
      <c r="B90" s="102" t="s">
        <v>11956</v>
      </c>
      <c r="C90" s="50" t="s">
        <v>11957</v>
      </c>
      <c r="D90" s="51" t="s">
        <v>11958</v>
      </c>
      <c r="E90" s="191">
        <v>700000</v>
      </c>
      <c r="F90" s="118" t="s">
        <v>558</v>
      </c>
    </row>
    <row r="91" spans="1:6" ht="47.25">
      <c r="A91" s="84">
        <v>52</v>
      </c>
      <c r="B91" s="102" t="s">
        <v>11959</v>
      </c>
      <c r="C91" s="50" t="s">
        <v>11960</v>
      </c>
      <c r="D91" s="51" t="s">
        <v>14939</v>
      </c>
      <c r="E91" s="191">
        <v>600000</v>
      </c>
      <c r="F91" s="118" t="s">
        <v>110</v>
      </c>
    </row>
    <row r="92" spans="1:6" ht="47.25">
      <c r="A92" s="84">
        <v>53</v>
      </c>
      <c r="B92" s="102" t="s">
        <v>11961</v>
      </c>
      <c r="C92" s="50" t="s">
        <v>11962</v>
      </c>
      <c r="D92" s="51" t="s">
        <v>14940</v>
      </c>
      <c r="E92" s="191">
        <v>200000</v>
      </c>
      <c r="F92" s="118" t="s">
        <v>110</v>
      </c>
    </row>
    <row r="93" spans="1:6" ht="110.25">
      <c r="A93" s="84">
        <v>54</v>
      </c>
      <c r="B93" s="102" t="s">
        <v>14941</v>
      </c>
      <c r="C93" s="50" t="s">
        <v>11963</v>
      </c>
      <c r="D93" s="51" t="s">
        <v>36527</v>
      </c>
      <c r="E93" s="191">
        <v>1000000</v>
      </c>
      <c r="F93" s="118" t="s">
        <v>110</v>
      </c>
    </row>
    <row r="94" spans="1:6" ht="63">
      <c r="A94" s="84">
        <v>55</v>
      </c>
      <c r="B94" s="102" t="s">
        <v>11964</v>
      </c>
      <c r="C94" s="50" t="s">
        <v>11965</v>
      </c>
      <c r="D94" s="51" t="s">
        <v>11931</v>
      </c>
      <c r="E94" s="191">
        <v>100000</v>
      </c>
      <c r="F94" s="118" t="s">
        <v>110</v>
      </c>
    </row>
    <row r="95" spans="1:6" ht="47.25">
      <c r="A95" s="84">
        <v>56</v>
      </c>
      <c r="B95" s="102" t="s">
        <v>11966</v>
      </c>
      <c r="C95" s="50" t="s">
        <v>11967</v>
      </c>
      <c r="D95" s="51" t="s">
        <v>1115</v>
      </c>
      <c r="E95" s="191">
        <v>1500000</v>
      </c>
      <c r="F95" s="118" t="s">
        <v>558</v>
      </c>
    </row>
    <row r="96" spans="1:6" ht="47.25">
      <c r="A96" s="84">
        <v>57</v>
      </c>
      <c r="B96" s="102" t="s">
        <v>11968</v>
      </c>
      <c r="C96" s="50" t="s">
        <v>11969</v>
      </c>
      <c r="D96" s="51" t="s">
        <v>1449</v>
      </c>
      <c r="E96" s="191">
        <v>1200000</v>
      </c>
      <c r="F96" s="118" t="s">
        <v>558</v>
      </c>
    </row>
    <row r="97" spans="1:6" s="338" customFormat="1" ht="94.5">
      <c r="A97" s="84">
        <v>58</v>
      </c>
      <c r="B97" s="102" t="s">
        <v>11970</v>
      </c>
      <c r="C97" s="75" t="s">
        <v>11971</v>
      </c>
      <c r="D97" s="108" t="s">
        <v>14942</v>
      </c>
      <c r="E97" s="191">
        <v>1400000</v>
      </c>
      <c r="F97" s="678" t="s">
        <v>110</v>
      </c>
    </row>
    <row r="98" spans="1:6" ht="47.25">
      <c r="A98" s="84">
        <v>59</v>
      </c>
      <c r="B98" s="102" t="s">
        <v>11972</v>
      </c>
      <c r="C98" s="50" t="s">
        <v>11973</v>
      </c>
      <c r="D98" s="51" t="s">
        <v>36522</v>
      </c>
      <c r="E98" s="191">
        <v>200000</v>
      </c>
      <c r="F98" s="118" t="s">
        <v>110</v>
      </c>
    </row>
    <row r="99" spans="1:6" ht="110.25">
      <c r="A99" s="84">
        <v>60</v>
      </c>
      <c r="B99" s="102" t="s">
        <v>11974</v>
      </c>
      <c r="C99" s="50" t="s">
        <v>11975</v>
      </c>
      <c r="D99" s="51" t="s">
        <v>36528</v>
      </c>
      <c r="E99" s="191">
        <v>500000</v>
      </c>
      <c r="F99" s="118" t="s">
        <v>110</v>
      </c>
    </row>
    <row r="100" spans="1:6" ht="63">
      <c r="A100" s="84">
        <v>61</v>
      </c>
      <c r="B100" s="102" t="s">
        <v>11976</v>
      </c>
      <c r="C100" s="50" t="s">
        <v>11977</v>
      </c>
      <c r="D100" s="51" t="s">
        <v>12008</v>
      </c>
      <c r="E100" s="191">
        <v>1000000</v>
      </c>
      <c r="F100" s="118" t="s">
        <v>558</v>
      </c>
    </row>
    <row r="101" spans="1:6" ht="47.25">
      <c r="A101" s="84">
        <v>62</v>
      </c>
      <c r="B101" s="102" t="s">
        <v>11978</v>
      </c>
      <c r="C101" s="50" t="s">
        <v>11979</v>
      </c>
      <c r="D101" s="51" t="s">
        <v>1115</v>
      </c>
      <c r="E101" s="191">
        <v>1500000</v>
      </c>
      <c r="F101" s="118" t="s">
        <v>558</v>
      </c>
    </row>
    <row r="102" spans="1:6" ht="47.25">
      <c r="A102" s="84">
        <v>63</v>
      </c>
      <c r="B102" s="102" t="s">
        <v>11980</v>
      </c>
      <c r="C102" s="50" t="s">
        <v>11981</v>
      </c>
      <c r="D102" s="51" t="s">
        <v>11900</v>
      </c>
      <c r="E102" s="191">
        <v>200000</v>
      </c>
      <c r="F102" s="118" t="s">
        <v>110</v>
      </c>
    </row>
    <row r="103" spans="1:6" ht="63">
      <c r="A103" s="84">
        <v>64</v>
      </c>
      <c r="B103" s="102" t="s">
        <v>14943</v>
      </c>
      <c r="C103" s="50" t="s">
        <v>11982</v>
      </c>
      <c r="D103" s="51" t="s">
        <v>1449</v>
      </c>
      <c r="E103" s="191">
        <v>1000000</v>
      </c>
      <c r="F103" s="118" t="s">
        <v>558</v>
      </c>
    </row>
    <row r="104" spans="1:6" ht="47.25">
      <c r="A104" s="84">
        <v>65</v>
      </c>
      <c r="B104" s="102" t="s">
        <v>11983</v>
      </c>
      <c r="C104" s="50" t="s">
        <v>11984</v>
      </c>
      <c r="D104" s="51" t="s">
        <v>1449</v>
      </c>
      <c r="E104" s="191">
        <v>1200000</v>
      </c>
      <c r="F104" s="118" t="s">
        <v>558</v>
      </c>
    </row>
    <row r="105" spans="1:6" ht="47.25">
      <c r="A105" s="84">
        <v>66</v>
      </c>
      <c r="B105" s="102" t="s">
        <v>11985</v>
      </c>
      <c r="C105" s="50" t="s">
        <v>11986</v>
      </c>
      <c r="D105" s="51" t="s">
        <v>11900</v>
      </c>
      <c r="E105" s="191">
        <v>300000</v>
      </c>
      <c r="F105" s="118" t="s">
        <v>110</v>
      </c>
    </row>
    <row r="106" spans="1:6">
      <c r="A106" s="84"/>
      <c r="B106" s="2171" t="s">
        <v>535</v>
      </c>
      <c r="C106" s="2171"/>
      <c r="D106" s="84"/>
      <c r="E106" s="390"/>
      <c r="F106" s="65"/>
    </row>
    <row r="107" spans="1:6" ht="47.25">
      <c r="A107" s="84">
        <v>67</v>
      </c>
      <c r="B107" s="102" t="s">
        <v>11987</v>
      </c>
      <c r="C107" s="84" t="s">
        <v>11988</v>
      </c>
      <c r="D107" s="51" t="s">
        <v>1449</v>
      </c>
      <c r="E107" s="191">
        <v>1100000</v>
      </c>
      <c r="F107" s="118" t="s">
        <v>558</v>
      </c>
    </row>
    <row r="108" spans="1:6" ht="63">
      <c r="A108" s="84">
        <v>68</v>
      </c>
      <c r="B108" s="102" t="s">
        <v>11989</v>
      </c>
      <c r="C108" s="84" t="s">
        <v>11990</v>
      </c>
      <c r="D108" s="51" t="s">
        <v>14944</v>
      </c>
      <c r="E108" s="191">
        <v>300000</v>
      </c>
      <c r="F108" s="118" t="s">
        <v>110</v>
      </c>
    </row>
    <row r="109" spans="1:6" ht="47.25">
      <c r="A109" s="84">
        <v>69</v>
      </c>
      <c r="B109" s="102" t="s">
        <v>11991</v>
      </c>
      <c r="C109" s="84" t="s">
        <v>11992</v>
      </c>
      <c r="D109" s="51" t="s">
        <v>11993</v>
      </c>
      <c r="E109" s="191">
        <v>600000</v>
      </c>
      <c r="F109" s="118" t="s">
        <v>558</v>
      </c>
    </row>
    <row r="110" spans="1:6" ht="47.25">
      <c r="A110" s="84">
        <v>70</v>
      </c>
      <c r="B110" s="102" t="s">
        <v>11994</v>
      </c>
      <c r="C110" s="84" t="s">
        <v>11995</v>
      </c>
      <c r="D110" s="51" t="s">
        <v>11996</v>
      </c>
      <c r="E110" s="191">
        <v>200000</v>
      </c>
      <c r="F110" s="118" t="s">
        <v>110</v>
      </c>
    </row>
    <row r="111" spans="1:6" ht="63">
      <c r="A111" s="84">
        <v>71</v>
      </c>
      <c r="B111" s="102" t="s">
        <v>11997</v>
      </c>
      <c r="C111" s="84" t="s">
        <v>11998</v>
      </c>
      <c r="D111" s="51" t="s">
        <v>904</v>
      </c>
      <c r="E111" s="191">
        <v>1000000</v>
      </c>
      <c r="F111" s="118" t="s">
        <v>558</v>
      </c>
    </row>
    <row r="112" spans="1:6" ht="63">
      <c r="A112" s="84">
        <v>72</v>
      </c>
      <c r="B112" s="102" t="s">
        <v>11999</v>
      </c>
      <c r="C112" s="84" t="s">
        <v>12000</v>
      </c>
      <c r="D112" s="84" t="s">
        <v>12001</v>
      </c>
      <c r="E112" s="191">
        <v>1200000</v>
      </c>
      <c r="F112" s="118" t="s">
        <v>110</v>
      </c>
    </row>
    <row r="113" spans="1:6" ht="47.25">
      <c r="A113" s="84">
        <v>73</v>
      </c>
      <c r="B113" s="102" t="s">
        <v>12002</v>
      </c>
      <c r="C113" s="84" t="s">
        <v>12003</v>
      </c>
      <c r="D113" s="51" t="s">
        <v>1449</v>
      </c>
      <c r="E113" s="191">
        <v>1100000</v>
      </c>
      <c r="F113" s="118" t="s">
        <v>558</v>
      </c>
    </row>
    <row r="114" spans="1:6" ht="47.25">
      <c r="A114" s="84">
        <v>74</v>
      </c>
      <c r="B114" s="102" t="s">
        <v>12004</v>
      </c>
      <c r="C114" s="84" t="s">
        <v>12005</v>
      </c>
      <c r="D114" s="51" t="s">
        <v>904</v>
      </c>
      <c r="E114" s="191">
        <v>1200000</v>
      </c>
      <c r="F114" s="118" t="s">
        <v>558</v>
      </c>
    </row>
    <row r="115" spans="1:6" ht="47.25">
      <c r="A115" s="84">
        <v>75</v>
      </c>
      <c r="B115" s="102" t="s">
        <v>12006</v>
      </c>
      <c r="C115" s="84" t="s">
        <v>12007</v>
      </c>
      <c r="D115" s="51" t="s">
        <v>12008</v>
      </c>
      <c r="E115" s="191">
        <v>1000000</v>
      </c>
      <c r="F115" s="118" t="s">
        <v>558</v>
      </c>
    </row>
    <row r="116" spans="1:6" ht="63">
      <c r="A116" s="84">
        <v>76</v>
      </c>
      <c r="B116" s="102" t="s">
        <v>12009</v>
      </c>
      <c r="C116" s="84" t="s">
        <v>12010</v>
      </c>
      <c r="D116" s="51" t="s">
        <v>36529</v>
      </c>
      <c r="E116" s="191">
        <v>200000</v>
      </c>
      <c r="F116" s="118" t="s">
        <v>110</v>
      </c>
    </row>
    <row r="117" spans="1:6" ht="47.25">
      <c r="A117" s="84">
        <v>77</v>
      </c>
      <c r="B117" s="102" t="s">
        <v>12011</v>
      </c>
      <c r="C117" s="84" t="s">
        <v>12012</v>
      </c>
      <c r="D117" s="51" t="s">
        <v>12013</v>
      </c>
      <c r="E117" s="191">
        <v>400000</v>
      </c>
      <c r="F117" s="118" t="s">
        <v>110</v>
      </c>
    </row>
    <row r="118" spans="1:6" ht="63">
      <c r="A118" s="84">
        <v>78</v>
      </c>
      <c r="B118" s="102" t="s">
        <v>12014</v>
      </c>
      <c r="C118" s="84" t="s">
        <v>12015</v>
      </c>
      <c r="D118" s="51" t="s">
        <v>36530</v>
      </c>
      <c r="E118" s="191">
        <v>500000</v>
      </c>
      <c r="F118" s="118" t="s">
        <v>110</v>
      </c>
    </row>
    <row r="119" spans="1:6" ht="47.25">
      <c r="A119" s="84">
        <v>79</v>
      </c>
      <c r="B119" s="102" t="s">
        <v>14945</v>
      </c>
      <c r="C119" s="84" t="s">
        <v>12016</v>
      </c>
      <c r="D119" s="51" t="s">
        <v>11869</v>
      </c>
      <c r="E119" s="191">
        <v>500000</v>
      </c>
      <c r="F119" s="118" t="s">
        <v>110</v>
      </c>
    </row>
    <row r="120" spans="1:6" ht="78.75">
      <c r="A120" s="84">
        <v>80</v>
      </c>
      <c r="B120" s="102" t="s">
        <v>12017</v>
      </c>
      <c r="C120" s="50" t="s">
        <v>11878</v>
      </c>
      <c r="D120" s="51" t="s">
        <v>12018</v>
      </c>
      <c r="E120" s="191">
        <v>2000000</v>
      </c>
      <c r="F120" s="118" t="s">
        <v>558</v>
      </c>
    </row>
    <row r="121" spans="1:6" ht="47.25">
      <c r="A121" s="84">
        <v>81</v>
      </c>
      <c r="B121" s="102" t="s">
        <v>12019</v>
      </c>
      <c r="C121" s="84" t="s">
        <v>12020</v>
      </c>
      <c r="D121" s="51" t="s">
        <v>36531</v>
      </c>
      <c r="E121" s="191">
        <v>200000</v>
      </c>
      <c r="F121" s="118" t="s">
        <v>110</v>
      </c>
    </row>
    <row r="122" spans="1:6" ht="126">
      <c r="A122" s="84">
        <v>82</v>
      </c>
      <c r="B122" s="102" t="s">
        <v>12021</v>
      </c>
      <c r="C122" s="84" t="s">
        <v>12022</v>
      </c>
      <c r="D122" s="51" t="s">
        <v>14946</v>
      </c>
      <c r="E122" s="191">
        <v>500000</v>
      </c>
      <c r="F122" s="118" t="s">
        <v>110</v>
      </c>
    </row>
    <row r="123" spans="1:6" ht="47.25">
      <c r="A123" s="84">
        <v>83</v>
      </c>
      <c r="B123" s="102" t="s">
        <v>12023</v>
      </c>
      <c r="C123" s="84" t="s">
        <v>12024</v>
      </c>
      <c r="D123" s="51" t="s">
        <v>14947</v>
      </c>
      <c r="E123" s="191">
        <v>300000</v>
      </c>
      <c r="F123" s="118" t="s">
        <v>110</v>
      </c>
    </row>
    <row r="124" spans="1:6" ht="63">
      <c r="A124" s="84">
        <v>84</v>
      </c>
      <c r="B124" s="102" t="s">
        <v>12025</v>
      </c>
      <c r="C124" s="84" t="s">
        <v>12026</v>
      </c>
      <c r="D124" s="51" t="s">
        <v>12027</v>
      </c>
      <c r="E124" s="191">
        <v>2200000</v>
      </c>
      <c r="F124" s="118" t="s">
        <v>558</v>
      </c>
    </row>
    <row r="125" spans="1:6">
      <c r="A125" s="84"/>
      <c r="B125" s="590" t="s">
        <v>662</v>
      </c>
      <c r="C125" s="75"/>
      <c r="D125" s="108"/>
      <c r="E125" s="4"/>
      <c r="F125" s="678"/>
    </row>
    <row r="126" spans="1:6" ht="47.25">
      <c r="A126" s="84">
        <v>85</v>
      </c>
      <c r="B126" s="108" t="s">
        <v>12028</v>
      </c>
      <c r="C126" s="75" t="s">
        <v>12029</v>
      </c>
      <c r="D126" s="51" t="s">
        <v>12030</v>
      </c>
      <c r="E126" s="684">
        <v>2000000</v>
      </c>
      <c r="F126" s="678" t="s">
        <v>558</v>
      </c>
    </row>
    <row r="127" spans="1:6" ht="31.5">
      <c r="A127" s="84">
        <v>86</v>
      </c>
      <c r="B127" s="102" t="s">
        <v>12031</v>
      </c>
      <c r="C127" s="75" t="s">
        <v>12032</v>
      </c>
      <c r="D127" s="51" t="s">
        <v>12033</v>
      </c>
      <c r="E127" s="191">
        <v>1000000</v>
      </c>
      <c r="F127" s="678" t="s">
        <v>558</v>
      </c>
    </row>
    <row r="128" spans="1:6" ht="31.5">
      <c r="A128" s="84">
        <v>87</v>
      </c>
      <c r="B128" s="102" t="s">
        <v>12034</v>
      </c>
      <c r="C128" s="75" t="s">
        <v>12035</v>
      </c>
      <c r="D128" s="51" t="s">
        <v>12036</v>
      </c>
      <c r="E128" s="191">
        <v>1000000</v>
      </c>
      <c r="F128" s="678" t="s">
        <v>558</v>
      </c>
    </row>
    <row r="129" spans="1:6" ht="47.25">
      <c r="A129" s="84">
        <v>88</v>
      </c>
      <c r="B129" s="102" t="s">
        <v>12037</v>
      </c>
      <c r="C129" s="75" t="s">
        <v>12038</v>
      </c>
      <c r="D129" s="51" t="s">
        <v>36532</v>
      </c>
      <c r="E129" s="191">
        <v>200000</v>
      </c>
      <c r="F129" s="678" t="s">
        <v>110</v>
      </c>
    </row>
    <row r="130" spans="1:6">
      <c r="A130" s="84"/>
      <c r="B130" s="2171" t="s">
        <v>9771</v>
      </c>
      <c r="C130" s="2171"/>
      <c r="D130" s="2171"/>
      <c r="E130" s="388">
        <f>SUM(E38:E129)</f>
        <v>72750000</v>
      </c>
      <c r="F130" s="65"/>
    </row>
    <row r="131" spans="1:6" s="286" customFormat="1" ht="77.25" customHeight="1">
      <c r="A131" s="2183" t="s">
        <v>32028</v>
      </c>
      <c r="B131" s="2184"/>
      <c r="C131" s="2185"/>
      <c r="D131" s="2168" t="s">
        <v>172</v>
      </c>
      <c r="E131" s="2168"/>
      <c r="F131" s="2168"/>
    </row>
    <row r="138" spans="1:6">
      <c r="A138" s="84"/>
      <c r="B138" s="85" t="s">
        <v>1418</v>
      </c>
      <c r="C138" s="84"/>
      <c r="D138" s="84"/>
      <c r="E138" s="390"/>
      <c r="F138" s="65"/>
    </row>
    <row r="139" spans="1:6" ht="47.25">
      <c r="A139" s="84"/>
      <c r="B139" s="292" t="s">
        <v>12039</v>
      </c>
      <c r="C139" s="344" t="s">
        <v>12040</v>
      </c>
      <c r="D139" s="292" t="s">
        <v>12041</v>
      </c>
      <c r="E139" s="142">
        <v>1000000</v>
      </c>
      <c r="F139" s="679" t="s">
        <v>558</v>
      </c>
    </row>
    <row r="140" spans="1:6" ht="94.5">
      <c r="A140" s="98">
        <v>29</v>
      </c>
      <c r="B140" s="98" t="s">
        <v>11902</v>
      </c>
      <c r="C140" s="97" t="s">
        <v>11903</v>
      </c>
      <c r="D140" s="143" t="s">
        <v>36533</v>
      </c>
      <c r="E140" s="991">
        <v>600000</v>
      </c>
      <c r="F140" s="1373" t="s">
        <v>110</v>
      </c>
    </row>
    <row r="141" spans="1:6">
      <c r="E141" s="391">
        <f>SUM(E139:E140)</f>
        <v>1600000</v>
      </c>
    </row>
    <row r="146" spans="5:5">
      <c r="E146" s="391">
        <f>E141+E130+E20</f>
        <v>109040875.52000001</v>
      </c>
    </row>
  </sheetData>
  <mergeCells count="17">
    <mergeCell ref="B106:C106"/>
    <mergeCell ref="B130:D130"/>
    <mergeCell ref="A131:C131"/>
    <mergeCell ref="D131:F131"/>
    <mergeCell ref="A21:C21"/>
    <mergeCell ref="D21:F21"/>
    <mergeCell ref="A33:F33"/>
    <mergeCell ref="A34:F34"/>
    <mergeCell ref="A35:F35"/>
    <mergeCell ref="A1:F1"/>
    <mergeCell ref="A2:F2"/>
    <mergeCell ref="A3:F3"/>
    <mergeCell ref="B5:D5"/>
    <mergeCell ref="B41:C41"/>
    <mergeCell ref="B10:D10"/>
    <mergeCell ref="B18:C18"/>
    <mergeCell ref="B39:C39"/>
  </mergeCells>
  <pageMargins left="0.7" right="0.7" top="0.75" bottom="0.75" header="0.3" footer="0.3"/>
  <pageSetup orientation="landscape" r:id="rId1"/>
</worksheet>
</file>

<file path=xl/worksheets/sheet192.xml><?xml version="1.0" encoding="utf-8"?>
<worksheet xmlns="http://schemas.openxmlformats.org/spreadsheetml/2006/main" xmlns:r="http://schemas.openxmlformats.org/officeDocument/2006/relationships">
  <sheetPr>
    <tabColor theme="5" tint="-0.499984740745262"/>
  </sheetPr>
  <dimension ref="A1:F87"/>
  <sheetViews>
    <sheetView workbookViewId="0">
      <selection activeCell="A2" sqref="A2:F2"/>
    </sheetView>
  </sheetViews>
  <sheetFormatPr defaultRowHeight="15.75"/>
  <cols>
    <col min="1" max="1" width="7" style="342" customWidth="1"/>
    <col min="2" max="2" width="14.140625" style="342" customWidth="1"/>
    <col min="3" max="3" width="42" style="342" customWidth="1"/>
    <col min="4" max="4" width="27.28515625" style="342" customWidth="1"/>
    <col min="5" max="5" width="20.85546875" style="952" customWidth="1"/>
    <col min="6" max="6" width="10.42578125" style="389" customWidth="1"/>
    <col min="7" max="16384" width="9.140625" style="126"/>
  </cols>
  <sheetData>
    <row r="1" spans="1:6">
      <c r="A1" s="2234" t="s">
        <v>133</v>
      </c>
      <c r="B1" s="2234"/>
      <c r="C1" s="2234"/>
      <c r="D1" s="2234"/>
      <c r="E1" s="2234"/>
      <c r="F1" s="2234"/>
    </row>
    <row r="2" spans="1:6">
      <c r="A2" s="2234" t="s">
        <v>17116</v>
      </c>
      <c r="B2" s="2234"/>
      <c r="C2" s="2234"/>
      <c r="D2" s="2234"/>
      <c r="E2" s="2234"/>
      <c r="F2" s="2234"/>
    </row>
    <row r="3" spans="1:6">
      <c r="A3" s="2234" t="s">
        <v>6436</v>
      </c>
      <c r="B3" s="2234"/>
      <c r="C3" s="2234"/>
      <c r="D3" s="2234"/>
      <c r="E3" s="2234"/>
      <c r="F3" s="2234"/>
    </row>
    <row r="4" spans="1:6" ht="20.25" customHeight="1">
      <c r="A4" s="387" t="s">
        <v>134</v>
      </c>
      <c r="B4" s="312" t="s">
        <v>676</v>
      </c>
      <c r="C4" s="312" t="s">
        <v>463</v>
      </c>
      <c r="D4" s="56" t="s">
        <v>788</v>
      </c>
      <c r="E4" s="384" t="s">
        <v>1394</v>
      </c>
      <c r="F4" s="56" t="s">
        <v>677</v>
      </c>
    </row>
    <row r="5" spans="1:6">
      <c r="A5" s="387"/>
      <c r="B5" s="2195" t="s">
        <v>139</v>
      </c>
      <c r="C5" s="2195"/>
      <c r="D5" s="2195"/>
      <c r="E5" s="384"/>
      <c r="F5" s="56"/>
    </row>
    <row r="6" spans="1:6" ht="31.5">
      <c r="A6" s="84">
        <v>1</v>
      </c>
      <c r="B6" s="50" t="s">
        <v>464</v>
      </c>
      <c r="C6" s="50" t="s">
        <v>17117</v>
      </c>
      <c r="D6" s="50" t="s">
        <v>3</v>
      </c>
      <c r="E6" s="106">
        <v>2200000</v>
      </c>
      <c r="F6" s="159" t="s">
        <v>466</v>
      </c>
    </row>
    <row r="7" spans="1:6" ht="78.75">
      <c r="A7" s="84">
        <f>A6+1</f>
        <v>2</v>
      </c>
      <c r="B7" s="50" t="s">
        <v>5</v>
      </c>
      <c r="C7" s="50" t="s">
        <v>17118</v>
      </c>
      <c r="D7" s="50" t="s">
        <v>1304</v>
      </c>
      <c r="E7" s="106">
        <v>1212453.02</v>
      </c>
      <c r="F7" s="159" t="s">
        <v>466</v>
      </c>
    </row>
    <row r="8" spans="1:6" ht="31.5">
      <c r="A8" s="84">
        <f t="shared" ref="A8:A13" si="0">A7+1</f>
        <v>3</v>
      </c>
      <c r="B8" s="50" t="s">
        <v>7</v>
      </c>
      <c r="C8" s="50" t="s">
        <v>17119</v>
      </c>
      <c r="D8" s="50" t="s">
        <v>794</v>
      </c>
      <c r="E8" s="106">
        <v>30000</v>
      </c>
      <c r="F8" s="159" t="s">
        <v>466</v>
      </c>
    </row>
    <row r="9" spans="1:6" ht="47.25">
      <c r="A9" s="84">
        <f t="shared" si="0"/>
        <v>4</v>
      </c>
      <c r="B9" s="50" t="s">
        <v>12</v>
      </c>
      <c r="C9" s="50" t="s">
        <v>17120</v>
      </c>
      <c r="D9" s="50" t="s">
        <v>14</v>
      </c>
      <c r="E9" s="106">
        <v>3100000</v>
      </c>
      <c r="F9" s="159" t="s">
        <v>466</v>
      </c>
    </row>
    <row r="10" spans="1:6">
      <c r="A10" s="84"/>
      <c r="B10" s="2173" t="s">
        <v>3704</v>
      </c>
      <c r="C10" s="2174"/>
      <c r="D10" s="2175"/>
      <c r="E10" s="381"/>
      <c r="F10" s="65"/>
    </row>
    <row r="11" spans="1:6" ht="78.75">
      <c r="A11" s="84">
        <v>5</v>
      </c>
      <c r="B11" s="50" t="s">
        <v>5</v>
      </c>
      <c r="C11" s="50" t="s">
        <v>17121</v>
      </c>
      <c r="D11" s="50" t="s">
        <v>686</v>
      </c>
      <c r="E11" s="106">
        <v>672169.65</v>
      </c>
      <c r="F11" s="159" t="s">
        <v>466</v>
      </c>
    </row>
    <row r="12" spans="1:6" ht="47.25">
      <c r="A12" s="84">
        <f t="shared" si="0"/>
        <v>6</v>
      </c>
      <c r="B12" s="50" t="s">
        <v>12</v>
      </c>
      <c r="C12" s="50" t="s">
        <v>17122</v>
      </c>
      <c r="D12" s="50" t="s">
        <v>14</v>
      </c>
      <c r="E12" s="106">
        <v>1000000</v>
      </c>
      <c r="F12" s="159" t="s">
        <v>466</v>
      </c>
    </row>
    <row r="13" spans="1:6" ht="63">
      <c r="A13" s="84">
        <f t="shared" si="0"/>
        <v>7</v>
      </c>
      <c r="B13" s="50" t="s">
        <v>360</v>
      </c>
      <c r="C13" s="50" t="s">
        <v>17123</v>
      </c>
      <c r="D13" s="50" t="s">
        <v>17124</v>
      </c>
      <c r="E13" s="106">
        <v>1599056.4</v>
      </c>
      <c r="F13" s="159" t="s">
        <v>466</v>
      </c>
    </row>
    <row r="14" spans="1:6" ht="20.25" customHeight="1">
      <c r="A14" s="84"/>
      <c r="B14" s="2173" t="s">
        <v>207</v>
      </c>
      <c r="C14" s="2175"/>
      <c r="D14" s="84"/>
      <c r="E14" s="381"/>
      <c r="F14" s="65"/>
    </row>
    <row r="15" spans="1:6" ht="63">
      <c r="A15" s="84">
        <v>8</v>
      </c>
      <c r="B15" s="51" t="s">
        <v>195</v>
      </c>
      <c r="C15" s="50" t="s">
        <v>17125</v>
      </c>
      <c r="D15" s="51" t="s">
        <v>196</v>
      </c>
      <c r="E15" s="106">
        <v>5738993.4500000002</v>
      </c>
      <c r="F15" s="159" t="s">
        <v>466</v>
      </c>
    </row>
    <row r="16" spans="1:6">
      <c r="A16" s="84"/>
      <c r="B16" s="85" t="s">
        <v>593</v>
      </c>
      <c r="C16" s="84"/>
      <c r="D16" s="84"/>
      <c r="E16" s="381"/>
      <c r="F16" s="65"/>
    </row>
    <row r="17" spans="1:6" ht="47.25">
      <c r="A17" s="84">
        <v>9</v>
      </c>
      <c r="B17" s="51" t="s">
        <v>39</v>
      </c>
      <c r="C17" s="50" t="s">
        <v>17127</v>
      </c>
      <c r="D17" s="51" t="s">
        <v>40</v>
      </c>
      <c r="E17" s="110">
        <v>18000000</v>
      </c>
      <c r="F17" s="159" t="s">
        <v>466</v>
      </c>
    </row>
    <row r="18" spans="1:6" ht="47.25">
      <c r="A18" s="84">
        <v>10</v>
      </c>
      <c r="B18" s="51" t="s">
        <v>41</v>
      </c>
      <c r="C18" s="50" t="s">
        <v>17128</v>
      </c>
      <c r="D18" s="51" t="s">
        <v>40</v>
      </c>
      <c r="E18" s="110">
        <v>12000000</v>
      </c>
      <c r="F18" s="159" t="s">
        <v>466</v>
      </c>
    </row>
    <row r="19" spans="1:6">
      <c r="A19" s="84"/>
      <c r="B19" s="51"/>
      <c r="C19" s="50"/>
      <c r="D19" s="51"/>
      <c r="E19" s="106">
        <f>SUM(E6:E18)</f>
        <v>45552672.519999996</v>
      </c>
      <c r="F19" s="159"/>
    </row>
    <row r="20" spans="1:6">
      <c r="A20" s="84"/>
      <c r="B20" s="51"/>
      <c r="C20" s="50"/>
      <c r="D20" s="51"/>
      <c r="E20" s="106"/>
      <c r="F20" s="159"/>
    </row>
    <row r="21" spans="1:6">
      <c r="A21" s="84"/>
      <c r="B21" s="51"/>
      <c r="C21" s="50"/>
      <c r="D21" s="51"/>
      <c r="E21" s="106"/>
      <c r="F21" s="159"/>
    </row>
    <row r="22" spans="1:6">
      <c r="A22" s="2234" t="s">
        <v>133</v>
      </c>
      <c r="B22" s="2234"/>
      <c r="C22" s="2234"/>
      <c r="D22" s="2234"/>
      <c r="E22" s="2234"/>
      <c r="F22" s="2234"/>
    </row>
    <row r="23" spans="1:6">
      <c r="A23" s="2234" t="s">
        <v>17116</v>
      </c>
      <c r="B23" s="2234"/>
      <c r="C23" s="2234"/>
      <c r="D23" s="2234"/>
      <c r="E23" s="2234"/>
      <c r="F23" s="2234"/>
    </row>
    <row r="24" spans="1:6">
      <c r="A24" s="2234" t="s">
        <v>6436</v>
      </c>
      <c r="B24" s="2234"/>
      <c r="C24" s="2234"/>
      <c r="D24" s="2234"/>
      <c r="E24" s="2234"/>
      <c r="F24" s="2234"/>
    </row>
    <row r="25" spans="1:6" ht="31.5">
      <c r="A25" s="387" t="s">
        <v>134</v>
      </c>
      <c r="B25" s="312" t="s">
        <v>676</v>
      </c>
      <c r="C25" s="312" t="s">
        <v>463</v>
      </c>
      <c r="D25" s="56" t="s">
        <v>788</v>
      </c>
      <c r="E25" s="384" t="s">
        <v>1394</v>
      </c>
      <c r="F25" s="56" t="s">
        <v>677</v>
      </c>
    </row>
    <row r="26" spans="1:6">
      <c r="A26" s="84"/>
      <c r="B26" s="85" t="s">
        <v>555</v>
      </c>
      <c r="C26" s="84"/>
      <c r="D26" s="84"/>
      <c r="E26" s="381"/>
      <c r="F26" s="65"/>
    </row>
    <row r="27" spans="1:6" ht="78.75">
      <c r="A27" s="84">
        <v>1</v>
      </c>
      <c r="B27" s="51" t="s">
        <v>381</v>
      </c>
      <c r="C27" s="50" t="s">
        <v>17126</v>
      </c>
      <c r="D27" s="51" t="s">
        <v>24</v>
      </c>
      <c r="E27" s="106">
        <v>2180817</v>
      </c>
      <c r="F27" s="159" t="s">
        <v>466</v>
      </c>
    </row>
    <row r="28" spans="1:6">
      <c r="A28" s="84"/>
      <c r="B28" s="2171" t="s">
        <v>810</v>
      </c>
      <c r="C28" s="2171"/>
      <c r="D28" s="84"/>
      <c r="E28" s="381"/>
      <c r="F28" s="65"/>
    </row>
    <row r="29" spans="1:6" ht="47.25">
      <c r="A29" s="84">
        <v>2</v>
      </c>
      <c r="B29" s="51" t="s">
        <v>17129</v>
      </c>
      <c r="C29" s="50" t="s">
        <v>17130</v>
      </c>
      <c r="D29" s="50" t="s">
        <v>33948</v>
      </c>
      <c r="E29" s="110">
        <v>300000</v>
      </c>
      <c r="F29" s="160" t="s">
        <v>17131</v>
      </c>
    </row>
    <row r="30" spans="1:6" ht="110.25">
      <c r="A30" s="84">
        <v>3</v>
      </c>
      <c r="B30" s="51" t="s">
        <v>17132</v>
      </c>
      <c r="C30" s="50" t="s">
        <v>17133</v>
      </c>
      <c r="D30" s="51" t="s">
        <v>17134</v>
      </c>
      <c r="E30" s="110">
        <v>800000</v>
      </c>
      <c r="F30" s="160" t="s">
        <v>466</v>
      </c>
    </row>
    <row r="31" spans="1:6" ht="110.25">
      <c r="A31" s="84">
        <v>4</v>
      </c>
      <c r="B31" s="51" t="s">
        <v>17135</v>
      </c>
      <c r="C31" s="50" t="s">
        <v>17136</v>
      </c>
      <c r="D31" s="51" t="s">
        <v>17137</v>
      </c>
      <c r="E31" s="110">
        <v>1414550</v>
      </c>
      <c r="F31" s="160" t="s">
        <v>466</v>
      </c>
    </row>
    <row r="32" spans="1:6" ht="47.25">
      <c r="A32" s="84">
        <v>5</v>
      </c>
      <c r="B32" s="51" t="s">
        <v>17138</v>
      </c>
      <c r="C32" s="50" t="s">
        <v>17139</v>
      </c>
      <c r="D32" s="51" t="s">
        <v>17140</v>
      </c>
      <c r="E32" s="110">
        <v>100000</v>
      </c>
      <c r="F32" s="160" t="s">
        <v>466</v>
      </c>
    </row>
    <row r="33" spans="1:6" ht="78.75">
      <c r="A33" s="84">
        <v>6</v>
      </c>
      <c r="B33" s="51" t="s">
        <v>17141</v>
      </c>
      <c r="C33" s="50" t="s">
        <v>17142</v>
      </c>
      <c r="D33" s="51" t="s">
        <v>17143</v>
      </c>
      <c r="E33" s="110">
        <v>1000000</v>
      </c>
      <c r="F33" s="160" t="s">
        <v>466</v>
      </c>
    </row>
    <row r="34" spans="1:6" ht="63">
      <c r="A34" s="84">
        <v>7</v>
      </c>
      <c r="B34" s="51" t="s">
        <v>17144</v>
      </c>
      <c r="C34" s="50" t="s">
        <v>17145</v>
      </c>
      <c r="D34" s="51" t="s">
        <v>17146</v>
      </c>
      <c r="E34" s="110">
        <v>300000</v>
      </c>
      <c r="F34" s="160" t="s">
        <v>4</v>
      </c>
    </row>
    <row r="35" spans="1:6" ht="78.75">
      <c r="A35" s="84">
        <v>8</v>
      </c>
      <c r="B35" s="51" t="s">
        <v>17147</v>
      </c>
      <c r="C35" s="50" t="s">
        <v>17148</v>
      </c>
      <c r="D35" s="51" t="s">
        <v>17143</v>
      </c>
      <c r="E35" s="106">
        <v>1304000</v>
      </c>
      <c r="F35" s="160" t="s">
        <v>466</v>
      </c>
    </row>
    <row r="36" spans="1:6" ht="63">
      <c r="A36" s="84">
        <v>9</v>
      </c>
      <c r="B36" s="51" t="s">
        <v>17149</v>
      </c>
      <c r="C36" s="50" t="s">
        <v>17150</v>
      </c>
      <c r="D36" s="50" t="s">
        <v>17151</v>
      </c>
      <c r="E36" s="110">
        <v>336000</v>
      </c>
      <c r="F36" s="160" t="s">
        <v>466</v>
      </c>
    </row>
    <row r="37" spans="1:6" ht="110.25">
      <c r="A37" s="84">
        <v>10</v>
      </c>
      <c r="B37" s="51" t="s">
        <v>17152</v>
      </c>
      <c r="C37" s="50" t="s">
        <v>17153</v>
      </c>
      <c r="D37" s="51" t="s">
        <v>17154</v>
      </c>
      <c r="E37" s="110">
        <v>1150000</v>
      </c>
      <c r="F37" s="160" t="s">
        <v>4</v>
      </c>
    </row>
    <row r="38" spans="1:6" ht="47.25">
      <c r="A38" s="84">
        <v>11</v>
      </c>
      <c r="B38" s="73" t="s">
        <v>17138</v>
      </c>
      <c r="C38" s="50" t="s">
        <v>17155</v>
      </c>
      <c r="D38" s="73" t="s">
        <v>17156</v>
      </c>
      <c r="E38" s="106">
        <v>250000</v>
      </c>
      <c r="F38" s="160" t="s">
        <v>466</v>
      </c>
    </row>
    <row r="39" spans="1:6" ht="47.25">
      <c r="A39" s="84">
        <v>12</v>
      </c>
      <c r="B39" s="73" t="s">
        <v>17157</v>
      </c>
      <c r="C39" s="50" t="s">
        <v>17158</v>
      </c>
      <c r="D39" s="73" t="s">
        <v>17159</v>
      </c>
      <c r="E39" s="106">
        <v>250000</v>
      </c>
      <c r="F39" s="160" t="s">
        <v>466</v>
      </c>
    </row>
    <row r="40" spans="1:6" ht="47.25">
      <c r="A40" s="84">
        <v>13</v>
      </c>
      <c r="B40" s="73" t="s">
        <v>17160</v>
      </c>
      <c r="C40" s="50" t="s">
        <v>17161</v>
      </c>
      <c r="D40" s="73" t="s">
        <v>17162</v>
      </c>
      <c r="E40" s="106">
        <v>100000</v>
      </c>
      <c r="F40" s="160" t="s">
        <v>466</v>
      </c>
    </row>
    <row r="41" spans="1:6" ht="78.75">
      <c r="A41" s="84">
        <v>14</v>
      </c>
      <c r="B41" s="51" t="s">
        <v>17163</v>
      </c>
      <c r="C41" s="50" t="s">
        <v>17164</v>
      </c>
      <c r="D41" s="51" t="s">
        <v>17165</v>
      </c>
      <c r="E41" s="110">
        <v>8200000</v>
      </c>
      <c r="F41" s="160" t="s">
        <v>4</v>
      </c>
    </row>
    <row r="42" spans="1:6" ht="47.25">
      <c r="A42" s="84">
        <v>15</v>
      </c>
      <c r="B42" s="51" t="s">
        <v>17166</v>
      </c>
      <c r="C42" s="50" t="s">
        <v>17167</v>
      </c>
      <c r="D42" s="51" t="s">
        <v>4517</v>
      </c>
      <c r="E42" s="110">
        <v>950000</v>
      </c>
      <c r="F42" s="160" t="s">
        <v>4</v>
      </c>
    </row>
    <row r="43" spans="1:6" ht="47.25">
      <c r="A43" s="84">
        <v>16</v>
      </c>
      <c r="B43" s="51" t="s">
        <v>17168</v>
      </c>
      <c r="C43" s="50" t="s">
        <v>17169</v>
      </c>
      <c r="D43" s="51" t="s">
        <v>10890</v>
      </c>
      <c r="E43" s="110">
        <v>600000</v>
      </c>
      <c r="F43" s="160" t="s">
        <v>4</v>
      </c>
    </row>
    <row r="44" spans="1:6" ht="47.25">
      <c r="A44" s="84">
        <v>17</v>
      </c>
      <c r="B44" s="51" t="s">
        <v>17170</v>
      </c>
      <c r="C44" s="50" t="s">
        <v>17171</v>
      </c>
      <c r="D44" s="51" t="s">
        <v>17172</v>
      </c>
      <c r="E44" s="106">
        <v>300000</v>
      </c>
      <c r="F44" s="160" t="s">
        <v>4</v>
      </c>
    </row>
    <row r="45" spans="1:6" ht="63">
      <c r="A45" s="84">
        <v>18</v>
      </c>
      <c r="B45" s="51" t="s">
        <v>17173</v>
      </c>
      <c r="C45" s="50" t="s">
        <v>17174</v>
      </c>
      <c r="D45" s="50" t="s">
        <v>17175</v>
      </c>
      <c r="E45" s="110">
        <v>1600000</v>
      </c>
      <c r="F45" s="160" t="s">
        <v>4</v>
      </c>
    </row>
    <row r="46" spans="1:6" ht="47.25">
      <c r="A46" s="84">
        <v>19</v>
      </c>
      <c r="B46" s="51" t="s">
        <v>17176</v>
      </c>
      <c r="C46" s="50" t="s">
        <v>17177</v>
      </c>
      <c r="D46" s="50" t="s">
        <v>17175</v>
      </c>
      <c r="E46" s="110">
        <v>1600000</v>
      </c>
      <c r="F46" s="160" t="s">
        <v>4</v>
      </c>
    </row>
    <row r="47" spans="1:6" ht="126">
      <c r="A47" s="84">
        <v>20</v>
      </c>
      <c r="B47" s="51" t="s">
        <v>17132</v>
      </c>
      <c r="C47" s="50" t="s">
        <v>17178</v>
      </c>
      <c r="D47" s="50" t="s">
        <v>17179</v>
      </c>
      <c r="E47" s="110">
        <v>1744836</v>
      </c>
      <c r="F47" s="160" t="s">
        <v>4</v>
      </c>
    </row>
    <row r="48" spans="1:6">
      <c r="A48" s="84"/>
      <c r="B48" s="2171" t="s">
        <v>535</v>
      </c>
      <c r="C48" s="2171"/>
      <c r="D48" s="84"/>
      <c r="E48" s="381"/>
      <c r="F48" s="65"/>
    </row>
    <row r="49" spans="1:6" ht="63">
      <c r="A49" s="84">
        <v>21</v>
      </c>
      <c r="B49" s="51" t="s">
        <v>17180</v>
      </c>
      <c r="C49" s="50" t="s">
        <v>17181</v>
      </c>
      <c r="D49" s="50" t="s">
        <v>17182</v>
      </c>
      <c r="E49" s="106">
        <v>400000</v>
      </c>
      <c r="F49" s="160" t="s">
        <v>466</v>
      </c>
    </row>
    <row r="50" spans="1:6" ht="94.5">
      <c r="A50" s="84">
        <v>22</v>
      </c>
      <c r="B50" s="50" t="s">
        <v>17183</v>
      </c>
      <c r="C50" s="50" t="s">
        <v>17184</v>
      </c>
      <c r="D50" s="50" t="s">
        <v>17185</v>
      </c>
      <c r="E50" s="106">
        <v>800000</v>
      </c>
      <c r="F50" s="159" t="s">
        <v>466</v>
      </c>
    </row>
    <row r="51" spans="1:6" ht="110.25">
      <c r="A51" s="84">
        <v>23</v>
      </c>
      <c r="B51" s="51" t="s">
        <v>17186</v>
      </c>
      <c r="C51" s="50" t="s">
        <v>17187</v>
      </c>
      <c r="D51" s="50" t="s">
        <v>17188</v>
      </c>
      <c r="E51" s="110">
        <v>400000</v>
      </c>
      <c r="F51" s="160" t="s">
        <v>466</v>
      </c>
    </row>
    <row r="52" spans="1:6" ht="141.75">
      <c r="A52" s="84">
        <v>24</v>
      </c>
      <c r="B52" s="51" t="s">
        <v>17189</v>
      </c>
      <c r="C52" s="50" t="s">
        <v>17190</v>
      </c>
      <c r="D52" s="51" t="s">
        <v>17191</v>
      </c>
      <c r="E52" s="110">
        <v>900000</v>
      </c>
      <c r="F52" s="160" t="s">
        <v>466</v>
      </c>
    </row>
    <row r="53" spans="1:6" ht="47.25">
      <c r="A53" s="84">
        <v>25</v>
      </c>
      <c r="B53" s="51" t="s">
        <v>17192</v>
      </c>
      <c r="C53" s="50" t="s">
        <v>17193</v>
      </c>
      <c r="D53" s="50" t="s">
        <v>17194</v>
      </c>
      <c r="E53" s="110">
        <v>200000</v>
      </c>
      <c r="F53" s="160" t="s">
        <v>466</v>
      </c>
    </row>
    <row r="54" spans="1:6" ht="63">
      <c r="A54" s="84">
        <v>26</v>
      </c>
      <c r="B54" s="51" t="s">
        <v>17195</v>
      </c>
      <c r="C54" s="50" t="s">
        <v>17196</v>
      </c>
      <c r="D54" s="50" t="s">
        <v>17197</v>
      </c>
      <c r="E54" s="110">
        <v>200000</v>
      </c>
      <c r="F54" s="160" t="s">
        <v>466</v>
      </c>
    </row>
    <row r="55" spans="1:6" ht="63">
      <c r="A55" s="84">
        <v>27</v>
      </c>
      <c r="B55" s="51" t="s">
        <v>17198</v>
      </c>
      <c r="C55" s="50" t="s">
        <v>17199</v>
      </c>
      <c r="D55" s="50" t="s">
        <v>17200</v>
      </c>
      <c r="E55" s="110">
        <v>600000</v>
      </c>
      <c r="F55" s="160" t="s">
        <v>466</v>
      </c>
    </row>
    <row r="56" spans="1:6" ht="63">
      <c r="A56" s="84">
        <v>28</v>
      </c>
      <c r="B56" s="73" t="s">
        <v>17201</v>
      </c>
      <c r="C56" s="50" t="s">
        <v>17202</v>
      </c>
      <c r="D56" s="73" t="s">
        <v>17203</v>
      </c>
      <c r="E56" s="106">
        <v>600000</v>
      </c>
      <c r="F56" s="160" t="s">
        <v>466</v>
      </c>
    </row>
    <row r="57" spans="1:6" ht="63">
      <c r="A57" s="84">
        <v>29</v>
      </c>
      <c r="B57" s="51" t="s">
        <v>17204</v>
      </c>
      <c r="C57" s="50" t="s">
        <v>17205</v>
      </c>
      <c r="D57" s="51" t="s">
        <v>17206</v>
      </c>
      <c r="E57" s="110">
        <v>336000</v>
      </c>
      <c r="F57" s="160" t="s">
        <v>466</v>
      </c>
    </row>
    <row r="58" spans="1:6" ht="63">
      <c r="A58" s="84">
        <v>30</v>
      </c>
      <c r="B58" s="51" t="s">
        <v>17207</v>
      </c>
      <c r="C58" s="50" t="s">
        <v>17208</v>
      </c>
      <c r="D58" s="51" t="s">
        <v>17209</v>
      </c>
      <c r="E58" s="110">
        <v>1000000</v>
      </c>
      <c r="F58" s="160" t="s">
        <v>466</v>
      </c>
    </row>
    <row r="59" spans="1:6" ht="78.75">
      <c r="A59" s="84">
        <v>31</v>
      </c>
      <c r="B59" s="51" t="s">
        <v>17210</v>
      </c>
      <c r="C59" s="50" t="s">
        <v>17211</v>
      </c>
      <c r="D59" s="50" t="s">
        <v>17212</v>
      </c>
      <c r="E59" s="110">
        <v>2000000</v>
      </c>
      <c r="F59" s="160" t="s">
        <v>4</v>
      </c>
    </row>
    <row r="60" spans="1:6" ht="31.5">
      <c r="A60" s="84">
        <v>32</v>
      </c>
      <c r="B60" s="51" t="s">
        <v>17213</v>
      </c>
      <c r="C60" s="50" t="s">
        <v>17214</v>
      </c>
      <c r="D60" s="51" t="s">
        <v>17215</v>
      </c>
      <c r="E60" s="110">
        <v>4000000</v>
      </c>
      <c r="F60" s="160" t="s">
        <v>4</v>
      </c>
    </row>
    <row r="61" spans="1:6" ht="47.25">
      <c r="A61" s="84">
        <v>33</v>
      </c>
      <c r="B61" s="180" t="s">
        <v>17216</v>
      </c>
      <c r="C61" s="283" t="s">
        <v>17217</v>
      </c>
      <c r="D61" s="180" t="s">
        <v>17218</v>
      </c>
      <c r="E61" s="951">
        <v>1900000</v>
      </c>
      <c r="F61" s="81" t="s">
        <v>4</v>
      </c>
    </row>
    <row r="62" spans="1:6" ht="31.5">
      <c r="A62" s="84">
        <v>34</v>
      </c>
      <c r="B62" s="51" t="s">
        <v>17219</v>
      </c>
      <c r="C62" s="50" t="s">
        <v>17220</v>
      </c>
      <c r="D62" s="51" t="s">
        <v>17218</v>
      </c>
      <c r="E62" s="110">
        <v>1900000</v>
      </c>
      <c r="F62" s="160" t="s">
        <v>4</v>
      </c>
    </row>
    <row r="63" spans="1:6" ht="94.5">
      <c r="A63" s="84">
        <v>35</v>
      </c>
      <c r="B63" s="51" t="s">
        <v>17221</v>
      </c>
      <c r="C63" s="50" t="s">
        <v>17222</v>
      </c>
      <c r="D63" s="51" t="s">
        <v>17223</v>
      </c>
      <c r="E63" s="110">
        <v>2050000</v>
      </c>
      <c r="F63" s="160" t="s">
        <v>4</v>
      </c>
    </row>
    <row r="64" spans="1:6" ht="47.25">
      <c r="A64" s="84">
        <v>36</v>
      </c>
      <c r="B64" s="51" t="s">
        <v>17224</v>
      </c>
      <c r="C64" s="50" t="s">
        <v>17225</v>
      </c>
      <c r="D64" s="51" t="s">
        <v>17226</v>
      </c>
      <c r="E64" s="110">
        <v>950000</v>
      </c>
      <c r="F64" s="160" t="s">
        <v>4</v>
      </c>
    </row>
    <row r="65" spans="1:6" ht="47.25">
      <c r="A65" s="84">
        <v>37</v>
      </c>
      <c r="B65" s="51" t="s">
        <v>17227</v>
      </c>
      <c r="C65" s="50" t="s">
        <v>17228</v>
      </c>
      <c r="D65" s="51" t="s">
        <v>17229</v>
      </c>
      <c r="E65" s="110">
        <v>1900000</v>
      </c>
      <c r="F65" s="160" t="s">
        <v>4</v>
      </c>
    </row>
    <row r="66" spans="1:6">
      <c r="A66" s="84"/>
      <c r="B66" s="85" t="s">
        <v>662</v>
      </c>
      <c r="C66" s="84"/>
      <c r="D66" s="84"/>
      <c r="E66" s="381"/>
      <c r="F66" s="65"/>
    </row>
    <row r="67" spans="1:6" ht="126">
      <c r="A67" s="84">
        <v>38</v>
      </c>
      <c r="B67" s="51" t="s">
        <v>17230</v>
      </c>
      <c r="C67" s="50" t="s">
        <v>17231</v>
      </c>
      <c r="D67" s="50" t="s">
        <v>17514</v>
      </c>
      <c r="E67" s="110">
        <v>1000000</v>
      </c>
      <c r="F67" s="160" t="s">
        <v>4</v>
      </c>
    </row>
    <row r="68" spans="1:6" ht="157.5">
      <c r="A68" s="84">
        <v>39</v>
      </c>
      <c r="B68" s="51" t="s">
        <v>17232</v>
      </c>
      <c r="C68" s="50" t="s">
        <v>17233</v>
      </c>
      <c r="D68" s="51" t="s">
        <v>17515</v>
      </c>
      <c r="E68" s="110">
        <v>2100000</v>
      </c>
      <c r="F68" s="160" t="s">
        <v>17131</v>
      </c>
    </row>
    <row r="69" spans="1:6" ht="126">
      <c r="A69" s="84">
        <v>40</v>
      </c>
      <c r="B69" s="50" t="s">
        <v>17234</v>
      </c>
      <c r="C69" s="50" t="s">
        <v>17235</v>
      </c>
      <c r="D69" s="50" t="s">
        <v>17236</v>
      </c>
      <c r="E69" s="106">
        <v>1500000</v>
      </c>
      <c r="F69" s="159" t="s">
        <v>17131</v>
      </c>
    </row>
    <row r="70" spans="1:6" ht="47.25">
      <c r="A70" s="84">
        <v>41</v>
      </c>
      <c r="B70" s="51" t="s">
        <v>17237</v>
      </c>
      <c r="C70" s="50" t="s">
        <v>17238</v>
      </c>
      <c r="D70" s="51" t="s">
        <v>17239</v>
      </c>
      <c r="E70" s="110">
        <v>3200000</v>
      </c>
      <c r="F70" s="160" t="s">
        <v>4</v>
      </c>
    </row>
    <row r="71" spans="1:6" ht="63">
      <c r="A71" s="84">
        <v>42</v>
      </c>
      <c r="B71" s="51" t="s">
        <v>17516</v>
      </c>
      <c r="C71" s="50" t="s">
        <v>17240</v>
      </c>
      <c r="D71" s="50" t="s">
        <v>17517</v>
      </c>
      <c r="E71" s="110">
        <v>900000</v>
      </c>
      <c r="F71" s="160" t="s">
        <v>4</v>
      </c>
    </row>
    <row r="72" spans="1:6" ht="63">
      <c r="A72" s="84">
        <v>43</v>
      </c>
      <c r="B72" s="51" t="s">
        <v>17518</v>
      </c>
      <c r="C72" s="50" t="s">
        <v>17241</v>
      </c>
      <c r="D72" s="51" t="s">
        <v>17242</v>
      </c>
      <c r="E72" s="110">
        <v>1000000</v>
      </c>
      <c r="F72" s="160" t="s">
        <v>4</v>
      </c>
    </row>
    <row r="73" spans="1:6" ht="47.25">
      <c r="A73" s="84">
        <v>44</v>
      </c>
      <c r="B73" s="51" t="s">
        <v>17243</v>
      </c>
      <c r="C73" s="50" t="s">
        <v>17244</v>
      </c>
      <c r="D73" s="50" t="s">
        <v>17245</v>
      </c>
      <c r="E73" s="110">
        <v>2000000</v>
      </c>
      <c r="F73" s="160" t="s">
        <v>4</v>
      </c>
    </row>
    <row r="74" spans="1:6" ht="204.75">
      <c r="A74" s="84">
        <v>45</v>
      </c>
      <c r="B74" s="51" t="s">
        <v>17246</v>
      </c>
      <c r="C74" s="50" t="s">
        <v>17247</v>
      </c>
      <c r="D74" s="50" t="s">
        <v>17248</v>
      </c>
      <c r="E74" s="110">
        <v>1300000</v>
      </c>
      <c r="F74" s="160" t="s">
        <v>4</v>
      </c>
    </row>
    <row r="75" spans="1:6" ht="157.5">
      <c r="A75" s="84">
        <v>46</v>
      </c>
      <c r="B75" s="51" t="s">
        <v>17519</v>
      </c>
      <c r="C75" s="50" t="s">
        <v>17249</v>
      </c>
      <c r="D75" s="51" t="s">
        <v>17520</v>
      </c>
      <c r="E75" s="110">
        <v>2000000</v>
      </c>
      <c r="F75" s="160" t="s">
        <v>4</v>
      </c>
    </row>
    <row r="76" spans="1:6" ht="110.25">
      <c r="A76" s="84">
        <v>47</v>
      </c>
      <c r="B76" s="51" t="s">
        <v>17250</v>
      </c>
      <c r="C76" s="50" t="s">
        <v>17251</v>
      </c>
      <c r="D76" s="51" t="s">
        <v>17252</v>
      </c>
      <c r="E76" s="110">
        <v>1200000</v>
      </c>
      <c r="F76" s="160" t="s">
        <v>679</v>
      </c>
    </row>
    <row r="77" spans="1:6">
      <c r="A77" s="84"/>
      <c r="B77" s="2173" t="s">
        <v>930</v>
      </c>
      <c r="C77" s="2175"/>
      <c r="D77" s="84"/>
      <c r="E77" s="381"/>
      <c r="F77" s="65"/>
    </row>
    <row r="78" spans="1:6" ht="220.5">
      <c r="A78" s="84">
        <v>48</v>
      </c>
      <c r="B78" s="51" t="s">
        <v>33949</v>
      </c>
      <c r="C78" s="50" t="s">
        <v>17253</v>
      </c>
      <c r="D78" s="51" t="s">
        <v>17254</v>
      </c>
      <c r="E78" s="110">
        <v>2000000</v>
      </c>
      <c r="F78" s="160" t="s">
        <v>4</v>
      </c>
    </row>
    <row r="79" spans="1:6">
      <c r="A79" s="84"/>
      <c r="B79" s="2171" t="s">
        <v>208</v>
      </c>
      <c r="C79" s="2171"/>
      <c r="D79" s="84"/>
      <c r="E79" s="381"/>
      <c r="F79" s="65"/>
    </row>
    <row r="80" spans="1:6" ht="63">
      <c r="A80" s="84">
        <v>49</v>
      </c>
      <c r="B80" s="51" t="s">
        <v>17255</v>
      </c>
      <c r="C80" s="50" t="s">
        <v>17256</v>
      </c>
      <c r="D80" s="50" t="s">
        <v>17257</v>
      </c>
      <c r="E80" s="110">
        <v>672000</v>
      </c>
      <c r="F80" s="160" t="s">
        <v>4</v>
      </c>
    </row>
    <row r="81" spans="1:6">
      <c r="A81" s="84"/>
      <c r="B81" s="2171" t="s">
        <v>2090</v>
      </c>
      <c r="C81" s="2171"/>
      <c r="D81" s="2171"/>
      <c r="E81" s="384">
        <f>SUM(E27:E80)</f>
        <v>63488203</v>
      </c>
      <c r="F81" s="65"/>
    </row>
    <row r="82" spans="1:6" s="286" customFormat="1" ht="87.75" customHeight="1">
      <c r="A82" s="2143" t="s">
        <v>42136</v>
      </c>
      <c r="B82" s="2143"/>
      <c r="C82" s="2143"/>
      <c r="D82" s="2143" t="s">
        <v>1392</v>
      </c>
      <c r="E82" s="2143"/>
      <c r="F82" s="2143"/>
    </row>
    <row r="87" spans="1:6">
      <c r="E87" s="952">
        <f>E81+E19</f>
        <v>109040875.52</v>
      </c>
    </row>
  </sheetData>
  <mergeCells count="16">
    <mergeCell ref="B48:C48"/>
    <mergeCell ref="B79:C79"/>
    <mergeCell ref="B81:D81"/>
    <mergeCell ref="A82:C82"/>
    <mergeCell ref="D82:F82"/>
    <mergeCell ref="B77:C77"/>
    <mergeCell ref="A1:F1"/>
    <mergeCell ref="A2:F2"/>
    <mergeCell ref="A3:F3"/>
    <mergeCell ref="B5:D5"/>
    <mergeCell ref="B28:C28"/>
    <mergeCell ref="B10:D10"/>
    <mergeCell ref="B14:C14"/>
    <mergeCell ref="A22:F22"/>
    <mergeCell ref="A23:F23"/>
    <mergeCell ref="A24:F24"/>
  </mergeCells>
  <pageMargins left="0.7" right="0.7" top="0.75" bottom="0.75" header="0.3" footer="0.3"/>
  <pageSetup orientation="landscape" r:id="rId1"/>
  <headerFooter>
    <oddFooter>Page &amp;P of &amp;N</oddFooter>
  </headerFooter>
</worksheet>
</file>

<file path=xl/worksheets/sheet193.xml><?xml version="1.0" encoding="utf-8"?>
<worksheet xmlns="http://schemas.openxmlformats.org/spreadsheetml/2006/main" xmlns:r="http://schemas.openxmlformats.org/officeDocument/2006/relationships">
  <sheetPr>
    <tabColor theme="5" tint="-0.499984740745262"/>
  </sheetPr>
  <dimension ref="A1:F120"/>
  <sheetViews>
    <sheetView topLeftCell="A19" workbookViewId="0">
      <selection activeCell="E10" sqref="E10"/>
    </sheetView>
  </sheetViews>
  <sheetFormatPr defaultRowHeight="15.75"/>
  <cols>
    <col min="1" max="1" width="7" style="342" customWidth="1"/>
    <col min="2" max="2" width="14.140625" style="342" customWidth="1"/>
    <col min="3" max="3" width="42.140625" style="342" customWidth="1"/>
    <col min="4" max="4" width="26.42578125" style="342" customWidth="1"/>
    <col min="5" max="5" width="21.5703125" style="949" customWidth="1"/>
    <col min="6" max="6" width="9.7109375" style="389" customWidth="1"/>
    <col min="7" max="8" width="9.140625" style="286"/>
    <col min="9" max="9" width="14.5703125" style="286" bestFit="1" customWidth="1"/>
    <col min="10" max="10" width="9.140625" style="286"/>
    <col min="11" max="11" width="16.42578125" style="286" bestFit="1" customWidth="1"/>
    <col min="12" max="16384" width="9.140625" style="286"/>
  </cols>
  <sheetData>
    <row r="1" spans="1:6">
      <c r="A1" s="2234" t="s">
        <v>133</v>
      </c>
      <c r="B1" s="2234"/>
      <c r="C1" s="2234"/>
      <c r="D1" s="2234"/>
      <c r="E1" s="2234"/>
      <c r="F1" s="2234"/>
    </row>
    <row r="2" spans="1:6">
      <c r="A2" s="2234" t="s">
        <v>24501</v>
      </c>
      <c r="B2" s="2234"/>
      <c r="C2" s="2234"/>
      <c r="D2" s="2234"/>
      <c r="E2" s="2234"/>
      <c r="F2" s="2234"/>
    </row>
    <row r="3" spans="1:6">
      <c r="A3" s="2234" t="s">
        <v>140</v>
      </c>
      <c r="B3" s="2234"/>
      <c r="C3" s="2234"/>
      <c r="D3" s="2234"/>
      <c r="E3" s="2234"/>
      <c r="F3" s="2234"/>
    </row>
    <row r="4" spans="1:6" ht="18" customHeight="1">
      <c r="A4" s="387" t="s">
        <v>134</v>
      </c>
      <c r="B4" s="312" t="s">
        <v>676</v>
      </c>
      <c r="C4" s="312" t="s">
        <v>463</v>
      </c>
      <c r="D4" s="56" t="s">
        <v>788</v>
      </c>
      <c r="E4" s="384" t="s">
        <v>1394</v>
      </c>
      <c r="F4" s="56" t="s">
        <v>677</v>
      </c>
    </row>
    <row r="5" spans="1:6">
      <c r="A5" s="387"/>
      <c r="B5" s="2195" t="s">
        <v>139</v>
      </c>
      <c r="C5" s="2195"/>
      <c r="D5" s="2195"/>
      <c r="E5" s="384"/>
      <c r="F5" s="56"/>
    </row>
    <row r="6" spans="1:6" ht="31.5">
      <c r="A6" s="84">
        <v>1</v>
      </c>
      <c r="B6" s="50" t="s">
        <v>464</v>
      </c>
      <c r="C6" s="51" t="s">
        <v>17258</v>
      </c>
      <c r="D6" s="50" t="s">
        <v>239</v>
      </c>
      <c r="E6" s="142">
        <v>2105000</v>
      </c>
      <c r="F6" s="65" t="s">
        <v>118</v>
      </c>
    </row>
    <row r="7" spans="1:6" ht="78.75">
      <c r="A7" s="84">
        <f>A6+1</f>
        <v>2</v>
      </c>
      <c r="B7" s="50" t="s">
        <v>5</v>
      </c>
      <c r="C7" s="51" t="s">
        <v>17259</v>
      </c>
      <c r="D7" s="50" t="s">
        <v>4571</v>
      </c>
      <c r="E7" s="142">
        <v>1734965.53</v>
      </c>
      <c r="F7" s="65" t="s">
        <v>118</v>
      </c>
    </row>
    <row r="8" spans="1:6" ht="31.5">
      <c r="A8" s="84">
        <f t="shared" ref="A8:A15" si="0">A7+1</f>
        <v>3</v>
      </c>
      <c r="B8" s="50" t="s">
        <v>7</v>
      </c>
      <c r="C8" s="51" t="s">
        <v>17260</v>
      </c>
      <c r="D8" s="50" t="s">
        <v>794</v>
      </c>
      <c r="E8" s="154">
        <v>35000</v>
      </c>
      <c r="F8" s="65" t="s">
        <v>118</v>
      </c>
    </row>
    <row r="9" spans="1:6" ht="31.5">
      <c r="A9" s="84">
        <f t="shared" si="0"/>
        <v>4</v>
      </c>
      <c r="B9" s="50" t="s">
        <v>10</v>
      </c>
      <c r="C9" s="51" t="s">
        <v>17261</v>
      </c>
      <c r="D9" s="50" t="s">
        <v>580</v>
      </c>
      <c r="E9" s="142">
        <v>60000</v>
      </c>
      <c r="F9" s="65" t="s">
        <v>118</v>
      </c>
    </row>
    <row r="10" spans="1:6" ht="47.25">
      <c r="A10" s="84">
        <f t="shared" si="0"/>
        <v>5</v>
      </c>
      <c r="B10" s="50" t="s">
        <v>12</v>
      </c>
      <c r="C10" s="51" t="s">
        <v>17262</v>
      </c>
      <c r="D10" s="50" t="s">
        <v>14</v>
      </c>
      <c r="E10" s="142">
        <v>2307487</v>
      </c>
      <c r="F10" s="65" t="s">
        <v>118</v>
      </c>
    </row>
    <row r="11" spans="1:6" ht="78.75">
      <c r="A11" s="84">
        <f t="shared" si="0"/>
        <v>6</v>
      </c>
      <c r="B11" s="51" t="s">
        <v>17263</v>
      </c>
      <c r="C11" s="51" t="s">
        <v>17264</v>
      </c>
      <c r="D11" s="51" t="s">
        <v>17265</v>
      </c>
      <c r="E11" s="142">
        <v>300000</v>
      </c>
      <c r="F11" s="65" t="s">
        <v>118</v>
      </c>
    </row>
    <row r="12" spans="1:6">
      <c r="A12" s="84"/>
      <c r="B12" s="2173" t="s">
        <v>142</v>
      </c>
      <c r="C12" s="2174"/>
      <c r="D12" s="2175"/>
      <c r="E12" s="946"/>
      <c r="F12" s="65"/>
    </row>
    <row r="13" spans="1:6" ht="78.75">
      <c r="A13" s="84">
        <v>7</v>
      </c>
      <c r="B13" s="50" t="s">
        <v>5</v>
      </c>
      <c r="C13" s="51" t="s">
        <v>17266</v>
      </c>
      <c r="D13" s="50" t="s">
        <v>242</v>
      </c>
      <c r="E13" s="154">
        <v>539567.27</v>
      </c>
      <c r="F13" s="65" t="s">
        <v>118</v>
      </c>
    </row>
    <row r="14" spans="1:6" ht="47.25">
      <c r="A14" s="84">
        <f t="shared" si="0"/>
        <v>8</v>
      </c>
      <c r="B14" s="50" t="s">
        <v>12</v>
      </c>
      <c r="C14" s="51" t="s">
        <v>17267</v>
      </c>
      <c r="D14" s="50" t="s">
        <v>14</v>
      </c>
      <c r="E14" s="154">
        <v>1631659</v>
      </c>
      <c r="F14" s="65" t="s">
        <v>118</v>
      </c>
    </row>
    <row r="15" spans="1:6" ht="63">
      <c r="A15" s="84">
        <f t="shared" si="0"/>
        <v>9</v>
      </c>
      <c r="B15" s="50" t="s">
        <v>17268</v>
      </c>
      <c r="C15" s="51" t="s">
        <v>17269</v>
      </c>
      <c r="D15" s="50" t="s">
        <v>17511</v>
      </c>
      <c r="E15" s="142">
        <v>1100000</v>
      </c>
      <c r="F15" s="65" t="s">
        <v>118</v>
      </c>
    </row>
    <row r="16" spans="1:6" ht="15.75" customHeight="1">
      <c r="A16" s="84"/>
      <c r="B16" s="2173" t="s">
        <v>207</v>
      </c>
      <c r="C16" s="2175"/>
      <c r="D16" s="84"/>
      <c r="E16" s="946"/>
      <c r="F16" s="65"/>
    </row>
    <row r="17" spans="1:6" ht="63">
      <c r="A17" s="84">
        <v>10</v>
      </c>
      <c r="B17" s="51" t="s">
        <v>195</v>
      </c>
      <c r="C17" s="50" t="s">
        <v>17270</v>
      </c>
      <c r="D17" s="51" t="s">
        <v>196</v>
      </c>
      <c r="E17" s="142">
        <v>5738993.4500000002</v>
      </c>
      <c r="F17" s="65" t="s">
        <v>118</v>
      </c>
    </row>
    <row r="18" spans="1:6">
      <c r="A18" s="84"/>
      <c r="B18" s="47" t="s">
        <v>593</v>
      </c>
      <c r="C18" s="50"/>
      <c r="D18" s="51"/>
      <c r="E18" s="142"/>
      <c r="F18" s="65"/>
    </row>
    <row r="19" spans="1:6" ht="47.25">
      <c r="A19" s="84"/>
      <c r="B19" s="51" t="s">
        <v>39</v>
      </c>
      <c r="C19" s="50" t="s">
        <v>17273</v>
      </c>
      <c r="D19" s="51" t="s">
        <v>40</v>
      </c>
      <c r="E19" s="142">
        <v>16000000</v>
      </c>
      <c r="F19" s="65" t="s">
        <v>110</v>
      </c>
    </row>
    <row r="20" spans="1:6" ht="47.25">
      <c r="A20" s="84"/>
      <c r="B20" s="51" t="s">
        <v>41</v>
      </c>
      <c r="C20" s="50" t="s">
        <v>17274</v>
      </c>
      <c r="D20" s="51" t="s">
        <v>40</v>
      </c>
      <c r="E20" s="142">
        <v>11000000</v>
      </c>
      <c r="F20" s="65" t="s">
        <v>110</v>
      </c>
    </row>
    <row r="21" spans="1:6">
      <c r="A21" s="84"/>
      <c r="B21" s="51"/>
      <c r="C21" s="50"/>
      <c r="D21" s="51"/>
      <c r="E21" s="142">
        <f>SUM(E6:E20)</f>
        <v>42552672.25</v>
      </c>
      <c r="F21" s="65"/>
    </row>
    <row r="22" spans="1:6">
      <c r="A22" s="84"/>
      <c r="B22" s="51"/>
      <c r="C22" s="50"/>
      <c r="D22" s="51"/>
      <c r="E22" s="142"/>
      <c r="F22" s="65"/>
    </row>
    <row r="23" spans="1:6">
      <c r="A23" s="84"/>
      <c r="B23" s="51"/>
      <c r="C23" s="50"/>
      <c r="D23" s="51"/>
      <c r="E23" s="142"/>
      <c r="F23" s="65"/>
    </row>
    <row r="24" spans="1:6">
      <c r="A24" s="84"/>
      <c r="B24" s="51"/>
      <c r="C24" s="50"/>
      <c r="D24" s="51"/>
      <c r="E24" s="142"/>
      <c r="F24" s="65"/>
    </row>
    <row r="25" spans="1:6">
      <c r="A25" s="84"/>
      <c r="B25" s="51"/>
      <c r="C25" s="50"/>
      <c r="D25" s="51"/>
      <c r="E25" s="142"/>
      <c r="F25" s="65"/>
    </row>
    <row r="26" spans="1:6">
      <c r="A26" s="84"/>
      <c r="B26" s="51"/>
      <c r="C26" s="50"/>
      <c r="D26" s="51"/>
      <c r="E26" s="142"/>
      <c r="F26" s="65"/>
    </row>
    <row r="27" spans="1:6">
      <c r="A27" s="2234" t="s">
        <v>133</v>
      </c>
      <c r="B27" s="2234"/>
      <c r="C27" s="2234"/>
      <c r="D27" s="2234"/>
      <c r="E27" s="2234"/>
      <c r="F27" s="2234"/>
    </row>
    <row r="28" spans="1:6">
      <c r="A28" s="2234" t="s">
        <v>24501</v>
      </c>
      <c r="B28" s="2234"/>
      <c r="C28" s="2234"/>
      <c r="D28" s="2234"/>
      <c r="E28" s="2234"/>
      <c r="F28" s="2234"/>
    </row>
    <row r="29" spans="1:6">
      <c r="A29" s="2234" t="s">
        <v>140</v>
      </c>
      <c r="B29" s="2234"/>
      <c r="C29" s="2234"/>
      <c r="D29" s="2234"/>
      <c r="E29" s="2234"/>
      <c r="F29" s="2234"/>
    </row>
    <row r="30" spans="1:6" ht="31.5">
      <c r="A30" s="387" t="s">
        <v>134</v>
      </c>
      <c r="B30" s="312" t="s">
        <v>676</v>
      </c>
      <c r="C30" s="312" t="s">
        <v>463</v>
      </c>
      <c r="D30" s="56" t="s">
        <v>788</v>
      </c>
      <c r="E30" s="384" t="s">
        <v>1394</v>
      </c>
      <c r="F30" s="56" t="s">
        <v>677</v>
      </c>
    </row>
    <row r="31" spans="1:6">
      <c r="A31" s="84"/>
      <c r="B31" s="85" t="s">
        <v>555</v>
      </c>
      <c r="C31" s="84"/>
      <c r="D31" s="84"/>
      <c r="E31" s="946"/>
      <c r="F31" s="65"/>
    </row>
    <row r="32" spans="1:6" ht="94.5">
      <c r="A32" s="84">
        <v>1</v>
      </c>
      <c r="B32" s="51" t="s">
        <v>247</v>
      </c>
      <c r="C32" s="50" t="s">
        <v>17271</v>
      </c>
      <c r="D32" s="51" t="s">
        <v>24</v>
      </c>
      <c r="E32" s="154">
        <v>1000000</v>
      </c>
      <c r="F32" s="65" t="s">
        <v>118</v>
      </c>
    </row>
    <row r="33" spans="1:6">
      <c r="A33" s="84"/>
      <c r="B33" s="2171" t="s">
        <v>810</v>
      </c>
      <c r="C33" s="2171"/>
      <c r="D33" s="84"/>
      <c r="E33" s="946"/>
      <c r="F33" s="65"/>
    </row>
    <row r="34" spans="1:6" ht="47.25">
      <c r="A34" s="84">
        <v>2</v>
      </c>
      <c r="B34" s="51" t="s">
        <v>17275</v>
      </c>
      <c r="C34" s="51" t="s">
        <v>17276</v>
      </c>
      <c r="D34" s="180" t="s">
        <v>17277</v>
      </c>
      <c r="E34" s="947">
        <v>158203.26999999999</v>
      </c>
      <c r="F34" s="65" t="s">
        <v>118</v>
      </c>
    </row>
    <row r="35" spans="1:6" ht="47.25">
      <c r="A35" s="84">
        <v>3</v>
      </c>
      <c r="B35" s="51" t="s">
        <v>17278</v>
      </c>
      <c r="C35" s="51" t="s">
        <v>17279</v>
      </c>
      <c r="D35" s="50" t="s">
        <v>17280</v>
      </c>
      <c r="E35" s="142">
        <v>700000</v>
      </c>
      <c r="F35" s="65" t="s">
        <v>118</v>
      </c>
    </row>
    <row r="36" spans="1:6" ht="63">
      <c r="A36" s="84">
        <v>4</v>
      </c>
      <c r="B36" s="51" t="s">
        <v>17281</v>
      </c>
      <c r="C36" s="51" t="s">
        <v>17282</v>
      </c>
      <c r="D36" s="51" t="s">
        <v>17283</v>
      </c>
      <c r="E36" s="142">
        <v>300000</v>
      </c>
      <c r="F36" s="65" t="s">
        <v>118</v>
      </c>
    </row>
    <row r="37" spans="1:6" ht="47.25">
      <c r="A37" s="84">
        <v>5</v>
      </c>
      <c r="B37" s="51" t="s">
        <v>17284</v>
      </c>
      <c r="C37" s="51" t="s">
        <v>17285</v>
      </c>
      <c r="D37" s="50" t="s">
        <v>17286</v>
      </c>
      <c r="E37" s="154">
        <v>400000</v>
      </c>
      <c r="F37" s="65" t="s">
        <v>118</v>
      </c>
    </row>
    <row r="38" spans="1:6" ht="47.25">
      <c r="A38" s="84">
        <v>6</v>
      </c>
      <c r="B38" s="51" t="s">
        <v>17287</v>
      </c>
      <c r="C38" s="51" t="s">
        <v>17288</v>
      </c>
      <c r="D38" s="50" t="s">
        <v>17289</v>
      </c>
      <c r="E38" s="154">
        <v>230000</v>
      </c>
      <c r="F38" s="65" t="s">
        <v>118</v>
      </c>
    </row>
    <row r="39" spans="1:6" ht="47.25">
      <c r="A39" s="84">
        <v>7</v>
      </c>
      <c r="B39" s="51" t="s">
        <v>17290</v>
      </c>
      <c r="C39" s="51" t="s">
        <v>17291</v>
      </c>
      <c r="D39" s="50" t="s">
        <v>17292</v>
      </c>
      <c r="E39" s="142">
        <v>500000</v>
      </c>
      <c r="F39" s="65" t="s">
        <v>118</v>
      </c>
    </row>
    <row r="40" spans="1:6" ht="78.75">
      <c r="A40" s="84">
        <v>8</v>
      </c>
      <c r="B40" s="51" t="s">
        <v>17293</v>
      </c>
      <c r="C40" s="51" t="s">
        <v>17294</v>
      </c>
      <c r="D40" s="51" t="s">
        <v>17295</v>
      </c>
      <c r="E40" s="154">
        <v>500000</v>
      </c>
      <c r="F40" s="65" t="s">
        <v>118</v>
      </c>
    </row>
    <row r="41" spans="1:6" ht="78.75">
      <c r="A41" s="84">
        <v>9</v>
      </c>
      <c r="B41" s="51" t="s">
        <v>17296</v>
      </c>
      <c r="C41" s="51" t="s">
        <v>17297</v>
      </c>
      <c r="D41" s="51" t="s">
        <v>17298</v>
      </c>
      <c r="E41" s="142">
        <v>300000</v>
      </c>
      <c r="F41" s="65" t="s">
        <v>118</v>
      </c>
    </row>
    <row r="42" spans="1:6" ht="47.25">
      <c r="A42" s="84">
        <v>10</v>
      </c>
      <c r="B42" s="51" t="s">
        <v>17299</v>
      </c>
      <c r="C42" s="51" t="s">
        <v>17300</v>
      </c>
      <c r="D42" s="51" t="s">
        <v>17301</v>
      </c>
      <c r="E42" s="142">
        <v>300000</v>
      </c>
      <c r="F42" s="65" t="s">
        <v>118</v>
      </c>
    </row>
    <row r="43" spans="1:6" ht="78.75">
      <c r="A43" s="84">
        <v>11</v>
      </c>
      <c r="B43" s="51" t="s">
        <v>17302</v>
      </c>
      <c r="C43" s="51" t="s">
        <v>17303</v>
      </c>
      <c r="D43" s="51" t="s">
        <v>17304</v>
      </c>
      <c r="E43" s="142">
        <v>450000</v>
      </c>
      <c r="F43" s="65" t="s">
        <v>118</v>
      </c>
    </row>
    <row r="44" spans="1:6" ht="47.25">
      <c r="A44" s="84">
        <v>12</v>
      </c>
      <c r="B44" s="51" t="s">
        <v>17305</v>
      </c>
      <c r="C44" s="51" t="s">
        <v>17306</v>
      </c>
      <c r="D44" s="51" t="s">
        <v>17307</v>
      </c>
      <c r="E44" s="142">
        <v>400000</v>
      </c>
      <c r="F44" s="65" t="s">
        <v>118</v>
      </c>
    </row>
    <row r="45" spans="1:6" ht="47.25">
      <c r="A45" s="84">
        <v>13</v>
      </c>
      <c r="B45" s="51" t="s">
        <v>17308</v>
      </c>
      <c r="C45" s="51" t="s">
        <v>17309</v>
      </c>
      <c r="D45" s="333" t="s">
        <v>39563</v>
      </c>
      <c r="E45" s="142">
        <v>500000</v>
      </c>
      <c r="F45" s="65" t="s">
        <v>118</v>
      </c>
    </row>
    <row r="46" spans="1:6" ht="47.25">
      <c r="A46" s="84">
        <v>14</v>
      </c>
      <c r="B46" s="51" t="s">
        <v>17310</v>
      </c>
      <c r="C46" s="51" t="s">
        <v>17311</v>
      </c>
      <c r="D46" s="51" t="s">
        <v>17312</v>
      </c>
      <c r="E46" s="142">
        <v>500000</v>
      </c>
      <c r="F46" s="65" t="s">
        <v>4</v>
      </c>
    </row>
    <row r="47" spans="1:6" ht="47.25">
      <c r="A47" s="84">
        <v>15</v>
      </c>
      <c r="B47" s="51" t="s">
        <v>17313</v>
      </c>
      <c r="C47" s="51" t="s">
        <v>17314</v>
      </c>
      <c r="D47" s="51" t="s">
        <v>115</v>
      </c>
      <c r="E47" s="142">
        <v>600000</v>
      </c>
      <c r="F47" s="65" t="s">
        <v>4</v>
      </c>
    </row>
    <row r="48" spans="1:6" ht="47.25">
      <c r="A48" s="84">
        <v>16</v>
      </c>
      <c r="B48" s="51" t="s">
        <v>17315</v>
      </c>
      <c r="C48" s="51" t="s">
        <v>17316</v>
      </c>
      <c r="D48" s="51" t="s">
        <v>115</v>
      </c>
      <c r="E48" s="142">
        <v>600000</v>
      </c>
      <c r="F48" s="65" t="s">
        <v>4</v>
      </c>
    </row>
    <row r="49" spans="1:6" ht="47.25">
      <c r="A49" s="84">
        <v>17</v>
      </c>
      <c r="B49" s="51" t="s">
        <v>17317</v>
      </c>
      <c r="C49" s="51" t="s">
        <v>17318</v>
      </c>
      <c r="D49" s="51" t="s">
        <v>17319</v>
      </c>
      <c r="E49" s="142">
        <v>600000</v>
      </c>
      <c r="F49" s="65" t="s">
        <v>4</v>
      </c>
    </row>
    <row r="50" spans="1:6" ht="47.25">
      <c r="A50" s="84">
        <v>18</v>
      </c>
      <c r="B50" s="51" t="s">
        <v>17320</v>
      </c>
      <c r="C50" s="51" t="s">
        <v>17321</v>
      </c>
      <c r="D50" s="51" t="s">
        <v>115</v>
      </c>
      <c r="E50" s="142">
        <v>600000</v>
      </c>
      <c r="F50" s="65" t="s">
        <v>4</v>
      </c>
    </row>
    <row r="51" spans="1:6" ht="47.25">
      <c r="A51" s="84">
        <v>19</v>
      </c>
      <c r="B51" s="51" t="s">
        <v>17322</v>
      </c>
      <c r="C51" s="51" t="s">
        <v>17323</v>
      </c>
      <c r="D51" s="51" t="s">
        <v>17324</v>
      </c>
      <c r="E51" s="142">
        <v>300000</v>
      </c>
      <c r="F51" s="65" t="s">
        <v>4</v>
      </c>
    </row>
    <row r="52" spans="1:6" ht="94.5">
      <c r="A52" s="84">
        <v>20</v>
      </c>
      <c r="B52" s="51" t="s">
        <v>17325</v>
      </c>
      <c r="C52" s="51" t="s">
        <v>17326</v>
      </c>
      <c r="D52" s="51" t="s">
        <v>17327</v>
      </c>
      <c r="E52" s="142">
        <v>900000</v>
      </c>
      <c r="F52" s="65" t="s">
        <v>4</v>
      </c>
    </row>
    <row r="53" spans="1:6" ht="47.25">
      <c r="A53" s="84">
        <v>21</v>
      </c>
      <c r="B53" s="51" t="s">
        <v>17328</v>
      </c>
      <c r="C53" s="51" t="s">
        <v>17329</v>
      </c>
      <c r="D53" s="51" t="s">
        <v>115</v>
      </c>
      <c r="E53" s="142">
        <v>600000</v>
      </c>
      <c r="F53" s="65" t="s">
        <v>4</v>
      </c>
    </row>
    <row r="54" spans="1:6" ht="47.25">
      <c r="A54" s="84">
        <v>22</v>
      </c>
      <c r="B54" s="51" t="s">
        <v>17330</v>
      </c>
      <c r="C54" s="51" t="s">
        <v>17331</v>
      </c>
      <c r="D54" s="51" t="s">
        <v>115</v>
      </c>
      <c r="E54" s="142">
        <v>600000</v>
      </c>
      <c r="F54" s="65" t="s">
        <v>4</v>
      </c>
    </row>
    <row r="55" spans="1:6" ht="47.25">
      <c r="A55" s="84">
        <v>23</v>
      </c>
      <c r="B55" s="51" t="s">
        <v>17332</v>
      </c>
      <c r="C55" s="51" t="s">
        <v>17333</v>
      </c>
      <c r="D55" s="51" t="s">
        <v>115</v>
      </c>
      <c r="E55" s="142">
        <v>600000</v>
      </c>
      <c r="F55" s="65" t="s">
        <v>4</v>
      </c>
    </row>
    <row r="56" spans="1:6" ht="47.25">
      <c r="A56" s="84">
        <v>24</v>
      </c>
      <c r="B56" s="51" t="s">
        <v>17334</v>
      </c>
      <c r="C56" s="51" t="s">
        <v>17335</v>
      </c>
      <c r="D56" s="51" t="s">
        <v>17336</v>
      </c>
      <c r="E56" s="142">
        <v>350000</v>
      </c>
      <c r="F56" s="65" t="s">
        <v>4</v>
      </c>
    </row>
    <row r="57" spans="1:6" ht="47.25">
      <c r="A57" s="84">
        <v>25</v>
      </c>
      <c r="B57" s="51" t="s">
        <v>17337</v>
      </c>
      <c r="C57" s="51" t="s">
        <v>17338</v>
      </c>
      <c r="D57" s="51" t="s">
        <v>115</v>
      </c>
      <c r="E57" s="142">
        <v>600000</v>
      </c>
      <c r="F57" s="65" t="s">
        <v>4</v>
      </c>
    </row>
    <row r="58" spans="1:6" ht="47.25">
      <c r="A58" s="84">
        <v>26</v>
      </c>
      <c r="B58" s="51" t="s">
        <v>17339</v>
      </c>
      <c r="C58" s="51" t="s">
        <v>17340</v>
      </c>
      <c r="D58" s="51" t="s">
        <v>115</v>
      </c>
      <c r="E58" s="142">
        <v>600000</v>
      </c>
      <c r="F58" s="65" t="s">
        <v>4</v>
      </c>
    </row>
    <row r="59" spans="1:6" ht="47.25">
      <c r="A59" s="84">
        <v>27</v>
      </c>
      <c r="B59" s="51" t="s">
        <v>17341</v>
      </c>
      <c r="C59" s="51" t="s">
        <v>17342</v>
      </c>
      <c r="D59" s="51" t="s">
        <v>115</v>
      </c>
      <c r="E59" s="142">
        <v>600000</v>
      </c>
      <c r="F59" s="65" t="s">
        <v>4</v>
      </c>
    </row>
    <row r="60" spans="1:6" ht="47.25">
      <c r="A60" s="84">
        <v>28</v>
      </c>
      <c r="B60" s="51" t="s">
        <v>17343</v>
      </c>
      <c r="C60" s="51" t="s">
        <v>17344</v>
      </c>
      <c r="D60" s="51" t="s">
        <v>115</v>
      </c>
      <c r="E60" s="142">
        <v>600000</v>
      </c>
      <c r="F60" s="65" t="s">
        <v>4</v>
      </c>
    </row>
    <row r="61" spans="1:6" ht="47.25">
      <c r="A61" s="84">
        <v>29</v>
      </c>
      <c r="B61" s="51" t="s">
        <v>17345</v>
      </c>
      <c r="C61" s="51" t="s">
        <v>17346</v>
      </c>
      <c r="D61" s="51" t="s">
        <v>39564</v>
      </c>
      <c r="E61" s="142">
        <v>300000</v>
      </c>
      <c r="F61" s="65" t="s">
        <v>4</v>
      </c>
    </row>
    <row r="62" spans="1:6" ht="47.25">
      <c r="A62" s="84">
        <v>30</v>
      </c>
      <c r="B62" s="51" t="s">
        <v>17347</v>
      </c>
      <c r="C62" s="51" t="s">
        <v>17348</v>
      </c>
      <c r="D62" s="51" t="s">
        <v>115</v>
      </c>
      <c r="E62" s="142">
        <v>600000</v>
      </c>
      <c r="F62" s="65" t="s">
        <v>4</v>
      </c>
    </row>
    <row r="63" spans="1:6" ht="47.25">
      <c r="A63" s="84">
        <v>31</v>
      </c>
      <c r="B63" s="51" t="s">
        <v>17349</v>
      </c>
      <c r="C63" s="51" t="s">
        <v>17350</v>
      </c>
      <c r="D63" s="51" t="s">
        <v>115</v>
      </c>
      <c r="E63" s="142">
        <v>600000</v>
      </c>
      <c r="F63" s="65" t="s">
        <v>4</v>
      </c>
    </row>
    <row r="64" spans="1:6" ht="47.25">
      <c r="A64" s="84">
        <v>32</v>
      </c>
      <c r="B64" s="51" t="s">
        <v>17351</v>
      </c>
      <c r="C64" s="51" t="s">
        <v>17352</v>
      </c>
      <c r="D64" s="51" t="s">
        <v>17353</v>
      </c>
      <c r="E64" s="142">
        <v>500000</v>
      </c>
      <c r="F64" s="65" t="s">
        <v>4</v>
      </c>
    </row>
    <row r="65" spans="1:6" ht="47.25">
      <c r="A65" s="84">
        <v>33</v>
      </c>
      <c r="B65" s="51" t="s">
        <v>17354</v>
      </c>
      <c r="C65" s="51" t="s">
        <v>17355</v>
      </c>
      <c r="D65" s="51" t="s">
        <v>115</v>
      </c>
      <c r="E65" s="142">
        <v>600000</v>
      </c>
      <c r="F65" s="65" t="s">
        <v>4</v>
      </c>
    </row>
    <row r="66" spans="1:6" ht="47.25">
      <c r="A66" s="84">
        <v>34</v>
      </c>
      <c r="B66" s="51" t="s">
        <v>17356</v>
      </c>
      <c r="C66" s="51" t="s">
        <v>17357</v>
      </c>
      <c r="D66" s="51" t="s">
        <v>115</v>
      </c>
      <c r="E66" s="142">
        <v>600000</v>
      </c>
      <c r="F66" s="65" t="s">
        <v>4</v>
      </c>
    </row>
    <row r="67" spans="1:6" ht="47.25">
      <c r="A67" s="84">
        <v>35</v>
      </c>
      <c r="B67" s="51" t="s">
        <v>17358</v>
      </c>
      <c r="C67" s="51" t="s">
        <v>17359</v>
      </c>
      <c r="D67" s="51" t="s">
        <v>39565</v>
      </c>
      <c r="E67" s="142">
        <v>500000</v>
      </c>
      <c r="F67" s="65" t="s">
        <v>4</v>
      </c>
    </row>
    <row r="68" spans="1:6" ht="47.25">
      <c r="A68" s="84">
        <v>36</v>
      </c>
      <c r="B68" s="51" t="s">
        <v>17360</v>
      </c>
      <c r="C68" s="51" t="s">
        <v>17361</v>
      </c>
      <c r="D68" s="51" t="s">
        <v>115</v>
      </c>
      <c r="E68" s="142">
        <v>600000</v>
      </c>
      <c r="F68" s="65" t="s">
        <v>4</v>
      </c>
    </row>
    <row r="69" spans="1:6" ht="47.25">
      <c r="A69" s="84">
        <v>37</v>
      </c>
      <c r="B69" s="51" t="s">
        <v>17362</v>
      </c>
      <c r="C69" s="51" t="s">
        <v>17363</v>
      </c>
      <c r="D69" s="51" t="s">
        <v>17364</v>
      </c>
      <c r="E69" s="142">
        <v>500000</v>
      </c>
      <c r="F69" s="65" t="s">
        <v>4</v>
      </c>
    </row>
    <row r="70" spans="1:6" ht="63">
      <c r="A70" s="84">
        <v>38</v>
      </c>
      <c r="B70" s="51" t="s">
        <v>17365</v>
      </c>
      <c r="C70" s="51" t="s">
        <v>17366</v>
      </c>
      <c r="D70" s="51" t="s">
        <v>115</v>
      </c>
      <c r="E70" s="142">
        <v>600000</v>
      </c>
      <c r="F70" s="65" t="s">
        <v>4</v>
      </c>
    </row>
    <row r="71" spans="1:6" ht="47.25">
      <c r="A71" s="84">
        <v>39</v>
      </c>
      <c r="B71" s="51" t="s">
        <v>17367</v>
      </c>
      <c r="C71" s="51" t="s">
        <v>17368</v>
      </c>
      <c r="D71" s="51" t="s">
        <v>17369</v>
      </c>
      <c r="E71" s="142">
        <v>800000</v>
      </c>
      <c r="F71" s="65" t="s">
        <v>4</v>
      </c>
    </row>
    <row r="72" spans="1:6" ht="47.25">
      <c r="A72" s="84">
        <v>40</v>
      </c>
      <c r="B72" s="51" t="s">
        <v>17370</v>
      </c>
      <c r="C72" s="51" t="s">
        <v>17371</v>
      </c>
      <c r="D72" s="51" t="s">
        <v>115</v>
      </c>
      <c r="E72" s="142">
        <v>600000</v>
      </c>
      <c r="F72" s="65" t="s">
        <v>4</v>
      </c>
    </row>
    <row r="73" spans="1:6" ht="47.25">
      <c r="A73" s="84">
        <v>41</v>
      </c>
      <c r="B73" s="51" t="s">
        <v>17372</v>
      </c>
      <c r="C73" s="51" t="s">
        <v>17373</v>
      </c>
      <c r="D73" s="51" t="s">
        <v>115</v>
      </c>
      <c r="E73" s="142">
        <v>600000</v>
      </c>
      <c r="F73" s="65" t="s">
        <v>4</v>
      </c>
    </row>
    <row r="74" spans="1:6" ht="47.25">
      <c r="A74" s="84">
        <v>42</v>
      </c>
      <c r="B74" s="51" t="s">
        <v>17374</v>
      </c>
      <c r="C74" s="51" t="s">
        <v>17375</v>
      </c>
      <c r="D74" s="51" t="s">
        <v>115</v>
      </c>
      <c r="E74" s="142">
        <v>600000</v>
      </c>
      <c r="F74" s="65" t="s">
        <v>4</v>
      </c>
    </row>
    <row r="75" spans="1:6">
      <c r="A75" s="84"/>
      <c r="B75" s="2171" t="s">
        <v>535</v>
      </c>
      <c r="C75" s="2171"/>
      <c r="D75" s="84"/>
      <c r="E75" s="946"/>
      <c r="F75" s="65"/>
    </row>
    <row r="76" spans="1:6" ht="63">
      <c r="A76" s="84">
        <v>43</v>
      </c>
      <c r="B76" s="51" t="s">
        <v>17376</v>
      </c>
      <c r="C76" s="51" t="s">
        <v>17377</v>
      </c>
      <c r="D76" s="51" t="s">
        <v>39566</v>
      </c>
      <c r="E76" s="154">
        <v>2500000</v>
      </c>
      <c r="F76" s="65" t="s">
        <v>118</v>
      </c>
    </row>
    <row r="77" spans="1:6" ht="126">
      <c r="A77" s="84">
        <v>44</v>
      </c>
      <c r="B77" s="51" t="s">
        <v>17378</v>
      </c>
      <c r="C77" s="51" t="s">
        <v>17379</v>
      </c>
      <c r="D77" s="51" t="s">
        <v>17380</v>
      </c>
      <c r="E77" s="154">
        <v>4400000</v>
      </c>
      <c r="F77" s="65" t="s">
        <v>118</v>
      </c>
    </row>
    <row r="78" spans="1:6" ht="78.75">
      <c r="A78" s="84">
        <v>45</v>
      </c>
      <c r="B78" s="51" t="s">
        <v>17381</v>
      </c>
      <c r="C78" s="51" t="s">
        <v>17382</v>
      </c>
      <c r="D78" s="51" t="s">
        <v>17383</v>
      </c>
      <c r="E78" s="154">
        <v>1200000</v>
      </c>
      <c r="F78" s="65" t="s">
        <v>118</v>
      </c>
    </row>
    <row r="79" spans="1:6" ht="63">
      <c r="A79" s="84">
        <v>46</v>
      </c>
      <c r="B79" s="51" t="s">
        <v>17384</v>
      </c>
      <c r="C79" s="51" t="s">
        <v>17385</v>
      </c>
      <c r="D79" s="51" t="s">
        <v>17386</v>
      </c>
      <c r="E79" s="154">
        <v>800000</v>
      </c>
      <c r="F79" s="65" t="s">
        <v>118</v>
      </c>
    </row>
    <row r="80" spans="1:6" ht="47.25">
      <c r="A80" s="84">
        <v>47</v>
      </c>
      <c r="B80" s="51" t="s">
        <v>17387</v>
      </c>
      <c r="C80" s="51" t="s">
        <v>17388</v>
      </c>
      <c r="D80" s="51" t="s">
        <v>17389</v>
      </c>
      <c r="E80" s="154">
        <v>850000</v>
      </c>
      <c r="F80" s="65" t="s">
        <v>118</v>
      </c>
    </row>
    <row r="81" spans="1:6" ht="126">
      <c r="A81" s="84">
        <v>48</v>
      </c>
      <c r="B81" s="51" t="s">
        <v>17390</v>
      </c>
      <c r="C81" s="51" t="s">
        <v>17391</v>
      </c>
      <c r="D81" s="51" t="s">
        <v>17392</v>
      </c>
      <c r="E81" s="154">
        <v>2500000</v>
      </c>
      <c r="F81" s="65" t="s">
        <v>118</v>
      </c>
    </row>
    <row r="82" spans="1:6" ht="204.75">
      <c r="A82" s="84">
        <v>49</v>
      </c>
      <c r="B82" s="51" t="s">
        <v>17393</v>
      </c>
      <c r="C82" s="51" t="s">
        <v>17394</v>
      </c>
      <c r="D82" s="51" t="s">
        <v>39567</v>
      </c>
      <c r="E82" s="142">
        <v>4600000</v>
      </c>
      <c r="F82" s="65" t="s">
        <v>118</v>
      </c>
    </row>
    <row r="83" spans="1:6" ht="63">
      <c r="A83" s="84">
        <v>50</v>
      </c>
      <c r="B83" s="51" t="s">
        <v>17395</v>
      </c>
      <c r="C83" s="51" t="s">
        <v>17396</v>
      </c>
      <c r="D83" s="51" t="s">
        <v>115</v>
      </c>
      <c r="E83" s="154">
        <v>700000</v>
      </c>
      <c r="F83" s="65" t="s">
        <v>4</v>
      </c>
    </row>
    <row r="84" spans="1:6" ht="94.5">
      <c r="A84" s="84">
        <v>51</v>
      </c>
      <c r="B84" s="51" t="s">
        <v>17397</v>
      </c>
      <c r="C84" s="51" t="s">
        <v>17398</v>
      </c>
      <c r="D84" s="51" t="s">
        <v>39568</v>
      </c>
      <c r="E84" s="154">
        <v>3400000</v>
      </c>
      <c r="F84" s="65" t="s">
        <v>4</v>
      </c>
    </row>
    <row r="85" spans="1:6" ht="157.5">
      <c r="A85" s="84">
        <v>52</v>
      </c>
      <c r="B85" s="51" t="s">
        <v>17399</v>
      </c>
      <c r="C85" s="51" t="s">
        <v>17400</v>
      </c>
      <c r="D85" s="51" t="s">
        <v>17513</v>
      </c>
      <c r="E85" s="154">
        <v>1200000</v>
      </c>
      <c r="F85" s="65" t="s">
        <v>118</v>
      </c>
    </row>
    <row r="86" spans="1:6" ht="47.25">
      <c r="A86" s="84">
        <v>53</v>
      </c>
      <c r="B86" s="51" t="s">
        <v>17401</v>
      </c>
      <c r="C86" s="51" t="s">
        <v>17402</v>
      </c>
      <c r="D86" s="51" t="s">
        <v>4806</v>
      </c>
      <c r="E86" s="154">
        <v>700000</v>
      </c>
      <c r="F86" s="65" t="s">
        <v>4</v>
      </c>
    </row>
    <row r="87" spans="1:6" ht="47.25">
      <c r="A87" s="84">
        <v>54</v>
      </c>
      <c r="B87" s="51" t="s">
        <v>17403</v>
      </c>
      <c r="C87" s="51" t="s">
        <v>17404</v>
      </c>
      <c r="D87" s="51" t="s">
        <v>4806</v>
      </c>
      <c r="E87" s="154">
        <v>700000</v>
      </c>
      <c r="F87" s="65" t="s">
        <v>4</v>
      </c>
    </row>
    <row r="88" spans="1:6" ht="63">
      <c r="A88" s="84">
        <v>55</v>
      </c>
      <c r="B88" s="51" t="s">
        <v>17405</v>
      </c>
      <c r="C88" s="51" t="s">
        <v>17406</v>
      </c>
      <c r="D88" s="51" t="s">
        <v>17407</v>
      </c>
      <c r="E88" s="142">
        <v>300000</v>
      </c>
      <c r="F88" s="65" t="s">
        <v>118</v>
      </c>
    </row>
    <row r="89" spans="1:6" ht="63">
      <c r="A89" s="84">
        <v>56</v>
      </c>
      <c r="B89" s="51" t="s">
        <v>17408</v>
      </c>
      <c r="C89" s="51" t="s">
        <v>17409</v>
      </c>
      <c r="D89" s="51" t="s">
        <v>115</v>
      </c>
      <c r="E89" s="142">
        <v>700000</v>
      </c>
      <c r="F89" s="65" t="s">
        <v>4</v>
      </c>
    </row>
    <row r="90" spans="1:6" ht="47.25">
      <c r="A90" s="84">
        <v>57</v>
      </c>
      <c r="B90" s="51" t="s">
        <v>17410</v>
      </c>
      <c r="C90" s="51" t="s">
        <v>17411</v>
      </c>
      <c r="D90" s="51" t="s">
        <v>17412</v>
      </c>
      <c r="E90" s="154">
        <v>1000000</v>
      </c>
      <c r="F90" s="65" t="s">
        <v>4</v>
      </c>
    </row>
    <row r="91" spans="1:6" ht="63">
      <c r="A91" s="84">
        <v>58</v>
      </c>
      <c r="B91" s="51" t="s">
        <v>17413</v>
      </c>
      <c r="C91" s="51" t="s">
        <v>17414</v>
      </c>
      <c r="D91" s="51" t="s">
        <v>39569</v>
      </c>
      <c r="E91" s="142">
        <v>1000000</v>
      </c>
      <c r="F91" s="65" t="s">
        <v>4</v>
      </c>
    </row>
    <row r="92" spans="1:6" ht="63">
      <c r="A92" s="84">
        <v>59</v>
      </c>
      <c r="B92" s="51" t="s">
        <v>17415</v>
      </c>
      <c r="C92" s="51" t="s">
        <v>17416</v>
      </c>
      <c r="D92" s="51" t="s">
        <v>17412</v>
      </c>
      <c r="E92" s="142">
        <v>1000000</v>
      </c>
      <c r="F92" s="65" t="s">
        <v>4</v>
      </c>
    </row>
    <row r="93" spans="1:6" ht="63">
      <c r="A93" s="84">
        <v>60</v>
      </c>
      <c r="B93" s="51" t="s">
        <v>17417</v>
      </c>
      <c r="C93" s="51" t="s">
        <v>17418</v>
      </c>
      <c r="D93" s="51" t="s">
        <v>115</v>
      </c>
      <c r="E93" s="142">
        <v>700000</v>
      </c>
      <c r="F93" s="65" t="s">
        <v>4</v>
      </c>
    </row>
    <row r="94" spans="1:6" ht="63">
      <c r="A94" s="84">
        <v>61</v>
      </c>
      <c r="B94" s="51" t="s">
        <v>17419</v>
      </c>
      <c r="C94" s="51" t="s">
        <v>17420</v>
      </c>
      <c r="D94" s="51" t="s">
        <v>17421</v>
      </c>
      <c r="E94" s="142">
        <v>2000000</v>
      </c>
      <c r="F94" s="65" t="s">
        <v>4</v>
      </c>
    </row>
    <row r="95" spans="1:6" ht="47.25">
      <c r="A95" s="84">
        <v>62</v>
      </c>
      <c r="B95" s="51" t="s">
        <v>17422</v>
      </c>
      <c r="C95" s="51" t="s">
        <v>17423</v>
      </c>
      <c r="D95" s="51" t="s">
        <v>17424</v>
      </c>
      <c r="E95" s="154">
        <v>1000000</v>
      </c>
      <c r="F95" s="65" t="s">
        <v>4</v>
      </c>
    </row>
    <row r="96" spans="1:6" ht="94.5">
      <c r="A96" s="84">
        <v>63</v>
      </c>
      <c r="B96" s="51" t="s">
        <v>17425</v>
      </c>
      <c r="C96" s="51" t="s">
        <v>17426</v>
      </c>
      <c r="D96" s="51" t="s">
        <v>17427</v>
      </c>
      <c r="E96" s="142">
        <v>3000000</v>
      </c>
      <c r="F96" s="65" t="s">
        <v>4</v>
      </c>
    </row>
    <row r="97" spans="1:6" ht="126">
      <c r="A97" s="84">
        <v>64</v>
      </c>
      <c r="B97" s="51" t="s">
        <v>17428</v>
      </c>
      <c r="C97" s="51" t="s">
        <v>17429</v>
      </c>
      <c r="D97" s="51" t="s">
        <v>17430</v>
      </c>
      <c r="E97" s="154">
        <v>2500000</v>
      </c>
      <c r="F97" s="65" t="s">
        <v>4</v>
      </c>
    </row>
    <row r="98" spans="1:6">
      <c r="A98" s="84"/>
      <c r="B98" s="2171" t="s">
        <v>6358</v>
      </c>
      <c r="C98" s="2171"/>
      <c r="D98" s="84"/>
      <c r="E98" s="946"/>
      <c r="F98" s="65"/>
    </row>
    <row r="99" spans="1:6" ht="141.75">
      <c r="A99" s="84">
        <v>65</v>
      </c>
      <c r="B99" s="50" t="s">
        <v>17431</v>
      </c>
      <c r="C99" s="50" t="s">
        <v>17432</v>
      </c>
      <c r="D99" s="51" t="s">
        <v>17433</v>
      </c>
      <c r="E99" s="154">
        <v>3500000</v>
      </c>
      <c r="F99" s="65" t="s">
        <v>118</v>
      </c>
    </row>
    <row r="100" spans="1:6">
      <c r="A100" s="84"/>
      <c r="B100" s="85" t="s">
        <v>662</v>
      </c>
      <c r="C100" s="84"/>
      <c r="D100" s="84"/>
      <c r="E100" s="946"/>
      <c r="F100" s="65"/>
    </row>
    <row r="101" spans="1:6" ht="63">
      <c r="A101" s="84">
        <v>66</v>
      </c>
      <c r="B101" s="51" t="s">
        <v>17434</v>
      </c>
      <c r="C101" s="51" t="s">
        <v>17435</v>
      </c>
      <c r="D101" s="51" t="s">
        <v>17436</v>
      </c>
      <c r="E101" s="142">
        <v>450000</v>
      </c>
      <c r="F101" s="65" t="s">
        <v>118</v>
      </c>
    </row>
    <row r="102" spans="1:6" ht="47.25">
      <c r="A102" s="84">
        <v>67</v>
      </c>
      <c r="B102" s="51" t="s">
        <v>17437</v>
      </c>
      <c r="C102" s="51" t="s">
        <v>17438</v>
      </c>
      <c r="D102" s="51" t="s">
        <v>17439</v>
      </c>
      <c r="E102" s="142">
        <v>700000</v>
      </c>
      <c r="F102" s="65" t="s">
        <v>4</v>
      </c>
    </row>
    <row r="103" spans="1:6" ht="63">
      <c r="A103" s="84">
        <v>68</v>
      </c>
      <c r="B103" s="51" t="s">
        <v>17440</v>
      </c>
      <c r="C103" s="51" t="s">
        <v>17441</v>
      </c>
      <c r="D103" s="51" t="s">
        <v>17442</v>
      </c>
      <c r="E103" s="142">
        <v>500000</v>
      </c>
      <c r="F103" s="65" t="s">
        <v>4</v>
      </c>
    </row>
    <row r="104" spans="1:6">
      <c r="A104" s="84"/>
      <c r="B104" s="2173" t="s">
        <v>930</v>
      </c>
      <c r="C104" s="2175"/>
      <c r="D104" s="84"/>
      <c r="E104" s="946"/>
      <c r="F104" s="65"/>
    </row>
    <row r="105" spans="1:6" ht="330.75">
      <c r="A105" s="147">
        <v>69</v>
      </c>
      <c r="B105" s="107" t="s">
        <v>8214</v>
      </c>
      <c r="C105" s="60" t="s">
        <v>17272</v>
      </c>
      <c r="D105" s="107" t="s">
        <v>17512</v>
      </c>
      <c r="E105" s="188">
        <v>2100000</v>
      </c>
      <c r="F105" s="66" t="s">
        <v>118</v>
      </c>
    </row>
    <row r="106" spans="1:6">
      <c r="A106" s="84"/>
      <c r="B106" s="2173" t="s">
        <v>9771</v>
      </c>
      <c r="C106" s="2174"/>
      <c r="D106" s="2175"/>
      <c r="E106" s="948">
        <f>SUM(E32:E105)</f>
        <v>66388203.269999996</v>
      </c>
      <c r="F106" s="65"/>
    </row>
    <row r="107" spans="1:6" ht="18" customHeight="1">
      <c r="A107" s="2168" t="s">
        <v>3665</v>
      </c>
      <c r="B107" s="2168"/>
      <c r="C107" s="2168"/>
      <c r="D107" s="2168"/>
      <c r="E107" s="2168"/>
      <c r="F107" s="2168"/>
    </row>
    <row r="108" spans="1:6" ht="68.25" customHeight="1">
      <c r="A108" s="2168" t="s">
        <v>3666</v>
      </c>
      <c r="B108" s="2168"/>
      <c r="C108" s="2168"/>
      <c r="D108" s="2168" t="s">
        <v>3667</v>
      </c>
      <c r="E108" s="2168"/>
      <c r="F108" s="2168"/>
    </row>
    <row r="109" spans="1:6" ht="84" customHeight="1">
      <c r="A109" s="2143" t="s">
        <v>20503</v>
      </c>
      <c r="B109" s="2143"/>
      <c r="C109" s="2143"/>
      <c r="D109" s="2143" t="s">
        <v>1392</v>
      </c>
      <c r="E109" s="2143"/>
      <c r="F109" s="2143"/>
    </row>
    <row r="120" spans="1:6" ht="63">
      <c r="A120" s="84">
        <v>14</v>
      </c>
      <c r="B120" s="51" t="s">
        <v>17308</v>
      </c>
      <c r="C120" s="51" t="s">
        <v>17309</v>
      </c>
      <c r="D120" s="51" t="s">
        <v>39562</v>
      </c>
      <c r="E120" s="142">
        <v>100000</v>
      </c>
      <c r="F120" s="65" t="s">
        <v>118</v>
      </c>
    </row>
  </sheetData>
  <mergeCells count="19">
    <mergeCell ref="B16:C16"/>
    <mergeCell ref="B33:C33"/>
    <mergeCell ref="B75:C75"/>
    <mergeCell ref="B98:C98"/>
    <mergeCell ref="B106:D106"/>
    <mergeCell ref="A27:F27"/>
    <mergeCell ref="A28:F28"/>
    <mergeCell ref="A29:F29"/>
    <mergeCell ref="B104:C104"/>
    <mergeCell ref="A1:F1"/>
    <mergeCell ref="A2:F2"/>
    <mergeCell ref="A3:F3"/>
    <mergeCell ref="B5:D5"/>
    <mergeCell ref="B12:D12"/>
    <mergeCell ref="A108:C108"/>
    <mergeCell ref="D108:F108"/>
    <mergeCell ref="A109:C109"/>
    <mergeCell ref="D109:F109"/>
    <mergeCell ref="A107:F107"/>
  </mergeCells>
  <pageMargins left="0.7" right="0.7" top="0.75" bottom="0.75" header="0.3" footer="0.3"/>
  <pageSetup orientation="landscape" r:id="rId1"/>
  <headerFooter>
    <oddFooter>Page &amp;P of &amp;N</oddFooter>
  </headerFooter>
</worksheet>
</file>

<file path=xl/worksheets/sheet194.xml><?xml version="1.0" encoding="utf-8"?>
<worksheet xmlns="http://schemas.openxmlformats.org/spreadsheetml/2006/main" xmlns:r="http://schemas.openxmlformats.org/officeDocument/2006/relationships">
  <sheetPr>
    <tabColor theme="5" tint="-0.499984740745262"/>
  </sheetPr>
  <dimension ref="A1:K90"/>
  <sheetViews>
    <sheetView topLeftCell="A24" workbookViewId="0">
      <selection activeCell="J36" sqref="J36"/>
    </sheetView>
  </sheetViews>
  <sheetFormatPr defaultRowHeight="15.75"/>
  <cols>
    <col min="1" max="1" width="7" style="342" customWidth="1"/>
    <col min="2" max="2" width="14.5703125" style="342" customWidth="1"/>
    <col min="3" max="3" width="42.5703125" style="342" customWidth="1"/>
    <col min="4" max="4" width="25.140625" style="342" customWidth="1"/>
    <col min="5" max="5" width="21" style="949" customWidth="1"/>
    <col min="6" max="6" width="10.5703125" style="389" customWidth="1"/>
    <col min="7" max="10" width="9.140625" style="126"/>
    <col min="11" max="11" width="13.28515625" style="126" bestFit="1" customWidth="1"/>
    <col min="12" max="16384" width="9.140625" style="126"/>
  </cols>
  <sheetData>
    <row r="1" spans="1:6">
      <c r="A1" s="2234" t="s">
        <v>133</v>
      </c>
      <c r="B1" s="2234"/>
      <c r="C1" s="2234"/>
      <c r="D1" s="2234"/>
      <c r="E1" s="2234"/>
      <c r="F1" s="2234"/>
    </row>
    <row r="2" spans="1:6">
      <c r="A2" s="2234" t="s">
        <v>20038</v>
      </c>
      <c r="B2" s="2234"/>
      <c r="C2" s="2234"/>
      <c r="D2" s="2234"/>
      <c r="E2" s="2234"/>
      <c r="F2" s="2234"/>
    </row>
    <row r="3" spans="1:6">
      <c r="A3" s="2234" t="s">
        <v>6436</v>
      </c>
      <c r="B3" s="2234"/>
      <c r="C3" s="2234"/>
      <c r="D3" s="2234"/>
      <c r="E3" s="2234"/>
      <c r="F3" s="2234"/>
    </row>
    <row r="4" spans="1:6" ht="31.5">
      <c r="A4" s="387" t="s">
        <v>134</v>
      </c>
      <c r="B4" s="56" t="s">
        <v>676</v>
      </c>
      <c r="C4" s="312" t="s">
        <v>463</v>
      </c>
      <c r="D4" s="56" t="s">
        <v>788</v>
      </c>
      <c r="E4" s="384" t="s">
        <v>1394</v>
      </c>
      <c r="F4" s="56" t="s">
        <v>677</v>
      </c>
    </row>
    <row r="5" spans="1:6">
      <c r="A5" s="387"/>
      <c r="B5" s="2195" t="s">
        <v>139</v>
      </c>
      <c r="C5" s="2195"/>
      <c r="D5" s="2195"/>
      <c r="E5" s="384"/>
      <c r="F5" s="56"/>
    </row>
    <row r="6" spans="1:6" ht="47.25">
      <c r="A6" s="147">
        <v>1</v>
      </c>
      <c r="B6" s="60" t="s">
        <v>789</v>
      </c>
      <c r="C6" s="60" t="s">
        <v>20039</v>
      </c>
      <c r="D6" s="60" t="s">
        <v>20040</v>
      </c>
      <c r="E6" s="110">
        <v>2000000</v>
      </c>
      <c r="F6" s="115" t="s">
        <v>466</v>
      </c>
    </row>
    <row r="7" spans="1:6" ht="78.75">
      <c r="A7" s="147">
        <f>A6+1</f>
        <v>2</v>
      </c>
      <c r="B7" s="60" t="s">
        <v>5</v>
      </c>
      <c r="C7" s="60" t="s">
        <v>20041</v>
      </c>
      <c r="D7" s="60" t="s">
        <v>240</v>
      </c>
      <c r="E7" s="110">
        <v>1582452</v>
      </c>
      <c r="F7" s="115" t="s">
        <v>466</v>
      </c>
    </row>
    <row r="8" spans="1:6" ht="31.5">
      <c r="A8" s="147">
        <f>A7+1</f>
        <v>3</v>
      </c>
      <c r="B8" s="60" t="s">
        <v>7</v>
      </c>
      <c r="C8" s="60" t="s">
        <v>20042</v>
      </c>
      <c r="D8" s="60" t="s">
        <v>794</v>
      </c>
      <c r="E8" s="110">
        <v>80000</v>
      </c>
      <c r="F8" s="115" t="s">
        <v>466</v>
      </c>
    </row>
    <row r="9" spans="1:6" ht="31.5">
      <c r="A9" s="147">
        <f>A8+1</f>
        <v>4</v>
      </c>
      <c r="B9" s="60" t="s">
        <v>10</v>
      </c>
      <c r="C9" s="60" t="s">
        <v>20043</v>
      </c>
      <c r="D9" s="60" t="s">
        <v>580</v>
      </c>
      <c r="E9" s="110">
        <v>80000</v>
      </c>
      <c r="F9" s="115" t="s">
        <v>466</v>
      </c>
    </row>
    <row r="10" spans="1:6" ht="31.5">
      <c r="A10" s="147">
        <f>A9+1</f>
        <v>5</v>
      </c>
      <c r="B10" s="60" t="s">
        <v>176</v>
      </c>
      <c r="C10" s="60" t="s">
        <v>20044</v>
      </c>
      <c r="D10" s="60" t="s">
        <v>585</v>
      </c>
      <c r="E10" s="110">
        <v>2800000</v>
      </c>
      <c r="F10" s="115" t="s">
        <v>466</v>
      </c>
    </row>
    <row r="11" spans="1:6">
      <c r="A11" s="147"/>
      <c r="B11" s="2192" t="s">
        <v>142</v>
      </c>
      <c r="C11" s="2193"/>
      <c r="D11" s="2194"/>
      <c r="E11" s="381"/>
      <c r="F11" s="66"/>
    </row>
    <row r="12" spans="1:6" ht="78.75">
      <c r="A12" s="147">
        <v>6</v>
      </c>
      <c r="B12" s="60" t="s">
        <v>5</v>
      </c>
      <c r="C12" s="60" t="s">
        <v>20045</v>
      </c>
      <c r="D12" s="60" t="s">
        <v>242</v>
      </c>
      <c r="E12" s="110">
        <v>771226</v>
      </c>
      <c r="F12" s="115" t="s">
        <v>466</v>
      </c>
    </row>
    <row r="13" spans="1:6" ht="47.25">
      <c r="A13" s="147">
        <f>A12+1</f>
        <v>7</v>
      </c>
      <c r="B13" s="60" t="s">
        <v>12</v>
      </c>
      <c r="C13" s="60" t="s">
        <v>20046</v>
      </c>
      <c r="D13" s="60" t="s">
        <v>14</v>
      </c>
      <c r="E13" s="110">
        <v>1900000</v>
      </c>
      <c r="F13" s="115" t="s">
        <v>466</v>
      </c>
    </row>
    <row r="14" spans="1:6" ht="63">
      <c r="A14" s="147">
        <f>A13+1</f>
        <v>8</v>
      </c>
      <c r="B14" s="60" t="s">
        <v>3655</v>
      </c>
      <c r="C14" s="60" t="s">
        <v>20047</v>
      </c>
      <c r="D14" s="60" t="s">
        <v>17759</v>
      </c>
      <c r="E14" s="110">
        <v>600000</v>
      </c>
      <c r="F14" s="115" t="s">
        <v>466</v>
      </c>
    </row>
    <row r="15" spans="1:6">
      <c r="A15" s="147"/>
      <c r="B15" s="2192" t="s">
        <v>207</v>
      </c>
      <c r="C15" s="2194"/>
      <c r="D15" s="147"/>
      <c r="E15" s="381"/>
      <c r="F15" s="66"/>
    </row>
    <row r="16" spans="1:6" ht="63">
      <c r="A16" s="147">
        <v>9</v>
      </c>
      <c r="B16" s="60" t="s">
        <v>195</v>
      </c>
      <c r="C16" s="60" t="s">
        <v>20048</v>
      </c>
      <c r="D16" s="60" t="s">
        <v>196</v>
      </c>
      <c r="E16" s="193">
        <v>5738993.4500000002</v>
      </c>
      <c r="F16" s="115" t="s">
        <v>466</v>
      </c>
    </row>
    <row r="17" spans="1:6">
      <c r="A17" s="147"/>
      <c r="B17" s="377" t="s">
        <v>593</v>
      </c>
      <c r="C17" s="147"/>
      <c r="D17" s="147"/>
      <c r="E17" s="381"/>
      <c r="F17" s="66"/>
    </row>
    <row r="18" spans="1:6" ht="63">
      <c r="A18" s="147">
        <v>15</v>
      </c>
      <c r="B18" s="60" t="s">
        <v>39</v>
      </c>
      <c r="C18" s="60" t="s">
        <v>20066</v>
      </c>
      <c r="D18" s="60" t="s">
        <v>20067</v>
      </c>
      <c r="E18" s="110">
        <v>15260218.880000001</v>
      </c>
      <c r="F18" s="115" t="s">
        <v>466</v>
      </c>
    </row>
    <row r="19" spans="1:6" ht="78.75">
      <c r="A19" s="147">
        <v>16</v>
      </c>
      <c r="B19" s="60" t="s">
        <v>14383</v>
      </c>
      <c r="C19" s="60" t="s">
        <v>20068</v>
      </c>
      <c r="D19" s="60" t="s">
        <v>20069</v>
      </c>
      <c r="E19" s="110">
        <v>8000000</v>
      </c>
      <c r="F19" s="115" t="s">
        <v>466</v>
      </c>
    </row>
    <row r="20" spans="1:6" ht="94.5">
      <c r="A20" s="147">
        <v>17</v>
      </c>
      <c r="B20" s="60" t="s">
        <v>20070</v>
      </c>
      <c r="C20" s="60" t="s">
        <v>20071</v>
      </c>
      <c r="D20" s="60" t="s">
        <v>20072</v>
      </c>
      <c r="E20" s="110">
        <v>4000000</v>
      </c>
      <c r="F20" s="115" t="s">
        <v>466</v>
      </c>
    </row>
    <row r="21" spans="1:6">
      <c r="A21" s="147"/>
      <c r="B21" s="100" t="s">
        <v>15</v>
      </c>
      <c r="C21" s="60"/>
      <c r="D21" s="60"/>
      <c r="E21" s="4">
        <f>SUM(E6:E20)</f>
        <v>42812890.329999998</v>
      </c>
      <c r="F21" s="115"/>
    </row>
    <row r="22" spans="1:6" ht="77.25" customHeight="1">
      <c r="A22" s="2183" t="s">
        <v>20503</v>
      </c>
      <c r="B22" s="2184"/>
      <c r="C22" s="2185"/>
      <c r="D22" s="2183" t="s">
        <v>20504</v>
      </c>
      <c r="E22" s="2184"/>
      <c r="F22" s="2185"/>
    </row>
    <row r="23" spans="1:6" ht="77.25" customHeight="1">
      <c r="A23" s="482"/>
      <c r="B23" s="483"/>
      <c r="C23" s="484"/>
      <c r="D23" s="482"/>
      <c r="E23" s="483"/>
      <c r="F23" s="484"/>
    </row>
    <row r="24" spans="1:6">
      <c r="A24" s="147"/>
      <c r="B24" s="100"/>
      <c r="C24" s="60"/>
      <c r="D24" s="60"/>
      <c r="E24" s="4"/>
      <c r="F24" s="115"/>
    </row>
    <row r="25" spans="1:6">
      <c r="A25" s="147"/>
      <c r="B25" s="100"/>
      <c r="C25" s="60"/>
      <c r="D25" s="60"/>
      <c r="E25" s="4"/>
      <c r="F25" s="115"/>
    </row>
    <row r="26" spans="1:6">
      <c r="A26" s="147"/>
      <c r="B26" s="100"/>
      <c r="C26" s="60"/>
      <c r="D26" s="60"/>
      <c r="E26" s="4"/>
      <c r="F26" s="115"/>
    </row>
    <row r="27" spans="1:6">
      <c r="A27" s="147"/>
      <c r="B27" s="100"/>
      <c r="C27" s="60"/>
      <c r="D27" s="60"/>
      <c r="E27" s="4"/>
      <c r="F27" s="115"/>
    </row>
    <row r="28" spans="1:6">
      <c r="A28" s="147"/>
      <c r="B28" s="100"/>
      <c r="C28" s="60"/>
      <c r="D28" s="60"/>
      <c r="E28" s="4"/>
      <c r="F28" s="115"/>
    </row>
    <row r="29" spans="1:6">
      <c r="A29" s="147"/>
      <c r="B29" s="100"/>
      <c r="C29" s="60"/>
      <c r="D29" s="60"/>
      <c r="E29" s="4"/>
      <c r="F29" s="115"/>
    </row>
    <row r="30" spans="1:6">
      <c r="A30" s="147"/>
      <c r="B30" s="60"/>
      <c r="C30" s="60"/>
      <c r="D30" s="60"/>
      <c r="E30" s="193"/>
      <c r="F30" s="115"/>
    </row>
    <row r="31" spans="1:6">
      <c r="A31" s="147"/>
      <c r="B31" s="60"/>
      <c r="C31" s="60"/>
      <c r="D31" s="60"/>
      <c r="E31" s="193"/>
      <c r="F31" s="115"/>
    </row>
    <row r="32" spans="1:6">
      <c r="A32" s="2234" t="s">
        <v>133</v>
      </c>
      <c r="B32" s="2234"/>
      <c r="C32" s="2234"/>
      <c r="D32" s="2234"/>
      <c r="E32" s="2234"/>
      <c r="F32" s="2234"/>
    </row>
    <row r="33" spans="1:6">
      <c r="A33" s="2234" t="s">
        <v>20038</v>
      </c>
      <c r="B33" s="2234"/>
      <c r="C33" s="2234"/>
      <c r="D33" s="2234"/>
      <c r="E33" s="2234"/>
      <c r="F33" s="2234"/>
    </row>
    <row r="34" spans="1:6">
      <c r="A34" s="2234" t="s">
        <v>6436</v>
      </c>
      <c r="B34" s="2234"/>
      <c r="C34" s="2234"/>
      <c r="D34" s="2234"/>
      <c r="E34" s="2234"/>
      <c r="F34" s="2234"/>
    </row>
    <row r="35" spans="1:6" ht="31.5">
      <c r="A35" s="387" t="s">
        <v>134</v>
      </c>
      <c r="B35" s="56" t="s">
        <v>676</v>
      </c>
      <c r="C35" s="312" t="s">
        <v>463</v>
      </c>
      <c r="D35" s="56" t="s">
        <v>788</v>
      </c>
      <c r="E35" s="384" t="s">
        <v>1394</v>
      </c>
      <c r="F35" s="56" t="s">
        <v>677</v>
      </c>
    </row>
    <row r="36" spans="1:6">
      <c r="A36" s="147"/>
      <c r="B36" s="377" t="s">
        <v>555</v>
      </c>
      <c r="C36" s="147"/>
      <c r="D36" s="147"/>
      <c r="E36" s="381"/>
      <c r="F36" s="66"/>
    </row>
    <row r="37" spans="1:6" ht="126">
      <c r="A37" s="147">
        <v>1</v>
      </c>
      <c r="B37" s="60" t="s">
        <v>20049</v>
      </c>
      <c r="C37" s="60" t="s">
        <v>20050</v>
      </c>
      <c r="D37" s="60" t="s">
        <v>20051</v>
      </c>
      <c r="E37" s="381">
        <v>2061175.19</v>
      </c>
      <c r="F37" s="115" t="s">
        <v>466</v>
      </c>
    </row>
    <row r="38" spans="1:6">
      <c r="A38" s="147"/>
      <c r="B38" s="100" t="s">
        <v>662</v>
      </c>
      <c r="C38" s="60"/>
      <c r="D38" s="60"/>
      <c r="E38" s="384"/>
      <c r="F38" s="115"/>
    </row>
    <row r="39" spans="1:6" ht="78.75">
      <c r="A39" s="147">
        <v>2</v>
      </c>
      <c r="B39" s="107" t="s">
        <v>20052</v>
      </c>
      <c r="C39" s="107" t="s">
        <v>20053</v>
      </c>
      <c r="D39" s="107" t="s">
        <v>20054</v>
      </c>
      <c r="E39" s="110">
        <v>400000</v>
      </c>
      <c r="F39" s="120" t="s">
        <v>118</v>
      </c>
    </row>
    <row r="40" spans="1:6" ht="78.75">
      <c r="A40" s="147">
        <v>3</v>
      </c>
      <c r="B40" s="107" t="s">
        <v>20055</v>
      </c>
      <c r="C40" s="107" t="s">
        <v>20056</v>
      </c>
      <c r="D40" s="107" t="s">
        <v>20057</v>
      </c>
      <c r="E40" s="110">
        <v>200000</v>
      </c>
      <c r="F40" s="120" t="s">
        <v>118</v>
      </c>
    </row>
    <row r="41" spans="1:6" ht="94.5">
      <c r="A41" s="147">
        <v>4</v>
      </c>
      <c r="B41" s="107" t="s">
        <v>20058</v>
      </c>
      <c r="C41" s="107" t="s">
        <v>20059</v>
      </c>
      <c r="D41" s="107" t="s">
        <v>20060</v>
      </c>
      <c r="E41" s="110">
        <v>6000000</v>
      </c>
      <c r="F41" s="120" t="s">
        <v>118</v>
      </c>
    </row>
    <row r="42" spans="1:6" ht="94.5">
      <c r="A42" s="147">
        <v>5</v>
      </c>
      <c r="B42" s="107" t="s">
        <v>20061</v>
      </c>
      <c r="C42" s="107" t="s">
        <v>20062</v>
      </c>
      <c r="D42" s="107" t="s">
        <v>20063</v>
      </c>
      <c r="E42" s="110">
        <v>3800000</v>
      </c>
      <c r="F42" s="120" t="s">
        <v>118</v>
      </c>
    </row>
    <row r="43" spans="1:6">
      <c r="A43" s="147"/>
      <c r="B43" s="2195" t="s">
        <v>535</v>
      </c>
      <c r="C43" s="2195"/>
      <c r="D43" s="147"/>
      <c r="E43" s="381"/>
      <c r="F43" s="66"/>
    </row>
    <row r="44" spans="1:6" ht="63">
      <c r="A44" s="147">
        <v>6</v>
      </c>
      <c r="B44" s="107" t="s">
        <v>20073</v>
      </c>
      <c r="C44" s="107" t="s">
        <v>20074</v>
      </c>
      <c r="D44" s="107" t="s">
        <v>20075</v>
      </c>
      <c r="E44" s="110">
        <v>5700000</v>
      </c>
      <c r="F44" s="120" t="s">
        <v>118</v>
      </c>
    </row>
    <row r="45" spans="1:6" ht="94.5">
      <c r="A45" s="147">
        <v>7</v>
      </c>
      <c r="B45" s="107" t="s">
        <v>20076</v>
      </c>
      <c r="C45" s="107" t="s">
        <v>20077</v>
      </c>
      <c r="D45" s="107" t="s">
        <v>20078</v>
      </c>
      <c r="E45" s="110">
        <v>3400000</v>
      </c>
      <c r="F45" s="120" t="s">
        <v>118</v>
      </c>
    </row>
    <row r="46" spans="1:6" ht="78.75">
      <c r="A46" s="147">
        <v>8</v>
      </c>
      <c r="B46" s="107" t="s">
        <v>20079</v>
      </c>
      <c r="C46" s="107" t="s">
        <v>20080</v>
      </c>
      <c r="D46" s="107" t="s">
        <v>20081</v>
      </c>
      <c r="E46" s="110">
        <v>500000</v>
      </c>
      <c r="F46" s="120" t="s">
        <v>118</v>
      </c>
    </row>
    <row r="47" spans="1:6" ht="94.5">
      <c r="A47" s="147">
        <v>9</v>
      </c>
      <c r="B47" s="107" t="s">
        <v>20082</v>
      </c>
      <c r="C47" s="107" t="s">
        <v>20083</v>
      </c>
      <c r="D47" s="107" t="s">
        <v>20084</v>
      </c>
      <c r="E47" s="110">
        <v>2400000</v>
      </c>
      <c r="F47" s="120" t="s">
        <v>118</v>
      </c>
    </row>
    <row r="48" spans="1:6" s="603" customFormat="1" ht="47.25">
      <c r="A48" s="147">
        <v>10</v>
      </c>
      <c r="B48" s="107" t="s">
        <v>20085</v>
      </c>
      <c r="C48" s="107" t="s">
        <v>20086</v>
      </c>
      <c r="D48" s="107" t="s">
        <v>20087</v>
      </c>
      <c r="E48" s="110">
        <v>2000000</v>
      </c>
      <c r="F48" s="120" t="s">
        <v>118</v>
      </c>
    </row>
    <row r="49" spans="1:6" ht="63">
      <c r="A49" s="147">
        <v>11</v>
      </c>
      <c r="B49" s="107" t="s">
        <v>20089</v>
      </c>
      <c r="C49" s="107" t="s">
        <v>20090</v>
      </c>
      <c r="D49" s="107" t="s">
        <v>20091</v>
      </c>
      <c r="E49" s="110">
        <v>1000000</v>
      </c>
      <c r="F49" s="120" t="s">
        <v>118</v>
      </c>
    </row>
    <row r="50" spans="1:6" ht="110.25">
      <c r="A50" s="147">
        <v>12</v>
      </c>
      <c r="B50" s="107" t="s">
        <v>20092</v>
      </c>
      <c r="C50" s="107" t="s">
        <v>20093</v>
      </c>
      <c r="D50" s="107" t="s">
        <v>20095</v>
      </c>
      <c r="E50" s="110">
        <v>5000000</v>
      </c>
      <c r="F50" s="120" t="s">
        <v>118</v>
      </c>
    </row>
    <row r="51" spans="1:6" ht="47.25">
      <c r="A51" s="147">
        <v>13</v>
      </c>
      <c r="B51" s="107" t="s">
        <v>20096</v>
      </c>
      <c r="C51" s="107" t="s">
        <v>20097</v>
      </c>
      <c r="D51" s="107" t="s">
        <v>20098</v>
      </c>
      <c r="E51" s="110">
        <v>1500000</v>
      </c>
      <c r="F51" s="120" t="s">
        <v>118</v>
      </c>
    </row>
    <row r="52" spans="1:6" ht="63">
      <c r="A52" s="147">
        <v>14</v>
      </c>
      <c r="B52" s="107" t="s">
        <v>20099</v>
      </c>
      <c r="C52" s="107" t="s">
        <v>20100</v>
      </c>
      <c r="D52" s="107" t="s">
        <v>20101</v>
      </c>
      <c r="E52" s="110">
        <v>2000000</v>
      </c>
      <c r="F52" s="120" t="s">
        <v>118</v>
      </c>
    </row>
    <row r="53" spans="1:6" ht="126">
      <c r="A53" s="147">
        <v>15</v>
      </c>
      <c r="B53" s="107" t="s">
        <v>20102</v>
      </c>
      <c r="C53" s="107" t="s">
        <v>20103</v>
      </c>
      <c r="D53" s="107" t="s">
        <v>20104</v>
      </c>
      <c r="E53" s="110">
        <v>5200000</v>
      </c>
      <c r="F53" s="120" t="s">
        <v>118</v>
      </c>
    </row>
    <row r="54" spans="1:6" ht="110.25">
      <c r="A54" s="147">
        <v>16</v>
      </c>
      <c r="B54" s="107" t="s">
        <v>20109</v>
      </c>
      <c r="C54" s="107" t="s">
        <v>20110</v>
      </c>
      <c r="D54" s="107" t="s">
        <v>20111</v>
      </c>
      <c r="E54" s="110">
        <v>1300000</v>
      </c>
      <c r="F54" s="120" t="s">
        <v>118</v>
      </c>
    </row>
    <row r="55" spans="1:6">
      <c r="A55" s="147"/>
      <c r="B55" s="2195" t="s">
        <v>810</v>
      </c>
      <c r="C55" s="2195"/>
      <c r="D55" s="147"/>
      <c r="E55" s="381"/>
      <c r="F55" s="66"/>
    </row>
    <row r="56" spans="1:6" ht="78.75">
      <c r="A56" s="147">
        <v>17</v>
      </c>
      <c r="B56" s="107" t="s">
        <v>20112</v>
      </c>
      <c r="C56" s="107" t="s">
        <v>20506</v>
      </c>
      <c r="D56" s="107" t="s">
        <v>20113</v>
      </c>
      <c r="E56" s="110">
        <v>900000</v>
      </c>
      <c r="F56" s="120" t="s">
        <v>118</v>
      </c>
    </row>
    <row r="57" spans="1:6" ht="94.5">
      <c r="A57" s="147">
        <v>18</v>
      </c>
      <c r="B57" s="107" t="s">
        <v>20114</v>
      </c>
      <c r="C57" s="107" t="s">
        <v>20507</v>
      </c>
      <c r="D57" s="107" t="s">
        <v>20115</v>
      </c>
      <c r="E57" s="110">
        <v>500000</v>
      </c>
      <c r="F57" s="120" t="s">
        <v>118</v>
      </c>
    </row>
    <row r="58" spans="1:6" ht="47.25">
      <c r="A58" s="147">
        <v>19</v>
      </c>
      <c r="B58" s="107" t="s">
        <v>20116</v>
      </c>
      <c r="C58" s="107" t="s">
        <v>20508</v>
      </c>
      <c r="D58" s="107" t="s">
        <v>20117</v>
      </c>
      <c r="E58" s="110">
        <v>1000000</v>
      </c>
      <c r="F58" s="120" t="s">
        <v>118</v>
      </c>
    </row>
    <row r="59" spans="1:6" ht="78.75">
      <c r="A59" s="147">
        <v>20</v>
      </c>
      <c r="B59" s="107" t="s">
        <v>20118</v>
      </c>
      <c r="C59" s="107" t="s">
        <v>20509</v>
      </c>
      <c r="D59" s="107" t="s">
        <v>20119</v>
      </c>
      <c r="E59" s="110">
        <v>750000</v>
      </c>
      <c r="F59" s="120" t="s">
        <v>118</v>
      </c>
    </row>
    <row r="60" spans="1:6" ht="141.75">
      <c r="A60" s="147">
        <v>21</v>
      </c>
      <c r="B60" s="107" t="s">
        <v>20122</v>
      </c>
      <c r="C60" s="107" t="s">
        <v>20510</v>
      </c>
      <c r="D60" s="107" t="s">
        <v>20123</v>
      </c>
      <c r="E60" s="110">
        <v>800000</v>
      </c>
      <c r="F60" s="120" t="s">
        <v>118</v>
      </c>
    </row>
    <row r="61" spans="1:6" ht="78.75">
      <c r="A61" s="147">
        <v>22</v>
      </c>
      <c r="B61" s="107" t="s">
        <v>20126</v>
      </c>
      <c r="C61" s="107" t="s">
        <v>20511</v>
      </c>
      <c r="D61" s="107" t="s">
        <v>20127</v>
      </c>
      <c r="E61" s="110">
        <v>295010</v>
      </c>
      <c r="F61" s="120" t="s">
        <v>118</v>
      </c>
    </row>
    <row r="62" spans="1:6" ht="78.75">
      <c r="A62" s="147">
        <v>23</v>
      </c>
      <c r="B62" s="107" t="s">
        <v>20128</v>
      </c>
      <c r="C62" s="107" t="s">
        <v>20512</v>
      </c>
      <c r="D62" s="107" t="s">
        <v>20129</v>
      </c>
      <c r="E62" s="110">
        <v>240000</v>
      </c>
      <c r="F62" s="120" t="s">
        <v>118</v>
      </c>
    </row>
    <row r="63" spans="1:6" ht="63">
      <c r="A63" s="147">
        <v>24</v>
      </c>
      <c r="B63" s="107" t="s">
        <v>20130</v>
      </c>
      <c r="C63" s="107" t="s">
        <v>20513</v>
      </c>
      <c r="D63" s="107" t="s">
        <v>20131</v>
      </c>
      <c r="E63" s="110">
        <v>121000</v>
      </c>
      <c r="F63" s="120" t="s">
        <v>118</v>
      </c>
    </row>
    <row r="64" spans="1:6" ht="47.25">
      <c r="A64" s="147">
        <v>25</v>
      </c>
      <c r="B64" s="107" t="s">
        <v>20132</v>
      </c>
      <c r="C64" s="107" t="s">
        <v>20514</v>
      </c>
      <c r="D64" s="107" t="s">
        <v>115</v>
      </c>
      <c r="E64" s="110">
        <v>1100000</v>
      </c>
      <c r="F64" s="120" t="s">
        <v>4</v>
      </c>
    </row>
    <row r="65" spans="1:11" ht="129" customHeight="1">
      <c r="A65" s="147">
        <v>26</v>
      </c>
      <c r="B65" s="107" t="s">
        <v>20133</v>
      </c>
      <c r="C65" s="107" t="s">
        <v>20515</v>
      </c>
      <c r="D65" s="107" t="s">
        <v>20134</v>
      </c>
      <c r="E65" s="110">
        <v>1100000</v>
      </c>
      <c r="F65" s="120" t="s">
        <v>118</v>
      </c>
    </row>
    <row r="66" spans="1:11" ht="32.25" customHeight="1">
      <c r="A66" s="147">
        <v>27</v>
      </c>
      <c r="B66" s="107" t="s">
        <v>20505</v>
      </c>
      <c r="C66" s="107" t="s">
        <v>20516</v>
      </c>
      <c r="D66" s="107" t="s">
        <v>20135</v>
      </c>
      <c r="E66" s="110">
        <v>2000000</v>
      </c>
      <c r="F66" s="120" t="s">
        <v>4</v>
      </c>
    </row>
    <row r="67" spans="1:11" ht="173.25">
      <c r="A67" s="147">
        <v>28</v>
      </c>
      <c r="B67" s="107" t="s">
        <v>20136</v>
      </c>
      <c r="C67" s="107" t="s">
        <v>20517</v>
      </c>
      <c r="D67" s="107" t="s">
        <v>20502</v>
      </c>
      <c r="E67" s="110">
        <v>3300000</v>
      </c>
      <c r="F67" s="120" t="s">
        <v>118</v>
      </c>
      <c r="K67" s="353"/>
    </row>
    <row r="68" spans="1:11">
      <c r="A68" s="147"/>
      <c r="B68" s="2195" t="s">
        <v>9771</v>
      </c>
      <c r="C68" s="2195"/>
      <c r="D68" s="2195"/>
      <c r="E68" s="384">
        <f>SUM(E37:E67)</f>
        <v>54567185.189999998</v>
      </c>
      <c r="F68" s="66"/>
    </row>
    <row r="69" spans="1:11" s="286" customFormat="1" ht="77.25" customHeight="1">
      <c r="A69" s="2183" t="s">
        <v>42136</v>
      </c>
      <c r="B69" s="2184"/>
      <c r="C69" s="2185"/>
      <c r="D69" s="2183" t="s">
        <v>20504</v>
      </c>
      <c r="E69" s="2184"/>
      <c r="F69" s="2185"/>
    </row>
    <row r="75" spans="1:11">
      <c r="A75" s="98"/>
      <c r="B75" s="2502" t="s">
        <v>208</v>
      </c>
      <c r="C75" s="2502"/>
      <c r="D75" s="98"/>
      <c r="E75" s="359"/>
      <c r="F75" s="168"/>
    </row>
    <row r="76" spans="1:11" ht="126">
      <c r="A76" s="98">
        <v>15</v>
      </c>
      <c r="B76" s="97" t="s">
        <v>20064</v>
      </c>
      <c r="C76" s="97" t="s">
        <v>20065</v>
      </c>
      <c r="D76" s="143" t="s">
        <v>20501</v>
      </c>
      <c r="E76" s="154">
        <v>1000000</v>
      </c>
      <c r="F76" s="214" t="s">
        <v>118</v>
      </c>
    </row>
    <row r="77" spans="1:11" ht="47.25">
      <c r="A77" s="98">
        <f>A48+1</f>
        <v>11</v>
      </c>
      <c r="B77" s="143" t="s">
        <v>20085</v>
      </c>
      <c r="C77" s="143" t="s">
        <v>20086</v>
      </c>
      <c r="D77" s="143" t="s">
        <v>20088</v>
      </c>
      <c r="E77" s="154">
        <v>1500000</v>
      </c>
      <c r="F77" s="214" t="s">
        <v>118</v>
      </c>
    </row>
    <row r="78" spans="1:11" ht="63">
      <c r="A78" s="98">
        <f>A49+1</f>
        <v>12</v>
      </c>
      <c r="B78" s="143" t="s">
        <v>20092</v>
      </c>
      <c r="C78" s="143" t="s">
        <v>20093</v>
      </c>
      <c r="D78" s="143" t="s">
        <v>20094</v>
      </c>
      <c r="E78" s="154">
        <v>500000</v>
      </c>
      <c r="F78" s="214" t="s">
        <v>118</v>
      </c>
    </row>
    <row r="79" spans="1:11" ht="47.25">
      <c r="A79" s="98">
        <f>A53+1</f>
        <v>16</v>
      </c>
      <c r="B79" s="143" t="s">
        <v>20102</v>
      </c>
      <c r="C79" s="143" t="s">
        <v>20103</v>
      </c>
      <c r="D79" s="143" t="s">
        <v>20105</v>
      </c>
      <c r="E79" s="154">
        <v>1000000</v>
      </c>
      <c r="F79" s="214" t="s">
        <v>118</v>
      </c>
    </row>
    <row r="80" spans="1:11" ht="47.25">
      <c r="A80" s="98">
        <f>A79+1</f>
        <v>17</v>
      </c>
      <c r="B80" s="143" t="s">
        <v>20106</v>
      </c>
      <c r="C80" s="143" t="s">
        <v>20107</v>
      </c>
      <c r="D80" s="143" t="s">
        <v>20108</v>
      </c>
      <c r="E80" s="154">
        <v>1000000</v>
      </c>
      <c r="F80" s="214" t="s">
        <v>118</v>
      </c>
    </row>
    <row r="81" spans="1:6" ht="204.75">
      <c r="A81" s="98">
        <f>A67+1</f>
        <v>29</v>
      </c>
      <c r="B81" s="143" t="s">
        <v>20137</v>
      </c>
      <c r="C81" s="143" t="s">
        <v>20138</v>
      </c>
      <c r="D81" s="143" t="s">
        <v>20139</v>
      </c>
      <c r="E81" s="154">
        <v>2556000</v>
      </c>
      <c r="F81" s="214" t="s">
        <v>118</v>
      </c>
    </row>
    <row r="82" spans="1:6" ht="220.5">
      <c r="A82" s="98">
        <f>A81+1</f>
        <v>30</v>
      </c>
      <c r="B82" s="143" t="s">
        <v>20140</v>
      </c>
      <c r="C82" s="143" t="s">
        <v>20141</v>
      </c>
      <c r="D82" s="143" t="s">
        <v>20142</v>
      </c>
      <c r="E82" s="154">
        <v>2504800</v>
      </c>
      <c r="F82" s="214" t="s">
        <v>118</v>
      </c>
    </row>
    <row r="83" spans="1:6" ht="47.25">
      <c r="A83" s="98">
        <f>A59+1</f>
        <v>21</v>
      </c>
      <c r="B83" s="143" t="s">
        <v>20120</v>
      </c>
      <c r="C83" s="143" t="s">
        <v>20121</v>
      </c>
      <c r="D83" s="143" t="s">
        <v>20520</v>
      </c>
      <c r="E83" s="154">
        <v>100000</v>
      </c>
      <c r="F83" s="214" t="s">
        <v>118</v>
      </c>
    </row>
    <row r="84" spans="1:6" ht="31.5">
      <c r="A84" s="98">
        <f>A60+1</f>
        <v>22</v>
      </c>
      <c r="B84" s="143" t="s">
        <v>20124</v>
      </c>
      <c r="C84" s="143" t="s">
        <v>20125</v>
      </c>
      <c r="D84" s="143" t="s">
        <v>20519</v>
      </c>
      <c r="E84" s="154">
        <v>1500000</v>
      </c>
      <c r="F84" s="214" t="s">
        <v>118</v>
      </c>
    </row>
    <row r="85" spans="1:6">
      <c r="E85" s="949">
        <f>SUM(E76:E84)</f>
        <v>11660800</v>
      </c>
    </row>
    <row r="90" spans="1:6">
      <c r="E90" s="949">
        <f>E85+E68+E21</f>
        <v>109040875.52</v>
      </c>
    </row>
  </sheetData>
  <mergeCells count="17">
    <mergeCell ref="A22:C22"/>
    <mergeCell ref="D22:F22"/>
    <mergeCell ref="A32:F32"/>
    <mergeCell ref="A1:F1"/>
    <mergeCell ref="A2:F2"/>
    <mergeCell ref="A3:F3"/>
    <mergeCell ref="B5:D5"/>
    <mergeCell ref="B11:D11"/>
    <mergeCell ref="B15:C15"/>
    <mergeCell ref="A33:F33"/>
    <mergeCell ref="B75:C75"/>
    <mergeCell ref="B43:C43"/>
    <mergeCell ref="B55:C55"/>
    <mergeCell ref="B68:D68"/>
    <mergeCell ref="A69:C69"/>
    <mergeCell ref="D69:F69"/>
    <mergeCell ref="A34:F34"/>
  </mergeCells>
  <pageMargins left="0.7" right="0.7" top="0.75" bottom="0.75" header="0.3" footer="0.3"/>
  <pageSetup orientation="landscape" r:id="rId1"/>
  <headerFooter>
    <oddFooter>Page &amp;P of &amp;N</oddFooter>
  </headerFooter>
</worksheet>
</file>

<file path=xl/worksheets/sheet195.xml><?xml version="1.0" encoding="utf-8"?>
<worksheet xmlns="http://schemas.openxmlformats.org/spreadsheetml/2006/main" xmlns:r="http://schemas.openxmlformats.org/officeDocument/2006/relationships">
  <sheetPr>
    <tabColor theme="5" tint="-0.499984740745262"/>
  </sheetPr>
  <dimension ref="A1:L120"/>
  <sheetViews>
    <sheetView view="pageLayout" topLeftCell="A15" workbookViewId="0">
      <selection activeCell="E18" sqref="E18"/>
    </sheetView>
  </sheetViews>
  <sheetFormatPr defaultRowHeight="15.75"/>
  <cols>
    <col min="1" max="1" width="7" style="342" customWidth="1"/>
    <col min="2" max="2" width="15.140625" style="342" customWidth="1"/>
    <col min="3" max="3" width="42" style="342" customWidth="1"/>
    <col min="4" max="4" width="26.85546875" style="342" customWidth="1"/>
    <col min="5" max="5" width="20.85546875" style="977" customWidth="1"/>
    <col min="6" max="6" width="9.5703125" style="389" customWidth="1"/>
    <col min="7" max="11" width="9.140625" style="128"/>
    <col min="12" max="12" width="16.42578125" style="128" bestFit="1" customWidth="1"/>
    <col min="13" max="16384" width="9.140625" style="128"/>
  </cols>
  <sheetData>
    <row r="1" spans="1:6">
      <c r="A1" s="2234" t="s">
        <v>133</v>
      </c>
      <c r="B1" s="2234"/>
      <c r="C1" s="2234"/>
      <c r="D1" s="2234"/>
      <c r="E1" s="2234"/>
      <c r="F1" s="2234"/>
    </row>
    <row r="2" spans="1:6">
      <c r="A2" s="2234" t="s">
        <v>21939</v>
      </c>
      <c r="B2" s="2234"/>
      <c r="C2" s="2234"/>
      <c r="D2" s="2234"/>
      <c r="E2" s="2234"/>
      <c r="F2" s="2234"/>
    </row>
    <row r="3" spans="1:6">
      <c r="A3" s="2234" t="s">
        <v>6436</v>
      </c>
      <c r="B3" s="2234"/>
      <c r="C3" s="2234"/>
      <c r="D3" s="2234"/>
      <c r="E3" s="2234"/>
      <c r="F3" s="2234"/>
    </row>
    <row r="4" spans="1:6" ht="31.5">
      <c r="A4" s="387" t="s">
        <v>134</v>
      </c>
      <c r="B4" s="312" t="s">
        <v>676</v>
      </c>
      <c r="C4" s="312" t="s">
        <v>463</v>
      </c>
      <c r="D4" s="56" t="s">
        <v>788</v>
      </c>
      <c r="E4" s="388" t="s">
        <v>1394</v>
      </c>
      <c r="F4" s="56" t="s">
        <v>677</v>
      </c>
    </row>
    <row r="5" spans="1:6">
      <c r="A5" s="387"/>
      <c r="B5" s="2195" t="s">
        <v>139</v>
      </c>
      <c r="C5" s="2195"/>
      <c r="D5" s="2195"/>
      <c r="E5" s="388"/>
      <c r="F5" s="56"/>
    </row>
    <row r="6" spans="1:6" ht="31.5">
      <c r="A6" s="84">
        <v>1</v>
      </c>
      <c r="B6" s="50" t="s">
        <v>1285</v>
      </c>
      <c r="C6" s="50" t="s">
        <v>21940</v>
      </c>
      <c r="D6" s="50" t="s">
        <v>239</v>
      </c>
      <c r="E6" s="106">
        <v>3000000</v>
      </c>
      <c r="F6" s="159" t="s">
        <v>118</v>
      </c>
    </row>
    <row r="7" spans="1:6" ht="31.5">
      <c r="A7" s="84">
        <f>A6+1</f>
        <v>2</v>
      </c>
      <c r="B7" s="50" t="s">
        <v>7</v>
      </c>
      <c r="C7" s="50" t="s">
        <v>21941</v>
      </c>
      <c r="D7" s="50" t="s">
        <v>21942</v>
      </c>
      <c r="E7" s="106">
        <v>254472</v>
      </c>
      <c r="F7" s="159" t="s">
        <v>118</v>
      </c>
    </row>
    <row r="8" spans="1:6" ht="31.5">
      <c r="A8" s="84">
        <f t="shared" ref="A8:A71" si="0">A7+1</f>
        <v>3</v>
      </c>
      <c r="B8" s="50" t="s">
        <v>10</v>
      </c>
      <c r="C8" s="50" t="s">
        <v>21943</v>
      </c>
      <c r="D8" s="50" t="s">
        <v>580</v>
      </c>
      <c r="E8" s="106">
        <v>61500</v>
      </c>
      <c r="F8" s="159" t="s">
        <v>118</v>
      </c>
    </row>
    <row r="9" spans="1:6" ht="78.75">
      <c r="A9" s="84">
        <f t="shared" si="0"/>
        <v>4</v>
      </c>
      <c r="B9" s="50" t="s">
        <v>1423</v>
      </c>
      <c r="C9" s="50" t="s">
        <v>21944</v>
      </c>
      <c r="D9" s="50" t="s">
        <v>3292</v>
      </c>
      <c r="E9" s="106">
        <v>2000000</v>
      </c>
      <c r="F9" s="159" t="s">
        <v>118</v>
      </c>
    </row>
    <row r="10" spans="1:6" ht="47.25">
      <c r="A10" s="84">
        <f t="shared" si="0"/>
        <v>5</v>
      </c>
      <c r="B10" s="50" t="s">
        <v>176</v>
      </c>
      <c r="C10" s="50" t="s">
        <v>21945</v>
      </c>
      <c r="D10" s="50" t="s">
        <v>1914</v>
      </c>
      <c r="E10" s="106">
        <v>1226480</v>
      </c>
      <c r="F10" s="159" t="s">
        <v>118</v>
      </c>
    </row>
    <row r="11" spans="1:6">
      <c r="A11" s="84"/>
      <c r="B11" s="2173" t="s">
        <v>3704</v>
      </c>
      <c r="C11" s="2174"/>
      <c r="D11" s="2175"/>
      <c r="E11" s="390"/>
      <c r="F11" s="65"/>
    </row>
    <row r="12" spans="1:6" ht="78.75">
      <c r="A12" s="84">
        <v>6</v>
      </c>
      <c r="B12" s="50" t="s">
        <v>1423</v>
      </c>
      <c r="C12" s="50" t="s">
        <v>21946</v>
      </c>
      <c r="D12" s="50" t="s">
        <v>5981</v>
      </c>
      <c r="E12" s="106">
        <v>471226.26</v>
      </c>
      <c r="F12" s="159" t="s">
        <v>118</v>
      </c>
    </row>
    <row r="13" spans="1:6" ht="47.25">
      <c r="A13" s="84">
        <f t="shared" si="0"/>
        <v>7</v>
      </c>
      <c r="B13" s="50" t="s">
        <v>1426</v>
      </c>
      <c r="C13" s="50" t="s">
        <v>21947</v>
      </c>
      <c r="D13" s="50" t="s">
        <v>1914</v>
      </c>
      <c r="E13" s="106">
        <v>1000000</v>
      </c>
      <c r="F13" s="159" t="s">
        <v>118</v>
      </c>
    </row>
    <row r="14" spans="1:6" ht="63">
      <c r="A14" s="84">
        <f t="shared" si="0"/>
        <v>8</v>
      </c>
      <c r="B14" s="50" t="s">
        <v>5879</v>
      </c>
      <c r="C14" s="50" t="s">
        <v>21948</v>
      </c>
      <c r="D14" s="50" t="s">
        <v>22300</v>
      </c>
      <c r="E14" s="106">
        <v>1800000</v>
      </c>
      <c r="F14" s="159" t="s">
        <v>118</v>
      </c>
    </row>
    <row r="15" spans="1:6">
      <c r="A15" s="84"/>
      <c r="B15" s="2171" t="s">
        <v>578</v>
      </c>
      <c r="C15" s="2171"/>
      <c r="D15" s="84"/>
      <c r="E15" s="390"/>
      <c r="F15" s="159"/>
    </row>
    <row r="16" spans="1:6" ht="78.75">
      <c r="A16" s="84">
        <v>9</v>
      </c>
      <c r="B16" s="50" t="s">
        <v>21949</v>
      </c>
      <c r="C16" s="50" t="s">
        <v>21950</v>
      </c>
      <c r="D16" s="50" t="s">
        <v>21951</v>
      </c>
      <c r="E16" s="106">
        <v>500000</v>
      </c>
      <c r="F16" s="159" t="s">
        <v>118</v>
      </c>
    </row>
    <row r="17" spans="1:6" ht="31.5">
      <c r="A17" s="84"/>
      <c r="B17" s="85" t="s">
        <v>207</v>
      </c>
      <c r="C17" s="84"/>
      <c r="D17" s="84"/>
      <c r="E17" s="390"/>
      <c r="F17" s="65"/>
    </row>
    <row r="18" spans="1:6" ht="63">
      <c r="A18" s="84">
        <v>10</v>
      </c>
      <c r="B18" s="51" t="s">
        <v>195</v>
      </c>
      <c r="C18" s="50" t="s">
        <v>21952</v>
      </c>
      <c r="D18" s="51" t="s">
        <v>196</v>
      </c>
      <c r="E18" s="106">
        <v>5738993.4500000002</v>
      </c>
      <c r="F18" s="159" t="s">
        <v>118</v>
      </c>
    </row>
    <row r="19" spans="1:6">
      <c r="A19" s="84"/>
      <c r="B19" s="2171" t="s">
        <v>208</v>
      </c>
      <c r="C19" s="2171"/>
      <c r="D19" s="84"/>
      <c r="E19" s="390"/>
      <c r="F19" s="65"/>
    </row>
    <row r="20" spans="1:6" ht="47.25">
      <c r="A20" s="84">
        <v>11</v>
      </c>
      <c r="B20" s="51" t="s">
        <v>21953</v>
      </c>
      <c r="C20" s="50" t="s">
        <v>21954</v>
      </c>
      <c r="D20" s="51" t="s">
        <v>21955</v>
      </c>
      <c r="E20" s="110">
        <v>304568.7</v>
      </c>
      <c r="F20" s="160" t="s">
        <v>763</v>
      </c>
    </row>
    <row r="21" spans="1:6">
      <c r="A21" s="84"/>
      <c r="B21" s="85" t="s">
        <v>593</v>
      </c>
      <c r="C21" s="84"/>
      <c r="D21" s="84"/>
      <c r="E21" s="390"/>
      <c r="F21" s="65"/>
    </row>
    <row r="22" spans="1:6" ht="47.25">
      <c r="A22" s="84">
        <v>12</v>
      </c>
      <c r="B22" s="51" t="s">
        <v>21956</v>
      </c>
      <c r="C22" s="50" t="s">
        <v>21957</v>
      </c>
      <c r="D22" s="51" t="s">
        <v>40</v>
      </c>
      <c r="E22" s="110">
        <v>13000000</v>
      </c>
      <c r="F22" s="160" t="s">
        <v>583</v>
      </c>
    </row>
    <row r="23" spans="1:6" ht="47.25">
      <c r="A23" s="84">
        <f t="shared" si="0"/>
        <v>13</v>
      </c>
      <c r="B23" s="51" t="s">
        <v>21958</v>
      </c>
      <c r="C23" s="50" t="s">
        <v>21959</v>
      </c>
      <c r="D23" s="51" t="s">
        <v>40</v>
      </c>
      <c r="E23" s="110">
        <v>14500000</v>
      </c>
      <c r="F23" s="160" t="s">
        <v>583</v>
      </c>
    </row>
    <row r="24" spans="1:6">
      <c r="A24" s="84"/>
      <c r="B24" s="2171" t="s">
        <v>810</v>
      </c>
      <c r="C24" s="2171"/>
      <c r="D24" s="84"/>
      <c r="E24" s="390"/>
      <c r="F24" s="65"/>
    </row>
    <row r="25" spans="1:6" ht="47.25">
      <c r="A25" s="84">
        <v>14</v>
      </c>
      <c r="B25" s="51" t="s">
        <v>21960</v>
      </c>
      <c r="C25" s="50" t="s">
        <v>21961</v>
      </c>
      <c r="D25" s="51" t="s">
        <v>21962</v>
      </c>
      <c r="E25" s="110">
        <v>600000</v>
      </c>
      <c r="F25" s="160" t="s">
        <v>763</v>
      </c>
    </row>
    <row r="26" spans="1:6" ht="63">
      <c r="A26" s="84">
        <f t="shared" si="0"/>
        <v>15</v>
      </c>
      <c r="B26" s="51" t="s">
        <v>21963</v>
      </c>
      <c r="C26" s="50" t="s">
        <v>21964</v>
      </c>
      <c r="D26" s="51" t="s">
        <v>22298</v>
      </c>
      <c r="E26" s="110">
        <v>400000</v>
      </c>
      <c r="F26" s="160" t="s">
        <v>583</v>
      </c>
    </row>
    <row r="27" spans="1:6" ht="47.25">
      <c r="A27" s="84">
        <f t="shared" si="0"/>
        <v>16</v>
      </c>
      <c r="B27" s="51" t="s">
        <v>21965</v>
      </c>
      <c r="C27" s="50" t="s">
        <v>21966</v>
      </c>
      <c r="D27" s="51" t="s">
        <v>21967</v>
      </c>
      <c r="E27" s="110">
        <v>100000</v>
      </c>
      <c r="F27" s="160" t="s">
        <v>763</v>
      </c>
    </row>
    <row r="28" spans="1:6" ht="47.25">
      <c r="A28" s="84">
        <f t="shared" si="0"/>
        <v>17</v>
      </c>
      <c r="B28" s="51" t="s">
        <v>21968</v>
      </c>
      <c r="C28" s="50" t="s">
        <v>21969</v>
      </c>
      <c r="D28" s="51" t="s">
        <v>21970</v>
      </c>
      <c r="E28" s="110">
        <v>900000</v>
      </c>
      <c r="F28" s="160" t="s">
        <v>763</v>
      </c>
    </row>
    <row r="29" spans="1:6" ht="47.25">
      <c r="A29" s="84">
        <f t="shared" si="0"/>
        <v>18</v>
      </c>
      <c r="B29" s="51" t="s">
        <v>21971</v>
      </c>
      <c r="C29" s="50" t="s">
        <v>21972</v>
      </c>
      <c r="D29" s="51" t="s">
        <v>21973</v>
      </c>
      <c r="E29" s="110">
        <v>100000</v>
      </c>
      <c r="F29" s="160" t="s">
        <v>763</v>
      </c>
    </row>
    <row r="30" spans="1:6" ht="47.25">
      <c r="A30" s="84">
        <f t="shared" si="0"/>
        <v>19</v>
      </c>
      <c r="B30" s="51" t="s">
        <v>21974</v>
      </c>
      <c r="C30" s="50" t="s">
        <v>21975</v>
      </c>
      <c r="D30" s="51" t="s">
        <v>21976</v>
      </c>
      <c r="E30" s="110">
        <v>1000000</v>
      </c>
      <c r="F30" s="160" t="s">
        <v>4</v>
      </c>
    </row>
    <row r="31" spans="1:6" ht="47.25">
      <c r="A31" s="84">
        <f t="shared" si="0"/>
        <v>20</v>
      </c>
      <c r="B31" s="51" t="s">
        <v>21977</v>
      </c>
      <c r="C31" s="50" t="s">
        <v>21978</v>
      </c>
      <c r="D31" s="51" t="s">
        <v>21973</v>
      </c>
      <c r="E31" s="110">
        <v>100000</v>
      </c>
      <c r="F31" s="160" t="s">
        <v>763</v>
      </c>
    </row>
    <row r="32" spans="1:6" ht="47.25">
      <c r="A32" s="84">
        <f t="shared" si="0"/>
        <v>21</v>
      </c>
      <c r="B32" s="51" t="s">
        <v>21979</v>
      </c>
      <c r="C32" s="50" t="s">
        <v>21980</v>
      </c>
      <c r="D32" s="51" t="s">
        <v>21973</v>
      </c>
      <c r="E32" s="110">
        <v>100000</v>
      </c>
      <c r="F32" s="160" t="s">
        <v>763</v>
      </c>
    </row>
    <row r="33" spans="1:12" ht="47.25">
      <c r="A33" s="84">
        <f t="shared" si="0"/>
        <v>22</v>
      </c>
      <c r="B33" s="51" t="s">
        <v>21981</v>
      </c>
      <c r="C33" s="50" t="s">
        <v>21982</v>
      </c>
      <c r="D33" s="51" t="s">
        <v>21973</v>
      </c>
      <c r="E33" s="110">
        <v>100000</v>
      </c>
      <c r="F33" s="160" t="s">
        <v>763</v>
      </c>
    </row>
    <row r="34" spans="1:12" ht="47.25">
      <c r="A34" s="84">
        <f t="shared" si="0"/>
        <v>23</v>
      </c>
      <c r="B34" s="51" t="s">
        <v>5764</v>
      </c>
      <c r="C34" s="50" t="s">
        <v>21983</v>
      </c>
      <c r="D34" s="51" t="s">
        <v>21976</v>
      </c>
      <c r="E34" s="110">
        <v>1000000</v>
      </c>
      <c r="F34" s="160" t="s">
        <v>763</v>
      </c>
    </row>
    <row r="35" spans="1:12" ht="47.25">
      <c r="A35" s="84">
        <f t="shared" si="0"/>
        <v>24</v>
      </c>
      <c r="B35" s="51" t="s">
        <v>5764</v>
      </c>
      <c r="C35" s="50" t="s">
        <v>21984</v>
      </c>
      <c r="D35" s="51" t="s">
        <v>21985</v>
      </c>
      <c r="E35" s="110">
        <v>250000</v>
      </c>
      <c r="F35" s="160" t="s">
        <v>763</v>
      </c>
    </row>
    <row r="36" spans="1:12" ht="47.25">
      <c r="A36" s="84">
        <f t="shared" si="0"/>
        <v>25</v>
      </c>
      <c r="B36" s="50" t="s">
        <v>21986</v>
      </c>
      <c r="C36" s="50" t="s">
        <v>21987</v>
      </c>
      <c r="D36" s="51" t="s">
        <v>21976</v>
      </c>
      <c r="E36" s="110">
        <v>1000000</v>
      </c>
      <c r="F36" s="160" t="s">
        <v>763</v>
      </c>
    </row>
    <row r="37" spans="1:12" ht="47.25">
      <c r="A37" s="84">
        <f t="shared" si="0"/>
        <v>26</v>
      </c>
      <c r="B37" s="50" t="s">
        <v>21988</v>
      </c>
      <c r="C37" s="50" t="s">
        <v>21989</v>
      </c>
      <c r="D37" s="51" t="s">
        <v>21976</v>
      </c>
      <c r="E37" s="110">
        <v>1000000</v>
      </c>
      <c r="F37" s="160" t="s">
        <v>4</v>
      </c>
    </row>
    <row r="38" spans="1:12" ht="94.5">
      <c r="A38" s="84">
        <f t="shared" si="0"/>
        <v>27</v>
      </c>
      <c r="B38" s="50" t="s">
        <v>21990</v>
      </c>
      <c r="C38" s="50" t="s">
        <v>21991</v>
      </c>
      <c r="D38" s="51" t="s">
        <v>21992</v>
      </c>
      <c r="E38" s="110">
        <v>500000</v>
      </c>
      <c r="F38" s="160" t="s">
        <v>4</v>
      </c>
    </row>
    <row r="39" spans="1:12" ht="47.25">
      <c r="A39" s="84">
        <f t="shared" si="0"/>
        <v>28</v>
      </c>
      <c r="B39" s="50" t="s">
        <v>21993</v>
      </c>
      <c r="C39" s="50" t="s">
        <v>21994</v>
      </c>
      <c r="D39" s="51" t="s">
        <v>21995</v>
      </c>
      <c r="E39" s="110">
        <v>1000000</v>
      </c>
      <c r="F39" s="160" t="s">
        <v>4</v>
      </c>
    </row>
    <row r="40" spans="1:12" ht="47.25">
      <c r="A40" s="84">
        <f t="shared" si="0"/>
        <v>29</v>
      </c>
      <c r="B40" s="50" t="s">
        <v>21996</v>
      </c>
      <c r="C40" s="50" t="s">
        <v>21997</v>
      </c>
      <c r="D40" s="51" t="s">
        <v>8257</v>
      </c>
      <c r="E40" s="110">
        <v>2000000</v>
      </c>
      <c r="F40" s="160" t="s">
        <v>4</v>
      </c>
    </row>
    <row r="41" spans="1:12" ht="47.25">
      <c r="A41" s="84">
        <f t="shared" si="0"/>
        <v>30</v>
      </c>
      <c r="B41" s="51" t="s">
        <v>21998</v>
      </c>
      <c r="C41" s="50" t="s">
        <v>21999</v>
      </c>
      <c r="D41" s="51" t="s">
        <v>7209</v>
      </c>
      <c r="E41" s="110">
        <v>900000</v>
      </c>
      <c r="F41" s="160" t="s">
        <v>4</v>
      </c>
    </row>
    <row r="42" spans="1:12" ht="78.75">
      <c r="A42" s="84">
        <f t="shared" si="0"/>
        <v>31</v>
      </c>
      <c r="B42" s="51" t="s">
        <v>22000</v>
      </c>
      <c r="C42" s="50" t="s">
        <v>22001</v>
      </c>
      <c r="D42" s="51" t="s">
        <v>22002</v>
      </c>
      <c r="E42" s="110">
        <v>300000</v>
      </c>
      <c r="F42" s="160" t="s">
        <v>763</v>
      </c>
    </row>
    <row r="43" spans="1:12" ht="47.25">
      <c r="A43" s="84">
        <f t="shared" si="0"/>
        <v>32</v>
      </c>
      <c r="B43" s="51" t="s">
        <v>22003</v>
      </c>
      <c r="C43" s="50" t="s">
        <v>22004</v>
      </c>
      <c r="D43" s="51" t="s">
        <v>22005</v>
      </c>
      <c r="E43" s="110">
        <v>1000000</v>
      </c>
      <c r="F43" s="160" t="s">
        <v>763</v>
      </c>
      <c r="J43" s="128">
        <v>5000</v>
      </c>
      <c r="K43" s="128">
        <v>20</v>
      </c>
      <c r="L43" s="1104">
        <f>J43*K43</f>
        <v>100000</v>
      </c>
    </row>
    <row r="44" spans="1:12" ht="63">
      <c r="A44" s="84">
        <f t="shared" si="0"/>
        <v>33</v>
      </c>
      <c r="B44" s="51" t="s">
        <v>22006</v>
      </c>
      <c r="C44" s="50" t="s">
        <v>22007</v>
      </c>
      <c r="D44" s="51" t="s">
        <v>22008</v>
      </c>
      <c r="E44" s="110">
        <v>2000000</v>
      </c>
      <c r="F44" s="160" t="s">
        <v>763</v>
      </c>
    </row>
    <row r="45" spans="1:12" ht="47.25">
      <c r="A45" s="84">
        <f t="shared" si="0"/>
        <v>34</v>
      </c>
      <c r="B45" s="51" t="s">
        <v>22009</v>
      </c>
      <c r="C45" s="50" t="s">
        <v>22010</v>
      </c>
      <c r="D45" s="51" t="s">
        <v>21985</v>
      </c>
      <c r="E45" s="110">
        <v>250000</v>
      </c>
      <c r="F45" s="160" t="s">
        <v>763</v>
      </c>
    </row>
    <row r="46" spans="1:12" ht="47.25">
      <c r="A46" s="84">
        <f t="shared" si="0"/>
        <v>35</v>
      </c>
      <c r="B46" s="51" t="s">
        <v>22011</v>
      </c>
      <c r="C46" s="50" t="s">
        <v>22012</v>
      </c>
      <c r="D46" s="51" t="s">
        <v>22013</v>
      </c>
      <c r="E46" s="110">
        <v>250000</v>
      </c>
      <c r="F46" s="160" t="s">
        <v>763</v>
      </c>
    </row>
    <row r="47" spans="1:12" ht="47.25">
      <c r="A47" s="84">
        <f t="shared" si="0"/>
        <v>36</v>
      </c>
      <c r="B47" s="51" t="s">
        <v>22014</v>
      </c>
      <c r="C47" s="50" t="s">
        <v>22015</v>
      </c>
      <c r="D47" s="51" t="s">
        <v>21976</v>
      </c>
      <c r="E47" s="110">
        <v>1000000</v>
      </c>
      <c r="F47" s="160" t="s">
        <v>763</v>
      </c>
    </row>
    <row r="48" spans="1:12" ht="47.25">
      <c r="A48" s="84">
        <f t="shared" si="0"/>
        <v>37</v>
      </c>
      <c r="B48" s="51" t="s">
        <v>22014</v>
      </c>
      <c r="C48" s="50" t="s">
        <v>22016</v>
      </c>
      <c r="D48" s="51" t="s">
        <v>22017</v>
      </c>
      <c r="E48" s="110">
        <v>500000</v>
      </c>
      <c r="F48" s="160" t="s">
        <v>763</v>
      </c>
    </row>
    <row r="49" spans="1:6" ht="47.25">
      <c r="A49" s="84">
        <f t="shared" si="0"/>
        <v>38</v>
      </c>
      <c r="B49" s="51" t="s">
        <v>22014</v>
      </c>
      <c r="C49" s="50" t="s">
        <v>22018</v>
      </c>
      <c r="D49" s="51" t="s">
        <v>22013</v>
      </c>
      <c r="E49" s="110">
        <v>250000</v>
      </c>
      <c r="F49" s="160" t="s">
        <v>763</v>
      </c>
    </row>
    <row r="50" spans="1:6" ht="110.25">
      <c r="A50" s="84">
        <f t="shared" si="0"/>
        <v>39</v>
      </c>
      <c r="B50" s="51" t="s">
        <v>22019</v>
      </c>
      <c r="C50" s="50" t="s">
        <v>22020</v>
      </c>
      <c r="D50" s="51" t="s">
        <v>22021</v>
      </c>
      <c r="E50" s="110">
        <v>900000</v>
      </c>
      <c r="F50" s="160" t="s">
        <v>763</v>
      </c>
    </row>
    <row r="51" spans="1:6" ht="47.25">
      <c r="A51" s="84">
        <f t="shared" si="0"/>
        <v>40</v>
      </c>
      <c r="B51" s="51" t="s">
        <v>22022</v>
      </c>
      <c r="C51" s="50" t="s">
        <v>22023</v>
      </c>
      <c r="D51" s="51" t="s">
        <v>22024</v>
      </c>
      <c r="E51" s="110">
        <v>700000</v>
      </c>
      <c r="F51" s="160" t="s">
        <v>763</v>
      </c>
    </row>
    <row r="52" spans="1:6" ht="31.5">
      <c r="A52" s="84">
        <f t="shared" si="0"/>
        <v>41</v>
      </c>
      <c r="B52" s="51" t="s">
        <v>22025</v>
      </c>
      <c r="C52" s="50" t="s">
        <v>22026</v>
      </c>
      <c r="D52" s="51" t="s">
        <v>22024</v>
      </c>
      <c r="E52" s="110">
        <v>700000</v>
      </c>
      <c r="F52" s="160" t="s">
        <v>763</v>
      </c>
    </row>
    <row r="53" spans="1:6" ht="47.25">
      <c r="A53" s="84">
        <f t="shared" si="0"/>
        <v>42</v>
      </c>
      <c r="B53" s="51" t="s">
        <v>22027</v>
      </c>
      <c r="C53" s="50" t="s">
        <v>22028</v>
      </c>
      <c r="D53" s="51" t="s">
        <v>4686</v>
      </c>
      <c r="E53" s="110">
        <v>1000000</v>
      </c>
      <c r="F53" s="160" t="s">
        <v>763</v>
      </c>
    </row>
    <row r="54" spans="1:6" ht="78.75">
      <c r="A54" s="84">
        <f t="shared" si="0"/>
        <v>43</v>
      </c>
      <c r="B54" s="51" t="s">
        <v>22029</v>
      </c>
      <c r="C54" s="50" t="s">
        <v>22030</v>
      </c>
      <c r="D54" s="51" t="s">
        <v>22031</v>
      </c>
      <c r="E54" s="110">
        <v>300000</v>
      </c>
      <c r="F54" s="160" t="s">
        <v>763</v>
      </c>
    </row>
    <row r="55" spans="1:6" ht="47.25">
      <c r="A55" s="84">
        <f t="shared" si="0"/>
        <v>44</v>
      </c>
      <c r="B55" s="51" t="s">
        <v>22032</v>
      </c>
      <c r="C55" s="50" t="s">
        <v>22033</v>
      </c>
      <c r="D55" s="51" t="s">
        <v>22005</v>
      </c>
      <c r="E55" s="110">
        <v>1000000</v>
      </c>
      <c r="F55" s="160" t="s">
        <v>763</v>
      </c>
    </row>
    <row r="56" spans="1:6" ht="63">
      <c r="A56" s="84">
        <f t="shared" si="0"/>
        <v>45</v>
      </c>
      <c r="B56" s="51" t="s">
        <v>22034</v>
      </c>
      <c r="C56" s="50" t="s">
        <v>22035</v>
      </c>
      <c r="D56" s="51" t="s">
        <v>22036</v>
      </c>
      <c r="E56" s="110">
        <v>500000</v>
      </c>
      <c r="F56" s="160" t="s">
        <v>583</v>
      </c>
    </row>
    <row r="57" spans="1:6" ht="47.25">
      <c r="A57" s="84">
        <f t="shared" si="0"/>
        <v>46</v>
      </c>
      <c r="B57" s="51" t="s">
        <v>22037</v>
      </c>
      <c r="C57" s="50" t="s">
        <v>22038</v>
      </c>
      <c r="D57" s="51" t="s">
        <v>22039</v>
      </c>
      <c r="E57" s="110">
        <v>250000</v>
      </c>
      <c r="F57" s="160" t="s">
        <v>763</v>
      </c>
    </row>
    <row r="58" spans="1:6" ht="47.25">
      <c r="A58" s="84">
        <f t="shared" si="0"/>
        <v>47</v>
      </c>
      <c r="B58" s="51" t="s">
        <v>22040</v>
      </c>
      <c r="C58" s="50" t="s">
        <v>22041</v>
      </c>
      <c r="D58" s="51" t="s">
        <v>21985</v>
      </c>
      <c r="E58" s="110">
        <v>250000</v>
      </c>
      <c r="F58" s="160" t="s">
        <v>763</v>
      </c>
    </row>
    <row r="59" spans="1:6" ht="47.25">
      <c r="A59" s="84">
        <f t="shared" si="0"/>
        <v>48</v>
      </c>
      <c r="B59" s="51" t="s">
        <v>22042</v>
      </c>
      <c r="C59" s="50" t="s">
        <v>22043</v>
      </c>
      <c r="D59" s="51" t="s">
        <v>22044</v>
      </c>
      <c r="E59" s="110">
        <v>500000</v>
      </c>
      <c r="F59" s="160" t="s">
        <v>763</v>
      </c>
    </row>
    <row r="60" spans="1:6" ht="47.25">
      <c r="A60" s="84">
        <f t="shared" si="0"/>
        <v>49</v>
      </c>
      <c r="B60" s="51" t="s">
        <v>22045</v>
      </c>
      <c r="C60" s="50" t="s">
        <v>22046</v>
      </c>
      <c r="D60" s="51" t="s">
        <v>22047</v>
      </c>
      <c r="E60" s="110">
        <v>500000</v>
      </c>
      <c r="F60" s="160" t="s">
        <v>763</v>
      </c>
    </row>
    <row r="61" spans="1:6" ht="63">
      <c r="A61" s="84">
        <f t="shared" si="0"/>
        <v>50</v>
      </c>
      <c r="B61" s="51" t="s">
        <v>22048</v>
      </c>
      <c r="C61" s="50" t="s">
        <v>22049</v>
      </c>
      <c r="D61" s="51" t="s">
        <v>22050</v>
      </c>
      <c r="E61" s="110">
        <v>1000000</v>
      </c>
      <c r="F61" s="160" t="s">
        <v>583</v>
      </c>
    </row>
    <row r="62" spans="1:6" ht="47.25">
      <c r="A62" s="84">
        <f t="shared" si="0"/>
        <v>51</v>
      </c>
      <c r="B62" s="51" t="s">
        <v>22051</v>
      </c>
      <c r="C62" s="50" t="s">
        <v>22052</v>
      </c>
      <c r="D62" s="51" t="s">
        <v>22053</v>
      </c>
      <c r="E62" s="110">
        <v>900000</v>
      </c>
      <c r="F62" s="160" t="s">
        <v>763</v>
      </c>
    </row>
    <row r="63" spans="1:6">
      <c r="A63" s="84"/>
      <c r="B63" s="2171" t="s">
        <v>535</v>
      </c>
      <c r="C63" s="2171"/>
      <c r="D63" s="84"/>
      <c r="E63" s="390"/>
      <c r="F63" s="65"/>
    </row>
    <row r="64" spans="1:6" ht="47.25">
      <c r="A64" s="84">
        <v>52</v>
      </c>
      <c r="B64" s="51" t="s">
        <v>22054</v>
      </c>
      <c r="C64" s="50" t="s">
        <v>22055</v>
      </c>
      <c r="D64" s="51" t="s">
        <v>22056</v>
      </c>
      <c r="E64" s="110">
        <v>500000</v>
      </c>
      <c r="F64" s="160" t="s">
        <v>763</v>
      </c>
    </row>
    <row r="65" spans="1:6" ht="47.25">
      <c r="A65" s="84">
        <f t="shared" si="0"/>
        <v>53</v>
      </c>
      <c r="B65" s="51" t="s">
        <v>22054</v>
      </c>
      <c r="C65" s="50" t="s">
        <v>22057</v>
      </c>
      <c r="D65" s="51" t="s">
        <v>22058</v>
      </c>
      <c r="E65" s="110">
        <v>390000</v>
      </c>
      <c r="F65" s="160" t="s">
        <v>763</v>
      </c>
    </row>
    <row r="66" spans="1:6" ht="63">
      <c r="A66" s="84">
        <f t="shared" si="0"/>
        <v>54</v>
      </c>
      <c r="B66" s="51" t="s">
        <v>22054</v>
      </c>
      <c r="C66" s="50" t="s">
        <v>22059</v>
      </c>
      <c r="D66" s="51" t="s">
        <v>22060</v>
      </c>
      <c r="E66" s="110">
        <v>430000</v>
      </c>
      <c r="F66" s="160" t="s">
        <v>763</v>
      </c>
    </row>
    <row r="67" spans="1:6" ht="47.25">
      <c r="A67" s="84">
        <f t="shared" si="0"/>
        <v>55</v>
      </c>
      <c r="B67" s="51" t="s">
        <v>22054</v>
      </c>
      <c r="C67" s="50" t="s">
        <v>22061</v>
      </c>
      <c r="D67" s="51" t="s">
        <v>22081</v>
      </c>
      <c r="E67" s="110">
        <v>700000</v>
      </c>
      <c r="F67" s="160" t="s">
        <v>583</v>
      </c>
    </row>
    <row r="68" spans="1:6" ht="47.25">
      <c r="A68" s="84">
        <f t="shared" si="0"/>
        <v>56</v>
      </c>
      <c r="B68" s="51" t="s">
        <v>22054</v>
      </c>
      <c r="C68" s="50" t="s">
        <v>22062</v>
      </c>
      <c r="D68" s="51" t="s">
        <v>22063</v>
      </c>
      <c r="E68" s="110">
        <v>150000</v>
      </c>
      <c r="F68" s="160" t="s">
        <v>583</v>
      </c>
    </row>
    <row r="69" spans="1:6" ht="47.25">
      <c r="A69" s="84">
        <f t="shared" si="0"/>
        <v>57</v>
      </c>
      <c r="B69" s="51" t="s">
        <v>22054</v>
      </c>
      <c r="C69" s="50" t="s">
        <v>22064</v>
      </c>
      <c r="D69" s="51" t="s">
        <v>22065</v>
      </c>
      <c r="E69" s="110">
        <v>1600000</v>
      </c>
      <c r="F69" s="160" t="s">
        <v>583</v>
      </c>
    </row>
    <row r="70" spans="1:6" ht="63">
      <c r="A70" s="84">
        <f t="shared" si="0"/>
        <v>58</v>
      </c>
      <c r="B70" s="51" t="s">
        <v>22054</v>
      </c>
      <c r="C70" s="50" t="s">
        <v>22066</v>
      </c>
      <c r="D70" s="51" t="s">
        <v>24088</v>
      </c>
      <c r="E70" s="110">
        <v>2500000</v>
      </c>
      <c r="F70" s="160" t="s">
        <v>583</v>
      </c>
    </row>
    <row r="71" spans="1:6" ht="47.25">
      <c r="A71" s="84">
        <f t="shared" si="0"/>
        <v>59</v>
      </c>
      <c r="B71" s="51" t="s">
        <v>22067</v>
      </c>
      <c r="C71" s="50" t="s">
        <v>22068</v>
      </c>
      <c r="D71" s="51" t="s">
        <v>24086</v>
      </c>
      <c r="E71" s="110">
        <v>2500000</v>
      </c>
      <c r="F71" s="160" t="s">
        <v>763</v>
      </c>
    </row>
    <row r="72" spans="1:6" ht="63">
      <c r="A72" s="84">
        <f t="shared" ref="A72:A90" si="1">A71+1</f>
        <v>60</v>
      </c>
      <c r="B72" s="51" t="s">
        <v>22069</v>
      </c>
      <c r="C72" s="50" t="s">
        <v>22070</v>
      </c>
      <c r="D72" s="51" t="s">
        <v>22071</v>
      </c>
      <c r="E72" s="110">
        <v>1000000</v>
      </c>
      <c r="F72" s="160" t="s">
        <v>583</v>
      </c>
    </row>
    <row r="73" spans="1:6" ht="63">
      <c r="A73" s="84">
        <f t="shared" si="1"/>
        <v>61</v>
      </c>
      <c r="B73" s="51" t="s">
        <v>22072</v>
      </c>
      <c r="C73" s="50" t="s">
        <v>22073</v>
      </c>
      <c r="D73" s="51" t="s">
        <v>22074</v>
      </c>
      <c r="E73" s="110">
        <v>550000</v>
      </c>
      <c r="F73" s="160" t="s">
        <v>763</v>
      </c>
    </row>
    <row r="74" spans="1:6" ht="47.25">
      <c r="A74" s="84">
        <f t="shared" si="1"/>
        <v>62</v>
      </c>
      <c r="B74" s="51" t="s">
        <v>22075</v>
      </c>
      <c r="C74" s="50" t="s">
        <v>22076</v>
      </c>
      <c r="D74" s="51" t="s">
        <v>22077</v>
      </c>
      <c r="E74" s="110">
        <v>500000</v>
      </c>
      <c r="F74" s="160" t="s">
        <v>763</v>
      </c>
    </row>
    <row r="75" spans="1:6" ht="63">
      <c r="A75" s="84">
        <f t="shared" si="1"/>
        <v>63</v>
      </c>
      <c r="B75" s="51" t="s">
        <v>22075</v>
      </c>
      <c r="C75" s="50" t="s">
        <v>22078</v>
      </c>
      <c r="D75" s="51" t="s">
        <v>22079</v>
      </c>
      <c r="E75" s="110">
        <v>390000</v>
      </c>
      <c r="F75" s="160" t="s">
        <v>763</v>
      </c>
    </row>
    <row r="76" spans="1:6" ht="47.25">
      <c r="A76" s="84">
        <f t="shared" si="1"/>
        <v>64</v>
      </c>
      <c r="B76" s="51" t="s">
        <v>22075</v>
      </c>
      <c r="C76" s="50" t="s">
        <v>22080</v>
      </c>
      <c r="D76" s="51" t="s">
        <v>22081</v>
      </c>
      <c r="E76" s="110">
        <v>500000</v>
      </c>
      <c r="F76" s="159" t="s">
        <v>118</v>
      </c>
    </row>
    <row r="77" spans="1:6" ht="63">
      <c r="A77" s="84">
        <f t="shared" si="1"/>
        <v>65</v>
      </c>
      <c r="B77" s="51" t="s">
        <v>22075</v>
      </c>
      <c r="C77" s="50" t="s">
        <v>22082</v>
      </c>
      <c r="D77" s="51" t="s">
        <v>22083</v>
      </c>
      <c r="E77" s="110">
        <v>1700000</v>
      </c>
      <c r="F77" s="160" t="s">
        <v>583</v>
      </c>
    </row>
    <row r="78" spans="1:6" ht="63">
      <c r="A78" s="84">
        <f t="shared" si="1"/>
        <v>66</v>
      </c>
      <c r="B78" s="51" t="s">
        <v>22075</v>
      </c>
      <c r="C78" s="50" t="s">
        <v>22062</v>
      </c>
      <c r="D78" s="51" t="s">
        <v>24087</v>
      </c>
      <c r="E78" s="110">
        <v>2500000</v>
      </c>
      <c r="F78" s="160" t="s">
        <v>4</v>
      </c>
    </row>
    <row r="79" spans="1:6" ht="47.25">
      <c r="A79" s="84">
        <f t="shared" si="1"/>
        <v>67</v>
      </c>
      <c r="B79" s="51" t="s">
        <v>22075</v>
      </c>
      <c r="C79" s="50" t="s">
        <v>22084</v>
      </c>
      <c r="D79" s="51" t="s">
        <v>22085</v>
      </c>
      <c r="E79" s="110">
        <v>500000</v>
      </c>
      <c r="F79" s="160" t="s">
        <v>4</v>
      </c>
    </row>
    <row r="80" spans="1:6" ht="47.25">
      <c r="A80" s="84">
        <f t="shared" si="1"/>
        <v>68</v>
      </c>
      <c r="B80" s="51" t="s">
        <v>22075</v>
      </c>
      <c r="C80" s="50" t="s">
        <v>22086</v>
      </c>
      <c r="D80" s="51" t="s">
        <v>24089</v>
      </c>
      <c r="E80" s="110">
        <v>250000</v>
      </c>
      <c r="F80" s="160" t="s">
        <v>4</v>
      </c>
    </row>
    <row r="81" spans="1:6" ht="63">
      <c r="A81" s="84">
        <f t="shared" si="1"/>
        <v>69</v>
      </c>
      <c r="B81" s="51" t="s">
        <v>22087</v>
      </c>
      <c r="C81" s="50" t="s">
        <v>22088</v>
      </c>
      <c r="D81" s="51" t="s">
        <v>22089</v>
      </c>
      <c r="E81" s="110">
        <v>500000</v>
      </c>
      <c r="F81" s="160" t="s">
        <v>763</v>
      </c>
    </row>
    <row r="82" spans="1:6" ht="78.75">
      <c r="A82" s="84">
        <f t="shared" si="1"/>
        <v>70</v>
      </c>
      <c r="B82" s="51" t="s">
        <v>22090</v>
      </c>
      <c r="C82" s="50" t="s">
        <v>22091</v>
      </c>
      <c r="D82" s="51" t="s">
        <v>22092</v>
      </c>
      <c r="E82" s="110">
        <v>500000</v>
      </c>
      <c r="F82" s="160" t="s">
        <v>583</v>
      </c>
    </row>
    <row r="83" spans="1:6" ht="47.25">
      <c r="A83" s="84">
        <f t="shared" si="1"/>
        <v>71</v>
      </c>
      <c r="B83" s="51" t="s">
        <v>22093</v>
      </c>
      <c r="C83" s="50" t="s">
        <v>22094</v>
      </c>
      <c r="D83" s="51" t="s">
        <v>22095</v>
      </c>
      <c r="E83" s="110">
        <v>1000000</v>
      </c>
      <c r="F83" s="160" t="s">
        <v>763</v>
      </c>
    </row>
    <row r="84" spans="1:6" ht="63">
      <c r="A84" s="84">
        <f t="shared" si="1"/>
        <v>72</v>
      </c>
      <c r="B84" s="51" t="s">
        <v>22096</v>
      </c>
      <c r="C84" s="50" t="s">
        <v>22097</v>
      </c>
      <c r="D84" s="51" t="s">
        <v>22098</v>
      </c>
      <c r="E84" s="110">
        <v>250000</v>
      </c>
      <c r="F84" s="160" t="s">
        <v>763</v>
      </c>
    </row>
    <row r="85" spans="1:6" ht="78.75">
      <c r="A85" s="84">
        <v>73</v>
      </c>
      <c r="B85" s="51" t="s">
        <v>22096</v>
      </c>
      <c r="C85" s="50" t="s">
        <v>22101</v>
      </c>
      <c r="D85" s="51" t="s">
        <v>22102</v>
      </c>
      <c r="E85" s="110">
        <v>2800000</v>
      </c>
      <c r="F85" s="160" t="s">
        <v>583</v>
      </c>
    </row>
    <row r="86" spans="1:6" ht="63">
      <c r="A86" s="84">
        <f t="shared" si="1"/>
        <v>74</v>
      </c>
      <c r="B86" s="51" t="s">
        <v>22103</v>
      </c>
      <c r="C86" s="50" t="s">
        <v>22104</v>
      </c>
      <c r="D86" s="51" t="s">
        <v>22105</v>
      </c>
      <c r="E86" s="110">
        <v>2500000</v>
      </c>
      <c r="F86" s="160" t="s">
        <v>763</v>
      </c>
    </row>
    <row r="87" spans="1:6" ht="47.25">
      <c r="A87" s="84">
        <v>74</v>
      </c>
      <c r="B87" s="51" t="s">
        <v>22106</v>
      </c>
      <c r="C87" s="50" t="s">
        <v>22107</v>
      </c>
      <c r="D87" s="51" t="s">
        <v>24090</v>
      </c>
      <c r="E87" s="110">
        <v>500000</v>
      </c>
      <c r="F87" s="160" t="s">
        <v>763</v>
      </c>
    </row>
    <row r="88" spans="1:6" ht="47.25">
      <c r="A88" s="84">
        <f t="shared" si="1"/>
        <v>75</v>
      </c>
      <c r="B88" s="51" t="s">
        <v>22108</v>
      </c>
      <c r="C88" s="50" t="s">
        <v>22109</v>
      </c>
      <c r="D88" s="51" t="s">
        <v>3357</v>
      </c>
      <c r="E88" s="110">
        <v>3000000</v>
      </c>
      <c r="F88" s="160" t="s">
        <v>763</v>
      </c>
    </row>
    <row r="89" spans="1:6" ht="47.25">
      <c r="A89" s="84">
        <v>75</v>
      </c>
      <c r="B89" s="51" t="s">
        <v>22108</v>
      </c>
      <c r="C89" s="50" t="s">
        <v>22110</v>
      </c>
      <c r="D89" s="51" t="s">
        <v>22111</v>
      </c>
      <c r="E89" s="110">
        <v>1200000</v>
      </c>
      <c r="F89" s="160" t="s">
        <v>763</v>
      </c>
    </row>
    <row r="90" spans="1:6" ht="47.25">
      <c r="A90" s="84">
        <f t="shared" si="1"/>
        <v>76</v>
      </c>
      <c r="B90" s="51" t="s">
        <v>22112</v>
      </c>
      <c r="C90" s="50" t="s">
        <v>22113</v>
      </c>
      <c r="D90" s="51" t="s">
        <v>22114</v>
      </c>
      <c r="E90" s="110">
        <v>3000000</v>
      </c>
      <c r="F90" s="160" t="s">
        <v>763</v>
      </c>
    </row>
    <row r="91" spans="1:6" ht="47.25">
      <c r="A91" s="84">
        <v>76</v>
      </c>
      <c r="B91" s="51" t="s">
        <v>22108</v>
      </c>
      <c r="C91" s="50" t="s">
        <v>22115</v>
      </c>
      <c r="D91" s="51" t="s">
        <v>22116</v>
      </c>
      <c r="E91" s="110">
        <v>1600000</v>
      </c>
      <c r="F91" s="160" t="s">
        <v>763</v>
      </c>
    </row>
    <row r="92" spans="1:6">
      <c r="A92" s="84"/>
      <c r="B92" s="85" t="s">
        <v>662</v>
      </c>
      <c r="C92" s="84"/>
      <c r="D92" s="84"/>
      <c r="E92" s="390"/>
      <c r="F92" s="65"/>
    </row>
    <row r="93" spans="1:6" ht="47.25">
      <c r="A93" s="84">
        <v>77</v>
      </c>
      <c r="B93" s="51" t="s">
        <v>22117</v>
      </c>
      <c r="C93" s="50" t="s">
        <v>22118</v>
      </c>
      <c r="D93" s="51" t="s">
        <v>22119</v>
      </c>
      <c r="E93" s="110">
        <v>250000</v>
      </c>
      <c r="F93" s="160" t="s">
        <v>763</v>
      </c>
    </row>
    <row r="94" spans="1:6" ht="31.5">
      <c r="A94" s="84">
        <v>78</v>
      </c>
      <c r="B94" s="51" t="s">
        <v>22117</v>
      </c>
      <c r="C94" s="50" t="s">
        <v>22120</v>
      </c>
      <c r="D94" s="51" t="s">
        <v>22121</v>
      </c>
      <c r="E94" s="110">
        <v>162000</v>
      </c>
      <c r="F94" s="160" t="s">
        <v>583</v>
      </c>
    </row>
    <row r="95" spans="1:6" ht="78.75">
      <c r="A95" s="84">
        <v>79</v>
      </c>
      <c r="B95" s="51" t="s">
        <v>22122</v>
      </c>
      <c r="C95" s="50" t="s">
        <v>22123</v>
      </c>
      <c r="D95" s="51" t="s">
        <v>22124</v>
      </c>
      <c r="E95" s="110">
        <v>700000</v>
      </c>
      <c r="F95" s="160" t="s">
        <v>2914</v>
      </c>
    </row>
    <row r="96" spans="1:6" ht="78.75">
      <c r="A96" s="84">
        <v>80</v>
      </c>
      <c r="B96" s="51" t="s">
        <v>22125</v>
      </c>
      <c r="C96" s="50" t="s">
        <v>22126</v>
      </c>
      <c r="D96" s="51" t="s">
        <v>22127</v>
      </c>
      <c r="E96" s="110">
        <v>100000</v>
      </c>
      <c r="F96" s="160" t="s">
        <v>763</v>
      </c>
    </row>
    <row r="97" spans="1:6" ht="31.5">
      <c r="A97" s="84">
        <v>81</v>
      </c>
      <c r="B97" s="51" t="s">
        <v>22128</v>
      </c>
      <c r="C97" s="50" t="s">
        <v>22129</v>
      </c>
      <c r="D97" s="51" t="s">
        <v>22130</v>
      </c>
      <c r="E97" s="110">
        <v>900000</v>
      </c>
      <c r="F97" s="160" t="s">
        <v>763</v>
      </c>
    </row>
    <row r="98" spans="1:6">
      <c r="A98" s="84"/>
      <c r="B98" s="85" t="s">
        <v>555</v>
      </c>
      <c r="C98" s="84"/>
      <c r="D98" s="84"/>
      <c r="E98" s="390"/>
      <c r="F98" s="65"/>
    </row>
    <row r="99" spans="1:6" ht="108" customHeight="1">
      <c r="A99" s="84">
        <v>82</v>
      </c>
      <c r="B99" s="50" t="s">
        <v>22131</v>
      </c>
      <c r="C99" s="50" t="s">
        <v>22132</v>
      </c>
      <c r="D99" s="50" t="s">
        <v>22133</v>
      </c>
      <c r="E99" s="106">
        <v>2180817.5</v>
      </c>
      <c r="F99" s="159" t="s">
        <v>2914</v>
      </c>
    </row>
    <row r="100" spans="1:6" ht="17.25" customHeight="1">
      <c r="A100" s="84"/>
      <c r="B100" s="2173" t="s">
        <v>930</v>
      </c>
      <c r="C100" s="2175"/>
      <c r="D100" s="84"/>
      <c r="E100" s="390"/>
      <c r="F100" s="65"/>
    </row>
    <row r="101" spans="1:6" ht="82.5" customHeight="1">
      <c r="A101" s="84">
        <v>83</v>
      </c>
      <c r="B101" s="50" t="s">
        <v>22134</v>
      </c>
      <c r="C101" s="50" t="s">
        <v>22135</v>
      </c>
      <c r="D101" s="50" t="s">
        <v>24091</v>
      </c>
      <c r="E101" s="106">
        <v>1090408.75</v>
      </c>
      <c r="F101" s="159" t="s">
        <v>763</v>
      </c>
    </row>
    <row r="102" spans="1:6" s="822" customFormat="1" ht="81" customHeight="1">
      <c r="A102" s="147">
        <v>84</v>
      </c>
      <c r="B102" s="60" t="s">
        <v>22136</v>
      </c>
      <c r="C102" s="60" t="s">
        <v>22137</v>
      </c>
      <c r="D102" s="60" t="s">
        <v>24092</v>
      </c>
      <c r="E102" s="106">
        <v>1090408.75</v>
      </c>
      <c r="F102" s="115" t="s">
        <v>763</v>
      </c>
    </row>
    <row r="103" spans="1:6">
      <c r="A103" s="84"/>
      <c r="B103" s="2171" t="s">
        <v>2090</v>
      </c>
      <c r="C103" s="2171"/>
      <c r="D103" s="2171"/>
      <c r="E103" s="976">
        <f>SUM(E6:E102)</f>
        <v>108940875.41</v>
      </c>
      <c r="F103" s="65"/>
    </row>
    <row r="104" spans="1:6" ht="87.75" customHeight="1">
      <c r="A104" s="2183" t="s">
        <v>42389</v>
      </c>
      <c r="B104" s="2184"/>
      <c r="C104" s="2185"/>
      <c r="D104" s="2183" t="s">
        <v>20504</v>
      </c>
      <c r="E104" s="2184"/>
      <c r="F104" s="2185"/>
    </row>
    <row r="116" spans="1:7" ht="63">
      <c r="A116" s="84">
        <f>A84+1</f>
        <v>73</v>
      </c>
      <c r="B116" s="51" t="s">
        <v>22096</v>
      </c>
      <c r="C116" s="50" t="s">
        <v>22099</v>
      </c>
      <c r="D116" s="51" t="s">
        <v>22100</v>
      </c>
      <c r="E116" s="293">
        <v>100000</v>
      </c>
      <c r="F116" s="160" t="s">
        <v>763</v>
      </c>
      <c r="G116" s="128" t="s">
        <v>22299</v>
      </c>
    </row>
    <row r="120" spans="1:7">
      <c r="E120" s="977">
        <f>E116+E103</f>
        <v>109040875.41</v>
      </c>
    </row>
  </sheetData>
  <mergeCells count="13">
    <mergeCell ref="B19:C19"/>
    <mergeCell ref="B24:C24"/>
    <mergeCell ref="B63:C63"/>
    <mergeCell ref="B103:D103"/>
    <mergeCell ref="A104:C104"/>
    <mergeCell ref="D104:F104"/>
    <mergeCell ref="B100:C100"/>
    <mergeCell ref="A1:F1"/>
    <mergeCell ref="A2:F2"/>
    <mergeCell ref="A3:F3"/>
    <mergeCell ref="B5:D5"/>
    <mergeCell ref="B15:C15"/>
    <mergeCell ref="B11:D11"/>
  </mergeCells>
  <pageMargins left="0.7" right="0.7" top="0.75" bottom="0.75" header="0.3" footer="0.3"/>
  <pageSetup orientation="landscape" r:id="rId1"/>
  <headerFooter>
    <oddFooter>Page &amp;P of &amp;N</oddFooter>
  </headerFooter>
</worksheet>
</file>

<file path=xl/worksheets/sheet196.xml><?xml version="1.0" encoding="utf-8"?>
<worksheet xmlns="http://schemas.openxmlformats.org/spreadsheetml/2006/main" xmlns:r="http://schemas.openxmlformats.org/officeDocument/2006/relationships">
  <sheetPr>
    <tabColor theme="5" tint="-0.499984740745262"/>
  </sheetPr>
  <dimension ref="A1:G118"/>
  <sheetViews>
    <sheetView topLeftCell="A5" workbookViewId="0">
      <selection activeCell="H13" sqref="H13"/>
    </sheetView>
  </sheetViews>
  <sheetFormatPr defaultRowHeight="15.75"/>
  <cols>
    <col min="1" max="1" width="7" style="342" customWidth="1"/>
    <col min="2" max="2" width="14.85546875" style="317" customWidth="1"/>
    <col min="3" max="3" width="42.28515625" style="317" customWidth="1"/>
    <col min="4" max="4" width="27.140625" style="317" customWidth="1"/>
    <col min="5" max="5" width="20.7109375" style="658" customWidth="1"/>
    <col min="6" max="6" width="9.28515625" style="609" customWidth="1"/>
    <col min="7" max="16384" width="9.140625" style="1053"/>
  </cols>
  <sheetData>
    <row r="1" spans="1:6">
      <c r="A1" s="2501" t="s">
        <v>133</v>
      </c>
      <c r="B1" s="2501"/>
      <c r="C1" s="2501"/>
      <c r="D1" s="2501"/>
      <c r="E1" s="2501"/>
      <c r="F1" s="2501"/>
    </row>
    <row r="2" spans="1:6">
      <c r="A2" s="2501" t="s">
        <v>22427</v>
      </c>
      <c r="B2" s="2501"/>
      <c r="C2" s="2501"/>
      <c r="D2" s="2501"/>
      <c r="E2" s="2501"/>
      <c r="F2" s="2501"/>
    </row>
    <row r="3" spans="1:6">
      <c r="A3" s="2501" t="s">
        <v>6436</v>
      </c>
      <c r="B3" s="2501"/>
      <c r="C3" s="2501"/>
      <c r="D3" s="2501"/>
      <c r="E3" s="2501"/>
      <c r="F3" s="2501"/>
    </row>
    <row r="4" spans="1:6" ht="31.5" customHeight="1">
      <c r="A4" s="387" t="s">
        <v>134</v>
      </c>
      <c r="B4" s="996" t="s">
        <v>676</v>
      </c>
      <c r="C4" s="312" t="s">
        <v>463</v>
      </c>
      <c r="D4" s="56" t="s">
        <v>788</v>
      </c>
      <c r="E4" s="388" t="s">
        <v>1394</v>
      </c>
      <c r="F4" s="56" t="s">
        <v>677</v>
      </c>
    </row>
    <row r="5" spans="1:6">
      <c r="A5" s="387"/>
      <c r="B5" s="2156" t="s">
        <v>139</v>
      </c>
      <c r="C5" s="2156"/>
      <c r="D5" s="2156"/>
      <c r="E5" s="346"/>
      <c r="F5" s="635"/>
    </row>
    <row r="6" spans="1:6" ht="31.5">
      <c r="A6" s="84">
        <v>1</v>
      </c>
      <c r="B6" s="50" t="s">
        <v>789</v>
      </c>
      <c r="C6" s="50" t="s">
        <v>22428</v>
      </c>
      <c r="D6" s="50" t="s">
        <v>3</v>
      </c>
      <c r="E6" s="116">
        <v>2000000</v>
      </c>
      <c r="F6" s="159" t="s">
        <v>118</v>
      </c>
    </row>
    <row r="7" spans="1:6" ht="78.75">
      <c r="A7" s="84">
        <f>A6+1</f>
        <v>2</v>
      </c>
      <c r="B7" s="50" t="s">
        <v>5</v>
      </c>
      <c r="C7" s="50" t="s">
        <v>22429</v>
      </c>
      <c r="D7" s="50" t="s">
        <v>1492</v>
      </c>
      <c r="E7" s="116">
        <v>1800000</v>
      </c>
      <c r="F7" s="159" t="s">
        <v>118</v>
      </c>
    </row>
    <row r="8" spans="1:6" ht="31.5">
      <c r="A8" s="84">
        <f t="shared" ref="A8:A14" si="0">A7+1</f>
        <v>3</v>
      </c>
      <c r="B8" s="50" t="s">
        <v>7</v>
      </c>
      <c r="C8" s="50" t="s">
        <v>22430</v>
      </c>
      <c r="D8" s="50" t="s">
        <v>794</v>
      </c>
      <c r="E8" s="116">
        <v>30000</v>
      </c>
      <c r="F8" s="159" t="s">
        <v>118</v>
      </c>
    </row>
    <row r="9" spans="1:6" ht="31.5">
      <c r="A9" s="84">
        <f t="shared" si="0"/>
        <v>4</v>
      </c>
      <c r="B9" s="50" t="s">
        <v>10</v>
      </c>
      <c r="C9" s="50" t="s">
        <v>22431</v>
      </c>
      <c r="D9" s="50" t="s">
        <v>580</v>
      </c>
      <c r="E9" s="116">
        <v>48000</v>
      </c>
      <c r="F9" s="159" t="s">
        <v>118</v>
      </c>
    </row>
    <row r="10" spans="1:6" ht="47.25">
      <c r="A10" s="84">
        <f t="shared" si="0"/>
        <v>5</v>
      </c>
      <c r="B10" s="50" t="s">
        <v>12</v>
      </c>
      <c r="C10" s="50" t="s">
        <v>22432</v>
      </c>
      <c r="D10" s="50" t="s">
        <v>14</v>
      </c>
      <c r="E10" s="116">
        <v>2616452</v>
      </c>
      <c r="F10" s="159" t="s">
        <v>118</v>
      </c>
    </row>
    <row r="11" spans="1:6">
      <c r="A11" s="84"/>
      <c r="B11" s="2497" t="s">
        <v>142</v>
      </c>
      <c r="C11" s="2498"/>
      <c r="D11" s="2499"/>
      <c r="E11" s="743"/>
      <c r="F11" s="608"/>
    </row>
    <row r="12" spans="1:6" ht="78.75">
      <c r="A12" s="84">
        <v>6</v>
      </c>
      <c r="B12" s="50" t="s">
        <v>5</v>
      </c>
      <c r="C12" s="50" t="s">
        <v>22433</v>
      </c>
      <c r="D12" s="50" t="s">
        <v>242</v>
      </c>
      <c r="E12" s="116">
        <v>600000</v>
      </c>
      <c r="F12" s="159" t="s">
        <v>118</v>
      </c>
    </row>
    <row r="13" spans="1:6" ht="47.25">
      <c r="A13" s="84">
        <f t="shared" si="0"/>
        <v>7</v>
      </c>
      <c r="B13" s="50" t="s">
        <v>12</v>
      </c>
      <c r="C13" s="50" t="s">
        <v>22434</v>
      </c>
      <c r="D13" s="50" t="s">
        <v>14</v>
      </c>
      <c r="E13" s="116">
        <v>1400000</v>
      </c>
      <c r="F13" s="159" t="s">
        <v>118</v>
      </c>
    </row>
    <row r="14" spans="1:6" ht="63">
      <c r="A14" s="84">
        <f t="shared" si="0"/>
        <v>8</v>
      </c>
      <c r="B14" s="50" t="s">
        <v>360</v>
      </c>
      <c r="C14" s="50" t="s">
        <v>22435</v>
      </c>
      <c r="D14" s="50" t="s">
        <v>10798</v>
      </c>
      <c r="E14" s="116">
        <v>1271226</v>
      </c>
      <c r="F14" s="159" t="s">
        <v>118</v>
      </c>
    </row>
    <row r="15" spans="1:6" ht="18.75" customHeight="1">
      <c r="A15" s="84"/>
      <c r="B15" s="85" t="s">
        <v>143</v>
      </c>
      <c r="C15" s="316"/>
      <c r="D15" s="316"/>
      <c r="E15" s="743"/>
      <c r="F15" s="608"/>
    </row>
    <row r="16" spans="1:6" ht="63">
      <c r="A16" s="84">
        <v>9</v>
      </c>
      <c r="B16" s="51" t="s">
        <v>195</v>
      </c>
      <c r="C16" s="50" t="s">
        <v>22436</v>
      </c>
      <c r="D16" s="51" t="s">
        <v>196</v>
      </c>
      <c r="E16" s="117">
        <v>5738993.4500000002</v>
      </c>
      <c r="F16" s="159" t="s">
        <v>118</v>
      </c>
    </row>
    <row r="17" spans="1:6" s="1102" customFormat="1">
      <c r="A17" s="84"/>
      <c r="B17" s="526" t="s">
        <v>593</v>
      </c>
      <c r="C17" s="316"/>
      <c r="D17" s="316"/>
      <c r="E17" s="743"/>
      <c r="F17" s="608"/>
    </row>
    <row r="18" spans="1:6" s="1102" customFormat="1" ht="47.25">
      <c r="A18" s="84">
        <v>16</v>
      </c>
      <c r="B18" s="51" t="s">
        <v>39</v>
      </c>
      <c r="C18" s="50" t="s">
        <v>22450</v>
      </c>
      <c r="D18" s="51" t="s">
        <v>40</v>
      </c>
      <c r="E18" s="117">
        <v>15505387.52</v>
      </c>
      <c r="F18" s="159" t="s">
        <v>118</v>
      </c>
    </row>
    <row r="19" spans="1:6" s="1102" customFormat="1" ht="47.25">
      <c r="A19" s="84">
        <f>A18+1</f>
        <v>17</v>
      </c>
      <c r="B19" s="51" t="s">
        <v>41</v>
      </c>
      <c r="C19" s="50" t="s">
        <v>22451</v>
      </c>
      <c r="D19" s="51" t="s">
        <v>40</v>
      </c>
      <c r="E19" s="117">
        <v>11849999.550000001</v>
      </c>
      <c r="F19" s="159" t="s">
        <v>118</v>
      </c>
    </row>
    <row r="20" spans="1:6" s="1102" customFormat="1" ht="47.25">
      <c r="A20" s="84">
        <f>A19+1</f>
        <v>18</v>
      </c>
      <c r="B20" s="51" t="s">
        <v>22452</v>
      </c>
      <c r="C20" s="50" t="s">
        <v>22453</v>
      </c>
      <c r="D20" s="51" t="s">
        <v>8651</v>
      </c>
      <c r="E20" s="117">
        <v>4000000</v>
      </c>
      <c r="F20" s="159" t="s">
        <v>118</v>
      </c>
    </row>
    <row r="21" spans="1:6" s="1102" customFormat="1">
      <c r="A21" s="84"/>
      <c r="B21" s="47" t="s">
        <v>15</v>
      </c>
      <c r="C21" s="50"/>
      <c r="D21" s="51"/>
      <c r="E21" s="239">
        <f>SUM(E6:E20)</f>
        <v>46860058.519999996</v>
      </c>
      <c r="F21" s="159"/>
    </row>
    <row r="22" spans="1:6" s="1102" customFormat="1" ht="87" customHeight="1">
      <c r="A22" s="2183" t="s">
        <v>20503</v>
      </c>
      <c r="B22" s="2184"/>
      <c r="C22" s="2185"/>
      <c r="D22" s="2183" t="s">
        <v>20504</v>
      </c>
      <c r="E22" s="2184"/>
      <c r="F22" s="2185"/>
    </row>
    <row r="23" spans="1:6" s="1102" customFormat="1">
      <c r="A23" s="84"/>
      <c r="B23" s="51"/>
      <c r="C23" s="50"/>
      <c r="D23" s="51"/>
      <c r="E23" s="117"/>
      <c r="F23" s="159"/>
    </row>
    <row r="24" spans="1:6" s="1102" customFormat="1">
      <c r="A24" s="84"/>
      <c r="B24" s="51"/>
      <c r="C24" s="50"/>
      <c r="D24" s="51"/>
      <c r="E24" s="117"/>
      <c r="F24" s="159"/>
    </row>
    <row r="25" spans="1:6" s="1102" customFormat="1">
      <c r="A25" s="84"/>
      <c r="B25" s="51"/>
      <c r="C25" s="50"/>
      <c r="D25" s="51"/>
      <c r="E25" s="117"/>
      <c r="F25" s="159"/>
    </row>
    <row r="26" spans="1:6" s="1102" customFormat="1">
      <c r="A26" s="84"/>
      <c r="B26" s="51"/>
      <c r="C26" s="50"/>
      <c r="D26" s="51"/>
      <c r="E26" s="117"/>
      <c r="F26" s="159"/>
    </row>
    <row r="27" spans="1:6" s="1102" customFormat="1">
      <c r="A27" s="84"/>
      <c r="B27" s="51"/>
      <c r="C27" s="50"/>
      <c r="D27" s="51"/>
      <c r="E27" s="117"/>
      <c r="F27" s="159"/>
    </row>
    <row r="28" spans="1:6" s="1102" customFormat="1">
      <c r="A28" s="84"/>
      <c r="B28" s="51"/>
      <c r="C28" s="50"/>
      <c r="D28" s="51"/>
      <c r="E28" s="117"/>
      <c r="F28" s="159"/>
    </row>
    <row r="29" spans="1:6" s="1102" customFormat="1">
      <c r="A29" s="84"/>
      <c r="B29" s="51"/>
      <c r="C29" s="50"/>
      <c r="D29" s="51"/>
      <c r="E29" s="117"/>
      <c r="F29" s="159"/>
    </row>
    <row r="30" spans="1:6" s="1102" customFormat="1">
      <c r="A30" s="84"/>
      <c r="B30" s="51"/>
      <c r="C30" s="50"/>
      <c r="D30" s="51"/>
      <c r="E30" s="117"/>
      <c r="F30" s="159"/>
    </row>
    <row r="31" spans="1:6" s="1102" customFormat="1">
      <c r="A31" s="84"/>
      <c r="B31" s="51"/>
      <c r="C31" s="50"/>
      <c r="D31" s="51"/>
      <c r="E31" s="117"/>
      <c r="F31" s="159"/>
    </row>
    <row r="32" spans="1:6" s="1102" customFormat="1">
      <c r="A32" s="84"/>
      <c r="B32" s="51"/>
      <c r="C32" s="50"/>
      <c r="D32" s="51"/>
      <c r="E32" s="117"/>
      <c r="F32" s="159"/>
    </row>
    <row r="33" spans="1:6" s="1102" customFormat="1">
      <c r="A33" s="2501" t="s">
        <v>133</v>
      </c>
      <c r="B33" s="2501"/>
      <c r="C33" s="2501"/>
      <c r="D33" s="2501"/>
      <c r="E33" s="2501"/>
      <c r="F33" s="2501"/>
    </row>
    <row r="34" spans="1:6" s="1102" customFormat="1">
      <c r="A34" s="2501" t="s">
        <v>22427</v>
      </c>
      <c r="B34" s="2501"/>
      <c r="C34" s="2501"/>
      <c r="D34" s="2501"/>
      <c r="E34" s="2501"/>
      <c r="F34" s="2501"/>
    </row>
    <row r="35" spans="1:6" s="1102" customFormat="1">
      <c r="A35" s="2501" t="s">
        <v>6436</v>
      </c>
      <c r="B35" s="2501"/>
      <c r="C35" s="2501"/>
      <c r="D35" s="2501"/>
      <c r="E35" s="2501"/>
      <c r="F35" s="2501"/>
    </row>
    <row r="36" spans="1:6" s="1102" customFormat="1" ht="31.5">
      <c r="A36" s="387" t="s">
        <v>134</v>
      </c>
      <c r="B36" s="996" t="s">
        <v>676</v>
      </c>
      <c r="C36" s="312" t="s">
        <v>463</v>
      </c>
      <c r="D36" s="56" t="s">
        <v>788</v>
      </c>
      <c r="E36" s="388" t="s">
        <v>1394</v>
      </c>
      <c r="F36" s="56" t="s">
        <v>677</v>
      </c>
    </row>
    <row r="37" spans="1:6">
      <c r="A37" s="84"/>
      <c r="B37" s="526" t="s">
        <v>555</v>
      </c>
      <c r="C37" s="316"/>
      <c r="D37" s="316"/>
      <c r="E37" s="743"/>
      <c r="F37" s="608"/>
    </row>
    <row r="38" spans="1:6" ht="94.5">
      <c r="A38" s="84">
        <v>1</v>
      </c>
      <c r="B38" s="51" t="s">
        <v>381</v>
      </c>
      <c r="C38" s="50" t="s">
        <v>22437</v>
      </c>
      <c r="D38" s="51" t="s">
        <v>24</v>
      </c>
      <c r="E38" s="117">
        <v>2180817</v>
      </c>
      <c r="F38" s="160" t="s">
        <v>118</v>
      </c>
    </row>
    <row r="39" spans="1:6" ht="16.5" customHeight="1">
      <c r="A39" s="84"/>
      <c r="B39" s="2189" t="s">
        <v>930</v>
      </c>
      <c r="C39" s="2191"/>
      <c r="D39" s="51"/>
      <c r="E39" s="117"/>
      <c r="F39" s="160"/>
    </row>
    <row r="40" spans="1:6" ht="47.25">
      <c r="A40" s="84">
        <v>2</v>
      </c>
      <c r="B40" s="1087" t="s">
        <v>22438</v>
      </c>
      <c r="C40" s="73" t="s">
        <v>22439</v>
      </c>
      <c r="D40" s="1087" t="s">
        <v>22440</v>
      </c>
      <c r="E40" s="116">
        <v>400000</v>
      </c>
      <c r="F40" s="159" t="s">
        <v>4</v>
      </c>
    </row>
    <row r="41" spans="1:6" ht="47.25">
      <c r="A41" s="84">
        <v>3</v>
      </c>
      <c r="B41" s="1087" t="s">
        <v>22441</v>
      </c>
      <c r="C41" s="73" t="s">
        <v>22442</v>
      </c>
      <c r="D41" s="1087" t="s">
        <v>22443</v>
      </c>
      <c r="E41" s="116">
        <v>400000</v>
      </c>
      <c r="F41" s="159" t="s">
        <v>4</v>
      </c>
    </row>
    <row r="42" spans="1:6" ht="31.5">
      <c r="A42" s="84">
        <v>4</v>
      </c>
      <c r="B42" s="1087" t="s">
        <v>22444</v>
      </c>
      <c r="C42" s="73" t="s">
        <v>22445</v>
      </c>
      <c r="D42" s="1087" t="s">
        <v>22443</v>
      </c>
      <c r="E42" s="116">
        <v>400000</v>
      </c>
      <c r="F42" s="159" t="s">
        <v>763</v>
      </c>
    </row>
    <row r="43" spans="1:6" ht="47.25">
      <c r="A43" s="84">
        <v>5</v>
      </c>
      <c r="B43" s="1087" t="s">
        <v>22446</v>
      </c>
      <c r="C43" s="73" t="s">
        <v>22447</v>
      </c>
      <c r="D43" s="1087" t="s">
        <v>22443</v>
      </c>
      <c r="E43" s="116">
        <v>400000</v>
      </c>
      <c r="F43" s="159" t="s">
        <v>4</v>
      </c>
    </row>
    <row r="44" spans="1:6" ht="47.25">
      <c r="A44" s="84">
        <v>6</v>
      </c>
      <c r="B44" s="1087" t="s">
        <v>22448</v>
      </c>
      <c r="C44" s="73" t="s">
        <v>22449</v>
      </c>
      <c r="D44" s="1087" t="s">
        <v>22443</v>
      </c>
      <c r="E44" s="116">
        <v>400000</v>
      </c>
      <c r="F44" s="159" t="s">
        <v>763</v>
      </c>
    </row>
    <row r="45" spans="1:6">
      <c r="A45" s="84"/>
      <c r="B45" s="2496" t="s">
        <v>810</v>
      </c>
      <c r="C45" s="2496"/>
      <c r="D45" s="316"/>
      <c r="E45" s="743"/>
      <c r="F45" s="608"/>
    </row>
    <row r="46" spans="1:6" ht="47.25">
      <c r="A46" s="84">
        <v>7</v>
      </c>
      <c r="B46" s="51" t="s">
        <v>22454</v>
      </c>
      <c r="C46" s="51" t="s">
        <v>22455</v>
      </c>
      <c r="D46" s="51" t="s">
        <v>22440</v>
      </c>
      <c r="E46" s="117">
        <v>400000</v>
      </c>
      <c r="F46" s="159" t="s">
        <v>4</v>
      </c>
    </row>
    <row r="47" spans="1:6" ht="47.25">
      <c r="A47" s="84">
        <v>8</v>
      </c>
      <c r="B47" s="51" t="s">
        <v>22456</v>
      </c>
      <c r="C47" s="51" t="s">
        <v>22457</v>
      </c>
      <c r="D47" s="51" t="s">
        <v>18817</v>
      </c>
      <c r="E47" s="117">
        <v>1700000</v>
      </c>
      <c r="F47" s="159" t="s">
        <v>4</v>
      </c>
    </row>
    <row r="48" spans="1:6" ht="47.25">
      <c r="A48" s="84">
        <v>9</v>
      </c>
      <c r="B48" s="51" t="s">
        <v>22458</v>
      </c>
      <c r="C48" s="51" t="s">
        <v>22459</v>
      </c>
      <c r="D48" s="51" t="s">
        <v>22440</v>
      </c>
      <c r="E48" s="117">
        <v>400000</v>
      </c>
      <c r="F48" s="159" t="s">
        <v>4</v>
      </c>
    </row>
    <row r="49" spans="1:6" ht="63">
      <c r="A49" s="84">
        <v>10</v>
      </c>
      <c r="B49" s="51" t="s">
        <v>22463</v>
      </c>
      <c r="C49" s="51" t="s">
        <v>22464</v>
      </c>
      <c r="D49" s="51" t="s">
        <v>22465</v>
      </c>
      <c r="E49" s="117">
        <v>1300000</v>
      </c>
      <c r="F49" s="159" t="s">
        <v>4</v>
      </c>
    </row>
    <row r="50" spans="1:6" ht="63">
      <c r="A50" s="84">
        <v>11</v>
      </c>
      <c r="B50" s="51" t="s">
        <v>22466</v>
      </c>
      <c r="C50" s="51" t="s">
        <v>22467</v>
      </c>
      <c r="D50" s="51" t="s">
        <v>22468</v>
      </c>
      <c r="E50" s="117">
        <v>1800000</v>
      </c>
      <c r="F50" s="159" t="s">
        <v>4</v>
      </c>
    </row>
    <row r="51" spans="1:6" ht="47.25">
      <c r="A51" s="84">
        <v>12</v>
      </c>
      <c r="B51" s="51" t="s">
        <v>22469</v>
      </c>
      <c r="C51" s="51" t="s">
        <v>22470</v>
      </c>
      <c r="D51" s="51" t="s">
        <v>4686</v>
      </c>
      <c r="E51" s="117">
        <v>850000</v>
      </c>
      <c r="F51" s="159" t="s">
        <v>4</v>
      </c>
    </row>
    <row r="52" spans="1:6" ht="63">
      <c r="A52" s="84">
        <v>13</v>
      </c>
      <c r="B52" s="51" t="s">
        <v>22471</v>
      </c>
      <c r="C52" s="51" t="s">
        <v>22472</v>
      </c>
      <c r="D52" s="51" t="s">
        <v>24016</v>
      </c>
      <c r="E52" s="117">
        <v>1000000</v>
      </c>
      <c r="F52" s="159" t="s">
        <v>4</v>
      </c>
    </row>
    <row r="53" spans="1:6" ht="47.25">
      <c r="A53" s="84">
        <v>14</v>
      </c>
      <c r="B53" s="51" t="s">
        <v>22473</v>
      </c>
      <c r="C53" s="51" t="s">
        <v>22474</v>
      </c>
      <c r="D53" s="51" t="s">
        <v>4686</v>
      </c>
      <c r="E53" s="117">
        <v>850000</v>
      </c>
      <c r="F53" s="159" t="s">
        <v>4</v>
      </c>
    </row>
    <row r="54" spans="1:6" ht="78.75">
      <c r="A54" s="84">
        <v>15</v>
      </c>
      <c r="B54" s="51" t="s">
        <v>22475</v>
      </c>
      <c r="C54" s="51" t="s">
        <v>22476</v>
      </c>
      <c r="D54" s="51" t="s">
        <v>22477</v>
      </c>
      <c r="E54" s="117">
        <v>1000000</v>
      </c>
      <c r="F54" s="159" t="s">
        <v>4</v>
      </c>
    </row>
    <row r="55" spans="1:6" ht="47.25">
      <c r="A55" s="84">
        <v>16</v>
      </c>
      <c r="B55" s="51" t="s">
        <v>22478</v>
      </c>
      <c r="C55" s="51" t="s">
        <v>22479</v>
      </c>
      <c r="D55" s="51" t="s">
        <v>18817</v>
      </c>
      <c r="E55" s="117">
        <v>1700000</v>
      </c>
      <c r="F55" s="159" t="s">
        <v>4</v>
      </c>
    </row>
    <row r="56" spans="1:6" ht="47.25">
      <c r="A56" s="84">
        <v>17</v>
      </c>
      <c r="B56" s="51" t="s">
        <v>22480</v>
      </c>
      <c r="C56" s="51" t="s">
        <v>22481</v>
      </c>
      <c r="D56" s="51" t="s">
        <v>4686</v>
      </c>
      <c r="E56" s="117">
        <v>850000</v>
      </c>
      <c r="F56" s="159" t="s">
        <v>4</v>
      </c>
    </row>
    <row r="57" spans="1:6" ht="47.25">
      <c r="A57" s="84">
        <v>18</v>
      </c>
      <c r="B57" s="51" t="s">
        <v>22482</v>
      </c>
      <c r="C57" s="51" t="s">
        <v>22483</v>
      </c>
      <c r="D57" s="51" t="s">
        <v>4686</v>
      </c>
      <c r="E57" s="117">
        <v>850000</v>
      </c>
      <c r="F57" s="159" t="s">
        <v>4</v>
      </c>
    </row>
    <row r="58" spans="1:6" ht="78.75">
      <c r="A58" s="84">
        <v>19</v>
      </c>
      <c r="B58" s="51" t="s">
        <v>22484</v>
      </c>
      <c r="C58" s="51" t="s">
        <v>22485</v>
      </c>
      <c r="D58" s="51" t="s">
        <v>22486</v>
      </c>
      <c r="E58" s="117">
        <v>1000000</v>
      </c>
      <c r="F58" s="159" t="s">
        <v>4</v>
      </c>
    </row>
    <row r="59" spans="1:6" ht="78.75">
      <c r="A59" s="84">
        <v>20</v>
      </c>
      <c r="B59" s="51" t="s">
        <v>22487</v>
      </c>
      <c r="C59" s="51" t="s">
        <v>22488</v>
      </c>
      <c r="D59" s="51" t="s">
        <v>22477</v>
      </c>
      <c r="E59" s="117">
        <v>1000000</v>
      </c>
      <c r="F59" s="159" t="s">
        <v>4</v>
      </c>
    </row>
    <row r="60" spans="1:6" ht="63">
      <c r="A60" s="84">
        <v>21</v>
      </c>
      <c r="B60" s="51" t="s">
        <v>22489</v>
      </c>
      <c r="C60" s="51" t="s">
        <v>22490</v>
      </c>
      <c r="D60" s="51" t="s">
        <v>24017</v>
      </c>
      <c r="E60" s="117">
        <v>2000000</v>
      </c>
      <c r="F60" s="159" t="s">
        <v>4</v>
      </c>
    </row>
    <row r="61" spans="1:6" ht="78.75">
      <c r="A61" s="84">
        <v>22</v>
      </c>
      <c r="B61" s="51" t="s">
        <v>22491</v>
      </c>
      <c r="C61" s="51" t="s">
        <v>22492</v>
      </c>
      <c r="D61" s="51" t="s">
        <v>22493</v>
      </c>
      <c r="E61" s="117">
        <v>1000000</v>
      </c>
      <c r="F61" s="159" t="s">
        <v>4</v>
      </c>
    </row>
    <row r="62" spans="1:6" ht="78.75">
      <c r="A62" s="84">
        <v>23</v>
      </c>
      <c r="B62" s="51" t="s">
        <v>22494</v>
      </c>
      <c r="C62" s="51" t="s">
        <v>22495</v>
      </c>
      <c r="D62" s="51" t="s">
        <v>22496</v>
      </c>
      <c r="E62" s="117">
        <v>2500000</v>
      </c>
      <c r="F62" s="159" t="s">
        <v>4</v>
      </c>
    </row>
    <row r="63" spans="1:6" ht="47.25">
      <c r="A63" s="84">
        <v>24</v>
      </c>
      <c r="B63" s="51" t="s">
        <v>22501</v>
      </c>
      <c r="C63" s="51" t="s">
        <v>22502</v>
      </c>
      <c r="D63" s="51" t="s">
        <v>22503</v>
      </c>
      <c r="E63" s="117">
        <v>400000</v>
      </c>
      <c r="F63" s="159" t="s">
        <v>4</v>
      </c>
    </row>
    <row r="64" spans="1:6" ht="47.25">
      <c r="A64" s="84">
        <v>25</v>
      </c>
      <c r="B64" s="51" t="s">
        <v>22504</v>
      </c>
      <c r="C64" s="51" t="s">
        <v>22505</v>
      </c>
      <c r="D64" s="51" t="s">
        <v>22503</v>
      </c>
      <c r="E64" s="117">
        <v>400000</v>
      </c>
      <c r="F64" s="159" t="s">
        <v>4</v>
      </c>
    </row>
    <row r="65" spans="1:6" ht="47.25">
      <c r="A65" s="84">
        <v>26</v>
      </c>
      <c r="B65" s="51" t="s">
        <v>22506</v>
      </c>
      <c r="C65" s="51" t="s">
        <v>22507</v>
      </c>
      <c r="D65" s="51" t="s">
        <v>4686</v>
      </c>
      <c r="E65" s="117">
        <v>850000</v>
      </c>
      <c r="F65" s="159" t="s">
        <v>4</v>
      </c>
    </row>
    <row r="66" spans="1:6" ht="47.25">
      <c r="A66" s="84">
        <v>27</v>
      </c>
      <c r="B66" s="51" t="s">
        <v>22508</v>
      </c>
      <c r="C66" s="51" t="s">
        <v>22509</v>
      </c>
      <c r="D66" s="51" t="s">
        <v>22510</v>
      </c>
      <c r="E66" s="117">
        <v>300000</v>
      </c>
      <c r="F66" s="159" t="s">
        <v>4</v>
      </c>
    </row>
    <row r="67" spans="1:6" ht="47.25">
      <c r="A67" s="84">
        <v>28</v>
      </c>
      <c r="B67" s="51" t="s">
        <v>22511</v>
      </c>
      <c r="C67" s="51" t="s">
        <v>22512</v>
      </c>
      <c r="D67" s="51" t="s">
        <v>4686</v>
      </c>
      <c r="E67" s="117">
        <v>850000</v>
      </c>
      <c r="F67" s="159" t="s">
        <v>4</v>
      </c>
    </row>
    <row r="68" spans="1:6" ht="47.25">
      <c r="A68" s="84">
        <v>29</v>
      </c>
      <c r="B68" s="51" t="s">
        <v>22513</v>
      </c>
      <c r="C68" s="51" t="s">
        <v>22514</v>
      </c>
      <c r="D68" s="51" t="s">
        <v>4686</v>
      </c>
      <c r="E68" s="117">
        <v>850000</v>
      </c>
      <c r="F68" s="159" t="s">
        <v>4</v>
      </c>
    </row>
    <row r="69" spans="1:6" ht="47.25">
      <c r="A69" s="84">
        <v>30</v>
      </c>
      <c r="B69" s="51" t="s">
        <v>22515</v>
      </c>
      <c r="C69" s="51" t="s">
        <v>22516</v>
      </c>
      <c r="D69" s="51" t="s">
        <v>22517</v>
      </c>
      <c r="E69" s="117">
        <v>2000000</v>
      </c>
      <c r="F69" s="159" t="s">
        <v>4</v>
      </c>
    </row>
    <row r="70" spans="1:6" ht="47.25">
      <c r="A70" s="84">
        <v>31</v>
      </c>
      <c r="B70" s="51" t="s">
        <v>22518</v>
      </c>
      <c r="C70" s="51" t="s">
        <v>22519</v>
      </c>
      <c r="D70" s="51" t="s">
        <v>22517</v>
      </c>
      <c r="E70" s="117">
        <v>2000000</v>
      </c>
      <c r="F70" s="159" t="s">
        <v>4</v>
      </c>
    </row>
    <row r="71" spans="1:6" ht="78.75">
      <c r="A71" s="84">
        <v>32</v>
      </c>
      <c r="B71" s="51" t="s">
        <v>22520</v>
      </c>
      <c r="C71" s="51" t="s">
        <v>22521</v>
      </c>
      <c r="D71" s="51" t="s">
        <v>22522</v>
      </c>
      <c r="E71" s="117">
        <v>1700000</v>
      </c>
      <c r="F71" s="159" t="s">
        <v>4</v>
      </c>
    </row>
    <row r="72" spans="1:6">
      <c r="A72" s="84"/>
      <c r="B72" s="2496" t="s">
        <v>535</v>
      </c>
      <c r="C72" s="2496"/>
      <c r="D72" s="316"/>
      <c r="E72" s="743"/>
      <c r="F72" s="608"/>
    </row>
    <row r="73" spans="1:6" ht="63">
      <c r="A73" s="84">
        <v>33</v>
      </c>
      <c r="B73" s="51" t="s">
        <v>22523</v>
      </c>
      <c r="C73" s="51" t="s">
        <v>22524</v>
      </c>
      <c r="D73" s="51" t="s">
        <v>22525</v>
      </c>
      <c r="E73" s="117">
        <v>1800000</v>
      </c>
      <c r="F73" s="159" t="s">
        <v>4</v>
      </c>
    </row>
    <row r="74" spans="1:6" ht="47.25">
      <c r="A74" s="84">
        <v>34</v>
      </c>
      <c r="B74" s="51" t="s">
        <v>22526</v>
      </c>
      <c r="C74" s="51" t="s">
        <v>22527</v>
      </c>
      <c r="D74" s="51" t="s">
        <v>4686</v>
      </c>
      <c r="E74" s="117">
        <v>850000</v>
      </c>
      <c r="F74" s="159" t="s">
        <v>4</v>
      </c>
    </row>
    <row r="75" spans="1:6" ht="47.25">
      <c r="A75" s="84">
        <v>35</v>
      </c>
      <c r="B75" s="51" t="s">
        <v>22528</v>
      </c>
      <c r="C75" s="51" t="s">
        <v>22529</v>
      </c>
      <c r="D75" s="51" t="s">
        <v>22530</v>
      </c>
      <c r="E75" s="117">
        <v>600000</v>
      </c>
      <c r="F75" s="159" t="s">
        <v>4</v>
      </c>
    </row>
    <row r="76" spans="1:6" ht="47.25">
      <c r="A76" s="84">
        <v>36</v>
      </c>
      <c r="B76" s="51" t="s">
        <v>22531</v>
      </c>
      <c r="C76" s="51" t="s">
        <v>22532</v>
      </c>
      <c r="D76" s="51" t="s">
        <v>4686</v>
      </c>
      <c r="E76" s="117">
        <v>850000</v>
      </c>
      <c r="F76" s="159" t="s">
        <v>4</v>
      </c>
    </row>
    <row r="77" spans="1:6" ht="47.25">
      <c r="A77" s="84">
        <v>37</v>
      </c>
      <c r="B77" s="51" t="s">
        <v>22533</v>
      </c>
      <c r="C77" s="51" t="s">
        <v>22534</v>
      </c>
      <c r="D77" s="51" t="s">
        <v>4686</v>
      </c>
      <c r="E77" s="117">
        <v>850000</v>
      </c>
      <c r="F77" s="159" t="s">
        <v>4</v>
      </c>
    </row>
    <row r="78" spans="1:6" ht="63">
      <c r="A78" s="84">
        <v>38</v>
      </c>
      <c r="B78" s="51" t="s">
        <v>22535</v>
      </c>
      <c r="C78" s="51" t="s">
        <v>22536</v>
      </c>
      <c r="D78" s="51" t="s">
        <v>22537</v>
      </c>
      <c r="E78" s="117">
        <v>1500000</v>
      </c>
      <c r="F78" s="159" t="s">
        <v>4</v>
      </c>
    </row>
    <row r="79" spans="1:6" ht="47.25">
      <c r="A79" s="84">
        <v>39</v>
      </c>
      <c r="B79" s="51" t="s">
        <v>22538</v>
      </c>
      <c r="C79" s="51" t="s">
        <v>22539</v>
      </c>
      <c r="D79" s="51" t="s">
        <v>4686</v>
      </c>
      <c r="E79" s="117">
        <v>850000</v>
      </c>
      <c r="F79" s="159" t="s">
        <v>4</v>
      </c>
    </row>
    <row r="80" spans="1:6" s="2" customFormat="1" ht="94.5">
      <c r="A80" s="84">
        <v>40</v>
      </c>
      <c r="B80" s="107" t="s">
        <v>22540</v>
      </c>
      <c r="C80" s="107" t="s">
        <v>22541</v>
      </c>
      <c r="D80" s="107" t="s">
        <v>24018</v>
      </c>
      <c r="E80" s="117">
        <v>1500000</v>
      </c>
      <c r="F80" s="115" t="s">
        <v>4</v>
      </c>
    </row>
    <row r="81" spans="1:6" ht="47.25">
      <c r="A81" s="84">
        <v>41</v>
      </c>
      <c r="B81" s="51" t="s">
        <v>22542</v>
      </c>
      <c r="C81" s="51" t="s">
        <v>22543</v>
      </c>
      <c r="D81" s="51" t="s">
        <v>4686</v>
      </c>
      <c r="E81" s="117">
        <v>850000</v>
      </c>
      <c r="F81" s="159" t="s">
        <v>4</v>
      </c>
    </row>
    <row r="82" spans="1:6" s="2" customFormat="1" ht="63">
      <c r="A82" s="84">
        <v>42</v>
      </c>
      <c r="B82" s="107" t="s">
        <v>22544</v>
      </c>
      <c r="C82" s="107" t="s">
        <v>22545</v>
      </c>
      <c r="D82" s="107" t="s">
        <v>22546</v>
      </c>
      <c r="E82" s="117">
        <v>2000000</v>
      </c>
      <c r="F82" s="115" t="s">
        <v>4</v>
      </c>
    </row>
    <row r="83" spans="1:6" ht="47.25">
      <c r="A83" s="84">
        <v>43</v>
      </c>
      <c r="B83" s="51" t="s">
        <v>22547</v>
      </c>
      <c r="C83" s="51" t="s">
        <v>22548</v>
      </c>
      <c r="D83" s="51" t="s">
        <v>4686</v>
      </c>
      <c r="E83" s="117">
        <v>850000</v>
      </c>
      <c r="F83" s="159" t="s">
        <v>4</v>
      </c>
    </row>
    <row r="84" spans="1:6" ht="63">
      <c r="A84" s="84">
        <v>44</v>
      </c>
      <c r="B84" s="51" t="s">
        <v>22549</v>
      </c>
      <c r="C84" s="51" t="s">
        <v>22550</v>
      </c>
      <c r="D84" s="51" t="s">
        <v>22551</v>
      </c>
      <c r="E84" s="117">
        <v>1500000</v>
      </c>
      <c r="F84" s="159" t="s">
        <v>118</v>
      </c>
    </row>
    <row r="85" spans="1:6" ht="47.25">
      <c r="A85" s="84">
        <v>45</v>
      </c>
      <c r="B85" s="51" t="s">
        <v>22552</v>
      </c>
      <c r="C85" s="51" t="s">
        <v>22553</v>
      </c>
      <c r="D85" s="51" t="s">
        <v>4686</v>
      </c>
      <c r="E85" s="117">
        <v>850000</v>
      </c>
      <c r="F85" s="159" t="s">
        <v>4</v>
      </c>
    </row>
    <row r="86" spans="1:6" ht="47.25">
      <c r="A86" s="84">
        <v>46</v>
      </c>
      <c r="B86" s="51" t="s">
        <v>22554</v>
      </c>
      <c r="C86" s="51" t="s">
        <v>22555</v>
      </c>
      <c r="D86" s="51" t="s">
        <v>4686</v>
      </c>
      <c r="E86" s="117">
        <v>850000</v>
      </c>
      <c r="F86" s="159" t="s">
        <v>4</v>
      </c>
    </row>
    <row r="87" spans="1:6" ht="47.25">
      <c r="A87" s="84">
        <v>47</v>
      </c>
      <c r="B87" s="51" t="s">
        <v>22556</v>
      </c>
      <c r="C87" s="51" t="s">
        <v>22557</v>
      </c>
      <c r="D87" s="51" t="s">
        <v>5229</v>
      </c>
      <c r="E87" s="117">
        <v>850000</v>
      </c>
      <c r="F87" s="159" t="s">
        <v>4</v>
      </c>
    </row>
    <row r="88" spans="1:6" ht="63">
      <c r="A88" s="84">
        <v>48</v>
      </c>
      <c r="B88" s="51" t="s">
        <v>22558</v>
      </c>
      <c r="C88" s="51" t="s">
        <v>22559</v>
      </c>
      <c r="D88" s="51" t="s">
        <v>22560</v>
      </c>
      <c r="E88" s="117">
        <v>1900000</v>
      </c>
      <c r="F88" s="159" t="s">
        <v>4</v>
      </c>
    </row>
    <row r="89" spans="1:6" ht="47.25">
      <c r="A89" s="84">
        <v>49</v>
      </c>
      <c r="B89" s="51" t="s">
        <v>22561</v>
      </c>
      <c r="C89" s="51" t="s">
        <v>22562</v>
      </c>
      <c r="D89" s="51" t="s">
        <v>22563</v>
      </c>
      <c r="E89" s="117">
        <v>300000</v>
      </c>
      <c r="F89" s="159" t="s">
        <v>118</v>
      </c>
    </row>
    <row r="90" spans="1:6">
      <c r="A90" s="84"/>
      <c r="B90" s="526" t="s">
        <v>662</v>
      </c>
      <c r="C90" s="316"/>
      <c r="D90" s="316"/>
      <c r="E90" s="743"/>
      <c r="F90" s="608"/>
    </row>
    <row r="91" spans="1:6" ht="31.5">
      <c r="A91" s="84">
        <v>50</v>
      </c>
      <c r="B91" s="306" t="s">
        <v>22564</v>
      </c>
      <c r="C91" s="306" t="s">
        <v>22565</v>
      </c>
      <c r="D91" s="306" t="s">
        <v>22566</v>
      </c>
      <c r="E91" s="1051">
        <v>2300000</v>
      </c>
      <c r="F91" s="159" t="s">
        <v>4</v>
      </c>
    </row>
    <row r="92" spans="1:6" ht="63">
      <c r="A92" s="84">
        <v>51</v>
      </c>
      <c r="B92" s="306" t="s">
        <v>22567</v>
      </c>
      <c r="C92" s="306" t="s">
        <v>22568</v>
      </c>
      <c r="D92" s="306" t="s">
        <v>22569</v>
      </c>
      <c r="E92" s="1051">
        <v>400000</v>
      </c>
      <c r="F92" s="159" t="s">
        <v>118</v>
      </c>
    </row>
    <row r="93" spans="1:6" ht="31.5">
      <c r="A93" s="84">
        <v>52</v>
      </c>
      <c r="B93" s="306" t="s">
        <v>22571</v>
      </c>
      <c r="C93" s="306" t="s">
        <v>22572</v>
      </c>
      <c r="D93" s="306" t="s">
        <v>19684</v>
      </c>
      <c r="E93" s="1051">
        <v>800000</v>
      </c>
      <c r="F93" s="159" t="s">
        <v>4</v>
      </c>
    </row>
    <row r="94" spans="1:6">
      <c r="A94" s="84"/>
      <c r="B94" s="2496" t="s">
        <v>208</v>
      </c>
      <c r="C94" s="2496"/>
      <c r="D94" s="316"/>
      <c r="E94" s="743"/>
      <c r="F94" s="608"/>
    </row>
    <row r="95" spans="1:6" ht="204.75">
      <c r="A95" s="84">
        <v>53</v>
      </c>
      <c r="B95" s="51" t="s">
        <v>22576</v>
      </c>
      <c r="C95" s="51" t="s">
        <v>22565</v>
      </c>
      <c r="D95" s="51" t="s">
        <v>24021</v>
      </c>
      <c r="E95" s="117">
        <v>2000000</v>
      </c>
      <c r="F95" s="159" t="s">
        <v>118</v>
      </c>
    </row>
    <row r="96" spans="1:6">
      <c r="A96" s="84"/>
      <c r="B96" s="2496" t="s">
        <v>2090</v>
      </c>
      <c r="C96" s="2496"/>
      <c r="D96" s="2496"/>
      <c r="E96" s="346">
        <f>SUM(E38:E95)</f>
        <v>57980817</v>
      </c>
      <c r="F96" s="608"/>
    </row>
    <row r="97" spans="1:7" s="10" customFormat="1" ht="87.75" customHeight="1">
      <c r="A97" s="2183" t="s">
        <v>20503</v>
      </c>
      <c r="B97" s="2184"/>
      <c r="C97" s="2185"/>
      <c r="D97" s="2183" t="s">
        <v>20504</v>
      </c>
      <c r="E97" s="2184"/>
      <c r="F97" s="2185"/>
    </row>
    <row r="98" spans="1:7">
      <c r="B98" s="342"/>
      <c r="C98" s="342"/>
      <c r="D98" s="342"/>
      <c r="E98" s="391"/>
      <c r="F98" s="389"/>
    </row>
    <row r="99" spans="1:7">
      <c r="B99" s="342"/>
      <c r="C99" s="342"/>
      <c r="D99" s="342"/>
      <c r="E99" s="391"/>
      <c r="F99" s="389"/>
    </row>
    <row r="100" spans="1:7">
      <c r="B100" s="342"/>
      <c r="C100" s="342"/>
      <c r="D100" s="342"/>
      <c r="E100" s="391"/>
      <c r="F100" s="389"/>
    </row>
    <row r="101" spans="1:7">
      <c r="B101" s="342"/>
      <c r="C101" s="342"/>
      <c r="D101" s="342"/>
      <c r="E101" s="391"/>
      <c r="F101" s="389"/>
    </row>
    <row r="102" spans="1:7">
      <c r="B102" s="342"/>
      <c r="C102" s="342"/>
      <c r="D102" s="342"/>
      <c r="E102" s="391"/>
      <c r="F102" s="389"/>
    </row>
    <row r="103" spans="1:7">
      <c r="B103" s="342"/>
      <c r="C103" s="342"/>
      <c r="D103" s="342"/>
      <c r="E103" s="391"/>
      <c r="F103" s="389"/>
    </row>
    <row r="109" spans="1:7" ht="63">
      <c r="A109" s="84">
        <f>A92+1</f>
        <v>52</v>
      </c>
      <c r="B109" s="306" t="s">
        <v>24019</v>
      </c>
      <c r="C109" s="306" t="s">
        <v>22570</v>
      </c>
      <c r="D109" s="306" t="s">
        <v>24020</v>
      </c>
      <c r="E109" s="1051">
        <v>1000000</v>
      </c>
      <c r="F109" s="159" t="s">
        <v>4</v>
      </c>
    </row>
    <row r="110" spans="1:7" ht="47.25">
      <c r="A110" s="84">
        <f>A93+1</f>
        <v>53</v>
      </c>
      <c r="B110" s="306" t="s">
        <v>22573</v>
      </c>
      <c r="C110" s="306" t="s">
        <v>22574</v>
      </c>
      <c r="D110" s="306" t="s">
        <v>22575</v>
      </c>
      <c r="E110" s="1051">
        <v>2000000</v>
      </c>
      <c r="F110" s="159" t="s">
        <v>4</v>
      </c>
    </row>
    <row r="111" spans="1:7" ht="94.5">
      <c r="A111" s="84">
        <f>A48+1</f>
        <v>10</v>
      </c>
      <c r="B111" s="51" t="s">
        <v>22460</v>
      </c>
      <c r="C111" s="51" t="s">
        <v>22461</v>
      </c>
      <c r="D111" s="143" t="s">
        <v>22462</v>
      </c>
      <c r="E111" s="117">
        <v>1000000</v>
      </c>
      <c r="F111" s="159" t="s">
        <v>4</v>
      </c>
      <c r="G111" s="1098" t="s">
        <v>24015</v>
      </c>
    </row>
    <row r="112" spans="1:7" ht="47.25">
      <c r="A112" s="98">
        <f>A62+1</f>
        <v>24</v>
      </c>
      <c r="B112" s="143" t="s">
        <v>22497</v>
      </c>
      <c r="C112" s="143" t="s">
        <v>22498</v>
      </c>
      <c r="D112" s="143" t="s">
        <v>22499</v>
      </c>
      <c r="E112" s="117">
        <v>200000</v>
      </c>
      <c r="F112" s="162" t="s">
        <v>4</v>
      </c>
      <c r="G112" s="1099" t="s">
        <v>22500</v>
      </c>
    </row>
    <row r="113" spans="5:5">
      <c r="E113" s="658">
        <f>SUM(E109:E112)</f>
        <v>4200000</v>
      </c>
    </row>
    <row r="118" spans="5:5">
      <c r="E118" s="658">
        <f>E113+E96+E21</f>
        <v>109040875.52</v>
      </c>
    </row>
  </sheetData>
  <mergeCells count="17">
    <mergeCell ref="B94:C94"/>
    <mergeCell ref="B96:D96"/>
    <mergeCell ref="A97:C97"/>
    <mergeCell ref="D97:F97"/>
    <mergeCell ref="B11:D11"/>
    <mergeCell ref="B72:C72"/>
    <mergeCell ref="A1:F1"/>
    <mergeCell ref="A2:F2"/>
    <mergeCell ref="A3:F3"/>
    <mergeCell ref="B5:D5"/>
    <mergeCell ref="B45:C45"/>
    <mergeCell ref="B39:C39"/>
    <mergeCell ref="A33:F33"/>
    <mergeCell ref="A34:F34"/>
    <mergeCell ref="A35:F35"/>
    <mergeCell ref="A22:C22"/>
    <mergeCell ref="D22:F22"/>
  </mergeCells>
  <pageMargins left="0.7" right="0.7" top="0.75" bottom="0.75" header="0.3" footer="0.3"/>
  <pageSetup orientation="landscape" r:id="rId1"/>
  <headerFooter>
    <oddFooter>Page &amp;P of &amp;N</oddFooter>
  </headerFooter>
</worksheet>
</file>

<file path=xl/worksheets/sheet197.xml><?xml version="1.0" encoding="utf-8"?>
<worksheet xmlns="http://schemas.openxmlformats.org/spreadsheetml/2006/main" xmlns:r="http://schemas.openxmlformats.org/officeDocument/2006/relationships">
  <sheetPr>
    <tabColor theme="5" tint="-0.499984740745262"/>
  </sheetPr>
  <dimension ref="A1:H140"/>
  <sheetViews>
    <sheetView workbookViewId="0">
      <selection activeCell="E9" sqref="E9"/>
    </sheetView>
  </sheetViews>
  <sheetFormatPr defaultRowHeight="15"/>
  <cols>
    <col min="1" max="1" width="8.5703125" style="843" customWidth="1"/>
    <col min="2" max="2" width="14.140625" style="1634" customWidth="1"/>
    <col min="3" max="3" width="42.140625" style="1635" customWidth="1"/>
    <col min="4" max="4" width="25.7109375" style="1636" customWidth="1"/>
    <col min="5" max="5" width="22.140625" style="1637" customWidth="1"/>
    <col min="6" max="6" width="9.5703125" style="1638" customWidth="1"/>
    <col min="7" max="7" width="9.140625" style="843"/>
    <col min="8" max="8" width="16.140625" style="1692" customWidth="1"/>
    <col min="9" max="9" width="15.28515625" style="843" customWidth="1"/>
    <col min="10" max="10" width="16.85546875" style="843" customWidth="1"/>
    <col min="11" max="16384" width="9.140625" style="843"/>
  </cols>
  <sheetData>
    <row r="1" spans="1:6" ht="15.75" customHeight="1">
      <c r="A1" s="2234" t="s">
        <v>133</v>
      </c>
      <c r="B1" s="2234"/>
      <c r="C1" s="2234"/>
      <c r="D1" s="2234"/>
      <c r="E1" s="2234"/>
      <c r="F1" s="2234"/>
    </row>
    <row r="2" spans="1:6" ht="15.75">
      <c r="A2" s="2234" t="s">
        <v>36907</v>
      </c>
      <c r="B2" s="2234"/>
      <c r="C2" s="2234"/>
      <c r="D2" s="2234"/>
      <c r="E2" s="2234"/>
      <c r="F2" s="2234"/>
    </row>
    <row r="3" spans="1:6" ht="15.75">
      <c r="A3" s="2234" t="s">
        <v>6436</v>
      </c>
      <c r="B3" s="2234"/>
      <c r="C3" s="2234"/>
      <c r="D3" s="2234"/>
      <c r="E3" s="2234"/>
      <c r="F3" s="2234"/>
    </row>
    <row r="4" spans="1:6" ht="15.75" customHeight="1">
      <c r="A4" s="312" t="s">
        <v>134</v>
      </c>
      <c r="B4" s="56" t="s">
        <v>676</v>
      </c>
      <c r="C4" s="312" t="s">
        <v>463</v>
      </c>
      <c r="D4" s="56" t="s">
        <v>788</v>
      </c>
      <c r="E4" s="392" t="s">
        <v>3371</v>
      </c>
      <c r="F4" s="384" t="s">
        <v>677</v>
      </c>
    </row>
    <row r="5" spans="1:6" ht="15.75">
      <c r="A5" s="387"/>
      <c r="B5" s="2195" t="s">
        <v>139</v>
      </c>
      <c r="C5" s="2195"/>
      <c r="D5" s="2195"/>
      <c r="E5" s="380"/>
      <c r="F5" s="384"/>
    </row>
    <row r="6" spans="1:6" ht="31.5">
      <c r="A6" s="60">
        <v>1</v>
      </c>
      <c r="B6" s="115" t="s">
        <v>1285</v>
      </c>
      <c r="C6" s="60" t="s">
        <v>36908</v>
      </c>
      <c r="D6" s="115" t="s">
        <v>12255</v>
      </c>
      <c r="E6" s="1383">
        <v>2800169.39</v>
      </c>
      <c r="F6" s="106" t="s">
        <v>118</v>
      </c>
    </row>
    <row r="7" spans="1:6" ht="31.5">
      <c r="A7" s="60">
        <v>2</v>
      </c>
      <c r="B7" s="115" t="s">
        <v>4572</v>
      </c>
      <c r="C7" s="60" t="s">
        <v>36909</v>
      </c>
      <c r="D7" s="115" t="s">
        <v>36910</v>
      </c>
      <c r="E7" s="1383">
        <v>135400</v>
      </c>
      <c r="F7" s="106" t="s">
        <v>118</v>
      </c>
    </row>
    <row r="8" spans="1:6" ht="31.5">
      <c r="A8" s="60">
        <v>3</v>
      </c>
      <c r="B8" s="115" t="s">
        <v>4574</v>
      </c>
      <c r="C8" s="60" t="s">
        <v>36911</v>
      </c>
      <c r="D8" s="115" t="s">
        <v>19535</v>
      </c>
      <c r="E8" s="1383">
        <v>93500</v>
      </c>
      <c r="F8" s="106" t="s">
        <v>118</v>
      </c>
    </row>
    <row r="9" spans="1:6" ht="78.75">
      <c r="A9" s="60">
        <v>4</v>
      </c>
      <c r="B9" s="115" t="s">
        <v>1423</v>
      </c>
      <c r="C9" s="60" t="s">
        <v>36912</v>
      </c>
      <c r="D9" s="115" t="s">
        <v>36913</v>
      </c>
      <c r="E9" s="1383">
        <v>2400000</v>
      </c>
      <c r="F9" s="106" t="s">
        <v>118</v>
      </c>
    </row>
    <row r="10" spans="1:6" ht="47.25">
      <c r="A10" s="60">
        <v>5</v>
      </c>
      <c r="B10" s="115" t="s">
        <v>1426</v>
      </c>
      <c r="C10" s="60" t="s">
        <v>36914</v>
      </c>
      <c r="D10" s="115" t="s">
        <v>36915</v>
      </c>
      <c r="E10" s="1383">
        <v>769043.53</v>
      </c>
      <c r="F10" s="106" t="s">
        <v>118</v>
      </c>
    </row>
    <row r="11" spans="1:6" ht="15.75">
      <c r="A11" s="60"/>
      <c r="B11" s="2145" t="s">
        <v>3161</v>
      </c>
      <c r="C11" s="2179"/>
      <c r="D11" s="2146"/>
      <c r="E11" s="1383"/>
      <c r="F11" s="106"/>
    </row>
    <row r="12" spans="1:6" ht="78.75">
      <c r="A12" s="60">
        <v>6</v>
      </c>
      <c r="B12" s="115" t="s">
        <v>1423</v>
      </c>
      <c r="C12" s="60" t="s">
        <v>36916</v>
      </c>
      <c r="D12" s="115" t="s">
        <v>5981</v>
      </c>
      <c r="E12" s="1383">
        <v>599056.46</v>
      </c>
      <c r="F12" s="106" t="s">
        <v>118</v>
      </c>
    </row>
    <row r="13" spans="1:6" ht="47.25">
      <c r="A13" s="60">
        <v>7</v>
      </c>
      <c r="B13" s="115" t="s">
        <v>1426</v>
      </c>
      <c r="C13" s="60" t="s">
        <v>36917</v>
      </c>
      <c r="D13" s="115" t="s">
        <v>1914</v>
      </c>
      <c r="E13" s="1383">
        <v>1000000</v>
      </c>
      <c r="F13" s="106" t="s">
        <v>118</v>
      </c>
    </row>
    <row r="14" spans="1:6" ht="63">
      <c r="A14" s="60">
        <v>8</v>
      </c>
      <c r="B14" s="115" t="s">
        <v>37800</v>
      </c>
      <c r="C14" s="60" t="s">
        <v>36918</v>
      </c>
      <c r="D14" s="115" t="s">
        <v>36919</v>
      </c>
      <c r="E14" s="1383">
        <v>1500000</v>
      </c>
      <c r="F14" s="106" t="s">
        <v>118</v>
      </c>
    </row>
    <row r="15" spans="1:6" ht="15.75">
      <c r="A15" s="60"/>
      <c r="B15" s="2158" t="s">
        <v>207</v>
      </c>
      <c r="C15" s="2158"/>
      <c r="D15" s="115"/>
      <c r="E15" s="1383"/>
      <c r="F15" s="106"/>
    </row>
    <row r="16" spans="1:6" ht="63">
      <c r="A16" s="60">
        <v>9</v>
      </c>
      <c r="B16" s="115" t="s">
        <v>195</v>
      </c>
      <c r="C16" s="60" t="s">
        <v>36920</v>
      </c>
      <c r="D16" s="115" t="s">
        <v>36921</v>
      </c>
      <c r="E16" s="1383">
        <v>5738993.4500000002</v>
      </c>
      <c r="F16" s="106" t="s">
        <v>4</v>
      </c>
    </row>
    <row r="17" spans="1:6" ht="15.75">
      <c r="A17" s="60"/>
      <c r="B17" s="2158" t="s">
        <v>555</v>
      </c>
      <c r="C17" s="2158"/>
      <c r="D17" s="115"/>
      <c r="E17" s="1383"/>
      <c r="F17" s="106"/>
    </row>
    <row r="18" spans="1:6" ht="78.75">
      <c r="A18" s="60">
        <v>10</v>
      </c>
      <c r="B18" s="115" t="s">
        <v>36922</v>
      </c>
      <c r="C18" s="60" t="s">
        <v>36923</v>
      </c>
      <c r="D18" s="115" t="s">
        <v>36924</v>
      </c>
      <c r="E18" s="1455">
        <v>2066882.07</v>
      </c>
      <c r="F18" s="106" t="s">
        <v>4</v>
      </c>
    </row>
    <row r="19" spans="1:6" ht="15.75">
      <c r="A19" s="60"/>
      <c r="B19" s="2158" t="s">
        <v>4345</v>
      </c>
      <c r="C19" s="2158"/>
      <c r="D19" s="115"/>
      <c r="E19" s="1455"/>
      <c r="F19" s="106"/>
    </row>
    <row r="20" spans="1:6" ht="47.25">
      <c r="A20" s="60">
        <v>11</v>
      </c>
      <c r="B20" s="115" t="s">
        <v>36925</v>
      </c>
      <c r="C20" s="60" t="s">
        <v>36926</v>
      </c>
      <c r="D20" s="115" t="s">
        <v>36927</v>
      </c>
      <c r="E20" s="1455">
        <v>103344.10400000001</v>
      </c>
      <c r="F20" s="106" t="s">
        <v>4</v>
      </c>
    </row>
    <row r="21" spans="1:6" ht="47.25">
      <c r="A21" s="60">
        <v>12</v>
      </c>
      <c r="B21" s="115" t="s">
        <v>36928</v>
      </c>
      <c r="C21" s="60" t="s">
        <v>36929</v>
      </c>
      <c r="D21" s="115" t="s">
        <v>36927</v>
      </c>
      <c r="E21" s="1455">
        <v>103344.10400000001</v>
      </c>
      <c r="F21" s="106" t="s">
        <v>4</v>
      </c>
    </row>
    <row r="22" spans="1:6" ht="47.25">
      <c r="A22" s="60">
        <v>13</v>
      </c>
      <c r="B22" s="115" t="s">
        <v>36930</v>
      </c>
      <c r="C22" s="60" t="s">
        <v>36931</v>
      </c>
      <c r="D22" s="115" t="s">
        <v>36927</v>
      </c>
      <c r="E22" s="1455">
        <v>103344.10400000001</v>
      </c>
      <c r="F22" s="106" t="s">
        <v>4</v>
      </c>
    </row>
    <row r="23" spans="1:6" ht="47.25">
      <c r="A23" s="60">
        <v>14</v>
      </c>
      <c r="B23" s="115" t="s">
        <v>36932</v>
      </c>
      <c r="C23" s="60" t="s">
        <v>36933</v>
      </c>
      <c r="D23" s="115" t="s">
        <v>36927</v>
      </c>
      <c r="E23" s="1455">
        <v>103344.10400000001</v>
      </c>
      <c r="F23" s="106" t="s">
        <v>4</v>
      </c>
    </row>
    <row r="24" spans="1:6" ht="47.25">
      <c r="A24" s="60">
        <v>15</v>
      </c>
      <c r="B24" s="115" t="s">
        <v>36934</v>
      </c>
      <c r="C24" s="60" t="s">
        <v>36935</v>
      </c>
      <c r="D24" s="115" t="s">
        <v>36927</v>
      </c>
      <c r="E24" s="1455">
        <v>103344.10400000001</v>
      </c>
      <c r="F24" s="106" t="s">
        <v>4</v>
      </c>
    </row>
    <row r="25" spans="1:6" ht="47.25">
      <c r="A25" s="60">
        <v>16</v>
      </c>
      <c r="B25" s="115" t="s">
        <v>36936</v>
      </c>
      <c r="C25" s="60" t="s">
        <v>36937</v>
      </c>
      <c r="D25" s="115" t="s">
        <v>36927</v>
      </c>
      <c r="E25" s="1455">
        <v>103344.10400000001</v>
      </c>
      <c r="F25" s="106" t="s">
        <v>4</v>
      </c>
    </row>
    <row r="26" spans="1:6" ht="47.25">
      <c r="A26" s="60">
        <v>17</v>
      </c>
      <c r="B26" s="115" t="s">
        <v>36938</v>
      </c>
      <c r="C26" s="60" t="s">
        <v>36939</v>
      </c>
      <c r="D26" s="115" t="s">
        <v>36927</v>
      </c>
      <c r="E26" s="1455">
        <v>103344.10400000001</v>
      </c>
      <c r="F26" s="106" t="s">
        <v>4</v>
      </c>
    </row>
    <row r="27" spans="1:6" ht="47.25">
      <c r="A27" s="60">
        <v>18</v>
      </c>
      <c r="B27" s="115" t="s">
        <v>36940</v>
      </c>
      <c r="C27" s="60" t="s">
        <v>36941</v>
      </c>
      <c r="D27" s="115" t="s">
        <v>36927</v>
      </c>
      <c r="E27" s="1455">
        <v>103344.10400000001</v>
      </c>
      <c r="F27" s="106" t="s">
        <v>4</v>
      </c>
    </row>
    <row r="28" spans="1:6" ht="47.25">
      <c r="A28" s="60">
        <v>19</v>
      </c>
      <c r="B28" s="115" t="s">
        <v>36942</v>
      </c>
      <c r="C28" s="60" t="s">
        <v>36943</v>
      </c>
      <c r="D28" s="115" t="s">
        <v>36927</v>
      </c>
      <c r="E28" s="1455">
        <v>103344.10400000001</v>
      </c>
      <c r="F28" s="106" t="s">
        <v>4</v>
      </c>
    </row>
    <row r="29" spans="1:6" ht="47.25">
      <c r="A29" s="60">
        <v>20</v>
      </c>
      <c r="B29" s="115" t="s">
        <v>36944</v>
      </c>
      <c r="C29" s="60" t="s">
        <v>36945</v>
      </c>
      <c r="D29" s="115" t="s">
        <v>36927</v>
      </c>
      <c r="E29" s="1455">
        <v>103344.10400000001</v>
      </c>
      <c r="F29" s="106" t="s">
        <v>4</v>
      </c>
    </row>
    <row r="30" spans="1:6" ht="47.25">
      <c r="A30" s="60">
        <v>21</v>
      </c>
      <c r="B30" s="115" t="s">
        <v>36946</v>
      </c>
      <c r="C30" s="60" t="s">
        <v>36947</v>
      </c>
      <c r="D30" s="115" t="s">
        <v>36927</v>
      </c>
      <c r="E30" s="1455">
        <v>103344.10400000001</v>
      </c>
      <c r="F30" s="106" t="s">
        <v>4</v>
      </c>
    </row>
    <row r="31" spans="1:6" ht="47.25">
      <c r="A31" s="60">
        <v>22</v>
      </c>
      <c r="B31" s="115" t="s">
        <v>36948</v>
      </c>
      <c r="C31" s="60" t="s">
        <v>36949</v>
      </c>
      <c r="D31" s="115" t="s">
        <v>36927</v>
      </c>
      <c r="E31" s="1455">
        <v>103344.10400000001</v>
      </c>
      <c r="F31" s="106" t="s">
        <v>4</v>
      </c>
    </row>
    <row r="32" spans="1:6" ht="47.25">
      <c r="A32" s="60">
        <v>23</v>
      </c>
      <c r="B32" s="115" t="s">
        <v>36950</v>
      </c>
      <c r="C32" s="60" t="s">
        <v>36951</v>
      </c>
      <c r="D32" s="115" t="s">
        <v>36927</v>
      </c>
      <c r="E32" s="1455">
        <v>103344.10400000001</v>
      </c>
      <c r="F32" s="106" t="s">
        <v>4</v>
      </c>
    </row>
    <row r="33" spans="1:6" ht="47.25">
      <c r="A33" s="60">
        <v>24</v>
      </c>
      <c r="B33" s="115" t="s">
        <v>36952</v>
      </c>
      <c r="C33" s="60" t="s">
        <v>36953</v>
      </c>
      <c r="D33" s="115" t="s">
        <v>36927</v>
      </c>
      <c r="E33" s="1455">
        <v>103344.10400000001</v>
      </c>
      <c r="F33" s="106" t="s">
        <v>4</v>
      </c>
    </row>
    <row r="34" spans="1:6" ht="47.25">
      <c r="A34" s="60">
        <v>25</v>
      </c>
      <c r="B34" s="115" t="s">
        <v>36954</v>
      </c>
      <c r="C34" s="60" t="s">
        <v>36955</v>
      </c>
      <c r="D34" s="115" t="s">
        <v>36927</v>
      </c>
      <c r="E34" s="1455">
        <v>103344.10400000001</v>
      </c>
      <c r="F34" s="106" t="s">
        <v>4</v>
      </c>
    </row>
    <row r="35" spans="1:6" ht="63">
      <c r="A35" s="60">
        <v>26</v>
      </c>
      <c r="B35" s="115" t="s">
        <v>36956</v>
      </c>
      <c r="C35" s="60" t="s">
        <v>36957</v>
      </c>
      <c r="D35" s="115" t="s">
        <v>36927</v>
      </c>
      <c r="E35" s="1455">
        <v>103344.10400000001</v>
      </c>
      <c r="F35" s="106" t="s">
        <v>4</v>
      </c>
    </row>
    <row r="36" spans="1:6" ht="47.25">
      <c r="A36" s="60">
        <v>27</v>
      </c>
      <c r="B36" s="115" t="s">
        <v>36958</v>
      </c>
      <c r="C36" s="60" t="s">
        <v>36959</v>
      </c>
      <c r="D36" s="115" t="s">
        <v>36927</v>
      </c>
      <c r="E36" s="1455">
        <v>103344.10400000001</v>
      </c>
      <c r="F36" s="106" t="s">
        <v>4</v>
      </c>
    </row>
    <row r="37" spans="1:6" ht="47.25">
      <c r="A37" s="60">
        <v>28</v>
      </c>
      <c r="B37" s="115" t="s">
        <v>36960</v>
      </c>
      <c r="C37" s="60" t="s">
        <v>36961</v>
      </c>
      <c r="D37" s="115" t="s">
        <v>36927</v>
      </c>
      <c r="E37" s="1455">
        <v>103344.10400000001</v>
      </c>
      <c r="F37" s="106" t="s">
        <v>4</v>
      </c>
    </row>
    <row r="38" spans="1:6" ht="47.25">
      <c r="A38" s="60">
        <v>29</v>
      </c>
      <c r="B38" s="115" t="s">
        <v>36962</v>
      </c>
      <c r="C38" s="60" t="s">
        <v>36963</v>
      </c>
      <c r="D38" s="115" t="s">
        <v>36927</v>
      </c>
      <c r="E38" s="1455">
        <v>103344.10400000001</v>
      </c>
      <c r="F38" s="106" t="s">
        <v>4</v>
      </c>
    </row>
    <row r="39" spans="1:6" ht="15.75">
      <c r="A39" s="60"/>
      <c r="B39" s="2158" t="s">
        <v>593</v>
      </c>
      <c r="C39" s="2158"/>
      <c r="D39" s="115"/>
      <c r="E39" s="1455"/>
      <c r="F39" s="106"/>
    </row>
    <row r="40" spans="1:6" ht="47.25">
      <c r="A40" s="60">
        <v>30</v>
      </c>
      <c r="B40" s="115" t="s">
        <v>39</v>
      </c>
      <c r="C40" s="60" t="s">
        <v>36965</v>
      </c>
      <c r="D40" s="115" t="s">
        <v>40</v>
      </c>
      <c r="E40" s="1455">
        <v>4305948.5199999996</v>
      </c>
      <c r="F40" s="106" t="s">
        <v>4</v>
      </c>
    </row>
    <row r="41" spans="1:6" ht="47.25">
      <c r="A41" s="60">
        <v>31</v>
      </c>
      <c r="B41" s="115" t="s">
        <v>41</v>
      </c>
      <c r="C41" s="60" t="s">
        <v>36966</v>
      </c>
      <c r="D41" s="115" t="s">
        <v>40</v>
      </c>
      <c r="E41" s="1455">
        <v>22000000</v>
      </c>
      <c r="F41" s="106" t="s">
        <v>4</v>
      </c>
    </row>
    <row r="42" spans="1:6" ht="15.75">
      <c r="A42" s="60"/>
      <c r="B42" s="2158" t="s">
        <v>3680</v>
      </c>
      <c r="C42" s="2158"/>
      <c r="D42" s="115"/>
      <c r="E42" s="1455"/>
      <c r="F42" s="106"/>
    </row>
    <row r="43" spans="1:6" ht="252">
      <c r="A43" s="60">
        <v>32</v>
      </c>
      <c r="B43" s="120" t="s">
        <v>36967</v>
      </c>
      <c r="C43" s="60" t="s">
        <v>36968</v>
      </c>
      <c r="D43" s="120" t="s">
        <v>40763</v>
      </c>
      <c r="E43" s="1383">
        <v>4010000</v>
      </c>
      <c r="F43" s="106" t="s">
        <v>118</v>
      </c>
    </row>
    <row r="44" spans="1:6" ht="15.75">
      <c r="A44" s="60"/>
      <c r="B44" s="2426" t="s">
        <v>36969</v>
      </c>
      <c r="C44" s="2428"/>
      <c r="D44" s="120"/>
      <c r="E44" s="1383"/>
      <c r="F44" s="106"/>
    </row>
    <row r="45" spans="1:6" ht="47.25">
      <c r="A45" s="60">
        <v>33</v>
      </c>
      <c r="B45" s="120" t="s">
        <v>36970</v>
      </c>
      <c r="C45" s="60" t="s">
        <v>36971</v>
      </c>
      <c r="D45" s="120" t="s">
        <v>115</v>
      </c>
      <c r="E45" s="1455">
        <v>750000</v>
      </c>
      <c r="F45" s="106" t="s">
        <v>4</v>
      </c>
    </row>
    <row r="46" spans="1:6" ht="47.25">
      <c r="A46" s="60">
        <v>34</v>
      </c>
      <c r="B46" s="120" t="s">
        <v>36972</v>
      </c>
      <c r="C46" s="60" t="s">
        <v>36973</v>
      </c>
      <c r="D46" s="120" t="s">
        <v>115</v>
      </c>
      <c r="E46" s="1455">
        <v>750000</v>
      </c>
      <c r="F46" s="106" t="s">
        <v>4</v>
      </c>
    </row>
    <row r="47" spans="1:6" ht="47.25">
      <c r="A47" s="60">
        <v>35</v>
      </c>
      <c r="B47" s="120" t="s">
        <v>36974</v>
      </c>
      <c r="C47" s="60" t="s">
        <v>36975</v>
      </c>
      <c r="D47" s="120" t="s">
        <v>36976</v>
      </c>
      <c r="E47" s="1455">
        <v>1300000</v>
      </c>
      <c r="F47" s="106" t="s">
        <v>4</v>
      </c>
    </row>
    <row r="48" spans="1:6" ht="47.25">
      <c r="A48" s="60">
        <v>36</v>
      </c>
      <c r="B48" s="120" t="s">
        <v>6084</v>
      </c>
      <c r="C48" s="60" t="s">
        <v>36977</v>
      </c>
      <c r="D48" s="120" t="s">
        <v>37803</v>
      </c>
      <c r="E48" s="1455">
        <v>400000</v>
      </c>
      <c r="F48" s="106" t="s">
        <v>4</v>
      </c>
    </row>
    <row r="49" spans="1:6" ht="47.25">
      <c r="A49" s="60">
        <v>37</v>
      </c>
      <c r="B49" s="120" t="s">
        <v>36978</v>
      </c>
      <c r="C49" s="60" t="s">
        <v>36979</v>
      </c>
      <c r="D49" s="115" t="s">
        <v>115</v>
      </c>
      <c r="E49" s="1455">
        <v>750000</v>
      </c>
      <c r="F49" s="106" t="s">
        <v>4</v>
      </c>
    </row>
    <row r="50" spans="1:6" ht="63">
      <c r="A50" s="60">
        <v>38</v>
      </c>
      <c r="B50" s="120" t="s">
        <v>36980</v>
      </c>
      <c r="C50" s="60" t="s">
        <v>36981</v>
      </c>
      <c r="D50" s="115" t="s">
        <v>37804</v>
      </c>
      <c r="E50" s="1455">
        <v>600000</v>
      </c>
      <c r="F50" s="106" t="s">
        <v>4</v>
      </c>
    </row>
    <row r="51" spans="1:6" ht="47.25">
      <c r="A51" s="60">
        <v>39</v>
      </c>
      <c r="B51" s="120" t="s">
        <v>36928</v>
      </c>
      <c r="C51" s="60" t="s">
        <v>36982</v>
      </c>
      <c r="D51" s="115" t="s">
        <v>5212</v>
      </c>
      <c r="E51" s="1455">
        <v>750000</v>
      </c>
      <c r="F51" s="106" t="s">
        <v>4</v>
      </c>
    </row>
    <row r="52" spans="1:6" ht="47.25">
      <c r="A52" s="60">
        <v>40</v>
      </c>
      <c r="B52" s="120" t="s">
        <v>36925</v>
      </c>
      <c r="C52" s="60" t="s">
        <v>36983</v>
      </c>
      <c r="D52" s="115" t="s">
        <v>37805</v>
      </c>
      <c r="E52" s="1455">
        <v>400000</v>
      </c>
      <c r="F52" s="106" t="s">
        <v>4</v>
      </c>
    </row>
    <row r="53" spans="1:6" ht="47.25">
      <c r="A53" s="60">
        <v>41</v>
      </c>
      <c r="B53" s="120" t="s">
        <v>36925</v>
      </c>
      <c r="C53" s="60" t="s">
        <v>36984</v>
      </c>
      <c r="D53" s="115" t="s">
        <v>115</v>
      </c>
      <c r="E53" s="1455">
        <v>750000</v>
      </c>
      <c r="F53" s="106" t="s">
        <v>4</v>
      </c>
    </row>
    <row r="54" spans="1:6" ht="63">
      <c r="A54" s="60">
        <v>42</v>
      </c>
      <c r="B54" s="120" t="s">
        <v>36985</v>
      </c>
      <c r="C54" s="60" t="s">
        <v>36986</v>
      </c>
      <c r="D54" s="115" t="s">
        <v>37806</v>
      </c>
      <c r="E54" s="1455">
        <v>600000</v>
      </c>
      <c r="F54" s="106" t="s">
        <v>4</v>
      </c>
    </row>
    <row r="55" spans="1:6" ht="47.25">
      <c r="A55" s="60">
        <v>43</v>
      </c>
      <c r="B55" s="120" t="s">
        <v>36987</v>
      </c>
      <c r="C55" s="60" t="s">
        <v>36988</v>
      </c>
      <c r="D55" s="115" t="s">
        <v>115</v>
      </c>
      <c r="E55" s="1455">
        <v>700000</v>
      </c>
      <c r="F55" s="106" t="s">
        <v>4</v>
      </c>
    </row>
    <row r="56" spans="1:6" ht="47.25">
      <c r="A56" s="60">
        <v>44</v>
      </c>
      <c r="B56" s="120" t="s">
        <v>36989</v>
      </c>
      <c r="C56" s="60" t="s">
        <v>36990</v>
      </c>
      <c r="D56" s="115" t="s">
        <v>115</v>
      </c>
      <c r="E56" s="1455">
        <v>750000</v>
      </c>
      <c r="F56" s="106" t="s">
        <v>4</v>
      </c>
    </row>
    <row r="57" spans="1:6" ht="47.25">
      <c r="A57" s="60">
        <v>45</v>
      </c>
      <c r="B57" s="120" t="s">
        <v>36991</v>
      </c>
      <c r="C57" s="60" t="s">
        <v>36992</v>
      </c>
      <c r="D57" s="115" t="s">
        <v>115</v>
      </c>
      <c r="E57" s="1455">
        <v>750000</v>
      </c>
      <c r="F57" s="106" t="s">
        <v>4</v>
      </c>
    </row>
    <row r="58" spans="1:6" ht="63">
      <c r="A58" s="60">
        <v>46</v>
      </c>
      <c r="B58" s="120" t="s">
        <v>36993</v>
      </c>
      <c r="C58" s="60" t="s">
        <v>36994</v>
      </c>
      <c r="D58" s="115" t="s">
        <v>39547</v>
      </c>
      <c r="E58" s="1383">
        <v>750000</v>
      </c>
      <c r="F58" s="106" t="s">
        <v>4</v>
      </c>
    </row>
    <row r="59" spans="1:6" ht="63">
      <c r="A59" s="60">
        <v>47</v>
      </c>
      <c r="B59" s="120" t="s">
        <v>36995</v>
      </c>
      <c r="C59" s="60" t="s">
        <v>36996</v>
      </c>
      <c r="D59" s="115" t="s">
        <v>39551</v>
      </c>
      <c r="E59" s="1383">
        <v>500000</v>
      </c>
      <c r="F59" s="106" t="s">
        <v>466</v>
      </c>
    </row>
    <row r="60" spans="1:6" ht="47.25">
      <c r="A60" s="60">
        <v>48</v>
      </c>
      <c r="B60" s="120" t="s">
        <v>36997</v>
      </c>
      <c r="C60" s="60" t="s">
        <v>36998</v>
      </c>
      <c r="D60" s="115" t="s">
        <v>115</v>
      </c>
      <c r="E60" s="1383">
        <v>750000</v>
      </c>
      <c r="F60" s="106" t="s">
        <v>4</v>
      </c>
    </row>
    <row r="61" spans="1:6" ht="63">
      <c r="A61" s="60">
        <v>49</v>
      </c>
      <c r="B61" s="115" t="s">
        <v>36999</v>
      </c>
      <c r="C61" s="60" t="s">
        <v>37000</v>
      </c>
      <c r="D61" s="115" t="s">
        <v>37001</v>
      </c>
      <c r="E61" s="1383">
        <v>700000</v>
      </c>
      <c r="F61" s="106" t="s">
        <v>4</v>
      </c>
    </row>
    <row r="62" spans="1:6" ht="63">
      <c r="A62" s="60">
        <v>50</v>
      </c>
      <c r="B62" s="115" t="s">
        <v>37002</v>
      </c>
      <c r="C62" s="60" t="s">
        <v>37003</v>
      </c>
      <c r="D62" s="115" t="s">
        <v>37004</v>
      </c>
      <c r="E62" s="1383">
        <v>750000</v>
      </c>
      <c r="F62" s="106" t="s">
        <v>4</v>
      </c>
    </row>
    <row r="63" spans="1:6" ht="47.25">
      <c r="A63" s="60">
        <v>51</v>
      </c>
      <c r="B63" s="115" t="s">
        <v>37005</v>
      </c>
      <c r="C63" s="60" t="s">
        <v>37006</v>
      </c>
      <c r="D63" s="115" t="s">
        <v>115</v>
      </c>
      <c r="E63" s="1383">
        <v>750000</v>
      </c>
      <c r="F63" s="106" t="s">
        <v>4</v>
      </c>
    </row>
    <row r="64" spans="1:6" ht="47.25">
      <c r="A64" s="60">
        <v>52</v>
      </c>
      <c r="B64" s="115" t="s">
        <v>37007</v>
      </c>
      <c r="C64" s="60" t="s">
        <v>37008</v>
      </c>
      <c r="D64" s="115" t="s">
        <v>37807</v>
      </c>
      <c r="E64" s="1383">
        <v>300000</v>
      </c>
      <c r="F64" s="106" t="s">
        <v>4</v>
      </c>
    </row>
    <row r="65" spans="1:6" ht="47.25">
      <c r="A65" s="60">
        <v>53</v>
      </c>
      <c r="B65" s="115" t="s">
        <v>37009</v>
      </c>
      <c r="C65" s="60" t="s">
        <v>37010</v>
      </c>
      <c r="D65" s="115" t="s">
        <v>37011</v>
      </c>
      <c r="E65" s="1383">
        <v>750000</v>
      </c>
      <c r="F65" s="106" t="s">
        <v>4</v>
      </c>
    </row>
    <row r="66" spans="1:6" ht="47.25">
      <c r="A66" s="60">
        <v>54</v>
      </c>
      <c r="B66" s="115" t="s">
        <v>37012</v>
      </c>
      <c r="C66" s="60" t="s">
        <v>37013</v>
      </c>
      <c r="D66" s="115" t="s">
        <v>4686</v>
      </c>
      <c r="E66" s="1383">
        <v>750000</v>
      </c>
      <c r="F66" s="106" t="s">
        <v>4</v>
      </c>
    </row>
    <row r="67" spans="1:6" ht="63">
      <c r="A67" s="60">
        <v>55</v>
      </c>
      <c r="B67" s="115" t="s">
        <v>37014</v>
      </c>
      <c r="C67" s="60" t="s">
        <v>37015</v>
      </c>
      <c r="D67" s="115" t="s">
        <v>37808</v>
      </c>
      <c r="E67" s="1383">
        <v>450000</v>
      </c>
      <c r="F67" s="106" t="s">
        <v>118</v>
      </c>
    </row>
    <row r="68" spans="1:6" ht="47.25">
      <c r="A68" s="60">
        <v>56</v>
      </c>
      <c r="B68" s="115" t="s">
        <v>37016</v>
      </c>
      <c r="C68" s="60" t="s">
        <v>37017</v>
      </c>
      <c r="D68" s="115" t="s">
        <v>5212</v>
      </c>
      <c r="E68" s="1383">
        <v>750000</v>
      </c>
      <c r="F68" s="106" t="s">
        <v>4</v>
      </c>
    </row>
    <row r="69" spans="1:6" ht="63">
      <c r="A69" s="60">
        <v>57</v>
      </c>
      <c r="B69" s="115" t="s">
        <v>37018</v>
      </c>
      <c r="C69" s="60" t="s">
        <v>37019</v>
      </c>
      <c r="D69" s="115" t="s">
        <v>39552</v>
      </c>
      <c r="E69" s="1383">
        <v>400000</v>
      </c>
      <c r="F69" s="106" t="s">
        <v>118</v>
      </c>
    </row>
    <row r="70" spans="1:6" ht="47.25">
      <c r="A70" s="60">
        <v>58</v>
      </c>
      <c r="B70" s="115" t="s">
        <v>37020</v>
      </c>
      <c r="C70" s="60" t="s">
        <v>37021</v>
      </c>
      <c r="D70" s="115" t="s">
        <v>115</v>
      </c>
      <c r="E70" s="1383">
        <v>750000</v>
      </c>
      <c r="F70" s="106" t="s">
        <v>4</v>
      </c>
    </row>
    <row r="71" spans="1:6" ht="47.25">
      <c r="A71" s="60">
        <v>59</v>
      </c>
      <c r="B71" s="115" t="s">
        <v>37022</v>
      </c>
      <c r="C71" s="60" t="s">
        <v>37023</v>
      </c>
      <c r="D71" s="115" t="s">
        <v>115</v>
      </c>
      <c r="E71" s="1383">
        <v>700000</v>
      </c>
      <c r="F71" s="106" t="s">
        <v>4</v>
      </c>
    </row>
    <row r="72" spans="1:6" ht="47.25">
      <c r="A72" s="60">
        <v>60</v>
      </c>
      <c r="B72" s="115" t="s">
        <v>37024</v>
      </c>
      <c r="C72" s="60" t="s">
        <v>37025</v>
      </c>
      <c r="D72" s="115" t="s">
        <v>37809</v>
      </c>
      <c r="E72" s="1383">
        <v>300000</v>
      </c>
      <c r="F72" s="106" t="s">
        <v>4</v>
      </c>
    </row>
    <row r="73" spans="1:6" ht="47.25">
      <c r="A73" s="60">
        <v>61</v>
      </c>
      <c r="B73" s="115" t="s">
        <v>37026</v>
      </c>
      <c r="C73" s="60" t="s">
        <v>37027</v>
      </c>
      <c r="D73" s="115" t="s">
        <v>115</v>
      </c>
      <c r="E73" s="1383">
        <v>750000</v>
      </c>
      <c r="F73" s="106" t="s">
        <v>4</v>
      </c>
    </row>
    <row r="74" spans="1:6" ht="47.25">
      <c r="A74" s="60">
        <v>62</v>
      </c>
      <c r="B74" s="115" t="s">
        <v>37028</v>
      </c>
      <c r="C74" s="60" t="s">
        <v>37029</v>
      </c>
      <c r="D74" s="115" t="s">
        <v>4686</v>
      </c>
      <c r="E74" s="1383">
        <v>750000</v>
      </c>
      <c r="F74" s="106" t="s">
        <v>4</v>
      </c>
    </row>
    <row r="75" spans="1:6" ht="47.25">
      <c r="A75" s="60">
        <v>63</v>
      </c>
      <c r="B75" s="115" t="s">
        <v>37032</v>
      </c>
      <c r="C75" s="60" t="s">
        <v>37033</v>
      </c>
      <c r="D75" s="115" t="s">
        <v>4686</v>
      </c>
      <c r="E75" s="1383">
        <v>750000</v>
      </c>
      <c r="F75" s="106" t="s">
        <v>4</v>
      </c>
    </row>
    <row r="76" spans="1:6" ht="47.25">
      <c r="A76" s="60">
        <v>64</v>
      </c>
      <c r="B76" s="115" t="s">
        <v>37034</v>
      </c>
      <c r="C76" s="60" t="s">
        <v>37035</v>
      </c>
      <c r="D76" s="115" t="s">
        <v>4686</v>
      </c>
      <c r="E76" s="1383">
        <v>750000</v>
      </c>
      <c r="F76" s="106" t="s">
        <v>4</v>
      </c>
    </row>
    <row r="77" spans="1:6" ht="47.25">
      <c r="A77" s="60">
        <v>65</v>
      </c>
      <c r="B77" s="115" t="s">
        <v>37036</v>
      </c>
      <c r="C77" s="60" t="s">
        <v>37037</v>
      </c>
      <c r="D77" s="115" t="s">
        <v>115</v>
      </c>
      <c r="E77" s="1383">
        <v>750000</v>
      </c>
      <c r="F77" s="106" t="s">
        <v>4</v>
      </c>
    </row>
    <row r="78" spans="1:6" ht="47.25">
      <c r="A78" s="60">
        <v>66</v>
      </c>
      <c r="B78" s="115" t="s">
        <v>37038</v>
      </c>
      <c r="C78" s="60" t="s">
        <v>37039</v>
      </c>
      <c r="D78" s="115" t="s">
        <v>115</v>
      </c>
      <c r="E78" s="1383">
        <v>750000</v>
      </c>
      <c r="F78" s="106" t="s">
        <v>4</v>
      </c>
    </row>
    <row r="79" spans="1:6" ht="47.25">
      <c r="A79" s="60">
        <v>67</v>
      </c>
      <c r="B79" s="115" t="s">
        <v>37040</v>
      </c>
      <c r="C79" s="60" t="s">
        <v>37041</v>
      </c>
      <c r="D79" s="115" t="s">
        <v>115</v>
      </c>
      <c r="E79" s="1383">
        <v>750000</v>
      </c>
      <c r="F79" s="106" t="s">
        <v>4</v>
      </c>
    </row>
    <row r="80" spans="1:6" ht="47.25">
      <c r="A80" s="60">
        <v>68</v>
      </c>
      <c r="B80" s="115" t="s">
        <v>37042</v>
      </c>
      <c r="C80" s="60" t="s">
        <v>37043</v>
      </c>
      <c r="D80" s="115" t="s">
        <v>37044</v>
      </c>
      <c r="E80" s="1383">
        <v>750000</v>
      </c>
      <c r="F80" s="106" t="s">
        <v>4</v>
      </c>
    </row>
    <row r="81" spans="1:6" ht="94.5">
      <c r="A81" s="60">
        <v>69</v>
      </c>
      <c r="B81" s="115" t="s">
        <v>37045</v>
      </c>
      <c r="C81" s="60" t="s">
        <v>37046</v>
      </c>
      <c r="D81" s="115" t="s">
        <v>39557</v>
      </c>
      <c r="E81" s="1383">
        <v>500000</v>
      </c>
      <c r="F81" s="106" t="s">
        <v>4</v>
      </c>
    </row>
    <row r="82" spans="1:6" ht="126">
      <c r="A82" s="60">
        <v>70</v>
      </c>
      <c r="B82" s="115" t="s">
        <v>37047</v>
      </c>
      <c r="C82" s="60" t="s">
        <v>37048</v>
      </c>
      <c r="D82" s="115" t="s">
        <v>37810</v>
      </c>
      <c r="E82" s="1383">
        <v>1350000</v>
      </c>
      <c r="F82" s="106" t="s">
        <v>4</v>
      </c>
    </row>
    <row r="83" spans="1:6" ht="47.25">
      <c r="A83" s="60">
        <v>71</v>
      </c>
      <c r="B83" s="115" t="s">
        <v>37049</v>
      </c>
      <c r="C83" s="60" t="s">
        <v>37050</v>
      </c>
      <c r="D83" s="115" t="s">
        <v>115</v>
      </c>
      <c r="E83" s="1383">
        <v>750000</v>
      </c>
      <c r="F83" s="106" t="s">
        <v>4</v>
      </c>
    </row>
    <row r="84" spans="1:6" ht="47.25">
      <c r="A84" s="60">
        <v>72</v>
      </c>
      <c r="B84" s="115" t="s">
        <v>37051</v>
      </c>
      <c r="C84" s="60" t="s">
        <v>37052</v>
      </c>
      <c r="D84" s="115" t="s">
        <v>115</v>
      </c>
      <c r="E84" s="1383">
        <v>750000</v>
      </c>
      <c r="F84" s="106" t="s">
        <v>4</v>
      </c>
    </row>
    <row r="85" spans="1:6" ht="47.25">
      <c r="A85" s="60">
        <v>73</v>
      </c>
      <c r="B85" s="115" t="s">
        <v>37053</v>
      </c>
      <c r="C85" s="60" t="s">
        <v>37054</v>
      </c>
      <c r="D85" s="115" t="s">
        <v>37811</v>
      </c>
      <c r="E85" s="1383">
        <v>400000</v>
      </c>
      <c r="F85" s="106" t="s">
        <v>4</v>
      </c>
    </row>
    <row r="86" spans="1:6" ht="47.25">
      <c r="A86" s="60">
        <v>74</v>
      </c>
      <c r="B86" s="115" t="s">
        <v>37055</v>
      </c>
      <c r="C86" s="60" t="s">
        <v>37056</v>
      </c>
      <c r="D86" s="115" t="s">
        <v>115</v>
      </c>
      <c r="E86" s="1383">
        <v>750000</v>
      </c>
      <c r="F86" s="106" t="s">
        <v>4</v>
      </c>
    </row>
    <row r="87" spans="1:6" ht="47.25">
      <c r="A87" s="60">
        <v>75</v>
      </c>
      <c r="B87" s="115" t="s">
        <v>37059</v>
      </c>
      <c r="C87" s="60" t="s">
        <v>37060</v>
      </c>
      <c r="D87" s="115" t="s">
        <v>36976</v>
      </c>
      <c r="E87" s="1383">
        <v>1300000</v>
      </c>
      <c r="F87" s="106" t="s">
        <v>4</v>
      </c>
    </row>
    <row r="88" spans="1:6" ht="47.25">
      <c r="A88" s="60">
        <v>76</v>
      </c>
      <c r="B88" s="115" t="s">
        <v>37061</v>
      </c>
      <c r="C88" s="60" t="s">
        <v>37062</v>
      </c>
      <c r="D88" s="115" t="s">
        <v>37813</v>
      </c>
      <c r="E88" s="1383">
        <v>700000</v>
      </c>
      <c r="F88" s="106" t="s">
        <v>4</v>
      </c>
    </row>
    <row r="89" spans="1:6" ht="47.25">
      <c r="A89" s="60">
        <v>77</v>
      </c>
      <c r="B89" s="115" t="s">
        <v>37063</v>
      </c>
      <c r="C89" s="60" t="s">
        <v>37064</v>
      </c>
      <c r="D89" s="115" t="s">
        <v>115</v>
      </c>
      <c r="E89" s="1383">
        <v>750000</v>
      </c>
      <c r="F89" s="106" t="s">
        <v>4</v>
      </c>
    </row>
    <row r="90" spans="1:6" ht="47.25">
      <c r="A90" s="60">
        <v>78</v>
      </c>
      <c r="B90" s="115" t="s">
        <v>37065</v>
      </c>
      <c r="C90" s="60" t="s">
        <v>37066</v>
      </c>
      <c r="D90" s="115" t="s">
        <v>25859</v>
      </c>
      <c r="E90" s="1383">
        <v>750000</v>
      </c>
      <c r="F90" s="106" t="s">
        <v>4</v>
      </c>
    </row>
    <row r="91" spans="1:6" ht="47.25">
      <c r="A91" s="60">
        <v>79</v>
      </c>
      <c r="B91" s="115" t="s">
        <v>37067</v>
      </c>
      <c r="C91" s="60" t="s">
        <v>37068</v>
      </c>
      <c r="D91" s="115" t="s">
        <v>115</v>
      </c>
      <c r="E91" s="1383">
        <v>750000</v>
      </c>
      <c r="F91" s="106" t="s">
        <v>4</v>
      </c>
    </row>
    <row r="92" spans="1:6" ht="47.25">
      <c r="A92" s="60">
        <v>80</v>
      </c>
      <c r="B92" s="115" t="s">
        <v>37069</v>
      </c>
      <c r="C92" s="60" t="s">
        <v>37070</v>
      </c>
      <c r="D92" s="115" t="s">
        <v>115</v>
      </c>
      <c r="E92" s="1383">
        <v>750000</v>
      </c>
      <c r="F92" s="106" t="s">
        <v>4</v>
      </c>
    </row>
    <row r="93" spans="1:6" ht="63">
      <c r="A93" s="60">
        <v>81</v>
      </c>
      <c r="B93" s="115" t="s">
        <v>37071</v>
      </c>
      <c r="C93" s="60" t="s">
        <v>37072</v>
      </c>
      <c r="D93" s="115" t="s">
        <v>37073</v>
      </c>
      <c r="E93" s="1383">
        <v>1080000</v>
      </c>
      <c r="F93" s="106" t="s">
        <v>4</v>
      </c>
    </row>
    <row r="94" spans="1:6" ht="94.5">
      <c r="A94" s="60">
        <v>82</v>
      </c>
      <c r="B94" s="115" t="s">
        <v>37074</v>
      </c>
      <c r="C94" s="60" t="s">
        <v>37075</v>
      </c>
      <c r="D94" s="115" t="s">
        <v>37814</v>
      </c>
      <c r="E94" s="1383">
        <v>1100000</v>
      </c>
      <c r="F94" s="106" t="s">
        <v>4</v>
      </c>
    </row>
    <row r="95" spans="1:6" ht="47.25">
      <c r="A95" s="60">
        <v>83</v>
      </c>
      <c r="B95" s="115" t="s">
        <v>37076</v>
      </c>
      <c r="C95" s="60" t="s">
        <v>37077</v>
      </c>
      <c r="D95" s="115" t="s">
        <v>39558</v>
      </c>
      <c r="E95" s="1383">
        <v>450000</v>
      </c>
      <c r="F95" s="106" t="s">
        <v>118</v>
      </c>
    </row>
    <row r="96" spans="1:6" ht="47.25">
      <c r="A96" s="60">
        <v>84</v>
      </c>
      <c r="B96" s="115" t="s">
        <v>37078</v>
      </c>
      <c r="C96" s="60" t="s">
        <v>37079</v>
      </c>
      <c r="D96" s="115" t="s">
        <v>37815</v>
      </c>
      <c r="E96" s="1383">
        <v>500000</v>
      </c>
      <c r="F96" s="106" t="s">
        <v>118</v>
      </c>
    </row>
    <row r="97" spans="1:6" ht="15.75">
      <c r="A97" s="60"/>
      <c r="B97" s="2145" t="s">
        <v>1408</v>
      </c>
      <c r="C97" s="2146"/>
      <c r="D97" s="115"/>
      <c r="E97" s="1383"/>
      <c r="F97" s="106"/>
    </row>
    <row r="98" spans="1:6" ht="47.25">
      <c r="A98" s="60">
        <v>85</v>
      </c>
      <c r="B98" s="115" t="s">
        <v>37080</v>
      </c>
      <c r="C98" s="60" t="s">
        <v>37081</v>
      </c>
      <c r="D98" s="115" t="s">
        <v>115</v>
      </c>
      <c r="E98" s="1383">
        <v>700000</v>
      </c>
      <c r="F98" s="106" t="s">
        <v>4</v>
      </c>
    </row>
    <row r="99" spans="1:6" ht="47.25">
      <c r="A99" s="60">
        <v>86</v>
      </c>
      <c r="B99" s="115" t="s">
        <v>37082</v>
      </c>
      <c r="C99" s="60" t="s">
        <v>37083</v>
      </c>
      <c r="D99" s="115" t="s">
        <v>39559</v>
      </c>
      <c r="E99" s="1383">
        <v>900000</v>
      </c>
      <c r="F99" s="106" t="s">
        <v>4</v>
      </c>
    </row>
    <row r="100" spans="1:6" ht="63">
      <c r="A100" s="60">
        <v>87</v>
      </c>
      <c r="B100" s="120" t="s">
        <v>37084</v>
      </c>
      <c r="C100" s="257" t="s">
        <v>37085</v>
      </c>
      <c r="D100" s="120" t="s">
        <v>37816</v>
      </c>
      <c r="E100" s="1455">
        <v>1270000</v>
      </c>
      <c r="F100" s="110" t="s">
        <v>4</v>
      </c>
    </row>
    <row r="101" spans="1:6" ht="47.25">
      <c r="A101" s="60">
        <v>88</v>
      </c>
      <c r="B101" s="120" t="s">
        <v>37086</v>
      </c>
      <c r="C101" s="257" t="s">
        <v>37085</v>
      </c>
      <c r="D101" s="120" t="s">
        <v>37817</v>
      </c>
      <c r="E101" s="1455">
        <v>1600000</v>
      </c>
      <c r="F101" s="110" t="s">
        <v>4</v>
      </c>
    </row>
    <row r="102" spans="1:6" ht="47.25">
      <c r="A102" s="60">
        <v>89</v>
      </c>
      <c r="B102" s="120" t="s">
        <v>37087</v>
      </c>
      <c r="C102" s="257" t="s">
        <v>37088</v>
      </c>
      <c r="D102" s="120" t="s">
        <v>37818</v>
      </c>
      <c r="E102" s="1455">
        <v>250000</v>
      </c>
      <c r="F102" s="110" t="s">
        <v>118</v>
      </c>
    </row>
    <row r="103" spans="1:6" ht="78.75">
      <c r="A103" s="60">
        <v>90</v>
      </c>
      <c r="B103" s="120" t="s">
        <v>37089</v>
      </c>
      <c r="C103" s="257" t="s">
        <v>37090</v>
      </c>
      <c r="D103" s="120" t="s">
        <v>37091</v>
      </c>
      <c r="E103" s="1455">
        <v>1000000</v>
      </c>
      <c r="F103" s="110" t="s">
        <v>118</v>
      </c>
    </row>
    <row r="104" spans="1:6" ht="31.5">
      <c r="A104" s="60">
        <v>91</v>
      </c>
      <c r="B104" s="120" t="s">
        <v>37092</v>
      </c>
      <c r="C104" s="257" t="s">
        <v>37093</v>
      </c>
      <c r="D104" s="120" t="s">
        <v>37094</v>
      </c>
      <c r="E104" s="1455">
        <v>1500000</v>
      </c>
      <c r="F104" s="110" t="s">
        <v>4</v>
      </c>
    </row>
    <row r="105" spans="1:6" ht="63">
      <c r="A105" s="60">
        <v>92</v>
      </c>
      <c r="B105" s="120" t="s">
        <v>37095</v>
      </c>
      <c r="C105" s="257" t="s">
        <v>37096</v>
      </c>
      <c r="D105" s="120" t="s">
        <v>37094</v>
      </c>
      <c r="E105" s="1455">
        <v>1500000</v>
      </c>
      <c r="F105" s="110" t="s">
        <v>4</v>
      </c>
    </row>
    <row r="106" spans="1:6" ht="47.25">
      <c r="A106" s="60">
        <v>93</v>
      </c>
      <c r="B106" s="120" t="s">
        <v>36946</v>
      </c>
      <c r="C106" s="257" t="s">
        <v>37097</v>
      </c>
      <c r="D106" s="120" t="s">
        <v>37098</v>
      </c>
      <c r="E106" s="1455">
        <v>1500000</v>
      </c>
      <c r="F106" s="110" t="s">
        <v>4</v>
      </c>
    </row>
    <row r="107" spans="1:6" ht="78.75">
      <c r="A107" s="60">
        <v>94</v>
      </c>
      <c r="B107" s="120" t="s">
        <v>37099</v>
      </c>
      <c r="C107" s="257" t="s">
        <v>37100</v>
      </c>
      <c r="D107" s="120" t="s">
        <v>37101</v>
      </c>
      <c r="E107" s="1455">
        <v>1200000</v>
      </c>
      <c r="F107" s="110" t="s">
        <v>4</v>
      </c>
    </row>
    <row r="108" spans="1:6" ht="47.25">
      <c r="A108" s="60">
        <v>95</v>
      </c>
      <c r="B108" s="120" t="s">
        <v>37102</v>
      </c>
      <c r="C108" s="257" t="s">
        <v>37103</v>
      </c>
      <c r="D108" s="120" t="s">
        <v>39560</v>
      </c>
      <c r="E108" s="1455">
        <v>1000000</v>
      </c>
      <c r="F108" s="110" t="s">
        <v>4</v>
      </c>
    </row>
    <row r="109" spans="1:6" ht="47.25">
      <c r="A109" s="60">
        <v>96</v>
      </c>
      <c r="B109" s="120" t="s">
        <v>36948</v>
      </c>
      <c r="C109" s="257" t="s">
        <v>37104</v>
      </c>
      <c r="D109" s="120" t="s">
        <v>115</v>
      </c>
      <c r="E109" s="1455">
        <v>750000</v>
      </c>
      <c r="F109" s="110" t="s">
        <v>4</v>
      </c>
    </row>
    <row r="110" spans="1:6" ht="47.25">
      <c r="A110" s="60">
        <v>97</v>
      </c>
      <c r="B110" s="120" t="s">
        <v>37105</v>
      </c>
      <c r="C110" s="257" t="s">
        <v>37106</v>
      </c>
      <c r="D110" s="120" t="s">
        <v>37107</v>
      </c>
      <c r="E110" s="1455">
        <v>500000</v>
      </c>
      <c r="F110" s="110" t="s">
        <v>118</v>
      </c>
    </row>
    <row r="111" spans="1:6" ht="47.25">
      <c r="A111" s="60">
        <v>98</v>
      </c>
      <c r="B111" s="120" t="s">
        <v>37108</v>
      </c>
      <c r="C111" s="257" t="s">
        <v>37109</v>
      </c>
      <c r="D111" s="120" t="s">
        <v>37110</v>
      </c>
      <c r="E111" s="1455">
        <v>1000000</v>
      </c>
      <c r="F111" s="110" t="s">
        <v>4</v>
      </c>
    </row>
    <row r="112" spans="1:6" ht="65.25" customHeight="1">
      <c r="A112" s="60">
        <v>99</v>
      </c>
      <c r="B112" s="120" t="s">
        <v>37111</v>
      </c>
      <c r="C112" s="257" t="s">
        <v>37112</v>
      </c>
      <c r="D112" s="120" t="s">
        <v>37819</v>
      </c>
      <c r="E112" s="1455">
        <v>500000</v>
      </c>
      <c r="F112" s="110" t="s">
        <v>118</v>
      </c>
    </row>
    <row r="113" spans="1:8" ht="111" customHeight="1">
      <c r="A113" s="60">
        <v>100</v>
      </c>
      <c r="B113" s="120" t="s">
        <v>37113</v>
      </c>
      <c r="C113" s="257" t="s">
        <v>37114</v>
      </c>
      <c r="D113" s="120" t="s">
        <v>37820</v>
      </c>
      <c r="E113" s="1455">
        <v>1000000</v>
      </c>
      <c r="F113" s="110" t="s">
        <v>118</v>
      </c>
    </row>
    <row r="114" spans="1:8" ht="64.5" customHeight="1">
      <c r="A114" s="60">
        <v>101</v>
      </c>
      <c r="B114" s="120" t="s">
        <v>22407</v>
      </c>
      <c r="C114" s="257" t="s">
        <v>37115</v>
      </c>
      <c r="D114" s="120" t="s">
        <v>37821</v>
      </c>
      <c r="E114" s="1455">
        <v>800000</v>
      </c>
      <c r="F114" s="110" t="s">
        <v>4</v>
      </c>
    </row>
    <row r="115" spans="1:8" ht="49.5" customHeight="1">
      <c r="A115" s="60">
        <v>102</v>
      </c>
      <c r="B115" s="120" t="s">
        <v>37116</v>
      </c>
      <c r="C115" s="257" t="s">
        <v>37117</v>
      </c>
      <c r="D115" s="120" t="s">
        <v>115</v>
      </c>
      <c r="E115" s="1455">
        <v>730000</v>
      </c>
      <c r="F115" s="110" t="s">
        <v>4</v>
      </c>
    </row>
    <row r="116" spans="1:8" ht="15.75">
      <c r="A116" s="60"/>
      <c r="B116" s="2152" t="s">
        <v>662</v>
      </c>
      <c r="C116" s="2153"/>
      <c r="D116" s="120"/>
      <c r="E116" s="1455"/>
      <c r="F116" s="110"/>
    </row>
    <row r="117" spans="1:8" ht="35.25" customHeight="1">
      <c r="A117" s="60">
        <v>103</v>
      </c>
      <c r="B117" s="120" t="s">
        <v>37118</v>
      </c>
      <c r="C117" s="257" t="s">
        <v>37119</v>
      </c>
      <c r="D117" s="120" t="s">
        <v>37822</v>
      </c>
      <c r="E117" s="1455">
        <v>750000.03</v>
      </c>
      <c r="F117" s="110" t="s">
        <v>4</v>
      </c>
    </row>
    <row r="118" spans="1:8" ht="15.75">
      <c r="A118" s="60"/>
      <c r="B118" s="2152" t="s">
        <v>15</v>
      </c>
      <c r="C118" s="2153"/>
      <c r="D118" s="115"/>
      <c r="E118" s="1453">
        <f>SUM(E6:E117)</f>
        <v>105062531.42599997</v>
      </c>
      <c r="F118" s="110"/>
    </row>
    <row r="119" spans="1:8" s="2" customFormat="1" ht="15.75">
      <c r="A119" s="2168" t="s">
        <v>3665</v>
      </c>
      <c r="B119" s="2168"/>
      <c r="C119" s="2168"/>
      <c r="D119" s="2168"/>
      <c r="E119" s="2168"/>
      <c r="F119" s="2168"/>
      <c r="H119" s="237"/>
    </row>
    <row r="120" spans="1:8" s="2" customFormat="1" ht="73.5" customHeight="1">
      <c r="A120" s="2168" t="s">
        <v>3666</v>
      </c>
      <c r="B120" s="2168"/>
      <c r="C120" s="2168"/>
      <c r="D120" s="2168" t="s">
        <v>3667</v>
      </c>
      <c r="E120" s="2168"/>
      <c r="F120" s="2168"/>
      <c r="H120" s="237"/>
    </row>
    <row r="121" spans="1:8" s="2" customFormat="1" ht="76.5" customHeight="1">
      <c r="A121" s="2503" t="s">
        <v>39556</v>
      </c>
      <c r="B121" s="2503"/>
      <c r="C121" s="2503"/>
      <c r="D121" s="2503" t="s">
        <v>1392</v>
      </c>
      <c r="E121" s="2503"/>
      <c r="F121" s="2503"/>
      <c r="H121" s="237"/>
    </row>
    <row r="122" spans="1:8" s="2" customFormat="1" ht="15.75">
      <c r="A122" s="371"/>
      <c r="B122" s="371"/>
      <c r="C122" s="371"/>
      <c r="D122" s="371"/>
      <c r="E122" s="371"/>
      <c r="F122" s="824"/>
      <c r="H122" s="237"/>
    </row>
    <row r="123" spans="1:8" s="2" customFormat="1" ht="15.75">
      <c r="A123" s="371"/>
      <c r="B123" s="371"/>
      <c r="C123" s="371"/>
      <c r="D123" s="371"/>
      <c r="E123" s="371"/>
      <c r="F123" s="824"/>
      <c r="H123" s="237"/>
    </row>
    <row r="124" spans="1:8" s="2" customFormat="1" ht="15.75">
      <c r="A124" s="371"/>
      <c r="B124" s="371"/>
      <c r="C124" s="371"/>
      <c r="D124" s="371"/>
      <c r="E124" s="371"/>
      <c r="F124" s="824"/>
      <c r="H124" s="237"/>
    </row>
    <row r="125" spans="1:8" s="2" customFormat="1" ht="15.75">
      <c r="A125" s="371"/>
      <c r="B125" s="371"/>
      <c r="C125" s="371"/>
      <c r="D125" s="371"/>
      <c r="E125" s="371"/>
      <c r="F125" s="824"/>
      <c r="H125" s="237"/>
    </row>
    <row r="126" spans="1:8" s="2" customFormat="1" ht="15.75">
      <c r="A126" s="371"/>
      <c r="B126" s="371"/>
      <c r="C126" s="371"/>
      <c r="D126" s="371"/>
      <c r="E126" s="371"/>
      <c r="F126" s="824"/>
      <c r="H126" s="237"/>
    </row>
    <row r="127" spans="1:8" s="2" customFormat="1" ht="15.75">
      <c r="A127" s="371"/>
      <c r="B127" s="371"/>
      <c r="C127" s="371"/>
      <c r="D127" s="371"/>
      <c r="E127" s="371"/>
      <c r="F127" s="824"/>
      <c r="H127" s="237"/>
    </row>
    <row r="128" spans="1:8" s="2" customFormat="1" ht="15.75">
      <c r="A128" s="371"/>
      <c r="B128" s="371"/>
      <c r="C128" s="371"/>
      <c r="D128" s="371"/>
      <c r="E128" s="371"/>
      <c r="F128" s="824"/>
      <c r="H128" s="237"/>
    </row>
    <row r="132" spans="1:8" ht="236.25">
      <c r="A132" s="60">
        <v>32</v>
      </c>
      <c r="B132" s="120" t="s">
        <v>36967</v>
      </c>
      <c r="C132" s="60" t="s">
        <v>36968</v>
      </c>
      <c r="D132" s="1691" t="s">
        <v>39561</v>
      </c>
      <c r="E132" s="1383">
        <v>2675000</v>
      </c>
      <c r="F132" s="106" t="s">
        <v>118</v>
      </c>
    </row>
    <row r="133" spans="1:8" ht="47.25">
      <c r="A133" s="60">
        <v>63</v>
      </c>
      <c r="B133" s="115" t="s">
        <v>37030</v>
      </c>
      <c r="C133" s="60" t="s">
        <v>37031</v>
      </c>
      <c r="D133" s="115" t="s">
        <v>4686</v>
      </c>
      <c r="E133" s="1383">
        <v>400000</v>
      </c>
      <c r="F133" s="106" t="s">
        <v>4</v>
      </c>
      <c r="H133" s="1692">
        <v>1000000</v>
      </c>
    </row>
    <row r="134" spans="1:8" ht="110.25">
      <c r="A134" s="60">
        <v>30</v>
      </c>
      <c r="B134" s="115" t="s">
        <v>37801</v>
      </c>
      <c r="C134" s="60" t="s">
        <v>36964</v>
      </c>
      <c r="D134" s="115" t="s">
        <v>37802</v>
      </c>
      <c r="E134" s="1455">
        <v>103344.10400000001</v>
      </c>
      <c r="F134" s="106" t="s">
        <v>4</v>
      </c>
      <c r="H134" s="1692">
        <v>500000</v>
      </c>
    </row>
    <row r="135" spans="1:8" ht="78.75">
      <c r="A135" s="60">
        <v>77</v>
      </c>
      <c r="B135" s="115" t="s">
        <v>37057</v>
      </c>
      <c r="C135" s="60" t="s">
        <v>37058</v>
      </c>
      <c r="D135" s="115" t="s">
        <v>37812</v>
      </c>
      <c r="E135" s="1383">
        <v>800000</v>
      </c>
      <c r="F135" s="106" t="s">
        <v>4</v>
      </c>
      <c r="H135" s="1692">
        <f>SUM(H133:H134)</f>
        <v>1500000</v>
      </c>
    </row>
    <row r="136" spans="1:8">
      <c r="E136" s="1637">
        <f>SUM(E132:E135)</f>
        <v>3978344.1039999998</v>
      </c>
    </row>
    <row r="139" spans="1:8">
      <c r="H139" s="1692">
        <v>4010000</v>
      </c>
    </row>
    <row r="140" spans="1:8">
      <c r="E140" s="1637">
        <f>E136+E118</f>
        <v>109040875.52999997</v>
      </c>
    </row>
  </sheetData>
  <mergeCells count="19">
    <mergeCell ref="A121:C121"/>
    <mergeCell ref="D121:F121"/>
    <mergeCell ref="A1:F1"/>
    <mergeCell ref="A2:F2"/>
    <mergeCell ref="A3:F3"/>
    <mergeCell ref="B5:D5"/>
    <mergeCell ref="B11:D11"/>
    <mergeCell ref="B15:C15"/>
    <mergeCell ref="B116:C116"/>
    <mergeCell ref="B118:C118"/>
    <mergeCell ref="A120:C120"/>
    <mergeCell ref="D120:F120"/>
    <mergeCell ref="B17:C17"/>
    <mergeCell ref="B19:C19"/>
    <mergeCell ref="B39:C39"/>
    <mergeCell ref="B42:C42"/>
    <mergeCell ref="B44:C44"/>
    <mergeCell ref="B97:C97"/>
    <mergeCell ref="A119:F119"/>
  </mergeCells>
  <pageMargins left="0.7" right="0.7" top="0.75" bottom="0.75" header="0.3" footer="0.3"/>
  <pageSetup orientation="landscape" r:id="rId1"/>
  <headerFooter>
    <oddFooter>Page &amp;P of &amp;N</oddFooter>
  </headerFooter>
</worksheet>
</file>

<file path=xl/worksheets/sheet198.xml><?xml version="1.0" encoding="utf-8"?>
<worksheet xmlns="http://schemas.openxmlformats.org/spreadsheetml/2006/main" xmlns:r="http://schemas.openxmlformats.org/officeDocument/2006/relationships">
  <sheetPr>
    <tabColor theme="5" tint="-0.499984740745262"/>
  </sheetPr>
  <dimension ref="A1:K159"/>
  <sheetViews>
    <sheetView topLeftCell="A16" workbookViewId="0">
      <selection activeCell="B20" sqref="B20"/>
    </sheetView>
  </sheetViews>
  <sheetFormatPr defaultRowHeight="15.75"/>
  <cols>
    <col min="1" max="1" width="7" style="342" customWidth="1"/>
    <col min="2" max="2" width="15" style="342" customWidth="1"/>
    <col min="3" max="3" width="41.7109375" style="342" customWidth="1"/>
    <col min="4" max="4" width="29" style="342" customWidth="1"/>
    <col min="5" max="5" width="19.5703125" style="977" customWidth="1"/>
    <col min="6" max="6" width="9.7109375" style="342" customWidth="1"/>
    <col min="7" max="10" width="9.140625" style="1167"/>
    <col min="11" max="11" width="13.28515625" style="1167" bestFit="1" customWidth="1"/>
    <col min="12" max="16384" width="9.140625" style="1167"/>
  </cols>
  <sheetData>
    <row r="1" spans="1:6">
      <c r="A1" s="2165" t="s">
        <v>11134</v>
      </c>
      <c r="B1" s="2165"/>
      <c r="C1" s="2165"/>
      <c r="D1" s="2165"/>
      <c r="E1" s="2165"/>
      <c r="F1" s="2165"/>
    </row>
    <row r="2" spans="1:6">
      <c r="A2" s="2165" t="s">
        <v>22577</v>
      </c>
      <c r="B2" s="2165"/>
      <c r="C2" s="2165"/>
      <c r="D2" s="2165"/>
      <c r="E2" s="2165"/>
      <c r="F2" s="2165"/>
    </row>
    <row r="3" spans="1:6">
      <c r="A3" s="2165" t="s">
        <v>6436</v>
      </c>
      <c r="B3" s="2165"/>
      <c r="C3" s="2165"/>
      <c r="D3" s="2165"/>
      <c r="E3" s="2165"/>
      <c r="F3" s="2165"/>
    </row>
    <row r="4" spans="1:6">
      <c r="A4" s="46" t="s">
        <v>134</v>
      </c>
      <c r="B4" s="46" t="s">
        <v>135</v>
      </c>
      <c r="C4" s="46" t="s">
        <v>0</v>
      </c>
      <c r="D4" s="46" t="s">
        <v>136</v>
      </c>
      <c r="E4" s="738" t="s">
        <v>11136</v>
      </c>
      <c r="F4" s="46" t="s">
        <v>1646</v>
      </c>
    </row>
    <row r="5" spans="1:6">
      <c r="A5" s="46"/>
      <c r="B5" s="46" t="s">
        <v>139</v>
      </c>
      <c r="C5" s="46"/>
      <c r="D5" s="46"/>
      <c r="E5" s="738"/>
      <c r="F5" s="46"/>
    </row>
    <row r="6" spans="1:6" ht="31.5">
      <c r="A6" s="316">
        <v>1</v>
      </c>
      <c r="B6" s="95" t="s">
        <v>789</v>
      </c>
      <c r="C6" s="95" t="s">
        <v>22578</v>
      </c>
      <c r="D6" s="95" t="s">
        <v>22579</v>
      </c>
      <c r="E6" s="1092">
        <v>2000000</v>
      </c>
      <c r="F6" s="316" t="s">
        <v>118</v>
      </c>
    </row>
    <row r="7" spans="1:6" ht="63">
      <c r="A7" s="316">
        <f>A6+1</f>
        <v>2</v>
      </c>
      <c r="B7" s="95" t="s">
        <v>5</v>
      </c>
      <c r="C7" s="95" t="s">
        <v>22580</v>
      </c>
      <c r="D7" s="95" t="s">
        <v>22581</v>
      </c>
      <c r="E7" s="1092">
        <v>1998112.93</v>
      </c>
      <c r="F7" s="316" t="s">
        <v>118</v>
      </c>
    </row>
    <row r="8" spans="1:6">
      <c r="A8" s="316">
        <f t="shared" ref="A8:A13" si="0">A7+1</f>
        <v>3</v>
      </c>
      <c r="B8" s="95" t="s">
        <v>7</v>
      </c>
      <c r="C8" s="95" t="s">
        <v>22582</v>
      </c>
      <c r="D8" s="95" t="s">
        <v>794</v>
      </c>
      <c r="E8" s="1092">
        <v>200000</v>
      </c>
      <c r="F8" s="316" t="s">
        <v>118</v>
      </c>
    </row>
    <row r="9" spans="1:6" ht="47.25">
      <c r="A9" s="316">
        <f t="shared" si="0"/>
        <v>4</v>
      </c>
      <c r="B9" s="95" t="s">
        <v>12</v>
      </c>
      <c r="C9" s="95" t="s">
        <v>22583</v>
      </c>
      <c r="D9" s="95" t="s">
        <v>22584</v>
      </c>
      <c r="E9" s="1092">
        <v>2000000</v>
      </c>
      <c r="F9" s="316" t="s">
        <v>118</v>
      </c>
    </row>
    <row r="10" spans="1:6">
      <c r="A10" s="316"/>
      <c r="B10" s="2215" t="s">
        <v>142</v>
      </c>
      <c r="C10" s="2220"/>
      <c r="D10" s="2216"/>
      <c r="E10" s="347"/>
      <c r="F10" s="316"/>
    </row>
    <row r="11" spans="1:6" ht="63">
      <c r="A11" s="316">
        <v>5</v>
      </c>
      <c r="B11" s="95" t="s">
        <v>5</v>
      </c>
      <c r="C11" s="95" t="s">
        <v>22585</v>
      </c>
      <c r="D11" s="95" t="s">
        <v>22586</v>
      </c>
      <c r="E11" s="1092">
        <v>1399056.46</v>
      </c>
      <c r="F11" s="316" t="s">
        <v>118</v>
      </c>
    </row>
    <row r="12" spans="1:6" ht="47.25">
      <c r="A12" s="316">
        <f t="shared" si="0"/>
        <v>6</v>
      </c>
      <c r="B12" s="95" t="s">
        <v>12</v>
      </c>
      <c r="C12" s="95" t="s">
        <v>22587</v>
      </c>
      <c r="D12" s="95" t="s">
        <v>22584</v>
      </c>
      <c r="E12" s="1092">
        <v>1200000</v>
      </c>
      <c r="F12" s="316" t="s">
        <v>118</v>
      </c>
    </row>
    <row r="13" spans="1:6" ht="63">
      <c r="A13" s="316">
        <f t="shared" si="0"/>
        <v>7</v>
      </c>
      <c r="B13" s="95" t="s">
        <v>22588</v>
      </c>
      <c r="C13" s="95" t="s">
        <v>22589</v>
      </c>
      <c r="D13" s="95" t="s">
        <v>22590</v>
      </c>
      <c r="E13" s="1092">
        <v>500000</v>
      </c>
      <c r="F13" s="316" t="s">
        <v>118</v>
      </c>
    </row>
    <row r="14" spans="1:6" ht="31.5">
      <c r="A14" s="316"/>
      <c r="B14" s="526" t="s">
        <v>207</v>
      </c>
      <c r="C14" s="316"/>
      <c r="D14" s="316"/>
      <c r="E14" s="347"/>
      <c r="F14" s="316"/>
    </row>
    <row r="15" spans="1:6" ht="63">
      <c r="A15" s="316">
        <v>8</v>
      </c>
      <c r="B15" s="50" t="s">
        <v>475</v>
      </c>
      <c r="C15" s="50" t="s">
        <v>22591</v>
      </c>
      <c r="D15" s="95" t="s">
        <v>22</v>
      </c>
      <c r="E15" s="475">
        <v>5738993.4500000002</v>
      </c>
      <c r="F15" s="316" t="s">
        <v>118</v>
      </c>
    </row>
    <row r="16" spans="1:6">
      <c r="A16" s="316"/>
      <c r="B16" s="441" t="s">
        <v>593</v>
      </c>
      <c r="C16" s="50"/>
      <c r="D16" s="50"/>
      <c r="E16" s="1092"/>
      <c r="F16" s="316"/>
    </row>
    <row r="17" spans="1:6" ht="47.25">
      <c r="A17" s="316">
        <v>9</v>
      </c>
      <c r="B17" s="50" t="s">
        <v>981</v>
      </c>
      <c r="C17" s="50" t="s">
        <v>22607</v>
      </c>
      <c r="D17" s="50" t="s">
        <v>22608</v>
      </c>
      <c r="E17" s="475">
        <v>12000000</v>
      </c>
      <c r="F17" s="316" t="s">
        <v>118</v>
      </c>
    </row>
    <row r="18" spans="1:6" ht="47.25">
      <c r="A18" s="316">
        <f>A17+1</f>
        <v>10</v>
      </c>
      <c r="B18" s="50" t="s">
        <v>596</v>
      </c>
      <c r="C18" s="50" t="s">
        <v>22609</v>
      </c>
      <c r="D18" s="50" t="s">
        <v>22608</v>
      </c>
      <c r="E18" s="475">
        <v>11022637.4</v>
      </c>
      <c r="F18" s="316" t="s">
        <v>118</v>
      </c>
    </row>
    <row r="19" spans="1:6" ht="47.25">
      <c r="A19" s="316">
        <f>A18+1</f>
        <v>11</v>
      </c>
      <c r="B19" s="50" t="s">
        <v>1399</v>
      </c>
      <c r="C19" s="50" t="s">
        <v>22610</v>
      </c>
      <c r="D19" s="50" t="s">
        <v>22608</v>
      </c>
      <c r="E19" s="475">
        <v>2000000</v>
      </c>
      <c r="F19" s="316" t="s">
        <v>118</v>
      </c>
    </row>
    <row r="20" spans="1:6" ht="47.25">
      <c r="A20" s="316">
        <f>A19+1</f>
        <v>12</v>
      </c>
      <c r="B20" s="50" t="s">
        <v>22611</v>
      </c>
      <c r="C20" s="50" t="s">
        <v>22612</v>
      </c>
      <c r="D20" s="50" t="s">
        <v>22613</v>
      </c>
      <c r="E20" s="475">
        <v>1500000</v>
      </c>
      <c r="F20" s="316" t="s">
        <v>118</v>
      </c>
    </row>
    <row r="21" spans="1:6">
      <c r="A21" s="316"/>
      <c r="B21" s="2215" t="s">
        <v>1946</v>
      </c>
      <c r="C21" s="2220"/>
      <c r="D21" s="2216"/>
      <c r="E21" s="518">
        <f>SUM(E6:E20)</f>
        <v>41558800.240000002</v>
      </c>
      <c r="F21" s="316"/>
    </row>
    <row r="22" spans="1:6" ht="87.75" customHeight="1">
      <c r="A22" s="2143" t="s">
        <v>26429</v>
      </c>
      <c r="B22" s="2143"/>
      <c r="C22" s="2143"/>
      <c r="D22" s="2143" t="s">
        <v>1392</v>
      </c>
      <c r="E22" s="2143"/>
      <c r="F22" s="2143"/>
    </row>
    <row r="23" spans="1:6">
      <c r="A23" s="581"/>
      <c r="B23" s="581"/>
      <c r="C23" s="581"/>
      <c r="D23" s="581"/>
      <c r="E23" s="581"/>
      <c r="F23" s="1166"/>
    </row>
    <row r="24" spans="1:6">
      <c r="A24" s="581"/>
      <c r="B24" s="581"/>
      <c r="C24" s="581"/>
      <c r="D24" s="581"/>
      <c r="E24" s="581"/>
      <c r="F24" s="1166"/>
    </row>
    <row r="25" spans="1:6">
      <c r="A25" s="581"/>
      <c r="B25" s="581"/>
      <c r="C25" s="581"/>
      <c r="D25" s="581"/>
      <c r="E25" s="581"/>
      <c r="F25" s="1166"/>
    </row>
    <row r="26" spans="1:6">
      <c r="A26" s="581"/>
      <c r="B26" s="581"/>
      <c r="C26" s="581"/>
      <c r="D26" s="581"/>
      <c r="E26" s="581"/>
      <c r="F26" s="1166"/>
    </row>
    <row r="27" spans="1:6">
      <c r="A27" s="581"/>
      <c r="B27" s="581"/>
      <c r="C27" s="581"/>
      <c r="D27" s="581"/>
      <c r="E27" s="581"/>
      <c r="F27" s="1166"/>
    </row>
    <row r="28" spans="1:6">
      <c r="A28" s="581"/>
      <c r="B28" s="581"/>
      <c r="C28" s="581"/>
      <c r="D28" s="581"/>
      <c r="E28" s="581"/>
      <c r="F28" s="1166"/>
    </row>
    <row r="29" spans="1:6">
      <c r="A29" s="581"/>
      <c r="B29" s="581"/>
      <c r="C29" s="581"/>
      <c r="D29" s="581"/>
      <c r="E29" s="581"/>
      <c r="F29" s="1166"/>
    </row>
    <row r="30" spans="1:6">
      <c r="A30" s="581"/>
      <c r="B30" s="581"/>
      <c r="C30" s="581"/>
      <c r="D30" s="581"/>
      <c r="E30" s="581"/>
      <c r="F30" s="1166"/>
    </row>
    <row r="31" spans="1:6">
      <c r="A31" s="581"/>
      <c r="B31" s="581"/>
      <c r="C31" s="581"/>
      <c r="D31" s="581"/>
      <c r="E31" s="581"/>
      <c r="F31" s="1166"/>
    </row>
    <row r="32" spans="1:6">
      <c r="A32" s="581"/>
      <c r="B32" s="581"/>
      <c r="C32" s="581"/>
      <c r="D32" s="581"/>
      <c r="E32" s="581"/>
      <c r="F32" s="1166"/>
    </row>
    <row r="33" spans="1:11">
      <c r="A33" s="581"/>
      <c r="B33" s="581"/>
      <c r="C33" s="581"/>
      <c r="D33" s="581"/>
      <c r="E33" s="581"/>
      <c r="F33" s="1166"/>
    </row>
    <row r="34" spans="1:11">
      <c r="A34" s="581"/>
      <c r="B34" s="581"/>
      <c r="C34" s="581"/>
      <c r="D34" s="581"/>
      <c r="E34" s="581"/>
      <c r="F34" s="1166"/>
    </row>
    <row r="35" spans="1:11">
      <c r="A35" s="581"/>
      <c r="B35" s="581"/>
      <c r="C35" s="581"/>
      <c r="D35" s="581"/>
      <c r="E35" s="581"/>
      <c r="F35" s="1166"/>
    </row>
    <row r="36" spans="1:11">
      <c r="A36" s="2234" t="s">
        <v>133</v>
      </c>
      <c r="B36" s="2234"/>
      <c r="C36" s="2234"/>
      <c r="D36" s="2234"/>
      <c r="E36" s="2234"/>
      <c r="F36" s="2234"/>
    </row>
    <row r="37" spans="1:11">
      <c r="A37" s="2234" t="s">
        <v>22577</v>
      </c>
      <c r="B37" s="2234"/>
      <c r="C37" s="2234"/>
      <c r="D37" s="2234"/>
      <c r="E37" s="2234"/>
      <c r="F37" s="2234"/>
    </row>
    <row r="38" spans="1:11">
      <c r="A38" s="2234" t="s">
        <v>6436</v>
      </c>
      <c r="B38" s="2234"/>
      <c r="C38" s="2234"/>
      <c r="D38" s="2234"/>
      <c r="E38" s="2234"/>
      <c r="F38" s="2234"/>
    </row>
    <row r="39" spans="1:11" ht="15" customHeight="1">
      <c r="A39" s="387" t="s">
        <v>134</v>
      </c>
      <c r="B39" s="312" t="s">
        <v>676</v>
      </c>
      <c r="C39" s="312" t="s">
        <v>463</v>
      </c>
      <c r="D39" s="56" t="s">
        <v>788</v>
      </c>
      <c r="E39" s="388" t="s">
        <v>1394</v>
      </c>
      <c r="F39" s="377" t="s">
        <v>677</v>
      </c>
    </row>
    <row r="40" spans="1:11" ht="17.25" customHeight="1">
      <c r="A40" s="84"/>
      <c r="B40" s="2173" t="s">
        <v>930</v>
      </c>
      <c r="C40" s="2175"/>
      <c r="D40" s="84"/>
      <c r="E40" s="72"/>
      <c r="F40" s="84"/>
    </row>
    <row r="41" spans="1:11" ht="157.5">
      <c r="A41" s="84">
        <v>1</v>
      </c>
      <c r="B41" s="50" t="s">
        <v>22592</v>
      </c>
      <c r="C41" s="50" t="s">
        <v>22593</v>
      </c>
      <c r="D41" s="50" t="s">
        <v>22594</v>
      </c>
      <c r="E41" s="171">
        <v>516509.41</v>
      </c>
      <c r="F41" s="84" t="s">
        <v>4</v>
      </c>
    </row>
    <row r="42" spans="1:11" ht="157.5">
      <c r="A42" s="84">
        <v>2</v>
      </c>
      <c r="B42" s="50" t="s">
        <v>22595</v>
      </c>
      <c r="C42" s="50" t="s">
        <v>22596</v>
      </c>
      <c r="D42" s="50" t="s">
        <v>22597</v>
      </c>
      <c r="E42" s="171">
        <v>516509.41</v>
      </c>
      <c r="F42" s="84" t="s">
        <v>4</v>
      </c>
    </row>
    <row r="43" spans="1:11" ht="157.5">
      <c r="A43" s="84">
        <v>3</v>
      </c>
      <c r="B43" s="50" t="s">
        <v>22598</v>
      </c>
      <c r="C43" s="50" t="s">
        <v>22599</v>
      </c>
      <c r="D43" s="50" t="s">
        <v>22600</v>
      </c>
      <c r="E43" s="171">
        <v>516509.41</v>
      </c>
      <c r="F43" s="84" t="s">
        <v>4</v>
      </c>
    </row>
    <row r="44" spans="1:11" ht="157.5">
      <c r="A44" s="84">
        <v>4</v>
      </c>
      <c r="B44" s="50" t="s">
        <v>22601</v>
      </c>
      <c r="C44" s="50" t="s">
        <v>22602</v>
      </c>
      <c r="D44" s="50" t="s">
        <v>22603</v>
      </c>
      <c r="E44" s="171">
        <v>516509.41</v>
      </c>
      <c r="F44" s="84" t="s">
        <v>4</v>
      </c>
    </row>
    <row r="45" spans="1:11">
      <c r="A45" s="84"/>
      <c r="B45" s="2173" t="s">
        <v>555</v>
      </c>
      <c r="C45" s="2175"/>
      <c r="D45" s="84"/>
      <c r="E45" s="72"/>
      <c r="F45" s="84"/>
    </row>
    <row r="46" spans="1:11" ht="157.5">
      <c r="A46" s="84">
        <v>5</v>
      </c>
      <c r="B46" s="50" t="s">
        <v>22604</v>
      </c>
      <c r="C46" s="50" t="s">
        <v>22605</v>
      </c>
      <c r="D46" s="50" t="s">
        <v>22606</v>
      </c>
      <c r="E46" s="145">
        <v>2066037.64</v>
      </c>
      <c r="F46" s="84"/>
    </row>
    <row r="47" spans="1:11">
      <c r="A47" s="84"/>
      <c r="B47" s="2173" t="s">
        <v>810</v>
      </c>
      <c r="C47" s="2175"/>
      <c r="D47" s="84"/>
      <c r="E47" s="72"/>
      <c r="F47" s="84"/>
      <c r="K47" s="979"/>
    </row>
    <row r="48" spans="1:11" ht="47.25">
      <c r="A48" s="84">
        <v>6</v>
      </c>
      <c r="B48" s="50" t="s">
        <v>22614</v>
      </c>
      <c r="C48" s="50" t="s">
        <v>22615</v>
      </c>
      <c r="D48" s="50" t="s">
        <v>22616</v>
      </c>
      <c r="E48" s="145">
        <v>600000</v>
      </c>
      <c r="F48" s="84" t="s">
        <v>4</v>
      </c>
    </row>
    <row r="49" spans="1:6" ht="63">
      <c r="A49" s="84">
        <v>7</v>
      </c>
      <c r="B49" s="50" t="s">
        <v>22617</v>
      </c>
      <c r="C49" s="50" t="s">
        <v>22618</v>
      </c>
      <c r="D49" s="50" t="s">
        <v>22619</v>
      </c>
      <c r="E49" s="145">
        <v>700000</v>
      </c>
      <c r="F49" s="84" t="s">
        <v>4</v>
      </c>
    </row>
    <row r="50" spans="1:6" ht="31.5">
      <c r="A50" s="84">
        <v>8</v>
      </c>
      <c r="B50" s="50" t="s">
        <v>22444</v>
      </c>
      <c r="C50" s="50" t="s">
        <v>22620</v>
      </c>
      <c r="D50" s="50" t="s">
        <v>11518</v>
      </c>
      <c r="E50" s="145">
        <v>600000</v>
      </c>
      <c r="F50" s="84" t="s">
        <v>4</v>
      </c>
    </row>
    <row r="51" spans="1:6" ht="94.5">
      <c r="A51" s="84">
        <v>9</v>
      </c>
      <c r="B51" s="50" t="s">
        <v>22621</v>
      </c>
      <c r="C51" s="50" t="s">
        <v>22622</v>
      </c>
      <c r="D51" s="50" t="s">
        <v>22623</v>
      </c>
      <c r="E51" s="145">
        <v>700000</v>
      </c>
      <c r="F51" s="84" t="s">
        <v>4</v>
      </c>
    </row>
    <row r="52" spans="1:6" ht="126">
      <c r="A52" s="84">
        <v>10</v>
      </c>
      <c r="B52" s="50" t="s">
        <v>22624</v>
      </c>
      <c r="C52" s="50" t="s">
        <v>22625</v>
      </c>
      <c r="D52" s="50" t="s">
        <v>22626</v>
      </c>
      <c r="E52" s="145">
        <v>700000</v>
      </c>
      <c r="F52" s="84" t="s">
        <v>118</v>
      </c>
    </row>
    <row r="53" spans="1:6" ht="47.25">
      <c r="A53" s="84">
        <v>11</v>
      </c>
      <c r="B53" s="50" t="s">
        <v>22627</v>
      </c>
      <c r="C53" s="50" t="s">
        <v>22628</v>
      </c>
      <c r="D53" s="50" t="s">
        <v>22629</v>
      </c>
      <c r="E53" s="145">
        <v>100000</v>
      </c>
      <c r="F53" s="84" t="s">
        <v>118</v>
      </c>
    </row>
    <row r="54" spans="1:6" ht="47.25">
      <c r="A54" s="84">
        <v>12</v>
      </c>
      <c r="B54" s="50" t="s">
        <v>22630</v>
      </c>
      <c r="C54" s="50" t="s">
        <v>22631</v>
      </c>
      <c r="D54" s="50" t="s">
        <v>22632</v>
      </c>
      <c r="E54" s="145">
        <v>700000</v>
      </c>
      <c r="F54" s="84" t="s">
        <v>4</v>
      </c>
    </row>
    <row r="55" spans="1:6" ht="47.25">
      <c r="A55" s="84">
        <v>13</v>
      </c>
      <c r="B55" s="50" t="s">
        <v>22633</v>
      </c>
      <c r="C55" s="50" t="s">
        <v>22634</v>
      </c>
      <c r="D55" s="50" t="s">
        <v>22632</v>
      </c>
      <c r="E55" s="145">
        <v>700000</v>
      </c>
      <c r="F55" s="84" t="s">
        <v>4</v>
      </c>
    </row>
    <row r="56" spans="1:6" ht="47.25">
      <c r="A56" s="84">
        <v>14</v>
      </c>
      <c r="B56" s="50" t="s">
        <v>22635</v>
      </c>
      <c r="C56" s="50" t="s">
        <v>22636</v>
      </c>
      <c r="D56" s="50" t="s">
        <v>22637</v>
      </c>
      <c r="E56" s="145">
        <v>200000</v>
      </c>
      <c r="F56" s="84" t="s">
        <v>118</v>
      </c>
    </row>
    <row r="57" spans="1:6" ht="47.25">
      <c r="A57" s="84">
        <v>15</v>
      </c>
      <c r="B57" s="50" t="s">
        <v>22638</v>
      </c>
      <c r="C57" s="50" t="s">
        <v>22639</v>
      </c>
      <c r="D57" s="50" t="s">
        <v>7209</v>
      </c>
      <c r="E57" s="145">
        <v>700000</v>
      </c>
      <c r="F57" s="84" t="s">
        <v>4</v>
      </c>
    </row>
    <row r="58" spans="1:6" ht="47.25">
      <c r="A58" s="84">
        <v>16</v>
      </c>
      <c r="B58" s="50" t="s">
        <v>22640</v>
      </c>
      <c r="C58" s="50" t="s">
        <v>22641</v>
      </c>
      <c r="D58" s="50" t="s">
        <v>7209</v>
      </c>
      <c r="E58" s="145">
        <v>500000</v>
      </c>
      <c r="F58" s="84" t="s">
        <v>4</v>
      </c>
    </row>
    <row r="59" spans="1:6" ht="78.75">
      <c r="A59" s="84">
        <v>17</v>
      </c>
      <c r="B59" s="50" t="s">
        <v>22642</v>
      </c>
      <c r="C59" s="50" t="s">
        <v>22643</v>
      </c>
      <c r="D59" s="50" t="s">
        <v>26433</v>
      </c>
      <c r="E59" s="145">
        <v>600000</v>
      </c>
      <c r="F59" s="84" t="s">
        <v>4</v>
      </c>
    </row>
    <row r="60" spans="1:6" ht="94.5">
      <c r="A60" s="84">
        <v>18</v>
      </c>
      <c r="B60" s="50" t="s">
        <v>22644</v>
      </c>
      <c r="C60" s="50" t="s">
        <v>22645</v>
      </c>
      <c r="D60" s="50" t="s">
        <v>22646</v>
      </c>
      <c r="E60" s="145">
        <v>700000</v>
      </c>
      <c r="F60" s="84" t="s">
        <v>4</v>
      </c>
    </row>
    <row r="61" spans="1:6" ht="94.5">
      <c r="A61" s="84">
        <v>19</v>
      </c>
      <c r="B61" s="50" t="s">
        <v>22647</v>
      </c>
      <c r="C61" s="50" t="s">
        <v>22648</v>
      </c>
      <c r="D61" s="50" t="s">
        <v>22649</v>
      </c>
      <c r="E61" s="145">
        <v>700000</v>
      </c>
      <c r="F61" s="84" t="s">
        <v>118</v>
      </c>
    </row>
    <row r="62" spans="1:6" ht="47.25">
      <c r="A62" s="84">
        <v>20</v>
      </c>
      <c r="B62" s="50" t="s">
        <v>22652</v>
      </c>
      <c r="C62" s="50" t="s">
        <v>22653</v>
      </c>
      <c r="D62" s="50" t="s">
        <v>22654</v>
      </c>
      <c r="E62" s="145">
        <v>100000</v>
      </c>
      <c r="F62" s="84" t="s">
        <v>118</v>
      </c>
    </row>
    <row r="63" spans="1:6" ht="47.25">
      <c r="A63" s="84">
        <v>21</v>
      </c>
      <c r="B63" s="50" t="s">
        <v>22655</v>
      </c>
      <c r="C63" s="50" t="s">
        <v>22656</v>
      </c>
      <c r="D63" s="50" t="s">
        <v>22654</v>
      </c>
      <c r="E63" s="145">
        <v>100000</v>
      </c>
      <c r="F63" s="84" t="s">
        <v>118</v>
      </c>
    </row>
    <row r="64" spans="1:6" ht="47.25">
      <c r="A64" s="84">
        <v>22</v>
      </c>
      <c r="B64" s="50" t="s">
        <v>10894</v>
      </c>
      <c r="C64" s="50" t="s">
        <v>22657</v>
      </c>
      <c r="D64" s="50" t="s">
        <v>22658</v>
      </c>
      <c r="E64" s="145">
        <v>700000</v>
      </c>
      <c r="F64" s="84" t="s">
        <v>4</v>
      </c>
    </row>
    <row r="65" spans="1:6" ht="47.25">
      <c r="A65" s="84">
        <v>23</v>
      </c>
      <c r="B65" s="50" t="s">
        <v>22659</v>
      </c>
      <c r="C65" s="50" t="s">
        <v>22660</v>
      </c>
      <c r="D65" s="50" t="s">
        <v>22661</v>
      </c>
      <c r="E65" s="145">
        <v>300000</v>
      </c>
      <c r="F65" s="84" t="s">
        <v>4</v>
      </c>
    </row>
    <row r="66" spans="1:6" ht="47.25">
      <c r="A66" s="84">
        <v>24</v>
      </c>
      <c r="B66" s="50" t="s">
        <v>22662</v>
      </c>
      <c r="C66" s="50" t="s">
        <v>22663</v>
      </c>
      <c r="D66" s="50" t="s">
        <v>22664</v>
      </c>
      <c r="E66" s="145">
        <v>400000</v>
      </c>
      <c r="F66" s="84" t="s">
        <v>4</v>
      </c>
    </row>
    <row r="67" spans="1:6" ht="47.25">
      <c r="A67" s="84">
        <v>25</v>
      </c>
      <c r="B67" s="50" t="s">
        <v>22665</v>
      </c>
      <c r="C67" s="50" t="s">
        <v>22666</v>
      </c>
      <c r="D67" s="50" t="s">
        <v>22654</v>
      </c>
      <c r="E67" s="145">
        <v>100000</v>
      </c>
      <c r="F67" s="84" t="s">
        <v>118</v>
      </c>
    </row>
    <row r="68" spans="1:6" ht="110.25">
      <c r="A68" s="84">
        <v>26</v>
      </c>
      <c r="B68" s="50" t="s">
        <v>22667</v>
      </c>
      <c r="C68" s="50" t="s">
        <v>22668</v>
      </c>
      <c r="D68" s="50" t="s">
        <v>22669</v>
      </c>
      <c r="E68" s="145">
        <v>700000</v>
      </c>
      <c r="F68" s="84" t="s">
        <v>118</v>
      </c>
    </row>
    <row r="69" spans="1:6" ht="78.75">
      <c r="A69" s="84">
        <v>27</v>
      </c>
      <c r="B69" s="50" t="s">
        <v>22670</v>
      </c>
      <c r="C69" s="50" t="s">
        <v>22671</v>
      </c>
      <c r="D69" s="50" t="s">
        <v>22672</v>
      </c>
      <c r="E69" s="145">
        <v>700000</v>
      </c>
      <c r="F69" s="84" t="s">
        <v>4</v>
      </c>
    </row>
    <row r="70" spans="1:6" ht="47.25">
      <c r="A70" s="84">
        <v>28</v>
      </c>
      <c r="B70" s="50" t="s">
        <v>22673</v>
      </c>
      <c r="C70" s="50" t="s">
        <v>22674</v>
      </c>
      <c r="D70" s="50" t="s">
        <v>22664</v>
      </c>
      <c r="E70" s="145">
        <v>300000</v>
      </c>
      <c r="F70" s="84" t="s">
        <v>4</v>
      </c>
    </row>
    <row r="71" spans="1:6" ht="63">
      <c r="A71" s="84">
        <v>29</v>
      </c>
      <c r="B71" s="50" t="s">
        <v>22675</v>
      </c>
      <c r="C71" s="50" t="s">
        <v>22676</v>
      </c>
      <c r="D71" s="50" t="s">
        <v>22677</v>
      </c>
      <c r="E71" s="145">
        <v>700000</v>
      </c>
      <c r="F71" s="84" t="s">
        <v>4</v>
      </c>
    </row>
    <row r="72" spans="1:6" ht="47.25">
      <c r="A72" s="84">
        <v>30</v>
      </c>
      <c r="B72" s="50" t="s">
        <v>22678</v>
      </c>
      <c r="C72" s="50" t="s">
        <v>22679</v>
      </c>
      <c r="D72" s="50" t="s">
        <v>22680</v>
      </c>
      <c r="E72" s="145">
        <v>300000</v>
      </c>
      <c r="F72" s="84" t="s">
        <v>4</v>
      </c>
    </row>
    <row r="73" spans="1:6" ht="94.5">
      <c r="A73" s="84">
        <v>31</v>
      </c>
      <c r="B73" s="50" t="s">
        <v>18889</v>
      </c>
      <c r="C73" s="50" t="s">
        <v>22681</v>
      </c>
      <c r="D73" s="50" t="s">
        <v>22682</v>
      </c>
      <c r="E73" s="145">
        <v>700000</v>
      </c>
      <c r="F73" s="84" t="s">
        <v>4</v>
      </c>
    </row>
    <row r="74" spans="1:6" ht="78.75">
      <c r="A74" s="84">
        <v>32</v>
      </c>
      <c r="B74" s="50" t="s">
        <v>12156</v>
      </c>
      <c r="C74" s="50" t="s">
        <v>22683</v>
      </c>
      <c r="D74" s="50" t="s">
        <v>22684</v>
      </c>
      <c r="E74" s="145">
        <v>800000</v>
      </c>
      <c r="F74" s="84" t="s">
        <v>4</v>
      </c>
    </row>
    <row r="75" spans="1:6" ht="63">
      <c r="A75" s="84">
        <v>33</v>
      </c>
      <c r="B75" s="50" t="s">
        <v>22685</v>
      </c>
      <c r="C75" s="50" t="s">
        <v>22686</v>
      </c>
      <c r="D75" s="50" t="s">
        <v>22687</v>
      </c>
      <c r="E75" s="145">
        <v>300000</v>
      </c>
      <c r="F75" s="84" t="s">
        <v>4</v>
      </c>
    </row>
    <row r="76" spans="1:6" ht="31.5">
      <c r="A76" s="84">
        <v>34</v>
      </c>
      <c r="B76" s="50" t="s">
        <v>22688</v>
      </c>
      <c r="C76" s="50" t="s">
        <v>22689</v>
      </c>
      <c r="D76" s="50" t="s">
        <v>11518</v>
      </c>
      <c r="E76" s="145">
        <v>600000</v>
      </c>
      <c r="F76" s="84" t="s">
        <v>4</v>
      </c>
    </row>
    <row r="77" spans="1:6" ht="63">
      <c r="A77" s="84">
        <v>35</v>
      </c>
      <c r="B77" s="50" t="s">
        <v>22690</v>
      </c>
      <c r="C77" s="50" t="s">
        <v>22691</v>
      </c>
      <c r="D77" s="50" t="s">
        <v>22692</v>
      </c>
      <c r="E77" s="145">
        <v>200000</v>
      </c>
      <c r="F77" s="84" t="s">
        <v>4</v>
      </c>
    </row>
    <row r="78" spans="1:6" ht="47.25">
      <c r="A78" s="84">
        <v>36</v>
      </c>
      <c r="B78" s="50" t="s">
        <v>9310</v>
      </c>
      <c r="C78" s="50" t="s">
        <v>22693</v>
      </c>
      <c r="D78" s="50" t="s">
        <v>22694</v>
      </c>
      <c r="E78" s="145">
        <v>100000</v>
      </c>
      <c r="F78" s="84" t="s">
        <v>118</v>
      </c>
    </row>
    <row r="79" spans="1:6" ht="47.25">
      <c r="A79" s="84">
        <v>37</v>
      </c>
      <c r="B79" s="50" t="s">
        <v>22695</v>
      </c>
      <c r="C79" s="50" t="s">
        <v>22696</v>
      </c>
      <c r="D79" s="50" t="s">
        <v>22697</v>
      </c>
      <c r="E79" s="145">
        <v>300000</v>
      </c>
      <c r="F79" s="84" t="s">
        <v>4</v>
      </c>
    </row>
    <row r="80" spans="1:6" ht="78.75">
      <c r="A80" s="84">
        <v>38</v>
      </c>
      <c r="B80" s="50" t="s">
        <v>22698</v>
      </c>
      <c r="C80" s="50" t="s">
        <v>22699</v>
      </c>
      <c r="D80" s="50" t="s">
        <v>22700</v>
      </c>
      <c r="E80" s="145">
        <v>400000</v>
      </c>
      <c r="F80" s="84" t="s">
        <v>118</v>
      </c>
    </row>
    <row r="81" spans="1:6" ht="47.25">
      <c r="A81" s="84">
        <v>39</v>
      </c>
      <c r="B81" s="50" t="s">
        <v>12507</v>
      </c>
      <c r="C81" s="50" t="s">
        <v>22701</v>
      </c>
      <c r="D81" s="50" t="s">
        <v>115</v>
      </c>
      <c r="E81" s="145">
        <v>600000</v>
      </c>
      <c r="F81" s="84" t="s">
        <v>4</v>
      </c>
    </row>
    <row r="82" spans="1:6" ht="94.5">
      <c r="A82" s="84">
        <v>40</v>
      </c>
      <c r="B82" s="50" t="s">
        <v>22702</v>
      </c>
      <c r="C82" s="50" t="s">
        <v>22703</v>
      </c>
      <c r="D82" s="50" t="s">
        <v>22704</v>
      </c>
      <c r="E82" s="145">
        <v>800000</v>
      </c>
      <c r="F82" s="84" t="s">
        <v>118</v>
      </c>
    </row>
    <row r="83" spans="1:6" ht="31.5">
      <c r="A83" s="84">
        <v>41</v>
      </c>
      <c r="B83" s="50" t="s">
        <v>22705</v>
      </c>
      <c r="C83" s="50" t="s">
        <v>22706</v>
      </c>
      <c r="D83" s="50" t="s">
        <v>115</v>
      </c>
      <c r="E83" s="145">
        <v>500000</v>
      </c>
      <c r="F83" s="84" t="s">
        <v>4</v>
      </c>
    </row>
    <row r="84" spans="1:6" ht="63">
      <c r="A84" s="84">
        <v>42</v>
      </c>
      <c r="B84" s="50" t="s">
        <v>22707</v>
      </c>
      <c r="C84" s="50" t="s">
        <v>22708</v>
      </c>
      <c r="D84" s="50" t="s">
        <v>22709</v>
      </c>
      <c r="E84" s="145">
        <v>300000</v>
      </c>
      <c r="F84" s="84" t="s">
        <v>118</v>
      </c>
    </row>
    <row r="85" spans="1:6" ht="47.25">
      <c r="A85" s="84">
        <v>43</v>
      </c>
      <c r="B85" s="50" t="s">
        <v>22482</v>
      </c>
      <c r="C85" s="50" t="s">
        <v>22710</v>
      </c>
      <c r="D85" s="50" t="s">
        <v>22694</v>
      </c>
      <c r="E85" s="145">
        <v>100000</v>
      </c>
      <c r="F85" s="84" t="s">
        <v>118</v>
      </c>
    </row>
    <row r="86" spans="1:6" ht="63">
      <c r="A86" s="84">
        <v>44</v>
      </c>
      <c r="B86" s="50" t="s">
        <v>22711</v>
      </c>
      <c r="C86" s="50" t="s">
        <v>22712</v>
      </c>
      <c r="D86" s="50" t="s">
        <v>22713</v>
      </c>
      <c r="E86" s="145">
        <v>100000</v>
      </c>
      <c r="F86" s="84" t="s">
        <v>118</v>
      </c>
    </row>
    <row r="87" spans="1:6" ht="47.25">
      <c r="A87" s="84">
        <v>45</v>
      </c>
      <c r="B87" s="50" t="s">
        <v>22714</v>
      </c>
      <c r="C87" s="50" t="s">
        <v>22715</v>
      </c>
      <c r="D87" s="50" t="s">
        <v>22716</v>
      </c>
      <c r="E87" s="145">
        <v>300000</v>
      </c>
      <c r="F87" s="84" t="s">
        <v>4</v>
      </c>
    </row>
    <row r="88" spans="1:6" ht="126">
      <c r="A88" s="84">
        <v>46</v>
      </c>
      <c r="B88" s="50" t="s">
        <v>22717</v>
      </c>
      <c r="C88" s="50" t="s">
        <v>22718</v>
      </c>
      <c r="D88" s="50" t="s">
        <v>22719</v>
      </c>
      <c r="E88" s="145">
        <v>450000</v>
      </c>
      <c r="F88" s="84" t="s">
        <v>4</v>
      </c>
    </row>
    <row r="89" spans="1:6" ht="47.25">
      <c r="A89" s="84">
        <v>47</v>
      </c>
      <c r="B89" s="50" t="s">
        <v>22720</v>
      </c>
      <c r="C89" s="50" t="s">
        <v>22721</v>
      </c>
      <c r="D89" s="50" t="s">
        <v>22722</v>
      </c>
      <c r="E89" s="145">
        <v>200000</v>
      </c>
      <c r="F89" s="84" t="s">
        <v>118</v>
      </c>
    </row>
    <row r="90" spans="1:6" ht="47.25">
      <c r="A90" s="84">
        <v>48</v>
      </c>
      <c r="B90" s="50" t="s">
        <v>22723</v>
      </c>
      <c r="C90" s="50" t="s">
        <v>22724</v>
      </c>
      <c r="D90" s="50" t="s">
        <v>22722</v>
      </c>
      <c r="E90" s="145">
        <v>100000</v>
      </c>
      <c r="F90" s="84" t="s">
        <v>118</v>
      </c>
    </row>
    <row r="91" spans="1:6" ht="63">
      <c r="A91" s="84">
        <v>49</v>
      </c>
      <c r="B91" s="50" t="s">
        <v>22725</v>
      </c>
      <c r="C91" s="50" t="s">
        <v>22726</v>
      </c>
      <c r="D91" s="50" t="s">
        <v>22677</v>
      </c>
      <c r="E91" s="145">
        <v>700000</v>
      </c>
      <c r="F91" s="84" t="s">
        <v>4</v>
      </c>
    </row>
    <row r="92" spans="1:6" ht="94.5">
      <c r="A92" s="84">
        <v>50</v>
      </c>
      <c r="B92" s="50" t="s">
        <v>22727</v>
      </c>
      <c r="C92" s="50" t="s">
        <v>22728</v>
      </c>
      <c r="D92" s="50" t="s">
        <v>22729</v>
      </c>
      <c r="E92" s="145">
        <v>800000</v>
      </c>
      <c r="F92" s="84" t="s">
        <v>118</v>
      </c>
    </row>
    <row r="93" spans="1:6" ht="78.75">
      <c r="A93" s="84">
        <v>51</v>
      </c>
      <c r="B93" s="50" t="s">
        <v>22730</v>
      </c>
      <c r="C93" s="50" t="s">
        <v>22731</v>
      </c>
      <c r="D93" s="50" t="s">
        <v>22732</v>
      </c>
      <c r="E93" s="145">
        <v>400000</v>
      </c>
      <c r="F93" s="84" t="s">
        <v>4</v>
      </c>
    </row>
    <row r="94" spans="1:6" ht="63">
      <c r="A94" s="84">
        <v>52</v>
      </c>
      <c r="B94" s="50" t="s">
        <v>22733</v>
      </c>
      <c r="C94" s="50" t="s">
        <v>22734</v>
      </c>
      <c r="D94" s="50" t="s">
        <v>22677</v>
      </c>
      <c r="E94" s="145">
        <v>600000</v>
      </c>
      <c r="F94" s="84" t="s">
        <v>4</v>
      </c>
    </row>
    <row r="95" spans="1:6" ht="47.25">
      <c r="A95" s="84">
        <v>53</v>
      </c>
      <c r="B95" s="50" t="s">
        <v>22735</v>
      </c>
      <c r="C95" s="50" t="s">
        <v>22736</v>
      </c>
      <c r="D95" s="50" t="s">
        <v>22737</v>
      </c>
      <c r="E95" s="145">
        <v>700000</v>
      </c>
      <c r="F95" s="84" t="s">
        <v>4</v>
      </c>
    </row>
    <row r="96" spans="1:6" ht="63">
      <c r="A96" s="84">
        <v>54</v>
      </c>
      <c r="B96" s="50" t="s">
        <v>22738</v>
      </c>
      <c r="C96" s="50" t="s">
        <v>22739</v>
      </c>
      <c r="D96" s="50" t="s">
        <v>22740</v>
      </c>
      <c r="E96" s="145">
        <v>100000</v>
      </c>
      <c r="F96" s="84" t="s">
        <v>118</v>
      </c>
    </row>
    <row r="97" spans="1:6" ht="47.25">
      <c r="A97" s="84">
        <v>55</v>
      </c>
      <c r="B97" s="50" t="s">
        <v>22741</v>
      </c>
      <c r="C97" s="50" t="s">
        <v>22742</v>
      </c>
      <c r="D97" s="50" t="s">
        <v>22743</v>
      </c>
      <c r="E97" s="145">
        <v>300000</v>
      </c>
      <c r="F97" s="84" t="s">
        <v>4</v>
      </c>
    </row>
    <row r="98" spans="1:6" ht="78.75">
      <c r="A98" s="84">
        <v>56</v>
      </c>
      <c r="B98" s="50" t="s">
        <v>17370</v>
      </c>
      <c r="C98" s="50" t="s">
        <v>22744</v>
      </c>
      <c r="D98" s="50" t="s">
        <v>22745</v>
      </c>
      <c r="E98" s="145">
        <v>400000</v>
      </c>
      <c r="F98" s="84" t="s">
        <v>118</v>
      </c>
    </row>
    <row r="99" spans="1:6" ht="63">
      <c r="A99" s="84">
        <v>57</v>
      </c>
      <c r="B99" s="50" t="s">
        <v>22746</v>
      </c>
      <c r="C99" s="50" t="s">
        <v>22747</v>
      </c>
      <c r="D99" s="50" t="s">
        <v>22740</v>
      </c>
      <c r="E99" s="145">
        <v>100000</v>
      </c>
      <c r="F99" s="84" t="s">
        <v>118</v>
      </c>
    </row>
    <row r="100" spans="1:6" ht="110.25">
      <c r="A100" s="84">
        <v>58</v>
      </c>
      <c r="B100" s="50" t="s">
        <v>22748</v>
      </c>
      <c r="C100" s="50" t="s">
        <v>22749</v>
      </c>
      <c r="D100" s="50" t="s">
        <v>22750</v>
      </c>
      <c r="E100" s="145">
        <v>600000</v>
      </c>
      <c r="F100" s="84" t="s">
        <v>4</v>
      </c>
    </row>
    <row r="101" spans="1:6" ht="63">
      <c r="A101" s="84">
        <v>59</v>
      </c>
      <c r="B101" s="50" t="s">
        <v>22751</v>
      </c>
      <c r="C101" s="50" t="s">
        <v>22752</v>
      </c>
      <c r="D101" s="50" t="s">
        <v>22740</v>
      </c>
      <c r="E101" s="145">
        <v>100000</v>
      </c>
      <c r="F101" s="84" t="s">
        <v>118</v>
      </c>
    </row>
    <row r="102" spans="1:6" ht="63">
      <c r="A102" s="84">
        <v>60</v>
      </c>
      <c r="B102" s="50" t="s">
        <v>22753</v>
      </c>
      <c r="C102" s="50" t="s">
        <v>22754</v>
      </c>
      <c r="D102" s="50" t="s">
        <v>22755</v>
      </c>
      <c r="E102" s="145">
        <v>400000</v>
      </c>
      <c r="F102" s="84" t="s">
        <v>118</v>
      </c>
    </row>
    <row r="103" spans="1:6" ht="63">
      <c r="A103" s="84">
        <v>61</v>
      </c>
      <c r="B103" s="50" t="s">
        <v>22756</v>
      </c>
      <c r="C103" s="50" t="s">
        <v>22757</v>
      </c>
      <c r="D103" s="50" t="s">
        <v>22737</v>
      </c>
      <c r="E103" s="145">
        <v>600000</v>
      </c>
      <c r="F103" s="84" t="s">
        <v>4</v>
      </c>
    </row>
    <row r="104" spans="1:6" ht="47.25">
      <c r="A104" s="84">
        <v>62</v>
      </c>
      <c r="B104" s="50" t="s">
        <v>22758</v>
      </c>
      <c r="C104" s="50" t="s">
        <v>22759</v>
      </c>
      <c r="D104" s="50" t="s">
        <v>22737</v>
      </c>
      <c r="E104" s="145">
        <v>700000</v>
      </c>
      <c r="F104" s="84" t="s">
        <v>4</v>
      </c>
    </row>
    <row r="105" spans="1:6" ht="47.25">
      <c r="A105" s="84">
        <v>63</v>
      </c>
      <c r="B105" s="50" t="s">
        <v>22760</v>
      </c>
      <c r="C105" s="50" t="s">
        <v>22761</v>
      </c>
      <c r="D105" s="50" t="s">
        <v>22737</v>
      </c>
      <c r="E105" s="145">
        <v>600000</v>
      </c>
      <c r="F105" s="84" t="s">
        <v>4</v>
      </c>
    </row>
    <row r="106" spans="1:6" ht="78.75">
      <c r="A106" s="84">
        <v>64</v>
      </c>
      <c r="B106" s="50" t="s">
        <v>22762</v>
      </c>
      <c r="C106" s="50" t="s">
        <v>22763</v>
      </c>
      <c r="D106" s="50" t="s">
        <v>22700</v>
      </c>
      <c r="E106" s="145">
        <v>500000</v>
      </c>
      <c r="F106" s="84" t="s">
        <v>118</v>
      </c>
    </row>
    <row r="107" spans="1:6" ht="78.75">
      <c r="A107" s="84">
        <v>65</v>
      </c>
      <c r="B107" s="50" t="s">
        <v>22764</v>
      </c>
      <c r="C107" s="50" t="s">
        <v>22765</v>
      </c>
      <c r="D107" s="50" t="s">
        <v>22766</v>
      </c>
      <c r="E107" s="145">
        <v>700000</v>
      </c>
      <c r="F107" s="84" t="s">
        <v>118</v>
      </c>
    </row>
    <row r="108" spans="1:6" ht="63">
      <c r="A108" s="84">
        <v>66</v>
      </c>
      <c r="B108" s="50" t="s">
        <v>22767</v>
      </c>
      <c r="C108" s="50" t="s">
        <v>22768</v>
      </c>
      <c r="D108" s="50" t="s">
        <v>22769</v>
      </c>
      <c r="E108" s="145">
        <v>600000</v>
      </c>
      <c r="F108" s="84" t="s">
        <v>4</v>
      </c>
    </row>
    <row r="109" spans="1:6" ht="47.25">
      <c r="A109" s="84">
        <v>67</v>
      </c>
      <c r="B109" s="50" t="s">
        <v>22770</v>
      </c>
      <c r="C109" s="50" t="s">
        <v>22771</v>
      </c>
      <c r="D109" s="50" t="s">
        <v>22737</v>
      </c>
      <c r="E109" s="145">
        <v>600000</v>
      </c>
      <c r="F109" s="84" t="s">
        <v>4</v>
      </c>
    </row>
    <row r="110" spans="1:6" ht="47.25">
      <c r="A110" s="84">
        <v>68</v>
      </c>
      <c r="B110" s="50" t="s">
        <v>22772</v>
      </c>
      <c r="C110" s="50" t="s">
        <v>22773</v>
      </c>
      <c r="D110" s="50" t="s">
        <v>22737</v>
      </c>
      <c r="E110" s="145">
        <v>600000</v>
      </c>
      <c r="F110" s="84" t="s">
        <v>4</v>
      </c>
    </row>
    <row r="111" spans="1:6" ht="47.25">
      <c r="A111" s="84">
        <v>69</v>
      </c>
      <c r="B111" s="50" t="s">
        <v>22774</v>
      </c>
      <c r="C111" s="50" t="s">
        <v>22775</v>
      </c>
      <c r="D111" s="50" t="s">
        <v>22737</v>
      </c>
      <c r="E111" s="145">
        <v>600000</v>
      </c>
      <c r="F111" s="84" t="s">
        <v>4</v>
      </c>
    </row>
    <row r="112" spans="1:6">
      <c r="A112" s="84"/>
      <c r="B112" s="2173" t="s">
        <v>535</v>
      </c>
      <c r="C112" s="2175"/>
      <c r="D112" s="84"/>
      <c r="E112" s="72"/>
      <c r="F112" s="84"/>
    </row>
    <row r="113" spans="1:6" ht="63">
      <c r="A113" s="84">
        <v>70</v>
      </c>
      <c r="B113" s="50" t="s">
        <v>22776</v>
      </c>
      <c r="C113" s="50" t="s">
        <v>22777</v>
      </c>
      <c r="D113" s="50" t="s">
        <v>22778</v>
      </c>
      <c r="E113" s="145">
        <v>1000000</v>
      </c>
      <c r="F113" s="84" t="s">
        <v>4</v>
      </c>
    </row>
    <row r="114" spans="1:6" ht="47.25">
      <c r="A114" s="84">
        <v>71</v>
      </c>
      <c r="B114" s="50" t="s">
        <v>22779</v>
      </c>
      <c r="C114" s="50" t="s">
        <v>22780</v>
      </c>
      <c r="D114" s="51" t="s">
        <v>22781</v>
      </c>
      <c r="E114" s="145">
        <v>700000</v>
      </c>
      <c r="F114" s="84" t="s">
        <v>118</v>
      </c>
    </row>
    <row r="115" spans="1:6" ht="78.75">
      <c r="A115" s="84">
        <v>72</v>
      </c>
      <c r="B115" s="50" t="s">
        <v>22782</v>
      </c>
      <c r="C115" s="50" t="s">
        <v>22783</v>
      </c>
      <c r="D115" s="342" t="s">
        <v>26434</v>
      </c>
      <c r="E115" s="145">
        <v>700000</v>
      </c>
      <c r="F115" s="84" t="s">
        <v>118</v>
      </c>
    </row>
    <row r="116" spans="1:6" ht="47.25">
      <c r="A116" s="84">
        <v>73</v>
      </c>
      <c r="B116" s="50" t="s">
        <v>22784</v>
      </c>
      <c r="C116" s="50" t="s">
        <v>26440</v>
      </c>
      <c r="D116" s="50" t="s">
        <v>22785</v>
      </c>
      <c r="E116" s="145">
        <v>1000000</v>
      </c>
      <c r="F116" s="84" t="s">
        <v>118</v>
      </c>
    </row>
    <row r="117" spans="1:6" ht="63">
      <c r="A117" s="84">
        <v>74</v>
      </c>
      <c r="B117" s="50" t="s">
        <v>22786</v>
      </c>
      <c r="C117" s="50" t="s">
        <v>22787</v>
      </c>
      <c r="D117" s="50" t="s">
        <v>22677</v>
      </c>
      <c r="E117" s="145">
        <v>1000000</v>
      </c>
      <c r="F117" s="84" t="s">
        <v>4</v>
      </c>
    </row>
    <row r="118" spans="1:6" ht="47.25">
      <c r="A118" s="84">
        <v>75</v>
      </c>
      <c r="B118" s="50" t="s">
        <v>22788</v>
      </c>
      <c r="C118" s="50" t="s">
        <v>22789</v>
      </c>
      <c r="D118" s="50" t="s">
        <v>22694</v>
      </c>
      <c r="E118" s="145">
        <v>200000</v>
      </c>
      <c r="F118" s="84" t="s">
        <v>118</v>
      </c>
    </row>
    <row r="119" spans="1:6" ht="110.25">
      <c r="A119" s="84">
        <v>76</v>
      </c>
      <c r="B119" s="50" t="s">
        <v>22790</v>
      </c>
      <c r="C119" s="50" t="s">
        <v>22791</v>
      </c>
      <c r="D119" s="50" t="s">
        <v>22792</v>
      </c>
      <c r="E119" s="145">
        <v>1200000</v>
      </c>
      <c r="F119" s="84" t="s">
        <v>4</v>
      </c>
    </row>
    <row r="120" spans="1:6" ht="47.25">
      <c r="A120" s="84">
        <v>77</v>
      </c>
      <c r="B120" s="50" t="s">
        <v>22793</v>
      </c>
      <c r="C120" s="50" t="s">
        <v>22794</v>
      </c>
      <c r="D120" s="50" t="s">
        <v>22795</v>
      </c>
      <c r="E120" s="145">
        <v>600000</v>
      </c>
      <c r="F120" s="84" t="s">
        <v>4</v>
      </c>
    </row>
    <row r="121" spans="1:6" ht="63">
      <c r="A121" s="84">
        <v>78</v>
      </c>
      <c r="B121" s="50" t="s">
        <v>22796</v>
      </c>
      <c r="C121" s="50" t="s">
        <v>22797</v>
      </c>
      <c r="D121" s="50" t="s">
        <v>22755</v>
      </c>
      <c r="E121" s="145">
        <v>400000</v>
      </c>
      <c r="F121" s="84" t="s">
        <v>118</v>
      </c>
    </row>
    <row r="122" spans="1:6" ht="47.25">
      <c r="A122" s="84">
        <v>79</v>
      </c>
      <c r="B122" s="50" t="s">
        <v>22798</v>
      </c>
      <c r="C122" s="50" t="s">
        <v>22799</v>
      </c>
      <c r="D122" s="50" t="s">
        <v>22800</v>
      </c>
      <c r="E122" s="145">
        <v>700000</v>
      </c>
      <c r="F122" s="84" t="s">
        <v>118</v>
      </c>
    </row>
    <row r="123" spans="1:6" ht="63">
      <c r="A123" s="84">
        <v>80</v>
      </c>
      <c r="B123" s="50" t="s">
        <v>22801</v>
      </c>
      <c r="C123" s="50" t="s">
        <v>22802</v>
      </c>
      <c r="D123" s="50" t="s">
        <v>22803</v>
      </c>
      <c r="E123" s="145">
        <v>1000000</v>
      </c>
      <c r="F123" s="84" t="s">
        <v>4</v>
      </c>
    </row>
    <row r="124" spans="1:6" ht="47.25">
      <c r="A124" s="84">
        <v>81</v>
      </c>
      <c r="B124" s="50" t="s">
        <v>22804</v>
      </c>
      <c r="C124" s="50" t="s">
        <v>22805</v>
      </c>
      <c r="D124" s="50" t="s">
        <v>115</v>
      </c>
      <c r="E124" s="145">
        <v>700000</v>
      </c>
      <c r="F124" s="84" t="s">
        <v>4</v>
      </c>
    </row>
    <row r="125" spans="1:6" ht="78.75">
      <c r="A125" s="84">
        <v>82</v>
      </c>
      <c r="B125" s="50" t="s">
        <v>5786</v>
      </c>
      <c r="C125" s="50" t="s">
        <v>22806</v>
      </c>
      <c r="D125" s="50" t="s">
        <v>26437</v>
      </c>
      <c r="E125" s="145">
        <v>2000000</v>
      </c>
      <c r="F125" s="84" t="s">
        <v>118</v>
      </c>
    </row>
    <row r="126" spans="1:6" ht="110.25">
      <c r="A126" s="84">
        <v>83</v>
      </c>
      <c r="B126" s="50" t="s">
        <v>22807</v>
      </c>
      <c r="C126" s="50" t="s">
        <v>22808</v>
      </c>
      <c r="D126" s="50" t="s">
        <v>22809</v>
      </c>
      <c r="E126" s="145">
        <v>700000</v>
      </c>
      <c r="F126" s="84" t="s">
        <v>4</v>
      </c>
    </row>
    <row r="127" spans="1:6" ht="110.25">
      <c r="A127" s="84">
        <v>84</v>
      </c>
      <c r="B127" s="50" t="s">
        <v>22810</v>
      </c>
      <c r="C127" s="50" t="s">
        <v>22811</v>
      </c>
      <c r="D127" s="50" t="s">
        <v>22812</v>
      </c>
      <c r="E127" s="145">
        <v>4000000</v>
      </c>
      <c r="F127" s="84" t="s">
        <v>4</v>
      </c>
    </row>
    <row r="128" spans="1:6" ht="63">
      <c r="A128" s="84">
        <v>85</v>
      </c>
      <c r="B128" s="50" t="s">
        <v>22813</v>
      </c>
      <c r="C128" s="50" t="s">
        <v>22814</v>
      </c>
      <c r="D128" s="50" t="s">
        <v>26439</v>
      </c>
      <c r="E128" s="145">
        <v>700000</v>
      </c>
      <c r="F128" s="84" t="s">
        <v>118</v>
      </c>
    </row>
    <row r="129" spans="1:6" ht="47.25">
      <c r="A129" s="84">
        <v>86</v>
      </c>
      <c r="B129" s="50" t="s">
        <v>22815</v>
      </c>
      <c r="C129" s="50" t="s">
        <v>22816</v>
      </c>
      <c r="D129" s="50" t="s">
        <v>22817</v>
      </c>
      <c r="E129" s="145">
        <v>500000</v>
      </c>
      <c r="F129" s="84" t="s">
        <v>118</v>
      </c>
    </row>
    <row r="130" spans="1:6" ht="63">
      <c r="A130" s="84">
        <v>87</v>
      </c>
      <c r="B130" s="50" t="s">
        <v>22818</v>
      </c>
      <c r="C130" s="50" t="s">
        <v>22819</v>
      </c>
      <c r="D130" s="50" t="s">
        <v>22677</v>
      </c>
      <c r="E130" s="145">
        <v>1200000</v>
      </c>
      <c r="F130" s="84" t="s">
        <v>4</v>
      </c>
    </row>
    <row r="131" spans="1:6" ht="47.25">
      <c r="A131" s="84">
        <v>88</v>
      </c>
      <c r="B131" s="50" t="s">
        <v>22820</v>
      </c>
      <c r="C131" s="50" t="s">
        <v>22821</v>
      </c>
      <c r="D131" s="50" t="s">
        <v>22822</v>
      </c>
      <c r="E131" s="145">
        <v>700000</v>
      </c>
      <c r="F131" s="84" t="s">
        <v>118</v>
      </c>
    </row>
    <row r="132" spans="1:6" ht="47.25">
      <c r="A132" s="84">
        <v>89</v>
      </c>
      <c r="B132" s="50" t="s">
        <v>22823</v>
      </c>
      <c r="C132" s="50" t="s">
        <v>22824</v>
      </c>
      <c r="D132" s="50" t="s">
        <v>22825</v>
      </c>
      <c r="E132" s="145">
        <v>700000</v>
      </c>
      <c r="F132" s="84" t="s">
        <v>118</v>
      </c>
    </row>
    <row r="133" spans="1:6" ht="47.25">
      <c r="A133" s="84">
        <v>90</v>
      </c>
      <c r="B133" s="50" t="s">
        <v>22826</v>
      </c>
      <c r="C133" s="50" t="s">
        <v>22827</v>
      </c>
      <c r="D133" s="50" t="s">
        <v>22828</v>
      </c>
      <c r="E133" s="145">
        <v>300000</v>
      </c>
      <c r="F133" s="84" t="s">
        <v>118</v>
      </c>
    </row>
    <row r="134" spans="1:6" ht="47.25">
      <c r="A134" s="84">
        <v>91</v>
      </c>
      <c r="B134" s="50" t="s">
        <v>22829</v>
      </c>
      <c r="C134" s="50" t="s">
        <v>22830</v>
      </c>
      <c r="D134" s="50" t="s">
        <v>11518</v>
      </c>
      <c r="E134" s="145">
        <v>500000</v>
      </c>
      <c r="F134" s="84" t="s">
        <v>4</v>
      </c>
    </row>
    <row r="135" spans="1:6" ht="47.25">
      <c r="A135" s="84">
        <v>92</v>
      </c>
      <c r="B135" s="50" t="s">
        <v>22831</v>
      </c>
      <c r="C135" s="50" t="s">
        <v>22832</v>
      </c>
      <c r="D135" s="50" t="s">
        <v>11518</v>
      </c>
      <c r="E135" s="145">
        <v>700000</v>
      </c>
      <c r="F135" s="84" t="s">
        <v>4</v>
      </c>
    </row>
    <row r="136" spans="1:6">
      <c r="A136" s="84"/>
      <c r="B136" s="85" t="s">
        <v>662</v>
      </c>
      <c r="C136" s="84"/>
      <c r="D136" s="84"/>
      <c r="E136" s="72"/>
      <c r="F136" s="84"/>
    </row>
    <row r="137" spans="1:6" ht="63">
      <c r="A137" s="84">
        <v>93</v>
      </c>
      <c r="B137" s="50" t="s">
        <v>22833</v>
      </c>
      <c r="C137" s="50" t="s">
        <v>22834</v>
      </c>
      <c r="D137" s="50" t="s">
        <v>22835</v>
      </c>
      <c r="E137" s="145">
        <v>200000</v>
      </c>
      <c r="F137" s="84" t="s">
        <v>118</v>
      </c>
    </row>
    <row r="138" spans="1:6" ht="63">
      <c r="A138" s="84">
        <v>94</v>
      </c>
      <c r="B138" s="50" t="s">
        <v>22836</v>
      </c>
      <c r="C138" s="50" t="s">
        <v>22837</v>
      </c>
      <c r="D138" s="50" t="s">
        <v>22838</v>
      </c>
      <c r="E138" s="145">
        <v>500000</v>
      </c>
      <c r="F138" s="84" t="s">
        <v>4</v>
      </c>
    </row>
    <row r="139" spans="1:6" ht="63">
      <c r="A139" s="84">
        <v>95</v>
      </c>
      <c r="B139" s="50" t="s">
        <v>22839</v>
      </c>
      <c r="C139" s="50" t="s">
        <v>22840</v>
      </c>
      <c r="D139" s="50" t="s">
        <v>22838</v>
      </c>
      <c r="E139" s="145">
        <v>500000</v>
      </c>
      <c r="F139" s="84" t="s">
        <v>4</v>
      </c>
    </row>
    <row r="140" spans="1:6" ht="63">
      <c r="A140" s="84">
        <v>96</v>
      </c>
      <c r="B140" s="50" t="s">
        <v>22841</v>
      </c>
      <c r="C140" s="50" t="s">
        <v>22842</v>
      </c>
      <c r="D140" s="50" t="s">
        <v>22843</v>
      </c>
      <c r="E140" s="145">
        <v>300000</v>
      </c>
      <c r="F140" s="84" t="s">
        <v>4</v>
      </c>
    </row>
    <row r="141" spans="1:6" ht="63">
      <c r="A141" s="84">
        <v>97</v>
      </c>
      <c r="B141" s="50" t="s">
        <v>22844</v>
      </c>
      <c r="C141" s="50" t="s">
        <v>22845</v>
      </c>
      <c r="D141" s="50" t="s">
        <v>22846</v>
      </c>
      <c r="E141" s="145">
        <v>700000</v>
      </c>
      <c r="F141" s="84"/>
    </row>
    <row r="142" spans="1:6">
      <c r="A142" s="84"/>
      <c r="B142" s="2173" t="s">
        <v>2090</v>
      </c>
      <c r="C142" s="2174"/>
      <c r="D142" s="2175"/>
      <c r="E142" s="976">
        <f>SUM(E41:E141)</f>
        <v>57682075.280000001</v>
      </c>
      <c r="F142" s="84"/>
    </row>
    <row r="143" spans="1:6" s="1171" customFormat="1">
      <c r="A143" s="2168" t="s">
        <v>3665</v>
      </c>
      <c r="B143" s="2168"/>
      <c r="C143" s="2168"/>
      <c r="D143" s="2168"/>
      <c r="E143" s="2168"/>
      <c r="F143" s="2168"/>
    </row>
    <row r="144" spans="1:6" s="1171" customFormat="1" ht="63.75" customHeight="1">
      <c r="A144" s="2168" t="s">
        <v>3666</v>
      </c>
      <c r="B144" s="2168"/>
      <c r="C144" s="2168"/>
      <c r="D144" s="2168" t="s">
        <v>3667</v>
      </c>
      <c r="E144" s="2168"/>
      <c r="F144" s="2168"/>
    </row>
    <row r="145" spans="1:6" ht="80.25" customHeight="1">
      <c r="A145" s="2143" t="s">
        <v>42136</v>
      </c>
      <c r="B145" s="2143"/>
      <c r="C145" s="2143"/>
      <c r="D145" s="2143" t="s">
        <v>1392</v>
      </c>
      <c r="E145" s="2143"/>
      <c r="F145" s="2143"/>
    </row>
    <row r="147" spans="1:6" ht="15">
      <c r="A147" s="1167"/>
      <c r="B147" s="1167"/>
      <c r="C147" s="1167"/>
      <c r="D147" s="1167"/>
      <c r="E147" s="1167"/>
      <c r="F147" s="1167"/>
    </row>
    <row r="148" spans="1:6" ht="15">
      <c r="A148" s="1167"/>
      <c r="B148" s="1167"/>
      <c r="C148" s="1167"/>
      <c r="D148" s="1167"/>
      <c r="E148" s="1167"/>
      <c r="F148" s="1167"/>
    </row>
    <row r="151" spans="1:6" ht="47.25">
      <c r="A151" s="84"/>
      <c r="B151" s="50" t="s">
        <v>5786</v>
      </c>
      <c r="C151" s="50" t="s">
        <v>22806</v>
      </c>
      <c r="D151" s="304" t="s">
        <v>26436</v>
      </c>
      <c r="E151" s="145">
        <v>3000000</v>
      </c>
      <c r="F151" s="84" t="s">
        <v>118</v>
      </c>
    </row>
    <row r="152" spans="1:6" ht="47.25">
      <c r="A152" s="84"/>
      <c r="B152" s="50" t="s">
        <v>22813</v>
      </c>
      <c r="C152" s="50" t="s">
        <v>22814</v>
      </c>
      <c r="D152" s="304" t="s">
        <v>26438</v>
      </c>
      <c r="E152" s="145">
        <v>1000000</v>
      </c>
      <c r="F152" s="84" t="s">
        <v>118</v>
      </c>
    </row>
    <row r="153" spans="1:6" ht="63">
      <c r="A153" s="84"/>
      <c r="B153" s="50" t="s">
        <v>20178</v>
      </c>
      <c r="C153" s="50" t="s">
        <v>22650</v>
      </c>
      <c r="D153" s="97" t="s">
        <v>22651</v>
      </c>
      <c r="E153" s="145">
        <v>800000</v>
      </c>
      <c r="F153" s="84" t="s">
        <v>4</v>
      </c>
    </row>
    <row r="154" spans="1:6">
      <c r="A154" s="84"/>
      <c r="B154" s="2173" t="s">
        <v>21645</v>
      </c>
      <c r="C154" s="2175"/>
      <c r="D154" s="84"/>
      <c r="E154" s="72"/>
      <c r="F154" s="84"/>
    </row>
    <row r="155" spans="1:6" ht="110.25">
      <c r="A155" s="84"/>
      <c r="B155" s="50" t="s">
        <v>22847</v>
      </c>
      <c r="C155" s="50" t="s">
        <v>22848</v>
      </c>
      <c r="D155" s="50" t="s">
        <v>26435</v>
      </c>
      <c r="E155" s="145">
        <v>5000000</v>
      </c>
      <c r="F155" s="84" t="s">
        <v>4</v>
      </c>
    </row>
    <row r="156" spans="1:6">
      <c r="E156" s="977">
        <f>SUM(E151:E155)</f>
        <v>9800000</v>
      </c>
    </row>
    <row r="159" spans="1:6">
      <c r="E159" s="977">
        <f>E156+E142+E21</f>
        <v>109040875.52000001</v>
      </c>
    </row>
  </sheetData>
  <mergeCells count="21">
    <mergeCell ref="B154:C154"/>
    <mergeCell ref="B142:D142"/>
    <mergeCell ref="A145:C145"/>
    <mergeCell ref="D145:F145"/>
    <mergeCell ref="A143:F143"/>
    <mergeCell ref="A144:C144"/>
    <mergeCell ref="D144:F144"/>
    <mergeCell ref="B112:C112"/>
    <mergeCell ref="B40:C40"/>
    <mergeCell ref="A1:F1"/>
    <mergeCell ref="A2:F2"/>
    <mergeCell ref="A3:F3"/>
    <mergeCell ref="B10:D10"/>
    <mergeCell ref="B21:D21"/>
    <mergeCell ref="A22:C22"/>
    <mergeCell ref="D22:F22"/>
    <mergeCell ref="A36:F36"/>
    <mergeCell ref="A37:F37"/>
    <mergeCell ref="A38:F38"/>
    <mergeCell ref="B45:C45"/>
    <mergeCell ref="B47:C47"/>
  </mergeCells>
  <pageMargins left="0.7" right="0.7" top="0.75" bottom="0.75" header="0.3" footer="0.3"/>
  <pageSetup orientation="landscape" r:id="rId1"/>
</worksheet>
</file>

<file path=xl/worksheets/sheet199.xml><?xml version="1.0" encoding="utf-8"?>
<worksheet xmlns="http://schemas.openxmlformats.org/spreadsheetml/2006/main" xmlns:r="http://schemas.openxmlformats.org/officeDocument/2006/relationships">
  <sheetPr>
    <tabColor theme="5" tint="-0.499984740745262"/>
  </sheetPr>
  <dimension ref="A1:H135"/>
  <sheetViews>
    <sheetView topLeftCell="A28" workbookViewId="0">
      <selection activeCell="I40" sqref="I40"/>
    </sheetView>
  </sheetViews>
  <sheetFormatPr defaultRowHeight="15.75"/>
  <cols>
    <col min="1" max="1" width="7" style="416" customWidth="1"/>
    <col min="2" max="2" width="14.42578125" style="342" customWidth="1"/>
    <col min="3" max="3" width="43.85546875" style="342" customWidth="1"/>
    <col min="4" max="4" width="25.5703125" style="342" customWidth="1"/>
    <col min="5" max="5" width="20.7109375" style="1891" customWidth="1"/>
    <col min="6" max="6" width="9.42578125" style="1083" customWidth="1"/>
    <col min="7" max="7" width="9.140625" style="126"/>
    <col min="8" max="8" width="14.28515625" style="126" customWidth="1"/>
    <col min="9" max="16384" width="9.140625" style="126"/>
  </cols>
  <sheetData>
    <row r="1" spans="1:6">
      <c r="A1" s="2234" t="s">
        <v>133</v>
      </c>
      <c r="B1" s="2234"/>
      <c r="C1" s="2234"/>
      <c r="D1" s="2234"/>
      <c r="E1" s="2234"/>
      <c r="F1" s="2234"/>
    </row>
    <row r="2" spans="1:6">
      <c r="A2" s="2234" t="s">
        <v>26378</v>
      </c>
      <c r="B2" s="2234"/>
      <c r="C2" s="2234"/>
      <c r="D2" s="2234"/>
      <c r="E2" s="2234"/>
      <c r="F2" s="2234"/>
    </row>
    <row r="3" spans="1:6">
      <c r="A3" s="2234" t="s">
        <v>6436</v>
      </c>
      <c r="B3" s="2234"/>
      <c r="C3" s="2234"/>
      <c r="D3" s="2234"/>
      <c r="E3" s="2234"/>
      <c r="F3" s="2234"/>
    </row>
    <row r="4" spans="1:6" ht="31.5">
      <c r="A4" s="387" t="s">
        <v>134</v>
      </c>
      <c r="B4" s="377" t="s">
        <v>676</v>
      </c>
      <c r="C4" s="377" t="s">
        <v>463</v>
      </c>
      <c r="D4" s="377" t="s">
        <v>788</v>
      </c>
      <c r="E4" s="1887" t="s">
        <v>1394</v>
      </c>
      <c r="F4" s="387" t="s">
        <v>677</v>
      </c>
    </row>
    <row r="5" spans="1:6">
      <c r="A5" s="387"/>
      <c r="B5" s="2195" t="s">
        <v>139</v>
      </c>
      <c r="C5" s="2195"/>
      <c r="D5" s="377"/>
      <c r="E5" s="1887"/>
      <c r="F5" s="387"/>
    </row>
    <row r="6" spans="1:6" ht="31.5">
      <c r="A6" s="147">
        <v>1</v>
      </c>
      <c r="B6" s="1879" t="s">
        <v>26426</v>
      </c>
      <c r="C6" s="1879" t="s">
        <v>26379</v>
      </c>
      <c r="D6" s="1879" t="s">
        <v>1233</v>
      </c>
      <c r="E6" s="1888">
        <v>2720000</v>
      </c>
      <c r="F6" s="890" t="s">
        <v>583</v>
      </c>
    </row>
    <row r="7" spans="1:6" ht="31.5">
      <c r="A7" s="147">
        <f>1+A6</f>
        <v>2</v>
      </c>
      <c r="B7" s="1879" t="s">
        <v>3288</v>
      </c>
      <c r="C7" s="1879" t="s">
        <v>26427</v>
      </c>
      <c r="D7" s="1879" t="s">
        <v>26380</v>
      </c>
      <c r="E7" s="1888">
        <v>1249203</v>
      </c>
      <c r="F7" s="890" t="s">
        <v>583</v>
      </c>
    </row>
    <row r="8" spans="1:6" ht="110.25">
      <c r="A8" s="147">
        <f t="shared" ref="A8:A19" si="0">1+A7</f>
        <v>3</v>
      </c>
      <c r="B8" s="333" t="s">
        <v>5</v>
      </c>
      <c r="C8" s="333" t="s">
        <v>26381</v>
      </c>
      <c r="D8" s="333" t="s">
        <v>17680</v>
      </c>
      <c r="E8" s="1277">
        <v>527000</v>
      </c>
      <c r="F8" s="63" t="s">
        <v>583</v>
      </c>
    </row>
    <row r="9" spans="1:6" ht="47.25">
      <c r="A9" s="147">
        <f t="shared" si="0"/>
        <v>4</v>
      </c>
      <c r="B9" s="333" t="s">
        <v>26382</v>
      </c>
      <c r="C9" s="333" t="s">
        <v>26383</v>
      </c>
      <c r="D9" s="333" t="s">
        <v>26384</v>
      </c>
      <c r="E9" s="1277">
        <v>333909.92</v>
      </c>
      <c r="F9" s="63" t="s">
        <v>583</v>
      </c>
    </row>
    <row r="10" spans="1:6" ht="47.25">
      <c r="A10" s="147">
        <f t="shared" si="0"/>
        <v>5</v>
      </c>
      <c r="B10" s="333" t="s">
        <v>12</v>
      </c>
      <c r="C10" s="333" t="s">
        <v>26385</v>
      </c>
      <c r="D10" s="333" t="s">
        <v>1738</v>
      </c>
      <c r="E10" s="1277">
        <v>1368000</v>
      </c>
      <c r="F10" s="63" t="s">
        <v>583</v>
      </c>
    </row>
    <row r="11" spans="1:6">
      <c r="A11" s="147"/>
      <c r="B11" s="2233" t="s">
        <v>142</v>
      </c>
      <c r="C11" s="2233"/>
      <c r="D11" s="2233"/>
      <c r="E11" s="1889"/>
      <c r="F11" s="63"/>
    </row>
    <row r="12" spans="1:6" ht="78.75">
      <c r="A12" s="147">
        <v>6</v>
      </c>
      <c r="B12" s="333" t="s">
        <v>5</v>
      </c>
      <c r="C12" s="333" t="s">
        <v>26386</v>
      </c>
      <c r="D12" s="333" t="s">
        <v>686</v>
      </c>
      <c r="E12" s="1277">
        <v>1275000</v>
      </c>
      <c r="F12" s="63" t="s">
        <v>583</v>
      </c>
    </row>
    <row r="13" spans="1:6" ht="47.25">
      <c r="A13" s="147">
        <f t="shared" si="0"/>
        <v>7</v>
      </c>
      <c r="B13" s="333" t="s">
        <v>12</v>
      </c>
      <c r="C13" s="333" t="s">
        <v>26387</v>
      </c>
      <c r="D13" s="333" t="s">
        <v>1738</v>
      </c>
      <c r="E13" s="1277">
        <v>1380000</v>
      </c>
      <c r="F13" s="63" t="s">
        <v>583</v>
      </c>
    </row>
    <row r="14" spans="1:6" ht="47.25">
      <c r="A14" s="147">
        <f t="shared" si="0"/>
        <v>8</v>
      </c>
      <c r="B14" s="333" t="s">
        <v>688</v>
      </c>
      <c r="C14" s="333" t="s">
        <v>26388</v>
      </c>
      <c r="D14" s="333" t="s">
        <v>26389</v>
      </c>
      <c r="E14" s="1277">
        <v>444056.46</v>
      </c>
      <c r="F14" s="63" t="s">
        <v>583</v>
      </c>
    </row>
    <row r="15" spans="1:6">
      <c r="A15" s="147"/>
      <c r="B15" s="2237" t="s">
        <v>1919</v>
      </c>
      <c r="C15" s="2238"/>
      <c r="D15" s="333"/>
      <c r="E15" s="1277"/>
      <c r="F15" s="63"/>
    </row>
    <row r="16" spans="1:6" ht="63">
      <c r="A16" s="147">
        <v>9</v>
      </c>
      <c r="B16" s="333" t="s">
        <v>195</v>
      </c>
      <c r="C16" s="333" t="s">
        <v>26390</v>
      </c>
      <c r="D16" s="333" t="s">
        <v>196</v>
      </c>
      <c r="E16" s="1277">
        <v>5738793</v>
      </c>
      <c r="F16" s="63"/>
    </row>
    <row r="17" spans="1:6">
      <c r="A17" s="147"/>
      <c r="B17" s="85" t="s">
        <v>593</v>
      </c>
      <c r="C17" s="84"/>
      <c r="D17" s="84"/>
      <c r="E17" s="1889"/>
      <c r="F17" s="63"/>
    </row>
    <row r="18" spans="1:6" ht="47.25">
      <c r="A18" s="147">
        <v>10</v>
      </c>
      <c r="B18" s="333" t="s">
        <v>39</v>
      </c>
      <c r="C18" s="333" t="s">
        <v>26391</v>
      </c>
      <c r="D18" s="333" t="s">
        <v>8206</v>
      </c>
      <c r="E18" s="1277">
        <v>20000000</v>
      </c>
      <c r="F18" s="63" t="s">
        <v>583</v>
      </c>
    </row>
    <row r="19" spans="1:6" ht="47.25">
      <c r="A19" s="147">
        <f t="shared" si="0"/>
        <v>11</v>
      </c>
      <c r="B19" s="333" t="s">
        <v>41</v>
      </c>
      <c r="C19" s="333" t="s">
        <v>26428</v>
      </c>
      <c r="D19" s="333" t="s">
        <v>17708</v>
      </c>
      <c r="E19" s="1277">
        <v>10000000</v>
      </c>
      <c r="F19" s="63" t="s">
        <v>583</v>
      </c>
    </row>
    <row r="20" spans="1:6">
      <c r="A20" s="147"/>
      <c r="B20" s="2237" t="s">
        <v>9771</v>
      </c>
      <c r="C20" s="2293"/>
      <c r="D20" s="2238"/>
      <c r="E20" s="1890">
        <f>SUM(E6:E19)</f>
        <v>45035962.380000003</v>
      </c>
      <c r="F20" s="63"/>
    </row>
    <row r="21" spans="1:6" ht="91.5" customHeight="1">
      <c r="A21" s="2143" t="s">
        <v>26429</v>
      </c>
      <c r="B21" s="2143"/>
      <c r="C21" s="2143"/>
      <c r="D21" s="2143" t="s">
        <v>1392</v>
      </c>
      <c r="E21" s="2143"/>
      <c r="F21" s="2143"/>
    </row>
    <row r="37" spans="1:6">
      <c r="A37" s="2234" t="s">
        <v>133</v>
      </c>
      <c r="B37" s="2234"/>
      <c r="C37" s="2234"/>
      <c r="D37" s="2234"/>
      <c r="E37" s="2234"/>
      <c r="F37" s="2234"/>
    </row>
    <row r="38" spans="1:6">
      <c r="A38" s="2234" t="s">
        <v>26378</v>
      </c>
      <c r="B38" s="2234"/>
      <c r="C38" s="2234"/>
      <c r="D38" s="2234"/>
      <c r="E38" s="2234"/>
      <c r="F38" s="2234"/>
    </row>
    <row r="39" spans="1:6">
      <c r="A39" s="2234" t="s">
        <v>6436</v>
      </c>
      <c r="B39" s="2234"/>
      <c r="C39" s="2234"/>
      <c r="D39" s="2234"/>
      <c r="E39" s="2234"/>
      <c r="F39" s="2234"/>
    </row>
    <row r="40" spans="1:6" ht="31.5" customHeight="1">
      <c r="A40" s="387" t="s">
        <v>134</v>
      </c>
      <c r="B40" s="377" t="s">
        <v>676</v>
      </c>
      <c r="C40" s="377" t="s">
        <v>463</v>
      </c>
      <c r="D40" s="377" t="s">
        <v>788</v>
      </c>
      <c r="E40" s="1887" t="s">
        <v>1394</v>
      </c>
      <c r="F40" s="387" t="s">
        <v>677</v>
      </c>
    </row>
    <row r="41" spans="1:6" ht="14.25" customHeight="1">
      <c r="A41" s="147"/>
      <c r="B41" s="2171" t="s">
        <v>810</v>
      </c>
      <c r="C41" s="2171"/>
      <c r="D41" s="84"/>
      <c r="E41" s="1889"/>
      <c r="F41" s="63"/>
    </row>
    <row r="42" spans="1:6" ht="47.25">
      <c r="A42" s="147">
        <v>1</v>
      </c>
      <c r="B42" s="1892" t="s">
        <v>43317</v>
      </c>
      <c r="C42" s="335" t="s">
        <v>26392</v>
      </c>
      <c r="D42" s="1892" t="s">
        <v>43318</v>
      </c>
      <c r="E42" s="1893">
        <v>240000</v>
      </c>
      <c r="F42" s="63" t="s">
        <v>4</v>
      </c>
    </row>
    <row r="43" spans="1:6" ht="47.25">
      <c r="A43" s="147">
        <f>A42+1</f>
        <v>2</v>
      </c>
      <c r="B43" s="1892" t="s">
        <v>43319</v>
      </c>
      <c r="C43" s="335" t="s">
        <v>26394</v>
      </c>
      <c r="D43" s="1892" t="s">
        <v>43318</v>
      </c>
      <c r="E43" s="1893">
        <v>240000</v>
      </c>
      <c r="F43" s="63" t="s">
        <v>4</v>
      </c>
    </row>
    <row r="44" spans="1:6" ht="47.25">
      <c r="A44" s="147">
        <f t="shared" ref="A44:A107" si="1">A43+1</f>
        <v>3</v>
      </c>
      <c r="B44" s="1892" t="s">
        <v>43320</v>
      </c>
      <c r="C44" s="335" t="s">
        <v>26396</v>
      </c>
      <c r="D44" s="1892" t="s">
        <v>43321</v>
      </c>
      <c r="E44" s="1893">
        <v>300000</v>
      </c>
      <c r="F44" s="63" t="s">
        <v>4</v>
      </c>
    </row>
    <row r="45" spans="1:6" ht="47.25">
      <c r="A45" s="147">
        <f t="shared" si="1"/>
        <v>4</v>
      </c>
      <c r="B45" s="1892" t="s">
        <v>43322</v>
      </c>
      <c r="C45" s="335" t="s">
        <v>26398</v>
      </c>
      <c r="D45" s="1892" t="s">
        <v>43318</v>
      </c>
      <c r="E45" s="1893">
        <v>240000</v>
      </c>
      <c r="F45" s="63" t="s">
        <v>4</v>
      </c>
    </row>
    <row r="46" spans="1:6" ht="47.25">
      <c r="A46" s="147">
        <f t="shared" si="1"/>
        <v>5</v>
      </c>
      <c r="B46" s="1892" t="s">
        <v>43323</v>
      </c>
      <c r="C46" s="335" t="s">
        <v>26400</v>
      </c>
      <c r="D46" s="1892" t="s">
        <v>43318</v>
      </c>
      <c r="E46" s="1893">
        <v>240000</v>
      </c>
      <c r="F46" s="63" t="s">
        <v>4</v>
      </c>
    </row>
    <row r="47" spans="1:6" ht="47.25">
      <c r="A47" s="147">
        <f t="shared" si="1"/>
        <v>6</v>
      </c>
      <c r="B47" s="1892" t="s">
        <v>43324</v>
      </c>
      <c r="C47" s="335" t="s">
        <v>26441</v>
      </c>
      <c r="D47" s="1892" t="s">
        <v>43318</v>
      </c>
      <c r="E47" s="1893">
        <v>240000</v>
      </c>
      <c r="F47" s="63" t="s">
        <v>4</v>
      </c>
    </row>
    <row r="48" spans="1:6" ht="47.25">
      <c r="A48" s="147">
        <f t="shared" si="1"/>
        <v>7</v>
      </c>
      <c r="B48" s="1892" t="s">
        <v>43325</v>
      </c>
      <c r="C48" s="335" t="s">
        <v>26442</v>
      </c>
      <c r="D48" s="1892" t="s">
        <v>43318</v>
      </c>
      <c r="E48" s="1893">
        <v>240000</v>
      </c>
      <c r="F48" s="63" t="s">
        <v>4</v>
      </c>
    </row>
    <row r="49" spans="1:6" ht="47.25">
      <c r="A49" s="147">
        <f t="shared" si="1"/>
        <v>8</v>
      </c>
      <c r="B49" s="1892" t="s">
        <v>43326</v>
      </c>
      <c r="C49" s="335" t="s">
        <v>26443</v>
      </c>
      <c r="D49" s="1892" t="s">
        <v>43318</v>
      </c>
      <c r="E49" s="1893">
        <v>240000</v>
      </c>
      <c r="F49" s="63" t="s">
        <v>4</v>
      </c>
    </row>
    <row r="50" spans="1:6" ht="47.25">
      <c r="A50" s="147">
        <f t="shared" si="1"/>
        <v>9</v>
      </c>
      <c r="B50" s="1892" t="s">
        <v>43327</v>
      </c>
      <c r="C50" s="335" t="s">
        <v>26444</v>
      </c>
      <c r="D50" s="1892" t="s">
        <v>43318</v>
      </c>
      <c r="E50" s="1893">
        <v>240000</v>
      </c>
      <c r="F50" s="63" t="s">
        <v>4</v>
      </c>
    </row>
    <row r="51" spans="1:6" ht="47.25">
      <c r="A51" s="147">
        <f t="shared" si="1"/>
        <v>10</v>
      </c>
      <c r="B51" s="1892" t="s">
        <v>43328</v>
      </c>
      <c r="C51" s="335" t="s">
        <v>26445</v>
      </c>
      <c r="D51" s="1892" t="s">
        <v>43329</v>
      </c>
      <c r="E51" s="1893">
        <v>260000</v>
      </c>
      <c r="F51" s="63" t="s">
        <v>4</v>
      </c>
    </row>
    <row r="52" spans="1:6" ht="47.25">
      <c r="A52" s="147">
        <f t="shared" si="1"/>
        <v>11</v>
      </c>
      <c r="B52" s="1892" t="s">
        <v>43330</v>
      </c>
      <c r="C52" s="335" t="s">
        <v>26446</v>
      </c>
      <c r="D52" s="1892" t="s">
        <v>43318</v>
      </c>
      <c r="E52" s="1893">
        <v>240000</v>
      </c>
      <c r="F52" s="63" t="s">
        <v>4</v>
      </c>
    </row>
    <row r="53" spans="1:6" ht="47.25">
      <c r="A53" s="147">
        <f t="shared" si="1"/>
        <v>12</v>
      </c>
      <c r="B53" s="1892" t="s">
        <v>43331</v>
      </c>
      <c r="C53" s="335" t="s">
        <v>26447</v>
      </c>
      <c r="D53" s="1892" t="s">
        <v>43318</v>
      </c>
      <c r="E53" s="1893">
        <v>240000</v>
      </c>
      <c r="F53" s="63" t="s">
        <v>4</v>
      </c>
    </row>
    <row r="54" spans="1:6" ht="47.25">
      <c r="A54" s="147">
        <f t="shared" si="1"/>
        <v>13</v>
      </c>
      <c r="B54" s="1892" t="s">
        <v>43332</v>
      </c>
      <c r="C54" s="335" t="s">
        <v>26448</v>
      </c>
      <c r="D54" s="1892" t="s">
        <v>43318</v>
      </c>
      <c r="E54" s="1893">
        <v>240000</v>
      </c>
      <c r="F54" s="63" t="s">
        <v>4</v>
      </c>
    </row>
    <row r="55" spans="1:6" ht="47.25">
      <c r="A55" s="147">
        <f t="shared" si="1"/>
        <v>14</v>
      </c>
      <c r="B55" s="1892" t="s">
        <v>43333</v>
      </c>
      <c r="C55" s="335" t="s">
        <v>26449</v>
      </c>
      <c r="D55" s="1892" t="s">
        <v>43318</v>
      </c>
      <c r="E55" s="1893">
        <v>240000</v>
      </c>
      <c r="F55" s="63" t="s">
        <v>4</v>
      </c>
    </row>
    <row r="56" spans="1:6" ht="47.25">
      <c r="A56" s="147">
        <f t="shared" si="1"/>
        <v>15</v>
      </c>
      <c r="B56" s="1892" t="s">
        <v>43334</v>
      </c>
      <c r="C56" s="335" t="s">
        <v>26450</v>
      </c>
      <c r="D56" s="1892" t="s">
        <v>43318</v>
      </c>
      <c r="E56" s="1893">
        <v>240000</v>
      </c>
      <c r="F56" s="63" t="s">
        <v>4</v>
      </c>
    </row>
    <row r="57" spans="1:6" ht="47.25">
      <c r="A57" s="147">
        <f t="shared" si="1"/>
        <v>16</v>
      </c>
      <c r="B57" s="1892" t="s">
        <v>37645</v>
      </c>
      <c r="C57" s="335" t="s">
        <v>26451</v>
      </c>
      <c r="D57" s="1892" t="s">
        <v>43318</v>
      </c>
      <c r="E57" s="1893">
        <v>240000</v>
      </c>
      <c r="F57" s="63" t="s">
        <v>4</v>
      </c>
    </row>
    <row r="58" spans="1:6" ht="47.25">
      <c r="A58" s="147">
        <f t="shared" si="1"/>
        <v>17</v>
      </c>
      <c r="B58" s="1892" t="s">
        <v>43335</v>
      </c>
      <c r="C58" s="335" t="s">
        <v>26452</v>
      </c>
      <c r="D58" s="1892" t="s">
        <v>43318</v>
      </c>
      <c r="E58" s="1893">
        <v>240000</v>
      </c>
      <c r="F58" s="63" t="s">
        <v>4</v>
      </c>
    </row>
    <row r="59" spans="1:6" ht="47.25">
      <c r="A59" s="147">
        <f t="shared" si="1"/>
        <v>18</v>
      </c>
      <c r="B59" s="1892" t="s">
        <v>43336</v>
      </c>
      <c r="C59" s="335" t="s">
        <v>26453</v>
      </c>
      <c r="D59" s="1892" t="s">
        <v>43318</v>
      </c>
      <c r="E59" s="1893">
        <v>240000</v>
      </c>
      <c r="F59" s="63" t="s">
        <v>4</v>
      </c>
    </row>
    <row r="60" spans="1:6" ht="47.25">
      <c r="A60" s="147">
        <f t="shared" si="1"/>
        <v>19</v>
      </c>
      <c r="B60" s="1892" t="s">
        <v>43337</v>
      </c>
      <c r="C60" s="335" t="s">
        <v>26454</v>
      </c>
      <c r="D60" s="1892" t="s">
        <v>43329</v>
      </c>
      <c r="E60" s="1893">
        <v>260000</v>
      </c>
      <c r="F60" s="63" t="s">
        <v>4</v>
      </c>
    </row>
    <row r="61" spans="1:6" ht="47.25">
      <c r="A61" s="147">
        <f t="shared" si="1"/>
        <v>20</v>
      </c>
      <c r="B61" s="1892" t="s">
        <v>43338</v>
      </c>
      <c r="C61" s="335" t="s">
        <v>26455</v>
      </c>
      <c r="D61" s="1892" t="s">
        <v>43318</v>
      </c>
      <c r="E61" s="1893">
        <v>240000</v>
      </c>
      <c r="F61" s="63" t="s">
        <v>4</v>
      </c>
    </row>
    <row r="62" spans="1:6" ht="47.25">
      <c r="A62" s="147">
        <f t="shared" si="1"/>
        <v>21</v>
      </c>
      <c r="B62" s="1892" t="s">
        <v>43339</v>
      </c>
      <c r="C62" s="335" t="s">
        <v>26456</v>
      </c>
      <c r="D62" s="1892" t="s">
        <v>43318</v>
      </c>
      <c r="E62" s="1893">
        <v>240000</v>
      </c>
      <c r="F62" s="63" t="s">
        <v>4</v>
      </c>
    </row>
    <row r="63" spans="1:6" ht="47.25">
      <c r="A63" s="147">
        <f t="shared" si="1"/>
        <v>22</v>
      </c>
      <c r="B63" s="1892" t="s">
        <v>43340</v>
      </c>
      <c r="C63" s="335" t="s">
        <v>26457</v>
      </c>
      <c r="D63" s="1892" t="s">
        <v>43318</v>
      </c>
      <c r="E63" s="1893">
        <v>240000</v>
      </c>
      <c r="F63" s="63" t="s">
        <v>4</v>
      </c>
    </row>
    <row r="64" spans="1:6" ht="47.25">
      <c r="A64" s="147">
        <f t="shared" si="1"/>
        <v>23</v>
      </c>
      <c r="B64" s="1892" t="s">
        <v>43341</v>
      </c>
      <c r="C64" s="335" t="s">
        <v>26458</v>
      </c>
      <c r="D64" s="1892" t="s">
        <v>43329</v>
      </c>
      <c r="E64" s="1893">
        <v>260000</v>
      </c>
      <c r="F64" s="63" t="s">
        <v>4</v>
      </c>
    </row>
    <row r="65" spans="1:6" ht="47.25">
      <c r="A65" s="147">
        <f t="shared" si="1"/>
        <v>24</v>
      </c>
      <c r="B65" s="1892" t="s">
        <v>43342</v>
      </c>
      <c r="C65" s="335" t="s">
        <v>26459</v>
      </c>
      <c r="D65" s="1892" t="s">
        <v>43318</v>
      </c>
      <c r="E65" s="1893">
        <v>240000</v>
      </c>
      <c r="F65" s="63" t="s">
        <v>4</v>
      </c>
    </row>
    <row r="66" spans="1:6" ht="47.25">
      <c r="A66" s="147">
        <f t="shared" si="1"/>
        <v>25</v>
      </c>
      <c r="B66" s="1892" t="s">
        <v>43343</v>
      </c>
      <c r="C66" s="335" t="s">
        <v>26460</v>
      </c>
      <c r="D66" s="1892" t="s">
        <v>43318</v>
      </c>
      <c r="E66" s="1893">
        <v>240000</v>
      </c>
      <c r="F66" s="63" t="s">
        <v>4</v>
      </c>
    </row>
    <row r="67" spans="1:6" ht="47.25">
      <c r="A67" s="147">
        <f t="shared" si="1"/>
        <v>26</v>
      </c>
      <c r="B67" s="1892" t="s">
        <v>43344</v>
      </c>
      <c r="C67" s="335" t="s">
        <v>26461</v>
      </c>
      <c r="D67" s="1892" t="s">
        <v>43318</v>
      </c>
      <c r="E67" s="1893">
        <v>240000</v>
      </c>
      <c r="F67" s="63" t="s">
        <v>4</v>
      </c>
    </row>
    <row r="68" spans="1:6" ht="47.25">
      <c r="A68" s="147">
        <f t="shared" si="1"/>
        <v>27</v>
      </c>
      <c r="B68" s="1892" t="s">
        <v>43345</v>
      </c>
      <c r="C68" s="335" t="s">
        <v>26462</v>
      </c>
      <c r="D68" s="1892" t="s">
        <v>43318</v>
      </c>
      <c r="E68" s="1893">
        <v>240000</v>
      </c>
      <c r="F68" s="63" t="s">
        <v>4</v>
      </c>
    </row>
    <row r="69" spans="1:6" ht="47.25">
      <c r="A69" s="147">
        <f t="shared" si="1"/>
        <v>28</v>
      </c>
      <c r="B69" s="1892" t="s">
        <v>43346</v>
      </c>
      <c r="C69" s="335" t="s">
        <v>26463</v>
      </c>
      <c r="D69" s="1892" t="s">
        <v>43329</v>
      </c>
      <c r="E69" s="1893">
        <v>260000</v>
      </c>
      <c r="F69" s="63" t="s">
        <v>4</v>
      </c>
    </row>
    <row r="70" spans="1:6" ht="47.25">
      <c r="A70" s="147">
        <f t="shared" si="1"/>
        <v>29</v>
      </c>
      <c r="B70" s="1892" t="s">
        <v>43347</v>
      </c>
      <c r="C70" s="335" t="s">
        <v>43348</v>
      </c>
      <c r="D70" s="1892" t="s">
        <v>43318</v>
      </c>
      <c r="E70" s="1893">
        <v>240000</v>
      </c>
      <c r="F70" s="63" t="s">
        <v>4</v>
      </c>
    </row>
    <row r="71" spans="1:6" ht="47.25">
      <c r="A71" s="147">
        <f t="shared" si="1"/>
        <v>30</v>
      </c>
      <c r="B71" s="1892" t="s">
        <v>43349</v>
      </c>
      <c r="C71" s="335" t="s">
        <v>43350</v>
      </c>
      <c r="D71" s="1892" t="s">
        <v>43329</v>
      </c>
      <c r="E71" s="1893">
        <v>260000</v>
      </c>
      <c r="F71" s="63" t="s">
        <v>4</v>
      </c>
    </row>
    <row r="72" spans="1:6" ht="47.25">
      <c r="A72" s="147">
        <f t="shared" si="1"/>
        <v>31</v>
      </c>
      <c r="B72" s="1892" t="s">
        <v>43351</v>
      </c>
      <c r="C72" s="335" t="s">
        <v>43352</v>
      </c>
      <c r="D72" s="1892" t="s">
        <v>43318</v>
      </c>
      <c r="E72" s="1893">
        <v>240000</v>
      </c>
      <c r="F72" s="63" t="s">
        <v>4</v>
      </c>
    </row>
    <row r="73" spans="1:6" ht="47.25">
      <c r="A73" s="147">
        <f t="shared" si="1"/>
        <v>32</v>
      </c>
      <c r="B73" s="1892" t="s">
        <v>43353</v>
      </c>
      <c r="C73" s="335" t="s">
        <v>43354</v>
      </c>
      <c r="D73" s="1892" t="s">
        <v>43318</v>
      </c>
      <c r="E73" s="1893">
        <v>240000</v>
      </c>
      <c r="F73" s="63" t="s">
        <v>4</v>
      </c>
    </row>
    <row r="74" spans="1:6" ht="47.25">
      <c r="A74" s="147">
        <f t="shared" si="1"/>
        <v>33</v>
      </c>
      <c r="B74" s="1892" t="s">
        <v>43355</v>
      </c>
      <c r="C74" s="335" t="s">
        <v>43356</v>
      </c>
      <c r="D74" s="1892" t="s">
        <v>43318</v>
      </c>
      <c r="E74" s="1893">
        <v>240000</v>
      </c>
      <c r="F74" s="63" t="s">
        <v>4</v>
      </c>
    </row>
    <row r="75" spans="1:6" ht="47.25">
      <c r="A75" s="147">
        <f t="shared" si="1"/>
        <v>34</v>
      </c>
      <c r="B75" s="1892" t="s">
        <v>43357</v>
      </c>
      <c r="C75" s="335" t="s">
        <v>43358</v>
      </c>
      <c r="D75" s="1892" t="s">
        <v>43318</v>
      </c>
      <c r="E75" s="1893">
        <v>240000</v>
      </c>
      <c r="F75" s="63" t="s">
        <v>4</v>
      </c>
    </row>
    <row r="76" spans="1:6" ht="47.25">
      <c r="A76" s="147">
        <f t="shared" si="1"/>
        <v>35</v>
      </c>
      <c r="B76" s="1892" t="s">
        <v>43359</v>
      </c>
      <c r="C76" s="335" t="s">
        <v>43360</v>
      </c>
      <c r="D76" s="1892" t="s">
        <v>43318</v>
      </c>
      <c r="E76" s="1893">
        <v>240000</v>
      </c>
      <c r="F76" s="63" t="s">
        <v>4</v>
      </c>
    </row>
    <row r="77" spans="1:6" ht="47.25">
      <c r="A77" s="147">
        <f t="shared" si="1"/>
        <v>36</v>
      </c>
      <c r="B77" s="1892" t="s">
        <v>43361</v>
      </c>
      <c r="C77" s="335" t="s">
        <v>43362</v>
      </c>
      <c r="D77" s="1892" t="s">
        <v>43318</v>
      </c>
      <c r="E77" s="1893">
        <v>240000</v>
      </c>
      <c r="F77" s="63" t="s">
        <v>4</v>
      </c>
    </row>
    <row r="78" spans="1:6" ht="47.25">
      <c r="A78" s="147">
        <f t="shared" si="1"/>
        <v>37</v>
      </c>
      <c r="B78" s="1892" t="s">
        <v>43363</v>
      </c>
      <c r="C78" s="335" t="s">
        <v>43364</v>
      </c>
      <c r="D78" s="1892" t="s">
        <v>43318</v>
      </c>
      <c r="E78" s="1893">
        <v>240000</v>
      </c>
      <c r="F78" s="63" t="s">
        <v>4</v>
      </c>
    </row>
    <row r="79" spans="1:6" ht="47.25">
      <c r="A79" s="147">
        <f t="shared" si="1"/>
        <v>38</v>
      </c>
      <c r="B79" s="1892" t="s">
        <v>43365</v>
      </c>
      <c r="C79" s="335" t="s">
        <v>43366</v>
      </c>
      <c r="D79" s="1892" t="s">
        <v>43318</v>
      </c>
      <c r="E79" s="1893">
        <v>240000</v>
      </c>
      <c r="F79" s="63" t="s">
        <v>4</v>
      </c>
    </row>
    <row r="80" spans="1:6" ht="47.25">
      <c r="A80" s="147">
        <f t="shared" si="1"/>
        <v>39</v>
      </c>
      <c r="B80" s="1892" t="s">
        <v>43367</v>
      </c>
      <c r="C80" s="335" t="s">
        <v>43368</v>
      </c>
      <c r="D80" s="1892" t="s">
        <v>43318</v>
      </c>
      <c r="E80" s="1893">
        <v>240000</v>
      </c>
      <c r="F80" s="63" t="s">
        <v>4</v>
      </c>
    </row>
    <row r="81" spans="1:6" ht="47.25">
      <c r="A81" s="147">
        <f t="shared" si="1"/>
        <v>40</v>
      </c>
      <c r="B81" s="1892" t="s">
        <v>43369</v>
      </c>
      <c r="C81" s="335" t="s">
        <v>43370</v>
      </c>
      <c r="D81" s="1892" t="s">
        <v>43318</v>
      </c>
      <c r="E81" s="1893">
        <v>240000</v>
      </c>
      <c r="F81" s="63" t="s">
        <v>4</v>
      </c>
    </row>
    <row r="82" spans="1:6" ht="47.25">
      <c r="A82" s="147">
        <f t="shared" si="1"/>
        <v>41</v>
      </c>
      <c r="B82" s="1892" t="s">
        <v>43371</v>
      </c>
      <c r="C82" s="335" t="s">
        <v>43372</v>
      </c>
      <c r="D82" s="1892" t="s">
        <v>43318</v>
      </c>
      <c r="E82" s="1893">
        <v>240000</v>
      </c>
      <c r="F82" s="63" t="s">
        <v>4</v>
      </c>
    </row>
    <row r="83" spans="1:6" ht="47.25">
      <c r="A83" s="147">
        <f t="shared" si="1"/>
        <v>42</v>
      </c>
      <c r="B83" s="333" t="s">
        <v>26393</v>
      </c>
      <c r="C83" s="335" t="s">
        <v>43373</v>
      </c>
      <c r="D83" s="333" t="s">
        <v>43374</v>
      </c>
      <c r="E83" s="1277">
        <v>1446000</v>
      </c>
      <c r="F83" s="1894" t="s">
        <v>118</v>
      </c>
    </row>
    <row r="84" spans="1:6" ht="47.25">
      <c r="A84" s="147">
        <f t="shared" si="1"/>
        <v>43</v>
      </c>
      <c r="B84" s="333" t="s">
        <v>26397</v>
      </c>
      <c r="C84" s="335" t="s">
        <v>43375</v>
      </c>
      <c r="D84" s="333" t="s">
        <v>43376</v>
      </c>
      <c r="E84" s="775">
        <v>1000000</v>
      </c>
      <c r="F84" s="1894" t="s">
        <v>4</v>
      </c>
    </row>
    <row r="85" spans="1:6" s="603" customFormat="1" ht="31.5">
      <c r="A85" s="147">
        <f t="shared" si="1"/>
        <v>44</v>
      </c>
      <c r="B85" s="690" t="s">
        <v>26413</v>
      </c>
      <c r="C85" s="690" t="s">
        <v>26414</v>
      </c>
      <c r="D85" s="690" t="s">
        <v>7683</v>
      </c>
      <c r="E85" s="775">
        <v>1000000</v>
      </c>
      <c r="F85" s="404" t="s">
        <v>4</v>
      </c>
    </row>
    <row r="86" spans="1:6" ht="31.5">
      <c r="A86" s="147">
        <f t="shared" si="1"/>
        <v>45</v>
      </c>
      <c r="B86" s="333" t="s">
        <v>26399</v>
      </c>
      <c r="C86" s="335" t="s">
        <v>43377</v>
      </c>
      <c r="D86" s="333" t="s">
        <v>827</v>
      </c>
      <c r="E86" s="775">
        <v>500000</v>
      </c>
      <c r="F86" s="1894" t="s">
        <v>4</v>
      </c>
    </row>
    <row r="87" spans="1:6">
      <c r="A87" s="147"/>
      <c r="B87" s="2171" t="s">
        <v>535</v>
      </c>
      <c r="C87" s="2171"/>
      <c r="D87" s="84"/>
      <c r="E87" s="1895"/>
      <c r="F87" s="1894"/>
    </row>
    <row r="88" spans="1:6" s="603" customFormat="1" ht="63">
      <c r="A88" s="147">
        <v>46</v>
      </c>
      <c r="B88" s="690" t="s">
        <v>26402</v>
      </c>
      <c r="C88" s="690" t="s">
        <v>26403</v>
      </c>
      <c r="D88" s="690" t="s">
        <v>43378</v>
      </c>
      <c r="E88" s="775">
        <v>3000000</v>
      </c>
      <c r="F88" s="1896" t="s">
        <v>118</v>
      </c>
    </row>
    <row r="89" spans="1:6" ht="63">
      <c r="A89" s="147">
        <f t="shared" si="1"/>
        <v>47</v>
      </c>
      <c r="B89" s="333" t="s">
        <v>26402</v>
      </c>
      <c r="C89" s="333" t="s">
        <v>26404</v>
      </c>
      <c r="D89" s="333" t="s">
        <v>43379</v>
      </c>
      <c r="E89" s="775">
        <v>7000000</v>
      </c>
      <c r="F89" s="1894" t="s">
        <v>4</v>
      </c>
    </row>
    <row r="90" spans="1:6" ht="47.25">
      <c r="A90" s="147">
        <f t="shared" si="1"/>
        <v>48</v>
      </c>
      <c r="B90" s="333" t="s">
        <v>26405</v>
      </c>
      <c r="C90" s="333" t="s">
        <v>26406</v>
      </c>
      <c r="D90" s="333" t="s">
        <v>880</v>
      </c>
      <c r="E90" s="775">
        <v>2000000</v>
      </c>
      <c r="F90" s="1894" t="s">
        <v>4</v>
      </c>
    </row>
    <row r="91" spans="1:6" ht="47.25">
      <c r="A91" s="147">
        <f t="shared" si="1"/>
        <v>49</v>
      </c>
      <c r="B91" s="333" t="s">
        <v>26407</v>
      </c>
      <c r="C91" s="333" t="s">
        <v>26408</v>
      </c>
      <c r="D91" s="333" t="s">
        <v>880</v>
      </c>
      <c r="E91" s="775">
        <v>2000000</v>
      </c>
      <c r="F91" s="1894" t="s">
        <v>4</v>
      </c>
    </row>
    <row r="92" spans="1:6" ht="31.5">
      <c r="A92" s="147">
        <f t="shared" si="1"/>
        <v>50</v>
      </c>
      <c r="B92" s="333" t="s">
        <v>26409</v>
      </c>
      <c r="C92" s="333" t="s">
        <v>26410</v>
      </c>
      <c r="D92" s="333" t="s">
        <v>21774</v>
      </c>
      <c r="E92" s="775">
        <v>700000</v>
      </c>
      <c r="F92" s="1894" t="s">
        <v>4</v>
      </c>
    </row>
    <row r="93" spans="1:6" ht="31.5">
      <c r="A93" s="147">
        <f t="shared" si="1"/>
        <v>51</v>
      </c>
      <c r="B93" s="333" t="s">
        <v>26411</v>
      </c>
      <c r="C93" s="333" t="s">
        <v>26412</v>
      </c>
      <c r="D93" s="333" t="s">
        <v>827</v>
      </c>
      <c r="E93" s="775">
        <v>1000000</v>
      </c>
      <c r="F93" s="1894" t="s">
        <v>4</v>
      </c>
    </row>
    <row r="94" spans="1:6" ht="63">
      <c r="A94" s="147">
        <f t="shared" si="1"/>
        <v>52</v>
      </c>
      <c r="B94" s="333" t="s">
        <v>26430</v>
      </c>
      <c r="C94" s="333" t="s">
        <v>26414</v>
      </c>
      <c r="D94" s="333" t="s">
        <v>827</v>
      </c>
      <c r="E94" s="775">
        <v>1000000</v>
      </c>
      <c r="F94" s="1894" t="s">
        <v>4</v>
      </c>
    </row>
    <row r="95" spans="1:6">
      <c r="A95" s="147"/>
      <c r="B95" s="2233" t="s">
        <v>208</v>
      </c>
      <c r="C95" s="2233"/>
      <c r="D95" s="333"/>
      <c r="E95" s="775"/>
      <c r="F95" s="1894"/>
    </row>
    <row r="96" spans="1:6" ht="78.75">
      <c r="A96" s="147">
        <v>53</v>
      </c>
      <c r="B96" s="333" t="s">
        <v>1282</v>
      </c>
      <c r="C96" s="333" t="s">
        <v>26417</v>
      </c>
      <c r="D96" s="333" t="s">
        <v>26418</v>
      </c>
      <c r="E96" s="775">
        <v>700000</v>
      </c>
      <c r="F96" s="1894" t="s">
        <v>118</v>
      </c>
    </row>
    <row r="97" spans="1:6">
      <c r="A97" s="147"/>
      <c r="B97" s="85" t="s">
        <v>662</v>
      </c>
      <c r="C97" s="84"/>
      <c r="D97" s="84"/>
      <c r="E97" s="1895"/>
      <c r="F97" s="1894"/>
    </row>
    <row r="98" spans="1:6" ht="94.5">
      <c r="A98" s="147">
        <v>54</v>
      </c>
      <c r="B98" s="690" t="s">
        <v>26422</v>
      </c>
      <c r="C98" s="690" t="s">
        <v>26423</v>
      </c>
      <c r="D98" s="690" t="s">
        <v>43380</v>
      </c>
      <c r="E98" s="775">
        <v>2500000</v>
      </c>
      <c r="F98" s="1896" t="s">
        <v>118</v>
      </c>
    </row>
    <row r="99" spans="1:6" ht="78.75">
      <c r="A99" s="147">
        <f t="shared" si="1"/>
        <v>55</v>
      </c>
      <c r="B99" s="333" t="s">
        <v>26424</v>
      </c>
      <c r="C99" s="333" t="s">
        <v>26425</v>
      </c>
      <c r="D99" s="333" t="s">
        <v>26432</v>
      </c>
      <c r="E99" s="775">
        <v>600000</v>
      </c>
      <c r="F99" s="1894" t="s">
        <v>118</v>
      </c>
    </row>
    <row r="100" spans="1:6">
      <c r="A100" s="147"/>
      <c r="B100" s="472" t="s">
        <v>555</v>
      </c>
      <c r="C100" s="333"/>
      <c r="D100" s="333"/>
      <c r="E100" s="775"/>
      <c r="F100" s="1894"/>
    </row>
    <row r="101" spans="1:6" ht="141.75">
      <c r="A101" s="147">
        <v>56</v>
      </c>
      <c r="B101" s="1892" t="s">
        <v>43381</v>
      </c>
      <c r="C101" s="690" t="s">
        <v>26415</v>
      </c>
      <c r="D101" s="333" t="s">
        <v>43382</v>
      </c>
      <c r="E101" s="1897">
        <v>187500</v>
      </c>
      <c r="F101" s="1894" t="s">
        <v>4</v>
      </c>
    </row>
    <row r="102" spans="1:6" ht="141.75">
      <c r="A102" s="147">
        <f t="shared" si="1"/>
        <v>57</v>
      </c>
      <c r="B102" s="1892" t="s">
        <v>43383</v>
      </c>
      <c r="C102" s="690" t="s">
        <v>43384</v>
      </c>
      <c r="D102" s="333" t="s">
        <v>43385</v>
      </c>
      <c r="E102" s="1897">
        <v>187500</v>
      </c>
      <c r="F102" s="1894" t="s">
        <v>4</v>
      </c>
    </row>
    <row r="103" spans="1:6" ht="141.75">
      <c r="A103" s="147">
        <f t="shared" si="1"/>
        <v>58</v>
      </c>
      <c r="B103" s="1892" t="s">
        <v>43386</v>
      </c>
      <c r="C103" s="690" t="s">
        <v>43387</v>
      </c>
      <c r="D103" s="333" t="s">
        <v>43385</v>
      </c>
      <c r="E103" s="1897">
        <v>187500</v>
      </c>
      <c r="F103" s="1894" t="s">
        <v>4</v>
      </c>
    </row>
    <row r="104" spans="1:6" ht="141.75">
      <c r="A104" s="147">
        <f t="shared" si="1"/>
        <v>59</v>
      </c>
      <c r="B104" s="1892" t="s">
        <v>43388</v>
      </c>
      <c r="C104" s="690" t="s">
        <v>43389</v>
      </c>
      <c r="D104" s="333" t="s">
        <v>43385</v>
      </c>
      <c r="E104" s="1897">
        <v>187500</v>
      </c>
      <c r="F104" s="1894" t="s">
        <v>4</v>
      </c>
    </row>
    <row r="105" spans="1:6" ht="141.75">
      <c r="A105" s="147">
        <f t="shared" si="1"/>
        <v>60</v>
      </c>
      <c r="B105" s="1892" t="s">
        <v>43390</v>
      </c>
      <c r="C105" s="690" t="s">
        <v>43391</v>
      </c>
      <c r="D105" s="333" t="s">
        <v>43385</v>
      </c>
      <c r="E105" s="1897">
        <v>187500</v>
      </c>
      <c r="F105" s="1894" t="s">
        <v>4</v>
      </c>
    </row>
    <row r="106" spans="1:6" ht="141.75">
      <c r="A106" s="147">
        <f t="shared" si="1"/>
        <v>61</v>
      </c>
      <c r="B106" s="1892" t="s">
        <v>43392</v>
      </c>
      <c r="C106" s="690" t="s">
        <v>43393</v>
      </c>
      <c r="D106" s="333" t="s">
        <v>43385</v>
      </c>
      <c r="E106" s="1897">
        <v>187500</v>
      </c>
      <c r="F106" s="1894" t="s">
        <v>4</v>
      </c>
    </row>
    <row r="107" spans="1:6" ht="141.75">
      <c r="A107" s="147">
        <f t="shared" si="1"/>
        <v>62</v>
      </c>
      <c r="B107" s="1892" t="s">
        <v>43394</v>
      </c>
      <c r="C107" s="690" t="s">
        <v>43395</v>
      </c>
      <c r="D107" s="333" t="s">
        <v>43385</v>
      </c>
      <c r="E107" s="1897">
        <v>187500</v>
      </c>
      <c r="F107" s="1894" t="s">
        <v>4</v>
      </c>
    </row>
    <row r="108" spans="1:6" ht="141.75">
      <c r="A108" s="147">
        <f t="shared" ref="A108:A123" si="2">A107+1</f>
        <v>63</v>
      </c>
      <c r="B108" s="1892" t="s">
        <v>43396</v>
      </c>
      <c r="C108" s="690" t="s">
        <v>43397</v>
      </c>
      <c r="D108" s="333" t="s">
        <v>43385</v>
      </c>
      <c r="E108" s="1897">
        <v>187500</v>
      </c>
      <c r="F108" s="1894" t="s">
        <v>4</v>
      </c>
    </row>
    <row r="109" spans="1:6" ht="110.25">
      <c r="A109" s="147">
        <f t="shared" si="2"/>
        <v>64</v>
      </c>
      <c r="B109" s="1892" t="s">
        <v>43398</v>
      </c>
      <c r="C109" s="690" t="s">
        <v>43399</v>
      </c>
      <c r="D109" s="333" t="s">
        <v>43400</v>
      </c>
      <c r="E109" s="1897">
        <v>78233.149999999994</v>
      </c>
      <c r="F109" s="1894" t="s">
        <v>4</v>
      </c>
    </row>
    <row r="110" spans="1:6" ht="110.25">
      <c r="A110" s="147">
        <f t="shared" si="2"/>
        <v>65</v>
      </c>
      <c r="B110" s="1892" t="s">
        <v>43401</v>
      </c>
      <c r="C110" s="690" t="s">
        <v>43402</v>
      </c>
      <c r="D110" s="333" t="s">
        <v>43400</v>
      </c>
      <c r="E110" s="1897">
        <v>78233.149999999994</v>
      </c>
      <c r="F110" s="1894" t="s">
        <v>4</v>
      </c>
    </row>
    <row r="111" spans="1:6">
      <c r="A111" s="147"/>
      <c r="B111" s="2233" t="s">
        <v>930</v>
      </c>
      <c r="C111" s="2233"/>
      <c r="D111" s="333"/>
      <c r="E111" s="775"/>
      <c r="F111" s="1894"/>
    </row>
    <row r="112" spans="1:6" ht="204.75">
      <c r="A112" s="147">
        <v>66</v>
      </c>
      <c r="B112" s="1892" t="s">
        <v>43403</v>
      </c>
      <c r="C112" s="333" t="s">
        <v>26416</v>
      </c>
      <c r="D112" s="333" t="s">
        <v>43404</v>
      </c>
      <c r="E112" s="1897">
        <v>157495.19</v>
      </c>
      <c r="F112" s="1894" t="s">
        <v>4</v>
      </c>
    </row>
    <row r="113" spans="1:6" ht="204.75">
      <c r="A113" s="147">
        <f t="shared" si="2"/>
        <v>67</v>
      </c>
      <c r="B113" s="1892" t="s">
        <v>43405</v>
      </c>
      <c r="C113" s="333" t="s">
        <v>43406</v>
      </c>
      <c r="D113" s="333" t="s">
        <v>43404</v>
      </c>
      <c r="E113" s="1897">
        <v>157495.19</v>
      </c>
      <c r="F113" s="1894" t="s">
        <v>4</v>
      </c>
    </row>
    <row r="114" spans="1:6" ht="204.75">
      <c r="A114" s="147">
        <f t="shared" si="2"/>
        <v>68</v>
      </c>
      <c r="B114" s="1892" t="s">
        <v>43407</v>
      </c>
      <c r="C114" s="333" t="s">
        <v>43408</v>
      </c>
      <c r="D114" s="333" t="s">
        <v>43404</v>
      </c>
      <c r="E114" s="1897">
        <v>157495.19</v>
      </c>
      <c r="F114" s="1894" t="s">
        <v>4</v>
      </c>
    </row>
    <row r="115" spans="1:6" ht="204.75">
      <c r="A115" s="147">
        <f t="shared" si="2"/>
        <v>69</v>
      </c>
      <c r="B115" s="1892" t="s">
        <v>43409</v>
      </c>
      <c r="C115" s="333" t="s">
        <v>43410</v>
      </c>
      <c r="D115" s="333" t="s">
        <v>43404</v>
      </c>
      <c r="E115" s="1897">
        <v>157495.19</v>
      </c>
      <c r="F115" s="1894" t="s">
        <v>4</v>
      </c>
    </row>
    <row r="116" spans="1:6" ht="204.75">
      <c r="A116" s="147">
        <f t="shared" si="2"/>
        <v>70</v>
      </c>
      <c r="B116" s="1892" t="s">
        <v>43411</v>
      </c>
      <c r="C116" s="333" t="s">
        <v>43412</v>
      </c>
      <c r="D116" s="333" t="s">
        <v>43404</v>
      </c>
      <c r="E116" s="1897">
        <v>157495.19</v>
      </c>
      <c r="F116" s="1894" t="s">
        <v>4</v>
      </c>
    </row>
    <row r="117" spans="1:6" ht="252">
      <c r="A117" s="147">
        <f t="shared" si="2"/>
        <v>71</v>
      </c>
      <c r="B117" s="1853" t="s">
        <v>43413</v>
      </c>
      <c r="C117" s="333" t="s">
        <v>43414</v>
      </c>
      <c r="D117" s="333" t="s">
        <v>43415</v>
      </c>
      <c r="E117" s="1897">
        <v>170019.24</v>
      </c>
      <c r="F117" s="1894" t="s">
        <v>4</v>
      </c>
    </row>
    <row r="118" spans="1:6" ht="204.75">
      <c r="A118" s="147">
        <f t="shared" si="2"/>
        <v>72</v>
      </c>
      <c r="B118" s="1853" t="s">
        <v>43341</v>
      </c>
      <c r="C118" s="333" t="s">
        <v>43416</v>
      </c>
      <c r="D118" s="333" t="s">
        <v>43404</v>
      </c>
      <c r="E118" s="1897">
        <v>157495.19</v>
      </c>
      <c r="F118" s="1894" t="s">
        <v>4</v>
      </c>
    </row>
    <row r="119" spans="1:6" ht="204.75">
      <c r="A119" s="147">
        <f t="shared" si="2"/>
        <v>73</v>
      </c>
      <c r="B119" s="1853" t="s">
        <v>26402</v>
      </c>
      <c r="C119" s="333" t="s">
        <v>43417</v>
      </c>
      <c r="D119" s="333" t="s">
        <v>43404</v>
      </c>
      <c r="E119" s="1897">
        <v>157495.19</v>
      </c>
      <c r="F119" s="1894" t="s">
        <v>4</v>
      </c>
    </row>
    <row r="120" spans="1:6" ht="204.75">
      <c r="A120" s="147">
        <f t="shared" si="2"/>
        <v>74</v>
      </c>
      <c r="B120" s="1853" t="s">
        <v>26405</v>
      </c>
      <c r="C120" s="333" t="s">
        <v>43418</v>
      </c>
      <c r="D120" s="333" t="s">
        <v>43404</v>
      </c>
      <c r="E120" s="1897">
        <v>157495.19</v>
      </c>
      <c r="F120" s="1894" t="s">
        <v>4</v>
      </c>
    </row>
    <row r="121" spans="1:6" ht="204.75">
      <c r="A121" s="147">
        <f t="shared" si="2"/>
        <v>75</v>
      </c>
      <c r="B121" s="1853" t="s">
        <v>43335</v>
      </c>
      <c r="C121" s="333" t="s">
        <v>43419</v>
      </c>
      <c r="D121" s="333" t="s">
        <v>43404</v>
      </c>
      <c r="E121" s="1897">
        <v>157495.19</v>
      </c>
      <c r="F121" s="1894" t="s">
        <v>4</v>
      </c>
    </row>
    <row r="122" spans="1:6" ht="204.75">
      <c r="A122" s="147">
        <f t="shared" si="2"/>
        <v>76</v>
      </c>
      <c r="B122" s="1853" t="s">
        <v>43363</v>
      </c>
      <c r="C122" s="333" t="s">
        <v>43420</v>
      </c>
      <c r="D122" s="333" t="s">
        <v>43404</v>
      </c>
      <c r="E122" s="1897">
        <v>157495.19</v>
      </c>
      <c r="F122" s="1894" t="s">
        <v>4</v>
      </c>
    </row>
    <row r="123" spans="1:6" ht="204.75">
      <c r="A123" s="147">
        <f t="shared" si="2"/>
        <v>77</v>
      </c>
      <c r="B123" s="1853" t="s">
        <v>43344</v>
      </c>
      <c r="C123" s="333" t="s">
        <v>43421</v>
      </c>
      <c r="D123" s="333" t="s">
        <v>43404</v>
      </c>
      <c r="E123" s="1897">
        <v>157495.19</v>
      </c>
      <c r="F123" s="1894" t="s">
        <v>4</v>
      </c>
    </row>
    <row r="124" spans="1:6">
      <c r="A124" s="147"/>
      <c r="B124" s="2233" t="s">
        <v>9771</v>
      </c>
      <c r="C124" s="2233"/>
      <c r="D124" s="2233"/>
      <c r="E124" s="1890">
        <f>SUM(E42:E123)</f>
        <v>38004932.629999973</v>
      </c>
      <c r="F124" s="63"/>
    </row>
    <row r="125" spans="1:6" s="729" customFormat="1" ht="100.5" customHeight="1">
      <c r="A125" s="2143" t="s">
        <v>43422</v>
      </c>
      <c r="B125" s="2143"/>
      <c r="C125" s="2143"/>
      <c r="D125" s="2143" t="s">
        <v>1392</v>
      </c>
      <c r="E125" s="2143"/>
      <c r="F125" s="2143"/>
    </row>
    <row r="129" spans="1:8" ht="110.25">
      <c r="A129" s="147"/>
      <c r="B129" s="1898" t="s">
        <v>26395</v>
      </c>
      <c r="C129" s="1898" t="s">
        <v>26396</v>
      </c>
      <c r="D129" s="1898" t="s">
        <v>43423</v>
      </c>
      <c r="E129" s="1899">
        <v>10000000</v>
      </c>
      <c r="F129" s="1213" t="s">
        <v>118</v>
      </c>
    </row>
    <row r="130" spans="1:8" s="1904" customFormat="1" ht="409.5">
      <c r="A130" s="147"/>
      <c r="B130" s="1900" t="s">
        <v>43424</v>
      </c>
      <c r="C130" s="1901" t="s">
        <v>26419</v>
      </c>
      <c r="D130" s="1901" t="s">
        <v>43425</v>
      </c>
      <c r="E130" s="1902">
        <v>13500000</v>
      </c>
      <c r="F130" s="1903" t="s">
        <v>4</v>
      </c>
    </row>
    <row r="131" spans="1:8" ht="189">
      <c r="A131" s="147"/>
      <c r="B131" s="1898" t="s">
        <v>26420</v>
      </c>
      <c r="C131" s="1898" t="s">
        <v>26421</v>
      </c>
      <c r="D131" s="1898" t="s">
        <v>26431</v>
      </c>
      <c r="E131" s="1899">
        <v>2500000</v>
      </c>
      <c r="F131" s="1213" t="s">
        <v>4</v>
      </c>
    </row>
    <row r="132" spans="1:8">
      <c r="E132" s="1891">
        <f>SUM(E129:E131)</f>
        <v>26000000</v>
      </c>
    </row>
    <row r="135" spans="1:8">
      <c r="E135" s="1891">
        <f>E132+E124+E20</f>
        <v>109040895.00999998</v>
      </c>
      <c r="H135" s="605">
        <f>E135-109040875.52</f>
        <v>19.489999979734421</v>
      </c>
    </row>
  </sheetData>
  <mergeCells count="19">
    <mergeCell ref="A1:F1"/>
    <mergeCell ref="A2:F2"/>
    <mergeCell ref="A3:F3"/>
    <mergeCell ref="B5:C5"/>
    <mergeCell ref="B11:D11"/>
    <mergeCell ref="B15:C15"/>
    <mergeCell ref="A37:F37"/>
    <mergeCell ref="A38:F38"/>
    <mergeCell ref="A39:F39"/>
    <mergeCell ref="B41:C41"/>
    <mergeCell ref="B20:D20"/>
    <mergeCell ref="A21:C21"/>
    <mergeCell ref="D21:F21"/>
    <mergeCell ref="B87:C87"/>
    <mergeCell ref="B95:C95"/>
    <mergeCell ref="B111:C111"/>
    <mergeCell ref="B124:D124"/>
    <mergeCell ref="A125:C125"/>
    <mergeCell ref="D125:F125"/>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sheetPr>
    <tabColor theme="5" tint="-0.499984740745262"/>
  </sheetPr>
  <dimension ref="A1:F82"/>
  <sheetViews>
    <sheetView topLeftCell="A63" workbookViewId="0">
      <selection activeCell="G76" sqref="G76"/>
    </sheetView>
  </sheetViews>
  <sheetFormatPr defaultRowHeight="15.75"/>
  <cols>
    <col min="1" max="1" width="6.85546875" style="132" customWidth="1"/>
    <col min="2" max="2" width="13.5703125" style="137" customWidth="1"/>
    <col min="3" max="3" width="42" style="137" customWidth="1"/>
    <col min="4" max="4" width="25.28515625" style="138" customWidth="1"/>
    <col min="5" max="5" width="22.5703125" style="139" customWidth="1"/>
    <col min="6" max="6" width="10.42578125" style="132" customWidth="1"/>
    <col min="7" max="16384" width="9.140625" style="132"/>
  </cols>
  <sheetData>
    <row r="1" spans="1:6" s="10" customFormat="1">
      <c r="A1" s="2149" t="s">
        <v>133</v>
      </c>
      <c r="B1" s="2149"/>
      <c r="C1" s="2149"/>
      <c r="D1" s="2149"/>
      <c r="E1" s="2149"/>
      <c r="F1" s="2149"/>
    </row>
    <row r="2" spans="1:6" s="10" customFormat="1">
      <c r="A2" s="2149" t="s">
        <v>462</v>
      </c>
      <c r="B2" s="2149"/>
      <c r="C2" s="2149"/>
      <c r="D2" s="2149"/>
      <c r="E2" s="2149"/>
      <c r="F2" s="2149"/>
    </row>
    <row r="3" spans="1:6" s="10" customFormat="1">
      <c r="A3" s="2149" t="s">
        <v>140</v>
      </c>
      <c r="B3" s="2149"/>
      <c r="C3" s="2149"/>
      <c r="D3" s="2149"/>
      <c r="E3" s="2149"/>
      <c r="F3" s="2149"/>
    </row>
    <row r="4" spans="1:6" s="10" customFormat="1" ht="31.5">
      <c r="A4" s="130" t="s">
        <v>134</v>
      </c>
      <c r="B4" s="112" t="s">
        <v>135</v>
      </c>
      <c r="C4" s="112" t="s">
        <v>0</v>
      </c>
      <c r="D4" s="112" t="s">
        <v>136</v>
      </c>
      <c r="E4" s="4" t="s">
        <v>137</v>
      </c>
      <c r="F4" s="114" t="s">
        <v>138</v>
      </c>
    </row>
    <row r="5" spans="1:6" s="10" customFormat="1">
      <c r="A5" s="5"/>
      <c r="B5" s="2140" t="s">
        <v>205</v>
      </c>
      <c r="C5" s="2140"/>
      <c r="D5" s="112"/>
      <c r="E5" s="4"/>
      <c r="F5" s="114"/>
    </row>
    <row r="6" spans="1:6" ht="31.5">
      <c r="A6" s="59">
        <v>1</v>
      </c>
      <c r="B6" s="115" t="s">
        <v>1</v>
      </c>
      <c r="C6" s="115" t="s">
        <v>369</v>
      </c>
      <c r="D6" s="115" t="s">
        <v>239</v>
      </c>
      <c r="E6" s="131">
        <v>2708917.24</v>
      </c>
      <c r="F6" s="115" t="s">
        <v>118</v>
      </c>
    </row>
    <row r="7" spans="1:6" ht="94.5">
      <c r="A7" s="59">
        <v>2</v>
      </c>
      <c r="B7" s="115" t="s">
        <v>5</v>
      </c>
      <c r="C7" s="115" t="s">
        <v>370</v>
      </c>
      <c r="D7" s="115" t="s">
        <v>3452</v>
      </c>
      <c r="E7" s="131">
        <v>1923535.29</v>
      </c>
      <c r="F7" s="115" t="s">
        <v>118</v>
      </c>
    </row>
    <row r="8" spans="1:6" ht="31.5">
      <c r="A8" s="59">
        <v>3</v>
      </c>
      <c r="B8" s="115" t="s">
        <v>7</v>
      </c>
      <c r="C8" s="115" t="s">
        <v>371</v>
      </c>
      <c r="D8" s="115" t="s">
        <v>9</v>
      </c>
      <c r="E8" s="131">
        <v>21600</v>
      </c>
      <c r="F8" s="115" t="s">
        <v>118</v>
      </c>
    </row>
    <row r="9" spans="1:6" ht="31.5">
      <c r="A9" s="59">
        <v>4</v>
      </c>
      <c r="B9" s="115" t="s">
        <v>10</v>
      </c>
      <c r="C9" s="115" t="s">
        <v>372</v>
      </c>
      <c r="D9" s="115" t="s">
        <v>175</v>
      </c>
      <c r="E9" s="131">
        <v>68400</v>
      </c>
      <c r="F9" s="115" t="s">
        <v>118</v>
      </c>
    </row>
    <row r="10" spans="1:6" ht="63">
      <c r="A10" s="59">
        <v>5</v>
      </c>
      <c r="B10" s="115" t="s">
        <v>12</v>
      </c>
      <c r="C10" s="115" t="s">
        <v>373</v>
      </c>
      <c r="D10" s="115" t="s">
        <v>374</v>
      </c>
      <c r="E10" s="131">
        <v>1820000</v>
      </c>
      <c r="F10" s="115" t="s">
        <v>118</v>
      </c>
    </row>
    <row r="11" spans="1:6">
      <c r="A11" s="59"/>
      <c r="B11" s="2149" t="s">
        <v>142</v>
      </c>
      <c r="C11" s="2149"/>
      <c r="D11" s="115"/>
      <c r="E11" s="131"/>
      <c r="F11" s="115"/>
    </row>
    <row r="12" spans="1:6" ht="78.75">
      <c r="A12" s="59">
        <v>6</v>
      </c>
      <c r="B12" s="115" t="s">
        <v>5</v>
      </c>
      <c r="C12" s="115" t="s">
        <v>375</v>
      </c>
      <c r="D12" s="115" t="s">
        <v>242</v>
      </c>
      <c r="E12" s="131">
        <v>511226.26</v>
      </c>
      <c r="F12" s="115" t="s">
        <v>118</v>
      </c>
    </row>
    <row r="13" spans="1:6" ht="47.25">
      <c r="A13" s="59">
        <v>7</v>
      </c>
      <c r="B13" s="115" t="s">
        <v>12</v>
      </c>
      <c r="C13" s="115" t="s">
        <v>376</v>
      </c>
      <c r="D13" s="115" t="s">
        <v>14</v>
      </c>
      <c r="E13" s="131">
        <v>960000</v>
      </c>
      <c r="F13" s="115" t="s">
        <v>118</v>
      </c>
    </row>
    <row r="14" spans="1:6" ht="63">
      <c r="A14" s="59">
        <v>8</v>
      </c>
      <c r="B14" s="115" t="s">
        <v>360</v>
      </c>
      <c r="C14" s="115" t="s">
        <v>377</v>
      </c>
      <c r="D14" s="115" t="s">
        <v>1736</v>
      </c>
      <c r="E14" s="131">
        <v>1800000</v>
      </c>
      <c r="F14" s="115" t="s">
        <v>118</v>
      </c>
    </row>
    <row r="15" spans="1:6">
      <c r="A15" s="59"/>
      <c r="B15" s="2150" t="s">
        <v>145</v>
      </c>
      <c r="C15" s="2151"/>
      <c r="D15" s="115"/>
      <c r="E15" s="131"/>
      <c r="F15" s="115"/>
    </row>
    <row r="16" spans="1:6" ht="47.25">
      <c r="A16" s="59">
        <v>9</v>
      </c>
      <c r="B16" s="120" t="s">
        <v>39</v>
      </c>
      <c r="C16" s="115" t="s">
        <v>378</v>
      </c>
      <c r="D16" s="120" t="s">
        <v>40</v>
      </c>
      <c r="E16" s="133">
        <v>16000000</v>
      </c>
      <c r="F16" s="120" t="s">
        <v>118</v>
      </c>
    </row>
    <row r="17" spans="1:6" ht="47.25">
      <c r="A17" s="59">
        <v>10</v>
      </c>
      <c r="B17" s="120" t="s">
        <v>3454</v>
      </c>
      <c r="C17" s="115" t="s">
        <v>379</v>
      </c>
      <c r="D17" s="120" t="s">
        <v>3453</v>
      </c>
      <c r="E17" s="133">
        <v>9161000</v>
      </c>
      <c r="F17" s="120" t="s">
        <v>118</v>
      </c>
    </row>
    <row r="18" spans="1:6" ht="47.25">
      <c r="A18" s="59">
        <v>11</v>
      </c>
      <c r="B18" s="120" t="s">
        <v>380</v>
      </c>
      <c r="C18" s="115" t="s">
        <v>1217</v>
      </c>
      <c r="D18" s="120" t="s">
        <v>3455</v>
      </c>
      <c r="E18" s="133">
        <v>2100000</v>
      </c>
      <c r="F18" s="120" t="s">
        <v>118</v>
      </c>
    </row>
    <row r="19" spans="1:6">
      <c r="A19" s="59"/>
      <c r="B19" s="2150" t="s">
        <v>144</v>
      </c>
      <c r="C19" s="2151"/>
      <c r="D19" s="120"/>
      <c r="E19" s="133"/>
      <c r="F19" s="120"/>
    </row>
    <row r="20" spans="1:6" ht="94.5">
      <c r="A20" s="59">
        <v>12</v>
      </c>
      <c r="B20" s="120" t="s">
        <v>381</v>
      </c>
      <c r="C20" s="115" t="s">
        <v>382</v>
      </c>
      <c r="D20" s="120" t="s">
        <v>24</v>
      </c>
      <c r="E20" s="133">
        <v>1500000</v>
      </c>
      <c r="F20" s="120" t="s">
        <v>118</v>
      </c>
    </row>
    <row r="21" spans="1:6">
      <c r="A21" s="59"/>
      <c r="B21" s="2150" t="s">
        <v>149</v>
      </c>
      <c r="C21" s="2151"/>
      <c r="D21" s="120"/>
      <c r="E21" s="133"/>
      <c r="F21" s="120"/>
    </row>
    <row r="22" spans="1:6" ht="288.75" customHeight="1">
      <c r="A22" s="59">
        <v>13</v>
      </c>
      <c r="B22" s="120" t="s">
        <v>383</v>
      </c>
      <c r="C22" s="115" t="s">
        <v>3461</v>
      </c>
      <c r="D22" s="120" t="s">
        <v>3456</v>
      </c>
      <c r="E22" s="133">
        <v>1000000</v>
      </c>
      <c r="F22" s="120" t="s">
        <v>4</v>
      </c>
    </row>
    <row r="23" spans="1:6">
      <c r="A23" s="59"/>
      <c r="B23" s="2152" t="s">
        <v>207</v>
      </c>
      <c r="C23" s="2153"/>
      <c r="D23" s="120"/>
      <c r="E23" s="133"/>
      <c r="F23" s="120"/>
    </row>
    <row r="24" spans="1:6" ht="63">
      <c r="A24" s="59">
        <v>14</v>
      </c>
      <c r="B24" s="120" t="s">
        <v>195</v>
      </c>
      <c r="C24" s="115" t="s">
        <v>384</v>
      </c>
      <c r="D24" s="120" t="s">
        <v>196</v>
      </c>
      <c r="E24" s="131">
        <v>5738993.4500000002</v>
      </c>
      <c r="F24" s="115" t="s">
        <v>118</v>
      </c>
    </row>
    <row r="25" spans="1:6">
      <c r="A25" s="59"/>
      <c r="B25" s="2150" t="s">
        <v>810</v>
      </c>
      <c r="C25" s="2151"/>
      <c r="D25" s="120"/>
      <c r="E25" s="131"/>
      <c r="F25" s="115"/>
    </row>
    <row r="26" spans="1:6" ht="63">
      <c r="A26" s="59">
        <v>15</v>
      </c>
      <c r="B26" s="115" t="s">
        <v>385</v>
      </c>
      <c r="C26" s="120" t="s">
        <v>386</v>
      </c>
      <c r="D26" s="115" t="s">
        <v>387</v>
      </c>
      <c r="E26" s="131">
        <v>1000000</v>
      </c>
      <c r="F26" s="115" t="s">
        <v>4</v>
      </c>
    </row>
    <row r="27" spans="1:6" ht="47.25">
      <c r="A27" s="59">
        <v>16</v>
      </c>
      <c r="B27" s="115" t="s">
        <v>388</v>
      </c>
      <c r="C27" s="120" t="s">
        <v>389</v>
      </c>
      <c r="D27" s="115" t="s">
        <v>390</v>
      </c>
      <c r="E27" s="131">
        <v>1700000</v>
      </c>
      <c r="F27" s="120" t="s">
        <v>4</v>
      </c>
    </row>
    <row r="28" spans="1:6" ht="63">
      <c r="A28" s="59">
        <v>17</v>
      </c>
      <c r="B28" s="115" t="s">
        <v>391</v>
      </c>
      <c r="C28" s="120" t="s">
        <v>392</v>
      </c>
      <c r="D28" s="115" t="s">
        <v>387</v>
      </c>
      <c r="E28" s="131">
        <v>1000000</v>
      </c>
      <c r="F28" s="120" t="s">
        <v>4</v>
      </c>
    </row>
    <row r="29" spans="1:6" ht="63">
      <c r="A29" s="59">
        <v>18</v>
      </c>
      <c r="B29" s="115" t="s">
        <v>393</v>
      </c>
      <c r="C29" s="120" t="s">
        <v>394</v>
      </c>
      <c r="D29" s="115" t="s">
        <v>387</v>
      </c>
      <c r="E29" s="131">
        <v>1000000</v>
      </c>
      <c r="F29" s="120" t="s">
        <v>4</v>
      </c>
    </row>
    <row r="30" spans="1:6" ht="47.25">
      <c r="A30" s="59">
        <v>19</v>
      </c>
      <c r="B30" s="115" t="s">
        <v>395</v>
      </c>
      <c r="C30" s="120" t="s">
        <v>396</v>
      </c>
      <c r="D30" s="115" t="s">
        <v>397</v>
      </c>
      <c r="E30" s="131">
        <v>850000</v>
      </c>
      <c r="F30" s="120" t="s">
        <v>4</v>
      </c>
    </row>
    <row r="31" spans="1:6" ht="47.25">
      <c r="A31" s="59">
        <v>20</v>
      </c>
      <c r="B31" s="115" t="s">
        <v>398</v>
      </c>
      <c r="C31" s="120" t="s">
        <v>399</v>
      </c>
      <c r="D31" s="115" t="s">
        <v>400</v>
      </c>
      <c r="E31" s="131">
        <v>200000</v>
      </c>
      <c r="F31" s="120" t="s">
        <v>4</v>
      </c>
    </row>
    <row r="32" spans="1:6" ht="47.25">
      <c r="A32" s="59">
        <v>21</v>
      </c>
      <c r="B32" s="115" t="s">
        <v>401</v>
      </c>
      <c r="C32" s="120" t="s">
        <v>402</v>
      </c>
      <c r="D32" s="115" t="s">
        <v>403</v>
      </c>
      <c r="E32" s="131">
        <v>200000</v>
      </c>
      <c r="F32" s="120" t="s">
        <v>4</v>
      </c>
    </row>
    <row r="33" spans="1:6" ht="63">
      <c r="A33" s="59">
        <v>22</v>
      </c>
      <c r="B33" s="115" t="s">
        <v>404</v>
      </c>
      <c r="C33" s="120" t="s">
        <v>405</v>
      </c>
      <c r="D33" s="115" t="s">
        <v>387</v>
      </c>
      <c r="E33" s="131">
        <v>1000000</v>
      </c>
      <c r="F33" s="120" t="s">
        <v>4</v>
      </c>
    </row>
    <row r="34" spans="1:6" ht="47.25">
      <c r="A34" s="59">
        <v>23</v>
      </c>
      <c r="B34" s="115" t="s">
        <v>406</v>
      </c>
      <c r="C34" s="120" t="s">
        <v>407</v>
      </c>
      <c r="D34" s="115" t="s">
        <v>3457</v>
      </c>
      <c r="E34" s="131">
        <v>850000</v>
      </c>
      <c r="F34" s="120" t="s">
        <v>4</v>
      </c>
    </row>
    <row r="35" spans="1:6" ht="47.25">
      <c r="A35" s="59">
        <v>24</v>
      </c>
      <c r="B35" s="115" t="s">
        <v>408</v>
      </c>
      <c r="C35" s="120" t="s">
        <v>409</v>
      </c>
      <c r="D35" s="115" t="s">
        <v>3457</v>
      </c>
      <c r="E35" s="131">
        <v>850000</v>
      </c>
      <c r="F35" s="120" t="s">
        <v>4</v>
      </c>
    </row>
    <row r="36" spans="1:6" ht="47.25">
      <c r="A36" s="59">
        <v>25</v>
      </c>
      <c r="B36" s="115" t="s">
        <v>410</v>
      </c>
      <c r="C36" s="120" t="s">
        <v>411</v>
      </c>
      <c r="D36" s="115" t="s">
        <v>3457</v>
      </c>
      <c r="E36" s="131">
        <v>850000</v>
      </c>
      <c r="F36" s="120" t="s">
        <v>4</v>
      </c>
    </row>
    <row r="37" spans="1:6" ht="63">
      <c r="A37" s="59">
        <v>26</v>
      </c>
      <c r="B37" s="115" t="s">
        <v>415</v>
      </c>
      <c r="C37" s="120" t="s">
        <v>416</v>
      </c>
      <c r="D37" s="115" t="s">
        <v>417</v>
      </c>
      <c r="E37" s="131">
        <v>1000000</v>
      </c>
      <c r="F37" s="120" t="s">
        <v>4</v>
      </c>
    </row>
    <row r="38" spans="1:6" ht="63">
      <c r="A38" s="59">
        <v>27</v>
      </c>
      <c r="B38" s="115" t="s">
        <v>418</v>
      </c>
      <c r="C38" s="120" t="s">
        <v>419</v>
      </c>
      <c r="D38" s="115" t="s">
        <v>420</v>
      </c>
      <c r="E38" s="131">
        <v>800000</v>
      </c>
      <c r="F38" s="120" t="s">
        <v>4</v>
      </c>
    </row>
    <row r="39" spans="1:6" ht="47.25">
      <c r="A39" s="59">
        <v>28</v>
      </c>
      <c r="B39" s="115" t="s">
        <v>421</v>
      </c>
      <c r="C39" s="120" t="s">
        <v>422</v>
      </c>
      <c r="D39" s="115" t="s">
        <v>423</v>
      </c>
      <c r="E39" s="131">
        <v>1200000</v>
      </c>
      <c r="F39" s="120" t="s">
        <v>4</v>
      </c>
    </row>
    <row r="40" spans="1:6">
      <c r="A40" s="59"/>
      <c r="B40" s="2150" t="s">
        <v>535</v>
      </c>
      <c r="C40" s="2151"/>
      <c r="D40" s="115"/>
      <c r="E40" s="131"/>
      <c r="F40" s="112"/>
    </row>
    <row r="41" spans="1:6" ht="47.25">
      <c r="A41" s="59">
        <v>29</v>
      </c>
      <c r="B41" s="115" t="s">
        <v>424</v>
      </c>
      <c r="C41" s="120" t="s">
        <v>425</v>
      </c>
      <c r="D41" s="115" t="s">
        <v>426</v>
      </c>
      <c r="E41" s="131">
        <v>7000000</v>
      </c>
      <c r="F41" s="120" t="s">
        <v>4</v>
      </c>
    </row>
    <row r="42" spans="1:6" ht="47.25">
      <c r="A42" s="59">
        <v>30</v>
      </c>
      <c r="B42" s="115" t="s">
        <v>427</v>
      </c>
      <c r="C42" s="120" t="s">
        <v>428</v>
      </c>
      <c r="D42" s="115" t="s">
        <v>426</v>
      </c>
      <c r="E42" s="131">
        <v>7000000</v>
      </c>
      <c r="F42" s="120" t="s">
        <v>4</v>
      </c>
    </row>
    <row r="43" spans="1:6" ht="47.25">
      <c r="A43" s="59">
        <v>31</v>
      </c>
      <c r="B43" s="115" t="s">
        <v>429</v>
      </c>
      <c r="C43" s="120" t="s">
        <v>430</v>
      </c>
      <c r="D43" s="115" t="s">
        <v>431</v>
      </c>
      <c r="E43" s="131">
        <v>2000000</v>
      </c>
      <c r="F43" s="120" t="s">
        <v>4</v>
      </c>
    </row>
    <row r="44" spans="1:6" ht="47.25">
      <c r="A44" s="59">
        <v>32</v>
      </c>
      <c r="B44" s="115" t="s">
        <v>432</v>
      </c>
      <c r="C44" s="120" t="s">
        <v>433</v>
      </c>
      <c r="D44" s="115" t="s">
        <v>434</v>
      </c>
      <c r="E44" s="131">
        <v>2000000</v>
      </c>
      <c r="F44" s="120" t="s">
        <v>4</v>
      </c>
    </row>
    <row r="45" spans="1:6" ht="63">
      <c r="A45" s="59">
        <v>33</v>
      </c>
      <c r="B45" s="120" t="s">
        <v>435</v>
      </c>
      <c r="C45" s="120" t="s">
        <v>436</v>
      </c>
      <c r="D45" s="120" t="s">
        <v>437</v>
      </c>
      <c r="E45" s="133">
        <v>1000000</v>
      </c>
      <c r="F45" s="120" t="s">
        <v>118</v>
      </c>
    </row>
    <row r="46" spans="1:6">
      <c r="A46" s="59"/>
      <c r="B46" s="2147" t="s">
        <v>785</v>
      </c>
      <c r="C46" s="2148"/>
      <c r="D46" s="120"/>
      <c r="E46" s="133"/>
      <c r="F46" s="120"/>
    </row>
    <row r="47" spans="1:6" ht="157.5">
      <c r="A47" s="59">
        <v>34</v>
      </c>
      <c r="B47" s="120" t="s">
        <v>443</v>
      </c>
      <c r="C47" s="115" t="s">
        <v>444</v>
      </c>
      <c r="D47" s="120" t="s">
        <v>1215</v>
      </c>
      <c r="E47" s="133">
        <v>1200000</v>
      </c>
      <c r="F47" s="120" t="s">
        <v>118</v>
      </c>
    </row>
    <row r="48" spans="1:6">
      <c r="A48" s="59"/>
      <c r="B48" s="2140" t="s">
        <v>148</v>
      </c>
      <c r="C48" s="2140"/>
      <c r="D48" s="120"/>
      <c r="E48" s="133"/>
      <c r="F48" s="120"/>
    </row>
    <row r="49" spans="1:6" ht="126">
      <c r="A49" s="59">
        <v>35</v>
      </c>
      <c r="B49" s="120" t="s">
        <v>445</v>
      </c>
      <c r="C49" s="115" t="s">
        <v>1219</v>
      </c>
      <c r="D49" s="120" t="s">
        <v>1214</v>
      </c>
      <c r="E49" s="133">
        <v>1095549.51</v>
      </c>
      <c r="F49" s="120" t="s">
        <v>118</v>
      </c>
    </row>
    <row r="50" spans="1:6" ht="63">
      <c r="A50" s="59">
        <v>36</v>
      </c>
      <c r="B50" s="120" t="s">
        <v>446</v>
      </c>
      <c r="C50" s="115" t="s">
        <v>1220</v>
      </c>
      <c r="D50" s="120" t="s">
        <v>447</v>
      </c>
      <c r="E50" s="133">
        <v>200000</v>
      </c>
      <c r="F50" s="120" t="s">
        <v>118</v>
      </c>
    </row>
    <row r="51" spans="1:6" ht="78.75">
      <c r="A51" s="59">
        <v>37</v>
      </c>
      <c r="B51" s="120" t="s">
        <v>448</v>
      </c>
      <c r="C51" s="115" t="s">
        <v>1221</v>
      </c>
      <c r="D51" s="120" t="s">
        <v>449</v>
      </c>
      <c r="E51" s="133">
        <v>500000</v>
      </c>
      <c r="F51" s="120" t="s">
        <v>118</v>
      </c>
    </row>
    <row r="52" spans="1:6" ht="63">
      <c r="A52" s="59">
        <v>38</v>
      </c>
      <c r="B52" s="115" t="s">
        <v>450</v>
      </c>
      <c r="C52" s="115" t="s">
        <v>1222</v>
      </c>
      <c r="D52" s="115" t="s">
        <v>451</v>
      </c>
      <c r="E52" s="131">
        <v>600000</v>
      </c>
      <c r="F52" s="120" t="s">
        <v>4</v>
      </c>
    </row>
    <row r="53" spans="1:6" ht="63">
      <c r="A53" s="59">
        <v>39</v>
      </c>
      <c r="B53" s="115" t="s">
        <v>452</v>
      </c>
      <c r="C53" s="115" t="s">
        <v>1223</v>
      </c>
      <c r="D53" s="115" t="s">
        <v>3465</v>
      </c>
      <c r="E53" s="131">
        <v>1200000</v>
      </c>
      <c r="F53" s="120" t="s">
        <v>4</v>
      </c>
    </row>
    <row r="54" spans="1:6" ht="47.25">
      <c r="A54" s="59">
        <v>40</v>
      </c>
      <c r="B54" s="115" t="s">
        <v>452</v>
      </c>
      <c r="C54" s="115" t="s">
        <v>1224</v>
      </c>
      <c r="D54" s="115" t="s">
        <v>453</v>
      </c>
      <c r="E54" s="131">
        <v>350000</v>
      </c>
      <c r="F54" s="120" t="s">
        <v>4</v>
      </c>
    </row>
    <row r="55" spans="1:6" ht="47.25">
      <c r="A55" s="59">
        <v>41</v>
      </c>
      <c r="B55" s="115" t="s">
        <v>454</v>
      </c>
      <c r="C55" s="115" t="s">
        <v>1225</v>
      </c>
      <c r="D55" s="115" t="s">
        <v>455</v>
      </c>
      <c r="E55" s="131">
        <v>2000000</v>
      </c>
      <c r="F55" s="120" t="s">
        <v>4</v>
      </c>
    </row>
    <row r="56" spans="1:6" ht="47.25">
      <c r="A56" s="59">
        <v>42</v>
      </c>
      <c r="B56" s="115" t="s">
        <v>456</v>
      </c>
      <c r="C56" s="115" t="s">
        <v>1226</v>
      </c>
      <c r="D56" s="115" t="s">
        <v>457</v>
      </c>
      <c r="E56" s="131">
        <v>2000000</v>
      </c>
      <c r="F56" s="120" t="s">
        <v>4</v>
      </c>
    </row>
    <row r="57" spans="1:6" ht="47.25">
      <c r="A57" s="59">
        <v>43</v>
      </c>
      <c r="B57" s="115" t="s">
        <v>458</v>
      </c>
      <c r="C57" s="115" t="s">
        <v>1227</v>
      </c>
      <c r="D57" s="115" t="s">
        <v>459</v>
      </c>
      <c r="E57" s="131">
        <v>2000000</v>
      </c>
      <c r="F57" s="120" t="s">
        <v>4</v>
      </c>
    </row>
    <row r="58" spans="1:6" ht="47.25">
      <c r="A58" s="59">
        <v>44</v>
      </c>
      <c r="B58" s="115" t="s">
        <v>460</v>
      </c>
      <c r="C58" s="115" t="s">
        <v>1228</v>
      </c>
      <c r="D58" s="115" t="s">
        <v>461</v>
      </c>
      <c r="E58" s="131">
        <v>2000000</v>
      </c>
      <c r="F58" s="120" t="s">
        <v>4</v>
      </c>
    </row>
    <row r="59" spans="1:6" ht="19.5" customHeight="1">
      <c r="A59" s="59"/>
      <c r="B59" s="2145" t="s">
        <v>208</v>
      </c>
      <c r="C59" s="2146"/>
      <c r="D59" s="115"/>
      <c r="E59" s="131"/>
      <c r="F59" s="120"/>
    </row>
    <row r="60" spans="1:6" ht="173.25">
      <c r="A60" s="59">
        <v>45</v>
      </c>
      <c r="B60" s="115" t="s">
        <v>3458</v>
      </c>
      <c r="C60" s="115" t="s">
        <v>3462</v>
      </c>
      <c r="D60" s="115" t="s">
        <v>1216</v>
      </c>
      <c r="E60" s="131">
        <v>2500000</v>
      </c>
      <c r="F60" s="115" t="s">
        <v>4</v>
      </c>
    </row>
    <row r="61" spans="1:6" ht="141.75">
      <c r="A61" s="59">
        <v>46</v>
      </c>
      <c r="B61" s="115" t="s">
        <v>3459</v>
      </c>
      <c r="C61" s="115" t="s">
        <v>3463</v>
      </c>
      <c r="D61" s="115" t="s">
        <v>1213</v>
      </c>
      <c r="E61" s="131">
        <v>2781653.77</v>
      </c>
      <c r="F61" s="115" t="s">
        <v>4</v>
      </c>
    </row>
    <row r="62" spans="1:6">
      <c r="A62" s="134"/>
      <c r="B62" s="2141" t="s">
        <v>15</v>
      </c>
      <c r="C62" s="2142"/>
      <c r="D62" s="135"/>
      <c r="E62" s="136">
        <f>SUM(E6:E61)</f>
        <v>95240875.520000011</v>
      </c>
      <c r="F62" s="134"/>
    </row>
    <row r="63" spans="1:6" ht="88.5" customHeight="1">
      <c r="A63" s="2143" t="s">
        <v>3466</v>
      </c>
      <c r="B63" s="2144"/>
      <c r="C63" s="2144"/>
      <c r="D63" s="2144" t="s">
        <v>172</v>
      </c>
      <c r="E63" s="2144"/>
      <c r="F63" s="2144"/>
    </row>
    <row r="64" spans="1:6">
      <c r="A64" s="140"/>
      <c r="B64" s="140"/>
      <c r="C64" s="140"/>
      <c r="D64" s="140"/>
      <c r="E64" s="140"/>
      <c r="F64" s="140"/>
    </row>
    <row r="65" spans="1:6">
      <c r="A65" s="140"/>
      <c r="B65" s="140"/>
      <c r="C65" s="140"/>
      <c r="D65" s="140"/>
      <c r="E65" s="140"/>
      <c r="F65" s="140"/>
    </row>
    <row r="66" spans="1:6">
      <c r="A66" s="140"/>
      <c r="B66" s="140"/>
      <c r="C66" s="140"/>
      <c r="D66" s="140"/>
      <c r="E66" s="140"/>
      <c r="F66" s="140"/>
    </row>
    <row r="67" spans="1:6">
      <c r="A67" s="140"/>
      <c r="B67" s="140"/>
      <c r="C67" s="140"/>
      <c r="D67" s="140"/>
      <c r="E67" s="140"/>
      <c r="F67" s="140"/>
    </row>
    <row r="68" spans="1:6">
      <c r="A68" s="140"/>
      <c r="B68" s="140"/>
      <c r="C68" s="140"/>
      <c r="D68" s="140"/>
      <c r="E68" s="140"/>
      <c r="F68" s="140"/>
    </row>
    <row r="69" spans="1:6">
      <c r="A69" s="140"/>
      <c r="B69" s="140"/>
      <c r="C69" s="140"/>
      <c r="D69" s="140"/>
      <c r="E69" s="140"/>
      <c r="F69" s="140"/>
    </row>
    <row r="70" spans="1:6">
      <c r="A70" s="140"/>
      <c r="B70" s="140"/>
      <c r="C70" s="140"/>
      <c r="D70" s="140"/>
      <c r="E70" s="140"/>
      <c r="F70" s="140"/>
    </row>
    <row r="75" spans="1:6" ht="47.25">
      <c r="A75" s="59">
        <v>26</v>
      </c>
      <c r="B75" s="115" t="s">
        <v>412</v>
      </c>
      <c r="C75" s="120" t="s">
        <v>413</v>
      </c>
      <c r="D75" s="115" t="s">
        <v>414</v>
      </c>
      <c r="E75" s="131">
        <v>2000000</v>
      </c>
      <c r="F75" s="120" t="s">
        <v>4</v>
      </c>
    </row>
    <row r="76" spans="1:6" ht="63">
      <c r="A76" s="59">
        <v>35</v>
      </c>
      <c r="B76" s="115" t="s">
        <v>438</v>
      </c>
      <c r="C76" s="115" t="s">
        <v>439</v>
      </c>
      <c r="D76" s="115" t="s">
        <v>440</v>
      </c>
      <c r="E76" s="131">
        <v>5000000</v>
      </c>
      <c r="F76" s="120" t="s">
        <v>4</v>
      </c>
    </row>
    <row r="77" spans="1:6" ht="63">
      <c r="A77" s="59">
        <v>36</v>
      </c>
      <c r="B77" s="115" t="s">
        <v>441</v>
      </c>
      <c r="C77" s="115" t="s">
        <v>442</v>
      </c>
      <c r="D77" s="115" t="s">
        <v>440</v>
      </c>
      <c r="E77" s="131">
        <v>5000000</v>
      </c>
      <c r="F77" s="120" t="s">
        <v>4</v>
      </c>
    </row>
    <row r="78" spans="1:6" ht="47.25">
      <c r="A78" s="59">
        <v>42</v>
      </c>
      <c r="B78" s="115" t="s">
        <v>452</v>
      </c>
      <c r="C78" s="115" t="s">
        <v>1223</v>
      </c>
      <c r="D78" s="115" t="s">
        <v>3464</v>
      </c>
      <c r="E78" s="131">
        <v>1800000</v>
      </c>
      <c r="F78" s="120" t="s">
        <v>4</v>
      </c>
    </row>
    <row r="79" spans="1:6">
      <c r="E79" s="139">
        <f>SUM(E75:E78)</f>
        <v>13800000</v>
      </c>
    </row>
    <row r="82" spans="5:5">
      <c r="E82" s="139">
        <f>E79+E62</f>
        <v>109040875.52000001</v>
      </c>
    </row>
  </sheetData>
  <mergeCells count="17">
    <mergeCell ref="B46:C46"/>
    <mergeCell ref="A1:F1"/>
    <mergeCell ref="A2:F2"/>
    <mergeCell ref="A3:F3"/>
    <mergeCell ref="B5:C5"/>
    <mergeCell ref="B11:C11"/>
    <mergeCell ref="B15:C15"/>
    <mergeCell ref="B19:C19"/>
    <mergeCell ref="B21:C21"/>
    <mergeCell ref="B23:C23"/>
    <mergeCell ref="B25:C25"/>
    <mergeCell ref="B40:C40"/>
    <mergeCell ref="B48:C48"/>
    <mergeCell ref="B62:C62"/>
    <mergeCell ref="A63:C63"/>
    <mergeCell ref="D63:F63"/>
    <mergeCell ref="B59:C59"/>
  </mergeCells>
  <pageMargins left="0.7" right="0.7" top="0.75" bottom="0.75" header="0.3" footer="0.3"/>
  <pageSetup orientation="landscape" r:id="rId1"/>
  <headerFooter>
    <oddFooter>Page &amp;P of &amp;N</oddFooter>
  </headerFooter>
</worksheet>
</file>

<file path=xl/worksheets/sheet20.xml><?xml version="1.0" encoding="utf-8"?>
<worksheet xmlns="http://schemas.openxmlformats.org/spreadsheetml/2006/main" xmlns:r="http://schemas.openxmlformats.org/officeDocument/2006/relationships">
  <sheetPr>
    <tabColor theme="5" tint="-0.499984740745262"/>
  </sheetPr>
  <dimension ref="A1:IV80"/>
  <sheetViews>
    <sheetView topLeftCell="A55" workbookViewId="0">
      <selection activeCell="H56" sqref="H56"/>
    </sheetView>
  </sheetViews>
  <sheetFormatPr defaultRowHeight="15.75"/>
  <cols>
    <col min="1" max="1" width="7.28515625" style="998" customWidth="1"/>
    <col min="2" max="2" width="16.85546875" style="317" customWidth="1"/>
    <col min="3" max="3" width="42.5703125" style="317" customWidth="1"/>
    <col min="4" max="4" width="23.140625" style="317" customWidth="1"/>
    <col min="5" max="5" width="21.42578125" style="658" customWidth="1"/>
    <col min="6" max="6" width="9.5703125" style="998" customWidth="1"/>
    <col min="7" max="16384" width="9.140625" style="317"/>
  </cols>
  <sheetData>
    <row r="1" spans="1:8">
      <c r="A1" s="2234" t="s">
        <v>133</v>
      </c>
      <c r="B1" s="2234"/>
      <c r="C1" s="2234"/>
      <c r="D1" s="2234"/>
      <c r="E1" s="2234"/>
      <c r="F1" s="2234"/>
    </row>
    <row r="2" spans="1:8">
      <c r="A2" s="2234" t="s">
        <v>19195</v>
      </c>
      <c r="B2" s="2234"/>
      <c r="C2" s="2234"/>
      <c r="D2" s="2234"/>
      <c r="E2" s="2234"/>
      <c r="F2" s="2234"/>
    </row>
    <row r="3" spans="1:8">
      <c r="A3" s="2234" t="s">
        <v>6436</v>
      </c>
      <c r="B3" s="2234"/>
      <c r="C3" s="2234"/>
      <c r="D3" s="2234"/>
      <c r="E3" s="2234"/>
      <c r="F3" s="2234"/>
    </row>
    <row r="4" spans="1:8" ht="31.5">
      <c r="A4" s="387" t="s">
        <v>134</v>
      </c>
      <c r="B4" s="56" t="s">
        <v>676</v>
      </c>
      <c r="C4" s="56" t="s">
        <v>463</v>
      </c>
      <c r="D4" s="56" t="s">
        <v>788</v>
      </c>
      <c r="E4" s="388" t="s">
        <v>3371</v>
      </c>
      <c r="F4" s="56" t="s">
        <v>677</v>
      </c>
    </row>
    <row r="5" spans="1:8">
      <c r="A5" s="387"/>
      <c r="B5" s="2195" t="s">
        <v>139</v>
      </c>
      <c r="C5" s="2195"/>
      <c r="D5" s="2195"/>
      <c r="E5" s="388"/>
      <c r="F5" s="56"/>
    </row>
    <row r="6" spans="1:8" ht="31.5">
      <c r="A6" s="63">
        <v>1</v>
      </c>
      <c r="B6" s="159" t="s">
        <v>1</v>
      </c>
      <c r="C6" s="159" t="s">
        <v>19196</v>
      </c>
      <c r="D6" s="159" t="s">
        <v>3</v>
      </c>
      <c r="E6" s="189">
        <v>2760000</v>
      </c>
      <c r="F6" s="65" t="s">
        <v>118</v>
      </c>
    </row>
    <row r="7" spans="1:8" ht="94.5">
      <c r="A7" s="63">
        <v>2</v>
      </c>
      <c r="B7" s="159" t="s">
        <v>5</v>
      </c>
      <c r="C7" s="159" t="s">
        <v>19197</v>
      </c>
      <c r="D7" s="159" t="s">
        <v>4571</v>
      </c>
      <c r="E7" s="193">
        <v>870409</v>
      </c>
      <c r="F7" s="65" t="s">
        <v>118</v>
      </c>
      <c r="H7" s="1019"/>
    </row>
    <row r="8" spans="1:8" ht="31.5">
      <c r="A8" s="63">
        <v>3</v>
      </c>
      <c r="B8" s="159" t="s">
        <v>7</v>
      </c>
      <c r="C8" s="159" t="s">
        <v>20587</v>
      </c>
      <c r="D8" s="159" t="s">
        <v>9</v>
      </c>
      <c r="E8" s="189">
        <v>103680</v>
      </c>
      <c r="F8" s="65" t="s">
        <v>118</v>
      </c>
    </row>
    <row r="9" spans="1:8" ht="31.5">
      <c r="A9" s="63">
        <v>4</v>
      </c>
      <c r="B9" s="159" t="s">
        <v>10</v>
      </c>
      <c r="C9" s="159" t="s">
        <v>20588</v>
      </c>
      <c r="D9" s="159" t="s">
        <v>175</v>
      </c>
      <c r="E9" s="189">
        <v>39600</v>
      </c>
      <c r="F9" s="65" t="s">
        <v>118</v>
      </c>
    </row>
    <row r="10" spans="1:8" ht="63">
      <c r="A10" s="63">
        <v>5</v>
      </c>
      <c r="B10" s="159" t="s">
        <v>12</v>
      </c>
      <c r="C10" s="159" t="s">
        <v>20589</v>
      </c>
      <c r="D10" s="159" t="s">
        <v>14</v>
      </c>
      <c r="E10" s="189">
        <v>2044000</v>
      </c>
      <c r="F10" s="65" t="s">
        <v>118</v>
      </c>
    </row>
    <row r="11" spans="1:8">
      <c r="A11" s="63"/>
      <c r="B11" s="2173" t="s">
        <v>3161</v>
      </c>
      <c r="C11" s="2174"/>
      <c r="D11" s="2175"/>
      <c r="E11" s="390"/>
      <c r="F11" s="65"/>
    </row>
    <row r="12" spans="1:8" ht="94.5">
      <c r="A12" s="63">
        <v>6</v>
      </c>
      <c r="B12" s="159" t="s">
        <v>5</v>
      </c>
      <c r="C12" s="159" t="s">
        <v>20590</v>
      </c>
      <c r="D12" s="159" t="s">
        <v>242</v>
      </c>
      <c r="E12" s="189">
        <v>1026892.07</v>
      </c>
      <c r="F12" s="65" t="s">
        <v>118</v>
      </c>
    </row>
    <row r="13" spans="1:8" ht="63">
      <c r="A13" s="63">
        <v>7</v>
      </c>
      <c r="B13" s="159" t="s">
        <v>12</v>
      </c>
      <c r="C13" s="159" t="s">
        <v>20591</v>
      </c>
      <c r="D13" s="159" t="s">
        <v>19198</v>
      </c>
      <c r="E13" s="189">
        <v>800000</v>
      </c>
      <c r="F13" s="65" t="s">
        <v>118</v>
      </c>
    </row>
    <row r="14" spans="1:8" ht="63">
      <c r="A14" s="63">
        <v>8</v>
      </c>
      <c r="B14" s="159" t="s">
        <v>360</v>
      </c>
      <c r="C14" s="159" t="s">
        <v>20592</v>
      </c>
      <c r="D14" s="159" t="s">
        <v>1736</v>
      </c>
      <c r="E14" s="189">
        <v>1400000</v>
      </c>
      <c r="F14" s="65" t="s">
        <v>118</v>
      </c>
    </row>
    <row r="15" spans="1:8">
      <c r="A15" s="63"/>
      <c r="B15" s="62" t="s">
        <v>593</v>
      </c>
      <c r="C15" s="65"/>
      <c r="D15" s="65"/>
      <c r="E15" s="390"/>
      <c r="F15" s="65"/>
    </row>
    <row r="16" spans="1:8" ht="31.5">
      <c r="A16" s="63">
        <v>9</v>
      </c>
      <c r="B16" s="160" t="s">
        <v>596</v>
      </c>
      <c r="C16" s="159" t="s">
        <v>20593</v>
      </c>
      <c r="D16" s="160" t="s">
        <v>40</v>
      </c>
      <c r="E16" s="193">
        <v>10560219</v>
      </c>
      <c r="F16" s="65" t="s">
        <v>118</v>
      </c>
    </row>
    <row r="17" spans="1:6" ht="47.25">
      <c r="A17" s="63">
        <v>10</v>
      </c>
      <c r="B17" s="160" t="s">
        <v>39</v>
      </c>
      <c r="C17" s="159" t="s">
        <v>20594</v>
      </c>
      <c r="D17" s="160" t="s">
        <v>40</v>
      </c>
      <c r="E17" s="193">
        <v>16677441</v>
      </c>
      <c r="F17" s="65" t="s">
        <v>118</v>
      </c>
    </row>
    <row r="18" spans="1:6">
      <c r="A18" s="63"/>
      <c r="B18" s="172" t="s">
        <v>143</v>
      </c>
      <c r="C18" s="159"/>
      <c r="D18" s="160"/>
      <c r="E18" s="193"/>
      <c r="F18" s="65"/>
    </row>
    <row r="19" spans="1:6" ht="78.75">
      <c r="A19" s="63">
        <v>11</v>
      </c>
      <c r="B19" s="160" t="s">
        <v>195</v>
      </c>
      <c r="C19" s="159" t="s">
        <v>20595</v>
      </c>
      <c r="D19" s="160" t="s">
        <v>196</v>
      </c>
      <c r="E19" s="189">
        <v>5738993.4500000002</v>
      </c>
      <c r="F19" s="65" t="s">
        <v>118</v>
      </c>
    </row>
    <row r="20" spans="1:6">
      <c r="A20" s="63"/>
      <c r="B20" s="62" t="s">
        <v>555</v>
      </c>
      <c r="C20" s="65"/>
      <c r="D20" s="65"/>
      <c r="E20" s="390"/>
      <c r="F20" s="65"/>
    </row>
    <row r="21" spans="1:6" ht="126">
      <c r="A21" s="63">
        <v>12</v>
      </c>
      <c r="B21" s="160" t="s">
        <v>381</v>
      </c>
      <c r="C21" s="159" t="s">
        <v>20596</v>
      </c>
      <c r="D21" s="160" t="s">
        <v>19199</v>
      </c>
      <c r="E21" s="193">
        <v>2180817</v>
      </c>
      <c r="F21" s="65" t="s">
        <v>4</v>
      </c>
    </row>
    <row r="22" spans="1:6">
      <c r="A22" s="63"/>
      <c r="B22" s="2198" t="s">
        <v>4589</v>
      </c>
      <c r="C22" s="2198"/>
      <c r="D22" s="160"/>
      <c r="E22" s="4"/>
      <c r="F22" s="65"/>
    </row>
    <row r="23" spans="1:6" ht="204.75">
      <c r="A23" s="63">
        <v>13</v>
      </c>
      <c r="B23" s="160" t="s">
        <v>19200</v>
      </c>
      <c r="C23" s="159" t="s">
        <v>20597</v>
      </c>
      <c r="D23" s="160" t="s">
        <v>19201</v>
      </c>
      <c r="E23" s="193">
        <v>226000</v>
      </c>
      <c r="F23" s="160" t="s">
        <v>4</v>
      </c>
    </row>
    <row r="24" spans="1:6" ht="204.75">
      <c r="A24" s="63">
        <v>14</v>
      </c>
      <c r="B24" s="160" t="s">
        <v>19202</v>
      </c>
      <c r="C24" s="159" t="s">
        <v>20598</v>
      </c>
      <c r="D24" s="160" t="s">
        <v>19201</v>
      </c>
      <c r="E24" s="193">
        <v>226000</v>
      </c>
      <c r="F24" s="160" t="s">
        <v>4</v>
      </c>
    </row>
    <row r="25" spans="1:6" ht="204.75">
      <c r="A25" s="63">
        <v>15</v>
      </c>
      <c r="B25" s="160" t="s">
        <v>19203</v>
      </c>
      <c r="C25" s="159" t="s">
        <v>20599</v>
      </c>
      <c r="D25" s="160" t="s">
        <v>19201</v>
      </c>
      <c r="E25" s="193">
        <v>226000</v>
      </c>
      <c r="F25" s="160" t="s">
        <v>4</v>
      </c>
    </row>
    <row r="26" spans="1:6" ht="204.75">
      <c r="A26" s="63">
        <v>16</v>
      </c>
      <c r="B26" s="160" t="s">
        <v>19204</v>
      </c>
      <c r="C26" s="159" t="s">
        <v>20600</v>
      </c>
      <c r="D26" s="160" t="s">
        <v>19201</v>
      </c>
      <c r="E26" s="193">
        <v>226000</v>
      </c>
      <c r="F26" s="160" t="s">
        <v>4</v>
      </c>
    </row>
    <row r="27" spans="1:6" ht="204.75">
      <c r="A27" s="63">
        <v>17</v>
      </c>
      <c r="B27" s="160" t="s">
        <v>19205</v>
      </c>
      <c r="C27" s="159" t="s">
        <v>20601</v>
      </c>
      <c r="D27" s="160" t="s">
        <v>19201</v>
      </c>
      <c r="E27" s="193">
        <v>226000</v>
      </c>
      <c r="F27" s="160" t="s">
        <v>4</v>
      </c>
    </row>
    <row r="28" spans="1:6" ht="204.75">
      <c r="A28" s="63">
        <v>18</v>
      </c>
      <c r="B28" s="160" t="s">
        <v>19206</v>
      </c>
      <c r="C28" s="159" t="s">
        <v>20602</v>
      </c>
      <c r="D28" s="160" t="s">
        <v>19201</v>
      </c>
      <c r="E28" s="193">
        <v>226000</v>
      </c>
      <c r="F28" s="160" t="s">
        <v>4</v>
      </c>
    </row>
    <row r="29" spans="1:6" ht="204.75">
      <c r="A29" s="63">
        <v>19</v>
      </c>
      <c r="B29" s="160" t="s">
        <v>19207</v>
      </c>
      <c r="C29" s="159" t="s">
        <v>20603</v>
      </c>
      <c r="D29" s="160" t="s">
        <v>19201</v>
      </c>
      <c r="E29" s="193">
        <v>226000</v>
      </c>
      <c r="F29" s="160" t="s">
        <v>4</v>
      </c>
    </row>
    <row r="30" spans="1:6" ht="47.25">
      <c r="A30" s="63">
        <v>20</v>
      </c>
      <c r="B30" s="160" t="s">
        <v>19208</v>
      </c>
      <c r="C30" s="159" t="s">
        <v>20604</v>
      </c>
      <c r="D30" s="160" t="s">
        <v>19209</v>
      </c>
      <c r="E30" s="193">
        <v>300000</v>
      </c>
      <c r="F30" s="160" t="s">
        <v>4</v>
      </c>
    </row>
    <row r="31" spans="1:6">
      <c r="A31" s="63"/>
      <c r="B31" s="2173" t="s">
        <v>480</v>
      </c>
      <c r="C31" s="2175"/>
      <c r="D31" s="65"/>
      <c r="E31" s="390"/>
      <c r="F31" s="65"/>
    </row>
    <row r="32" spans="1:6" ht="47.25">
      <c r="A32" s="63">
        <v>21</v>
      </c>
      <c r="B32" s="160" t="s">
        <v>19210</v>
      </c>
      <c r="C32" s="160" t="s">
        <v>19211</v>
      </c>
      <c r="D32" s="160" t="s">
        <v>19212</v>
      </c>
      <c r="E32" s="193">
        <v>1900000</v>
      </c>
      <c r="F32" s="160" t="s">
        <v>4</v>
      </c>
    </row>
    <row r="33" spans="1:6" ht="47.25">
      <c r="A33" s="63">
        <v>22</v>
      </c>
      <c r="B33" s="160" t="s">
        <v>19213</v>
      </c>
      <c r="C33" s="160" t="s">
        <v>19214</v>
      </c>
      <c r="D33" s="160" t="s">
        <v>19215</v>
      </c>
      <c r="E33" s="193">
        <v>1900000</v>
      </c>
      <c r="F33" s="160" t="s">
        <v>4</v>
      </c>
    </row>
    <row r="34" spans="1:6" ht="141.75">
      <c r="A34" s="63">
        <v>23</v>
      </c>
      <c r="B34" s="160" t="s">
        <v>19216</v>
      </c>
      <c r="C34" s="160" t="s">
        <v>19217</v>
      </c>
      <c r="D34" s="160" t="s">
        <v>20576</v>
      </c>
      <c r="E34" s="193">
        <v>900000</v>
      </c>
      <c r="F34" s="160" t="s">
        <v>4</v>
      </c>
    </row>
    <row r="35" spans="1:6" ht="126">
      <c r="A35" s="63">
        <v>24</v>
      </c>
      <c r="B35" s="160" t="s">
        <v>19218</v>
      </c>
      <c r="C35" s="160" t="s">
        <v>19219</v>
      </c>
      <c r="D35" s="160" t="s">
        <v>19220</v>
      </c>
      <c r="E35" s="193">
        <v>1500000</v>
      </c>
      <c r="F35" s="160" t="s">
        <v>4</v>
      </c>
    </row>
    <row r="36" spans="1:6" ht="47.25">
      <c r="A36" s="63">
        <v>25</v>
      </c>
      <c r="B36" s="160" t="s">
        <v>19218</v>
      </c>
      <c r="C36" s="160" t="s">
        <v>19221</v>
      </c>
      <c r="D36" s="160" t="s">
        <v>19222</v>
      </c>
      <c r="E36" s="193">
        <v>800000</v>
      </c>
      <c r="F36" s="160" t="s">
        <v>4</v>
      </c>
    </row>
    <row r="37" spans="1:6" ht="126">
      <c r="A37" s="63">
        <v>26</v>
      </c>
      <c r="B37" s="160" t="s">
        <v>19223</v>
      </c>
      <c r="C37" s="160" t="s">
        <v>19224</v>
      </c>
      <c r="D37" s="160" t="s">
        <v>19220</v>
      </c>
      <c r="E37" s="193">
        <v>1500000</v>
      </c>
      <c r="F37" s="160" t="s">
        <v>4</v>
      </c>
    </row>
    <row r="38" spans="1:6" ht="47.25">
      <c r="A38" s="63">
        <v>27</v>
      </c>
      <c r="B38" s="160" t="s">
        <v>19225</v>
      </c>
      <c r="C38" s="160" t="s">
        <v>19226</v>
      </c>
      <c r="D38" s="160" t="s">
        <v>19227</v>
      </c>
      <c r="E38" s="193">
        <v>800000</v>
      </c>
      <c r="F38" s="160" t="s">
        <v>4</v>
      </c>
    </row>
    <row r="39" spans="1:6" ht="126">
      <c r="A39" s="63">
        <v>28</v>
      </c>
      <c r="B39" s="160" t="s">
        <v>19228</v>
      </c>
      <c r="C39" s="160" t="s">
        <v>19229</v>
      </c>
      <c r="D39" s="160" t="s">
        <v>19220</v>
      </c>
      <c r="E39" s="193">
        <v>1500000</v>
      </c>
      <c r="F39" s="160" t="s">
        <v>763</v>
      </c>
    </row>
    <row r="40" spans="1:6" ht="47.25">
      <c r="A40" s="63">
        <v>29</v>
      </c>
      <c r="B40" s="160" t="s">
        <v>19204</v>
      </c>
      <c r="C40" s="160" t="s">
        <v>19230</v>
      </c>
      <c r="D40" s="160" t="s">
        <v>19231</v>
      </c>
      <c r="E40" s="193">
        <v>750000</v>
      </c>
      <c r="F40" s="160" t="s">
        <v>4</v>
      </c>
    </row>
    <row r="41" spans="1:6" ht="78.75">
      <c r="A41" s="63">
        <v>30</v>
      </c>
      <c r="B41" s="160" t="s">
        <v>19204</v>
      </c>
      <c r="C41" s="160" t="s">
        <v>19232</v>
      </c>
      <c r="D41" s="160" t="s">
        <v>20577</v>
      </c>
      <c r="E41" s="193">
        <v>250000</v>
      </c>
      <c r="F41" s="160" t="s">
        <v>118</v>
      </c>
    </row>
    <row r="42" spans="1:6" ht="47.25">
      <c r="A42" s="63">
        <v>31</v>
      </c>
      <c r="B42" s="160" t="s">
        <v>19233</v>
      </c>
      <c r="C42" s="160" t="s">
        <v>19234</v>
      </c>
      <c r="D42" s="160" t="s">
        <v>19235</v>
      </c>
      <c r="E42" s="193">
        <v>1900000</v>
      </c>
      <c r="F42" s="160" t="s">
        <v>4</v>
      </c>
    </row>
    <row r="43" spans="1:6" ht="141.75">
      <c r="A43" s="63">
        <v>32</v>
      </c>
      <c r="B43" s="160" t="s">
        <v>19236</v>
      </c>
      <c r="C43" s="160" t="s">
        <v>19237</v>
      </c>
      <c r="D43" s="160" t="s">
        <v>20578</v>
      </c>
      <c r="E43" s="193">
        <v>900000</v>
      </c>
      <c r="F43" s="160" t="s">
        <v>4</v>
      </c>
    </row>
    <row r="44" spans="1:6" ht="47.25">
      <c r="A44" s="63">
        <v>33</v>
      </c>
      <c r="B44" s="160" t="s">
        <v>19238</v>
      </c>
      <c r="C44" s="160" t="s">
        <v>19239</v>
      </c>
      <c r="D44" s="160" t="s">
        <v>2985</v>
      </c>
      <c r="E44" s="193">
        <v>1900000</v>
      </c>
      <c r="F44" s="160" t="s">
        <v>4</v>
      </c>
    </row>
    <row r="45" spans="1:6" ht="47.25">
      <c r="A45" s="63">
        <v>34</v>
      </c>
      <c r="B45" s="160" t="s">
        <v>19240</v>
      </c>
      <c r="C45" s="160" t="s">
        <v>19241</v>
      </c>
      <c r="D45" s="160" t="s">
        <v>2985</v>
      </c>
      <c r="E45" s="193">
        <v>1900000</v>
      </c>
      <c r="F45" s="160" t="s">
        <v>4</v>
      </c>
    </row>
    <row r="46" spans="1:6" ht="141.75">
      <c r="A46" s="63">
        <v>35</v>
      </c>
      <c r="B46" s="160" t="s">
        <v>19242</v>
      </c>
      <c r="C46" s="160" t="s">
        <v>19243</v>
      </c>
      <c r="D46" s="160" t="s">
        <v>20579</v>
      </c>
      <c r="E46" s="193">
        <v>900000</v>
      </c>
      <c r="F46" s="160" t="s">
        <v>4</v>
      </c>
    </row>
    <row r="47" spans="1:6" ht="47.25">
      <c r="A47" s="63">
        <v>36</v>
      </c>
      <c r="B47" s="160" t="s">
        <v>19244</v>
      </c>
      <c r="C47" s="160" t="s">
        <v>19245</v>
      </c>
      <c r="D47" s="160" t="s">
        <v>19235</v>
      </c>
      <c r="E47" s="193">
        <v>1900000</v>
      </c>
      <c r="F47" s="160" t="s">
        <v>4</v>
      </c>
    </row>
    <row r="48" spans="1:6" ht="47.25">
      <c r="A48" s="63">
        <v>37</v>
      </c>
      <c r="B48" s="160" t="s">
        <v>19246</v>
      </c>
      <c r="C48" s="160" t="s">
        <v>19247</v>
      </c>
      <c r="D48" s="160" t="s">
        <v>19248</v>
      </c>
      <c r="E48" s="193">
        <v>1900000</v>
      </c>
      <c r="F48" s="160" t="s">
        <v>4</v>
      </c>
    </row>
    <row r="49" spans="1:6" ht="141.75">
      <c r="A49" s="63">
        <v>38</v>
      </c>
      <c r="B49" s="160" t="s">
        <v>19205</v>
      </c>
      <c r="C49" s="160" t="s">
        <v>20605</v>
      </c>
      <c r="D49" s="160" t="s">
        <v>20580</v>
      </c>
      <c r="E49" s="193">
        <v>2250000</v>
      </c>
      <c r="F49" s="160" t="s">
        <v>4</v>
      </c>
    </row>
    <row r="50" spans="1:6" ht="126">
      <c r="A50" s="63">
        <v>39</v>
      </c>
      <c r="B50" s="160" t="s">
        <v>19249</v>
      </c>
      <c r="C50" s="160" t="s">
        <v>20606</v>
      </c>
      <c r="D50" s="160" t="s">
        <v>19220</v>
      </c>
      <c r="E50" s="193">
        <v>1500000</v>
      </c>
      <c r="F50" s="160" t="s">
        <v>4</v>
      </c>
    </row>
    <row r="51" spans="1:6">
      <c r="A51" s="63"/>
      <c r="B51" s="2173" t="s">
        <v>1353</v>
      </c>
      <c r="C51" s="2175"/>
      <c r="D51" s="65"/>
      <c r="E51" s="390"/>
      <c r="F51" s="65"/>
    </row>
    <row r="52" spans="1:6" ht="47.25">
      <c r="A52" s="63">
        <v>40</v>
      </c>
      <c r="B52" s="160" t="s">
        <v>19250</v>
      </c>
      <c r="C52" s="160" t="s">
        <v>19251</v>
      </c>
      <c r="D52" s="160" t="s">
        <v>19235</v>
      </c>
      <c r="E52" s="193">
        <v>1900000</v>
      </c>
      <c r="F52" s="160" t="s">
        <v>4</v>
      </c>
    </row>
    <row r="53" spans="1:6" ht="141.75">
      <c r="A53" s="63">
        <v>41</v>
      </c>
      <c r="B53" s="160" t="s">
        <v>19252</v>
      </c>
      <c r="C53" s="160" t="s">
        <v>19253</v>
      </c>
      <c r="D53" s="160" t="s">
        <v>20581</v>
      </c>
      <c r="E53" s="193">
        <v>900000</v>
      </c>
      <c r="F53" s="160" t="s">
        <v>4</v>
      </c>
    </row>
    <row r="54" spans="1:6" ht="47.25">
      <c r="A54" s="63">
        <v>42</v>
      </c>
      <c r="B54" s="160" t="s">
        <v>19254</v>
      </c>
      <c r="C54" s="160" t="s">
        <v>19255</v>
      </c>
      <c r="D54" s="160" t="s">
        <v>19256</v>
      </c>
      <c r="E54" s="193">
        <v>2000000</v>
      </c>
      <c r="F54" s="160" t="s">
        <v>4</v>
      </c>
    </row>
    <row r="55" spans="1:6" ht="141.75">
      <c r="A55" s="63">
        <v>43</v>
      </c>
      <c r="B55" s="160" t="s">
        <v>19257</v>
      </c>
      <c r="C55" s="160" t="s">
        <v>19258</v>
      </c>
      <c r="D55" s="160" t="s">
        <v>20582</v>
      </c>
      <c r="E55" s="193">
        <v>900000</v>
      </c>
      <c r="F55" s="160" t="s">
        <v>4</v>
      </c>
    </row>
    <row r="56" spans="1:6" ht="141.75">
      <c r="A56" s="63">
        <v>44</v>
      </c>
      <c r="B56" s="160" t="s">
        <v>19259</v>
      </c>
      <c r="C56" s="160" t="s">
        <v>19260</v>
      </c>
      <c r="D56" s="160" t="s">
        <v>20583</v>
      </c>
      <c r="E56" s="193">
        <v>900000</v>
      </c>
      <c r="F56" s="160" t="s">
        <v>4</v>
      </c>
    </row>
    <row r="57" spans="1:6" ht="94.5">
      <c r="A57" s="63">
        <v>45</v>
      </c>
      <c r="B57" s="160" t="s">
        <v>19261</v>
      </c>
      <c r="C57" s="160" t="s">
        <v>19262</v>
      </c>
      <c r="D57" s="160" t="s">
        <v>20584</v>
      </c>
      <c r="E57" s="193">
        <v>1000000</v>
      </c>
      <c r="F57" s="160" t="s">
        <v>4</v>
      </c>
    </row>
    <row r="58" spans="1:6" ht="47.25">
      <c r="A58" s="63">
        <v>46</v>
      </c>
      <c r="B58" s="160" t="s">
        <v>19263</v>
      </c>
      <c r="C58" s="160" t="s">
        <v>19264</v>
      </c>
      <c r="D58" s="160" t="s">
        <v>13657</v>
      </c>
      <c r="E58" s="193">
        <v>1900000</v>
      </c>
      <c r="F58" s="160" t="s">
        <v>4</v>
      </c>
    </row>
    <row r="59" spans="1:6" ht="47.25">
      <c r="A59" s="63">
        <v>47</v>
      </c>
      <c r="B59" s="160" t="s">
        <v>19265</v>
      </c>
      <c r="C59" s="160" t="s">
        <v>19266</v>
      </c>
      <c r="D59" s="160" t="s">
        <v>19267</v>
      </c>
      <c r="E59" s="193">
        <v>4130000</v>
      </c>
      <c r="F59" s="160" t="s">
        <v>583</v>
      </c>
    </row>
    <row r="60" spans="1:6" ht="47.25">
      <c r="A60" s="63">
        <v>48</v>
      </c>
      <c r="B60" s="160" t="s">
        <v>19268</v>
      </c>
      <c r="C60" s="160" t="s">
        <v>19269</v>
      </c>
      <c r="D60" s="160" t="s">
        <v>19270</v>
      </c>
      <c r="E60" s="193">
        <v>6850000</v>
      </c>
      <c r="F60" s="160" t="s">
        <v>4</v>
      </c>
    </row>
    <row r="61" spans="1:6" ht="141.75">
      <c r="A61" s="63">
        <v>49</v>
      </c>
      <c r="B61" s="160" t="s">
        <v>19271</v>
      </c>
      <c r="C61" s="160" t="s">
        <v>19272</v>
      </c>
      <c r="D61" s="160" t="s">
        <v>19273</v>
      </c>
      <c r="E61" s="193">
        <v>7350000</v>
      </c>
      <c r="F61" s="160" t="s">
        <v>4</v>
      </c>
    </row>
    <row r="62" spans="1:6" ht="126">
      <c r="A62" s="63">
        <v>50</v>
      </c>
      <c r="B62" s="160" t="s">
        <v>19274</v>
      </c>
      <c r="C62" s="160" t="s">
        <v>19275</v>
      </c>
      <c r="D62" s="160" t="s">
        <v>19220</v>
      </c>
      <c r="E62" s="193">
        <v>1500000</v>
      </c>
      <c r="F62" s="160" t="s">
        <v>4</v>
      </c>
    </row>
    <row r="63" spans="1:6" ht="141.75">
      <c r="A63" s="63">
        <v>51</v>
      </c>
      <c r="B63" s="160" t="s">
        <v>19276</v>
      </c>
      <c r="C63" s="160" t="s">
        <v>19277</v>
      </c>
      <c r="D63" s="160" t="s">
        <v>20585</v>
      </c>
      <c r="E63" s="193">
        <v>900000</v>
      </c>
      <c r="F63" s="160" t="s">
        <v>4</v>
      </c>
    </row>
    <row r="64" spans="1:6">
      <c r="A64" s="63"/>
      <c r="B64" s="62" t="s">
        <v>662</v>
      </c>
      <c r="C64" s="65"/>
      <c r="D64" s="65"/>
      <c r="E64" s="390"/>
      <c r="F64" s="65"/>
    </row>
    <row r="65" spans="1:256" ht="63">
      <c r="A65" s="63">
        <v>52</v>
      </c>
      <c r="B65" s="160" t="s">
        <v>19281</v>
      </c>
      <c r="C65" s="160" t="s">
        <v>19282</v>
      </c>
      <c r="D65" s="160" t="s">
        <v>19283</v>
      </c>
      <c r="E65" s="193">
        <v>700000</v>
      </c>
      <c r="F65" s="160" t="s">
        <v>2586</v>
      </c>
    </row>
    <row r="66" spans="1:256" ht="94.5">
      <c r="A66" s="63">
        <v>53</v>
      </c>
      <c r="B66" s="160" t="s">
        <v>19284</v>
      </c>
      <c r="C66" s="160" t="s">
        <v>19285</v>
      </c>
      <c r="D66" s="160" t="s">
        <v>19286</v>
      </c>
      <c r="E66" s="193">
        <v>1276824</v>
      </c>
      <c r="F66" s="160" t="s">
        <v>118</v>
      </c>
    </row>
    <row r="67" spans="1:256" ht="19.5" customHeight="1">
      <c r="A67" s="63"/>
      <c r="B67" s="2173" t="s">
        <v>208</v>
      </c>
      <c r="C67" s="2175"/>
      <c r="D67" s="65"/>
      <c r="E67" s="390"/>
      <c r="F67" s="65"/>
    </row>
    <row r="68" spans="1:256" ht="78.75">
      <c r="A68" s="63">
        <v>54</v>
      </c>
      <c r="B68" s="160" t="s">
        <v>19287</v>
      </c>
      <c r="C68" s="160" t="s">
        <v>19288</v>
      </c>
      <c r="D68" s="160" t="s">
        <v>20586</v>
      </c>
      <c r="E68" s="193">
        <v>300000</v>
      </c>
      <c r="F68" s="160" t="s">
        <v>4</v>
      </c>
    </row>
    <row r="69" spans="1:256">
      <c r="A69" s="325"/>
      <c r="B69" s="280" t="s">
        <v>6930</v>
      </c>
      <c r="C69" s="326"/>
      <c r="D69" s="326"/>
      <c r="E69" s="361">
        <f>SUM(E6:E68)</f>
        <v>105440875.52000001</v>
      </c>
      <c r="F69" s="326"/>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78.75" customHeight="1">
      <c r="A70" s="2143" t="s">
        <v>19194</v>
      </c>
      <c r="B70" s="2143"/>
      <c r="C70" s="2143"/>
      <c r="D70" s="2143" t="s">
        <v>5819</v>
      </c>
      <c r="E70" s="2143"/>
      <c r="F70" s="2143"/>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6" spans="1:256" ht="94.5">
      <c r="A76" s="63">
        <v>52</v>
      </c>
      <c r="B76" s="160" t="s">
        <v>19278</v>
      </c>
      <c r="C76" s="160" t="s">
        <v>19279</v>
      </c>
      <c r="D76" s="160" t="s">
        <v>19280</v>
      </c>
      <c r="E76" s="193">
        <v>3600000</v>
      </c>
      <c r="F76" s="160" t="s">
        <v>278</v>
      </c>
    </row>
    <row r="80" spans="1:256">
      <c r="E80" s="658">
        <f>E76+E69</f>
        <v>109040875.52000001</v>
      </c>
    </row>
  </sheetData>
  <mergeCells count="11">
    <mergeCell ref="D70:F70"/>
    <mergeCell ref="A1:F1"/>
    <mergeCell ref="A2:F2"/>
    <mergeCell ref="A3:F3"/>
    <mergeCell ref="B5:D5"/>
    <mergeCell ref="B11:D11"/>
    <mergeCell ref="B22:C22"/>
    <mergeCell ref="B67:C67"/>
    <mergeCell ref="B31:C31"/>
    <mergeCell ref="B51:C51"/>
    <mergeCell ref="A70:C70"/>
  </mergeCells>
  <pageMargins left="0.7" right="0.7" top="0.75" bottom="0.75" header="0.3" footer="0.3"/>
  <pageSetup orientation="landscape" r:id="rId1"/>
  <headerFooter>
    <oddFooter>Page &amp;P of &amp;N</oddFooter>
  </headerFooter>
</worksheet>
</file>

<file path=xl/worksheets/sheet200.xml><?xml version="1.0" encoding="utf-8"?>
<worksheet xmlns="http://schemas.openxmlformats.org/spreadsheetml/2006/main" xmlns:r="http://schemas.openxmlformats.org/officeDocument/2006/relationships">
  <sheetPr>
    <tabColor theme="5" tint="-0.499984740745262"/>
  </sheetPr>
  <dimension ref="A1:F77"/>
  <sheetViews>
    <sheetView topLeftCell="A19" workbookViewId="0">
      <selection activeCell="F30" sqref="F30"/>
    </sheetView>
  </sheetViews>
  <sheetFormatPr defaultRowHeight="15.75"/>
  <cols>
    <col min="1" max="1" width="7.42578125" style="128" customWidth="1"/>
    <col min="2" max="2" width="12.28515625" style="128" customWidth="1"/>
    <col min="3" max="3" width="42.140625" style="128" customWidth="1"/>
    <col min="4" max="4" width="25.7109375" style="128" customWidth="1"/>
    <col min="5" max="5" width="22" style="1104" customWidth="1"/>
    <col min="6" max="6" width="11" style="1354" customWidth="1"/>
    <col min="7" max="16384" width="9.140625" style="1548"/>
  </cols>
  <sheetData>
    <row r="1" spans="1:6">
      <c r="A1" s="2197" t="s">
        <v>11134</v>
      </c>
      <c r="B1" s="2197"/>
      <c r="C1" s="2197"/>
      <c r="D1" s="2197"/>
      <c r="E1" s="2197"/>
      <c r="F1" s="2197"/>
    </row>
    <row r="2" spans="1:6">
      <c r="A2" s="2197" t="s">
        <v>35197</v>
      </c>
      <c r="B2" s="2197"/>
      <c r="C2" s="2197"/>
      <c r="D2" s="2197"/>
      <c r="E2" s="2197"/>
      <c r="F2" s="2197"/>
    </row>
    <row r="3" spans="1:6">
      <c r="A3" s="2197" t="s">
        <v>6436</v>
      </c>
      <c r="B3" s="2197"/>
      <c r="C3" s="2197"/>
      <c r="D3" s="2197"/>
      <c r="E3" s="2197"/>
      <c r="F3" s="2197"/>
    </row>
    <row r="4" spans="1:6" ht="31.5">
      <c r="A4" s="173" t="s">
        <v>134</v>
      </c>
      <c r="B4" s="173" t="s">
        <v>135</v>
      </c>
      <c r="C4" s="173" t="s">
        <v>0</v>
      </c>
      <c r="D4" s="173" t="s">
        <v>136</v>
      </c>
      <c r="E4" s="468" t="s">
        <v>11136</v>
      </c>
      <c r="F4" s="52" t="s">
        <v>1646</v>
      </c>
    </row>
    <row r="5" spans="1:6" ht="18.75" customHeight="1">
      <c r="A5" s="173"/>
      <c r="B5" s="2215" t="s">
        <v>139</v>
      </c>
      <c r="C5" s="2220"/>
      <c r="D5" s="2216"/>
      <c r="E5" s="468"/>
      <c r="F5" s="52"/>
    </row>
    <row r="6" spans="1:6" ht="31.5">
      <c r="A6" s="50">
        <v>1</v>
      </c>
      <c r="B6" s="50" t="s">
        <v>1285</v>
      </c>
      <c r="C6" s="65" t="s">
        <v>35198</v>
      </c>
      <c r="D6" s="50" t="s">
        <v>35199</v>
      </c>
      <c r="E6" s="145">
        <v>2790000.2</v>
      </c>
      <c r="F6" s="175" t="s">
        <v>118</v>
      </c>
    </row>
    <row r="7" spans="1:6" ht="277.5" customHeight="1">
      <c r="A7" s="84">
        <f>A6+1</f>
        <v>2</v>
      </c>
      <c r="B7" s="65" t="s">
        <v>1423</v>
      </c>
      <c r="C7" s="65" t="s">
        <v>35200</v>
      </c>
      <c r="D7" s="65" t="s">
        <v>35201</v>
      </c>
      <c r="E7" s="1554">
        <v>1684780.33</v>
      </c>
      <c r="F7" s="63" t="s">
        <v>118</v>
      </c>
    </row>
    <row r="8" spans="1:6" ht="31.5">
      <c r="A8" s="84">
        <f>A7+1</f>
        <v>3</v>
      </c>
      <c r="B8" s="65" t="s">
        <v>7</v>
      </c>
      <c r="C8" s="65" t="s">
        <v>35202</v>
      </c>
      <c r="D8" s="65" t="s">
        <v>794</v>
      </c>
      <c r="E8" s="1554">
        <v>289872</v>
      </c>
      <c r="F8" s="63" t="s">
        <v>118</v>
      </c>
    </row>
    <row r="9" spans="1:6" ht="31.5">
      <c r="A9" s="84">
        <f>A8+1</f>
        <v>4</v>
      </c>
      <c r="B9" s="65" t="s">
        <v>10</v>
      </c>
      <c r="C9" s="65" t="s">
        <v>35203</v>
      </c>
      <c r="D9" s="65" t="s">
        <v>580</v>
      </c>
      <c r="E9" s="1554">
        <v>97800</v>
      </c>
      <c r="F9" s="63" t="s">
        <v>118</v>
      </c>
    </row>
    <row r="10" spans="1:6" ht="47.25">
      <c r="A10" s="84">
        <f>A9+1</f>
        <v>5</v>
      </c>
      <c r="B10" s="65" t="s">
        <v>12</v>
      </c>
      <c r="C10" s="65" t="s">
        <v>35204</v>
      </c>
      <c r="D10" s="65" t="s">
        <v>1914</v>
      </c>
      <c r="E10" s="1554">
        <v>1680000</v>
      </c>
      <c r="F10" s="63" t="s">
        <v>118</v>
      </c>
    </row>
    <row r="11" spans="1:6">
      <c r="A11" s="84"/>
      <c r="B11" s="2171" t="s">
        <v>1308</v>
      </c>
      <c r="C11" s="2171"/>
      <c r="D11" s="65"/>
      <c r="E11" s="1551"/>
      <c r="F11" s="63"/>
    </row>
    <row r="12" spans="1:6" ht="63">
      <c r="A12" s="84">
        <v>6</v>
      </c>
      <c r="B12" s="65" t="s">
        <v>1423</v>
      </c>
      <c r="C12" s="65" t="s">
        <v>35205</v>
      </c>
      <c r="D12" s="65" t="s">
        <v>34022</v>
      </c>
      <c r="E12" s="1554">
        <v>900000</v>
      </c>
      <c r="F12" s="63" t="s">
        <v>118</v>
      </c>
    </row>
    <row r="13" spans="1:6" ht="47.25">
      <c r="A13" s="84">
        <f>A12+1</f>
        <v>7</v>
      </c>
      <c r="B13" s="65" t="s">
        <v>12</v>
      </c>
      <c r="C13" s="65" t="s">
        <v>35206</v>
      </c>
      <c r="D13" s="65" t="s">
        <v>1914</v>
      </c>
      <c r="E13" s="1554">
        <v>480817.03</v>
      </c>
      <c r="F13" s="63" t="s">
        <v>118</v>
      </c>
    </row>
    <row r="14" spans="1:6" ht="63">
      <c r="A14" s="84">
        <f>A13+1</f>
        <v>8</v>
      </c>
      <c r="B14" s="65" t="s">
        <v>360</v>
      </c>
      <c r="C14" s="65" t="s">
        <v>35207</v>
      </c>
      <c r="D14" s="65" t="s">
        <v>10798</v>
      </c>
      <c r="E14" s="1554">
        <v>800000</v>
      </c>
      <c r="F14" s="63" t="s">
        <v>118</v>
      </c>
    </row>
    <row r="15" spans="1:6" ht="15" customHeight="1">
      <c r="A15" s="84"/>
      <c r="B15" s="2173" t="s">
        <v>207</v>
      </c>
      <c r="C15" s="2175"/>
      <c r="D15" s="65"/>
      <c r="E15" s="1551"/>
      <c r="F15" s="63"/>
    </row>
    <row r="16" spans="1:6" ht="63">
      <c r="A16" s="84">
        <v>9</v>
      </c>
      <c r="B16" s="50" t="s">
        <v>475</v>
      </c>
      <c r="C16" s="50" t="s">
        <v>35208</v>
      </c>
      <c r="D16" s="50" t="s">
        <v>23053</v>
      </c>
      <c r="E16" s="1555">
        <v>5738993.4500000002</v>
      </c>
      <c r="F16" s="63" t="s">
        <v>118</v>
      </c>
    </row>
    <row r="17" spans="1:6">
      <c r="A17" s="84"/>
      <c r="B17" s="62" t="s">
        <v>593</v>
      </c>
      <c r="C17" s="65"/>
      <c r="D17" s="65"/>
      <c r="E17" s="1551"/>
      <c r="F17" s="63"/>
    </row>
    <row r="18" spans="1:6" ht="47.25">
      <c r="A18" s="84">
        <v>10</v>
      </c>
      <c r="B18" s="65" t="s">
        <v>39</v>
      </c>
      <c r="C18" s="50" t="s">
        <v>35209</v>
      </c>
      <c r="D18" s="65" t="s">
        <v>40</v>
      </c>
      <c r="E18" s="1554">
        <v>10000000</v>
      </c>
      <c r="F18" s="63" t="s">
        <v>118</v>
      </c>
    </row>
    <row r="19" spans="1:6" ht="47.25">
      <c r="A19" s="84">
        <f>A18+1</f>
        <v>11</v>
      </c>
      <c r="B19" s="65" t="s">
        <v>15636</v>
      </c>
      <c r="C19" s="50" t="s">
        <v>35210</v>
      </c>
      <c r="D19" s="65" t="s">
        <v>40</v>
      </c>
      <c r="E19" s="1554">
        <v>21647795</v>
      </c>
      <c r="F19" s="63" t="s">
        <v>118</v>
      </c>
    </row>
    <row r="20" spans="1:6">
      <c r="A20" s="84"/>
      <c r="B20" s="1547"/>
      <c r="C20" s="101"/>
      <c r="D20" s="65"/>
      <c r="E20" s="1554">
        <f>SUM(E6:E19)</f>
        <v>46110058.010000005</v>
      </c>
      <c r="F20" s="63"/>
    </row>
    <row r="21" spans="1:6">
      <c r="A21" s="84"/>
      <c r="B21" s="1547"/>
      <c r="C21" s="101"/>
      <c r="D21" s="65"/>
      <c r="E21" s="1554"/>
      <c r="F21" s="63"/>
    </row>
    <row r="22" spans="1:6">
      <c r="A22" s="84"/>
      <c r="B22" s="1547"/>
      <c r="C22" s="101"/>
      <c r="D22" s="65"/>
      <c r="E22" s="1554"/>
      <c r="F22" s="63"/>
    </row>
    <row r="23" spans="1:6">
      <c r="A23" s="84"/>
      <c r="B23" s="1547"/>
      <c r="C23" s="101"/>
      <c r="D23" s="65"/>
      <c r="E23" s="1554"/>
      <c r="F23" s="63"/>
    </row>
    <row r="24" spans="1:6">
      <c r="A24" s="84"/>
      <c r="B24" s="1547"/>
      <c r="C24" s="101"/>
      <c r="D24" s="65"/>
      <c r="E24" s="1554"/>
      <c r="F24" s="63"/>
    </row>
    <row r="25" spans="1:6">
      <c r="A25" s="2197" t="s">
        <v>11134</v>
      </c>
      <c r="B25" s="2197"/>
      <c r="C25" s="2197"/>
      <c r="D25" s="2197"/>
      <c r="E25" s="2197"/>
      <c r="F25" s="2197"/>
    </row>
    <row r="26" spans="1:6">
      <c r="A26" s="2197" t="s">
        <v>35197</v>
      </c>
      <c r="B26" s="2197"/>
      <c r="C26" s="2197"/>
      <c r="D26" s="2197"/>
      <c r="E26" s="2197"/>
      <c r="F26" s="2197"/>
    </row>
    <row r="27" spans="1:6">
      <c r="A27" s="2197" t="s">
        <v>6436</v>
      </c>
      <c r="B27" s="2197"/>
      <c r="C27" s="2197"/>
      <c r="D27" s="2197"/>
      <c r="E27" s="2197"/>
      <c r="F27" s="2197"/>
    </row>
    <row r="28" spans="1:6" ht="31.5">
      <c r="A28" s="173" t="s">
        <v>134</v>
      </c>
      <c r="B28" s="173" t="s">
        <v>135</v>
      </c>
      <c r="C28" s="173" t="s">
        <v>0</v>
      </c>
      <c r="D28" s="173" t="s">
        <v>136</v>
      </c>
      <c r="E28" s="468" t="s">
        <v>11136</v>
      </c>
      <c r="F28" s="52" t="s">
        <v>1646</v>
      </c>
    </row>
    <row r="29" spans="1:6" s="1552" customFormat="1">
      <c r="A29" s="50"/>
      <c r="B29" s="47" t="s">
        <v>555</v>
      </c>
      <c r="C29" s="47"/>
      <c r="D29" s="47"/>
      <c r="E29" s="48"/>
      <c r="F29" s="48"/>
    </row>
    <row r="30" spans="1:6" s="1553" customFormat="1" ht="94.5">
      <c r="A30" s="50">
        <v>1</v>
      </c>
      <c r="B30" s="51" t="s">
        <v>247</v>
      </c>
      <c r="C30" s="50" t="s">
        <v>35213</v>
      </c>
      <c r="D30" s="51" t="s">
        <v>40540</v>
      </c>
      <c r="E30" s="213">
        <v>1090408.76</v>
      </c>
      <c r="F30" s="177" t="s">
        <v>4</v>
      </c>
    </row>
    <row r="31" spans="1:6">
      <c r="A31" s="46"/>
      <c r="B31" s="46" t="s">
        <v>810</v>
      </c>
      <c r="C31" s="46"/>
      <c r="D31" s="46"/>
      <c r="E31" s="366"/>
      <c r="F31" s="1392"/>
    </row>
    <row r="32" spans="1:6" ht="47.25">
      <c r="A32" s="49">
        <v>2</v>
      </c>
      <c r="B32" s="51" t="s">
        <v>35222</v>
      </c>
      <c r="C32" s="50" t="s">
        <v>35223</v>
      </c>
      <c r="D32" s="51" t="s">
        <v>1673</v>
      </c>
      <c r="E32" s="213">
        <v>1800000</v>
      </c>
      <c r="F32" s="177" t="s">
        <v>763</v>
      </c>
    </row>
    <row r="33" spans="1:6" ht="157.5">
      <c r="A33" s="49">
        <v>3</v>
      </c>
      <c r="B33" s="51" t="s">
        <v>35224</v>
      </c>
      <c r="C33" s="50" t="s">
        <v>35225</v>
      </c>
      <c r="D33" s="51" t="s">
        <v>35226</v>
      </c>
      <c r="E33" s="171">
        <v>1100000</v>
      </c>
      <c r="F33" s="175" t="s">
        <v>466</v>
      </c>
    </row>
    <row r="34" spans="1:6" ht="78.75">
      <c r="A34" s="49">
        <v>4</v>
      </c>
      <c r="B34" s="51" t="s">
        <v>35227</v>
      </c>
      <c r="C34" s="50" t="s">
        <v>35228</v>
      </c>
      <c r="D34" s="51" t="s">
        <v>35229</v>
      </c>
      <c r="E34" s="213">
        <v>1300000</v>
      </c>
      <c r="F34" s="177" t="s">
        <v>4</v>
      </c>
    </row>
    <row r="35" spans="1:6" ht="63">
      <c r="A35" s="49">
        <v>5</v>
      </c>
      <c r="B35" s="51" t="s">
        <v>35230</v>
      </c>
      <c r="C35" s="50" t="s">
        <v>35231</v>
      </c>
      <c r="D35" s="51" t="s">
        <v>35232</v>
      </c>
      <c r="E35" s="171">
        <v>2100000</v>
      </c>
      <c r="F35" s="175" t="s">
        <v>4</v>
      </c>
    </row>
    <row r="36" spans="1:6" ht="47.25">
      <c r="A36" s="49">
        <v>6</v>
      </c>
      <c r="B36" s="51" t="s">
        <v>35233</v>
      </c>
      <c r="C36" s="50" t="s">
        <v>35234</v>
      </c>
      <c r="D36" s="51" t="s">
        <v>916</v>
      </c>
      <c r="E36" s="171">
        <v>1200000</v>
      </c>
      <c r="F36" s="175" t="s">
        <v>4</v>
      </c>
    </row>
    <row r="37" spans="1:6" ht="47.25">
      <c r="A37" s="49">
        <v>7</v>
      </c>
      <c r="B37" s="51" t="s">
        <v>35235</v>
      </c>
      <c r="C37" s="50" t="s">
        <v>35236</v>
      </c>
      <c r="D37" s="50" t="s">
        <v>35237</v>
      </c>
      <c r="E37" s="213">
        <v>1500000</v>
      </c>
      <c r="F37" s="177" t="s">
        <v>4</v>
      </c>
    </row>
    <row r="38" spans="1:6">
      <c r="A38" s="46"/>
      <c r="B38" s="46" t="s">
        <v>535</v>
      </c>
      <c r="C38" s="46"/>
      <c r="D38" s="46"/>
      <c r="E38" s="366"/>
      <c r="F38" s="1392"/>
    </row>
    <row r="39" spans="1:6" ht="47.25">
      <c r="A39" s="49">
        <v>8</v>
      </c>
      <c r="B39" s="50" t="s">
        <v>35241</v>
      </c>
      <c r="C39" s="50" t="s">
        <v>35242</v>
      </c>
      <c r="D39" s="51" t="s">
        <v>35243</v>
      </c>
      <c r="E39" s="171">
        <v>6900000</v>
      </c>
      <c r="F39" s="175" t="s">
        <v>4</v>
      </c>
    </row>
    <row r="40" spans="1:6" ht="63">
      <c r="A40" s="49">
        <v>9</v>
      </c>
      <c r="B40" s="50" t="s">
        <v>35244</v>
      </c>
      <c r="C40" s="50" t="s">
        <v>35245</v>
      </c>
      <c r="D40" s="51" t="s">
        <v>35243</v>
      </c>
      <c r="E40" s="171">
        <v>6900000</v>
      </c>
      <c r="F40" s="175" t="s">
        <v>763</v>
      </c>
    </row>
    <row r="41" spans="1:6" ht="63">
      <c r="A41" s="49">
        <v>10</v>
      </c>
      <c r="B41" s="50" t="s">
        <v>35246</v>
      </c>
      <c r="C41" s="50" t="s">
        <v>35247</v>
      </c>
      <c r="D41" s="51" t="s">
        <v>35243</v>
      </c>
      <c r="E41" s="171">
        <v>6900000</v>
      </c>
      <c r="F41" s="175" t="s">
        <v>4</v>
      </c>
    </row>
    <row r="42" spans="1:6" ht="63">
      <c r="A42" s="49">
        <v>11</v>
      </c>
      <c r="B42" s="50" t="s">
        <v>35248</v>
      </c>
      <c r="C42" s="50" t="s">
        <v>35249</v>
      </c>
      <c r="D42" s="51" t="s">
        <v>35243</v>
      </c>
      <c r="E42" s="171">
        <v>6900000</v>
      </c>
      <c r="F42" s="175" t="s">
        <v>4</v>
      </c>
    </row>
    <row r="43" spans="1:6" ht="78.75">
      <c r="A43" s="49">
        <v>12</v>
      </c>
      <c r="B43" s="50" t="s">
        <v>35250</v>
      </c>
      <c r="C43" s="50" t="s">
        <v>35251</v>
      </c>
      <c r="D43" s="51" t="s">
        <v>35252</v>
      </c>
      <c r="E43" s="171">
        <v>1500000</v>
      </c>
      <c r="F43" s="175" t="s">
        <v>763</v>
      </c>
    </row>
    <row r="44" spans="1:6" ht="78.75">
      <c r="A44" s="49">
        <v>13</v>
      </c>
      <c r="B44" s="50" t="s">
        <v>35253</v>
      </c>
      <c r="C44" s="50" t="s">
        <v>35254</v>
      </c>
      <c r="D44" s="51" t="s">
        <v>35255</v>
      </c>
      <c r="E44" s="213">
        <v>1000000</v>
      </c>
      <c r="F44" s="177" t="s">
        <v>763</v>
      </c>
    </row>
    <row r="45" spans="1:6" ht="78.75">
      <c r="A45" s="49">
        <v>14</v>
      </c>
      <c r="B45" s="50" t="s">
        <v>35256</v>
      </c>
      <c r="C45" s="50" t="s">
        <v>35257</v>
      </c>
      <c r="D45" s="51" t="s">
        <v>35258</v>
      </c>
      <c r="E45" s="171">
        <v>1500000</v>
      </c>
      <c r="F45" s="175" t="s">
        <v>4</v>
      </c>
    </row>
    <row r="46" spans="1:6" ht="47.25">
      <c r="A46" s="49">
        <v>15</v>
      </c>
      <c r="B46" s="50" t="s">
        <v>35259</v>
      </c>
      <c r="C46" s="50" t="s">
        <v>35260</v>
      </c>
      <c r="D46" s="51" t="s">
        <v>41677</v>
      </c>
      <c r="E46" s="213">
        <v>250000</v>
      </c>
      <c r="F46" s="177" t="s">
        <v>4</v>
      </c>
    </row>
    <row r="47" spans="1:6" ht="110.25">
      <c r="A47" s="49">
        <v>16</v>
      </c>
      <c r="B47" s="50" t="s">
        <v>35261</v>
      </c>
      <c r="C47" s="50" t="s">
        <v>35262</v>
      </c>
      <c r="D47" s="51" t="s">
        <v>35263</v>
      </c>
      <c r="E47" s="213">
        <v>500000</v>
      </c>
      <c r="F47" s="177" t="s">
        <v>466</v>
      </c>
    </row>
    <row r="48" spans="1:6" ht="47.25">
      <c r="A48" s="49">
        <v>17</v>
      </c>
      <c r="B48" s="50" t="s">
        <v>35264</v>
      </c>
      <c r="C48" s="50" t="s">
        <v>35265</v>
      </c>
      <c r="D48" s="51" t="s">
        <v>916</v>
      </c>
      <c r="E48" s="213">
        <v>1200000</v>
      </c>
      <c r="F48" s="177" t="s">
        <v>4</v>
      </c>
    </row>
    <row r="49" spans="1:6" ht="47.25">
      <c r="A49" s="49">
        <v>18</v>
      </c>
      <c r="B49" s="50" t="s">
        <v>35266</v>
      </c>
      <c r="C49" s="50" t="s">
        <v>35267</v>
      </c>
      <c r="D49" s="51" t="s">
        <v>1246</v>
      </c>
      <c r="E49" s="213">
        <v>1200000</v>
      </c>
      <c r="F49" s="177" t="s">
        <v>4</v>
      </c>
    </row>
    <row r="50" spans="1:6" s="1631" customFormat="1">
      <c r="A50" s="173"/>
      <c r="B50" s="2189" t="s">
        <v>930</v>
      </c>
      <c r="C50" s="2191"/>
      <c r="D50" s="47"/>
      <c r="E50" s="54"/>
      <c r="F50" s="48"/>
    </row>
    <row r="51" spans="1:6" s="1631" customFormat="1" ht="110.25">
      <c r="A51" s="173">
        <v>19</v>
      </c>
      <c r="B51" s="493" t="s">
        <v>35214</v>
      </c>
      <c r="C51" s="50" t="s">
        <v>35215</v>
      </c>
      <c r="D51" s="51" t="s">
        <v>40538</v>
      </c>
      <c r="E51" s="213">
        <v>218081.75</v>
      </c>
      <c r="F51" s="177" t="s">
        <v>4</v>
      </c>
    </row>
    <row r="52" spans="1:6" s="1631" customFormat="1" ht="110.25">
      <c r="A52" s="173">
        <v>20</v>
      </c>
      <c r="B52" s="493" t="s">
        <v>12081</v>
      </c>
      <c r="C52" s="50" t="s">
        <v>35216</v>
      </c>
      <c r="D52" s="51" t="s">
        <v>40538</v>
      </c>
      <c r="E52" s="213">
        <v>218081.75</v>
      </c>
      <c r="F52" s="177" t="s">
        <v>4</v>
      </c>
    </row>
    <row r="53" spans="1:6" s="1631" customFormat="1" ht="110.25">
      <c r="A53" s="173">
        <v>21</v>
      </c>
      <c r="B53" s="493" t="s">
        <v>35217</v>
      </c>
      <c r="C53" s="50" t="s">
        <v>35218</v>
      </c>
      <c r="D53" s="51" t="s">
        <v>40538</v>
      </c>
      <c r="E53" s="213">
        <v>218081.75</v>
      </c>
      <c r="F53" s="177" t="s">
        <v>4</v>
      </c>
    </row>
    <row r="54" spans="1:6" s="1631" customFormat="1" ht="110.25">
      <c r="A54" s="173">
        <v>22</v>
      </c>
      <c r="B54" s="493" t="s">
        <v>26048</v>
      </c>
      <c r="C54" s="50" t="s">
        <v>35219</v>
      </c>
      <c r="D54" s="51" t="s">
        <v>40538</v>
      </c>
      <c r="E54" s="213">
        <v>218081.75</v>
      </c>
      <c r="F54" s="177" t="s">
        <v>4</v>
      </c>
    </row>
    <row r="55" spans="1:6" s="1631" customFormat="1" ht="110.25">
      <c r="A55" s="173">
        <v>23</v>
      </c>
      <c r="B55" s="493" t="s">
        <v>35220</v>
      </c>
      <c r="C55" s="50" t="s">
        <v>35221</v>
      </c>
      <c r="D55" s="51" t="s">
        <v>40539</v>
      </c>
      <c r="E55" s="213">
        <v>218081.76</v>
      </c>
      <c r="F55" s="177" t="s">
        <v>4</v>
      </c>
    </row>
    <row r="56" spans="1:6">
      <c r="A56" s="84"/>
      <c r="B56" s="2173" t="s">
        <v>2090</v>
      </c>
      <c r="C56" s="2174"/>
      <c r="D56" s="2175"/>
      <c r="E56" s="1550">
        <f>SUM(E30:E55)</f>
        <v>45930817.519999996</v>
      </c>
      <c r="F56" s="63"/>
    </row>
    <row r="57" spans="1:6" s="128" customFormat="1" ht="89.25" customHeight="1">
      <c r="A57" s="2143" t="s">
        <v>26429</v>
      </c>
      <c r="B57" s="2143"/>
      <c r="C57" s="2143"/>
      <c r="D57" s="2143" t="s">
        <v>1392</v>
      </c>
      <c r="E57" s="2143"/>
      <c r="F57" s="2143"/>
    </row>
    <row r="64" spans="1:6" ht="15">
      <c r="A64" s="1548"/>
      <c r="B64" s="1548"/>
      <c r="C64" s="1548"/>
      <c r="D64" s="1548"/>
      <c r="E64" s="1548"/>
      <c r="F64" s="1548"/>
    </row>
    <row r="65" spans="1:6" ht="15">
      <c r="A65" s="1548"/>
      <c r="B65" s="1548"/>
      <c r="C65" s="1548"/>
      <c r="D65" s="1548"/>
      <c r="E65" s="1548"/>
      <c r="F65" s="1548"/>
    </row>
    <row r="66" spans="1:6" ht="15">
      <c r="A66" s="1548"/>
      <c r="B66" s="1548"/>
      <c r="C66" s="1548"/>
      <c r="D66" s="1548"/>
      <c r="E66" s="1548"/>
      <c r="F66" s="1548"/>
    </row>
    <row r="67" spans="1:6" ht="15">
      <c r="A67" s="1548"/>
      <c r="B67" s="1548"/>
      <c r="C67" s="1548"/>
      <c r="D67" s="1548"/>
      <c r="E67" s="1548"/>
      <c r="F67" s="1548"/>
    </row>
    <row r="68" spans="1:6" ht="15">
      <c r="A68" s="1548"/>
      <c r="B68" s="1548"/>
      <c r="C68" s="1548"/>
      <c r="D68" s="1548"/>
      <c r="E68" s="1548"/>
      <c r="F68" s="1548"/>
    </row>
    <row r="69" spans="1:6" ht="15">
      <c r="A69" s="1548"/>
      <c r="B69" s="1548"/>
      <c r="C69" s="1548"/>
      <c r="D69" s="1548"/>
      <c r="E69" s="1548"/>
      <c r="F69" s="1548"/>
    </row>
    <row r="70" spans="1:6" ht="63">
      <c r="A70" s="49"/>
      <c r="B70" s="51" t="s">
        <v>35238</v>
      </c>
      <c r="C70" s="50" t="s">
        <v>35239</v>
      </c>
      <c r="D70" s="51" t="s">
        <v>35240</v>
      </c>
      <c r="E70" s="213">
        <v>7000000</v>
      </c>
      <c r="F70" s="177" t="s">
        <v>4</v>
      </c>
    </row>
    <row r="71" spans="1:6" ht="94.5">
      <c r="A71" s="97"/>
      <c r="B71" s="143" t="s">
        <v>35211</v>
      </c>
      <c r="C71" s="97" t="s">
        <v>35212</v>
      </c>
      <c r="D71" s="143" t="s">
        <v>35268</v>
      </c>
      <c r="E71" s="171">
        <v>10000000</v>
      </c>
      <c r="F71" s="169" t="s">
        <v>4</v>
      </c>
    </row>
    <row r="72" spans="1:6">
      <c r="E72" s="1104">
        <f>SUM(E70:E71)</f>
        <v>17000000</v>
      </c>
    </row>
    <row r="77" spans="1:6">
      <c r="E77" s="1104">
        <f>E72+E56+E20</f>
        <v>109040875.53</v>
      </c>
    </row>
  </sheetData>
  <mergeCells count="13">
    <mergeCell ref="B56:D56"/>
    <mergeCell ref="A57:C57"/>
    <mergeCell ref="D57:F57"/>
    <mergeCell ref="B5:D5"/>
    <mergeCell ref="A25:F25"/>
    <mergeCell ref="A26:F26"/>
    <mergeCell ref="A27:F27"/>
    <mergeCell ref="B50:C50"/>
    <mergeCell ref="A1:F1"/>
    <mergeCell ref="A2:F2"/>
    <mergeCell ref="A3:F3"/>
    <mergeCell ref="B11:C11"/>
    <mergeCell ref="B15:C15"/>
  </mergeCells>
  <pageMargins left="0.7" right="0.7" top="0.75" bottom="0.75" header="0.3" footer="0.3"/>
  <pageSetup orientation="landscape" r:id="rId1"/>
</worksheet>
</file>

<file path=xl/worksheets/sheet201.xml><?xml version="1.0" encoding="utf-8"?>
<worksheet xmlns="http://schemas.openxmlformats.org/spreadsheetml/2006/main" xmlns:r="http://schemas.openxmlformats.org/officeDocument/2006/relationships">
  <sheetPr>
    <tabColor theme="5" tint="-0.499984740745262"/>
  </sheetPr>
  <dimension ref="A1:G111"/>
  <sheetViews>
    <sheetView workbookViewId="0">
      <selection activeCell="G8" sqref="G8"/>
    </sheetView>
  </sheetViews>
  <sheetFormatPr defaultRowHeight="15.75"/>
  <cols>
    <col min="1" max="1" width="7" style="342" customWidth="1"/>
    <col min="2" max="2" width="14.28515625" style="317" customWidth="1"/>
    <col min="3" max="3" width="42.28515625" style="317" customWidth="1"/>
    <col min="4" max="4" width="27.5703125" style="317" customWidth="1"/>
    <col min="5" max="5" width="20.7109375" style="949" customWidth="1"/>
    <col min="6" max="6" width="10.28515625" style="998" customWidth="1"/>
    <col min="7" max="16384" width="9.140625" style="12"/>
  </cols>
  <sheetData>
    <row r="1" spans="1:7">
      <c r="A1" s="2501" t="s">
        <v>133</v>
      </c>
      <c r="B1" s="2501"/>
      <c r="C1" s="2501"/>
      <c r="D1" s="2501"/>
      <c r="E1" s="2501"/>
      <c r="F1" s="2501"/>
      <c r="G1" s="1180"/>
    </row>
    <row r="2" spans="1:7">
      <c r="A2" s="2501" t="s">
        <v>26989</v>
      </c>
      <c r="B2" s="2501"/>
      <c r="C2" s="2501"/>
      <c r="D2" s="2501"/>
      <c r="E2" s="2501"/>
      <c r="F2" s="2501"/>
      <c r="G2" s="1180"/>
    </row>
    <row r="3" spans="1:7">
      <c r="A3" s="2501" t="s">
        <v>6436</v>
      </c>
      <c r="B3" s="2501"/>
      <c r="C3" s="2501"/>
      <c r="D3" s="2501"/>
      <c r="E3" s="2501"/>
      <c r="F3" s="2501"/>
      <c r="G3" s="1180"/>
    </row>
    <row r="4" spans="1:7" ht="22.5" customHeight="1">
      <c r="A4" s="387" t="s">
        <v>134</v>
      </c>
      <c r="B4" s="996" t="s">
        <v>676</v>
      </c>
      <c r="C4" s="996" t="s">
        <v>463</v>
      </c>
      <c r="D4" s="635" t="s">
        <v>788</v>
      </c>
      <c r="E4" s="384" t="s">
        <v>1394</v>
      </c>
      <c r="F4" s="997" t="s">
        <v>677</v>
      </c>
      <c r="G4" s="1180"/>
    </row>
    <row r="5" spans="1:7">
      <c r="A5" s="387"/>
      <c r="B5" s="2156" t="s">
        <v>139</v>
      </c>
      <c r="C5" s="2156"/>
      <c r="D5" s="2156"/>
      <c r="E5" s="384"/>
      <c r="F5" s="997"/>
      <c r="G5" s="1180"/>
    </row>
    <row r="6" spans="1:7" ht="31.5">
      <c r="A6" s="84">
        <v>1</v>
      </c>
      <c r="B6" s="160" t="s">
        <v>26990</v>
      </c>
      <c r="C6" s="160" t="s">
        <v>26991</v>
      </c>
      <c r="D6" s="159" t="s">
        <v>26992</v>
      </c>
      <c r="E6" s="1215">
        <v>1900000</v>
      </c>
      <c r="F6" s="175" t="s">
        <v>4</v>
      </c>
      <c r="G6" s="1180"/>
    </row>
    <row r="7" spans="1:7" ht="78.75">
      <c r="A7" s="84">
        <f>A6+1</f>
        <v>2</v>
      </c>
      <c r="B7" s="160" t="s">
        <v>5822</v>
      </c>
      <c r="C7" s="159" t="s">
        <v>26993</v>
      </c>
      <c r="D7" s="159" t="s">
        <v>240</v>
      </c>
      <c r="E7" s="1216">
        <v>2700000</v>
      </c>
      <c r="F7" s="175" t="s">
        <v>4</v>
      </c>
      <c r="G7" s="1180"/>
    </row>
    <row r="8" spans="1:7" ht="33.75" customHeight="1">
      <c r="A8" s="84">
        <f>A7+1</f>
        <v>3</v>
      </c>
      <c r="B8" s="160" t="s">
        <v>1426</v>
      </c>
      <c r="C8" s="159" t="s">
        <v>26994</v>
      </c>
      <c r="D8" s="159" t="s">
        <v>1914</v>
      </c>
      <c r="E8" s="1216">
        <v>1870437</v>
      </c>
      <c r="F8" s="175" t="s">
        <v>4</v>
      </c>
      <c r="G8" s="1180"/>
    </row>
    <row r="9" spans="1:7" ht="23.25" customHeight="1">
      <c r="A9" s="84"/>
      <c r="B9" s="2189" t="s">
        <v>142</v>
      </c>
      <c r="C9" s="2190"/>
      <c r="D9" s="2191"/>
      <c r="E9" s="1199"/>
      <c r="F9" s="175"/>
      <c r="G9" s="1180"/>
    </row>
    <row r="10" spans="1:7" ht="47.25">
      <c r="A10" s="84">
        <v>4</v>
      </c>
      <c r="B10" s="160" t="s">
        <v>12</v>
      </c>
      <c r="C10" s="159" t="s">
        <v>26995</v>
      </c>
      <c r="D10" s="159" t="s">
        <v>14</v>
      </c>
      <c r="E10" s="1215">
        <v>1500000</v>
      </c>
      <c r="F10" s="175" t="s">
        <v>4</v>
      </c>
      <c r="G10" s="1180"/>
    </row>
    <row r="11" spans="1:7" ht="63">
      <c r="A11" s="84">
        <f>A10+1</f>
        <v>5</v>
      </c>
      <c r="B11" s="159" t="s">
        <v>1496</v>
      </c>
      <c r="C11" s="159" t="s">
        <v>26996</v>
      </c>
      <c r="D11" s="159" t="s">
        <v>27571</v>
      </c>
      <c r="E11" s="1216">
        <v>1500000</v>
      </c>
      <c r="F11" s="175" t="s">
        <v>4</v>
      </c>
      <c r="G11" s="1180"/>
    </row>
    <row r="12" spans="1:7" ht="51" customHeight="1">
      <c r="A12" s="84">
        <f>A11+1</f>
        <v>6</v>
      </c>
      <c r="B12" s="160" t="s">
        <v>5822</v>
      </c>
      <c r="C12" s="159" t="s">
        <v>26997</v>
      </c>
      <c r="D12" s="159" t="s">
        <v>5981</v>
      </c>
      <c r="E12" s="1216">
        <v>271226.17</v>
      </c>
      <c r="F12" s="175" t="s">
        <v>4</v>
      </c>
      <c r="G12" s="1180"/>
    </row>
    <row r="13" spans="1:7" ht="31.5">
      <c r="A13" s="84"/>
      <c r="B13" s="172" t="s">
        <v>207</v>
      </c>
      <c r="C13" s="159"/>
      <c r="D13" s="159"/>
      <c r="E13" s="1199"/>
      <c r="F13" s="175"/>
      <c r="G13" s="1180"/>
    </row>
    <row r="14" spans="1:7" ht="63">
      <c r="A14" s="84">
        <v>7</v>
      </c>
      <c r="B14" s="160" t="s">
        <v>475</v>
      </c>
      <c r="C14" s="159" t="s">
        <v>26998</v>
      </c>
      <c r="D14" s="160" t="s">
        <v>196</v>
      </c>
      <c r="E14" s="1217">
        <v>5738993.4500000002</v>
      </c>
      <c r="F14" s="175" t="s">
        <v>4</v>
      </c>
      <c r="G14" s="1180"/>
    </row>
    <row r="15" spans="1:7">
      <c r="A15" s="84"/>
      <c r="B15" s="172" t="s">
        <v>593</v>
      </c>
      <c r="C15" s="159"/>
      <c r="D15" s="160"/>
      <c r="E15" s="1198"/>
      <c r="F15" s="175"/>
      <c r="G15" s="1180"/>
    </row>
    <row r="16" spans="1:7" ht="63">
      <c r="A16" s="84">
        <v>8</v>
      </c>
      <c r="B16" s="160" t="s">
        <v>26999</v>
      </c>
      <c r="C16" s="159" t="s">
        <v>27000</v>
      </c>
      <c r="D16" s="160" t="s">
        <v>264</v>
      </c>
      <c r="E16" s="1216">
        <v>16000000</v>
      </c>
      <c r="F16" s="175" t="s">
        <v>4</v>
      </c>
      <c r="G16" s="1180"/>
    </row>
    <row r="17" spans="1:7" ht="47.25">
      <c r="A17" s="84">
        <f>A16+1</f>
        <v>9</v>
      </c>
      <c r="B17" s="160" t="s">
        <v>41</v>
      </c>
      <c r="C17" s="159" t="s">
        <v>27001</v>
      </c>
      <c r="D17" s="160" t="s">
        <v>27002</v>
      </c>
      <c r="E17" s="1216">
        <v>11260218.880000001</v>
      </c>
      <c r="F17" s="175" t="s">
        <v>4</v>
      </c>
      <c r="G17" s="1180"/>
    </row>
    <row r="18" spans="1:7">
      <c r="A18" s="84"/>
      <c r="B18" s="172" t="s">
        <v>15</v>
      </c>
      <c r="C18" s="253"/>
      <c r="D18" s="172"/>
      <c r="E18" s="1219">
        <f>SUM(E6:E17)</f>
        <v>42740875.5</v>
      </c>
      <c r="F18" s="175"/>
      <c r="G18" s="1208"/>
    </row>
    <row r="19" spans="1:7">
      <c r="A19" s="84"/>
      <c r="B19" s="160"/>
      <c r="C19" s="159"/>
      <c r="D19" s="160"/>
      <c r="E19" s="1216"/>
      <c r="F19" s="175"/>
      <c r="G19" s="1208"/>
    </row>
    <row r="20" spans="1:7">
      <c r="A20" s="84"/>
      <c r="B20" s="160"/>
      <c r="C20" s="159"/>
      <c r="D20" s="160"/>
      <c r="E20" s="1216"/>
      <c r="F20" s="175"/>
      <c r="G20" s="1208"/>
    </row>
    <row r="21" spans="1:7">
      <c r="A21" s="84"/>
      <c r="B21" s="160"/>
      <c r="C21" s="159"/>
      <c r="D21" s="160"/>
      <c r="E21" s="1216"/>
      <c r="F21" s="175"/>
      <c r="G21" s="1208"/>
    </row>
    <row r="22" spans="1:7">
      <c r="A22" s="84"/>
      <c r="B22" s="160"/>
      <c r="C22" s="159"/>
      <c r="D22" s="160"/>
      <c r="E22" s="1216"/>
      <c r="F22" s="175"/>
      <c r="G22" s="1208"/>
    </row>
    <row r="23" spans="1:7">
      <c r="A23" s="84"/>
      <c r="B23" s="160"/>
      <c r="C23" s="159"/>
      <c r="D23" s="160"/>
      <c r="E23" s="1216"/>
      <c r="F23" s="175"/>
      <c r="G23" s="1208"/>
    </row>
    <row r="24" spans="1:7">
      <c r="A24" s="84"/>
      <c r="B24" s="160"/>
      <c r="C24" s="159"/>
      <c r="D24" s="160"/>
      <c r="E24" s="1216"/>
      <c r="F24" s="175"/>
      <c r="G24" s="1208"/>
    </row>
    <row r="25" spans="1:7">
      <c r="A25" s="84"/>
      <c r="B25" s="160"/>
      <c r="C25" s="159"/>
      <c r="D25" s="160"/>
      <c r="E25" s="1216"/>
      <c r="F25" s="175"/>
      <c r="G25" s="1208"/>
    </row>
    <row r="26" spans="1:7">
      <c r="A26" s="2501" t="s">
        <v>133</v>
      </c>
      <c r="B26" s="2501"/>
      <c r="C26" s="2501"/>
      <c r="D26" s="2501"/>
      <c r="E26" s="2501"/>
      <c r="F26" s="2501"/>
      <c r="G26" s="1208"/>
    </row>
    <row r="27" spans="1:7">
      <c r="A27" s="2501" t="s">
        <v>26989</v>
      </c>
      <c r="B27" s="2501"/>
      <c r="C27" s="2501"/>
      <c r="D27" s="2501"/>
      <c r="E27" s="2501"/>
      <c r="F27" s="2501"/>
      <c r="G27" s="1208"/>
    </row>
    <row r="28" spans="1:7">
      <c r="A28" s="2501" t="s">
        <v>6436</v>
      </c>
      <c r="B28" s="2501"/>
      <c r="C28" s="2501"/>
      <c r="D28" s="2501"/>
      <c r="E28" s="2501"/>
      <c r="F28" s="2501"/>
      <c r="G28" s="1208"/>
    </row>
    <row r="29" spans="1:7" ht="31.5">
      <c r="A29" s="387" t="s">
        <v>134</v>
      </c>
      <c r="B29" s="312" t="s">
        <v>676</v>
      </c>
      <c r="C29" s="312" t="s">
        <v>463</v>
      </c>
      <c r="D29" s="56" t="s">
        <v>788</v>
      </c>
      <c r="E29" s="384" t="s">
        <v>1394</v>
      </c>
      <c r="F29" s="56" t="s">
        <v>677</v>
      </c>
      <c r="G29" s="1208"/>
    </row>
    <row r="30" spans="1:7">
      <c r="A30" s="84"/>
      <c r="B30" s="172" t="s">
        <v>555</v>
      </c>
      <c r="C30" s="159"/>
      <c r="D30" s="160"/>
      <c r="E30" s="1696"/>
      <c r="F30" s="159"/>
      <c r="G30" s="1180"/>
    </row>
    <row r="31" spans="1:7" s="185" customFormat="1" ht="94.5">
      <c r="A31" s="147">
        <v>1</v>
      </c>
      <c r="B31" s="120" t="s">
        <v>27003</v>
      </c>
      <c r="C31" s="115" t="s">
        <v>27004</v>
      </c>
      <c r="D31" s="120" t="s">
        <v>27005</v>
      </c>
      <c r="E31" s="1696">
        <v>500000</v>
      </c>
      <c r="F31" s="115" t="s">
        <v>4</v>
      </c>
      <c r="G31" s="2"/>
    </row>
    <row r="32" spans="1:7" ht="47.25">
      <c r="A32" s="84">
        <v>2</v>
      </c>
      <c r="B32" s="160" t="s">
        <v>27006</v>
      </c>
      <c r="C32" s="159" t="s">
        <v>27007</v>
      </c>
      <c r="D32" s="160" t="s">
        <v>27008</v>
      </c>
      <c r="E32" s="1696">
        <v>500000</v>
      </c>
      <c r="F32" s="159" t="s">
        <v>4</v>
      </c>
      <c r="G32" s="1180"/>
    </row>
    <row r="33" spans="1:7" ht="18.75" customHeight="1">
      <c r="A33" s="84"/>
      <c r="B33" s="2189" t="s">
        <v>4345</v>
      </c>
      <c r="C33" s="2191"/>
      <c r="D33" s="160"/>
      <c r="E33" s="1698"/>
      <c r="F33" s="159"/>
      <c r="G33" s="1180"/>
    </row>
    <row r="34" spans="1:7" ht="126">
      <c r="A34" s="84">
        <v>3</v>
      </c>
      <c r="B34" s="160" t="s">
        <v>27009</v>
      </c>
      <c r="C34" s="159" t="s">
        <v>27010</v>
      </c>
      <c r="D34" s="160" t="s">
        <v>27011</v>
      </c>
      <c r="E34" s="1696">
        <v>300000</v>
      </c>
      <c r="F34" s="159" t="s">
        <v>4</v>
      </c>
      <c r="G34" s="1180"/>
    </row>
    <row r="35" spans="1:7">
      <c r="A35" s="84"/>
      <c r="B35" s="2189" t="s">
        <v>27012</v>
      </c>
      <c r="C35" s="2191"/>
      <c r="D35" s="160"/>
      <c r="E35" s="1698"/>
      <c r="F35" s="159"/>
      <c r="G35" s="1180"/>
    </row>
    <row r="36" spans="1:7" ht="47.25">
      <c r="A36" s="84">
        <v>4</v>
      </c>
      <c r="B36" s="160" t="s">
        <v>27013</v>
      </c>
      <c r="C36" s="159" t="s">
        <v>27014</v>
      </c>
      <c r="D36" s="160" t="s">
        <v>27015</v>
      </c>
      <c r="E36" s="1696">
        <v>100000</v>
      </c>
      <c r="F36" s="159" t="s">
        <v>4</v>
      </c>
      <c r="G36" s="1180"/>
    </row>
    <row r="37" spans="1:7">
      <c r="A37" s="84"/>
      <c r="B37" s="2189" t="s">
        <v>810</v>
      </c>
      <c r="C37" s="2191"/>
      <c r="D37" s="160"/>
      <c r="E37" s="1696"/>
      <c r="F37" s="159"/>
      <c r="G37" s="1180"/>
    </row>
    <row r="38" spans="1:7" ht="110.25">
      <c r="A38" s="84">
        <v>5</v>
      </c>
      <c r="B38" s="159" t="s">
        <v>27016</v>
      </c>
      <c r="C38" s="255" t="s">
        <v>27017</v>
      </c>
      <c r="D38" s="1200" t="s">
        <v>41686</v>
      </c>
      <c r="E38" s="1763">
        <v>500000</v>
      </c>
      <c r="F38" s="159" t="s">
        <v>4</v>
      </c>
      <c r="G38" s="1180"/>
    </row>
    <row r="39" spans="1:7" ht="63">
      <c r="A39" s="84">
        <v>6</v>
      </c>
      <c r="B39" s="160" t="s">
        <v>27009</v>
      </c>
      <c r="C39" s="255" t="s">
        <v>27022</v>
      </c>
      <c r="D39" s="159" t="s">
        <v>27023</v>
      </c>
      <c r="E39" s="1763">
        <v>500000</v>
      </c>
      <c r="F39" s="159" t="s">
        <v>4</v>
      </c>
      <c r="G39" s="1180"/>
    </row>
    <row r="40" spans="1:7" ht="47.25">
      <c r="A40" s="84">
        <v>7</v>
      </c>
      <c r="B40" s="160" t="s">
        <v>27024</v>
      </c>
      <c r="C40" s="255" t="s">
        <v>27025</v>
      </c>
      <c r="D40" s="159" t="s">
        <v>7213</v>
      </c>
      <c r="E40" s="1763">
        <v>900000</v>
      </c>
      <c r="F40" s="159" t="s">
        <v>4</v>
      </c>
      <c r="G40" s="1180"/>
    </row>
    <row r="41" spans="1:7" ht="47.25">
      <c r="A41" s="84">
        <v>8</v>
      </c>
      <c r="B41" s="160" t="s">
        <v>27026</v>
      </c>
      <c r="C41" s="255" t="s">
        <v>27027</v>
      </c>
      <c r="D41" s="159" t="s">
        <v>27028</v>
      </c>
      <c r="E41" s="1763">
        <v>800000</v>
      </c>
      <c r="F41" s="159" t="s">
        <v>4</v>
      </c>
      <c r="G41" s="1180"/>
    </row>
    <row r="42" spans="1:7" ht="110.25">
      <c r="A42" s="84">
        <v>9</v>
      </c>
      <c r="B42" s="160" t="s">
        <v>27029</v>
      </c>
      <c r="C42" s="255" t="s">
        <v>27030</v>
      </c>
      <c r="D42" s="159" t="s">
        <v>41687</v>
      </c>
      <c r="E42" s="1763">
        <v>500000</v>
      </c>
      <c r="F42" s="159" t="s">
        <v>4</v>
      </c>
      <c r="G42" s="1180"/>
    </row>
    <row r="43" spans="1:7" ht="78.75">
      <c r="A43" s="84">
        <v>10</v>
      </c>
      <c r="B43" s="159" t="s">
        <v>27031</v>
      </c>
      <c r="C43" s="255" t="s">
        <v>27032</v>
      </c>
      <c r="D43" s="1200" t="s">
        <v>41688</v>
      </c>
      <c r="E43" s="1763">
        <v>400000</v>
      </c>
      <c r="F43" s="1220" t="s">
        <v>4</v>
      </c>
      <c r="G43" s="1180"/>
    </row>
    <row r="44" spans="1:7" ht="47.25">
      <c r="A44" s="84">
        <v>11</v>
      </c>
      <c r="B44" s="159" t="s">
        <v>27033</v>
      </c>
      <c r="C44" s="255" t="s">
        <v>27034</v>
      </c>
      <c r="D44" s="1200" t="s">
        <v>41689</v>
      </c>
      <c r="E44" s="1763">
        <v>1000000</v>
      </c>
      <c r="F44" s="159" t="s">
        <v>118</v>
      </c>
      <c r="G44" s="1180"/>
    </row>
    <row r="45" spans="1:7" ht="78.75">
      <c r="A45" s="84">
        <v>12</v>
      </c>
      <c r="B45" s="255" t="s">
        <v>27035</v>
      </c>
      <c r="C45" s="255" t="s">
        <v>27036</v>
      </c>
      <c r="D45" s="1201" t="s">
        <v>41690</v>
      </c>
      <c r="E45" s="1763">
        <v>1000000</v>
      </c>
      <c r="F45" s="1221" t="s">
        <v>118</v>
      </c>
      <c r="G45" s="1180"/>
    </row>
    <row r="46" spans="1:7" ht="47.25">
      <c r="A46" s="84">
        <v>13</v>
      </c>
      <c r="B46" s="160" t="s">
        <v>27037</v>
      </c>
      <c r="C46" s="255" t="s">
        <v>27038</v>
      </c>
      <c r="D46" s="115" t="s">
        <v>27039</v>
      </c>
      <c r="E46" s="1763">
        <v>300000</v>
      </c>
      <c r="F46" s="159" t="s">
        <v>4</v>
      </c>
      <c r="G46" s="1180"/>
    </row>
    <row r="47" spans="1:7" ht="47.25">
      <c r="A47" s="84">
        <v>14</v>
      </c>
      <c r="B47" s="159" t="s">
        <v>27040</v>
      </c>
      <c r="C47" s="255" t="s">
        <v>27041</v>
      </c>
      <c r="D47" s="1200" t="s">
        <v>27042</v>
      </c>
      <c r="E47" s="1763">
        <v>950000</v>
      </c>
      <c r="F47" s="159" t="s">
        <v>4</v>
      </c>
      <c r="G47" s="1180"/>
    </row>
    <row r="48" spans="1:7" ht="47.25">
      <c r="A48" s="84">
        <v>15</v>
      </c>
      <c r="B48" s="159" t="s">
        <v>27043</v>
      </c>
      <c r="C48" s="255" t="s">
        <v>27044</v>
      </c>
      <c r="D48" s="160" t="s">
        <v>7213</v>
      </c>
      <c r="E48" s="1763">
        <v>900000</v>
      </c>
      <c r="F48" s="1220" t="s">
        <v>4</v>
      </c>
      <c r="G48" s="1180"/>
    </row>
    <row r="49" spans="1:7" ht="110.25">
      <c r="A49" s="84">
        <v>16</v>
      </c>
      <c r="B49" s="255" t="s">
        <v>8255</v>
      </c>
      <c r="C49" s="255" t="s">
        <v>27045</v>
      </c>
      <c r="D49" s="1202" t="s">
        <v>41691</v>
      </c>
      <c r="E49" s="1763">
        <v>600000</v>
      </c>
      <c r="F49" s="159" t="s">
        <v>4</v>
      </c>
      <c r="G49" s="1180"/>
    </row>
    <row r="50" spans="1:7" ht="47.25">
      <c r="A50" s="84">
        <v>17</v>
      </c>
      <c r="B50" s="160" t="s">
        <v>27046</v>
      </c>
      <c r="C50" s="255" t="s">
        <v>27047</v>
      </c>
      <c r="D50" s="159" t="s">
        <v>27048</v>
      </c>
      <c r="E50" s="1763">
        <v>800000</v>
      </c>
      <c r="F50" s="159" t="s">
        <v>4</v>
      </c>
      <c r="G50" s="1180"/>
    </row>
    <row r="51" spans="1:7" ht="110.25">
      <c r="A51" s="84">
        <v>18</v>
      </c>
      <c r="B51" s="159" t="s">
        <v>27049</v>
      </c>
      <c r="C51" s="255" t="s">
        <v>27050</v>
      </c>
      <c r="D51" s="159" t="s">
        <v>41692</v>
      </c>
      <c r="E51" s="1763">
        <v>700000</v>
      </c>
      <c r="F51" s="159" t="s">
        <v>4</v>
      </c>
      <c r="G51" s="1180"/>
    </row>
    <row r="52" spans="1:7" ht="63">
      <c r="A52" s="84">
        <v>19</v>
      </c>
      <c r="B52" s="159" t="s">
        <v>27051</v>
      </c>
      <c r="C52" s="255" t="s">
        <v>27052</v>
      </c>
      <c r="D52" s="1203" t="s">
        <v>27053</v>
      </c>
      <c r="E52" s="1763">
        <v>900000</v>
      </c>
      <c r="F52" s="159" t="s">
        <v>4</v>
      </c>
      <c r="G52" s="1180"/>
    </row>
    <row r="53" spans="1:7" ht="47.25">
      <c r="A53" s="84">
        <v>20</v>
      </c>
      <c r="B53" s="160" t="s">
        <v>27054</v>
      </c>
      <c r="C53" s="255" t="s">
        <v>27055</v>
      </c>
      <c r="D53" s="159" t="s">
        <v>7213</v>
      </c>
      <c r="E53" s="1763">
        <v>900000</v>
      </c>
      <c r="F53" s="159" t="s">
        <v>4</v>
      </c>
      <c r="G53" s="1180"/>
    </row>
    <row r="54" spans="1:7" ht="94.5">
      <c r="A54" s="84">
        <v>21</v>
      </c>
      <c r="B54" s="159" t="s">
        <v>27056</v>
      </c>
      <c r="C54" s="255" t="s">
        <v>27057</v>
      </c>
      <c r="D54" s="1200" t="s">
        <v>41693</v>
      </c>
      <c r="E54" s="1763">
        <v>850000</v>
      </c>
      <c r="F54" s="1220" t="s">
        <v>272</v>
      </c>
      <c r="G54" s="1180"/>
    </row>
    <row r="55" spans="1:7" ht="110.25">
      <c r="A55" s="84">
        <v>22</v>
      </c>
      <c r="B55" s="255" t="s">
        <v>27058</v>
      </c>
      <c r="C55" s="255" t="s">
        <v>27059</v>
      </c>
      <c r="D55" s="1201" t="s">
        <v>41694</v>
      </c>
      <c r="E55" s="1763">
        <v>500000</v>
      </c>
      <c r="F55" s="1221" t="s">
        <v>118</v>
      </c>
      <c r="G55" s="1180"/>
    </row>
    <row r="56" spans="1:7" ht="110.25">
      <c r="A56" s="84">
        <v>23</v>
      </c>
      <c r="B56" s="159" t="s">
        <v>27060</v>
      </c>
      <c r="C56" s="255" t="s">
        <v>27061</v>
      </c>
      <c r="D56" s="1200" t="s">
        <v>41695</v>
      </c>
      <c r="E56" s="1763">
        <v>500000</v>
      </c>
      <c r="F56" s="159" t="s">
        <v>4</v>
      </c>
      <c r="G56" s="1180"/>
    </row>
    <row r="57" spans="1:7" ht="47.25">
      <c r="A57" s="84">
        <v>24</v>
      </c>
      <c r="B57" s="159" t="s">
        <v>27062</v>
      </c>
      <c r="C57" s="255" t="s">
        <v>27063</v>
      </c>
      <c r="D57" s="1362" t="s">
        <v>41696</v>
      </c>
      <c r="E57" s="1763">
        <v>100000</v>
      </c>
      <c r="F57" s="159" t="s">
        <v>118</v>
      </c>
      <c r="G57" s="1180"/>
    </row>
    <row r="58" spans="1:7" ht="47.25">
      <c r="A58" s="84">
        <v>25</v>
      </c>
      <c r="B58" s="160" t="s">
        <v>27064</v>
      </c>
      <c r="C58" s="255" t="s">
        <v>27065</v>
      </c>
      <c r="D58" s="159" t="s">
        <v>27048</v>
      </c>
      <c r="E58" s="1763">
        <v>1000000</v>
      </c>
      <c r="F58" s="159" t="s">
        <v>4</v>
      </c>
      <c r="G58" s="1180"/>
    </row>
    <row r="59" spans="1:7" ht="47.25">
      <c r="A59" s="84">
        <v>26</v>
      </c>
      <c r="B59" s="159" t="s">
        <v>27066</v>
      </c>
      <c r="C59" s="255" t="s">
        <v>27067</v>
      </c>
      <c r="D59" s="159" t="s">
        <v>27068</v>
      </c>
      <c r="E59" s="1763">
        <v>630000</v>
      </c>
      <c r="F59" s="1220" t="s">
        <v>4</v>
      </c>
      <c r="G59" s="1180"/>
    </row>
    <row r="60" spans="1:7" ht="110.25">
      <c r="A60" s="84">
        <v>27</v>
      </c>
      <c r="B60" s="160" t="s">
        <v>27069</v>
      </c>
      <c r="C60" s="255" t="s">
        <v>27070</v>
      </c>
      <c r="D60" s="159" t="s">
        <v>41697</v>
      </c>
      <c r="E60" s="1763">
        <v>700000</v>
      </c>
      <c r="F60" s="159" t="s">
        <v>4</v>
      </c>
      <c r="G60" s="1180"/>
    </row>
    <row r="61" spans="1:7" ht="110.25">
      <c r="A61" s="84">
        <v>28</v>
      </c>
      <c r="B61" s="255" t="s">
        <v>27071</v>
      </c>
      <c r="C61" s="255" t="s">
        <v>27072</v>
      </c>
      <c r="D61" s="1204" t="s">
        <v>41691</v>
      </c>
      <c r="E61" s="1763">
        <v>700000</v>
      </c>
      <c r="F61" s="255" t="s">
        <v>4</v>
      </c>
      <c r="G61" s="1180"/>
    </row>
    <row r="62" spans="1:7" ht="63">
      <c r="A62" s="84">
        <v>29</v>
      </c>
      <c r="B62" s="255" t="s">
        <v>27073</v>
      </c>
      <c r="C62" s="255" t="s">
        <v>27074</v>
      </c>
      <c r="D62" s="1201" t="s">
        <v>41698</v>
      </c>
      <c r="E62" s="1763">
        <v>300000</v>
      </c>
      <c r="F62" s="255" t="s">
        <v>118</v>
      </c>
      <c r="G62" s="1180"/>
    </row>
    <row r="63" spans="1:7" ht="47.25">
      <c r="A63" s="84">
        <v>30</v>
      </c>
      <c r="B63" s="159" t="s">
        <v>27075</v>
      </c>
      <c r="C63" s="255" t="s">
        <v>27076</v>
      </c>
      <c r="D63" s="1200" t="s">
        <v>27028</v>
      </c>
      <c r="E63" s="1763">
        <v>800000</v>
      </c>
      <c r="F63" s="159" t="s">
        <v>4</v>
      </c>
      <c r="G63" s="1180"/>
    </row>
    <row r="64" spans="1:7" ht="47.25">
      <c r="A64" s="84">
        <v>31</v>
      </c>
      <c r="B64" s="159" t="s">
        <v>27077</v>
      </c>
      <c r="C64" s="255" t="s">
        <v>27078</v>
      </c>
      <c r="D64" s="159" t="s">
        <v>7213</v>
      </c>
      <c r="E64" s="1763">
        <v>900000</v>
      </c>
      <c r="F64" s="1220" t="s">
        <v>4</v>
      </c>
      <c r="G64" s="1180"/>
    </row>
    <row r="65" spans="1:7" ht="78.75">
      <c r="A65" s="84">
        <v>32</v>
      </c>
      <c r="B65" s="159" t="s">
        <v>27079</v>
      </c>
      <c r="C65" s="255" t="s">
        <v>27080</v>
      </c>
      <c r="D65" s="159" t="s">
        <v>41699</v>
      </c>
      <c r="E65" s="1763">
        <v>600000</v>
      </c>
      <c r="F65" s="1220" t="s">
        <v>4</v>
      </c>
      <c r="G65" s="1180"/>
    </row>
    <row r="66" spans="1:7" ht="47.25">
      <c r="A66" s="84">
        <v>33</v>
      </c>
      <c r="B66" s="159" t="s">
        <v>27081</v>
      </c>
      <c r="C66" s="255" t="s">
        <v>27082</v>
      </c>
      <c r="D66" s="1200" t="s">
        <v>1115</v>
      </c>
      <c r="E66" s="1763">
        <v>1000000</v>
      </c>
      <c r="F66" s="1220" t="s">
        <v>4</v>
      </c>
      <c r="G66" s="1180"/>
    </row>
    <row r="67" spans="1:7" ht="47.25">
      <c r="A67" s="84">
        <v>34</v>
      </c>
      <c r="B67" s="159" t="s">
        <v>27083</v>
      </c>
      <c r="C67" s="255" t="s">
        <v>27084</v>
      </c>
      <c r="D67" s="1200" t="s">
        <v>1115</v>
      </c>
      <c r="E67" s="1763">
        <v>1000000</v>
      </c>
      <c r="F67" s="1220" t="s">
        <v>4</v>
      </c>
      <c r="G67" s="1180"/>
    </row>
    <row r="68" spans="1:7" ht="157.5">
      <c r="A68" s="84">
        <v>35</v>
      </c>
      <c r="B68" s="255" t="s">
        <v>27085</v>
      </c>
      <c r="C68" s="255" t="s">
        <v>27086</v>
      </c>
      <c r="D68" s="1362" t="s">
        <v>41700</v>
      </c>
      <c r="E68" s="1763">
        <v>1410000</v>
      </c>
      <c r="F68" s="159" t="s">
        <v>118</v>
      </c>
      <c r="G68" s="1180"/>
    </row>
    <row r="69" spans="1:7" ht="63">
      <c r="A69" s="84">
        <v>36</v>
      </c>
      <c r="B69" s="255" t="s">
        <v>27087</v>
      </c>
      <c r="C69" s="255" t="s">
        <v>27088</v>
      </c>
      <c r="D69" s="255" t="s">
        <v>24130</v>
      </c>
      <c r="E69" s="1763">
        <v>1000000</v>
      </c>
      <c r="F69" s="1221" t="s">
        <v>4</v>
      </c>
      <c r="G69" s="1180"/>
    </row>
    <row r="70" spans="1:7" ht="110.25">
      <c r="A70" s="84">
        <v>37</v>
      </c>
      <c r="B70" s="159" t="s">
        <v>27089</v>
      </c>
      <c r="C70" s="255" t="s">
        <v>27090</v>
      </c>
      <c r="D70" s="160" t="s">
        <v>41701</v>
      </c>
      <c r="E70" s="1697">
        <v>800000</v>
      </c>
      <c r="F70" s="159" t="s">
        <v>118</v>
      </c>
      <c r="G70" s="1180"/>
    </row>
    <row r="71" spans="1:7">
      <c r="A71" s="84"/>
      <c r="B71" s="2145" t="s">
        <v>535</v>
      </c>
      <c r="C71" s="2146"/>
      <c r="D71" s="1200"/>
      <c r="E71" s="1763"/>
      <c r="F71" s="159"/>
      <c r="G71" s="1180"/>
    </row>
    <row r="72" spans="1:7" ht="110.25">
      <c r="A72" s="84">
        <v>38</v>
      </c>
      <c r="B72" s="159" t="s">
        <v>27091</v>
      </c>
      <c r="C72" s="160" t="s">
        <v>27092</v>
      </c>
      <c r="D72" s="159" t="s">
        <v>41702</v>
      </c>
      <c r="E72" s="1697">
        <v>2400000</v>
      </c>
      <c r="F72" s="159" t="s">
        <v>4</v>
      </c>
      <c r="G72" s="1180"/>
    </row>
    <row r="73" spans="1:7" ht="141.75">
      <c r="A73" s="84">
        <v>39</v>
      </c>
      <c r="B73" s="159" t="s">
        <v>27093</v>
      </c>
      <c r="C73" s="160" t="s">
        <v>27094</v>
      </c>
      <c r="D73" s="1200" t="s">
        <v>41703</v>
      </c>
      <c r="E73" s="1763">
        <v>8500000</v>
      </c>
      <c r="F73" s="159" t="s">
        <v>118</v>
      </c>
      <c r="G73" s="1180"/>
    </row>
    <row r="74" spans="1:7" ht="63">
      <c r="A74" s="84">
        <v>40</v>
      </c>
      <c r="B74" s="159" t="s">
        <v>27095</v>
      </c>
      <c r="C74" s="160" t="s">
        <v>27096</v>
      </c>
      <c r="D74" s="1200" t="s">
        <v>41704</v>
      </c>
      <c r="E74" s="1763">
        <v>1000000</v>
      </c>
      <c r="F74" s="159" t="s">
        <v>118</v>
      </c>
      <c r="G74" s="1180"/>
    </row>
    <row r="75" spans="1:7" ht="110.25">
      <c r="A75" s="84">
        <v>41</v>
      </c>
      <c r="B75" s="159" t="s">
        <v>27097</v>
      </c>
      <c r="C75" s="160" t="s">
        <v>27098</v>
      </c>
      <c r="D75" s="1200" t="s">
        <v>41705</v>
      </c>
      <c r="E75" s="1763">
        <v>3500000</v>
      </c>
      <c r="F75" s="159" t="s">
        <v>118</v>
      </c>
      <c r="G75" s="1180"/>
    </row>
    <row r="76" spans="1:7" ht="78.75">
      <c r="A76" s="84">
        <v>42</v>
      </c>
      <c r="B76" s="160" t="s">
        <v>27101</v>
      </c>
      <c r="C76" s="160" t="s">
        <v>27102</v>
      </c>
      <c r="D76" s="1200" t="s">
        <v>41706</v>
      </c>
      <c r="E76" s="1697">
        <v>1400000</v>
      </c>
      <c r="F76" s="159" t="s">
        <v>118</v>
      </c>
      <c r="G76" s="1180"/>
    </row>
    <row r="77" spans="1:7" ht="63">
      <c r="A77" s="84">
        <v>43</v>
      </c>
      <c r="B77" s="159" t="s">
        <v>27103</v>
      </c>
      <c r="C77" s="160" t="s">
        <v>27104</v>
      </c>
      <c r="D77" s="1200" t="s">
        <v>41707</v>
      </c>
      <c r="E77" s="1763">
        <v>2000000</v>
      </c>
      <c r="F77" s="159" t="s">
        <v>118</v>
      </c>
      <c r="G77" s="1180"/>
    </row>
    <row r="78" spans="1:7" ht="47.25">
      <c r="A78" s="84">
        <v>44</v>
      </c>
      <c r="B78" s="159" t="s">
        <v>27105</v>
      </c>
      <c r="C78" s="160" t="s">
        <v>27106</v>
      </c>
      <c r="D78" s="1200" t="s">
        <v>871</v>
      </c>
      <c r="E78" s="1763">
        <v>1900000</v>
      </c>
      <c r="F78" s="159" t="s">
        <v>4</v>
      </c>
      <c r="G78" s="1180"/>
    </row>
    <row r="79" spans="1:7" ht="31.5">
      <c r="A79" s="84">
        <v>45</v>
      </c>
      <c r="B79" s="159" t="s">
        <v>27107</v>
      </c>
      <c r="C79" s="160" t="s">
        <v>27108</v>
      </c>
      <c r="D79" s="1200" t="s">
        <v>27109</v>
      </c>
      <c r="E79" s="1763">
        <v>500000</v>
      </c>
      <c r="F79" s="159" t="s">
        <v>4</v>
      </c>
      <c r="G79" s="1180"/>
    </row>
    <row r="80" spans="1:7" ht="31.5">
      <c r="A80" s="84">
        <v>46</v>
      </c>
      <c r="B80" s="159" t="s">
        <v>27110</v>
      </c>
      <c r="C80" s="160" t="s">
        <v>27111</v>
      </c>
      <c r="D80" s="1200" t="s">
        <v>871</v>
      </c>
      <c r="E80" s="1763">
        <v>1900000</v>
      </c>
      <c r="F80" s="159" t="s">
        <v>118</v>
      </c>
      <c r="G80" s="1180"/>
    </row>
    <row r="81" spans="1:7" ht="63">
      <c r="A81" s="84">
        <v>47</v>
      </c>
      <c r="B81" s="159" t="s">
        <v>27112</v>
      </c>
      <c r="C81" s="160" t="s">
        <v>27113</v>
      </c>
      <c r="D81" s="1200" t="s">
        <v>7213</v>
      </c>
      <c r="E81" s="1763">
        <v>900000</v>
      </c>
      <c r="F81" s="159" t="s">
        <v>118</v>
      </c>
      <c r="G81" s="1180"/>
    </row>
    <row r="82" spans="1:7" ht="94.5">
      <c r="A82" s="84">
        <v>48</v>
      </c>
      <c r="B82" s="159" t="s">
        <v>27114</v>
      </c>
      <c r="C82" s="160" t="s">
        <v>27115</v>
      </c>
      <c r="D82" s="1200" t="s">
        <v>41708</v>
      </c>
      <c r="E82" s="1763">
        <v>1360000</v>
      </c>
      <c r="F82" s="159" t="s">
        <v>4</v>
      </c>
      <c r="G82" s="1180"/>
    </row>
    <row r="83" spans="1:7" ht="110.25">
      <c r="A83" s="84">
        <v>49</v>
      </c>
      <c r="B83" s="159" t="s">
        <v>27116</v>
      </c>
      <c r="C83" s="160" t="s">
        <v>27117</v>
      </c>
      <c r="D83" s="1200" t="s">
        <v>41709</v>
      </c>
      <c r="E83" s="1763">
        <v>3100000</v>
      </c>
      <c r="F83" s="159" t="s">
        <v>118</v>
      </c>
      <c r="G83" s="1180"/>
    </row>
    <row r="84" spans="1:7" ht="47.25">
      <c r="A84" s="84">
        <v>50</v>
      </c>
      <c r="B84" s="159" t="s">
        <v>27118</v>
      </c>
      <c r="C84" s="160" t="s">
        <v>27119</v>
      </c>
      <c r="D84" s="1200" t="s">
        <v>27120</v>
      </c>
      <c r="E84" s="1763">
        <v>2000000</v>
      </c>
      <c r="F84" s="159" t="s">
        <v>118</v>
      </c>
      <c r="G84" s="1180"/>
    </row>
    <row r="85" spans="1:7" ht="63">
      <c r="A85" s="84">
        <v>51</v>
      </c>
      <c r="B85" s="255" t="s">
        <v>27121</v>
      </c>
      <c r="C85" s="160" t="s">
        <v>27122</v>
      </c>
      <c r="D85" s="1201" t="s">
        <v>871</v>
      </c>
      <c r="E85" s="1763">
        <v>1000000</v>
      </c>
      <c r="F85" s="255" t="s">
        <v>118</v>
      </c>
      <c r="G85" s="1180"/>
    </row>
    <row r="86" spans="1:7" ht="47.25">
      <c r="A86" s="84">
        <v>52</v>
      </c>
      <c r="B86" s="159" t="s">
        <v>27123</v>
      </c>
      <c r="C86" s="160" t="s">
        <v>27124</v>
      </c>
      <c r="D86" s="1200" t="s">
        <v>41710</v>
      </c>
      <c r="E86" s="1763">
        <v>1500000</v>
      </c>
      <c r="F86" s="159" t="s">
        <v>4</v>
      </c>
      <c r="G86" s="1180"/>
    </row>
    <row r="87" spans="1:7" ht="63">
      <c r="A87" s="84">
        <v>53</v>
      </c>
      <c r="B87" s="159" t="s">
        <v>27125</v>
      </c>
      <c r="C87" s="160" t="s">
        <v>27126</v>
      </c>
      <c r="D87" s="1200" t="s">
        <v>41711</v>
      </c>
      <c r="E87" s="1763">
        <v>800000</v>
      </c>
      <c r="F87" s="159" t="s">
        <v>118</v>
      </c>
      <c r="G87" s="1180"/>
    </row>
    <row r="88" spans="1:7" ht="47.25">
      <c r="A88" s="84">
        <v>54</v>
      </c>
      <c r="B88" s="159" t="s">
        <v>27127</v>
      </c>
      <c r="C88" s="160" t="s">
        <v>27128</v>
      </c>
      <c r="D88" s="1200" t="s">
        <v>871</v>
      </c>
      <c r="E88" s="1763">
        <v>1900000</v>
      </c>
      <c r="F88" s="159" t="s">
        <v>4</v>
      </c>
      <c r="G88" s="1180"/>
    </row>
    <row r="89" spans="1:7">
      <c r="A89" s="84"/>
      <c r="B89" s="253" t="s">
        <v>662</v>
      </c>
      <c r="C89" s="159"/>
      <c r="D89" s="159"/>
      <c r="E89" s="1697"/>
      <c r="F89" s="159"/>
      <c r="G89" s="1180"/>
    </row>
    <row r="90" spans="1:7" ht="63">
      <c r="A90" s="84">
        <v>55</v>
      </c>
      <c r="B90" s="159" t="s">
        <v>27129</v>
      </c>
      <c r="C90" s="159" t="s">
        <v>27130</v>
      </c>
      <c r="D90" s="159" t="s">
        <v>41712</v>
      </c>
      <c r="E90" s="1697">
        <v>700000</v>
      </c>
      <c r="F90" s="159" t="s">
        <v>4</v>
      </c>
      <c r="G90" s="1180"/>
    </row>
    <row r="91" spans="1:7" ht="47.25">
      <c r="A91" s="84">
        <v>56</v>
      </c>
      <c r="B91" s="159" t="s">
        <v>27129</v>
      </c>
      <c r="C91" s="159" t="s">
        <v>27131</v>
      </c>
      <c r="D91" s="159" t="s">
        <v>27132</v>
      </c>
      <c r="E91" s="1697">
        <v>2000000</v>
      </c>
      <c r="F91" s="159" t="s">
        <v>4</v>
      </c>
      <c r="G91" s="1180"/>
    </row>
    <row r="92" spans="1:7">
      <c r="A92" s="84"/>
      <c r="B92" s="2497" t="s">
        <v>2090</v>
      </c>
      <c r="C92" s="2498"/>
      <c r="D92" s="2499"/>
      <c r="E92" s="384">
        <f>SUM(E31:E91)</f>
        <v>64200000</v>
      </c>
      <c r="F92" s="1174"/>
      <c r="G92" s="1180"/>
    </row>
    <row r="93" spans="1:7">
      <c r="A93" s="2168" t="s">
        <v>3665</v>
      </c>
      <c r="B93" s="2168"/>
      <c r="C93" s="2168"/>
      <c r="D93" s="2168"/>
      <c r="E93" s="2168"/>
      <c r="F93" s="2168"/>
      <c r="G93" s="1762"/>
    </row>
    <row r="94" spans="1:7" ht="66" customHeight="1">
      <c r="A94" s="2168" t="s">
        <v>3666</v>
      </c>
      <c r="B94" s="2168"/>
      <c r="C94" s="2168"/>
      <c r="D94" s="2168" t="s">
        <v>3667</v>
      </c>
      <c r="E94" s="2168"/>
      <c r="F94" s="2168"/>
      <c r="G94" s="1762"/>
    </row>
    <row r="95" spans="1:7" s="1197" customFormat="1" ht="87.75" customHeight="1">
      <c r="A95" s="2143" t="s">
        <v>41713</v>
      </c>
      <c r="B95" s="2143"/>
      <c r="C95" s="2143"/>
      <c r="D95" s="2143" t="s">
        <v>1392</v>
      </c>
      <c r="E95" s="2143"/>
      <c r="F95" s="2143"/>
    </row>
    <row r="98" spans="1:6" ht="15">
      <c r="A98" s="12"/>
      <c r="B98" s="12"/>
      <c r="C98" s="12"/>
      <c r="D98" s="12"/>
      <c r="E98" s="12"/>
      <c r="F98" s="12"/>
    </row>
    <row r="99" spans="1:6" ht="15">
      <c r="A99" s="12"/>
      <c r="B99" s="12"/>
      <c r="C99" s="12"/>
      <c r="D99" s="12"/>
      <c r="E99" s="12"/>
      <c r="F99" s="12"/>
    </row>
    <row r="105" spans="1:6" ht="204.75">
      <c r="A105" s="84">
        <f>A38+1</f>
        <v>6</v>
      </c>
      <c r="B105" s="335" t="s">
        <v>27018</v>
      </c>
      <c r="C105" s="255" t="s">
        <v>27019</v>
      </c>
      <c r="D105" s="1861" t="s">
        <v>27020</v>
      </c>
      <c r="E105" s="1218">
        <v>1300000</v>
      </c>
      <c r="F105" s="175" t="s">
        <v>27021</v>
      </c>
    </row>
    <row r="106" spans="1:6" ht="110.25">
      <c r="A106" s="98">
        <v>42</v>
      </c>
      <c r="B106" s="1861" t="s">
        <v>27099</v>
      </c>
      <c r="C106" s="214" t="s">
        <v>27100</v>
      </c>
      <c r="D106" s="2009" t="s">
        <v>41714</v>
      </c>
      <c r="E106" s="1215">
        <v>800000</v>
      </c>
      <c r="F106" s="162" t="s">
        <v>118</v>
      </c>
    </row>
    <row r="107" spans="1:6">
      <c r="E107" s="949">
        <f>SUM(E105:E106)</f>
        <v>2100000</v>
      </c>
    </row>
    <row r="111" spans="1:6">
      <c r="E111" s="949">
        <f>E107+E92+E18</f>
        <v>109040875.5</v>
      </c>
    </row>
  </sheetData>
  <mergeCells count="18">
    <mergeCell ref="A95:C95"/>
    <mergeCell ref="D95:F95"/>
    <mergeCell ref="A27:F27"/>
    <mergeCell ref="A28:F28"/>
    <mergeCell ref="A1:F1"/>
    <mergeCell ref="A2:F2"/>
    <mergeCell ref="A3:F3"/>
    <mergeCell ref="B5:D5"/>
    <mergeCell ref="B9:D9"/>
    <mergeCell ref="A26:F26"/>
    <mergeCell ref="A93:F93"/>
    <mergeCell ref="A94:C94"/>
    <mergeCell ref="D94:F94"/>
    <mergeCell ref="B33:C33"/>
    <mergeCell ref="B35:C35"/>
    <mergeCell ref="B37:C37"/>
    <mergeCell ref="B71:C71"/>
    <mergeCell ref="B92:D92"/>
  </mergeCells>
  <pageMargins left="0.7" right="0.7" top="0.75" bottom="0.75" header="0.3" footer="0.3"/>
  <pageSetup orientation="landscape" r:id="rId1"/>
</worksheet>
</file>

<file path=xl/worksheets/sheet202.xml><?xml version="1.0" encoding="utf-8"?>
<worksheet xmlns="http://schemas.openxmlformats.org/spreadsheetml/2006/main" xmlns:r="http://schemas.openxmlformats.org/officeDocument/2006/relationships">
  <sheetPr>
    <tabColor theme="5" tint="-0.499984740745262"/>
  </sheetPr>
  <dimension ref="A1:F128"/>
  <sheetViews>
    <sheetView topLeftCell="A103" workbookViewId="0">
      <selection activeCell="J112" sqref="I111:J112"/>
    </sheetView>
  </sheetViews>
  <sheetFormatPr defaultRowHeight="15"/>
  <cols>
    <col min="1" max="1" width="8" style="1420" customWidth="1"/>
    <col min="2" max="2" width="15" style="1420" customWidth="1"/>
    <col min="3" max="3" width="42.28515625" style="1420" customWidth="1"/>
    <col min="4" max="4" width="25.7109375" style="1420" customWidth="1"/>
    <col min="5" max="5" width="20.5703125" style="1420" customWidth="1"/>
    <col min="6" max="6" width="9.85546875" style="91" customWidth="1"/>
    <col min="7" max="16384" width="9.140625" style="1420"/>
  </cols>
  <sheetData>
    <row r="1" spans="1:6" ht="15.75">
      <c r="A1" s="2149" t="s">
        <v>133</v>
      </c>
      <c r="B1" s="2149"/>
      <c r="C1" s="2149"/>
      <c r="D1" s="2149"/>
      <c r="E1" s="2149"/>
      <c r="F1" s="2149"/>
    </row>
    <row r="2" spans="1:6" ht="15.75">
      <c r="A2" s="2149" t="s">
        <v>33650</v>
      </c>
      <c r="B2" s="2149"/>
      <c r="C2" s="2149"/>
      <c r="D2" s="2149"/>
      <c r="E2" s="2149"/>
      <c r="F2" s="2149"/>
    </row>
    <row r="3" spans="1:6" ht="15.75">
      <c r="A3" s="2149" t="s">
        <v>6436</v>
      </c>
      <c r="B3" s="2149"/>
      <c r="C3" s="2149"/>
      <c r="D3" s="2149"/>
      <c r="E3" s="2149"/>
      <c r="F3" s="2149"/>
    </row>
    <row r="4" spans="1:6" ht="31.5">
      <c r="A4" s="3" t="s">
        <v>134</v>
      </c>
      <c r="B4" s="1419" t="s">
        <v>676</v>
      </c>
      <c r="C4" s="1419" t="s">
        <v>463</v>
      </c>
      <c r="D4" s="113" t="s">
        <v>788</v>
      </c>
      <c r="E4" s="1423" t="s">
        <v>3371</v>
      </c>
      <c r="F4" s="113" t="s">
        <v>677</v>
      </c>
    </row>
    <row r="5" spans="1:6" ht="15.75">
      <c r="A5" s="3"/>
      <c r="B5" s="2158" t="s">
        <v>139</v>
      </c>
      <c r="C5" s="2158"/>
      <c r="D5" s="2158"/>
      <c r="E5" s="1423"/>
      <c r="F5" s="113"/>
    </row>
    <row r="6" spans="1:6" ht="31.5">
      <c r="A6" s="60">
        <v>1</v>
      </c>
      <c r="B6" s="60" t="s">
        <v>3372</v>
      </c>
      <c r="C6" s="60" t="s">
        <v>33750</v>
      </c>
      <c r="D6" s="60" t="s">
        <v>14287</v>
      </c>
      <c r="E6" s="145">
        <v>4191052.53</v>
      </c>
      <c r="F6" s="115" t="s">
        <v>118</v>
      </c>
    </row>
    <row r="7" spans="1:6" ht="78.75">
      <c r="A7" s="50">
        <f>1+A6</f>
        <v>2</v>
      </c>
      <c r="B7" s="50" t="s">
        <v>1423</v>
      </c>
      <c r="C7" s="50" t="s">
        <v>33651</v>
      </c>
      <c r="D7" s="50" t="s">
        <v>240</v>
      </c>
      <c r="E7" s="145">
        <v>1000000</v>
      </c>
      <c r="F7" s="159" t="s">
        <v>118</v>
      </c>
    </row>
    <row r="8" spans="1:6" ht="31.5">
      <c r="A8" s="50">
        <f t="shared" ref="A8:A14" si="0">1+A7</f>
        <v>3</v>
      </c>
      <c r="B8" s="50" t="s">
        <v>468</v>
      </c>
      <c r="C8" s="50" t="s">
        <v>33652</v>
      </c>
      <c r="D8" s="50" t="s">
        <v>794</v>
      </c>
      <c r="E8" s="145">
        <v>50000</v>
      </c>
      <c r="F8" s="159" t="s">
        <v>118</v>
      </c>
    </row>
    <row r="9" spans="1:6" ht="31.5">
      <c r="A9" s="60">
        <f t="shared" si="0"/>
        <v>4</v>
      </c>
      <c r="B9" s="60" t="s">
        <v>10</v>
      </c>
      <c r="C9" s="60" t="s">
        <v>33653</v>
      </c>
      <c r="D9" s="60" t="s">
        <v>580</v>
      </c>
      <c r="E9" s="145">
        <v>101400</v>
      </c>
      <c r="F9" s="115" t="s">
        <v>118</v>
      </c>
    </row>
    <row r="10" spans="1:6" ht="63">
      <c r="A10" s="50">
        <f t="shared" si="0"/>
        <v>5</v>
      </c>
      <c r="B10" s="50" t="s">
        <v>1426</v>
      </c>
      <c r="C10" s="50" t="s">
        <v>33654</v>
      </c>
      <c r="D10" s="50" t="s">
        <v>14081</v>
      </c>
      <c r="E10" s="145">
        <v>1200000</v>
      </c>
      <c r="F10" s="159" t="s">
        <v>118</v>
      </c>
    </row>
    <row r="11" spans="1:6" ht="15.75">
      <c r="A11" s="50"/>
      <c r="B11" s="2172" t="s">
        <v>9778</v>
      </c>
      <c r="C11" s="2172"/>
      <c r="D11" s="50"/>
      <c r="E11" s="50"/>
      <c r="F11" s="159"/>
    </row>
    <row r="12" spans="1:6" ht="78.75">
      <c r="A12" s="50">
        <v>6</v>
      </c>
      <c r="B12" s="50" t="s">
        <v>1423</v>
      </c>
      <c r="C12" s="50" t="s">
        <v>33655</v>
      </c>
      <c r="D12" s="50" t="s">
        <v>25203</v>
      </c>
      <c r="E12" s="145">
        <v>1000000</v>
      </c>
      <c r="F12" s="159" t="s">
        <v>118</v>
      </c>
    </row>
    <row r="13" spans="1:6" ht="47.25">
      <c r="A13" s="50">
        <f t="shared" si="0"/>
        <v>7</v>
      </c>
      <c r="B13" s="50" t="s">
        <v>1426</v>
      </c>
      <c r="C13" s="50" t="s">
        <v>33656</v>
      </c>
      <c r="D13" s="50" t="s">
        <v>25204</v>
      </c>
      <c r="E13" s="145">
        <v>1000000</v>
      </c>
      <c r="F13" s="159" t="s">
        <v>118</v>
      </c>
    </row>
    <row r="14" spans="1:6" ht="63">
      <c r="A14" s="50">
        <f t="shared" si="0"/>
        <v>8</v>
      </c>
      <c r="B14" s="50" t="s">
        <v>25205</v>
      </c>
      <c r="C14" s="50" t="s">
        <v>33657</v>
      </c>
      <c r="D14" s="50" t="s">
        <v>33658</v>
      </c>
      <c r="E14" s="145">
        <v>1271226.27</v>
      </c>
      <c r="F14" s="159" t="s">
        <v>118</v>
      </c>
    </row>
    <row r="15" spans="1:6" ht="31.5">
      <c r="A15" s="50"/>
      <c r="B15" s="173" t="s">
        <v>207</v>
      </c>
      <c r="C15" s="50"/>
      <c r="D15" s="50"/>
      <c r="E15" s="50"/>
      <c r="F15" s="159"/>
    </row>
    <row r="16" spans="1:6" ht="94.5">
      <c r="A16" s="50">
        <v>9</v>
      </c>
      <c r="B16" s="50" t="s">
        <v>475</v>
      </c>
      <c r="C16" s="50" t="s">
        <v>33659</v>
      </c>
      <c r="D16" s="50" t="s">
        <v>33660</v>
      </c>
      <c r="E16" s="145">
        <v>5738993.4500000002</v>
      </c>
      <c r="F16" s="159" t="s">
        <v>118</v>
      </c>
    </row>
    <row r="17" spans="1:6" s="1421" customFormat="1" ht="15.75">
      <c r="A17" s="50"/>
      <c r="B17" s="173" t="s">
        <v>593</v>
      </c>
      <c r="C17" s="50"/>
      <c r="D17" s="50"/>
      <c r="E17" s="50"/>
      <c r="F17" s="159"/>
    </row>
    <row r="18" spans="1:6" s="1421" customFormat="1" ht="47.25">
      <c r="A18" s="50">
        <v>11</v>
      </c>
      <c r="B18" s="50" t="s">
        <v>1921</v>
      </c>
      <c r="C18" s="50" t="s">
        <v>33663</v>
      </c>
      <c r="D18" s="50" t="s">
        <v>25209</v>
      </c>
      <c r="E18" s="145">
        <v>14000000</v>
      </c>
      <c r="F18" s="159" t="s">
        <v>118</v>
      </c>
    </row>
    <row r="19" spans="1:6" s="1421" customFormat="1" ht="47.25">
      <c r="A19" s="50">
        <f>1+A18</f>
        <v>12</v>
      </c>
      <c r="B19" s="50" t="s">
        <v>21958</v>
      </c>
      <c r="C19" s="50" t="s">
        <v>33664</v>
      </c>
      <c r="D19" s="50" t="s">
        <v>5982</v>
      </c>
      <c r="E19" s="145">
        <v>13260218.880000001</v>
      </c>
      <c r="F19" s="159" t="s">
        <v>118</v>
      </c>
    </row>
    <row r="20" spans="1:6" s="1425" customFormat="1" ht="15.75">
      <c r="A20" s="50"/>
      <c r="B20" s="50"/>
      <c r="C20" s="50"/>
      <c r="D20" s="50"/>
      <c r="E20" s="145">
        <f>SUM(E6:E19)</f>
        <v>42812891.130000003</v>
      </c>
      <c r="F20" s="159"/>
    </row>
    <row r="21" spans="1:6" s="1425" customFormat="1" ht="15.75">
      <c r="A21" s="50"/>
      <c r="B21" s="50"/>
      <c r="C21" s="50"/>
      <c r="D21" s="50"/>
      <c r="E21" s="145"/>
      <c r="F21" s="159"/>
    </row>
    <row r="22" spans="1:6" s="1425" customFormat="1" ht="15.75">
      <c r="A22" s="50"/>
      <c r="B22" s="50"/>
      <c r="C22" s="50"/>
      <c r="D22" s="50"/>
      <c r="E22" s="145"/>
      <c r="F22" s="159"/>
    </row>
    <row r="23" spans="1:6" s="1425" customFormat="1" ht="15.75">
      <c r="A23" s="50"/>
      <c r="B23" s="50"/>
      <c r="C23" s="50"/>
      <c r="D23" s="50"/>
      <c r="E23" s="145"/>
      <c r="F23" s="159"/>
    </row>
    <row r="24" spans="1:6" s="1421" customFormat="1" ht="15.75">
      <c r="A24" s="2149" t="s">
        <v>133</v>
      </c>
      <c r="B24" s="2149"/>
      <c r="C24" s="2149"/>
      <c r="D24" s="2149"/>
      <c r="E24" s="2149"/>
      <c r="F24" s="2149"/>
    </row>
    <row r="25" spans="1:6" s="1421" customFormat="1">
      <c r="A25" s="2253" t="s">
        <v>33650</v>
      </c>
      <c r="B25" s="2253"/>
      <c r="C25" s="2253"/>
      <c r="D25" s="2253"/>
      <c r="E25" s="2253"/>
      <c r="F25" s="2253"/>
    </row>
    <row r="26" spans="1:6" s="1421" customFormat="1" ht="15.75">
      <c r="A26" s="2149" t="s">
        <v>6436</v>
      </c>
      <c r="B26" s="2149"/>
      <c r="C26" s="2149"/>
      <c r="D26" s="2149"/>
      <c r="E26" s="2149"/>
      <c r="F26" s="2149"/>
    </row>
    <row r="27" spans="1:6" s="1421" customFormat="1" ht="31.5">
      <c r="A27" s="3" t="s">
        <v>134</v>
      </c>
      <c r="B27" s="1419" t="s">
        <v>676</v>
      </c>
      <c r="C27" s="1419" t="s">
        <v>463</v>
      </c>
      <c r="D27" s="113" t="s">
        <v>788</v>
      </c>
      <c r="E27" s="1423" t="s">
        <v>3371</v>
      </c>
      <c r="F27" s="113" t="s">
        <v>677</v>
      </c>
    </row>
    <row r="28" spans="1:6" ht="15.75">
      <c r="A28" s="50"/>
      <c r="B28" s="173" t="s">
        <v>555</v>
      </c>
      <c r="C28" s="50"/>
      <c r="D28" s="50"/>
      <c r="E28" s="1003"/>
      <c r="F28" s="253"/>
    </row>
    <row r="29" spans="1:6" ht="126">
      <c r="A29" s="50">
        <v>1</v>
      </c>
      <c r="B29" s="50" t="s">
        <v>9067</v>
      </c>
      <c r="C29" s="50" t="s">
        <v>33661</v>
      </c>
      <c r="D29" s="50" t="s">
        <v>33662</v>
      </c>
      <c r="E29" s="145">
        <v>1200000</v>
      </c>
      <c r="F29" s="159" t="s">
        <v>118</v>
      </c>
    </row>
    <row r="30" spans="1:6" ht="15.75">
      <c r="A30" s="50"/>
      <c r="B30" s="2215" t="s">
        <v>810</v>
      </c>
      <c r="C30" s="2216"/>
      <c r="D30" s="50"/>
      <c r="E30" s="50"/>
      <c r="F30" s="159"/>
    </row>
    <row r="31" spans="1:6" ht="47.25">
      <c r="A31" s="60">
        <v>2</v>
      </c>
      <c r="B31" s="60" t="s">
        <v>33665</v>
      </c>
      <c r="C31" s="60" t="s">
        <v>33789</v>
      </c>
      <c r="D31" s="60" t="s">
        <v>5212</v>
      </c>
      <c r="E31" s="145">
        <v>750000</v>
      </c>
      <c r="F31" s="115" t="s">
        <v>4</v>
      </c>
    </row>
    <row r="32" spans="1:6" ht="47.25">
      <c r="A32" s="50">
        <v>3</v>
      </c>
      <c r="B32" s="50" t="s">
        <v>33666</v>
      </c>
      <c r="C32" s="60" t="s">
        <v>33790</v>
      </c>
      <c r="D32" s="60" t="s">
        <v>5212</v>
      </c>
      <c r="E32" s="145">
        <v>750000</v>
      </c>
      <c r="F32" s="159" t="s">
        <v>4</v>
      </c>
    </row>
    <row r="33" spans="1:6" ht="47.25">
      <c r="A33" s="60">
        <v>4</v>
      </c>
      <c r="B33" s="50" t="s">
        <v>33667</v>
      </c>
      <c r="C33" s="60" t="s">
        <v>33791</v>
      </c>
      <c r="D33" s="50" t="s">
        <v>33668</v>
      </c>
      <c r="E33" s="145">
        <v>1200000</v>
      </c>
      <c r="F33" s="159" t="s">
        <v>763</v>
      </c>
    </row>
    <row r="34" spans="1:6" ht="47.25">
      <c r="A34" s="50">
        <v>5</v>
      </c>
      <c r="B34" s="50" t="s">
        <v>33669</v>
      </c>
      <c r="C34" s="60" t="s">
        <v>33792</v>
      </c>
      <c r="D34" s="50" t="s">
        <v>5212</v>
      </c>
      <c r="E34" s="145">
        <v>750000</v>
      </c>
      <c r="F34" s="159" t="s">
        <v>4</v>
      </c>
    </row>
    <row r="35" spans="1:6" ht="47.25">
      <c r="A35" s="60">
        <v>6</v>
      </c>
      <c r="B35" s="50" t="s">
        <v>33670</v>
      </c>
      <c r="C35" s="60" t="s">
        <v>33793</v>
      </c>
      <c r="D35" s="50" t="s">
        <v>5212</v>
      </c>
      <c r="E35" s="145">
        <v>750000</v>
      </c>
      <c r="F35" s="159" t="s">
        <v>4</v>
      </c>
    </row>
    <row r="36" spans="1:6" ht="94.5">
      <c r="A36" s="50">
        <v>7</v>
      </c>
      <c r="B36" s="50" t="s">
        <v>33671</v>
      </c>
      <c r="C36" s="60" t="s">
        <v>33794</v>
      </c>
      <c r="D36" s="50" t="s">
        <v>33672</v>
      </c>
      <c r="E36" s="145">
        <v>1000000</v>
      </c>
      <c r="F36" s="159" t="s">
        <v>118</v>
      </c>
    </row>
    <row r="37" spans="1:6" ht="126">
      <c r="A37" s="60">
        <v>8</v>
      </c>
      <c r="B37" s="50" t="s">
        <v>33673</v>
      </c>
      <c r="C37" s="60" t="s">
        <v>33795</v>
      </c>
      <c r="D37" s="50" t="s">
        <v>33746</v>
      </c>
      <c r="E37" s="145">
        <v>850000</v>
      </c>
      <c r="F37" s="159" t="s">
        <v>118</v>
      </c>
    </row>
    <row r="38" spans="1:6" ht="78.75">
      <c r="A38" s="50">
        <v>9</v>
      </c>
      <c r="B38" s="50" t="s">
        <v>33674</v>
      </c>
      <c r="C38" s="60" t="s">
        <v>33796</v>
      </c>
      <c r="D38" s="50" t="s">
        <v>33675</v>
      </c>
      <c r="E38" s="145">
        <v>500000</v>
      </c>
      <c r="F38" s="159" t="s">
        <v>118</v>
      </c>
    </row>
    <row r="39" spans="1:6" ht="78.75">
      <c r="A39" s="60">
        <v>10</v>
      </c>
      <c r="B39" s="50" t="s">
        <v>33676</v>
      </c>
      <c r="C39" s="60" t="s">
        <v>33797</v>
      </c>
      <c r="D39" s="50" t="s">
        <v>33677</v>
      </c>
      <c r="E39" s="145">
        <v>700000</v>
      </c>
      <c r="F39" s="159" t="s">
        <v>118</v>
      </c>
    </row>
    <row r="40" spans="1:6" ht="94.5">
      <c r="A40" s="50">
        <v>11</v>
      </c>
      <c r="B40" s="50" t="s">
        <v>33678</v>
      </c>
      <c r="C40" s="60" t="s">
        <v>33798</v>
      </c>
      <c r="D40" s="50" t="s">
        <v>33679</v>
      </c>
      <c r="E40" s="145">
        <v>1000000</v>
      </c>
      <c r="F40" s="159" t="s">
        <v>118</v>
      </c>
    </row>
    <row r="41" spans="1:6" ht="189">
      <c r="A41" s="60">
        <v>12</v>
      </c>
      <c r="B41" s="50" t="s">
        <v>33680</v>
      </c>
      <c r="C41" s="60" t="s">
        <v>33799</v>
      </c>
      <c r="D41" s="50" t="s">
        <v>33747</v>
      </c>
      <c r="E41" s="145">
        <v>1250000</v>
      </c>
      <c r="F41" s="159" t="s">
        <v>4</v>
      </c>
    </row>
    <row r="42" spans="1:6" ht="47.25">
      <c r="A42" s="50">
        <v>13</v>
      </c>
      <c r="B42" s="50" t="s">
        <v>33681</v>
      </c>
      <c r="C42" s="60" t="s">
        <v>33800</v>
      </c>
      <c r="D42" s="50" t="s">
        <v>5212</v>
      </c>
      <c r="E42" s="145">
        <v>750000</v>
      </c>
      <c r="F42" s="159" t="s">
        <v>118</v>
      </c>
    </row>
    <row r="43" spans="1:6" ht="47.25">
      <c r="A43" s="60">
        <v>14</v>
      </c>
      <c r="B43" s="50" t="s">
        <v>33682</v>
      </c>
      <c r="C43" s="60" t="s">
        <v>33801</v>
      </c>
      <c r="D43" s="50" t="s">
        <v>5212</v>
      </c>
      <c r="E43" s="145">
        <v>750000</v>
      </c>
      <c r="F43" s="159" t="s">
        <v>4</v>
      </c>
    </row>
    <row r="44" spans="1:6" ht="63">
      <c r="A44" s="50">
        <v>15</v>
      </c>
      <c r="B44" s="50" t="s">
        <v>33683</v>
      </c>
      <c r="C44" s="60" t="s">
        <v>33802</v>
      </c>
      <c r="D44" s="50" t="s">
        <v>33684</v>
      </c>
      <c r="E44" s="145">
        <v>750000</v>
      </c>
      <c r="F44" s="159" t="s">
        <v>4</v>
      </c>
    </row>
    <row r="45" spans="1:6" ht="78.75">
      <c r="A45" s="60">
        <v>16</v>
      </c>
      <c r="B45" s="60" t="s">
        <v>33685</v>
      </c>
      <c r="C45" s="60" t="s">
        <v>33803</v>
      </c>
      <c r="D45" s="60" t="s">
        <v>33686</v>
      </c>
      <c r="E45" s="145">
        <v>850000</v>
      </c>
      <c r="F45" s="115" t="s">
        <v>4</v>
      </c>
    </row>
    <row r="46" spans="1:6" ht="63">
      <c r="A46" s="50">
        <v>17</v>
      </c>
      <c r="B46" s="50" t="s">
        <v>33687</v>
      </c>
      <c r="C46" s="60" t="s">
        <v>33804</v>
      </c>
      <c r="D46" s="50" t="s">
        <v>115</v>
      </c>
      <c r="E46" s="145">
        <v>750000</v>
      </c>
      <c r="F46" s="159" t="s">
        <v>4</v>
      </c>
    </row>
    <row r="47" spans="1:6" ht="47.25">
      <c r="A47" s="60">
        <v>18</v>
      </c>
      <c r="B47" s="50" t="s">
        <v>33688</v>
      </c>
      <c r="C47" s="60" t="s">
        <v>33805</v>
      </c>
      <c r="D47" s="50" t="s">
        <v>115</v>
      </c>
      <c r="E47" s="145">
        <v>750000</v>
      </c>
      <c r="F47" s="159" t="s">
        <v>4</v>
      </c>
    </row>
    <row r="48" spans="1:6" ht="47.25">
      <c r="A48" s="50">
        <v>19</v>
      </c>
      <c r="B48" s="50" t="s">
        <v>33689</v>
      </c>
      <c r="C48" s="60" t="s">
        <v>33806</v>
      </c>
      <c r="D48" s="50" t="s">
        <v>115</v>
      </c>
      <c r="E48" s="145">
        <v>750000</v>
      </c>
      <c r="F48" s="159" t="s">
        <v>4</v>
      </c>
    </row>
    <row r="49" spans="1:6" ht="47.25">
      <c r="A49" s="60">
        <v>20</v>
      </c>
      <c r="B49" s="50" t="s">
        <v>33690</v>
      </c>
      <c r="C49" s="60" t="s">
        <v>33807</v>
      </c>
      <c r="D49" s="50" t="s">
        <v>33691</v>
      </c>
      <c r="E49" s="145">
        <v>1000000</v>
      </c>
      <c r="F49" s="159" t="s">
        <v>2914</v>
      </c>
    </row>
    <row r="50" spans="1:6" ht="63">
      <c r="A50" s="50">
        <v>21</v>
      </c>
      <c r="B50" s="50" t="s">
        <v>33692</v>
      </c>
      <c r="C50" s="60" t="s">
        <v>33808</v>
      </c>
      <c r="D50" s="50" t="s">
        <v>33748</v>
      </c>
      <c r="E50" s="145">
        <v>350000</v>
      </c>
      <c r="F50" s="159" t="s">
        <v>110</v>
      </c>
    </row>
    <row r="51" spans="1:6" ht="47.25">
      <c r="A51" s="60">
        <v>22</v>
      </c>
      <c r="B51" s="50" t="s">
        <v>33693</v>
      </c>
      <c r="C51" s="60" t="s">
        <v>33809</v>
      </c>
      <c r="D51" s="50" t="s">
        <v>115</v>
      </c>
      <c r="E51" s="145">
        <v>750000</v>
      </c>
      <c r="F51" s="159" t="s">
        <v>4</v>
      </c>
    </row>
    <row r="52" spans="1:6" ht="47.25">
      <c r="A52" s="50">
        <v>23</v>
      </c>
      <c r="B52" s="50" t="s">
        <v>33694</v>
      </c>
      <c r="C52" s="60" t="s">
        <v>33810</v>
      </c>
      <c r="D52" s="50" t="s">
        <v>115</v>
      </c>
      <c r="E52" s="145">
        <v>750000</v>
      </c>
      <c r="F52" s="159" t="s">
        <v>4</v>
      </c>
    </row>
    <row r="53" spans="1:6" ht="47.25">
      <c r="A53" s="60">
        <v>24</v>
      </c>
      <c r="B53" s="50" t="s">
        <v>33695</v>
      </c>
      <c r="C53" s="60" t="s">
        <v>33811</v>
      </c>
      <c r="D53" s="50" t="s">
        <v>8223</v>
      </c>
      <c r="E53" s="145">
        <v>1500000</v>
      </c>
      <c r="F53" s="159" t="s">
        <v>4</v>
      </c>
    </row>
    <row r="54" spans="1:6" ht="47.25">
      <c r="A54" s="50">
        <v>25</v>
      </c>
      <c r="B54" s="60" t="s">
        <v>33696</v>
      </c>
      <c r="C54" s="60" t="s">
        <v>33812</v>
      </c>
      <c r="D54" s="60" t="s">
        <v>115</v>
      </c>
      <c r="E54" s="145">
        <v>750000</v>
      </c>
      <c r="F54" s="115" t="s">
        <v>4</v>
      </c>
    </row>
    <row r="55" spans="1:6" ht="47.25">
      <c r="A55" s="60">
        <v>26</v>
      </c>
      <c r="B55" s="60" t="s">
        <v>33697</v>
      </c>
      <c r="C55" s="60" t="s">
        <v>33813</v>
      </c>
      <c r="D55" s="60" t="s">
        <v>115</v>
      </c>
      <c r="E55" s="145">
        <v>750000</v>
      </c>
      <c r="F55" s="115" t="s">
        <v>4</v>
      </c>
    </row>
    <row r="56" spans="1:6" ht="47.25">
      <c r="A56" s="50">
        <v>27</v>
      </c>
      <c r="B56" s="50" t="s">
        <v>33698</v>
      </c>
      <c r="C56" s="60" t="s">
        <v>33814</v>
      </c>
      <c r="D56" s="50" t="s">
        <v>115</v>
      </c>
      <c r="E56" s="145">
        <v>750000</v>
      </c>
      <c r="F56" s="159" t="s">
        <v>4</v>
      </c>
    </row>
    <row r="57" spans="1:6" ht="47.25">
      <c r="A57" s="60">
        <v>28</v>
      </c>
      <c r="B57" s="50" t="s">
        <v>33699</v>
      </c>
      <c r="C57" s="60" t="s">
        <v>33815</v>
      </c>
      <c r="D57" s="50" t="s">
        <v>33700</v>
      </c>
      <c r="E57" s="145">
        <v>850000</v>
      </c>
      <c r="F57" s="159" t="s">
        <v>4</v>
      </c>
    </row>
    <row r="58" spans="1:6" ht="47.25">
      <c r="A58" s="50">
        <v>29</v>
      </c>
      <c r="B58" s="50" t="s">
        <v>33701</v>
      </c>
      <c r="C58" s="60" t="s">
        <v>33816</v>
      </c>
      <c r="D58" s="50" t="s">
        <v>115</v>
      </c>
      <c r="E58" s="145">
        <v>750000</v>
      </c>
      <c r="F58" s="159" t="s">
        <v>4</v>
      </c>
    </row>
    <row r="59" spans="1:6" ht="47.25">
      <c r="A59" s="60">
        <v>30</v>
      </c>
      <c r="B59" s="50" t="s">
        <v>33702</v>
      </c>
      <c r="C59" s="60" t="s">
        <v>33817</v>
      </c>
      <c r="D59" s="50" t="s">
        <v>33703</v>
      </c>
      <c r="E59" s="145">
        <v>850000</v>
      </c>
      <c r="F59" s="159" t="s">
        <v>4</v>
      </c>
    </row>
    <row r="60" spans="1:6" ht="31.5">
      <c r="A60" s="50">
        <v>31</v>
      </c>
      <c r="B60" s="50" t="s">
        <v>33704</v>
      </c>
      <c r="C60" s="60" t="s">
        <v>33818</v>
      </c>
      <c r="D60" s="50" t="s">
        <v>115</v>
      </c>
      <c r="E60" s="145">
        <v>750000</v>
      </c>
      <c r="F60" s="159" t="s">
        <v>4</v>
      </c>
    </row>
    <row r="61" spans="1:6" ht="94.5">
      <c r="A61" s="60">
        <v>32</v>
      </c>
      <c r="B61" s="50" t="s">
        <v>33705</v>
      </c>
      <c r="C61" s="60" t="s">
        <v>33819</v>
      </c>
      <c r="D61" s="50" t="s">
        <v>33706</v>
      </c>
      <c r="E61" s="145">
        <v>600000</v>
      </c>
      <c r="F61" s="159" t="s">
        <v>118</v>
      </c>
    </row>
    <row r="62" spans="1:6" ht="47.25">
      <c r="A62" s="50">
        <v>33</v>
      </c>
      <c r="B62" s="50" t="s">
        <v>33707</v>
      </c>
      <c r="C62" s="60" t="s">
        <v>33820</v>
      </c>
      <c r="D62" s="50" t="s">
        <v>115</v>
      </c>
      <c r="E62" s="145">
        <v>750000</v>
      </c>
      <c r="F62" s="159" t="s">
        <v>4</v>
      </c>
    </row>
    <row r="63" spans="1:6" ht="47.25">
      <c r="A63" s="60">
        <v>34</v>
      </c>
      <c r="B63" s="50" t="s">
        <v>33708</v>
      </c>
      <c r="C63" s="60" t="s">
        <v>33821</v>
      </c>
      <c r="D63" s="50" t="s">
        <v>115</v>
      </c>
      <c r="E63" s="145">
        <v>750000</v>
      </c>
      <c r="F63" s="159" t="s">
        <v>4</v>
      </c>
    </row>
    <row r="64" spans="1:6" ht="15.75">
      <c r="A64" s="50"/>
      <c r="B64" s="2172" t="s">
        <v>535</v>
      </c>
      <c r="C64" s="2172"/>
      <c r="D64" s="50"/>
      <c r="E64" s="50"/>
      <c r="F64" s="159"/>
    </row>
    <row r="65" spans="1:6" ht="47.25">
      <c r="A65" s="50">
        <v>35</v>
      </c>
      <c r="B65" s="50" t="s">
        <v>33711</v>
      </c>
      <c r="C65" s="50" t="s">
        <v>33712</v>
      </c>
      <c r="D65" s="50" t="s">
        <v>5709</v>
      </c>
      <c r="E65" s="145">
        <v>3600000</v>
      </c>
      <c r="F65" s="159" t="s">
        <v>4</v>
      </c>
    </row>
    <row r="66" spans="1:6" ht="63">
      <c r="A66" s="50">
        <v>36</v>
      </c>
      <c r="B66" s="50" t="s">
        <v>33713</v>
      </c>
      <c r="C66" s="50" t="s">
        <v>33714</v>
      </c>
      <c r="D66" s="50" t="s">
        <v>33749</v>
      </c>
      <c r="E66" s="145">
        <v>700000</v>
      </c>
      <c r="F66" s="159" t="s">
        <v>118</v>
      </c>
    </row>
    <row r="67" spans="1:6" ht="63">
      <c r="A67" s="50">
        <v>37</v>
      </c>
      <c r="B67" s="50" t="s">
        <v>33715</v>
      </c>
      <c r="C67" s="50" t="s">
        <v>33716</v>
      </c>
      <c r="D67" s="50" t="s">
        <v>5212</v>
      </c>
      <c r="E67" s="145">
        <v>1200000</v>
      </c>
      <c r="F67" s="159" t="s">
        <v>4</v>
      </c>
    </row>
    <row r="68" spans="1:6" ht="47.25">
      <c r="A68" s="50">
        <v>38</v>
      </c>
      <c r="B68" s="60" t="s">
        <v>33717</v>
      </c>
      <c r="C68" s="60" t="s">
        <v>33718</v>
      </c>
      <c r="D68" s="60" t="s">
        <v>5430</v>
      </c>
      <c r="E68" s="145">
        <v>1500000</v>
      </c>
      <c r="F68" s="115" t="s">
        <v>118</v>
      </c>
    </row>
    <row r="69" spans="1:6" ht="63">
      <c r="A69" s="50">
        <v>39</v>
      </c>
      <c r="B69" s="50" t="s">
        <v>33719</v>
      </c>
      <c r="C69" s="50" t="s">
        <v>33720</v>
      </c>
      <c r="D69" s="50" t="s">
        <v>33721</v>
      </c>
      <c r="E69" s="145">
        <v>1500000</v>
      </c>
      <c r="F69" s="159" t="s">
        <v>4</v>
      </c>
    </row>
    <row r="70" spans="1:6" ht="78.75">
      <c r="A70" s="50">
        <v>40</v>
      </c>
      <c r="B70" s="50" t="s">
        <v>33722</v>
      </c>
      <c r="C70" s="50" t="s">
        <v>33723</v>
      </c>
      <c r="D70" s="50" t="s">
        <v>33724</v>
      </c>
      <c r="E70" s="145">
        <v>1700000</v>
      </c>
      <c r="F70" s="159" t="s">
        <v>118</v>
      </c>
    </row>
    <row r="71" spans="1:6" ht="63">
      <c r="A71" s="50">
        <v>41</v>
      </c>
      <c r="B71" s="50" t="s">
        <v>33725</v>
      </c>
      <c r="C71" s="50" t="s">
        <v>33726</v>
      </c>
      <c r="D71" s="50" t="s">
        <v>33727</v>
      </c>
      <c r="E71" s="145">
        <v>1500000</v>
      </c>
      <c r="F71" s="159" t="s">
        <v>4</v>
      </c>
    </row>
    <row r="72" spans="1:6" ht="47.25">
      <c r="A72" s="50">
        <v>42</v>
      </c>
      <c r="B72" s="50" t="s">
        <v>33728</v>
      </c>
      <c r="C72" s="50" t="s">
        <v>33729</v>
      </c>
      <c r="D72" s="50" t="s">
        <v>33703</v>
      </c>
      <c r="E72" s="145">
        <v>850000</v>
      </c>
      <c r="F72" s="159" t="s">
        <v>4</v>
      </c>
    </row>
    <row r="73" spans="1:6" ht="47.25">
      <c r="A73" s="50">
        <v>43</v>
      </c>
      <c r="B73" s="50" t="s">
        <v>33730</v>
      </c>
      <c r="C73" s="50" t="s">
        <v>33731</v>
      </c>
      <c r="D73" s="50" t="s">
        <v>115</v>
      </c>
      <c r="E73" s="145">
        <v>1200000</v>
      </c>
      <c r="F73" s="159" t="s">
        <v>4</v>
      </c>
    </row>
    <row r="74" spans="1:6" ht="63">
      <c r="A74" s="50">
        <v>44</v>
      </c>
      <c r="B74" s="50" t="s">
        <v>33732</v>
      </c>
      <c r="C74" s="50" t="s">
        <v>33733</v>
      </c>
      <c r="D74" s="50" t="s">
        <v>33734</v>
      </c>
      <c r="E74" s="145">
        <v>1000000</v>
      </c>
      <c r="F74" s="159" t="s">
        <v>118</v>
      </c>
    </row>
    <row r="75" spans="1:6" ht="47.25">
      <c r="A75" s="50">
        <v>45</v>
      </c>
      <c r="B75" s="50" t="s">
        <v>33735</v>
      </c>
      <c r="C75" s="50" t="s">
        <v>33736</v>
      </c>
      <c r="D75" s="50" t="s">
        <v>33754</v>
      </c>
      <c r="E75" s="145">
        <v>1000000</v>
      </c>
      <c r="F75" s="159" t="s">
        <v>4</v>
      </c>
    </row>
    <row r="76" spans="1:6" ht="31.5">
      <c r="A76" s="50"/>
      <c r="B76" s="173" t="s">
        <v>930</v>
      </c>
      <c r="C76" s="50"/>
      <c r="D76" s="50"/>
      <c r="E76" s="50"/>
      <c r="F76" s="159"/>
    </row>
    <row r="77" spans="1:6" s="1425" customFormat="1" ht="47.25">
      <c r="A77" s="50">
        <v>46</v>
      </c>
      <c r="B77" s="50" t="s">
        <v>33755</v>
      </c>
      <c r="C77" s="50" t="s">
        <v>33822</v>
      </c>
      <c r="D77" s="50" t="s">
        <v>33756</v>
      </c>
      <c r="E77" s="145">
        <v>40000</v>
      </c>
      <c r="F77" s="159" t="s">
        <v>118</v>
      </c>
    </row>
    <row r="78" spans="1:6" s="1425" customFormat="1" ht="63">
      <c r="A78" s="50">
        <v>47</v>
      </c>
      <c r="B78" s="50" t="s">
        <v>33757</v>
      </c>
      <c r="C78" s="50" t="s">
        <v>33823</v>
      </c>
      <c r="D78" s="50" t="s">
        <v>33756</v>
      </c>
      <c r="E78" s="145">
        <v>40000</v>
      </c>
      <c r="F78" s="159" t="s">
        <v>118</v>
      </c>
    </row>
    <row r="79" spans="1:6" s="1425" customFormat="1" ht="31.5">
      <c r="A79" s="50">
        <v>48</v>
      </c>
      <c r="B79" s="50" t="s">
        <v>33758</v>
      </c>
      <c r="C79" s="50" t="s">
        <v>33824</v>
      </c>
      <c r="D79" s="50" t="s">
        <v>33756</v>
      </c>
      <c r="E79" s="145">
        <v>40000</v>
      </c>
      <c r="F79" s="159" t="s">
        <v>118</v>
      </c>
    </row>
    <row r="80" spans="1:6" s="1425" customFormat="1" ht="47.25">
      <c r="A80" s="50">
        <v>49</v>
      </c>
      <c r="B80" s="50" t="s">
        <v>33760</v>
      </c>
      <c r="C80" s="50" t="s">
        <v>33825</v>
      </c>
      <c r="D80" s="50" t="s">
        <v>33756</v>
      </c>
      <c r="E80" s="145">
        <v>40000</v>
      </c>
      <c r="F80" s="159" t="s">
        <v>118</v>
      </c>
    </row>
    <row r="81" spans="1:6" s="1425" customFormat="1" ht="31.5">
      <c r="A81" s="50">
        <v>50</v>
      </c>
      <c r="B81" s="50" t="s">
        <v>33761</v>
      </c>
      <c r="C81" s="50" t="s">
        <v>33826</v>
      </c>
      <c r="D81" s="50" t="s">
        <v>33756</v>
      </c>
      <c r="E81" s="145">
        <v>40000</v>
      </c>
      <c r="F81" s="159" t="s">
        <v>118</v>
      </c>
    </row>
    <row r="82" spans="1:6" s="1425" customFormat="1" ht="47.25">
      <c r="A82" s="50">
        <v>51</v>
      </c>
      <c r="B82" s="50" t="s">
        <v>33763</v>
      </c>
      <c r="C82" s="50" t="s">
        <v>33827</v>
      </c>
      <c r="D82" s="50" t="s">
        <v>33756</v>
      </c>
      <c r="E82" s="145">
        <v>40000</v>
      </c>
      <c r="F82" s="159" t="s">
        <v>118</v>
      </c>
    </row>
    <row r="83" spans="1:6" s="1425" customFormat="1" ht="31.5">
      <c r="A83" s="50">
        <v>52</v>
      </c>
      <c r="B83" s="50" t="s">
        <v>33764</v>
      </c>
      <c r="C83" s="50" t="s">
        <v>33828</v>
      </c>
      <c r="D83" s="50" t="s">
        <v>33756</v>
      </c>
      <c r="E83" s="145">
        <v>40000</v>
      </c>
      <c r="F83" s="159" t="s">
        <v>118</v>
      </c>
    </row>
    <row r="84" spans="1:6" s="1425" customFormat="1" ht="31.5">
      <c r="A84" s="50">
        <v>53</v>
      </c>
      <c r="B84" s="50" t="s">
        <v>33766</v>
      </c>
      <c r="C84" s="50" t="s">
        <v>33829</v>
      </c>
      <c r="D84" s="50" t="s">
        <v>33756</v>
      </c>
      <c r="E84" s="145">
        <v>40000</v>
      </c>
      <c r="F84" s="159" t="s">
        <v>118</v>
      </c>
    </row>
    <row r="85" spans="1:6" s="1425" customFormat="1" ht="47.25">
      <c r="A85" s="50">
        <v>54</v>
      </c>
      <c r="B85" s="50" t="s">
        <v>33735</v>
      </c>
      <c r="C85" s="50" t="s">
        <v>33830</v>
      </c>
      <c r="D85" s="50" t="s">
        <v>33756</v>
      </c>
      <c r="E85" s="145">
        <v>40000</v>
      </c>
      <c r="F85" s="159" t="s">
        <v>118</v>
      </c>
    </row>
    <row r="86" spans="1:6" s="1425" customFormat="1" ht="47.25">
      <c r="A86" s="50">
        <v>55</v>
      </c>
      <c r="B86" s="50" t="s">
        <v>33767</v>
      </c>
      <c r="C86" s="50" t="s">
        <v>33831</v>
      </c>
      <c r="D86" s="50" t="s">
        <v>33756</v>
      </c>
      <c r="E86" s="145">
        <v>40000</v>
      </c>
      <c r="F86" s="159" t="s">
        <v>118</v>
      </c>
    </row>
    <row r="87" spans="1:6" s="1425" customFormat="1" ht="47.25">
      <c r="A87" s="50">
        <v>56</v>
      </c>
      <c r="B87" s="50" t="s">
        <v>33768</v>
      </c>
      <c r="C87" s="50" t="s">
        <v>33832</v>
      </c>
      <c r="D87" s="50" t="s">
        <v>33756</v>
      </c>
      <c r="E87" s="145">
        <v>40000</v>
      </c>
      <c r="F87" s="159" t="s">
        <v>118</v>
      </c>
    </row>
    <row r="88" spans="1:6" s="1425" customFormat="1" ht="47.25">
      <c r="A88" s="50">
        <v>57</v>
      </c>
      <c r="B88" s="50" t="s">
        <v>33769</v>
      </c>
      <c r="C88" s="50" t="s">
        <v>33833</v>
      </c>
      <c r="D88" s="50" t="s">
        <v>33756</v>
      </c>
      <c r="E88" s="145">
        <v>40000</v>
      </c>
      <c r="F88" s="159" t="s">
        <v>118</v>
      </c>
    </row>
    <row r="89" spans="1:6" s="1425" customFormat="1" ht="47.25">
      <c r="A89" s="50">
        <v>58</v>
      </c>
      <c r="B89" s="60" t="s">
        <v>33770</v>
      </c>
      <c r="C89" s="50" t="s">
        <v>33834</v>
      </c>
      <c r="D89" s="60" t="s">
        <v>33756</v>
      </c>
      <c r="E89" s="61">
        <v>40000</v>
      </c>
      <c r="F89" s="115" t="s">
        <v>118</v>
      </c>
    </row>
    <row r="90" spans="1:6" s="1425" customFormat="1" ht="63">
      <c r="A90" s="50">
        <v>59</v>
      </c>
      <c r="B90" s="50" t="s">
        <v>33771</v>
      </c>
      <c r="C90" s="50" t="s">
        <v>33835</v>
      </c>
      <c r="D90" s="50" t="s">
        <v>33756</v>
      </c>
      <c r="E90" s="145">
        <v>40000</v>
      </c>
      <c r="F90" s="159" t="s">
        <v>118</v>
      </c>
    </row>
    <row r="91" spans="1:6" s="1425" customFormat="1" ht="31.5">
      <c r="A91" s="50">
        <v>60</v>
      </c>
      <c r="B91" s="50" t="s">
        <v>33772</v>
      </c>
      <c r="C91" s="50" t="s">
        <v>33836</v>
      </c>
      <c r="D91" s="50" t="s">
        <v>33756</v>
      </c>
      <c r="E91" s="145">
        <v>40000</v>
      </c>
      <c r="F91" s="159" t="s">
        <v>118</v>
      </c>
    </row>
    <row r="92" spans="1:6" s="1425" customFormat="1" ht="31.5">
      <c r="A92" s="50">
        <v>61</v>
      </c>
      <c r="B92" s="50" t="s">
        <v>33773</v>
      </c>
      <c r="C92" s="50" t="s">
        <v>33837</v>
      </c>
      <c r="D92" s="50" t="s">
        <v>33756</v>
      </c>
      <c r="E92" s="145">
        <v>40000</v>
      </c>
      <c r="F92" s="159" t="s">
        <v>118</v>
      </c>
    </row>
    <row r="93" spans="1:6" s="1425" customFormat="1" ht="47.25">
      <c r="A93" s="50">
        <v>62</v>
      </c>
      <c r="B93" s="50" t="s">
        <v>11470</v>
      </c>
      <c r="C93" s="50" t="s">
        <v>33838</v>
      </c>
      <c r="D93" s="50" t="s">
        <v>33756</v>
      </c>
      <c r="E93" s="145">
        <v>40000</v>
      </c>
      <c r="F93" s="159" t="s">
        <v>118</v>
      </c>
    </row>
    <row r="94" spans="1:6" s="1425" customFormat="1" ht="47.25">
      <c r="A94" s="50">
        <v>63</v>
      </c>
      <c r="B94" s="50" t="s">
        <v>33713</v>
      </c>
      <c r="C94" s="50" t="s">
        <v>33839</v>
      </c>
      <c r="D94" s="50" t="s">
        <v>33756</v>
      </c>
      <c r="E94" s="145">
        <v>40000</v>
      </c>
      <c r="F94" s="159" t="s">
        <v>118</v>
      </c>
    </row>
    <row r="95" spans="1:6" s="1425" customFormat="1" ht="47.25">
      <c r="A95" s="50">
        <v>64</v>
      </c>
      <c r="B95" s="50" t="s">
        <v>33676</v>
      </c>
      <c r="C95" s="50" t="s">
        <v>33840</v>
      </c>
      <c r="D95" s="50" t="s">
        <v>33756</v>
      </c>
      <c r="E95" s="145">
        <v>40000</v>
      </c>
      <c r="F95" s="159" t="s">
        <v>118</v>
      </c>
    </row>
    <row r="96" spans="1:6" s="1425" customFormat="1" ht="47.25">
      <c r="A96" s="50">
        <v>65</v>
      </c>
      <c r="B96" s="50" t="s">
        <v>33711</v>
      </c>
      <c r="C96" s="50" t="s">
        <v>33841</v>
      </c>
      <c r="D96" s="50" t="s">
        <v>33756</v>
      </c>
      <c r="E96" s="145">
        <v>40000</v>
      </c>
      <c r="F96" s="159" t="s">
        <v>118</v>
      </c>
    </row>
    <row r="97" spans="1:6" s="1425" customFormat="1" ht="47.25">
      <c r="A97" s="50">
        <v>66</v>
      </c>
      <c r="B97" s="50" t="s">
        <v>33774</v>
      </c>
      <c r="C97" s="50" t="s">
        <v>33842</v>
      </c>
      <c r="D97" s="50" t="s">
        <v>33756</v>
      </c>
      <c r="E97" s="145">
        <v>40000</v>
      </c>
      <c r="F97" s="159" t="s">
        <v>118</v>
      </c>
    </row>
    <row r="98" spans="1:6" s="1425" customFormat="1" ht="47.25">
      <c r="A98" s="50">
        <v>67</v>
      </c>
      <c r="B98" s="50" t="s">
        <v>33775</v>
      </c>
      <c r="C98" s="50" t="s">
        <v>33843</v>
      </c>
      <c r="D98" s="50" t="s">
        <v>33756</v>
      </c>
      <c r="E98" s="145">
        <v>40000</v>
      </c>
      <c r="F98" s="159" t="s">
        <v>118</v>
      </c>
    </row>
    <row r="99" spans="1:6" s="1425" customFormat="1" ht="31.5">
      <c r="A99" s="50">
        <v>68</v>
      </c>
      <c r="B99" s="50" t="s">
        <v>33776</v>
      </c>
      <c r="C99" s="50" t="s">
        <v>33844</v>
      </c>
      <c r="D99" s="50" t="s">
        <v>33756</v>
      </c>
      <c r="E99" s="145">
        <v>40000</v>
      </c>
      <c r="F99" s="159" t="s">
        <v>118</v>
      </c>
    </row>
    <row r="100" spans="1:6" s="1425" customFormat="1" ht="31.5">
      <c r="A100" s="50">
        <v>69</v>
      </c>
      <c r="B100" s="50" t="s">
        <v>33777</v>
      </c>
      <c r="C100" s="50" t="s">
        <v>33845</v>
      </c>
      <c r="D100" s="50" t="s">
        <v>33756</v>
      </c>
      <c r="E100" s="145">
        <v>40000</v>
      </c>
      <c r="F100" s="159" t="s">
        <v>118</v>
      </c>
    </row>
    <row r="101" spans="1:6" s="1425" customFormat="1" ht="31.5">
      <c r="A101" s="50">
        <v>70</v>
      </c>
      <c r="B101" s="50" t="s">
        <v>33778</v>
      </c>
      <c r="C101" s="50" t="s">
        <v>33846</v>
      </c>
      <c r="D101" s="50" t="s">
        <v>33756</v>
      </c>
      <c r="E101" s="145">
        <v>40000</v>
      </c>
      <c r="F101" s="159" t="s">
        <v>118</v>
      </c>
    </row>
    <row r="102" spans="1:6" s="1425" customFormat="1" ht="47.25">
      <c r="A102" s="50">
        <v>71</v>
      </c>
      <c r="B102" s="50" t="s">
        <v>33779</v>
      </c>
      <c r="C102" s="50" t="s">
        <v>33847</v>
      </c>
      <c r="D102" s="50" t="s">
        <v>33756</v>
      </c>
      <c r="E102" s="145">
        <v>40000</v>
      </c>
      <c r="F102" s="159" t="s">
        <v>118</v>
      </c>
    </row>
    <row r="103" spans="1:6" s="1425" customFormat="1" ht="63">
      <c r="A103" s="50">
        <v>72</v>
      </c>
      <c r="B103" s="50" t="s">
        <v>33780</v>
      </c>
      <c r="C103" s="50" t="s">
        <v>33848</v>
      </c>
      <c r="D103" s="50" t="s">
        <v>33756</v>
      </c>
      <c r="E103" s="145">
        <v>40000</v>
      </c>
      <c r="F103" s="159" t="s">
        <v>118</v>
      </c>
    </row>
    <row r="104" spans="1:6" s="1425" customFormat="1" ht="47.25">
      <c r="A104" s="50">
        <v>73</v>
      </c>
      <c r="B104" s="50" t="s">
        <v>33781</v>
      </c>
      <c r="C104" s="50" t="s">
        <v>33849</v>
      </c>
      <c r="D104" s="50" t="s">
        <v>33756</v>
      </c>
      <c r="E104" s="145">
        <v>40000</v>
      </c>
      <c r="F104" s="159" t="s">
        <v>118</v>
      </c>
    </row>
    <row r="105" spans="1:6" ht="15.75">
      <c r="A105" s="50"/>
      <c r="B105" s="173" t="s">
        <v>662</v>
      </c>
      <c r="C105" s="50"/>
      <c r="D105" s="50"/>
      <c r="E105" s="50"/>
      <c r="F105" s="159"/>
    </row>
    <row r="106" spans="1:6" ht="47.25">
      <c r="A106" s="50">
        <v>74</v>
      </c>
      <c r="B106" s="50" t="s">
        <v>33739</v>
      </c>
      <c r="C106" s="50" t="s">
        <v>33782</v>
      </c>
      <c r="D106" s="50" t="s">
        <v>5430</v>
      </c>
      <c r="E106" s="145">
        <v>750000</v>
      </c>
      <c r="F106" s="159" t="s">
        <v>4</v>
      </c>
    </row>
    <row r="107" spans="1:6" ht="31.5">
      <c r="A107" s="50">
        <v>75</v>
      </c>
      <c r="B107" s="50" t="s">
        <v>33742</v>
      </c>
      <c r="C107" s="50" t="s">
        <v>33783</v>
      </c>
      <c r="D107" s="50" t="s">
        <v>33743</v>
      </c>
      <c r="E107" s="145">
        <v>750000</v>
      </c>
      <c r="F107" s="159" t="s">
        <v>4</v>
      </c>
    </row>
    <row r="108" spans="1:6" ht="15.75">
      <c r="A108" s="50"/>
      <c r="B108" s="2215" t="s">
        <v>2090</v>
      </c>
      <c r="C108" s="2220"/>
      <c r="D108" s="2216"/>
      <c r="E108" s="1003">
        <f>SUM(E29:E107)</f>
        <v>46320000</v>
      </c>
      <c r="F108" s="159"/>
    </row>
    <row r="109" spans="1:6" ht="75.75" customHeight="1">
      <c r="A109" s="2504" t="s">
        <v>42136</v>
      </c>
      <c r="B109" s="2504"/>
      <c r="C109" s="2504"/>
      <c r="D109" s="2504" t="s">
        <v>172</v>
      </c>
      <c r="E109" s="2504"/>
      <c r="F109" s="2504"/>
    </row>
    <row r="115" spans="1:6" ht="47.25">
      <c r="A115" s="60"/>
      <c r="B115" s="60" t="s">
        <v>33770</v>
      </c>
      <c r="C115" s="60" t="s">
        <v>33765</v>
      </c>
      <c r="D115" s="60" t="s">
        <v>33784</v>
      </c>
      <c r="E115" s="61">
        <v>40000</v>
      </c>
      <c r="F115" s="115" t="s">
        <v>118</v>
      </c>
    </row>
    <row r="116" spans="1:6" ht="47.25">
      <c r="A116" s="50"/>
      <c r="B116" s="50" t="s">
        <v>33759</v>
      </c>
      <c r="C116" s="50" t="s">
        <v>33762</v>
      </c>
      <c r="D116" s="50" t="s">
        <v>33785</v>
      </c>
      <c r="E116" s="145">
        <v>40000</v>
      </c>
      <c r="F116" s="159"/>
    </row>
    <row r="117" spans="1:6" ht="252">
      <c r="A117" s="60"/>
      <c r="B117" s="60" t="s">
        <v>33744</v>
      </c>
      <c r="C117" s="60" t="s">
        <v>33745</v>
      </c>
      <c r="D117" s="60" t="s">
        <v>33752</v>
      </c>
      <c r="E117" s="145">
        <v>13000000</v>
      </c>
      <c r="F117" s="115" t="s">
        <v>4</v>
      </c>
    </row>
    <row r="118" spans="1:6" ht="409.5">
      <c r="A118" s="60"/>
      <c r="B118" s="261" t="s">
        <v>33740</v>
      </c>
      <c r="C118" s="60" t="s">
        <v>33741</v>
      </c>
      <c r="D118" s="1090" t="s">
        <v>33753</v>
      </c>
      <c r="E118" s="1424">
        <v>3600000</v>
      </c>
      <c r="F118" s="806" t="s">
        <v>4</v>
      </c>
    </row>
    <row r="119" spans="1:6" ht="31.5">
      <c r="A119" s="97"/>
      <c r="B119" s="1426" t="s">
        <v>1282</v>
      </c>
      <c r="C119" s="97"/>
      <c r="D119" s="97"/>
      <c r="E119" s="97"/>
      <c r="F119" s="162"/>
    </row>
    <row r="120" spans="1:6" ht="110.25">
      <c r="A120" s="97">
        <v>58</v>
      </c>
      <c r="B120" s="97" t="s">
        <v>33737</v>
      </c>
      <c r="C120" s="97" t="s">
        <v>33738</v>
      </c>
      <c r="D120" s="97" t="s">
        <v>33751</v>
      </c>
      <c r="E120" s="145">
        <v>227984.4</v>
      </c>
      <c r="F120" s="162" t="s">
        <v>272</v>
      </c>
    </row>
    <row r="121" spans="1:6" ht="78.75">
      <c r="A121" s="50">
        <f>1+A63</f>
        <v>35</v>
      </c>
      <c r="B121" s="50" t="s">
        <v>33709</v>
      </c>
      <c r="C121" s="50" t="s">
        <v>33710</v>
      </c>
      <c r="D121" s="50" t="s">
        <v>33786</v>
      </c>
      <c r="E121" s="145">
        <v>1000000</v>
      </c>
      <c r="F121" s="159" t="s">
        <v>4</v>
      </c>
    </row>
    <row r="122" spans="1:6" ht="63">
      <c r="A122" s="60">
        <f>1+A121</f>
        <v>36</v>
      </c>
      <c r="B122" s="60" t="s">
        <v>33717</v>
      </c>
      <c r="C122" s="60" t="s">
        <v>33718</v>
      </c>
      <c r="D122" s="60" t="s">
        <v>33787</v>
      </c>
      <c r="E122" s="145">
        <v>1000000</v>
      </c>
      <c r="F122" s="115" t="s">
        <v>118</v>
      </c>
    </row>
    <row r="123" spans="1:6" ht="126">
      <c r="A123" s="50">
        <f>1+A122</f>
        <v>37</v>
      </c>
      <c r="B123" s="50" t="s">
        <v>33735</v>
      </c>
      <c r="C123" s="50" t="s">
        <v>33736</v>
      </c>
      <c r="D123" s="50" t="s">
        <v>33788</v>
      </c>
      <c r="E123" s="145">
        <v>1000000</v>
      </c>
      <c r="F123" s="159" t="s">
        <v>4</v>
      </c>
    </row>
    <row r="124" spans="1:6">
      <c r="E124" s="1185">
        <f>SUM(E115:E123)</f>
        <v>19907984.399999999</v>
      </c>
    </row>
    <row r="128" spans="1:6">
      <c r="E128" s="1185">
        <f>E124+E108+E20</f>
        <v>109040875.53</v>
      </c>
    </row>
  </sheetData>
  <mergeCells count="13">
    <mergeCell ref="A1:F1"/>
    <mergeCell ref="A2:F2"/>
    <mergeCell ref="A3:F3"/>
    <mergeCell ref="B5:D5"/>
    <mergeCell ref="B11:C11"/>
    <mergeCell ref="B108:D108"/>
    <mergeCell ref="A109:C109"/>
    <mergeCell ref="D109:F109"/>
    <mergeCell ref="B30:C30"/>
    <mergeCell ref="A24:F24"/>
    <mergeCell ref="A25:F25"/>
    <mergeCell ref="A26:F26"/>
    <mergeCell ref="B64:C64"/>
  </mergeCells>
  <pageMargins left="0.7" right="0.7" top="0.75" bottom="0.75" header="0.3" footer="0.3"/>
  <pageSetup orientation="landscape" r:id="rId1"/>
</worksheet>
</file>

<file path=xl/worksheets/sheet203.xml><?xml version="1.0" encoding="utf-8"?>
<worksheet xmlns="http://schemas.openxmlformats.org/spreadsheetml/2006/main" xmlns:r="http://schemas.openxmlformats.org/officeDocument/2006/relationships">
  <sheetPr>
    <tabColor theme="5" tint="-0.499984740745262"/>
  </sheetPr>
  <dimension ref="A1:F117"/>
  <sheetViews>
    <sheetView workbookViewId="0">
      <selection activeCell="A2" sqref="A2:F2"/>
    </sheetView>
  </sheetViews>
  <sheetFormatPr defaultRowHeight="15"/>
  <cols>
    <col min="1" max="1" width="7.28515625" style="12" customWidth="1"/>
    <col min="2" max="2" width="18.85546875" style="12" customWidth="1"/>
    <col min="3" max="3" width="42.42578125" style="12" customWidth="1"/>
    <col min="4" max="4" width="28.42578125" style="12" customWidth="1"/>
    <col min="5" max="5" width="19.42578125" style="12" customWidth="1"/>
    <col min="6" max="6" width="10.7109375" style="12" customWidth="1"/>
    <col min="7" max="16384" width="9.140625" style="12"/>
  </cols>
  <sheetData>
    <row r="1" spans="1:6" ht="15.75">
      <c r="A1" s="2459" t="s">
        <v>133</v>
      </c>
      <c r="B1" s="2459"/>
      <c r="C1" s="2459"/>
      <c r="D1" s="2459"/>
      <c r="E1" s="2459"/>
      <c r="F1" s="2459"/>
    </row>
    <row r="2" spans="1:6" ht="15.75">
      <c r="A2" s="2459" t="s">
        <v>16599</v>
      </c>
      <c r="B2" s="2459"/>
      <c r="C2" s="2459"/>
      <c r="D2" s="2459"/>
      <c r="E2" s="2459"/>
      <c r="F2" s="2459"/>
    </row>
    <row r="3" spans="1:6" ht="15.75">
      <c r="A3" s="2459" t="s">
        <v>140</v>
      </c>
      <c r="B3" s="2459"/>
      <c r="C3" s="2459"/>
      <c r="D3" s="2459"/>
      <c r="E3" s="2459"/>
      <c r="F3" s="2459"/>
    </row>
    <row r="4" spans="1:6" ht="33.75" customHeight="1">
      <c r="A4" s="1948" t="s">
        <v>134</v>
      </c>
      <c r="B4" s="1948" t="s">
        <v>676</v>
      </c>
      <c r="C4" s="1948" t="s">
        <v>33998</v>
      </c>
      <c r="D4" s="1948" t="s">
        <v>788</v>
      </c>
      <c r="E4" s="1949" t="s">
        <v>3683</v>
      </c>
      <c r="F4" s="1948" t="s">
        <v>677</v>
      </c>
    </row>
    <row r="5" spans="1:6" ht="33.75" customHeight="1">
      <c r="A5" s="1950">
        <v>1</v>
      </c>
      <c r="B5" s="1807" t="s">
        <v>789</v>
      </c>
      <c r="C5" s="1807" t="s">
        <v>16600</v>
      </c>
      <c r="D5" s="1807" t="s">
        <v>3</v>
      </c>
      <c r="E5" s="1856">
        <v>1978560</v>
      </c>
      <c r="F5" s="1951" t="s">
        <v>16601</v>
      </c>
    </row>
    <row r="6" spans="1:6" ht="33.75" customHeight="1">
      <c r="A6" s="1950">
        <v>2</v>
      </c>
      <c r="B6" s="1807" t="s">
        <v>7</v>
      </c>
      <c r="C6" s="1807" t="s">
        <v>16602</v>
      </c>
      <c r="D6" s="1807" t="s">
        <v>16603</v>
      </c>
      <c r="E6" s="1856">
        <v>73440</v>
      </c>
      <c r="F6" s="1951" t="s">
        <v>16601</v>
      </c>
    </row>
    <row r="7" spans="1:6" ht="30.75" customHeight="1">
      <c r="A7" s="1950">
        <v>3</v>
      </c>
      <c r="B7" s="1807" t="s">
        <v>10</v>
      </c>
      <c r="C7" s="1807" t="s">
        <v>16604</v>
      </c>
      <c r="D7" s="1807" t="s">
        <v>43511</v>
      </c>
      <c r="E7" s="1856">
        <v>48000</v>
      </c>
      <c r="F7" s="1951" t="s">
        <v>16601</v>
      </c>
    </row>
    <row r="8" spans="1:6" ht="78.75">
      <c r="A8" s="1950">
        <v>4</v>
      </c>
      <c r="B8" s="1807" t="s">
        <v>5</v>
      </c>
      <c r="C8" s="1807" t="s">
        <v>16605</v>
      </c>
      <c r="D8" s="1807" t="s">
        <v>16606</v>
      </c>
      <c r="E8" s="1856">
        <v>2842452</v>
      </c>
      <c r="F8" s="1951" t="s">
        <v>16601</v>
      </c>
    </row>
    <row r="9" spans="1:6" ht="47.25" customHeight="1">
      <c r="A9" s="1950">
        <v>5</v>
      </c>
      <c r="B9" s="1807" t="s">
        <v>12</v>
      </c>
      <c r="C9" s="1807" t="s">
        <v>16607</v>
      </c>
      <c r="D9" s="1807" t="s">
        <v>1914</v>
      </c>
      <c r="E9" s="1856">
        <v>1600000</v>
      </c>
      <c r="F9" s="1951" t="s">
        <v>16601</v>
      </c>
    </row>
    <row r="10" spans="1:6" ht="15.75">
      <c r="A10" s="1951"/>
      <c r="B10" s="2505" t="s">
        <v>43512</v>
      </c>
      <c r="C10" s="2505"/>
      <c r="D10" s="2505"/>
      <c r="E10" s="1854"/>
      <c r="F10" s="1951"/>
    </row>
    <row r="11" spans="1:6" ht="64.5" customHeight="1">
      <c r="A11" s="1950">
        <v>6</v>
      </c>
      <c r="B11" s="1807" t="s">
        <v>5</v>
      </c>
      <c r="C11" s="1807" t="s">
        <v>16608</v>
      </c>
      <c r="D11" s="1807" t="s">
        <v>5981</v>
      </c>
      <c r="E11" s="1856">
        <v>471256</v>
      </c>
      <c r="F11" s="1951" t="s">
        <v>16601</v>
      </c>
    </row>
    <row r="12" spans="1:6" ht="33.75" customHeight="1">
      <c r="A12" s="1950">
        <v>7</v>
      </c>
      <c r="B12" s="1807" t="s">
        <v>176</v>
      </c>
      <c r="C12" s="1807" t="s">
        <v>16609</v>
      </c>
      <c r="D12" s="1807" t="s">
        <v>3374</v>
      </c>
      <c r="E12" s="1856">
        <v>1600000</v>
      </c>
      <c r="F12" s="1951" t="s">
        <v>16601</v>
      </c>
    </row>
    <row r="13" spans="1:6" ht="48.75" customHeight="1">
      <c r="A13" s="1950">
        <v>8</v>
      </c>
      <c r="B13" s="1807" t="s">
        <v>360</v>
      </c>
      <c r="C13" s="1807" t="s">
        <v>16610</v>
      </c>
      <c r="D13" s="1807" t="s">
        <v>16611</v>
      </c>
      <c r="E13" s="1856">
        <v>1200000</v>
      </c>
      <c r="F13" s="1951" t="s">
        <v>16601</v>
      </c>
    </row>
    <row r="14" spans="1:6" ht="15.75">
      <c r="A14" s="1951"/>
      <c r="B14" s="2506" t="s">
        <v>593</v>
      </c>
      <c r="C14" s="2506"/>
      <c r="D14" s="1807"/>
      <c r="E14" s="1854"/>
      <c r="F14" s="1951"/>
    </row>
    <row r="15" spans="1:6" ht="33" customHeight="1">
      <c r="A15" s="1950">
        <v>9</v>
      </c>
      <c r="B15" s="1807" t="s">
        <v>39</v>
      </c>
      <c r="C15" s="1807" t="s">
        <v>16612</v>
      </c>
      <c r="D15" s="1807" t="s">
        <v>40</v>
      </c>
      <c r="E15" s="1856">
        <v>19000000</v>
      </c>
      <c r="F15" s="1951" t="s">
        <v>16601</v>
      </c>
    </row>
    <row r="16" spans="1:6" ht="33" customHeight="1">
      <c r="A16" s="1950">
        <v>10</v>
      </c>
      <c r="B16" s="1807" t="s">
        <v>41</v>
      </c>
      <c r="C16" s="1807" t="s">
        <v>16613</v>
      </c>
      <c r="D16" s="1807" t="s">
        <v>40</v>
      </c>
      <c r="E16" s="1856">
        <v>11000000</v>
      </c>
      <c r="F16" s="1951" t="s">
        <v>16601</v>
      </c>
    </row>
    <row r="17" spans="1:6" ht="15.75">
      <c r="A17" s="1951"/>
      <c r="B17" s="2505" t="s">
        <v>555</v>
      </c>
      <c r="C17" s="2505"/>
      <c r="D17" s="1807"/>
      <c r="E17" s="1854"/>
      <c r="F17" s="1951"/>
    </row>
    <row r="18" spans="1:6" ht="79.5" customHeight="1">
      <c r="A18" s="1950">
        <v>11</v>
      </c>
      <c r="B18" s="1807" t="s">
        <v>2103</v>
      </c>
      <c r="C18" s="1807" t="s">
        <v>16620</v>
      </c>
      <c r="D18" s="1807" t="s">
        <v>10354</v>
      </c>
      <c r="E18" s="1856">
        <v>2180000</v>
      </c>
      <c r="F18" s="1951" t="s">
        <v>16601</v>
      </c>
    </row>
    <row r="19" spans="1:6" ht="15.75">
      <c r="A19" s="1951"/>
      <c r="B19" s="2506" t="s">
        <v>207</v>
      </c>
      <c r="C19" s="2506"/>
      <c r="D19" s="1807"/>
      <c r="E19" s="1854"/>
      <c r="F19" s="1951"/>
    </row>
    <row r="20" spans="1:6" ht="63" customHeight="1">
      <c r="A20" s="1950">
        <v>12</v>
      </c>
      <c r="B20" s="1807" t="s">
        <v>5146</v>
      </c>
      <c r="C20" s="1807" t="s">
        <v>16614</v>
      </c>
      <c r="D20" s="1807" t="s">
        <v>196</v>
      </c>
      <c r="E20" s="1856">
        <v>5738993.4500000002</v>
      </c>
      <c r="F20" s="1951" t="s">
        <v>16601</v>
      </c>
    </row>
    <row r="21" spans="1:6" ht="15.75">
      <c r="A21" s="1951"/>
      <c r="B21" s="2505" t="s">
        <v>3680</v>
      </c>
      <c r="C21" s="2505"/>
      <c r="D21" s="1807"/>
      <c r="E21" s="1854"/>
      <c r="F21" s="1951"/>
    </row>
    <row r="22" spans="1:6" ht="127.5" customHeight="1">
      <c r="A22" s="1950">
        <v>13</v>
      </c>
      <c r="B22" s="1807" t="s">
        <v>1282</v>
      </c>
      <c r="C22" s="1807" t="s">
        <v>43513</v>
      </c>
      <c r="D22" s="1807" t="s">
        <v>43514</v>
      </c>
      <c r="E22" s="1856">
        <v>408174.07</v>
      </c>
      <c r="F22" s="1951" t="s">
        <v>763</v>
      </c>
    </row>
    <row r="23" spans="1:6" ht="99" customHeight="1">
      <c r="A23" s="1950">
        <v>14</v>
      </c>
      <c r="B23" s="1807" t="s">
        <v>16696</v>
      </c>
      <c r="C23" s="1807" t="s">
        <v>43515</v>
      </c>
      <c r="D23" s="1813" t="s">
        <v>43652</v>
      </c>
      <c r="E23" s="1856">
        <v>130000</v>
      </c>
      <c r="F23" s="1951" t="s">
        <v>763</v>
      </c>
    </row>
    <row r="24" spans="1:6" ht="15.75">
      <c r="A24" s="1951"/>
      <c r="B24" s="2505" t="s">
        <v>810</v>
      </c>
      <c r="C24" s="2505"/>
      <c r="D24" s="1807"/>
      <c r="E24" s="1854"/>
      <c r="F24" s="1951"/>
    </row>
    <row r="25" spans="1:6" ht="225" customHeight="1">
      <c r="A25" s="1950">
        <v>15</v>
      </c>
      <c r="B25" s="1807" t="s">
        <v>16621</v>
      </c>
      <c r="C25" s="1807" t="s">
        <v>16622</v>
      </c>
      <c r="D25" s="1825" t="s">
        <v>43516</v>
      </c>
      <c r="E25" s="1952">
        <v>600000</v>
      </c>
      <c r="F25" s="1951" t="s">
        <v>16601</v>
      </c>
    </row>
    <row r="26" spans="1:6" ht="174" customHeight="1">
      <c r="A26" s="1950">
        <v>16</v>
      </c>
      <c r="B26" s="1807" t="s">
        <v>16623</v>
      </c>
      <c r="C26" s="1807" t="s">
        <v>16624</v>
      </c>
      <c r="D26" s="1825" t="s">
        <v>43517</v>
      </c>
      <c r="E26" s="1856">
        <v>700000</v>
      </c>
      <c r="F26" s="1951" t="s">
        <v>16601</v>
      </c>
    </row>
    <row r="27" spans="1:6" ht="64.5" customHeight="1">
      <c r="A27" s="1950">
        <v>17</v>
      </c>
      <c r="B27" s="1807" t="s">
        <v>16625</v>
      </c>
      <c r="C27" s="1807" t="s">
        <v>16626</v>
      </c>
      <c r="D27" s="1825" t="s">
        <v>43518</v>
      </c>
      <c r="E27" s="1856">
        <v>500000</v>
      </c>
      <c r="F27" s="1951" t="s">
        <v>16601</v>
      </c>
    </row>
    <row r="28" spans="1:6" ht="63">
      <c r="A28" s="1950">
        <v>18</v>
      </c>
      <c r="B28" s="1807" t="s">
        <v>11902</v>
      </c>
      <c r="C28" s="1807" t="s">
        <v>16627</v>
      </c>
      <c r="D28" s="1825" t="s">
        <v>43519</v>
      </c>
      <c r="E28" s="1856">
        <v>600000</v>
      </c>
      <c r="F28" s="1951" t="s">
        <v>16601</v>
      </c>
    </row>
    <row r="29" spans="1:6" ht="158.25" customHeight="1">
      <c r="A29" s="1950">
        <v>19</v>
      </c>
      <c r="B29" s="1807" t="s">
        <v>16628</v>
      </c>
      <c r="C29" s="1807" t="s">
        <v>16629</v>
      </c>
      <c r="D29" s="1825" t="s">
        <v>43520</v>
      </c>
      <c r="E29" s="1856">
        <v>600000</v>
      </c>
      <c r="F29" s="1951" t="s">
        <v>16601</v>
      </c>
    </row>
    <row r="30" spans="1:6" ht="144.75" customHeight="1">
      <c r="A30" s="1950">
        <v>20</v>
      </c>
      <c r="B30" s="1807" t="s">
        <v>43521</v>
      </c>
      <c r="C30" s="1807" t="s">
        <v>16630</v>
      </c>
      <c r="D30" s="1825" t="s">
        <v>43522</v>
      </c>
      <c r="E30" s="1856">
        <v>550000</v>
      </c>
      <c r="F30" s="1951" t="s">
        <v>16601</v>
      </c>
    </row>
    <row r="31" spans="1:6" ht="78" customHeight="1">
      <c r="A31" s="1950">
        <v>21</v>
      </c>
      <c r="B31" s="1807" t="s">
        <v>16632</v>
      </c>
      <c r="C31" s="1807" t="s">
        <v>16631</v>
      </c>
      <c r="D31" s="1825" t="s">
        <v>43523</v>
      </c>
      <c r="E31" s="1856">
        <v>300000</v>
      </c>
      <c r="F31" s="1951" t="s">
        <v>16601</v>
      </c>
    </row>
    <row r="32" spans="1:6" ht="65.25" customHeight="1">
      <c r="A32" s="1950">
        <v>22</v>
      </c>
      <c r="B32" s="1807" t="s">
        <v>16634</v>
      </c>
      <c r="C32" s="1807" t="s">
        <v>16633</v>
      </c>
      <c r="D32" s="1825" t="s">
        <v>43524</v>
      </c>
      <c r="E32" s="1856">
        <v>710000</v>
      </c>
      <c r="F32" s="1951" t="s">
        <v>763</v>
      </c>
    </row>
    <row r="33" spans="1:6" ht="63" customHeight="1">
      <c r="A33" s="1950">
        <v>23</v>
      </c>
      <c r="B33" s="1807" t="s">
        <v>16636</v>
      </c>
      <c r="C33" s="1807" t="s">
        <v>16635</v>
      </c>
      <c r="D33" s="1825" t="s">
        <v>43525</v>
      </c>
      <c r="E33" s="1856">
        <v>710000</v>
      </c>
      <c r="F33" s="1951" t="s">
        <v>763</v>
      </c>
    </row>
    <row r="34" spans="1:6" ht="62.25" customHeight="1">
      <c r="A34" s="1950">
        <v>24</v>
      </c>
      <c r="B34" s="1807" t="s">
        <v>43526</v>
      </c>
      <c r="C34" s="1807" t="s">
        <v>16637</v>
      </c>
      <c r="D34" s="1825" t="s">
        <v>43525</v>
      </c>
      <c r="E34" s="1856">
        <v>710000</v>
      </c>
      <c r="F34" s="1951" t="s">
        <v>763</v>
      </c>
    </row>
    <row r="35" spans="1:6" ht="32.25" customHeight="1">
      <c r="A35" s="1950">
        <v>25</v>
      </c>
      <c r="B35" s="1807" t="s">
        <v>17521</v>
      </c>
      <c r="C35" s="1807" t="s">
        <v>16638</v>
      </c>
      <c r="D35" s="1825" t="s">
        <v>19466</v>
      </c>
      <c r="E35" s="1856">
        <v>400000</v>
      </c>
      <c r="F35" s="1951" t="s">
        <v>763</v>
      </c>
    </row>
    <row r="36" spans="1:6" ht="63">
      <c r="A36" s="1950">
        <v>26</v>
      </c>
      <c r="B36" s="1807" t="s">
        <v>16640</v>
      </c>
      <c r="C36" s="1807" t="s">
        <v>16639</v>
      </c>
      <c r="D36" s="1825" t="s">
        <v>43525</v>
      </c>
      <c r="E36" s="1856">
        <v>710000</v>
      </c>
      <c r="F36" s="1951" t="s">
        <v>763</v>
      </c>
    </row>
    <row r="37" spans="1:6" ht="66" customHeight="1">
      <c r="A37" s="1950">
        <v>27</v>
      </c>
      <c r="B37" s="1807" t="s">
        <v>16643</v>
      </c>
      <c r="C37" s="1807" t="s">
        <v>16641</v>
      </c>
      <c r="D37" s="1825" t="s">
        <v>43525</v>
      </c>
      <c r="E37" s="1856">
        <v>710000</v>
      </c>
      <c r="F37" s="1951" t="s">
        <v>763</v>
      </c>
    </row>
    <row r="38" spans="1:6" ht="66" customHeight="1">
      <c r="A38" s="1950">
        <v>28</v>
      </c>
      <c r="B38" s="1807" t="s">
        <v>43527</v>
      </c>
      <c r="C38" s="1807" t="s">
        <v>16644</v>
      </c>
      <c r="D38" s="1825" t="s">
        <v>43525</v>
      </c>
      <c r="E38" s="1856">
        <v>710000</v>
      </c>
      <c r="F38" s="1951" t="s">
        <v>763</v>
      </c>
    </row>
    <row r="39" spans="1:6" ht="63.75" customHeight="1">
      <c r="A39" s="1950">
        <v>29</v>
      </c>
      <c r="B39" s="1807" t="s">
        <v>16647</v>
      </c>
      <c r="C39" s="1807" t="s">
        <v>16645</v>
      </c>
      <c r="D39" s="1825" t="s">
        <v>43528</v>
      </c>
      <c r="E39" s="1856">
        <v>710000</v>
      </c>
      <c r="F39" s="1951" t="s">
        <v>763</v>
      </c>
    </row>
    <row r="40" spans="1:6" ht="63.75" customHeight="1">
      <c r="A40" s="1950">
        <v>30</v>
      </c>
      <c r="B40" s="1807" t="s">
        <v>43529</v>
      </c>
      <c r="C40" s="1807" t="s">
        <v>16646</v>
      </c>
      <c r="D40" s="1825" t="s">
        <v>43528</v>
      </c>
      <c r="E40" s="1856">
        <v>710000</v>
      </c>
      <c r="F40" s="1951" t="s">
        <v>763</v>
      </c>
    </row>
    <row r="41" spans="1:6" ht="98.25" customHeight="1">
      <c r="A41" s="1950">
        <v>31</v>
      </c>
      <c r="B41" s="1807" t="s">
        <v>43530</v>
      </c>
      <c r="C41" s="1807" t="s">
        <v>16648</v>
      </c>
      <c r="D41" s="65" t="s">
        <v>43644</v>
      </c>
      <c r="E41" s="1856">
        <v>1110000</v>
      </c>
      <c r="F41" s="1951" t="s">
        <v>763</v>
      </c>
    </row>
    <row r="42" spans="1:6" ht="63" customHeight="1">
      <c r="A42" s="1950">
        <v>32</v>
      </c>
      <c r="B42" s="1807" t="s">
        <v>12081</v>
      </c>
      <c r="C42" s="1807" t="s">
        <v>16649</v>
      </c>
      <c r="D42" s="1825" t="s">
        <v>43528</v>
      </c>
      <c r="E42" s="1856">
        <v>710000</v>
      </c>
      <c r="F42" s="1951" t="s">
        <v>763</v>
      </c>
    </row>
    <row r="43" spans="1:6" ht="48" customHeight="1">
      <c r="A43" s="1950">
        <v>33</v>
      </c>
      <c r="B43" s="1807" t="s">
        <v>43531</v>
      </c>
      <c r="C43" s="1807" t="s">
        <v>16650</v>
      </c>
      <c r="D43" s="1825" t="s">
        <v>43532</v>
      </c>
      <c r="E43" s="1856">
        <v>200000</v>
      </c>
      <c r="F43" s="1951" t="s">
        <v>763</v>
      </c>
    </row>
    <row r="44" spans="1:6" ht="63" customHeight="1">
      <c r="A44" s="1950">
        <v>34</v>
      </c>
      <c r="B44" s="1807" t="s">
        <v>43533</v>
      </c>
      <c r="C44" s="1807" t="s">
        <v>16651</v>
      </c>
      <c r="D44" s="1825" t="s">
        <v>43528</v>
      </c>
      <c r="E44" s="1856">
        <v>710000</v>
      </c>
      <c r="F44" s="1951" t="s">
        <v>763</v>
      </c>
    </row>
    <row r="45" spans="1:6" ht="110.25" customHeight="1">
      <c r="A45" s="1950">
        <v>35</v>
      </c>
      <c r="B45" s="1807" t="s">
        <v>43534</v>
      </c>
      <c r="C45" s="1807" t="s">
        <v>16652</v>
      </c>
      <c r="D45" s="1825" t="s">
        <v>43645</v>
      </c>
      <c r="E45" s="1856">
        <v>1100000</v>
      </c>
      <c r="F45" s="1951" t="s">
        <v>763</v>
      </c>
    </row>
    <row r="46" spans="1:6" ht="65.25" customHeight="1">
      <c r="A46" s="1950">
        <v>36</v>
      </c>
      <c r="B46" s="1807" t="s">
        <v>43535</v>
      </c>
      <c r="C46" s="1807" t="s">
        <v>43536</v>
      </c>
      <c r="D46" s="1825" t="s">
        <v>43528</v>
      </c>
      <c r="E46" s="1856">
        <v>710000</v>
      </c>
      <c r="F46" s="1951" t="s">
        <v>763</v>
      </c>
    </row>
    <row r="47" spans="1:6" ht="63" customHeight="1">
      <c r="A47" s="1950">
        <v>37</v>
      </c>
      <c r="B47" s="1807" t="s">
        <v>43537</v>
      </c>
      <c r="C47" s="1807" t="s">
        <v>43538</v>
      </c>
      <c r="D47" s="1825" t="s">
        <v>43539</v>
      </c>
      <c r="E47" s="1856">
        <v>450000</v>
      </c>
      <c r="F47" s="1951" t="s">
        <v>763</v>
      </c>
    </row>
    <row r="48" spans="1:6" ht="65.25" customHeight="1">
      <c r="A48" s="1950">
        <v>38</v>
      </c>
      <c r="B48" s="1807" t="s">
        <v>43540</v>
      </c>
      <c r="C48" s="1807" t="s">
        <v>43541</v>
      </c>
      <c r="D48" s="1825" t="s">
        <v>43525</v>
      </c>
      <c r="E48" s="1856">
        <v>710000</v>
      </c>
      <c r="F48" s="1951" t="s">
        <v>763</v>
      </c>
    </row>
    <row r="49" spans="1:6" ht="63" customHeight="1">
      <c r="A49" s="1950">
        <v>39</v>
      </c>
      <c r="B49" s="1807" t="s">
        <v>43542</v>
      </c>
      <c r="C49" s="1807" t="s">
        <v>43543</v>
      </c>
      <c r="D49" s="1825" t="s">
        <v>43525</v>
      </c>
      <c r="E49" s="1856">
        <v>710000</v>
      </c>
      <c r="F49" s="1951" t="s">
        <v>763</v>
      </c>
    </row>
    <row r="50" spans="1:6" ht="66" customHeight="1">
      <c r="A50" s="1950">
        <v>40</v>
      </c>
      <c r="B50" s="1807" t="s">
        <v>43544</v>
      </c>
      <c r="C50" s="1807" t="s">
        <v>43545</v>
      </c>
      <c r="D50" s="1825" t="s">
        <v>43528</v>
      </c>
      <c r="E50" s="1856">
        <v>710000</v>
      </c>
      <c r="F50" s="1951" t="s">
        <v>763</v>
      </c>
    </row>
    <row r="51" spans="1:6" ht="65.25" customHeight="1">
      <c r="A51" s="1950">
        <v>41</v>
      </c>
      <c r="B51" s="1807" t="s">
        <v>43546</v>
      </c>
      <c r="C51" s="1807" t="s">
        <v>43547</v>
      </c>
      <c r="D51" s="1825" t="s">
        <v>43528</v>
      </c>
      <c r="E51" s="1856">
        <v>710000</v>
      </c>
      <c r="F51" s="1951" t="s">
        <v>763</v>
      </c>
    </row>
    <row r="52" spans="1:6" ht="62.25" customHeight="1">
      <c r="A52" s="1950">
        <v>42</v>
      </c>
      <c r="B52" s="1807" t="s">
        <v>43548</v>
      </c>
      <c r="C52" s="1807" t="s">
        <v>43549</v>
      </c>
      <c r="D52" s="1825" t="s">
        <v>43528</v>
      </c>
      <c r="E52" s="1856">
        <v>710000</v>
      </c>
      <c r="F52" s="1951" t="s">
        <v>763</v>
      </c>
    </row>
    <row r="53" spans="1:6" ht="66" customHeight="1">
      <c r="A53" s="1950">
        <v>43</v>
      </c>
      <c r="B53" s="1807" t="s">
        <v>43550</v>
      </c>
      <c r="C53" s="1807" t="s">
        <v>43551</v>
      </c>
      <c r="D53" s="1825" t="s">
        <v>43528</v>
      </c>
      <c r="E53" s="1856">
        <v>710000</v>
      </c>
      <c r="F53" s="1951" t="s">
        <v>763</v>
      </c>
    </row>
    <row r="54" spans="1:6" ht="50.25" customHeight="1">
      <c r="A54" s="1950">
        <v>44</v>
      </c>
      <c r="B54" s="1807" t="s">
        <v>43552</v>
      </c>
      <c r="C54" s="1807" t="s">
        <v>43553</v>
      </c>
      <c r="D54" s="1825" t="s">
        <v>43528</v>
      </c>
      <c r="E54" s="1856">
        <v>710000</v>
      </c>
      <c r="F54" s="1951" t="s">
        <v>763</v>
      </c>
    </row>
    <row r="55" spans="1:6" ht="66" customHeight="1">
      <c r="A55" s="1950">
        <v>45</v>
      </c>
      <c r="B55" s="1807" t="s">
        <v>43554</v>
      </c>
      <c r="C55" s="1807" t="s">
        <v>43555</v>
      </c>
      <c r="D55" s="1825" t="s">
        <v>43525</v>
      </c>
      <c r="E55" s="1856">
        <v>710000</v>
      </c>
      <c r="F55" s="1951" t="s">
        <v>763</v>
      </c>
    </row>
    <row r="56" spans="1:6" ht="62.25" customHeight="1">
      <c r="A56" s="1950">
        <v>46</v>
      </c>
      <c r="B56" s="1807" t="s">
        <v>43556</v>
      </c>
      <c r="C56" s="1807" t="s">
        <v>43557</v>
      </c>
      <c r="D56" s="1825" t="s">
        <v>43528</v>
      </c>
      <c r="E56" s="1856">
        <v>710000</v>
      </c>
      <c r="F56" s="1951" t="s">
        <v>763</v>
      </c>
    </row>
    <row r="57" spans="1:6" ht="61.5" customHeight="1">
      <c r="A57" s="1950">
        <v>47</v>
      </c>
      <c r="B57" s="1807" t="s">
        <v>43558</v>
      </c>
      <c r="C57" s="1807" t="s">
        <v>43559</v>
      </c>
      <c r="D57" s="1825" t="s">
        <v>43528</v>
      </c>
      <c r="E57" s="1856">
        <v>710000</v>
      </c>
      <c r="F57" s="1951" t="s">
        <v>763</v>
      </c>
    </row>
    <row r="58" spans="1:6" ht="62.25" customHeight="1">
      <c r="A58" s="1950">
        <v>48</v>
      </c>
      <c r="B58" s="1807" t="s">
        <v>43560</v>
      </c>
      <c r="C58" s="1807" t="s">
        <v>43561</v>
      </c>
      <c r="D58" s="1825" t="s">
        <v>43528</v>
      </c>
      <c r="E58" s="1856">
        <v>710000</v>
      </c>
      <c r="F58" s="1951" t="s">
        <v>763</v>
      </c>
    </row>
    <row r="59" spans="1:6" ht="66" customHeight="1">
      <c r="A59" s="1950">
        <v>49</v>
      </c>
      <c r="B59" s="1807" t="s">
        <v>43562</v>
      </c>
      <c r="C59" s="1807" t="s">
        <v>43563</v>
      </c>
      <c r="D59" s="1825" t="s">
        <v>43528</v>
      </c>
      <c r="E59" s="1856">
        <v>710000</v>
      </c>
      <c r="F59" s="1951" t="s">
        <v>763</v>
      </c>
    </row>
    <row r="60" spans="1:6" ht="62.25" customHeight="1">
      <c r="A60" s="1950">
        <v>50</v>
      </c>
      <c r="B60" s="1807" t="s">
        <v>43564</v>
      </c>
      <c r="C60" s="1807" t="s">
        <v>43565</v>
      </c>
      <c r="D60" s="1825" t="s">
        <v>43528</v>
      </c>
      <c r="E60" s="1856">
        <v>710000</v>
      </c>
      <c r="F60" s="1951" t="s">
        <v>763</v>
      </c>
    </row>
    <row r="61" spans="1:6" ht="63.75" customHeight="1">
      <c r="A61" s="1950">
        <v>51</v>
      </c>
      <c r="B61" s="1807" t="s">
        <v>43566</v>
      </c>
      <c r="C61" s="1807" t="s">
        <v>43567</v>
      </c>
      <c r="D61" s="1825" t="s">
        <v>43528</v>
      </c>
      <c r="E61" s="1856">
        <v>710000</v>
      </c>
      <c r="F61" s="1951" t="s">
        <v>763</v>
      </c>
    </row>
    <row r="62" spans="1:6" ht="63.75" customHeight="1">
      <c r="A62" s="1950">
        <v>52</v>
      </c>
      <c r="B62" s="1807" t="s">
        <v>43568</v>
      </c>
      <c r="C62" s="1807" t="s">
        <v>43569</v>
      </c>
      <c r="D62" s="1825" t="s">
        <v>43528</v>
      </c>
      <c r="E62" s="1856">
        <v>710000</v>
      </c>
      <c r="F62" s="1951" t="s">
        <v>763</v>
      </c>
    </row>
    <row r="63" spans="1:6" ht="63.75" customHeight="1">
      <c r="A63" s="1950">
        <v>53</v>
      </c>
      <c r="B63" s="1807" t="s">
        <v>43570</v>
      </c>
      <c r="C63" s="1807" t="s">
        <v>43571</v>
      </c>
      <c r="D63" s="1825" t="s">
        <v>43528</v>
      </c>
      <c r="E63" s="1856">
        <v>710000</v>
      </c>
      <c r="F63" s="1951" t="s">
        <v>763</v>
      </c>
    </row>
    <row r="64" spans="1:6" ht="63" customHeight="1">
      <c r="A64" s="1950">
        <v>54</v>
      </c>
      <c r="B64" s="1807" t="s">
        <v>43572</v>
      </c>
      <c r="C64" s="1807" t="s">
        <v>43573</v>
      </c>
      <c r="D64" s="1825" t="s">
        <v>43528</v>
      </c>
      <c r="E64" s="1856">
        <v>710000</v>
      </c>
      <c r="F64" s="1951" t="s">
        <v>763</v>
      </c>
    </row>
    <row r="65" spans="1:6" ht="63" customHeight="1">
      <c r="A65" s="1950">
        <v>55</v>
      </c>
      <c r="B65" s="1807" t="s">
        <v>43574</v>
      </c>
      <c r="C65" s="1807" t="s">
        <v>43575</v>
      </c>
      <c r="D65" s="1825" t="s">
        <v>43576</v>
      </c>
      <c r="E65" s="1856">
        <v>400000</v>
      </c>
      <c r="F65" s="1951" t="s">
        <v>763</v>
      </c>
    </row>
    <row r="66" spans="1:6" ht="63.75" customHeight="1">
      <c r="A66" s="1950">
        <v>56</v>
      </c>
      <c r="B66" s="1807" t="s">
        <v>43577</v>
      </c>
      <c r="C66" s="1807" t="s">
        <v>43578</v>
      </c>
      <c r="D66" s="1825" t="s">
        <v>43528</v>
      </c>
      <c r="E66" s="1856">
        <v>710000</v>
      </c>
      <c r="F66" s="1951" t="s">
        <v>763</v>
      </c>
    </row>
    <row r="67" spans="1:6" ht="64.5" customHeight="1">
      <c r="A67" s="1950">
        <v>57</v>
      </c>
      <c r="B67" s="1807" t="s">
        <v>43579</v>
      </c>
      <c r="C67" s="1807" t="s">
        <v>43580</v>
      </c>
      <c r="D67" s="1825" t="s">
        <v>43528</v>
      </c>
      <c r="E67" s="1856">
        <v>710000</v>
      </c>
      <c r="F67" s="1951" t="s">
        <v>4</v>
      </c>
    </row>
    <row r="68" spans="1:6" ht="64.5" customHeight="1">
      <c r="A68" s="1950">
        <v>58</v>
      </c>
      <c r="B68" s="1807" t="s">
        <v>43581</v>
      </c>
      <c r="C68" s="1807" t="s">
        <v>43582</v>
      </c>
      <c r="D68" s="1825" t="s">
        <v>43528</v>
      </c>
      <c r="E68" s="1856">
        <v>710000</v>
      </c>
      <c r="F68" s="1951" t="s">
        <v>763</v>
      </c>
    </row>
    <row r="69" spans="1:6" ht="15.75">
      <c r="A69" s="1951"/>
      <c r="B69" s="2506" t="s">
        <v>2487</v>
      </c>
      <c r="C69" s="2506"/>
      <c r="D69" s="1807"/>
      <c r="E69" s="1802"/>
      <c r="F69" s="1951"/>
    </row>
    <row r="70" spans="1:6" ht="141.75">
      <c r="A70" s="1950">
        <v>59</v>
      </c>
      <c r="B70" s="1807" t="s">
        <v>43583</v>
      </c>
      <c r="C70" s="1807" t="s">
        <v>16653</v>
      </c>
      <c r="D70" s="1807" t="s">
        <v>43584</v>
      </c>
      <c r="E70" s="1856">
        <v>500000</v>
      </c>
      <c r="F70" s="1951" t="s">
        <v>272</v>
      </c>
    </row>
    <row r="71" spans="1:6" ht="47.25">
      <c r="A71" s="1950">
        <v>60</v>
      </c>
      <c r="B71" s="1807" t="s">
        <v>43585</v>
      </c>
      <c r="C71" s="1807" t="s">
        <v>16654</v>
      </c>
      <c r="D71" s="1807" t="s">
        <v>43586</v>
      </c>
      <c r="E71" s="1856">
        <v>300000</v>
      </c>
      <c r="F71" s="1951" t="s">
        <v>272</v>
      </c>
    </row>
    <row r="72" spans="1:6" ht="173.25">
      <c r="A72" s="1950">
        <v>61</v>
      </c>
      <c r="B72" s="1807" t="s">
        <v>43587</v>
      </c>
      <c r="C72" s="1807" t="s">
        <v>16655</v>
      </c>
      <c r="D72" s="1807" t="s">
        <v>43588</v>
      </c>
      <c r="E72" s="1856">
        <v>1200000</v>
      </c>
      <c r="F72" s="1951" t="s">
        <v>272</v>
      </c>
    </row>
    <row r="73" spans="1:6" ht="78.75">
      <c r="A73" s="1950">
        <v>62</v>
      </c>
      <c r="B73" s="1807" t="s">
        <v>43589</v>
      </c>
      <c r="C73" s="1807" t="s">
        <v>16656</v>
      </c>
      <c r="D73" s="1807" t="s">
        <v>43590</v>
      </c>
      <c r="E73" s="1856">
        <v>100000</v>
      </c>
      <c r="F73" s="1951" t="s">
        <v>272</v>
      </c>
    </row>
    <row r="74" spans="1:6" ht="94.5">
      <c r="A74" s="1950">
        <v>63</v>
      </c>
      <c r="B74" s="1807" t="s">
        <v>43591</v>
      </c>
      <c r="C74" s="1807" t="s">
        <v>16657</v>
      </c>
      <c r="D74" s="1807" t="s">
        <v>43592</v>
      </c>
      <c r="E74" s="1856">
        <v>250000</v>
      </c>
      <c r="F74" s="1951" t="s">
        <v>272</v>
      </c>
    </row>
    <row r="75" spans="1:6" ht="126">
      <c r="A75" s="1950">
        <v>64</v>
      </c>
      <c r="B75" s="1807" t="s">
        <v>43593</v>
      </c>
      <c r="C75" s="1807" t="s">
        <v>16658</v>
      </c>
      <c r="D75" s="1807" t="s">
        <v>43594</v>
      </c>
      <c r="E75" s="1952">
        <v>1700000</v>
      </c>
      <c r="F75" s="1951" t="s">
        <v>272</v>
      </c>
    </row>
    <row r="76" spans="1:6" ht="63">
      <c r="A76" s="1950">
        <v>65</v>
      </c>
      <c r="B76" s="1807" t="s">
        <v>43595</v>
      </c>
      <c r="C76" s="1807" t="s">
        <v>16659</v>
      </c>
      <c r="D76" s="1807" t="s">
        <v>43596</v>
      </c>
      <c r="E76" s="1856">
        <v>500000</v>
      </c>
      <c r="F76" s="1951" t="s">
        <v>272</v>
      </c>
    </row>
    <row r="77" spans="1:6" ht="126">
      <c r="A77" s="1950">
        <v>66</v>
      </c>
      <c r="B77" s="1807" t="s">
        <v>16661</v>
      </c>
      <c r="C77" s="1807" t="s">
        <v>16660</v>
      </c>
      <c r="D77" s="1807" t="s">
        <v>43597</v>
      </c>
      <c r="E77" s="1856">
        <v>500000</v>
      </c>
      <c r="F77" s="1951" t="s">
        <v>272</v>
      </c>
    </row>
    <row r="78" spans="1:6" ht="126">
      <c r="A78" s="1950">
        <v>67</v>
      </c>
      <c r="B78" s="1807" t="s">
        <v>43598</v>
      </c>
      <c r="C78" s="1807" t="s">
        <v>16662</v>
      </c>
      <c r="D78" s="1807" t="s">
        <v>43599</v>
      </c>
      <c r="E78" s="1856">
        <v>500000</v>
      </c>
      <c r="F78" s="1953" t="s">
        <v>272</v>
      </c>
    </row>
    <row r="79" spans="1:6" ht="94.5">
      <c r="A79" s="1950">
        <v>68</v>
      </c>
      <c r="B79" s="1807" t="s">
        <v>16664</v>
      </c>
      <c r="C79" s="1807" t="s">
        <v>16663</v>
      </c>
      <c r="D79" s="1807" t="s">
        <v>43600</v>
      </c>
      <c r="E79" s="1856">
        <v>500000</v>
      </c>
      <c r="F79" s="1953" t="s">
        <v>272</v>
      </c>
    </row>
    <row r="80" spans="1:6" ht="110.25">
      <c r="A80" s="1950">
        <v>69</v>
      </c>
      <c r="B80" s="1807" t="s">
        <v>43601</v>
      </c>
      <c r="C80" s="1807" t="s">
        <v>16665</v>
      </c>
      <c r="D80" s="1807" t="s">
        <v>43602</v>
      </c>
      <c r="E80" s="1856">
        <v>500000</v>
      </c>
      <c r="F80" s="1953" t="s">
        <v>272</v>
      </c>
    </row>
    <row r="81" spans="1:6" ht="189">
      <c r="A81" s="1950">
        <v>70</v>
      </c>
      <c r="B81" s="1807" t="s">
        <v>17522</v>
      </c>
      <c r="C81" s="1807" t="s">
        <v>16666</v>
      </c>
      <c r="D81" s="1807" t="s">
        <v>43603</v>
      </c>
      <c r="E81" s="1856">
        <v>1900000</v>
      </c>
      <c r="F81" s="1953" t="s">
        <v>272</v>
      </c>
    </row>
    <row r="82" spans="1:6" ht="173.25">
      <c r="A82" s="1950">
        <v>71</v>
      </c>
      <c r="B82" s="1807" t="s">
        <v>16669</v>
      </c>
      <c r="C82" s="1807" t="s">
        <v>16667</v>
      </c>
      <c r="D82" s="1807" t="s">
        <v>43604</v>
      </c>
      <c r="E82" s="1856">
        <v>1000000</v>
      </c>
      <c r="F82" s="1951" t="s">
        <v>272</v>
      </c>
    </row>
    <row r="83" spans="1:6" ht="78.75">
      <c r="A83" s="1950">
        <v>72</v>
      </c>
      <c r="B83" s="1807" t="s">
        <v>16671</v>
      </c>
      <c r="C83" s="1807" t="s">
        <v>16668</v>
      </c>
      <c r="D83" s="1807" t="s">
        <v>43605</v>
      </c>
      <c r="E83" s="1856">
        <v>300000</v>
      </c>
      <c r="F83" s="1951" t="s">
        <v>272</v>
      </c>
    </row>
    <row r="84" spans="1:6" ht="63">
      <c r="A84" s="1950">
        <v>73</v>
      </c>
      <c r="B84" s="1807" t="s">
        <v>17523</v>
      </c>
      <c r="C84" s="1807" t="s">
        <v>16670</v>
      </c>
      <c r="D84" s="1807" t="s">
        <v>43646</v>
      </c>
      <c r="E84" s="1856">
        <v>1100000</v>
      </c>
      <c r="F84" s="1951" t="s">
        <v>272</v>
      </c>
    </row>
    <row r="85" spans="1:6" ht="236.25">
      <c r="A85" s="1950">
        <v>74</v>
      </c>
      <c r="B85" s="1807" t="s">
        <v>16676</v>
      </c>
      <c r="C85" s="1807" t="s">
        <v>16672</v>
      </c>
      <c r="D85" s="1807" t="s">
        <v>43606</v>
      </c>
      <c r="E85" s="1856">
        <v>1000000</v>
      </c>
      <c r="F85" s="1951" t="s">
        <v>4</v>
      </c>
    </row>
    <row r="86" spans="1:6" ht="94.5">
      <c r="A86" s="1950">
        <v>75</v>
      </c>
      <c r="B86" s="1807" t="s">
        <v>16678</v>
      </c>
      <c r="C86" s="1807" t="s">
        <v>16673</v>
      </c>
      <c r="D86" s="1807" t="s">
        <v>43607</v>
      </c>
      <c r="E86" s="1856">
        <v>800000</v>
      </c>
      <c r="F86" s="1951" t="s">
        <v>4</v>
      </c>
    </row>
    <row r="87" spans="1:6" ht="94.5">
      <c r="A87" s="1950">
        <v>76</v>
      </c>
      <c r="B87" s="1807" t="s">
        <v>16680</v>
      </c>
      <c r="C87" s="1807" t="s">
        <v>16674</v>
      </c>
      <c r="D87" s="1807" t="s">
        <v>16642</v>
      </c>
      <c r="E87" s="1856">
        <v>1000000</v>
      </c>
      <c r="F87" s="1953" t="s">
        <v>4</v>
      </c>
    </row>
    <row r="88" spans="1:6" ht="94.5">
      <c r="A88" s="1950">
        <v>77</v>
      </c>
      <c r="B88" s="1807" t="s">
        <v>16682</v>
      </c>
      <c r="C88" s="1807" t="s">
        <v>16675</v>
      </c>
      <c r="D88" s="1807" t="s">
        <v>43607</v>
      </c>
      <c r="E88" s="1856">
        <v>800000</v>
      </c>
      <c r="F88" s="1953" t="s">
        <v>4</v>
      </c>
    </row>
    <row r="89" spans="1:6" ht="31.5">
      <c r="A89" s="1950">
        <v>78</v>
      </c>
      <c r="B89" s="1807" t="s">
        <v>16684</v>
      </c>
      <c r="C89" s="1807" t="s">
        <v>16677</v>
      </c>
      <c r="D89" s="1807" t="s">
        <v>43608</v>
      </c>
      <c r="E89" s="1856">
        <v>1000000</v>
      </c>
      <c r="F89" s="1951" t="s">
        <v>4</v>
      </c>
    </row>
    <row r="90" spans="1:6" ht="94.5">
      <c r="A90" s="1950">
        <v>79</v>
      </c>
      <c r="B90" s="1807" t="s">
        <v>17524</v>
      </c>
      <c r="C90" s="1807" t="s">
        <v>16679</v>
      </c>
      <c r="D90" s="1807" t="s">
        <v>43607</v>
      </c>
      <c r="E90" s="1856">
        <v>800000</v>
      </c>
      <c r="F90" s="1951" t="s">
        <v>4</v>
      </c>
    </row>
    <row r="91" spans="1:6" ht="94.5">
      <c r="A91" s="1950">
        <v>80</v>
      </c>
      <c r="B91" s="1825" t="s">
        <v>16688</v>
      </c>
      <c r="C91" s="1807" t="s">
        <v>16681</v>
      </c>
      <c r="D91" s="1807" t="s">
        <v>43607</v>
      </c>
      <c r="E91" s="1952">
        <v>800000</v>
      </c>
      <c r="F91" s="1953" t="s">
        <v>4</v>
      </c>
    </row>
    <row r="92" spans="1:6" ht="94.5">
      <c r="A92" s="1950">
        <v>81</v>
      </c>
      <c r="B92" s="1807" t="s">
        <v>17525</v>
      </c>
      <c r="C92" s="1807" t="s">
        <v>16683</v>
      </c>
      <c r="D92" s="1807" t="s">
        <v>43607</v>
      </c>
      <c r="E92" s="1856">
        <v>800000</v>
      </c>
      <c r="F92" s="1951" t="s">
        <v>4</v>
      </c>
    </row>
    <row r="93" spans="1:6" ht="31.5">
      <c r="A93" s="1950">
        <v>82</v>
      </c>
      <c r="B93" s="1807" t="s">
        <v>43609</v>
      </c>
      <c r="C93" s="1807" t="s">
        <v>16685</v>
      </c>
      <c r="D93" s="1807" t="s">
        <v>19466</v>
      </c>
      <c r="E93" s="1856">
        <v>400000</v>
      </c>
      <c r="F93" s="1951" t="s">
        <v>4</v>
      </c>
    </row>
    <row r="94" spans="1:6" ht="31.5">
      <c r="A94" s="1950">
        <v>83</v>
      </c>
      <c r="B94" s="1807" t="s">
        <v>16692</v>
      </c>
      <c r="C94" s="1807" t="s">
        <v>16686</v>
      </c>
      <c r="D94" s="1807" t="s">
        <v>43610</v>
      </c>
      <c r="E94" s="1856">
        <v>400000</v>
      </c>
      <c r="F94" s="1951" t="s">
        <v>4</v>
      </c>
    </row>
    <row r="95" spans="1:6" ht="94.5">
      <c r="A95" s="1950">
        <v>84</v>
      </c>
      <c r="B95" s="1807" t="s">
        <v>43611</v>
      </c>
      <c r="C95" s="1807" t="s">
        <v>16687</v>
      </c>
      <c r="D95" s="1807" t="s">
        <v>43607</v>
      </c>
      <c r="E95" s="1856">
        <v>800000</v>
      </c>
      <c r="F95" s="1951" t="s">
        <v>4</v>
      </c>
    </row>
    <row r="96" spans="1:6" ht="94.5">
      <c r="A96" s="1950">
        <v>85</v>
      </c>
      <c r="B96" s="1807" t="s">
        <v>43609</v>
      </c>
      <c r="C96" s="1807" t="s">
        <v>16689</v>
      </c>
      <c r="D96" s="1807" t="s">
        <v>43607</v>
      </c>
      <c r="E96" s="1856">
        <v>800000</v>
      </c>
      <c r="F96" s="1951" t="s">
        <v>4</v>
      </c>
    </row>
    <row r="97" spans="1:6" ht="126">
      <c r="A97" s="1950">
        <v>86</v>
      </c>
      <c r="B97" s="1807" t="s">
        <v>43612</v>
      </c>
      <c r="C97" s="1807" t="s">
        <v>16690</v>
      </c>
      <c r="D97" s="1807" t="s">
        <v>43613</v>
      </c>
      <c r="E97" s="1856">
        <v>800000</v>
      </c>
      <c r="F97" s="1951" t="s">
        <v>4</v>
      </c>
    </row>
    <row r="98" spans="1:6" ht="31.5">
      <c r="A98" s="1950">
        <v>87</v>
      </c>
      <c r="B98" s="1807" t="s">
        <v>43614</v>
      </c>
      <c r="C98" s="1807" t="s">
        <v>16691</v>
      </c>
      <c r="D98" s="1807" t="s">
        <v>43615</v>
      </c>
      <c r="E98" s="1856">
        <v>1500000</v>
      </c>
      <c r="F98" s="1951" t="s">
        <v>4</v>
      </c>
    </row>
    <row r="99" spans="1:6" ht="94.5">
      <c r="A99" s="1950">
        <v>88</v>
      </c>
      <c r="B99" s="1807" t="s">
        <v>43616</v>
      </c>
      <c r="C99" s="1807" t="s">
        <v>16693</v>
      </c>
      <c r="D99" s="1807" t="s">
        <v>43607</v>
      </c>
      <c r="E99" s="1856">
        <v>800000</v>
      </c>
      <c r="F99" s="1951" t="s">
        <v>4</v>
      </c>
    </row>
    <row r="100" spans="1:6" ht="31.5">
      <c r="A100" s="1950">
        <v>89</v>
      </c>
      <c r="B100" s="1807" t="s">
        <v>43617</v>
      </c>
      <c r="C100" s="1807" t="s">
        <v>16694</v>
      </c>
      <c r="D100" s="1807" t="s">
        <v>43615</v>
      </c>
      <c r="E100" s="1856">
        <v>1500000</v>
      </c>
      <c r="F100" s="1951" t="s">
        <v>4</v>
      </c>
    </row>
    <row r="101" spans="1:6" ht="94.5">
      <c r="A101" s="1950">
        <v>90</v>
      </c>
      <c r="B101" s="1807" t="s">
        <v>43618</v>
      </c>
      <c r="C101" s="1807" t="s">
        <v>43619</v>
      </c>
      <c r="D101" s="1807" t="s">
        <v>43607</v>
      </c>
      <c r="E101" s="1856">
        <v>800000</v>
      </c>
      <c r="F101" s="1951" t="s">
        <v>4</v>
      </c>
    </row>
    <row r="102" spans="1:6" ht="94.5">
      <c r="A102" s="1950">
        <v>91</v>
      </c>
      <c r="B102" s="1807" t="s">
        <v>43620</v>
      </c>
      <c r="C102" s="1807" t="s">
        <v>43621</v>
      </c>
      <c r="D102" s="1807" t="s">
        <v>43607</v>
      </c>
      <c r="E102" s="1856">
        <v>800000</v>
      </c>
      <c r="F102" s="1951" t="s">
        <v>4</v>
      </c>
    </row>
    <row r="103" spans="1:6" ht="31.5">
      <c r="A103" s="1950">
        <v>92</v>
      </c>
      <c r="B103" s="1807" t="s">
        <v>43622</v>
      </c>
      <c r="C103" s="1807" t="s">
        <v>43623</v>
      </c>
      <c r="D103" s="1807" t="s">
        <v>16616</v>
      </c>
      <c r="E103" s="1856">
        <v>400000</v>
      </c>
      <c r="F103" s="1951" t="s">
        <v>4</v>
      </c>
    </row>
    <row r="104" spans="1:6" ht="31.5">
      <c r="A104" s="1950">
        <v>93</v>
      </c>
      <c r="B104" s="1807" t="s">
        <v>43624</v>
      </c>
      <c r="C104" s="1807" t="s">
        <v>43625</v>
      </c>
      <c r="D104" s="1807" t="s">
        <v>43626</v>
      </c>
      <c r="E104" s="1856">
        <v>1000000</v>
      </c>
      <c r="F104" s="1951" t="s">
        <v>110</v>
      </c>
    </row>
    <row r="105" spans="1:6" ht="94.5">
      <c r="A105" s="1950">
        <v>94</v>
      </c>
      <c r="B105" s="1807" t="s">
        <v>43627</v>
      </c>
      <c r="C105" s="1807" t="s">
        <v>43628</v>
      </c>
      <c r="D105" s="1807" t="s">
        <v>43607</v>
      </c>
      <c r="E105" s="1856">
        <v>800000</v>
      </c>
      <c r="F105" s="1951" t="s">
        <v>4</v>
      </c>
    </row>
    <row r="106" spans="1:6" ht="15.75">
      <c r="A106" s="1951"/>
      <c r="B106" s="2505" t="s">
        <v>1435</v>
      </c>
      <c r="C106" s="2505"/>
      <c r="D106" s="1807"/>
      <c r="E106" s="1854"/>
      <c r="F106" s="1951"/>
    </row>
    <row r="107" spans="1:6" ht="31.5">
      <c r="A107" s="1950">
        <v>95</v>
      </c>
      <c r="B107" s="1807" t="s">
        <v>16615</v>
      </c>
      <c r="C107" s="1807" t="s">
        <v>43629</v>
      </c>
      <c r="D107" s="1807" t="s">
        <v>16616</v>
      </c>
      <c r="E107" s="1856">
        <v>400000</v>
      </c>
      <c r="F107" s="1951" t="s">
        <v>4</v>
      </c>
    </row>
    <row r="108" spans="1:6" ht="31.5">
      <c r="A108" s="1950">
        <v>96</v>
      </c>
      <c r="B108" s="1807" t="s">
        <v>16617</v>
      </c>
      <c r="C108" s="1807" t="s">
        <v>43630</v>
      </c>
      <c r="D108" s="1807" t="s">
        <v>16616</v>
      </c>
      <c r="E108" s="1856">
        <v>400000</v>
      </c>
      <c r="F108" s="1951" t="s">
        <v>4</v>
      </c>
    </row>
    <row r="109" spans="1:6" ht="31.5">
      <c r="A109" s="1950">
        <v>97</v>
      </c>
      <c r="B109" s="1807" t="s">
        <v>43631</v>
      </c>
      <c r="C109" s="1807" t="s">
        <v>43632</v>
      </c>
      <c r="D109" s="1807" t="s">
        <v>16618</v>
      </c>
      <c r="E109" s="1856">
        <v>200000</v>
      </c>
      <c r="F109" s="1951" t="s">
        <v>4</v>
      </c>
    </row>
    <row r="110" spans="1:6" ht="47.25">
      <c r="A110" s="1950">
        <v>98</v>
      </c>
      <c r="B110" s="1807" t="s">
        <v>43633</v>
      </c>
      <c r="C110" s="1807" t="s">
        <v>43634</v>
      </c>
      <c r="D110" s="1807" t="s">
        <v>16618</v>
      </c>
      <c r="E110" s="1856">
        <v>200000</v>
      </c>
      <c r="F110" s="1951" t="s">
        <v>4</v>
      </c>
    </row>
    <row r="111" spans="1:6" ht="31.5">
      <c r="A111" s="1950">
        <v>99</v>
      </c>
      <c r="B111" s="1807" t="s">
        <v>16619</v>
      </c>
      <c r="C111" s="1807" t="s">
        <v>43635</v>
      </c>
      <c r="D111" s="1807" t="s">
        <v>16616</v>
      </c>
      <c r="E111" s="1856">
        <v>400000</v>
      </c>
      <c r="F111" s="1951" t="s">
        <v>4</v>
      </c>
    </row>
    <row r="112" spans="1:6" ht="31.5">
      <c r="A112" s="1950">
        <v>100</v>
      </c>
      <c r="B112" s="1807" t="s">
        <v>43636</v>
      </c>
      <c r="C112" s="1807" t="s">
        <v>43637</v>
      </c>
      <c r="D112" s="1807" t="s">
        <v>43638</v>
      </c>
      <c r="E112" s="1856">
        <v>200000</v>
      </c>
      <c r="F112" s="1951" t="s">
        <v>4</v>
      </c>
    </row>
    <row r="113" spans="1:6" ht="15.75">
      <c r="A113" s="1951"/>
      <c r="B113" s="2506" t="s">
        <v>3278</v>
      </c>
      <c r="C113" s="2506"/>
      <c r="D113" s="1807"/>
      <c r="E113" s="1854"/>
      <c r="F113" s="1951"/>
    </row>
    <row r="114" spans="1:6" ht="47.25">
      <c r="A114" s="1950">
        <v>101</v>
      </c>
      <c r="B114" s="1807" t="s">
        <v>43639</v>
      </c>
      <c r="C114" s="1807" t="s">
        <v>16695</v>
      </c>
      <c r="D114" s="1807" t="s">
        <v>16618</v>
      </c>
      <c r="E114" s="1856">
        <v>200000</v>
      </c>
      <c r="F114" s="1951" t="s">
        <v>4</v>
      </c>
    </row>
    <row r="115" spans="1:6" ht="31.5">
      <c r="A115" s="1950">
        <v>102</v>
      </c>
      <c r="B115" s="1807" t="s">
        <v>43640</v>
      </c>
      <c r="C115" s="1807" t="s">
        <v>43641</v>
      </c>
      <c r="D115" s="1807" t="s">
        <v>33866</v>
      </c>
      <c r="E115" s="1856">
        <v>600000</v>
      </c>
      <c r="F115" s="1951" t="s">
        <v>4</v>
      </c>
    </row>
    <row r="116" spans="1:6" ht="15.75">
      <c r="A116" s="1951"/>
      <c r="B116" s="2371" t="s">
        <v>15</v>
      </c>
      <c r="C116" s="2371"/>
      <c r="D116" s="1807"/>
      <c r="E116" s="1855">
        <v>109040875.52</v>
      </c>
      <c r="F116" s="1951"/>
    </row>
    <row r="117" spans="1:6" ht="76.5" customHeight="1">
      <c r="A117" s="2143" t="s">
        <v>7569</v>
      </c>
      <c r="B117" s="2143"/>
      <c r="C117" s="2143"/>
      <c r="D117" s="2143" t="s">
        <v>172</v>
      </c>
      <c r="E117" s="2143"/>
      <c r="F117" s="2143"/>
    </row>
  </sheetData>
  <mergeCells count="15">
    <mergeCell ref="B116:C116"/>
    <mergeCell ref="A117:C117"/>
    <mergeCell ref="D117:F117"/>
    <mergeCell ref="B19:C19"/>
    <mergeCell ref="B21:C21"/>
    <mergeCell ref="B24:C24"/>
    <mergeCell ref="B69:C69"/>
    <mergeCell ref="B106:C106"/>
    <mergeCell ref="B113:C113"/>
    <mergeCell ref="B17:C17"/>
    <mergeCell ref="A1:F1"/>
    <mergeCell ref="A2:F2"/>
    <mergeCell ref="A3:F3"/>
    <mergeCell ref="B10:D10"/>
    <mergeCell ref="B14:C14"/>
  </mergeCell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sheetPr>
    <tabColor theme="5" tint="-0.499984740745262"/>
  </sheetPr>
  <dimension ref="A1:I184"/>
  <sheetViews>
    <sheetView topLeftCell="A174" workbookViewId="0">
      <selection activeCell="G43" sqref="G43"/>
    </sheetView>
  </sheetViews>
  <sheetFormatPr defaultRowHeight="15.75"/>
  <cols>
    <col min="1" max="1" width="7.28515625" style="1707" customWidth="1"/>
    <col min="2" max="2" width="18" style="1731" customWidth="1"/>
    <col min="3" max="3" width="41.7109375" style="1707" customWidth="1"/>
    <col min="4" max="4" width="24.5703125" style="1731" customWidth="1"/>
    <col min="5" max="5" width="19.28515625" style="1708" customWidth="1"/>
    <col min="6" max="6" width="9.42578125" style="1731" customWidth="1"/>
    <col min="7" max="7" width="14.7109375" style="1707" bestFit="1" customWidth="1"/>
    <col min="8" max="8" width="10.5703125" style="1707" bestFit="1" customWidth="1"/>
    <col min="9" max="9" width="15.140625" style="1707" bestFit="1" customWidth="1"/>
    <col min="10" max="10" width="5.28515625" style="1707" bestFit="1" customWidth="1"/>
    <col min="11" max="16384" width="9.140625" style="1707"/>
  </cols>
  <sheetData>
    <row r="1" spans="1:6" s="641" customFormat="1" ht="15.75" customHeight="1">
      <c r="A1" s="2169" t="s">
        <v>133</v>
      </c>
      <c r="B1" s="2508"/>
      <c r="C1" s="2508"/>
      <c r="D1" s="2508"/>
      <c r="E1" s="2508"/>
      <c r="F1" s="2508"/>
    </row>
    <row r="2" spans="1:6" s="641" customFormat="1" ht="15.75" customHeight="1">
      <c r="A2" s="2169" t="s">
        <v>40113</v>
      </c>
      <c r="B2" s="2508"/>
      <c r="C2" s="2508"/>
      <c r="D2" s="2508"/>
      <c r="E2" s="2508"/>
      <c r="F2" s="2508"/>
    </row>
    <row r="3" spans="1:6" s="641" customFormat="1" ht="15.75" customHeight="1">
      <c r="A3" s="2169" t="s">
        <v>6436</v>
      </c>
      <c r="B3" s="2508"/>
      <c r="C3" s="2508"/>
      <c r="D3" s="2508"/>
      <c r="E3" s="2508"/>
      <c r="F3" s="2508"/>
    </row>
    <row r="4" spans="1:6" s="1777" customFormat="1" ht="20.25" customHeight="1">
      <c r="A4" s="285" t="s">
        <v>134</v>
      </c>
      <c r="B4" s="62" t="s">
        <v>1486</v>
      </c>
      <c r="C4" s="85" t="s">
        <v>0</v>
      </c>
      <c r="D4" s="62" t="s">
        <v>14556</v>
      </c>
      <c r="E4" s="392" t="s">
        <v>137</v>
      </c>
      <c r="F4" s="253" t="s">
        <v>138</v>
      </c>
    </row>
    <row r="5" spans="1:6">
      <c r="A5" s="242"/>
      <c r="B5" s="2215" t="s">
        <v>139</v>
      </c>
      <c r="C5" s="2216"/>
      <c r="D5" s="253"/>
      <c r="E5" s="837"/>
      <c r="F5" s="1776"/>
    </row>
    <row r="6" spans="1:6" ht="31.5">
      <c r="A6" s="50">
        <v>1</v>
      </c>
      <c r="B6" s="159" t="s">
        <v>464</v>
      </c>
      <c r="C6" s="51" t="s">
        <v>40114</v>
      </c>
      <c r="D6" s="160" t="s">
        <v>1233</v>
      </c>
      <c r="E6" s="189">
        <v>3059452.53</v>
      </c>
      <c r="F6" s="159" t="s">
        <v>118</v>
      </c>
    </row>
    <row r="7" spans="1:6" ht="78.75">
      <c r="A7" s="50">
        <v>2</v>
      </c>
      <c r="B7" s="159" t="s">
        <v>5</v>
      </c>
      <c r="C7" s="51" t="s">
        <v>40115</v>
      </c>
      <c r="D7" s="159" t="s">
        <v>1304</v>
      </c>
      <c r="E7" s="189">
        <v>1800000</v>
      </c>
      <c r="F7" s="159" t="s">
        <v>118</v>
      </c>
    </row>
    <row r="8" spans="1:6" ht="15.75" customHeight="1">
      <c r="A8" s="50"/>
      <c r="B8" s="2215" t="s">
        <v>41906</v>
      </c>
      <c r="C8" s="2220"/>
      <c r="D8" s="2216"/>
      <c r="E8" s="189"/>
      <c r="F8" s="159"/>
    </row>
    <row r="9" spans="1:6" ht="63">
      <c r="A9" s="50">
        <v>6</v>
      </c>
      <c r="B9" s="159" t="s">
        <v>40119</v>
      </c>
      <c r="C9" s="51" t="s">
        <v>40120</v>
      </c>
      <c r="D9" s="160" t="s">
        <v>40121</v>
      </c>
      <c r="E9" s="193">
        <v>2000000</v>
      </c>
      <c r="F9" s="159" t="s">
        <v>118</v>
      </c>
    </row>
    <row r="10" spans="1:6" ht="78.75">
      <c r="A10" s="50">
        <v>7</v>
      </c>
      <c r="B10" s="159" t="s">
        <v>1423</v>
      </c>
      <c r="C10" s="51" t="s">
        <v>40122</v>
      </c>
      <c r="D10" s="159" t="s">
        <v>242</v>
      </c>
      <c r="E10" s="193">
        <v>571226.27</v>
      </c>
      <c r="F10" s="159" t="s">
        <v>118</v>
      </c>
    </row>
    <row r="11" spans="1:6" ht="63">
      <c r="A11" s="50">
        <v>8</v>
      </c>
      <c r="B11" s="160" t="s">
        <v>13461</v>
      </c>
      <c r="C11" s="51" t="s">
        <v>41317</v>
      </c>
      <c r="D11" s="159" t="s">
        <v>40123</v>
      </c>
      <c r="E11" s="193">
        <v>700000</v>
      </c>
      <c r="F11" s="159" t="s">
        <v>118</v>
      </c>
    </row>
    <row r="12" spans="1:6">
      <c r="A12" s="50"/>
      <c r="B12" s="2215" t="s">
        <v>207</v>
      </c>
      <c r="C12" s="2216"/>
      <c r="D12" s="159"/>
      <c r="E12" s="193"/>
      <c r="F12" s="159"/>
    </row>
    <row r="13" spans="1:6" ht="78.75">
      <c r="A13" s="50">
        <v>9</v>
      </c>
      <c r="B13" s="159" t="s">
        <v>475</v>
      </c>
      <c r="C13" s="73" t="s">
        <v>41318</v>
      </c>
      <c r="D13" s="159" t="s">
        <v>196</v>
      </c>
      <c r="E13" s="189">
        <v>5738993.4500000002</v>
      </c>
      <c r="F13" s="159" t="s">
        <v>118</v>
      </c>
    </row>
    <row r="14" spans="1:6">
      <c r="A14" s="50"/>
      <c r="B14" s="2215" t="s">
        <v>593</v>
      </c>
      <c r="C14" s="2216"/>
      <c r="D14" s="159"/>
      <c r="E14" s="189"/>
      <c r="F14" s="159"/>
    </row>
    <row r="15" spans="1:6" ht="47.25">
      <c r="A15" s="50">
        <v>10</v>
      </c>
      <c r="B15" s="159" t="s">
        <v>39</v>
      </c>
      <c r="C15" s="73" t="s">
        <v>40125</v>
      </c>
      <c r="D15" s="159" t="s">
        <v>40</v>
      </c>
      <c r="E15" s="189">
        <v>16260218.75</v>
      </c>
      <c r="F15" s="159" t="s">
        <v>118</v>
      </c>
    </row>
    <row r="16" spans="1:6" ht="31.5">
      <c r="A16" s="50">
        <v>11</v>
      </c>
      <c r="B16" s="159" t="s">
        <v>41</v>
      </c>
      <c r="C16" s="73" t="s">
        <v>40126</v>
      </c>
      <c r="D16" s="159" t="s">
        <v>40</v>
      </c>
      <c r="E16" s="189">
        <v>11000000</v>
      </c>
      <c r="F16" s="159" t="s">
        <v>118</v>
      </c>
    </row>
    <row r="17" spans="1:6">
      <c r="A17" s="242"/>
      <c r="B17" s="253" t="s">
        <v>15</v>
      </c>
      <c r="C17" s="51"/>
      <c r="D17" s="159"/>
      <c r="E17" s="552">
        <f>SUM(E6:E16)</f>
        <v>41129891</v>
      </c>
      <c r="F17" s="159"/>
    </row>
    <row r="18" spans="1:6" ht="100.5" customHeight="1">
      <c r="A18" s="2183" t="s">
        <v>42136</v>
      </c>
      <c r="B18" s="2184"/>
      <c r="C18" s="2185"/>
      <c r="D18" s="2183" t="s">
        <v>20504</v>
      </c>
      <c r="E18" s="2184"/>
      <c r="F18" s="2185"/>
    </row>
    <row r="19" spans="1:6">
      <c r="A19" s="581"/>
      <c r="B19" s="581"/>
      <c r="C19" s="581"/>
      <c r="D19" s="581"/>
      <c r="E19" s="581"/>
      <c r="F19" s="581"/>
    </row>
    <row r="20" spans="1:6">
      <c r="A20" s="581"/>
      <c r="B20" s="581"/>
      <c r="C20" s="581"/>
      <c r="D20" s="581"/>
      <c r="E20" s="581"/>
      <c r="F20" s="581"/>
    </row>
    <row r="21" spans="1:6">
      <c r="A21" s="581"/>
      <c r="B21" s="581"/>
      <c r="C21" s="581"/>
      <c r="D21" s="581"/>
      <c r="E21" s="581"/>
      <c r="F21" s="581"/>
    </row>
    <row r="22" spans="1:6">
      <c r="A22" s="581"/>
      <c r="B22" s="581"/>
      <c r="C22" s="581"/>
      <c r="D22" s="581"/>
      <c r="E22" s="581"/>
      <c r="F22" s="581"/>
    </row>
    <row r="23" spans="1:6">
      <c r="A23" s="581"/>
      <c r="B23" s="581"/>
      <c r="C23" s="581"/>
      <c r="D23" s="581"/>
      <c r="E23" s="581"/>
      <c r="F23" s="581"/>
    </row>
    <row r="24" spans="1:6">
      <c r="A24" s="581"/>
      <c r="B24" s="581"/>
      <c r="C24" s="581"/>
      <c r="D24" s="581"/>
      <c r="E24" s="581"/>
      <c r="F24" s="581"/>
    </row>
    <row r="25" spans="1:6">
      <c r="A25" s="581"/>
      <c r="B25" s="581"/>
      <c r="C25" s="581"/>
      <c r="D25" s="581"/>
      <c r="E25" s="581"/>
      <c r="F25" s="581"/>
    </row>
    <row r="26" spans="1:6">
      <c r="A26" s="581"/>
      <c r="B26" s="581"/>
      <c r="C26" s="581"/>
      <c r="D26" s="581"/>
      <c r="E26" s="581"/>
      <c r="F26" s="581"/>
    </row>
    <row r="27" spans="1:6">
      <c r="A27" s="581"/>
      <c r="B27" s="581"/>
      <c r="C27" s="581"/>
      <c r="D27" s="581"/>
      <c r="E27" s="581"/>
      <c r="F27" s="581"/>
    </row>
    <row r="28" spans="1:6">
      <c r="A28" s="581"/>
      <c r="B28" s="581"/>
      <c r="C28" s="581"/>
      <c r="D28" s="581"/>
      <c r="E28" s="581"/>
      <c r="F28" s="581"/>
    </row>
    <row r="29" spans="1:6">
      <c r="A29" s="581"/>
      <c r="B29" s="581"/>
      <c r="C29" s="581"/>
      <c r="D29" s="581"/>
      <c r="E29" s="581"/>
      <c r="F29" s="581"/>
    </row>
    <row r="30" spans="1:6">
      <c r="A30" s="581"/>
      <c r="B30" s="581"/>
      <c r="C30" s="581"/>
      <c r="D30" s="581"/>
      <c r="E30" s="581"/>
      <c r="F30" s="581"/>
    </row>
    <row r="31" spans="1:6">
      <c r="A31" s="581"/>
      <c r="B31" s="581"/>
      <c r="C31" s="581"/>
      <c r="D31" s="581"/>
      <c r="E31" s="581"/>
      <c r="F31" s="581"/>
    </row>
    <row r="32" spans="1:6">
      <c r="A32" s="581"/>
      <c r="B32" s="581"/>
      <c r="C32" s="581"/>
      <c r="D32" s="581"/>
      <c r="E32" s="581"/>
      <c r="F32" s="581"/>
    </row>
    <row r="33" spans="1:6">
      <c r="A33" s="581"/>
      <c r="B33" s="581"/>
      <c r="C33" s="581"/>
      <c r="D33" s="581"/>
      <c r="E33" s="581"/>
      <c r="F33" s="581"/>
    </row>
    <row r="34" spans="1:6">
      <c r="A34" s="581"/>
      <c r="B34" s="581"/>
      <c r="C34" s="581"/>
      <c r="D34" s="581"/>
      <c r="E34" s="581"/>
      <c r="F34" s="581"/>
    </row>
    <row r="35" spans="1:6">
      <c r="A35" s="581"/>
      <c r="B35" s="581"/>
      <c r="C35" s="581"/>
      <c r="D35" s="581"/>
      <c r="E35" s="581"/>
      <c r="F35" s="581"/>
    </row>
    <row r="36" spans="1:6">
      <c r="A36" s="581"/>
      <c r="B36" s="581"/>
      <c r="C36" s="581"/>
      <c r="D36" s="581"/>
      <c r="E36" s="581"/>
      <c r="F36" s="581"/>
    </row>
    <row r="37" spans="1:6">
      <c r="A37" s="242"/>
      <c r="B37" s="159"/>
      <c r="C37" s="51"/>
      <c r="D37" s="159"/>
      <c r="E37" s="189"/>
      <c r="F37" s="159"/>
    </row>
    <row r="38" spans="1:6">
      <c r="A38" s="242"/>
      <c r="B38" s="159"/>
      <c r="C38" s="51"/>
      <c r="D38" s="159"/>
      <c r="E38" s="189"/>
      <c r="F38" s="159"/>
    </row>
    <row r="39" spans="1:6">
      <c r="A39" s="242"/>
      <c r="B39" s="159"/>
      <c r="C39" s="51"/>
      <c r="D39" s="159"/>
      <c r="E39" s="189"/>
      <c r="F39" s="159"/>
    </row>
    <row r="40" spans="1:6">
      <c r="A40" s="242"/>
      <c r="B40" s="159"/>
      <c r="C40" s="51"/>
      <c r="D40" s="159"/>
      <c r="E40" s="189"/>
      <c r="F40" s="159"/>
    </row>
    <row r="41" spans="1:6">
      <c r="A41" s="242"/>
      <c r="B41" s="159"/>
      <c r="C41" s="51"/>
      <c r="D41" s="159"/>
      <c r="E41" s="189"/>
      <c r="F41" s="159"/>
    </row>
    <row r="42" spans="1:6">
      <c r="A42" s="2169" t="s">
        <v>133</v>
      </c>
      <c r="B42" s="2507"/>
      <c r="C42" s="2507"/>
      <c r="D42" s="2507"/>
      <c r="E42" s="2507"/>
      <c r="F42" s="2507"/>
    </row>
    <row r="43" spans="1:6">
      <c r="A43" s="2169" t="s">
        <v>40113</v>
      </c>
      <c r="B43" s="2507"/>
      <c r="C43" s="2507"/>
      <c r="D43" s="2507"/>
      <c r="E43" s="2507"/>
      <c r="F43" s="2507"/>
    </row>
    <row r="44" spans="1:6">
      <c r="A44" s="2169" t="s">
        <v>6436</v>
      </c>
      <c r="B44" s="2507"/>
      <c r="C44" s="2507"/>
      <c r="D44" s="2507"/>
      <c r="E44" s="2507"/>
      <c r="F44" s="2507"/>
    </row>
    <row r="45" spans="1:6">
      <c r="A45" s="472" t="s">
        <v>134</v>
      </c>
      <c r="B45" s="62" t="s">
        <v>1486</v>
      </c>
      <c r="C45" s="85" t="s">
        <v>0</v>
      </c>
      <c r="D45" s="62" t="s">
        <v>14556</v>
      </c>
      <c r="E45" s="392" t="s">
        <v>137</v>
      </c>
      <c r="F45" s="332" t="s">
        <v>138</v>
      </c>
    </row>
    <row r="46" spans="1:6" ht="16.5" customHeight="1">
      <c r="A46" s="472"/>
      <c r="B46" s="2173" t="s">
        <v>139</v>
      </c>
      <c r="C46" s="2175"/>
      <c r="D46" s="62"/>
      <c r="E46" s="392"/>
      <c r="F46" s="332"/>
    </row>
    <row r="47" spans="1:6" ht="31.5">
      <c r="A47" s="333">
        <v>1</v>
      </c>
      <c r="B47" s="335" t="s">
        <v>7</v>
      </c>
      <c r="C47" s="333" t="s">
        <v>40116</v>
      </c>
      <c r="D47" s="335" t="s">
        <v>794</v>
      </c>
      <c r="E47" s="1877">
        <v>150000</v>
      </c>
      <c r="F47" s="335" t="s">
        <v>118</v>
      </c>
    </row>
    <row r="48" spans="1:6" ht="31.5">
      <c r="A48" s="333">
        <v>2</v>
      </c>
      <c r="B48" s="335" t="s">
        <v>10</v>
      </c>
      <c r="C48" s="333" t="s">
        <v>40117</v>
      </c>
      <c r="D48" s="335" t="s">
        <v>43297</v>
      </c>
      <c r="E48" s="1877">
        <v>90000</v>
      </c>
      <c r="F48" s="335" t="s">
        <v>118</v>
      </c>
    </row>
    <row r="49" spans="1:9" ht="31.5">
      <c r="A49" s="333">
        <v>3</v>
      </c>
      <c r="B49" s="335" t="s">
        <v>12</v>
      </c>
      <c r="C49" s="333" t="s">
        <v>40118</v>
      </c>
      <c r="D49" s="335" t="s">
        <v>43298</v>
      </c>
      <c r="E49" s="1877">
        <v>1443000</v>
      </c>
      <c r="F49" s="335" t="s">
        <v>118</v>
      </c>
    </row>
    <row r="50" spans="1:9" ht="31.5">
      <c r="A50" s="333"/>
      <c r="B50" s="332" t="s">
        <v>930</v>
      </c>
      <c r="C50" s="333"/>
      <c r="D50" s="335"/>
      <c r="E50" s="1877"/>
      <c r="F50" s="335"/>
    </row>
    <row r="51" spans="1:9" ht="346.5">
      <c r="A51" s="333">
        <v>4</v>
      </c>
      <c r="B51" s="335" t="s">
        <v>581</v>
      </c>
      <c r="C51" s="333" t="s">
        <v>41317</v>
      </c>
      <c r="D51" s="335" t="s">
        <v>40760</v>
      </c>
      <c r="E51" s="1877">
        <v>1310817.5</v>
      </c>
      <c r="F51" s="335" t="s">
        <v>118</v>
      </c>
      <c r="G51" s="1707">
        <v>65541</v>
      </c>
      <c r="H51" s="1707">
        <v>20</v>
      </c>
      <c r="I51" s="1707">
        <f>G51*H51</f>
        <v>1310820</v>
      </c>
    </row>
    <row r="52" spans="1:9">
      <c r="A52" s="333"/>
      <c r="B52" s="2237" t="s">
        <v>555</v>
      </c>
      <c r="C52" s="2238"/>
      <c r="D52" s="335"/>
      <c r="E52" s="362"/>
      <c r="F52" s="335"/>
    </row>
    <row r="53" spans="1:9" ht="94.5">
      <c r="A53" s="333">
        <v>5</v>
      </c>
      <c r="B53" s="335" t="s">
        <v>247</v>
      </c>
      <c r="C53" s="1878" t="s">
        <v>40124</v>
      </c>
      <c r="D53" s="335" t="s">
        <v>40759</v>
      </c>
      <c r="E53" s="362">
        <v>2180817.52</v>
      </c>
      <c r="F53" s="335" t="s">
        <v>466</v>
      </c>
    </row>
    <row r="54" spans="1:9">
      <c r="A54" s="333"/>
      <c r="B54" s="2237" t="s">
        <v>810</v>
      </c>
      <c r="C54" s="2238"/>
      <c r="D54" s="335"/>
      <c r="E54" s="362"/>
      <c r="F54" s="335"/>
    </row>
    <row r="55" spans="1:9" ht="47.25">
      <c r="A55" s="333">
        <v>6</v>
      </c>
      <c r="B55" s="335" t="s">
        <v>40127</v>
      </c>
      <c r="C55" s="333" t="s">
        <v>40128</v>
      </c>
      <c r="D55" s="335" t="s">
        <v>115</v>
      </c>
      <c r="E55" s="1877">
        <v>500000</v>
      </c>
      <c r="F55" s="335" t="s">
        <v>4</v>
      </c>
    </row>
    <row r="56" spans="1:9" ht="47.25">
      <c r="A56" s="333">
        <v>7</v>
      </c>
      <c r="B56" s="335" t="s">
        <v>40129</v>
      </c>
      <c r="C56" s="333" t="s">
        <v>40130</v>
      </c>
      <c r="D56" s="335" t="s">
        <v>115</v>
      </c>
      <c r="E56" s="1877">
        <v>500000</v>
      </c>
      <c r="F56" s="335" t="s">
        <v>4</v>
      </c>
    </row>
    <row r="57" spans="1:9" ht="47.25">
      <c r="A57" s="333">
        <v>8</v>
      </c>
      <c r="B57" s="335" t="s">
        <v>40131</v>
      </c>
      <c r="C57" s="333" t="s">
        <v>40132</v>
      </c>
      <c r="D57" s="335" t="s">
        <v>115</v>
      </c>
      <c r="E57" s="1877">
        <v>500000</v>
      </c>
      <c r="F57" s="335" t="s">
        <v>4</v>
      </c>
    </row>
    <row r="58" spans="1:9" ht="47.25">
      <c r="A58" s="333">
        <v>9</v>
      </c>
      <c r="B58" s="335" t="s">
        <v>40133</v>
      </c>
      <c r="C58" s="333" t="s">
        <v>40134</v>
      </c>
      <c r="D58" s="335" t="s">
        <v>115</v>
      </c>
      <c r="E58" s="1877">
        <v>500000</v>
      </c>
      <c r="F58" s="335" t="s">
        <v>4</v>
      </c>
    </row>
    <row r="59" spans="1:9" ht="47.25">
      <c r="A59" s="333">
        <v>10</v>
      </c>
      <c r="B59" s="335" t="s">
        <v>40135</v>
      </c>
      <c r="C59" s="333" t="s">
        <v>40136</v>
      </c>
      <c r="D59" s="335" t="s">
        <v>115</v>
      </c>
      <c r="E59" s="1877">
        <v>500000</v>
      </c>
      <c r="F59" s="335" t="s">
        <v>4</v>
      </c>
    </row>
    <row r="60" spans="1:9" ht="47.25">
      <c r="A60" s="333">
        <v>11</v>
      </c>
      <c r="B60" s="335" t="s">
        <v>40137</v>
      </c>
      <c r="C60" s="333" t="s">
        <v>40138</v>
      </c>
      <c r="D60" s="335" t="s">
        <v>115</v>
      </c>
      <c r="E60" s="1877">
        <v>500000</v>
      </c>
      <c r="F60" s="335" t="s">
        <v>4</v>
      </c>
    </row>
    <row r="61" spans="1:9" ht="47.25">
      <c r="A61" s="333">
        <v>12</v>
      </c>
      <c r="B61" s="335" t="s">
        <v>40139</v>
      </c>
      <c r="C61" s="333" t="s">
        <v>40140</v>
      </c>
      <c r="D61" s="335" t="s">
        <v>115</v>
      </c>
      <c r="E61" s="1877">
        <v>500000</v>
      </c>
      <c r="F61" s="335" t="s">
        <v>4</v>
      </c>
    </row>
    <row r="62" spans="1:9" ht="47.25">
      <c r="A62" s="333">
        <v>13</v>
      </c>
      <c r="B62" s="335" t="s">
        <v>40141</v>
      </c>
      <c r="C62" s="333" t="s">
        <v>40142</v>
      </c>
      <c r="D62" s="335" t="s">
        <v>115</v>
      </c>
      <c r="E62" s="1877">
        <v>500000</v>
      </c>
      <c r="F62" s="335" t="s">
        <v>4</v>
      </c>
    </row>
    <row r="63" spans="1:9" ht="47.25">
      <c r="A63" s="333">
        <v>14</v>
      </c>
      <c r="B63" s="335" t="s">
        <v>16632</v>
      </c>
      <c r="C63" s="333" t="s">
        <v>40143</v>
      </c>
      <c r="D63" s="335" t="s">
        <v>115</v>
      </c>
      <c r="E63" s="1877">
        <v>500000</v>
      </c>
      <c r="F63" s="335" t="s">
        <v>4</v>
      </c>
    </row>
    <row r="64" spans="1:9" ht="47.25">
      <c r="A64" s="333">
        <v>15</v>
      </c>
      <c r="B64" s="335" t="s">
        <v>10013</v>
      </c>
      <c r="C64" s="333" t="s">
        <v>40144</v>
      </c>
      <c r="D64" s="335" t="s">
        <v>115</v>
      </c>
      <c r="E64" s="1877">
        <v>500000</v>
      </c>
      <c r="F64" s="335" t="s">
        <v>4</v>
      </c>
    </row>
    <row r="65" spans="1:6" ht="31.5">
      <c r="A65" s="333">
        <v>16</v>
      </c>
      <c r="B65" s="335" t="s">
        <v>40145</v>
      </c>
      <c r="C65" s="333" t="s">
        <v>40146</v>
      </c>
      <c r="D65" s="335" t="s">
        <v>827</v>
      </c>
      <c r="E65" s="1877">
        <v>500000</v>
      </c>
      <c r="F65" s="335" t="s">
        <v>4</v>
      </c>
    </row>
    <row r="66" spans="1:6" ht="47.25">
      <c r="A66" s="333">
        <v>17</v>
      </c>
      <c r="B66" s="335" t="s">
        <v>40147</v>
      </c>
      <c r="C66" s="333" t="s">
        <v>40148</v>
      </c>
      <c r="D66" s="335" t="s">
        <v>115</v>
      </c>
      <c r="E66" s="1877">
        <v>500000</v>
      </c>
      <c r="F66" s="335" t="s">
        <v>4</v>
      </c>
    </row>
    <row r="67" spans="1:6" ht="47.25">
      <c r="A67" s="333">
        <v>18</v>
      </c>
      <c r="B67" s="335" t="s">
        <v>40149</v>
      </c>
      <c r="C67" s="333" t="s">
        <v>40150</v>
      </c>
      <c r="D67" s="335" t="s">
        <v>115</v>
      </c>
      <c r="E67" s="1877">
        <v>500000</v>
      </c>
      <c r="F67" s="335" t="s">
        <v>4</v>
      </c>
    </row>
    <row r="68" spans="1:6" ht="47.25">
      <c r="A68" s="333">
        <v>19</v>
      </c>
      <c r="B68" s="335" t="s">
        <v>40151</v>
      </c>
      <c r="C68" s="333" t="s">
        <v>40152</v>
      </c>
      <c r="D68" s="335" t="s">
        <v>115</v>
      </c>
      <c r="E68" s="1877">
        <v>500000</v>
      </c>
      <c r="F68" s="335" t="s">
        <v>4</v>
      </c>
    </row>
    <row r="69" spans="1:6" ht="47.25">
      <c r="A69" s="333">
        <v>20</v>
      </c>
      <c r="B69" s="335" t="s">
        <v>40153</v>
      </c>
      <c r="C69" s="333" t="s">
        <v>40154</v>
      </c>
      <c r="D69" s="335" t="s">
        <v>115</v>
      </c>
      <c r="E69" s="1877">
        <v>500000</v>
      </c>
      <c r="F69" s="335" t="s">
        <v>4</v>
      </c>
    </row>
    <row r="70" spans="1:6" ht="47.25">
      <c r="A70" s="333">
        <v>21</v>
      </c>
      <c r="B70" s="335" t="s">
        <v>40155</v>
      </c>
      <c r="C70" s="333" t="s">
        <v>40156</v>
      </c>
      <c r="D70" s="335" t="s">
        <v>115</v>
      </c>
      <c r="E70" s="1877">
        <v>500000</v>
      </c>
      <c r="F70" s="335" t="s">
        <v>4</v>
      </c>
    </row>
    <row r="71" spans="1:6" ht="47.25">
      <c r="A71" s="333">
        <v>22</v>
      </c>
      <c r="B71" s="335" t="s">
        <v>40157</v>
      </c>
      <c r="C71" s="333" t="s">
        <v>40158</v>
      </c>
      <c r="D71" s="335" t="s">
        <v>115</v>
      </c>
      <c r="E71" s="1877">
        <v>500000</v>
      </c>
      <c r="F71" s="335" t="s">
        <v>4</v>
      </c>
    </row>
    <row r="72" spans="1:6" ht="47.25">
      <c r="A72" s="333">
        <v>23</v>
      </c>
      <c r="B72" s="335" t="s">
        <v>40159</v>
      </c>
      <c r="C72" s="333" t="s">
        <v>40160</v>
      </c>
      <c r="D72" s="335" t="s">
        <v>115</v>
      </c>
      <c r="E72" s="1877">
        <v>500000</v>
      </c>
      <c r="F72" s="335" t="s">
        <v>4</v>
      </c>
    </row>
    <row r="73" spans="1:6" ht="31.5">
      <c r="A73" s="333">
        <v>24</v>
      </c>
      <c r="B73" s="335" t="s">
        <v>40161</v>
      </c>
      <c r="C73" s="333" t="s">
        <v>40162</v>
      </c>
      <c r="D73" s="335" t="s">
        <v>27048</v>
      </c>
      <c r="E73" s="1877">
        <v>350000</v>
      </c>
      <c r="F73" s="335" t="s">
        <v>4</v>
      </c>
    </row>
    <row r="74" spans="1:6" ht="47.25">
      <c r="A74" s="333">
        <v>25</v>
      </c>
      <c r="B74" s="335" t="s">
        <v>40163</v>
      </c>
      <c r="C74" s="333" t="s">
        <v>40164</v>
      </c>
      <c r="D74" s="335" t="s">
        <v>115</v>
      </c>
      <c r="E74" s="1877">
        <v>500000</v>
      </c>
      <c r="F74" s="335" t="s">
        <v>4</v>
      </c>
    </row>
    <row r="75" spans="1:6" ht="47.25">
      <c r="A75" s="333">
        <v>26</v>
      </c>
      <c r="B75" s="335" t="s">
        <v>40165</v>
      </c>
      <c r="C75" s="333" t="s">
        <v>40166</v>
      </c>
      <c r="D75" s="335" t="s">
        <v>115</v>
      </c>
      <c r="E75" s="1877">
        <v>500000</v>
      </c>
      <c r="F75" s="335" t="s">
        <v>4</v>
      </c>
    </row>
    <row r="76" spans="1:6" ht="47.25">
      <c r="A76" s="333">
        <v>27</v>
      </c>
      <c r="B76" s="335" t="s">
        <v>40167</v>
      </c>
      <c r="C76" s="333" t="s">
        <v>40168</v>
      </c>
      <c r="D76" s="335" t="s">
        <v>21807</v>
      </c>
      <c r="E76" s="1877">
        <v>450000</v>
      </c>
      <c r="F76" s="335" t="s">
        <v>4</v>
      </c>
    </row>
    <row r="77" spans="1:6" ht="47.25">
      <c r="A77" s="333">
        <v>28</v>
      </c>
      <c r="B77" s="335" t="s">
        <v>40169</v>
      </c>
      <c r="C77" s="333" t="s">
        <v>40170</v>
      </c>
      <c r="D77" s="335" t="s">
        <v>115</v>
      </c>
      <c r="E77" s="1877">
        <v>500000</v>
      </c>
      <c r="F77" s="335" t="s">
        <v>4</v>
      </c>
    </row>
    <row r="78" spans="1:6" ht="47.25">
      <c r="A78" s="333">
        <v>29</v>
      </c>
      <c r="B78" s="335" t="s">
        <v>40171</v>
      </c>
      <c r="C78" s="333" t="s">
        <v>40172</v>
      </c>
      <c r="D78" s="335" t="s">
        <v>115</v>
      </c>
      <c r="E78" s="1877">
        <v>500000</v>
      </c>
      <c r="F78" s="335" t="s">
        <v>4</v>
      </c>
    </row>
    <row r="79" spans="1:6" ht="47.25">
      <c r="A79" s="333">
        <v>30</v>
      </c>
      <c r="B79" s="335" t="s">
        <v>40173</v>
      </c>
      <c r="C79" s="333" t="s">
        <v>40174</v>
      </c>
      <c r="D79" s="335" t="s">
        <v>115</v>
      </c>
      <c r="E79" s="1877">
        <v>500000</v>
      </c>
      <c r="F79" s="335" t="s">
        <v>4</v>
      </c>
    </row>
    <row r="80" spans="1:6" ht="47.25">
      <c r="A80" s="333">
        <v>31</v>
      </c>
      <c r="B80" s="335" t="s">
        <v>40175</v>
      </c>
      <c r="C80" s="333" t="s">
        <v>40176</v>
      </c>
      <c r="D80" s="335" t="s">
        <v>115</v>
      </c>
      <c r="E80" s="1877">
        <v>500000</v>
      </c>
      <c r="F80" s="335" t="s">
        <v>4</v>
      </c>
    </row>
    <row r="81" spans="1:6" ht="47.25">
      <c r="A81" s="333">
        <v>32</v>
      </c>
      <c r="B81" s="335" t="s">
        <v>40177</v>
      </c>
      <c r="C81" s="333" t="s">
        <v>40178</v>
      </c>
      <c r="D81" s="335" t="s">
        <v>115</v>
      </c>
      <c r="E81" s="1877">
        <v>500000</v>
      </c>
      <c r="F81" s="335" t="s">
        <v>4</v>
      </c>
    </row>
    <row r="82" spans="1:6" ht="47.25">
      <c r="A82" s="333">
        <v>33</v>
      </c>
      <c r="B82" s="335" t="s">
        <v>40179</v>
      </c>
      <c r="C82" s="333" t="s">
        <v>40180</v>
      </c>
      <c r="D82" s="335" t="s">
        <v>115</v>
      </c>
      <c r="E82" s="1877">
        <v>500000</v>
      </c>
      <c r="F82" s="335" t="s">
        <v>4</v>
      </c>
    </row>
    <row r="83" spans="1:6" ht="47.25">
      <c r="A83" s="333">
        <v>34</v>
      </c>
      <c r="B83" s="335" t="s">
        <v>40181</v>
      </c>
      <c r="C83" s="333" t="s">
        <v>40182</v>
      </c>
      <c r="D83" s="335" t="s">
        <v>115</v>
      </c>
      <c r="E83" s="1877">
        <v>500000</v>
      </c>
      <c r="F83" s="335" t="s">
        <v>4</v>
      </c>
    </row>
    <row r="84" spans="1:6" ht="47.25">
      <c r="A84" s="333">
        <v>35</v>
      </c>
      <c r="B84" s="335" t="s">
        <v>40183</v>
      </c>
      <c r="C84" s="333" t="s">
        <v>40184</v>
      </c>
      <c r="D84" s="335" t="s">
        <v>115</v>
      </c>
      <c r="E84" s="1877">
        <v>500000</v>
      </c>
      <c r="F84" s="335" t="s">
        <v>4</v>
      </c>
    </row>
    <row r="85" spans="1:6" ht="47.25">
      <c r="A85" s="333">
        <v>36</v>
      </c>
      <c r="B85" s="335" t="s">
        <v>40185</v>
      </c>
      <c r="C85" s="333" t="s">
        <v>40186</v>
      </c>
      <c r="D85" s="335" t="s">
        <v>115</v>
      </c>
      <c r="E85" s="1877">
        <v>500000</v>
      </c>
      <c r="F85" s="335" t="s">
        <v>4</v>
      </c>
    </row>
    <row r="86" spans="1:6" ht="47.25">
      <c r="A86" s="333">
        <v>37</v>
      </c>
      <c r="B86" s="335" t="s">
        <v>40187</v>
      </c>
      <c r="C86" s="333" t="s">
        <v>40188</v>
      </c>
      <c r="D86" s="335" t="s">
        <v>115</v>
      </c>
      <c r="E86" s="1877">
        <v>500000</v>
      </c>
      <c r="F86" s="335" t="s">
        <v>4</v>
      </c>
    </row>
    <row r="87" spans="1:6" ht="47.25">
      <c r="A87" s="333">
        <v>38</v>
      </c>
      <c r="B87" s="335" t="s">
        <v>40189</v>
      </c>
      <c r="C87" s="333" t="s">
        <v>40190</v>
      </c>
      <c r="D87" s="335" t="s">
        <v>115</v>
      </c>
      <c r="E87" s="1877">
        <v>500000</v>
      </c>
      <c r="F87" s="335" t="s">
        <v>4</v>
      </c>
    </row>
    <row r="88" spans="1:6" ht="47.25">
      <c r="A88" s="333">
        <v>39</v>
      </c>
      <c r="B88" s="335" t="s">
        <v>40191</v>
      </c>
      <c r="C88" s="333" t="s">
        <v>40192</v>
      </c>
      <c r="D88" s="335" t="s">
        <v>115</v>
      </c>
      <c r="E88" s="1877">
        <v>500000</v>
      </c>
      <c r="F88" s="335" t="s">
        <v>4</v>
      </c>
    </row>
    <row r="89" spans="1:6" ht="47.25">
      <c r="A89" s="333">
        <v>40</v>
      </c>
      <c r="B89" s="335" t="s">
        <v>40193</v>
      </c>
      <c r="C89" s="333" t="s">
        <v>40194</v>
      </c>
      <c r="D89" s="335" t="s">
        <v>115</v>
      </c>
      <c r="E89" s="1877">
        <v>500000</v>
      </c>
      <c r="F89" s="335" t="s">
        <v>4</v>
      </c>
    </row>
    <row r="90" spans="1:6" ht="47.25">
      <c r="A90" s="333">
        <v>41</v>
      </c>
      <c r="B90" s="335" t="s">
        <v>40195</v>
      </c>
      <c r="C90" s="333" t="s">
        <v>40196</v>
      </c>
      <c r="D90" s="335" t="s">
        <v>115</v>
      </c>
      <c r="E90" s="1877">
        <v>500000</v>
      </c>
      <c r="F90" s="335" t="s">
        <v>4</v>
      </c>
    </row>
    <row r="91" spans="1:6" ht="31.5">
      <c r="A91" s="333">
        <v>42</v>
      </c>
      <c r="B91" s="335" t="s">
        <v>40197</v>
      </c>
      <c r="C91" s="333" t="s">
        <v>40198</v>
      </c>
      <c r="D91" s="335" t="s">
        <v>40199</v>
      </c>
      <c r="E91" s="1877">
        <v>300000</v>
      </c>
      <c r="F91" s="335" t="s">
        <v>4</v>
      </c>
    </row>
    <row r="92" spans="1:6" ht="47.25">
      <c r="A92" s="333">
        <v>43</v>
      </c>
      <c r="B92" s="335" t="s">
        <v>40200</v>
      </c>
      <c r="C92" s="333" t="s">
        <v>40201</v>
      </c>
      <c r="D92" s="335" t="s">
        <v>115</v>
      </c>
      <c r="E92" s="1877">
        <v>500000</v>
      </c>
      <c r="F92" s="335" t="s">
        <v>4</v>
      </c>
    </row>
    <row r="93" spans="1:6" ht="47.25">
      <c r="A93" s="333">
        <v>44</v>
      </c>
      <c r="B93" s="335" t="s">
        <v>40202</v>
      </c>
      <c r="C93" s="333" t="s">
        <v>40203</v>
      </c>
      <c r="D93" s="335" t="s">
        <v>115</v>
      </c>
      <c r="E93" s="1877">
        <v>500000</v>
      </c>
      <c r="F93" s="335" t="s">
        <v>4</v>
      </c>
    </row>
    <row r="94" spans="1:6" ht="47.25">
      <c r="A94" s="333">
        <v>45</v>
      </c>
      <c r="B94" s="335" t="s">
        <v>40204</v>
      </c>
      <c r="C94" s="333" t="s">
        <v>40205</v>
      </c>
      <c r="D94" s="335" t="s">
        <v>115</v>
      </c>
      <c r="E94" s="1877">
        <v>500000</v>
      </c>
      <c r="F94" s="335" t="s">
        <v>4</v>
      </c>
    </row>
    <row r="95" spans="1:6" ht="47.25">
      <c r="A95" s="333">
        <v>46</v>
      </c>
      <c r="B95" s="335" t="s">
        <v>40206</v>
      </c>
      <c r="C95" s="333" t="s">
        <v>40207</v>
      </c>
      <c r="D95" s="335" t="s">
        <v>115</v>
      </c>
      <c r="E95" s="1877">
        <v>500000</v>
      </c>
      <c r="F95" s="335" t="s">
        <v>4</v>
      </c>
    </row>
    <row r="96" spans="1:6" ht="47.25">
      <c r="A96" s="333">
        <v>47</v>
      </c>
      <c r="B96" s="335" t="s">
        <v>40208</v>
      </c>
      <c r="C96" s="333" t="s">
        <v>40209</v>
      </c>
      <c r="D96" s="335" t="s">
        <v>115</v>
      </c>
      <c r="E96" s="1877">
        <v>600000</v>
      </c>
      <c r="F96" s="335" t="s">
        <v>4</v>
      </c>
    </row>
    <row r="97" spans="1:6" ht="47.25">
      <c r="A97" s="333">
        <v>48</v>
      </c>
      <c r="B97" s="335" t="s">
        <v>40210</v>
      </c>
      <c r="C97" s="333" t="s">
        <v>40211</v>
      </c>
      <c r="D97" s="335" t="s">
        <v>115</v>
      </c>
      <c r="E97" s="1877">
        <v>500000</v>
      </c>
      <c r="F97" s="335" t="s">
        <v>4</v>
      </c>
    </row>
    <row r="98" spans="1:6" ht="47.25">
      <c r="A98" s="333">
        <v>49</v>
      </c>
      <c r="B98" s="335" t="s">
        <v>13908</v>
      </c>
      <c r="C98" s="333" t="s">
        <v>40212</v>
      </c>
      <c r="D98" s="335" t="s">
        <v>115</v>
      </c>
      <c r="E98" s="1877">
        <v>500000</v>
      </c>
      <c r="F98" s="335" t="s">
        <v>4</v>
      </c>
    </row>
    <row r="99" spans="1:6" ht="47.25">
      <c r="A99" s="333">
        <v>50</v>
      </c>
      <c r="B99" s="335" t="s">
        <v>40213</v>
      </c>
      <c r="C99" s="333" t="s">
        <v>40214</v>
      </c>
      <c r="D99" s="335" t="s">
        <v>115</v>
      </c>
      <c r="E99" s="1877">
        <v>500000</v>
      </c>
      <c r="F99" s="335" t="s">
        <v>4</v>
      </c>
    </row>
    <row r="100" spans="1:6" ht="47.25">
      <c r="A100" s="333">
        <v>51</v>
      </c>
      <c r="B100" s="335" t="s">
        <v>7425</v>
      </c>
      <c r="C100" s="333" t="s">
        <v>40215</v>
      </c>
      <c r="D100" s="335" t="s">
        <v>115</v>
      </c>
      <c r="E100" s="1877">
        <v>500000</v>
      </c>
      <c r="F100" s="335" t="s">
        <v>4</v>
      </c>
    </row>
    <row r="101" spans="1:6" ht="47.25">
      <c r="A101" s="333">
        <v>52</v>
      </c>
      <c r="B101" s="335" t="s">
        <v>40216</v>
      </c>
      <c r="C101" s="333" t="s">
        <v>40217</v>
      </c>
      <c r="D101" s="335" t="s">
        <v>115</v>
      </c>
      <c r="E101" s="1877">
        <v>500000</v>
      </c>
      <c r="F101" s="335" t="s">
        <v>4</v>
      </c>
    </row>
    <row r="102" spans="1:6" ht="78.75">
      <c r="A102" s="333">
        <v>53</v>
      </c>
      <c r="B102" s="335" t="s">
        <v>40218</v>
      </c>
      <c r="C102" s="333" t="s">
        <v>40219</v>
      </c>
      <c r="D102" s="335" t="s">
        <v>40220</v>
      </c>
      <c r="E102" s="1877">
        <v>400000</v>
      </c>
      <c r="F102" s="335" t="s">
        <v>583</v>
      </c>
    </row>
    <row r="103" spans="1:6" ht="47.25">
      <c r="A103" s="333">
        <v>54</v>
      </c>
      <c r="B103" s="335" t="s">
        <v>40221</v>
      </c>
      <c r="C103" s="333" t="s">
        <v>40222</v>
      </c>
      <c r="D103" s="335" t="s">
        <v>115</v>
      </c>
      <c r="E103" s="1877">
        <v>500000</v>
      </c>
      <c r="F103" s="335" t="s">
        <v>4</v>
      </c>
    </row>
    <row r="104" spans="1:6" ht="47.25">
      <c r="A104" s="333">
        <v>55</v>
      </c>
      <c r="B104" s="335" t="s">
        <v>12081</v>
      </c>
      <c r="C104" s="333" t="s">
        <v>40223</v>
      </c>
      <c r="D104" s="335" t="s">
        <v>115</v>
      </c>
      <c r="E104" s="1877">
        <v>500000</v>
      </c>
      <c r="F104" s="335" t="s">
        <v>4</v>
      </c>
    </row>
    <row r="105" spans="1:6" ht="31.5">
      <c r="A105" s="333">
        <v>56</v>
      </c>
      <c r="B105" s="335" t="s">
        <v>40224</v>
      </c>
      <c r="C105" s="333" t="s">
        <v>40225</v>
      </c>
      <c r="D105" s="335" t="s">
        <v>40226</v>
      </c>
      <c r="E105" s="1877">
        <v>300000</v>
      </c>
      <c r="F105" s="335" t="s">
        <v>4</v>
      </c>
    </row>
    <row r="106" spans="1:6" ht="47.25">
      <c r="A106" s="333">
        <v>57</v>
      </c>
      <c r="B106" s="335" t="s">
        <v>40227</v>
      </c>
      <c r="C106" s="333" t="s">
        <v>40228</v>
      </c>
      <c r="D106" s="335" t="s">
        <v>115</v>
      </c>
      <c r="E106" s="1877">
        <v>500000</v>
      </c>
      <c r="F106" s="335" t="s">
        <v>4</v>
      </c>
    </row>
    <row r="107" spans="1:6" ht="47.25">
      <c r="A107" s="333">
        <v>58</v>
      </c>
      <c r="B107" s="335" t="s">
        <v>40229</v>
      </c>
      <c r="C107" s="333" t="s">
        <v>40230</v>
      </c>
      <c r="D107" s="335" t="s">
        <v>115</v>
      </c>
      <c r="E107" s="1877">
        <v>500000</v>
      </c>
      <c r="F107" s="335" t="s">
        <v>4</v>
      </c>
    </row>
    <row r="108" spans="1:6" ht="47.25">
      <c r="A108" s="333">
        <v>59</v>
      </c>
      <c r="B108" s="335" t="s">
        <v>40231</v>
      </c>
      <c r="C108" s="333" t="s">
        <v>40232</v>
      </c>
      <c r="D108" s="335" t="s">
        <v>115</v>
      </c>
      <c r="E108" s="1877">
        <v>500000</v>
      </c>
      <c r="F108" s="335" t="s">
        <v>4</v>
      </c>
    </row>
    <row r="109" spans="1:6" ht="47.25">
      <c r="A109" s="333">
        <v>60</v>
      </c>
      <c r="B109" s="335" t="s">
        <v>40233</v>
      </c>
      <c r="C109" s="333" t="s">
        <v>40234</v>
      </c>
      <c r="D109" s="335" t="s">
        <v>115</v>
      </c>
      <c r="E109" s="1877">
        <v>500000</v>
      </c>
      <c r="F109" s="335" t="s">
        <v>4</v>
      </c>
    </row>
    <row r="110" spans="1:6" ht="47.25">
      <c r="A110" s="333">
        <v>61</v>
      </c>
      <c r="B110" s="335" t="s">
        <v>9134</v>
      </c>
      <c r="C110" s="333" t="s">
        <v>40235</v>
      </c>
      <c r="D110" s="335" t="s">
        <v>115</v>
      </c>
      <c r="E110" s="1877">
        <v>500000</v>
      </c>
      <c r="F110" s="335" t="s">
        <v>4</v>
      </c>
    </row>
    <row r="111" spans="1:6" ht="47.25">
      <c r="A111" s="333">
        <v>62</v>
      </c>
      <c r="B111" s="335" t="s">
        <v>40236</v>
      </c>
      <c r="C111" s="333" t="s">
        <v>40237</v>
      </c>
      <c r="D111" s="335" t="s">
        <v>115</v>
      </c>
      <c r="E111" s="1877">
        <v>500000</v>
      </c>
      <c r="F111" s="335" t="s">
        <v>4</v>
      </c>
    </row>
    <row r="112" spans="1:6" ht="47.25">
      <c r="A112" s="333">
        <v>63</v>
      </c>
      <c r="B112" s="335" t="s">
        <v>40238</v>
      </c>
      <c r="C112" s="333" t="s">
        <v>40239</v>
      </c>
      <c r="D112" s="335" t="s">
        <v>115</v>
      </c>
      <c r="E112" s="1877">
        <v>500000</v>
      </c>
      <c r="F112" s="335" t="s">
        <v>4</v>
      </c>
    </row>
    <row r="113" spans="1:6" ht="47.25">
      <c r="A113" s="333">
        <v>64</v>
      </c>
      <c r="B113" s="335" t="s">
        <v>11870</v>
      </c>
      <c r="C113" s="333" t="s">
        <v>40240</v>
      </c>
      <c r="D113" s="335" t="s">
        <v>115</v>
      </c>
      <c r="E113" s="1877">
        <v>700000</v>
      </c>
      <c r="F113" s="335" t="s">
        <v>4</v>
      </c>
    </row>
    <row r="114" spans="1:6" ht="47.25">
      <c r="A114" s="333">
        <v>65</v>
      </c>
      <c r="B114" s="335" t="s">
        <v>40241</v>
      </c>
      <c r="C114" s="333" t="s">
        <v>40242</v>
      </c>
      <c r="D114" s="335" t="s">
        <v>115</v>
      </c>
      <c r="E114" s="1877">
        <v>500000</v>
      </c>
      <c r="F114" s="335" t="s">
        <v>4</v>
      </c>
    </row>
    <row r="115" spans="1:6" ht="47.25">
      <c r="A115" s="333">
        <v>66</v>
      </c>
      <c r="B115" s="335" t="s">
        <v>40243</v>
      </c>
      <c r="C115" s="333" t="s">
        <v>40244</v>
      </c>
      <c r="D115" s="335" t="s">
        <v>115</v>
      </c>
      <c r="E115" s="1877">
        <v>500000</v>
      </c>
      <c r="F115" s="335" t="s">
        <v>4</v>
      </c>
    </row>
    <row r="116" spans="1:6" ht="47.25">
      <c r="A116" s="333">
        <v>67</v>
      </c>
      <c r="B116" s="335" t="s">
        <v>40245</v>
      </c>
      <c r="C116" s="333" t="s">
        <v>40246</v>
      </c>
      <c r="D116" s="335" t="s">
        <v>40247</v>
      </c>
      <c r="E116" s="1877">
        <v>2000000</v>
      </c>
      <c r="F116" s="335" t="s">
        <v>763</v>
      </c>
    </row>
    <row r="117" spans="1:6" ht="47.25">
      <c r="A117" s="333">
        <v>68</v>
      </c>
      <c r="B117" s="335" t="s">
        <v>40248</v>
      </c>
      <c r="C117" s="333" t="s">
        <v>40249</v>
      </c>
      <c r="D117" s="335" t="s">
        <v>40250</v>
      </c>
      <c r="E117" s="1877">
        <v>2000000</v>
      </c>
      <c r="F117" s="335" t="s">
        <v>763</v>
      </c>
    </row>
    <row r="118" spans="1:6" ht="47.25">
      <c r="A118" s="333">
        <v>69</v>
      </c>
      <c r="B118" s="335" t="s">
        <v>42832</v>
      </c>
      <c r="C118" s="333" t="s">
        <v>40251</v>
      </c>
      <c r="D118" s="335" t="s">
        <v>115</v>
      </c>
      <c r="E118" s="1877">
        <v>500000</v>
      </c>
      <c r="F118" s="335" t="s">
        <v>763</v>
      </c>
    </row>
    <row r="119" spans="1:6" ht="47.25">
      <c r="A119" s="333">
        <v>70</v>
      </c>
      <c r="B119" s="335" t="s">
        <v>40252</v>
      </c>
      <c r="C119" s="333" t="s">
        <v>40253</v>
      </c>
      <c r="D119" s="335" t="s">
        <v>4686</v>
      </c>
      <c r="E119" s="1877">
        <v>500000</v>
      </c>
      <c r="F119" s="335" t="s">
        <v>763</v>
      </c>
    </row>
    <row r="120" spans="1:6" ht="47.25">
      <c r="A120" s="333">
        <v>71</v>
      </c>
      <c r="B120" s="335" t="s">
        <v>40254</v>
      </c>
      <c r="C120" s="333" t="s">
        <v>40255</v>
      </c>
      <c r="D120" s="335" t="s">
        <v>4686</v>
      </c>
      <c r="E120" s="1877">
        <v>500000</v>
      </c>
      <c r="F120" s="335" t="s">
        <v>763</v>
      </c>
    </row>
    <row r="121" spans="1:6" ht="63">
      <c r="A121" s="333">
        <v>72</v>
      </c>
      <c r="B121" s="335" t="s">
        <v>40256</v>
      </c>
      <c r="C121" s="333" t="s">
        <v>40257</v>
      </c>
      <c r="D121" s="335" t="s">
        <v>40258</v>
      </c>
      <c r="E121" s="1877">
        <v>236349.5</v>
      </c>
      <c r="F121" s="335" t="s">
        <v>583</v>
      </c>
    </row>
    <row r="122" spans="1:6" ht="47.25">
      <c r="A122" s="333">
        <v>73</v>
      </c>
      <c r="B122" s="335" t="s">
        <v>40259</v>
      </c>
      <c r="C122" s="333" t="s">
        <v>40260</v>
      </c>
      <c r="D122" s="335" t="s">
        <v>115</v>
      </c>
      <c r="E122" s="1877">
        <v>500000</v>
      </c>
      <c r="F122" s="335" t="s">
        <v>763</v>
      </c>
    </row>
    <row r="123" spans="1:6" ht="78.75">
      <c r="A123" s="333">
        <v>74</v>
      </c>
      <c r="B123" s="335" t="s">
        <v>40261</v>
      </c>
      <c r="C123" s="333" t="s">
        <v>40262</v>
      </c>
      <c r="D123" s="335" t="s">
        <v>40263</v>
      </c>
      <c r="E123" s="1877">
        <v>300000</v>
      </c>
      <c r="F123" s="335" t="s">
        <v>118</v>
      </c>
    </row>
    <row r="124" spans="1:6" ht="47.25">
      <c r="A124" s="333">
        <v>75</v>
      </c>
      <c r="B124" s="335" t="s">
        <v>40264</v>
      </c>
      <c r="C124" s="333" t="s">
        <v>40265</v>
      </c>
      <c r="D124" s="335" t="s">
        <v>72</v>
      </c>
      <c r="E124" s="1877">
        <v>1000000</v>
      </c>
      <c r="F124" s="335" t="s">
        <v>763</v>
      </c>
    </row>
    <row r="125" spans="1:6" ht="47.25">
      <c r="A125" s="333">
        <v>76</v>
      </c>
      <c r="B125" s="335" t="s">
        <v>40266</v>
      </c>
      <c r="C125" s="333" t="s">
        <v>40267</v>
      </c>
      <c r="D125" s="335" t="s">
        <v>115</v>
      </c>
      <c r="E125" s="1877">
        <v>500000</v>
      </c>
      <c r="F125" s="335" t="s">
        <v>4</v>
      </c>
    </row>
    <row r="126" spans="1:6" ht="47.25">
      <c r="A126" s="333">
        <v>77</v>
      </c>
      <c r="B126" s="335" t="s">
        <v>40268</v>
      </c>
      <c r="C126" s="333" t="s">
        <v>40269</v>
      </c>
      <c r="D126" s="335" t="s">
        <v>115</v>
      </c>
      <c r="E126" s="1877">
        <v>500000</v>
      </c>
      <c r="F126" s="335" t="s">
        <v>4</v>
      </c>
    </row>
    <row r="127" spans="1:6" ht="47.25">
      <c r="A127" s="333">
        <v>78</v>
      </c>
      <c r="B127" s="335" t="s">
        <v>40270</v>
      </c>
      <c r="C127" s="333" t="s">
        <v>40271</v>
      </c>
      <c r="D127" s="335" t="s">
        <v>115</v>
      </c>
      <c r="E127" s="1877">
        <v>500000</v>
      </c>
      <c r="F127" s="335" t="s">
        <v>4</v>
      </c>
    </row>
    <row r="128" spans="1:6" ht="47.25">
      <c r="A128" s="333">
        <v>79</v>
      </c>
      <c r="B128" s="335" t="s">
        <v>40272</v>
      </c>
      <c r="C128" s="333" t="s">
        <v>40273</v>
      </c>
      <c r="D128" s="335" t="s">
        <v>115</v>
      </c>
      <c r="E128" s="1877">
        <v>500000</v>
      </c>
      <c r="F128" s="335" t="s">
        <v>4</v>
      </c>
    </row>
    <row r="129" spans="1:6" ht="47.25">
      <c r="A129" s="333">
        <v>80</v>
      </c>
      <c r="B129" s="335" t="s">
        <v>41289</v>
      </c>
      <c r="C129" s="333" t="s">
        <v>41290</v>
      </c>
      <c r="D129" s="335" t="s">
        <v>115</v>
      </c>
      <c r="E129" s="1877">
        <v>500000</v>
      </c>
      <c r="F129" s="335" t="s">
        <v>4</v>
      </c>
    </row>
    <row r="130" spans="1:6" ht="47.25">
      <c r="A130" s="333">
        <v>81</v>
      </c>
      <c r="B130" s="335" t="s">
        <v>41291</v>
      </c>
      <c r="C130" s="333" t="s">
        <v>41292</v>
      </c>
      <c r="D130" s="335" t="s">
        <v>115</v>
      </c>
      <c r="E130" s="1877">
        <v>500000</v>
      </c>
      <c r="F130" s="335" t="s">
        <v>4</v>
      </c>
    </row>
    <row r="131" spans="1:6" ht="47.25">
      <c r="A131" s="333">
        <v>82</v>
      </c>
      <c r="B131" s="335" t="s">
        <v>41293</v>
      </c>
      <c r="C131" s="333" t="s">
        <v>41294</v>
      </c>
      <c r="D131" s="335" t="s">
        <v>115</v>
      </c>
      <c r="E131" s="1877">
        <v>500000</v>
      </c>
      <c r="F131" s="335" t="s">
        <v>4</v>
      </c>
    </row>
    <row r="132" spans="1:6" ht="47.25">
      <c r="A132" s="333">
        <v>83</v>
      </c>
      <c r="B132" s="335" t="s">
        <v>41296</v>
      </c>
      <c r="C132" s="333" t="s">
        <v>41297</v>
      </c>
      <c r="D132" s="335" t="s">
        <v>115</v>
      </c>
      <c r="E132" s="1877">
        <v>500000</v>
      </c>
      <c r="F132" s="335" t="s">
        <v>4</v>
      </c>
    </row>
    <row r="133" spans="1:6" ht="47.25">
      <c r="A133" s="333">
        <v>84</v>
      </c>
      <c r="B133" s="335" t="s">
        <v>41298</v>
      </c>
      <c r="C133" s="333" t="s">
        <v>41299</v>
      </c>
      <c r="D133" s="335" t="s">
        <v>115</v>
      </c>
      <c r="E133" s="1877">
        <v>500000</v>
      </c>
      <c r="F133" s="335" t="s">
        <v>4</v>
      </c>
    </row>
    <row r="134" spans="1:6" ht="47.25">
      <c r="A134" s="333">
        <v>85</v>
      </c>
      <c r="B134" s="335" t="s">
        <v>41300</v>
      </c>
      <c r="C134" s="333" t="s">
        <v>41301</v>
      </c>
      <c r="D134" s="335" t="s">
        <v>115</v>
      </c>
      <c r="E134" s="1877">
        <v>500000</v>
      </c>
      <c r="F134" s="335" t="s">
        <v>4</v>
      </c>
    </row>
    <row r="135" spans="1:6" ht="47.25">
      <c r="A135" s="333">
        <v>86</v>
      </c>
      <c r="B135" s="335" t="s">
        <v>41302</v>
      </c>
      <c r="C135" s="333" t="s">
        <v>41303</v>
      </c>
      <c r="D135" s="335" t="s">
        <v>115</v>
      </c>
      <c r="E135" s="1877">
        <v>500000</v>
      </c>
      <c r="F135" s="335" t="s">
        <v>4</v>
      </c>
    </row>
    <row r="136" spans="1:6" ht="47.25">
      <c r="A136" s="333">
        <v>87</v>
      </c>
      <c r="B136" s="335" t="s">
        <v>12132</v>
      </c>
      <c r="C136" s="333" t="s">
        <v>41304</v>
      </c>
      <c r="D136" s="335" t="s">
        <v>115</v>
      </c>
      <c r="E136" s="1877">
        <v>500000</v>
      </c>
      <c r="F136" s="335" t="s">
        <v>4</v>
      </c>
    </row>
    <row r="137" spans="1:6" ht="47.25">
      <c r="A137" s="333">
        <v>88</v>
      </c>
      <c r="B137" s="335" t="s">
        <v>41305</v>
      </c>
      <c r="C137" s="333" t="s">
        <v>41306</v>
      </c>
      <c r="D137" s="335" t="s">
        <v>115</v>
      </c>
      <c r="E137" s="1877">
        <v>500000</v>
      </c>
      <c r="F137" s="335" t="s">
        <v>4</v>
      </c>
    </row>
    <row r="138" spans="1:6" ht="47.25">
      <c r="A138" s="333">
        <v>89</v>
      </c>
      <c r="B138" s="335" t="s">
        <v>41307</v>
      </c>
      <c r="C138" s="333" t="s">
        <v>41308</v>
      </c>
      <c r="D138" s="335" t="s">
        <v>115</v>
      </c>
      <c r="E138" s="1877">
        <v>500000</v>
      </c>
      <c r="F138" s="335" t="s">
        <v>4</v>
      </c>
    </row>
    <row r="139" spans="1:6" ht="47.25">
      <c r="A139" s="333">
        <v>90</v>
      </c>
      <c r="B139" s="335" t="s">
        <v>41309</v>
      </c>
      <c r="C139" s="333" t="s">
        <v>41310</v>
      </c>
      <c r="D139" s="335" t="s">
        <v>115</v>
      </c>
      <c r="E139" s="1877">
        <v>500000</v>
      </c>
      <c r="F139" s="335" t="s">
        <v>4</v>
      </c>
    </row>
    <row r="140" spans="1:6" ht="47.25">
      <c r="A140" s="333">
        <v>91</v>
      </c>
      <c r="B140" s="335" t="s">
        <v>41315</v>
      </c>
      <c r="C140" s="333" t="s">
        <v>41311</v>
      </c>
      <c r="D140" s="335" t="s">
        <v>115</v>
      </c>
      <c r="E140" s="1877">
        <v>500000</v>
      </c>
      <c r="F140" s="335" t="s">
        <v>4</v>
      </c>
    </row>
    <row r="141" spans="1:6">
      <c r="A141" s="333"/>
      <c r="B141" s="2237" t="s">
        <v>6358</v>
      </c>
      <c r="C141" s="2238"/>
      <c r="D141" s="335"/>
      <c r="E141" s="362"/>
      <c r="F141" s="335"/>
    </row>
    <row r="142" spans="1:6" ht="47.25">
      <c r="A142" s="333">
        <v>92</v>
      </c>
      <c r="B142" s="335" t="s">
        <v>41312</v>
      </c>
      <c r="C142" s="333" t="s">
        <v>41316</v>
      </c>
      <c r="D142" s="335" t="s">
        <v>41313</v>
      </c>
      <c r="E142" s="1877">
        <v>1500000</v>
      </c>
      <c r="F142" s="335" t="s">
        <v>4</v>
      </c>
    </row>
    <row r="143" spans="1:6">
      <c r="A143" s="333"/>
      <c r="B143" s="2294" t="s">
        <v>535</v>
      </c>
      <c r="C143" s="2296"/>
      <c r="D143" s="335"/>
      <c r="E143" s="362"/>
      <c r="F143" s="335"/>
    </row>
    <row r="144" spans="1:6" ht="47.25">
      <c r="A144" s="333">
        <v>93</v>
      </c>
      <c r="B144" s="335" t="s">
        <v>40274</v>
      </c>
      <c r="C144" s="333" t="s">
        <v>40275</v>
      </c>
      <c r="D144" s="335" t="s">
        <v>4686</v>
      </c>
      <c r="E144" s="1877">
        <v>500000</v>
      </c>
      <c r="F144" s="335" t="s">
        <v>4</v>
      </c>
    </row>
    <row r="145" spans="1:6" ht="47.25">
      <c r="A145" s="333">
        <v>94</v>
      </c>
      <c r="B145" s="335" t="s">
        <v>40276</v>
      </c>
      <c r="C145" s="333" t="s">
        <v>40277</v>
      </c>
      <c r="D145" s="335" t="s">
        <v>4686</v>
      </c>
      <c r="E145" s="1877">
        <v>500000</v>
      </c>
      <c r="F145" s="335" t="s">
        <v>4</v>
      </c>
    </row>
    <row r="146" spans="1:6" ht="47.25">
      <c r="A146" s="333">
        <v>95</v>
      </c>
      <c r="B146" s="335" t="s">
        <v>40278</v>
      </c>
      <c r="C146" s="333" t="s">
        <v>40279</v>
      </c>
      <c r="D146" s="335" t="s">
        <v>4686</v>
      </c>
      <c r="E146" s="1877">
        <v>500000</v>
      </c>
      <c r="F146" s="335" t="s">
        <v>4</v>
      </c>
    </row>
    <row r="147" spans="1:6" ht="47.25">
      <c r="A147" s="333">
        <v>96</v>
      </c>
      <c r="B147" s="335" t="s">
        <v>40280</v>
      </c>
      <c r="C147" s="333" t="s">
        <v>40281</v>
      </c>
      <c r="D147" s="335" t="s">
        <v>4683</v>
      </c>
      <c r="E147" s="1877">
        <v>700000</v>
      </c>
      <c r="F147" s="335" t="s">
        <v>4</v>
      </c>
    </row>
    <row r="148" spans="1:6" ht="63">
      <c r="A148" s="333">
        <v>97</v>
      </c>
      <c r="B148" s="335" t="s">
        <v>40282</v>
      </c>
      <c r="C148" s="333" t="s">
        <v>40283</v>
      </c>
      <c r="D148" s="335" t="s">
        <v>43299</v>
      </c>
      <c r="E148" s="1877">
        <v>300000</v>
      </c>
      <c r="F148" s="335" t="s">
        <v>118</v>
      </c>
    </row>
    <row r="149" spans="1:6" ht="47.25">
      <c r="A149" s="333">
        <v>98</v>
      </c>
      <c r="B149" s="335" t="s">
        <v>40284</v>
      </c>
      <c r="C149" s="333" t="s">
        <v>40285</v>
      </c>
      <c r="D149" s="335" t="s">
        <v>4686</v>
      </c>
      <c r="E149" s="1877">
        <v>700000</v>
      </c>
      <c r="F149" s="335" t="s">
        <v>4</v>
      </c>
    </row>
    <row r="150" spans="1:6" ht="47.25">
      <c r="A150" s="333">
        <v>99</v>
      </c>
      <c r="B150" s="335" t="s">
        <v>40286</v>
      </c>
      <c r="C150" s="333" t="s">
        <v>40287</v>
      </c>
      <c r="D150" s="335" t="s">
        <v>4686</v>
      </c>
      <c r="E150" s="1877">
        <v>500000</v>
      </c>
      <c r="F150" s="335" t="s">
        <v>4</v>
      </c>
    </row>
    <row r="151" spans="1:6" ht="31.5">
      <c r="A151" s="333">
        <v>100</v>
      </c>
      <c r="B151" s="335" t="s">
        <v>40288</v>
      </c>
      <c r="C151" s="333" t="s">
        <v>40289</v>
      </c>
      <c r="D151" s="335" t="s">
        <v>40290</v>
      </c>
      <c r="E151" s="1877">
        <v>450000</v>
      </c>
      <c r="F151" s="335" t="s">
        <v>4</v>
      </c>
    </row>
    <row r="152" spans="1:6" ht="47.25">
      <c r="A152" s="333">
        <v>101</v>
      </c>
      <c r="B152" s="335" t="s">
        <v>40291</v>
      </c>
      <c r="C152" s="333" t="s">
        <v>40292</v>
      </c>
      <c r="D152" s="335" t="s">
        <v>4686</v>
      </c>
      <c r="E152" s="1877">
        <v>500000</v>
      </c>
      <c r="F152" s="335" t="s">
        <v>4</v>
      </c>
    </row>
    <row r="153" spans="1:6" ht="47.25">
      <c r="A153" s="333">
        <v>102</v>
      </c>
      <c r="B153" s="335" t="s">
        <v>40293</v>
      </c>
      <c r="C153" s="333" t="s">
        <v>40294</v>
      </c>
      <c r="D153" s="335" t="s">
        <v>4686</v>
      </c>
      <c r="E153" s="1877">
        <v>500000</v>
      </c>
      <c r="F153" s="335" t="s">
        <v>4</v>
      </c>
    </row>
    <row r="154" spans="1:6" ht="63">
      <c r="A154" s="333">
        <v>103</v>
      </c>
      <c r="B154" s="335" t="s">
        <v>40295</v>
      </c>
      <c r="C154" s="333" t="s">
        <v>40296</v>
      </c>
      <c r="D154" s="335" t="s">
        <v>40297</v>
      </c>
      <c r="E154" s="1877">
        <v>450000</v>
      </c>
      <c r="F154" s="335" t="s">
        <v>118</v>
      </c>
    </row>
    <row r="155" spans="1:6" ht="47.25">
      <c r="A155" s="333">
        <v>104</v>
      </c>
      <c r="B155" s="335" t="s">
        <v>40298</v>
      </c>
      <c r="C155" s="333" t="s">
        <v>40299</v>
      </c>
      <c r="D155" s="335" t="s">
        <v>4686</v>
      </c>
      <c r="E155" s="1877">
        <v>500000</v>
      </c>
      <c r="F155" s="335" t="s">
        <v>4</v>
      </c>
    </row>
    <row r="156" spans="1:6" ht="78.75">
      <c r="A156" s="333">
        <v>105</v>
      </c>
      <c r="B156" s="335" t="s">
        <v>40300</v>
      </c>
      <c r="C156" s="333" t="s">
        <v>40301</v>
      </c>
      <c r="D156" s="335" t="s">
        <v>40761</v>
      </c>
      <c r="E156" s="1877">
        <v>500000</v>
      </c>
      <c r="F156" s="335" t="s">
        <v>118</v>
      </c>
    </row>
    <row r="157" spans="1:6" ht="47.25">
      <c r="A157" s="333">
        <v>106</v>
      </c>
      <c r="B157" s="335" t="s">
        <v>40302</v>
      </c>
      <c r="C157" s="333" t="s">
        <v>40303</v>
      </c>
      <c r="D157" s="335" t="s">
        <v>4686</v>
      </c>
      <c r="E157" s="1877">
        <v>650000</v>
      </c>
      <c r="F157" s="335" t="s">
        <v>4</v>
      </c>
    </row>
    <row r="158" spans="1:6" ht="47.25">
      <c r="A158" s="333">
        <v>107</v>
      </c>
      <c r="B158" s="335" t="s">
        <v>40304</v>
      </c>
      <c r="C158" s="333" t="s">
        <v>40305</v>
      </c>
      <c r="D158" s="335" t="s">
        <v>4686</v>
      </c>
      <c r="E158" s="1877">
        <v>500000</v>
      </c>
      <c r="F158" s="335" t="s">
        <v>4</v>
      </c>
    </row>
    <row r="159" spans="1:6" ht="47.25">
      <c r="A159" s="333">
        <v>108</v>
      </c>
      <c r="B159" s="335" t="s">
        <v>40306</v>
      </c>
      <c r="C159" s="333" t="s">
        <v>40307</v>
      </c>
      <c r="D159" s="335" t="s">
        <v>4686</v>
      </c>
      <c r="E159" s="1877">
        <v>500000</v>
      </c>
      <c r="F159" s="335" t="s">
        <v>4</v>
      </c>
    </row>
    <row r="160" spans="1:6" ht="47.25">
      <c r="A160" s="333">
        <v>109</v>
      </c>
      <c r="B160" s="335" t="s">
        <v>40308</v>
      </c>
      <c r="C160" s="333" t="s">
        <v>40309</v>
      </c>
      <c r="D160" s="335" t="s">
        <v>4686</v>
      </c>
      <c r="E160" s="1877">
        <v>500000</v>
      </c>
      <c r="F160" s="335" t="s">
        <v>4</v>
      </c>
    </row>
    <row r="161" spans="1:6" ht="47.25">
      <c r="A161" s="333">
        <v>110</v>
      </c>
      <c r="B161" s="335" t="s">
        <v>40310</v>
      </c>
      <c r="C161" s="333" t="s">
        <v>40311</v>
      </c>
      <c r="D161" s="335" t="s">
        <v>4686</v>
      </c>
      <c r="E161" s="1877">
        <v>500000</v>
      </c>
      <c r="F161" s="335" t="s">
        <v>4</v>
      </c>
    </row>
    <row r="162" spans="1:6" ht="47.25">
      <c r="A162" s="333">
        <v>111</v>
      </c>
      <c r="B162" s="335" t="s">
        <v>40312</v>
      </c>
      <c r="C162" s="333" t="s">
        <v>40313</v>
      </c>
      <c r="D162" s="335" t="s">
        <v>4686</v>
      </c>
      <c r="E162" s="1877">
        <v>700000</v>
      </c>
      <c r="F162" s="335" t="s">
        <v>4</v>
      </c>
    </row>
    <row r="163" spans="1:6" ht="31.5">
      <c r="A163" s="333">
        <v>112</v>
      </c>
      <c r="B163" s="335" t="s">
        <v>40314</v>
      </c>
      <c r="C163" s="333" t="s">
        <v>40315</v>
      </c>
      <c r="D163" s="335" t="s">
        <v>40316</v>
      </c>
      <c r="E163" s="1877">
        <v>1000000</v>
      </c>
      <c r="F163" s="335" t="s">
        <v>4</v>
      </c>
    </row>
    <row r="164" spans="1:6" ht="47.25">
      <c r="A164" s="333">
        <v>113</v>
      </c>
      <c r="B164" s="335" t="s">
        <v>40317</v>
      </c>
      <c r="C164" s="333" t="s">
        <v>40318</v>
      </c>
      <c r="D164" s="335" t="s">
        <v>4686</v>
      </c>
      <c r="E164" s="1877">
        <v>500000</v>
      </c>
      <c r="F164" s="335" t="s">
        <v>4</v>
      </c>
    </row>
    <row r="165" spans="1:6" ht="78.75">
      <c r="A165" s="333">
        <v>114</v>
      </c>
      <c r="B165" s="335" t="s">
        <v>43301</v>
      </c>
      <c r="C165" s="333" t="s">
        <v>40319</v>
      </c>
      <c r="D165" s="335" t="s">
        <v>40320</v>
      </c>
      <c r="E165" s="1877">
        <v>500000</v>
      </c>
      <c r="F165" s="335" t="s">
        <v>118</v>
      </c>
    </row>
    <row r="166" spans="1:6" ht="47.25">
      <c r="A166" s="333">
        <v>115</v>
      </c>
      <c r="B166" s="335" t="s">
        <v>40321</v>
      </c>
      <c r="C166" s="333" t="s">
        <v>40322</v>
      </c>
      <c r="D166" s="335" t="s">
        <v>115</v>
      </c>
      <c r="E166" s="1877">
        <v>600000</v>
      </c>
      <c r="F166" s="335" t="s">
        <v>4</v>
      </c>
    </row>
    <row r="167" spans="1:6" ht="63">
      <c r="A167" s="333">
        <v>116</v>
      </c>
      <c r="B167" s="335" t="s">
        <v>40323</v>
      </c>
      <c r="C167" s="333" t="s">
        <v>40324</v>
      </c>
      <c r="D167" s="326" t="s">
        <v>43300</v>
      </c>
      <c r="E167" s="1877">
        <v>500000</v>
      </c>
      <c r="F167" s="335" t="s">
        <v>583</v>
      </c>
    </row>
    <row r="168" spans="1:6" ht="47.25">
      <c r="A168" s="333">
        <v>117</v>
      </c>
      <c r="B168" s="335" t="s">
        <v>40325</v>
      </c>
      <c r="C168" s="333" t="s">
        <v>40326</v>
      </c>
      <c r="D168" s="335" t="s">
        <v>115</v>
      </c>
      <c r="E168" s="1877">
        <v>500000</v>
      </c>
      <c r="F168" s="335" t="s">
        <v>4</v>
      </c>
    </row>
    <row r="169" spans="1:6" ht="47.25">
      <c r="A169" s="333">
        <v>118</v>
      </c>
      <c r="B169" s="335" t="s">
        <v>40327</v>
      </c>
      <c r="C169" s="333" t="s">
        <v>40328</v>
      </c>
      <c r="D169" s="335" t="s">
        <v>115</v>
      </c>
      <c r="E169" s="1877">
        <v>500000</v>
      </c>
      <c r="F169" s="335" t="s">
        <v>4</v>
      </c>
    </row>
    <row r="170" spans="1:6" ht="47.25">
      <c r="A170" s="333">
        <v>119</v>
      </c>
      <c r="B170" s="326" t="s">
        <v>41314</v>
      </c>
      <c r="C170" s="333" t="s">
        <v>41295</v>
      </c>
      <c r="D170" s="335" t="s">
        <v>115</v>
      </c>
      <c r="E170" s="1877">
        <v>500000</v>
      </c>
      <c r="F170" s="335" t="s">
        <v>4</v>
      </c>
    </row>
    <row r="171" spans="1:6">
      <c r="A171" s="333"/>
      <c r="B171" s="2237" t="s">
        <v>662</v>
      </c>
      <c r="C171" s="2238"/>
      <c r="D171" s="335"/>
      <c r="E171" s="362"/>
      <c r="F171" s="335"/>
    </row>
    <row r="172" spans="1:6" ht="47.25">
      <c r="A172" s="333">
        <v>120</v>
      </c>
      <c r="B172" s="335" t="s">
        <v>40329</v>
      </c>
      <c r="C172" s="333" t="s">
        <v>43302</v>
      </c>
      <c r="D172" s="335" t="s">
        <v>38668</v>
      </c>
      <c r="E172" s="1877">
        <v>100000</v>
      </c>
      <c r="F172" s="335" t="s">
        <v>4</v>
      </c>
    </row>
    <row r="173" spans="1:6" ht="31.5">
      <c r="A173" s="333">
        <v>121</v>
      </c>
      <c r="B173" s="335" t="s">
        <v>40330</v>
      </c>
      <c r="C173" s="333" t="s">
        <v>43303</v>
      </c>
      <c r="D173" s="335" t="s">
        <v>37263</v>
      </c>
      <c r="E173" s="1877">
        <v>150000</v>
      </c>
      <c r="F173" s="335" t="s">
        <v>4</v>
      </c>
    </row>
    <row r="174" spans="1:6" ht="31.5">
      <c r="A174" s="333">
        <v>122</v>
      </c>
      <c r="B174" s="335" t="s">
        <v>40331</v>
      </c>
      <c r="C174" s="333" t="s">
        <v>43304</v>
      </c>
      <c r="D174" s="335" t="s">
        <v>1750</v>
      </c>
      <c r="E174" s="1877">
        <v>700000</v>
      </c>
      <c r="F174" s="335" t="s">
        <v>4</v>
      </c>
    </row>
    <row r="175" spans="1:6" ht="31.5">
      <c r="A175" s="333">
        <v>123</v>
      </c>
      <c r="B175" s="335" t="s">
        <v>40332</v>
      </c>
      <c r="C175" s="333" t="s">
        <v>43305</v>
      </c>
      <c r="D175" s="335" t="s">
        <v>40333</v>
      </c>
      <c r="E175" s="1877">
        <v>100000</v>
      </c>
      <c r="F175" s="335" t="s">
        <v>4</v>
      </c>
    </row>
    <row r="176" spans="1:6">
      <c r="A176" s="333"/>
      <c r="B176" s="2509" t="s">
        <v>15</v>
      </c>
      <c r="C176" s="2509"/>
      <c r="D176" s="335"/>
      <c r="E176" s="742">
        <f>SUM(E47:E175)</f>
        <v>67910984.519999996</v>
      </c>
      <c r="F176" s="335"/>
    </row>
    <row r="177" spans="1:6">
      <c r="A177" s="2168" t="s">
        <v>3665</v>
      </c>
      <c r="B177" s="2168"/>
      <c r="C177" s="2168"/>
      <c r="D177" s="2168"/>
      <c r="E177" s="2168"/>
      <c r="F177" s="2168"/>
    </row>
    <row r="178" spans="1:6" ht="67.5" customHeight="1">
      <c r="A178" s="2168" t="s">
        <v>3666</v>
      </c>
      <c r="B178" s="2168"/>
      <c r="C178" s="2168"/>
      <c r="D178" s="2168" t="s">
        <v>3667</v>
      </c>
      <c r="E178" s="2168"/>
      <c r="F178" s="2168"/>
    </row>
    <row r="179" spans="1:6" ht="89.25" customHeight="1">
      <c r="A179" s="2143" t="s">
        <v>1391</v>
      </c>
      <c r="B179" s="2143"/>
      <c r="C179" s="2143"/>
      <c r="D179" s="2143" t="s">
        <v>1392</v>
      </c>
      <c r="E179" s="2143"/>
      <c r="F179" s="2143"/>
    </row>
    <row r="184" spans="1:6">
      <c r="E184" s="1708">
        <f>E176+E17</f>
        <v>109040875.52</v>
      </c>
    </row>
  </sheetData>
  <mergeCells count="24">
    <mergeCell ref="A178:C178"/>
    <mergeCell ref="D178:F178"/>
    <mergeCell ref="A179:C179"/>
    <mergeCell ref="D179:F179"/>
    <mergeCell ref="B176:C176"/>
    <mergeCell ref="B52:C52"/>
    <mergeCell ref="B54:C54"/>
    <mergeCell ref="B143:C143"/>
    <mergeCell ref="B46:C46"/>
    <mergeCell ref="A177:F177"/>
    <mergeCell ref="B171:C171"/>
    <mergeCell ref="B141:C141"/>
    <mergeCell ref="A42:F42"/>
    <mergeCell ref="A43:F43"/>
    <mergeCell ref="A44:F44"/>
    <mergeCell ref="A1:F1"/>
    <mergeCell ref="A2:F2"/>
    <mergeCell ref="A3:F3"/>
    <mergeCell ref="B5:C5"/>
    <mergeCell ref="B12:C12"/>
    <mergeCell ref="A18:C18"/>
    <mergeCell ref="D18:F18"/>
    <mergeCell ref="B8:D8"/>
    <mergeCell ref="B14:C14"/>
  </mergeCells>
  <pageMargins left="0.7" right="0.7" top="0.75" bottom="0.75" header="0.3" footer="0.3"/>
  <pageSetup orientation="landscape" r:id="rId1"/>
  <headerFooter>
    <oddFooter>Page &amp;P of &amp;N</oddFooter>
  </headerFooter>
</worksheet>
</file>

<file path=xl/worksheets/sheet205.xml><?xml version="1.0" encoding="utf-8"?>
<worksheet xmlns="http://schemas.openxmlformats.org/spreadsheetml/2006/main" xmlns:r="http://schemas.openxmlformats.org/officeDocument/2006/relationships">
  <sheetPr>
    <tabColor theme="5" tint="-0.499984740745262"/>
  </sheetPr>
  <dimension ref="A1:F79"/>
  <sheetViews>
    <sheetView topLeftCell="A72" workbookViewId="0">
      <selection activeCell="H82" sqref="H82"/>
    </sheetView>
  </sheetViews>
  <sheetFormatPr defaultRowHeight="15.75"/>
  <cols>
    <col min="1" max="1" width="7" style="342" customWidth="1"/>
    <col min="2" max="2" width="13.5703125" style="342" customWidth="1"/>
    <col min="3" max="3" width="43.140625" style="342" customWidth="1"/>
    <col min="4" max="4" width="28.28515625" style="342" customWidth="1"/>
    <col min="5" max="5" width="20.7109375" style="391" customWidth="1"/>
    <col min="6" max="6" width="9.28515625" style="389" customWidth="1"/>
    <col min="7" max="16384" width="9.140625" style="126"/>
  </cols>
  <sheetData>
    <row r="1" spans="1:6">
      <c r="A1" s="2234" t="s">
        <v>133</v>
      </c>
      <c r="B1" s="2234"/>
      <c r="C1" s="2234"/>
      <c r="D1" s="2234"/>
      <c r="E1" s="2234"/>
      <c r="F1" s="2234"/>
    </row>
    <row r="2" spans="1:6">
      <c r="A2" s="2234" t="s">
        <v>5980</v>
      </c>
      <c r="B2" s="2234"/>
      <c r="C2" s="2234"/>
      <c r="D2" s="2234"/>
      <c r="E2" s="2234"/>
      <c r="F2" s="2234"/>
    </row>
    <row r="3" spans="1:6">
      <c r="A3" s="2234" t="s">
        <v>140</v>
      </c>
      <c r="B3" s="2234"/>
      <c r="C3" s="2234"/>
      <c r="D3" s="2234"/>
      <c r="E3" s="2234"/>
      <c r="F3" s="2234"/>
    </row>
    <row r="4" spans="1:6" ht="31.5">
      <c r="A4" s="387" t="s">
        <v>134</v>
      </c>
      <c r="B4" s="56" t="s">
        <v>676</v>
      </c>
      <c r="C4" s="312" t="s">
        <v>463</v>
      </c>
      <c r="D4" s="56" t="s">
        <v>788</v>
      </c>
      <c r="E4" s="388" t="s">
        <v>3371</v>
      </c>
      <c r="F4" s="56" t="s">
        <v>677</v>
      </c>
    </row>
    <row r="5" spans="1:6">
      <c r="A5" s="387"/>
      <c r="B5" s="2195" t="s">
        <v>139</v>
      </c>
      <c r="C5" s="2195"/>
      <c r="D5" s="2195"/>
      <c r="E5" s="388"/>
      <c r="F5" s="56"/>
    </row>
    <row r="6" spans="1:6" ht="31.5" customHeight="1">
      <c r="A6" s="84">
        <v>1</v>
      </c>
      <c r="B6" s="50" t="s">
        <v>464</v>
      </c>
      <c r="C6" s="50" t="s">
        <v>7100</v>
      </c>
      <c r="D6" s="50" t="s">
        <v>239</v>
      </c>
      <c r="E6" s="189">
        <v>1800000</v>
      </c>
      <c r="F6" s="65" t="s">
        <v>583</v>
      </c>
    </row>
    <row r="7" spans="1:6" ht="63">
      <c r="A7" s="84">
        <v>2</v>
      </c>
      <c r="B7" s="50" t="s">
        <v>5</v>
      </c>
      <c r="C7" s="50" t="s">
        <v>7101</v>
      </c>
      <c r="D7" s="50" t="s">
        <v>240</v>
      </c>
      <c r="E7" s="189">
        <v>2032452.53</v>
      </c>
      <c r="F7" s="65" t="s">
        <v>583</v>
      </c>
    </row>
    <row r="8" spans="1:6" ht="31.5">
      <c r="A8" s="84">
        <v>3</v>
      </c>
      <c r="B8" s="50" t="s">
        <v>7</v>
      </c>
      <c r="C8" s="50" t="s">
        <v>7102</v>
      </c>
      <c r="D8" s="50" t="s">
        <v>9</v>
      </c>
      <c r="E8" s="189">
        <v>155000</v>
      </c>
      <c r="F8" s="65" t="s">
        <v>583</v>
      </c>
    </row>
    <row r="9" spans="1:6" ht="31.5">
      <c r="A9" s="84">
        <v>4</v>
      </c>
      <c r="B9" s="50" t="s">
        <v>10</v>
      </c>
      <c r="C9" s="50" t="s">
        <v>7103</v>
      </c>
      <c r="D9" s="50" t="s">
        <v>175</v>
      </c>
      <c r="E9" s="189">
        <v>55000</v>
      </c>
      <c r="F9" s="65" t="s">
        <v>583</v>
      </c>
    </row>
    <row r="10" spans="1:6" ht="47.25">
      <c r="A10" s="84">
        <v>5</v>
      </c>
      <c r="B10" s="50" t="s">
        <v>12</v>
      </c>
      <c r="C10" s="50" t="s">
        <v>7104</v>
      </c>
      <c r="D10" s="50" t="s">
        <v>14</v>
      </c>
      <c r="E10" s="189">
        <v>2500000</v>
      </c>
      <c r="F10" s="65" t="s">
        <v>583</v>
      </c>
    </row>
    <row r="11" spans="1:6" ht="21" customHeight="1">
      <c r="A11" s="84"/>
      <c r="B11" s="2171" t="s">
        <v>142</v>
      </c>
      <c r="C11" s="2171"/>
      <c r="D11" s="84"/>
      <c r="E11" s="390"/>
      <c r="F11" s="65"/>
    </row>
    <row r="12" spans="1:6" ht="63">
      <c r="A12" s="84">
        <v>6</v>
      </c>
      <c r="B12" s="84" t="s">
        <v>5</v>
      </c>
      <c r="C12" s="84" t="s">
        <v>7105</v>
      </c>
      <c r="D12" s="84" t="s">
        <v>5981</v>
      </c>
      <c r="E12" s="390">
        <v>500000</v>
      </c>
      <c r="F12" s="65" t="s">
        <v>583</v>
      </c>
    </row>
    <row r="13" spans="1:6" ht="47.25">
      <c r="A13" s="84">
        <v>7</v>
      </c>
      <c r="B13" s="84" t="s">
        <v>12</v>
      </c>
      <c r="C13" s="84" t="s">
        <v>7132</v>
      </c>
      <c r="D13" s="84" t="s">
        <v>14</v>
      </c>
      <c r="E13" s="390">
        <v>2300000</v>
      </c>
      <c r="F13" s="65" t="s">
        <v>583</v>
      </c>
    </row>
    <row r="14" spans="1:6" ht="63">
      <c r="A14" s="84">
        <v>8</v>
      </c>
      <c r="B14" s="84" t="s">
        <v>360</v>
      </c>
      <c r="C14" s="84" t="s">
        <v>7106</v>
      </c>
      <c r="D14" s="84" t="s">
        <v>7099</v>
      </c>
      <c r="E14" s="390">
        <v>471226.26</v>
      </c>
      <c r="F14" s="65" t="s">
        <v>583</v>
      </c>
    </row>
    <row r="15" spans="1:6">
      <c r="A15" s="84"/>
      <c r="B15" s="85" t="s">
        <v>593</v>
      </c>
      <c r="C15" s="84"/>
      <c r="D15" s="84"/>
      <c r="E15" s="390"/>
      <c r="F15" s="65"/>
    </row>
    <row r="16" spans="1:6" ht="31.5" customHeight="1">
      <c r="A16" s="84">
        <v>9</v>
      </c>
      <c r="B16" s="84" t="s">
        <v>39</v>
      </c>
      <c r="C16" s="84" t="s">
        <v>7107</v>
      </c>
      <c r="D16" s="84" t="s">
        <v>5982</v>
      </c>
      <c r="E16" s="381">
        <v>13000000</v>
      </c>
      <c r="F16" s="65" t="s">
        <v>583</v>
      </c>
    </row>
    <row r="17" spans="1:6" ht="73.5" customHeight="1">
      <c r="A17" s="84">
        <v>10</v>
      </c>
      <c r="B17" s="84" t="s">
        <v>596</v>
      </c>
      <c r="C17" s="84" t="s">
        <v>7108</v>
      </c>
      <c r="D17" s="84" t="s">
        <v>5982</v>
      </c>
      <c r="E17" s="381">
        <v>14060218.880000001</v>
      </c>
      <c r="F17" s="65" t="s">
        <v>583</v>
      </c>
    </row>
    <row r="18" spans="1:6" ht="60" customHeight="1">
      <c r="A18" s="84">
        <v>11</v>
      </c>
      <c r="B18" s="84" t="s">
        <v>1399</v>
      </c>
      <c r="C18" s="84" t="s">
        <v>7109</v>
      </c>
      <c r="D18" s="84" t="s">
        <v>5982</v>
      </c>
      <c r="E18" s="381">
        <v>200000</v>
      </c>
      <c r="F18" s="65" t="s">
        <v>583</v>
      </c>
    </row>
    <row r="19" spans="1:6" ht="189" customHeight="1">
      <c r="A19" s="84">
        <v>12</v>
      </c>
      <c r="B19" s="84" t="s">
        <v>2252</v>
      </c>
      <c r="C19" s="84" t="s">
        <v>7110</v>
      </c>
      <c r="D19" s="84" t="s">
        <v>6036</v>
      </c>
      <c r="E19" s="381">
        <v>3204000</v>
      </c>
      <c r="F19" s="65" t="s">
        <v>583</v>
      </c>
    </row>
    <row r="20" spans="1:6" ht="20.25" customHeight="1">
      <c r="A20" s="84"/>
      <c r="B20" s="2173" t="s">
        <v>143</v>
      </c>
      <c r="C20" s="2175"/>
      <c r="D20" s="84"/>
      <c r="E20" s="390"/>
      <c r="F20" s="65"/>
    </row>
    <row r="21" spans="1:6" ht="80.25" customHeight="1">
      <c r="A21" s="84">
        <v>13</v>
      </c>
      <c r="B21" s="84" t="s">
        <v>195</v>
      </c>
      <c r="C21" s="84" t="s">
        <v>7111</v>
      </c>
      <c r="D21" s="84" t="s">
        <v>5983</v>
      </c>
      <c r="E21" s="381">
        <v>5738993.4500000002</v>
      </c>
      <c r="F21" s="65" t="s">
        <v>583</v>
      </c>
    </row>
    <row r="22" spans="1:6">
      <c r="A22" s="85"/>
      <c r="B22" s="85" t="s">
        <v>15</v>
      </c>
      <c r="C22" s="85"/>
      <c r="D22" s="85"/>
      <c r="E22" s="384">
        <f>SUM(E6:E21)</f>
        <v>46016891.120000005</v>
      </c>
      <c r="F22" s="62"/>
    </row>
    <row r="23" spans="1:6" ht="86.25" customHeight="1">
      <c r="A23" s="2183" t="s">
        <v>7133</v>
      </c>
      <c r="B23" s="2184"/>
      <c r="C23" s="2185"/>
      <c r="D23" s="2143" t="s">
        <v>172</v>
      </c>
      <c r="E23" s="2143"/>
      <c r="F23" s="2143"/>
    </row>
    <row r="24" spans="1:6">
      <c r="A24" s="482"/>
      <c r="B24" s="483"/>
      <c r="C24" s="484"/>
      <c r="D24" s="581"/>
      <c r="E24" s="581"/>
      <c r="F24" s="581"/>
    </row>
    <row r="25" spans="1:6">
      <c r="A25" s="482"/>
      <c r="B25" s="483"/>
      <c r="C25" s="484"/>
      <c r="D25" s="581"/>
      <c r="E25" s="581"/>
      <c r="F25" s="581"/>
    </row>
    <row r="26" spans="1:6">
      <c r="A26" s="482"/>
      <c r="B26" s="483"/>
      <c r="C26" s="484"/>
      <c r="D26" s="581"/>
      <c r="E26" s="581"/>
      <c r="F26" s="581"/>
    </row>
    <row r="27" spans="1:6">
      <c r="A27" s="482"/>
      <c r="B27" s="483"/>
      <c r="C27" s="484"/>
      <c r="D27" s="581"/>
      <c r="E27" s="581"/>
      <c r="F27" s="581"/>
    </row>
    <row r="28" spans="1:6">
      <c r="A28" s="482"/>
      <c r="B28" s="483"/>
      <c r="C28" s="484"/>
      <c r="D28" s="581"/>
      <c r="E28" s="581"/>
      <c r="F28" s="581"/>
    </row>
    <row r="29" spans="1:6">
      <c r="A29" s="482"/>
      <c r="B29" s="483"/>
      <c r="C29" s="484"/>
      <c r="D29" s="581"/>
      <c r="E29" s="581"/>
      <c r="F29" s="581"/>
    </row>
    <row r="30" spans="1:6">
      <c r="A30" s="482"/>
      <c r="B30" s="483"/>
      <c r="C30" s="484"/>
      <c r="D30" s="581"/>
      <c r="E30" s="581"/>
      <c r="F30" s="581"/>
    </row>
    <row r="31" spans="1:6">
      <c r="A31" s="482"/>
      <c r="B31" s="483"/>
      <c r="C31" s="484"/>
      <c r="D31" s="581"/>
      <c r="E31" s="581"/>
      <c r="F31" s="581"/>
    </row>
    <row r="32" spans="1:6">
      <c r="A32" s="482"/>
      <c r="B32" s="483"/>
      <c r="C32" s="484"/>
      <c r="D32" s="581"/>
      <c r="E32" s="581"/>
      <c r="F32" s="581"/>
    </row>
    <row r="33" spans="1:6">
      <c r="A33" s="482"/>
      <c r="B33" s="483"/>
      <c r="C33" s="484"/>
      <c r="D33" s="581"/>
      <c r="E33" s="581"/>
      <c r="F33" s="581"/>
    </row>
    <row r="34" spans="1:6">
      <c r="A34" s="482"/>
      <c r="B34" s="483"/>
      <c r="C34" s="484"/>
      <c r="D34" s="581"/>
      <c r="E34" s="581"/>
      <c r="F34" s="581"/>
    </row>
    <row r="35" spans="1:6">
      <c r="A35" s="84"/>
      <c r="B35" s="84"/>
      <c r="C35" s="84"/>
      <c r="D35" s="84"/>
      <c r="E35" s="381"/>
      <c r="F35" s="65"/>
    </row>
    <row r="36" spans="1:6">
      <c r="A36" s="84"/>
      <c r="B36" s="84"/>
      <c r="C36" s="84"/>
      <c r="D36" s="84"/>
      <c r="E36" s="381"/>
      <c r="F36" s="65"/>
    </row>
    <row r="37" spans="1:6">
      <c r="A37" s="84"/>
      <c r="B37" s="84"/>
      <c r="C37" s="84"/>
      <c r="D37" s="84"/>
      <c r="E37" s="381"/>
      <c r="F37" s="65"/>
    </row>
    <row r="38" spans="1:6">
      <c r="A38" s="84"/>
      <c r="B38" s="84"/>
      <c r="C38" s="84"/>
      <c r="D38" s="84"/>
      <c r="E38" s="381"/>
      <c r="F38" s="65"/>
    </row>
    <row r="39" spans="1:6">
      <c r="A39" s="84"/>
      <c r="B39" s="84"/>
      <c r="C39" s="84"/>
      <c r="D39" s="84"/>
      <c r="E39" s="381"/>
      <c r="F39" s="65"/>
    </row>
    <row r="40" spans="1:6">
      <c r="A40" s="84"/>
      <c r="B40" s="84"/>
      <c r="C40" s="84"/>
      <c r="D40" s="84"/>
      <c r="E40" s="381"/>
      <c r="F40" s="65"/>
    </row>
    <row r="41" spans="1:6">
      <c r="A41" s="84"/>
      <c r="B41" s="84"/>
      <c r="C41" s="84"/>
      <c r="D41" s="84"/>
      <c r="E41" s="381"/>
      <c r="F41" s="65"/>
    </row>
    <row r="42" spans="1:6">
      <c r="A42" s="84"/>
      <c r="B42" s="84"/>
      <c r="C42" s="84"/>
      <c r="D42" s="84"/>
      <c r="E42" s="381"/>
      <c r="F42" s="65"/>
    </row>
    <row r="43" spans="1:6">
      <c r="A43" s="84"/>
      <c r="B43" s="84"/>
      <c r="C43" s="84"/>
      <c r="D43" s="84"/>
      <c r="E43" s="381"/>
      <c r="F43" s="65"/>
    </row>
    <row r="44" spans="1:6">
      <c r="A44" s="84"/>
      <c r="B44" s="84"/>
      <c r="C44" s="84"/>
      <c r="D44" s="84"/>
      <c r="E44" s="381"/>
      <c r="F44" s="65"/>
    </row>
    <row r="45" spans="1:6">
      <c r="A45" s="2234" t="s">
        <v>133</v>
      </c>
      <c r="B45" s="2234"/>
      <c r="C45" s="2234"/>
      <c r="D45" s="2234"/>
      <c r="E45" s="2234"/>
      <c r="F45" s="2234"/>
    </row>
    <row r="46" spans="1:6">
      <c r="A46" s="2234" t="s">
        <v>5980</v>
      </c>
      <c r="B46" s="2234"/>
      <c r="C46" s="2234"/>
      <c r="D46" s="2234"/>
      <c r="E46" s="2234"/>
      <c r="F46" s="2234"/>
    </row>
    <row r="47" spans="1:6">
      <c r="A47" s="2234" t="s">
        <v>140</v>
      </c>
      <c r="B47" s="2234"/>
      <c r="C47" s="2234"/>
      <c r="D47" s="2234"/>
      <c r="E47" s="2234"/>
      <c r="F47" s="2234"/>
    </row>
    <row r="48" spans="1:6" ht="31.5">
      <c r="A48" s="387" t="s">
        <v>134</v>
      </c>
      <c r="B48" s="56" t="s">
        <v>676</v>
      </c>
      <c r="C48" s="312" t="s">
        <v>463</v>
      </c>
      <c r="D48" s="56" t="s">
        <v>788</v>
      </c>
      <c r="E48" s="388" t="s">
        <v>3371</v>
      </c>
      <c r="F48" s="56" t="s">
        <v>677</v>
      </c>
    </row>
    <row r="49" spans="1:6">
      <c r="A49" s="84"/>
      <c r="B49" s="85" t="s">
        <v>555</v>
      </c>
      <c r="C49" s="84"/>
      <c r="D49" s="84"/>
      <c r="E49" s="381"/>
      <c r="F49" s="65"/>
    </row>
    <row r="50" spans="1:6" ht="65.25" customHeight="1">
      <c r="A50" s="84">
        <v>1</v>
      </c>
      <c r="B50" s="51" t="s">
        <v>381</v>
      </c>
      <c r="C50" s="50" t="s">
        <v>7112</v>
      </c>
      <c r="D50" s="51" t="s">
        <v>5984</v>
      </c>
      <c r="E50" s="106">
        <v>1090408.75</v>
      </c>
      <c r="F50" s="65" t="s">
        <v>5985</v>
      </c>
    </row>
    <row r="51" spans="1:6" ht="17.25" customHeight="1">
      <c r="A51" s="84"/>
      <c r="B51" s="2198" t="s">
        <v>810</v>
      </c>
      <c r="C51" s="2198"/>
      <c r="D51" s="51"/>
      <c r="E51" s="106"/>
      <c r="F51" s="65"/>
    </row>
    <row r="52" spans="1:6" ht="47.25">
      <c r="A52" s="84">
        <v>2</v>
      </c>
      <c r="B52" s="84" t="s">
        <v>5986</v>
      </c>
      <c r="C52" s="84" t="s">
        <v>7113</v>
      </c>
      <c r="D52" s="84" t="s">
        <v>5987</v>
      </c>
      <c r="E52" s="390">
        <v>2300000</v>
      </c>
      <c r="F52" s="65" t="s">
        <v>4</v>
      </c>
    </row>
    <row r="53" spans="1:6" ht="47.25">
      <c r="A53" s="84">
        <v>3</v>
      </c>
      <c r="B53" s="84" t="s">
        <v>5988</v>
      </c>
      <c r="C53" s="84" t="s">
        <v>7114</v>
      </c>
      <c r="D53" s="84" t="s">
        <v>5987</v>
      </c>
      <c r="E53" s="390">
        <v>2300000</v>
      </c>
      <c r="F53" s="65" t="s">
        <v>4</v>
      </c>
    </row>
    <row r="54" spans="1:6" ht="30.75" customHeight="1">
      <c r="A54" s="84">
        <v>4</v>
      </c>
      <c r="B54" s="84" t="s">
        <v>5989</v>
      </c>
      <c r="C54" s="84" t="s">
        <v>7115</v>
      </c>
      <c r="D54" s="84" t="s">
        <v>5990</v>
      </c>
      <c r="E54" s="381">
        <v>3000000</v>
      </c>
      <c r="F54" s="65" t="s">
        <v>4</v>
      </c>
    </row>
    <row r="55" spans="1:6" ht="47.25">
      <c r="A55" s="84">
        <v>5</v>
      </c>
      <c r="B55" s="84" t="s">
        <v>5991</v>
      </c>
      <c r="C55" s="84" t="s">
        <v>7116</v>
      </c>
      <c r="D55" s="84" t="s">
        <v>5987</v>
      </c>
      <c r="E55" s="390">
        <v>2300000</v>
      </c>
      <c r="F55" s="65" t="s">
        <v>4</v>
      </c>
    </row>
    <row r="56" spans="1:6" ht="47.25">
      <c r="A56" s="84">
        <v>6</v>
      </c>
      <c r="B56" s="50" t="s">
        <v>5992</v>
      </c>
      <c r="C56" s="84" t="s">
        <v>7117</v>
      </c>
      <c r="D56" s="84" t="s">
        <v>5993</v>
      </c>
      <c r="E56" s="189">
        <v>2300000</v>
      </c>
      <c r="F56" s="65" t="s">
        <v>4</v>
      </c>
    </row>
    <row r="57" spans="1:6" ht="47.25">
      <c r="A57" s="84">
        <v>7</v>
      </c>
      <c r="B57" s="50" t="s">
        <v>5994</v>
      </c>
      <c r="C57" s="84" t="s">
        <v>7118</v>
      </c>
      <c r="D57" s="84" t="s">
        <v>5995</v>
      </c>
      <c r="E57" s="189">
        <v>3450000</v>
      </c>
      <c r="F57" s="65" t="s">
        <v>4</v>
      </c>
    </row>
    <row r="58" spans="1:6" ht="47.25">
      <c r="A58" s="84">
        <v>8</v>
      </c>
      <c r="B58" s="50" t="s">
        <v>5996</v>
      </c>
      <c r="C58" s="84" t="s">
        <v>7119</v>
      </c>
      <c r="D58" s="84" t="s">
        <v>5993</v>
      </c>
      <c r="E58" s="189">
        <v>2300000</v>
      </c>
      <c r="F58" s="65" t="s">
        <v>4</v>
      </c>
    </row>
    <row r="59" spans="1:6" ht="47.25">
      <c r="A59" s="84">
        <v>9</v>
      </c>
      <c r="B59" s="50" t="s">
        <v>5997</v>
      </c>
      <c r="C59" s="84" t="s">
        <v>7120</v>
      </c>
      <c r="D59" s="84" t="s">
        <v>5998</v>
      </c>
      <c r="E59" s="189">
        <v>3000000</v>
      </c>
      <c r="F59" s="65" t="s">
        <v>4</v>
      </c>
    </row>
    <row r="60" spans="1:6" ht="47.25">
      <c r="A60" s="84">
        <v>10</v>
      </c>
      <c r="B60" s="50" t="s">
        <v>5999</v>
      </c>
      <c r="C60" s="84" t="s">
        <v>7121</v>
      </c>
      <c r="D60" s="84" t="s">
        <v>5993</v>
      </c>
      <c r="E60" s="189">
        <v>2300000</v>
      </c>
      <c r="F60" s="65" t="s">
        <v>4</v>
      </c>
    </row>
    <row r="61" spans="1:6" ht="47.25">
      <c r="A61" s="84">
        <v>11</v>
      </c>
      <c r="B61" s="50" t="s">
        <v>6000</v>
      </c>
      <c r="C61" s="84" t="s">
        <v>7122</v>
      </c>
      <c r="D61" s="84" t="s">
        <v>5631</v>
      </c>
      <c r="E61" s="189">
        <v>5500000</v>
      </c>
      <c r="F61" s="65" t="s">
        <v>4</v>
      </c>
    </row>
    <row r="62" spans="1:6" ht="47.25">
      <c r="A62" s="84">
        <v>12</v>
      </c>
      <c r="B62" s="50" t="s">
        <v>6001</v>
      </c>
      <c r="C62" s="84" t="s">
        <v>7123</v>
      </c>
      <c r="D62" s="84" t="s">
        <v>5998</v>
      </c>
      <c r="E62" s="189">
        <v>3000000</v>
      </c>
      <c r="F62" s="65" t="s">
        <v>4</v>
      </c>
    </row>
    <row r="63" spans="1:6" ht="47.25">
      <c r="A63" s="84">
        <v>13</v>
      </c>
      <c r="B63" s="50" t="s">
        <v>6002</v>
      </c>
      <c r="C63" s="84" t="s">
        <v>7124</v>
      </c>
      <c r="D63" s="84" t="s">
        <v>5998</v>
      </c>
      <c r="E63" s="189">
        <v>3000000</v>
      </c>
      <c r="F63" s="65" t="s">
        <v>4</v>
      </c>
    </row>
    <row r="64" spans="1:6" ht="47.25">
      <c r="A64" s="84">
        <v>14</v>
      </c>
      <c r="B64" s="50" t="s">
        <v>6003</v>
      </c>
      <c r="C64" s="84" t="s">
        <v>7125</v>
      </c>
      <c r="D64" s="84" t="s">
        <v>5993</v>
      </c>
      <c r="E64" s="189">
        <v>2300000</v>
      </c>
      <c r="F64" s="65" t="s">
        <v>4</v>
      </c>
    </row>
    <row r="65" spans="1:6" ht="31.5">
      <c r="A65" s="84">
        <v>15</v>
      </c>
      <c r="B65" s="50" t="s">
        <v>6004</v>
      </c>
      <c r="C65" s="84" t="s">
        <v>7126</v>
      </c>
      <c r="D65" s="84" t="s">
        <v>6005</v>
      </c>
      <c r="E65" s="189">
        <v>1000000</v>
      </c>
      <c r="F65" s="65" t="s">
        <v>4</v>
      </c>
    </row>
    <row r="66" spans="1:6" ht="63">
      <c r="A66" s="84">
        <v>16</v>
      </c>
      <c r="B66" s="50" t="s">
        <v>6006</v>
      </c>
      <c r="C66" s="84" t="s">
        <v>7127</v>
      </c>
      <c r="D66" s="84" t="s">
        <v>5993</v>
      </c>
      <c r="E66" s="189">
        <v>2300000</v>
      </c>
      <c r="F66" s="65" t="s">
        <v>4</v>
      </c>
    </row>
    <row r="67" spans="1:6" ht="19.5" customHeight="1">
      <c r="A67" s="84"/>
      <c r="B67" s="2171" t="s">
        <v>535</v>
      </c>
      <c r="C67" s="2171"/>
      <c r="D67" s="84"/>
      <c r="E67" s="390"/>
      <c r="F67" s="65"/>
    </row>
    <row r="68" spans="1:6" ht="75" customHeight="1">
      <c r="A68" s="84">
        <v>17</v>
      </c>
      <c r="B68" s="84" t="s">
        <v>6007</v>
      </c>
      <c r="C68" s="84" t="s">
        <v>7128</v>
      </c>
      <c r="D68" s="84" t="s">
        <v>6008</v>
      </c>
      <c r="E68" s="390">
        <v>5000000</v>
      </c>
      <c r="F68" s="65" t="s">
        <v>4</v>
      </c>
    </row>
    <row r="69" spans="1:6" ht="159" customHeight="1">
      <c r="A69" s="84">
        <v>18</v>
      </c>
      <c r="B69" s="84" t="s">
        <v>6009</v>
      </c>
      <c r="C69" s="84" t="s">
        <v>7129</v>
      </c>
      <c r="D69" s="84" t="s">
        <v>6010</v>
      </c>
      <c r="E69" s="390">
        <v>8246583</v>
      </c>
      <c r="F69" s="65" t="s">
        <v>4</v>
      </c>
    </row>
    <row r="70" spans="1:6" ht="143.25" customHeight="1">
      <c r="A70" s="84">
        <v>19</v>
      </c>
      <c r="B70" s="84" t="s">
        <v>6011</v>
      </c>
      <c r="C70" s="84" t="s">
        <v>7130</v>
      </c>
      <c r="D70" s="84" t="s">
        <v>6010</v>
      </c>
      <c r="E70" s="390">
        <v>8246583</v>
      </c>
      <c r="F70" s="65" t="s">
        <v>4</v>
      </c>
    </row>
    <row r="71" spans="1:6" ht="20.25" customHeight="1">
      <c r="A71" s="84"/>
      <c r="B71" s="2173" t="s">
        <v>930</v>
      </c>
      <c r="C71" s="2175"/>
      <c r="D71" s="84"/>
      <c r="E71" s="390"/>
      <c r="F71" s="65"/>
    </row>
    <row r="72" spans="1:6" ht="57" customHeight="1">
      <c r="A72" s="84">
        <v>19</v>
      </c>
      <c r="B72" s="84" t="s">
        <v>44185</v>
      </c>
      <c r="C72" s="84" t="s">
        <v>7131</v>
      </c>
      <c r="D72" s="84" t="s">
        <v>6012</v>
      </c>
      <c r="E72" s="189">
        <v>90408.75</v>
      </c>
      <c r="F72" s="65" t="s">
        <v>4</v>
      </c>
    </row>
    <row r="73" spans="1:6">
      <c r="A73" s="84"/>
      <c r="B73" s="2173" t="s">
        <v>1946</v>
      </c>
      <c r="C73" s="2174"/>
      <c r="D73" s="2175"/>
      <c r="E73" s="388">
        <f>SUM(E50:E72)</f>
        <v>63023983.5</v>
      </c>
      <c r="F73" s="65"/>
    </row>
    <row r="74" spans="1:6" ht="89.25" customHeight="1">
      <c r="A74" s="2183" t="s">
        <v>7133</v>
      </c>
      <c r="B74" s="2184"/>
      <c r="C74" s="2185"/>
      <c r="D74" s="2143" t="s">
        <v>172</v>
      </c>
      <c r="E74" s="2143"/>
      <c r="F74" s="2143"/>
    </row>
    <row r="79" spans="1:6">
      <c r="E79" s="391">
        <f>E73+E22</f>
        <v>109040874.62</v>
      </c>
    </row>
  </sheetData>
  <mergeCells count="17">
    <mergeCell ref="B73:D73"/>
    <mergeCell ref="A74:C74"/>
    <mergeCell ref="D74:F74"/>
    <mergeCell ref="A46:F46"/>
    <mergeCell ref="A47:F47"/>
    <mergeCell ref="B71:C71"/>
    <mergeCell ref="B67:C67"/>
    <mergeCell ref="A1:F1"/>
    <mergeCell ref="A2:F2"/>
    <mergeCell ref="A3:F3"/>
    <mergeCell ref="B5:D5"/>
    <mergeCell ref="B11:C11"/>
    <mergeCell ref="A45:F45"/>
    <mergeCell ref="A23:C23"/>
    <mergeCell ref="D23:F23"/>
    <mergeCell ref="B51:C51"/>
    <mergeCell ref="B20:C20"/>
  </mergeCells>
  <pageMargins left="0.7" right="0.7" top="0.75" bottom="0.75" header="0.3" footer="0.3"/>
  <pageSetup orientation="landscape" r:id="rId1"/>
  <headerFooter>
    <oddFooter>Page &amp;P of &amp;N</oddFooter>
  </headerFooter>
</worksheet>
</file>

<file path=xl/worksheets/sheet206.xml><?xml version="1.0" encoding="utf-8"?>
<worksheet xmlns="http://schemas.openxmlformats.org/spreadsheetml/2006/main" xmlns:r="http://schemas.openxmlformats.org/officeDocument/2006/relationships">
  <sheetPr>
    <tabColor theme="5" tint="-0.499984740745262"/>
  </sheetPr>
  <dimension ref="A1:F135"/>
  <sheetViews>
    <sheetView topLeftCell="A129" workbookViewId="0">
      <selection activeCell="H136" sqref="H136"/>
    </sheetView>
  </sheetViews>
  <sheetFormatPr defaultRowHeight="15.75"/>
  <cols>
    <col min="1" max="1" width="7" style="317" customWidth="1"/>
    <col min="2" max="2" width="14.42578125" style="317" customWidth="1"/>
    <col min="3" max="3" width="42.5703125" style="317" customWidth="1"/>
    <col min="4" max="4" width="29.85546875" style="317" customWidth="1"/>
    <col min="5" max="5" width="19" style="317" customWidth="1"/>
    <col min="6" max="6" width="9.28515625" style="389" customWidth="1"/>
    <col min="7" max="16384" width="9.140625" style="89"/>
  </cols>
  <sheetData>
    <row r="1" spans="1:6">
      <c r="A1" s="2234" t="s">
        <v>133</v>
      </c>
      <c r="B1" s="2234"/>
      <c r="C1" s="2234"/>
      <c r="D1" s="2234"/>
      <c r="E1" s="2234"/>
      <c r="F1" s="2234"/>
    </row>
    <row r="2" spans="1:6">
      <c r="A2" s="2234" t="s">
        <v>27296</v>
      </c>
      <c r="B2" s="2234"/>
      <c r="C2" s="2234"/>
      <c r="D2" s="2234"/>
      <c r="E2" s="2234"/>
      <c r="F2" s="2234"/>
    </row>
    <row r="3" spans="1:6">
      <c r="A3" s="2234" t="s">
        <v>6436</v>
      </c>
      <c r="B3" s="2234"/>
      <c r="C3" s="2234"/>
      <c r="D3" s="2234"/>
      <c r="E3" s="2234"/>
      <c r="F3" s="2234"/>
    </row>
    <row r="4" spans="1:6" ht="21" customHeight="1">
      <c r="A4" s="387" t="s">
        <v>134</v>
      </c>
      <c r="B4" s="312" t="s">
        <v>676</v>
      </c>
      <c r="C4" s="312" t="s">
        <v>463</v>
      </c>
      <c r="D4" s="56" t="s">
        <v>788</v>
      </c>
      <c r="E4" s="1224" t="s">
        <v>1394</v>
      </c>
      <c r="F4" s="56" t="s">
        <v>677</v>
      </c>
    </row>
    <row r="5" spans="1:6">
      <c r="A5" s="315"/>
      <c r="B5" s="2492" t="s">
        <v>139</v>
      </c>
      <c r="C5" s="2492"/>
      <c r="D5" s="2492"/>
      <c r="E5" s="1205"/>
      <c r="F5" s="56"/>
    </row>
    <row r="6" spans="1:6" ht="31.5">
      <c r="A6" s="147">
        <v>1</v>
      </c>
      <c r="B6" s="50" t="s">
        <v>464</v>
      </c>
      <c r="C6" s="147" t="s">
        <v>27297</v>
      </c>
      <c r="D6" s="50" t="s">
        <v>3</v>
      </c>
      <c r="E6" s="145">
        <v>2800000</v>
      </c>
      <c r="F6" s="891" t="s">
        <v>118</v>
      </c>
    </row>
    <row r="7" spans="1:6" ht="31.5">
      <c r="A7" s="147">
        <v>2</v>
      </c>
      <c r="B7" s="50" t="s">
        <v>7</v>
      </c>
      <c r="C7" s="147" t="s">
        <v>27298</v>
      </c>
      <c r="D7" s="50" t="s">
        <v>794</v>
      </c>
      <c r="E7" s="145">
        <v>200000</v>
      </c>
      <c r="F7" s="891" t="s">
        <v>118</v>
      </c>
    </row>
    <row r="8" spans="1:6" ht="63">
      <c r="A8" s="147">
        <v>3</v>
      </c>
      <c r="B8" s="50" t="s">
        <v>5</v>
      </c>
      <c r="C8" s="147" t="s">
        <v>27299</v>
      </c>
      <c r="D8" s="50" t="s">
        <v>27300</v>
      </c>
      <c r="E8" s="145">
        <v>1000000</v>
      </c>
      <c r="F8" s="891" t="s">
        <v>118</v>
      </c>
    </row>
    <row r="9" spans="1:6" ht="47.25">
      <c r="A9" s="147">
        <v>4</v>
      </c>
      <c r="B9" s="50" t="s">
        <v>12</v>
      </c>
      <c r="C9" s="147" t="s">
        <v>27301</v>
      </c>
      <c r="D9" s="50" t="s">
        <v>14</v>
      </c>
      <c r="E9" s="145">
        <v>2000000</v>
      </c>
      <c r="F9" s="891" t="s">
        <v>118</v>
      </c>
    </row>
    <row r="10" spans="1:6">
      <c r="A10" s="147"/>
      <c r="B10" s="2215" t="s">
        <v>142</v>
      </c>
      <c r="C10" s="2220"/>
      <c r="D10" s="2216"/>
      <c r="E10" s="173"/>
      <c r="F10" s="891"/>
    </row>
    <row r="11" spans="1:6" ht="63">
      <c r="A11" s="147">
        <v>5</v>
      </c>
      <c r="B11" s="50" t="s">
        <v>5</v>
      </c>
      <c r="C11" s="147" t="s">
        <v>27302</v>
      </c>
      <c r="D11" s="50" t="s">
        <v>6776</v>
      </c>
      <c r="E11" s="145">
        <v>751882</v>
      </c>
      <c r="F11" s="891" t="s">
        <v>118</v>
      </c>
    </row>
    <row r="12" spans="1:6" ht="47.25">
      <c r="A12" s="147">
        <v>6</v>
      </c>
      <c r="B12" s="50" t="s">
        <v>12</v>
      </c>
      <c r="C12" s="147" t="s">
        <v>27303</v>
      </c>
      <c r="D12" s="50" t="s">
        <v>14</v>
      </c>
      <c r="E12" s="145">
        <v>1100000</v>
      </c>
      <c r="F12" s="891" t="s">
        <v>118</v>
      </c>
    </row>
    <row r="13" spans="1:6" ht="63">
      <c r="A13" s="147">
        <v>7</v>
      </c>
      <c r="B13" s="50" t="s">
        <v>27304</v>
      </c>
      <c r="C13" s="147" t="s">
        <v>27305</v>
      </c>
      <c r="D13" s="50" t="s">
        <v>1736</v>
      </c>
      <c r="E13" s="145">
        <v>1100000.07</v>
      </c>
      <c r="F13" s="891" t="s">
        <v>118</v>
      </c>
    </row>
    <row r="14" spans="1:6">
      <c r="A14" s="147"/>
      <c r="B14" s="2172" t="s">
        <v>27306</v>
      </c>
      <c r="C14" s="2172"/>
      <c r="D14" s="173"/>
      <c r="E14" s="173"/>
      <c r="F14" s="891"/>
    </row>
    <row r="15" spans="1:6" ht="47.25">
      <c r="A15" s="147">
        <v>8</v>
      </c>
      <c r="B15" s="50" t="s">
        <v>39</v>
      </c>
      <c r="C15" s="147" t="s">
        <v>27307</v>
      </c>
      <c r="D15" s="50" t="s">
        <v>40</v>
      </c>
      <c r="E15" s="145">
        <v>15000000</v>
      </c>
      <c r="F15" s="891" t="s">
        <v>118</v>
      </c>
    </row>
    <row r="16" spans="1:6" ht="47.25">
      <c r="A16" s="147">
        <v>9</v>
      </c>
      <c r="B16" s="50" t="s">
        <v>41</v>
      </c>
      <c r="C16" s="147" t="s">
        <v>27308</v>
      </c>
      <c r="D16" s="50" t="s">
        <v>40</v>
      </c>
      <c r="E16" s="145">
        <v>10500000</v>
      </c>
      <c r="F16" s="891" t="s">
        <v>118</v>
      </c>
    </row>
    <row r="17" spans="1:6" ht="47.25">
      <c r="A17" s="147">
        <v>10</v>
      </c>
      <c r="B17" s="50" t="s">
        <v>1399</v>
      </c>
      <c r="C17" s="147" t="s">
        <v>27309</v>
      </c>
      <c r="D17" s="50" t="s">
        <v>40</v>
      </c>
      <c r="E17" s="145">
        <v>2000000</v>
      </c>
      <c r="F17" s="891" t="s">
        <v>118</v>
      </c>
    </row>
    <row r="18" spans="1:6" ht="63">
      <c r="A18" s="147">
        <v>11</v>
      </c>
      <c r="B18" s="50" t="s">
        <v>27310</v>
      </c>
      <c r="C18" s="147" t="s">
        <v>27311</v>
      </c>
      <c r="D18" s="50" t="s">
        <v>27312</v>
      </c>
      <c r="E18" s="145">
        <v>2500000</v>
      </c>
      <c r="F18" s="891" t="s">
        <v>118</v>
      </c>
    </row>
    <row r="19" spans="1:6">
      <c r="A19" s="147"/>
      <c r="B19" s="2172" t="s">
        <v>207</v>
      </c>
      <c r="C19" s="2172"/>
      <c r="D19" s="173"/>
      <c r="E19" s="173"/>
      <c r="F19" s="891"/>
    </row>
    <row r="20" spans="1:6" ht="63">
      <c r="A20" s="147">
        <v>12</v>
      </c>
      <c r="B20" s="50" t="s">
        <v>475</v>
      </c>
      <c r="C20" s="147" t="s">
        <v>22591</v>
      </c>
      <c r="D20" s="50" t="s">
        <v>22</v>
      </c>
      <c r="E20" s="145">
        <v>5738993.4500000002</v>
      </c>
      <c r="F20" s="891" t="s">
        <v>4</v>
      </c>
    </row>
    <row r="21" spans="1:6">
      <c r="A21" s="147"/>
      <c r="B21" s="173" t="s">
        <v>15</v>
      </c>
      <c r="C21" s="377"/>
      <c r="D21" s="173"/>
      <c r="E21" s="1229">
        <f>SUM(E6:E20)</f>
        <v>44690875.520000003</v>
      </c>
      <c r="F21" s="891"/>
    </row>
    <row r="22" spans="1:6">
      <c r="A22" s="147"/>
      <c r="B22" s="173"/>
      <c r="C22" s="377"/>
      <c r="D22" s="173"/>
      <c r="E22" s="1229"/>
      <c r="F22" s="891"/>
    </row>
    <row r="23" spans="1:6">
      <c r="A23" s="147"/>
      <c r="B23" s="173"/>
      <c r="C23" s="377"/>
      <c r="D23" s="173"/>
      <c r="E23" s="1229"/>
      <c r="F23" s="891"/>
    </row>
    <row r="24" spans="1:6">
      <c r="A24" s="147"/>
      <c r="B24" s="173"/>
      <c r="C24" s="377"/>
      <c r="D24" s="173"/>
      <c r="E24" s="1229"/>
      <c r="F24" s="891"/>
    </row>
    <row r="25" spans="1:6">
      <c r="A25" s="147"/>
      <c r="B25" s="173"/>
      <c r="C25" s="377"/>
      <c r="D25" s="173"/>
      <c r="E25" s="1229"/>
      <c r="F25" s="891"/>
    </row>
    <row r="26" spans="1:6">
      <c r="A26" s="147"/>
      <c r="B26" s="173"/>
      <c r="C26" s="377"/>
      <c r="D26" s="173"/>
      <c r="E26" s="1229"/>
      <c r="F26" s="891"/>
    </row>
    <row r="27" spans="1:6">
      <c r="A27" s="147"/>
      <c r="B27" s="173"/>
      <c r="C27" s="377"/>
      <c r="D27" s="173"/>
      <c r="E27" s="1229"/>
      <c r="F27" s="891"/>
    </row>
    <row r="28" spans="1:6">
      <c r="A28" s="147"/>
      <c r="B28" s="173"/>
      <c r="C28" s="377"/>
      <c r="D28" s="173"/>
      <c r="E28" s="1229"/>
      <c r="F28" s="891"/>
    </row>
    <row r="29" spans="1:6">
      <c r="A29" s="2234" t="s">
        <v>133</v>
      </c>
      <c r="B29" s="2234"/>
      <c r="C29" s="2234"/>
      <c r="D29" s="2234"/>
      <c r="E29" s="2234"/>
      <c r="F29" s="2234"/>
    </row>
    <row r="30" spans="1:6">
      <c r="A30" s="2234" t="s">
        <v>27296</v>
      </c>
      <c r="B30" s="2234"/>
      <c r="C30" s="2234"/>
      <c r="D30" s="2234"/>
      <c r="E30" s="2234"/>
      <c r="F30" s="2234"/>
    </row>
    <row r="31" spans="1:6">
      <c r="A31" s="2234" t="s">
        <v>6436</v>
      </c>
      <c r="B31" s="2234"/>
      <c r="C31" s="2234"/>
      <c r="D31" s="2234"/>
      <c r="E31" s="2234"/>
      <c r="F31" s="2234"/>
    </row>
    <row r="32" spans="1:6" ht="31.5">
      <c r="A32" s="387" t="s">
        <v>134</v>
      </c>
      <c r="B32" s="312" t="s">
        <v>676</v>
      </c>
      <c r="C32" s="312" t="s">
        <v>463</v>
      </c>
      <c r="D32" s="56" t="s">
        <v>788</v>
      </c>
      <c r="E32" s="1224" t="s">
        <v>1394</v>
      </c>
      <c r="F32" s="56" t="s">
        <v>677</v>
      </c>
    </row>
    <row r="33" spans="1:6">
      <c r="A33" s="147"/>
      <c r="B33" s="2172" t="s">
        <v>930</v>
      </c>
      <c r="C33" s="2172"/>
      <c r="D33" s="173"/>
      <c r="E33" s="173"/>
      <c r="F33" s="891"/>
    </row>
    <row r="34" spans="1:6" ht="31.5">
      <c r="A34" s="147">
        <v>1</v>
      </c>
      <c r="B34" s="50" t="s">
        <v>27589</v>
      </c>
      <c r="C34" s="147" t="s">
        <v>27313</v>
      </c>
      <c r="D34" s="50" t="s">
        <v>27590</v>
      </c>
      <c r="E34" s="145">
        <v>100000</v>
      </c>
      <c r="F34" s="891" t="s">
        <v>4</v>
      </c>
    </row>
    <row r="35" spans="1:6" ht="31.5">
      <c r="A35" s="147">
        <v>2</v>
      </c>
      <c r="B35" s="50" t="s">
        <v>27591</v>
      </c>
      <c r="C35" s="147" t="s">
        <v>27314</v>
      </c>
      <c r="D35" s="50" t="s">
        <v>27590</v>
      </c>
      <c r="E35" s="145">
        <v>100000</v>
      </c>
      <c r="F35" s="891" t="s">
        <v>4</v>
      </c>
    </row>
    <row r="36" spans="1:6" ht="31.5">
      <c r="A36" s="147">
        <v>3</v>
      </c>
      <c r="B36" s="50" t="s">
        <v>27592</v>
      </c>
      <c r="C36" s="147" t="s">
        <v>27315</v>
      </c>
      <c r="D36" s="50" t="s">
        <v>27590</v>
      </c>
      <c r="E36" s="145">
        <v>100000</v>
      </c>
      <c r="F36" s="891" t="s">
        <v>4</v>
      </c>
    </row>
    <row r="37" spans="1:6" ht="31.5">
      <c r="A37" s="147">
        <v>4</v>
      </c>
      <c r="B37" s="50" t="s">
        <v>27593</v>
      </c>
      <c r="C37" s="147" t="s">
        <v>27316</v>
      </c>
      <c r="D37" s="50" t="s">
        <v>27590</v>
      </c>
      <c r="E37" s="145">
        <v>100000</v>
      </c>
      <c r="F37" s="891" t="s">
        <v>4</v>
      </c>
    </row>
    <row r="38" spans="1:6" ht="31.5">
      <c r="A38" s="147">
        <v>5</v>
      </c>
      <c r="B38" s="50" t="s">
        <v>27594</v>
      </c>
      <c r="C38" s="147" t="s">
        <v>27598</v>
      </c>
      <c r="D38" s="50" t="s">
        <v>27590</v>
      </c>
      <c r="E38" s="145">
        <v>100000</v>
      </c>
      <c r="F38" s="891" t="s">
        <v>4</v>
      </c>
    </row>
    <row r="39" spans="1:6" ht="31.5">
      <c r="A39" s="147">
        <v>6</v>
      </c>
      <c r="B39" s="50" t="s">
        <v>27595</v>
      </c>
      <c r="C39" s="147" t="s">
        <v>27599</v>
      </c>
      <c r="D39" s="50" t="s">
        <v>27590</v>
      </c>
      <c r="E39" s="145">
        <v>100000</v>
      </c>
      <c r="F39" s="891" t="s">
        <v>4</v>
      </c>
    </row>
    <row r="40" spans="1:6" ht="31.5">
      <c r="A40" s="147">
        <v>7</v>
      </c>
      <c r="B40" s="50" t="s">
        <v>27596</v>
      </c>
      <c r="C40" s="147" t="s">
        <v>27600</v>
      </c>
      <c r="D40" s="50" t="s">
        <v>27590</v>
      </c>
      <c r="E40" s="145">
        <v>100000</v>
      </c>
      <c r="F40" s="891" t="s">
        <v>4</v>
      </c>
    </row>
    <row r="41" spans="1:6" ht="31.5">
      <c r="A41" s="147">
        <v>8</v>
      </c>
      <c r="B41" s="50" t="s">
        <v>27597</v>
      </c>
      <c r="C41" s="147" t="s">
        <v>27601</v>
      </c>
      <c r="D41" s="50" t="s">
        <v>27590</v>
      </c>
      <c r="E41" s="145">
        <v>100000</v>
      </c>
      <c r="F41" s="891" t="s">
        <v>4</v>
      </c>
    </row>
    <row r="42" spans="1:6" ht="31.5">
      <c r="A42" s="147">
        <v>9</v>
      </c>
      <c r="B42" s="50" t="s">
        <v>27602</v>
      </c>
      <c r="C42" s="147" t="s">
        <v>27606</v>
      </c>
      <c r="D42" s="50" t="s">
        <v>27590</v>
      </c>
      <c r="E42" s="145">
        <v>100000</v>
      </c>
      <c r="F42" s="891" t="s">
        <v>4</v>
      </c>
    </row>
    <row r="43" spans="1:6" ht="31.5">
      <c r="A43" s="147">
        <v>10</v>
      </c>
      <c r="B43" s="50" t="s">
        <v>27603</v>
      </c>
      <c r="C43" s="147" t="s">
        <v>27607</v>
      </c>
      <c r="D43" s="50" t="s">
        <v>27590</v>
      </c>
      <c r="E43" s="145">
        <v>100000</v>
      </c>
      <c r="F43" s="891" t="s">
        <v>4</v>
      </c>
    </row>
    <row r="44" spans="1:6" ht="31.5">
      <c r="A44" s="147">
        <v>11</v>
      </c>
      <c r="B44" s="50" t="s">
        <v>27604</v>
      </c>
      <c r="C44" s="147" t="s">
        <v>27608</v>
      </c>
      <c r="D44" s="50" t="s">
        <v>27590</v>
      </c>
      <c r="E44" s="145">
        <v>100000</v>
      </c>
      <c r="F44" s="891" t="s">
        <v>4</v>
      </c>
    </row>
    <row r="45" spans="1:6" ht="31.5">
      <c r="A45" s="147">
        <v>12</v>
      </c>
      <c r="B45" s="50" t="s">
        <v>27605</v>
      </c>
      <c r="C45" s="147" t="s">
        <v>27609</v>
      </c>
      <c r="D45" s="50" t="s">
        <v>27590</v>
      </c>
      <c r="E45" s="145">
        <v>100000</v>
      </c>
      <c r="F45" s="891" t="s">
        <v>4</v>
      </c>
    </row>
    <row r="46" spans="1:6" ht="31.5">
      <c r="A46" s="147">
        <v>13</v>
      </c>
      <c r="B46" s="50" t="s">
        <v>27610</v>
      </c>
      <c r="C46" s="147" t="s">
        <v>27612</v>
      </c>
      <c r="D46" s="50" t="s">
        <v>27590</v>
      </c>
      <c r="E46" s="145">
        <v>100000</v>
      </c>
      <c r="F46" s="891" t="s">
        <v>4</v>
      </c>
    </row>
    <row r="47" spans="1:6" ht="47.25">
      <c r="A47" s="147">
        <v>14</v>
      </c>
      <c r="B47" s="50" t="s">
        <v>1866</v>
      </c>
      <c r="C47" s="147" t="s">
        <v>27613</v>
      </c>
      <c r="D47" s="50" t="s">
        <v>27590</v>
      </c>
      <c r="E47" s="145">
        <v>100000</v>
      </c>
      <c r="F47" s="891" t="s">
        <v>4</v>
      </c>
    </row>
    <row r="48" spans="1:6" ht="47.25">
      <c r="A48" s="147">
        <v>15</v>
      </c>
      <c r="B48" s="50" t="s">
        <v>11956</v>
      </c>
      <c r="C48" s="147" t="s">
        <v>27614</v>
      </c>
      <c r="D48" s="50" t="s">
        <v>27590</v>
      </c>
      <c r="E48" s="145">
        <v>100000</v>
      </c>
      <c r="F48" s="891" t="s">
        <v>4</v>
      </c>
    </row>
    <row r="49" spans="1:6" ht="31.5">
      <c r="A49" s="147">
        <v>16</v>
      </c>
      <c r="B49" s="50" t="s">
        <v>27611</v>
      </c>
      <c r="C49" s="147" t="s">
        <v>27615</v>
      </c>
      <c r="D49" s="50" t="s">
        <v>27590</v>
      </c>
      <c r="E49" s="145">
        <v>100000</v>
      </c>
      <c r="F49" s="891" t="s">
        <v>4</v>
      </c>
    </row>
    <row r="50" spans="1:6">
      <c r="A50" s="147"/>
      <c r="B50" s="2172" t="s">
        <v>480</v>
      </c>
      <c r="C50" s="2172"/>
      <c r="D50" s="173"/>
      <c r="E50" s="173"/>
      <c r="F50" s="891"/>
    </row>
    <row r="51" spans="1:6" ht="63">
      <c r="A51" s="147">
        <v>17</v>
      </c>
      <c r="B51" s="50" t="s">
        <v>27317</v>
      </c>
      <c r="C51" s="147" t="s">
        <v>27318</v>
      </c>
      <c r="D51" s="50" t="s">
        <v>27319</v>
      </c>
      <c r="E51" s="145">
        <v>560000</v>
      </c>
      <c r="F51" s="891" t="s">
        <v>4</v>
      </c>
    </row>
    <row r="52" spans="1:6" ht="78.75">
      <c r="A52" s="147">
        <v>18</v>
      </c>
      <c r="B52" s="50" t="s">
        <v>27320</v>
      </c>
      <c r="C52" s="147" t="s">
        <v>27321</v>
      </c>
      <c r="D52" s="60" t="s">
        <v>29742</v>
      </c>
      <c r="E52" s="145">
        <v>700000</v>
      </c>
      <c r="F52" s="891" t="s">
        <v>4</v>
      </c>
    </row>
    <row r="53" spans="1:6" ht="78.75">
      <c r="A53" s="147">
        <v>19</v>
      </c>
      <c r="B53" s="50" t="s">
        <v>27322</v>
      </c>
      <c r="C53" s="147" t="s">
        <v>27323</v>
      </c>
      <c r="D53" s="333" t="s">
        <v>27324</v>
      </c>
      <c r="E53" s="145">
        <v>660000</v>
      </c>
      <c r="F53" s="891" t="s">
        <v>4</v>
      </c>
    </row>
    <row r="54" spans="1:6" ht="63">
      <c r="A54" s="147">
        <v>20</v>
      </c>
      <c r="B54" s="50" t="s">
        <v>27325</v>
      </c>
      <c r="C54" s="147" t="s">
        <v>27326</v>
      </c>
      <c r="D54" s="50" t="s">
        <v>27319</v>
      </c>
      <c r="E54" s="145">
        <v>560000</v>
      </c>
      <c r="F54" s="891" t="s">
        <v>4</v>
      </c>
    </row>
    <row r="55" spans="1:6" ht="63">
      <c r="A55" s="147">
        <v>21</v>
      </c>
      <c r="B55" s="50" t="s">
        <v>27327</v>
      </c>
      <c r="C55" s="147" t="s">
        <v>27328</v>
      </c>
      <c r="D55" s="50" t="s">
        <v>27319</v>
      </c>
      <c r="E55" s="145">
        <v>560000</v>
      </c>
      <c r="F55" s="891" t="s">
        <v>4</v>
      </c>
    </row>
    <row r="56" spans="1:6" ht="63">
      <c r="A56" s="147">
        <v>22</v>
      </c>
      <c r="B56" s="50" t="s">
        <v>27329</v>
      </c>
      <c r="C56" s="147" t="s">
        <v>27330</v>
      </c>
      <c r="D56" s="50" t="s">
        <v>27331</v>
      </c>
      <c r="E56" s="145">
        <v>560000</v>
      </c>
      <c r="F56" s="891" t="s">
        <v>4</v>
      </c>
    </row>
    <row r="57" spans="1:6" ht="63">
      <c r="A57" s="147">
        <v>23</v>
      </c>
      <c r="B57" s="50" t="s">
        <v>27332</v>
      </c>
      <c r="C57" s="147" t="s">
        <v>27333</v>
      </c>
      <c r="D57" s="50" t="s">
        <v>27334</v>
      </c>
      <c r="E57" s="145">
        <v>560000</v>
      </c>
      <c r="F57" s="891" t="s">
        <v>4</v>
      </c>
    </row>
    <row r="58" spans="1:6" ht="63">
      <c r="A58" s="147">
        <v>24</v>
      </c>
      <c r="B58" s="50" t="s">
        <v>27335</v>
      </c>
      <c r="C58" s="147" t="s">
        <v>27336</v>
      </c>
      <c r="D58" s="50" t="s">
        <v>27319</v>
      </c>
      <c r="E58" s="145">
        <v>560000</v>
      </c>
      <c r="F58" s="891" t="s">
        <v>4</v>
      </c>
    </row>
    <row r="59" spans="1:6" ht="63">
      <c r="A59" s="147">
        <v>25</v>
      </c>
      <c r="B59" s="50" t="s">
        <v>27337</v>
      </c>
      <c r="C59" s="147" t="s">
        <v>27338</v>
      </c>
      <c r="D59" s="50" t="s">
        <v>27319</v>
      </c>
      <c r="E59" s="145">
        <v>560000</v>
      </c>
      <c r="F59" s="891" t="s">
        <v>4</v>
      </c>
    </row>
    <row r="60" spans="1:6" ht="47.25">
      <c r="A60" s="147">
        <v>26</v>
      </c>
      <c r="B60" s="50" t="s">
        <v>27339</v>
      </c>
      <c r="C60" s="147" t="s">
        <v>27340</v>
      </c>
      <c r="D60" s="50" t="s">
        <v>27585</v>
      </c>
      <c r="E60" s="145">
        <v>120000</v>
      </c>
      <c r="F60" s="891" t="s">
        <v>4</v>
      </c>
    </row>
    <row r="61" spans="1:6" ht="63">
      <c r="A61" s="147">
        <v>27</v>
      </c>
      <c r="B61" s="50" t="s">
        <v>27341</v>
      </c>
      <c r="C61" s="147" t="s">
        <v>27342</v>
      </c>
      <c r="D61" s="50" t="s">
        <v>27368</v>
      </c>
      <c r="E61" s="145">
        <v>560000</v>
      </c>
      <c r="F61" s="891" t="s">
        <v>4</v>
      </c>
    </row>
    <row r="62" spans="1:6" ht="78.75">
      <c r="A62" s="147">
        <v>28</v>
      </c>
      <c r="B62" s="50" t="s">
        <v>27343</v>
      </c>
      <c r="C62" s="147" t="s">
        <v>27344</v>
      </c>
      <c r="D62" s="50" t="s">
        <v>27345</v>
      </c>
      <c r="E62" s="145">
        <v>560000</v>
      </c>
      <c r="F62" s="891" t="s">
        <v>4</v>
      </c>
    </row>
    <row r="63" spans="1:6" ht="47.25">
      <c r="A63" s="147">
        <v>29</v>
      </c>
      <c r="B63" s="50" t="s">
        <v>27346</v>
      </c>
      <c r="C63" s="147" t="s">
        <v>27347</v>
      </c>
      <c r="D63" s="50" t="s">
        <v>19043</v>
      </c>
      <c r="E63" s="145">
        <v>500000</v>
      </c>
      <c r="F63" s="891" t="s">
        <v>4</v>
      </c>
    </row>
    <row r="64" spans="1:6" ht="63">
      <c r="A64" s="147">
        <v>30</v>
      </c>
      <c r="B64" s="50" t="s">
        <v>27348</v>
      </c>
      <c r="C64" s="147" t="s">
        <v>27349</v>
      </c>
      <c r="D64" s="50" t="s">
        <v>27350</v>
      </c>
      <c r="E64" s="145">
        <v>560000</v>
      </c>
      <c r="F64" s="891" t="s">
        <v>4</v>
      </c>
    </row>
    <row r="65" spans="1:6" ht="63">
      <c r="A65" s="147">
        <v>31</v>
      </c>
      <c r="B65" s="50" t="s">
        <v>27351</v>
      </c>
      <c r="C65" s="147" t="s">
        <v>27352</v>
      </c>
      <c r="D65" s="50" t="s">
        <v>27353</v>
      </c>
      <c r="E65" s="145">
        <v>560000</v>
      </c>
      <c r="F65" s="891" t="s">
        <v>4</v>
      </c>
    </row>
    <row r="66" spans="1:6" ht="63">
      <c r="A66" s="147">
        <v>32</v>
      </c>
      <c r="B66" s="50" t="s">
        <v>11956</v>
      </c>
      <c r="C66" s="147" t="s">
        <v>27354</v>
      </c>
      <c r="D66" s="50" t="s">
        <v>27319</v>
      </c>
      <c r="E66" s="145">
        <v>560000</v>
      </c>
      <c r="F66" s="891" t="s">
        <v>4</v>
      </c>
    </row>
    <row r="67" spans="1:6" ht="63">
      <c r="A67" s="147">
        <v>33</v>
      </c>
      <c r="B67" s="50" t="s">
        <v>27355</v>
      </c>
      <c r="C67" s="147" t="s">
        <v>27356</v>
      </c>
      <c r="D67" s="50" t="s">
        <v>27319</v>
      </c>
      <c r="E67" s="145">
        <v>560000</v>
      </c>
      <c r="F67" s="891" t="s">
        <v>4</v>
      </c>
    </row>
    <row r="68" spans="1:6" ht="31.5">
      <c r="A68" s="147">
        <v>34</v>
      </c>
      <c r="B68" s="50" t="s">
        <v>27357</v>
      </c>
      <c r="C68" s="147" t="s">
        <v>27358</v>
      </c>
      <c r="D68" s="50" t="s">
        <v>27586</v>
      </c>
      <c r="E68" s="145">
        <v>120000</v>
      </c>
      <c r="F68" s="891" t="s">
        <v>4</v>
      </c>
    </row>
    <row r="69" spans="1:6" ht="47.25">
      <c r="A69" s="147">
        <v>35</v>
      </c>
      <c r="B69" s="50" t="s">
        <v>27359</v>
      </c>
      <c r="C69" s="147" t="s">
        <v>27360</v>
      </c>
      <c r="D69" s="50" t="s">
        <v>27586</v>
      </c>
      <c r="E69" s="145">
        <v>120000</v>
      </c>
      <c r="F69" s="891" t="s">
        <v>4</v>
      </c>
    </row>
    <row r="70" spans="1:6" ht="63">
      <c r="A70" s="147">
        <v>36</v>
      </c>
      <c r="B70" s="50" t="s">
        <v>27361</v>
      </c>
      <c r="C70" s="147" t="s">
        <v>27362</v>
      </c>
      <c r="D70" s="50" t="s">
        <v>27586</v>
      </c>
      <c r="E70" s="145">
        <v>120000</v>
      </c>
      <c r="F70" s="891" t="s">
        <v>4</v>
      </c>
    </row>
    <row r="71" spans="1:6" ht="47.25">
      <c r="A71" s="147">
        <v>37</v>
      </c>
      <c r="B71" s="50" t="s">
        <v>27363</v>
      </c>
      <c r="C71" s="147" t="s">
        <v>27364</v>
      </c>
      <c r="D71" s="50" t="s">
        <v>27365</v>
      </c>
      <c r="E71" s="145">
        <v>300000</v>
      </c>
      <c r="F71" s="891" t="s">
        <v>4</v>
      </c>
    </row>
    <row r="72" spans="1:6" ht="63">
      <c r="A72" s="147">
        <v>38</v>
      </c>
      <c r="B72" s="50" t="s">
        <v>27366</v>
      </c>
      <c r="C72" s="147" t="s">
        <v>27367</v>
      </c>
      <c r="D72" s="50" t="s">
        <v>27368</v>
      </c>
      <c r="E72" s="145">
        <v>560000</v>
      </c>
      <c r="F72" s="891" t="s">
        <v>4</v>
      </c>
    </row>
    <row r="73" spans="1:6" ht="63">
      <c r="A73" s="147">
        <v>39</v>
      </c>
      <c r="B73" s="50" t="s">
        <v>12081</v>
      </c>
      <c r="C73" s="147" t="s">
        <v>27369</v>
      </c>
      <c r="D73" s="50" t="s">
        <v>27350</v>
      </c>
      <c r="E73" s="145">
        <v>560000</v>
      </c>
      <c r="F73" s="891" t="s">
        <v>4</v>
      </c>
    </row>
    <row r="74" spans="1:6" ht="47.25">
      <c r="A74" s="147">
        <v>40</v>
      </c>
      <c r="B74" s="50" t="s">
        <v>27370</v>
      </c>
      <c r="C74" s="147" t="s">
        <v>27371</v>
      </c>
      <c r="D74" s="50" t="s">
        <v>27372</v>
      </c>
      <c r="E74" s="145">
        <v>600000</v>
      </c>
      <c r="F74" s="891" t="s">
        <v>4</v>
      </c>
    </row>
    <row r="75" spans="1:6" ht="47.25">
      <c r="A75" s="147">
        <v>41</v>
      </c>
      <c r="B75" s="50" t="s">
        <v>12156</v>
      </c>
      <c r="C75" s="147" t="s">
        <v>27373</v>
      </c>
      <c r="D75" s="50" t="s">
        <v>27585</v>
      </c>
      <c r="E75" s="145">
        <v>120000</v>
      </c>
      <c r="F75" s="891" t="s">
        <v>4</v>
      </c>
    </row>
    <row r="76" spans="1:6" ht="63">
      <c r="A76" s="147">
        <v>42</v>
      </c>
      <c r="B76" s="50" t="s">
        <v>27374</v>
      </c>
      <c r="C76" s="147" t="s">
        <v>27375</v>
      </c>
      <c r="D76" s="50" t="s">
        <v>27319</v>
      </c>
      <c r="E76" s="145">
        <v>560000</v>
      </c>
      <c r="F76" s="891" t="s">
        <v>4</v>
      </c>
    </row>
    <row r="77" spans="1:6" ht="47.25">
      <c r="A77" s="147">
        <v>43</v>
      </c>
      <c r="B77" s="50" t="s">
        <v>20208</v>
      </c>
      <c r="C77" s="147" t="s">
        <v>27376</v>
      </c>
      <c r="D77" s="50" t="s">
        <v>27372</v>
      </c>
      <c r="E77" s="145">
        <v>600000</v>
      </c>
      <c r="F77" s="891" t="s">
        <v>4</v>
      </c>
    </row>
    <row r="78" spans="1:6" ht="63">
      <c r="A78" s="147">
        <v>44</v>
      </c>
      <c r="B78" s="50" t="s">
        <v>27377</v>
      </c>
      <c r="C78" s="147" t="s">
        <v>27378</v>
      </c>
      <c r="D78" s="50" t="s">
        <v>27587</v>
      </c>
      <c r="E78" s="145">
        <v>400000</v>
      </c>
      <c r="F78" s="891" t="s">
        <v>4</v>
      </c>
    </row>
    <row r="79" spans="1:6" ht="63">
      <c r="A79" s="147">
        <v>45</v>
      </c>
      <c r="B79" s="50" t="s">
        <v>27379</v>
      </c>
      <c r="C79" s="147" t="s">
        <v>27380</v>
      </c>
      <c r="D79" s="50" t="s">
        <v>27319</v>
      </c>
      <c r="E79" s="145">
        <v>560000</v>
      </c>
      <c r="F79" s="891" t="s">
        <v>4</v>
      </c>
    </row>
    <row r="80" spans="1:6" ht="63">
      <c r="A80" s="147">
        <v>46</v>
      </c>
      <c r="B80" s="50" t="s">
        <v>27381</v>
      </c>
      <c r="C80" s="147" t="s">
        <v>27382</v>
      </c>
      <c r="D80" s="50" t="s">
        <v>27331</v>
      </c>
      <c r="E80" s="145">
        <v>560000</v>
      </c>
      <c r="F80" s="891" t="s">
        <v>4</v>
      </c>
    </row>
    <row r="81" spans="1:6" ht="63">
      <c r="A81" s="147">
        <v>47</v>
      </c>
      <c r="B81" s="50" t="s">
        <v>27383</v>
      </c>
      <c r="C81" s="147" t="s">
        <v>27384</v>
      </c>
      <c r="D81" s="50" t="s">
        <v>27319</v>
      </c>
      <c r="E81" s="145">
        <v>560000</v>
      </c>
      <c r="F81" s="891" t="s">
        <v>4</v>
      </c>
    </row>
    <row r="82" spans="1:6" ht="47.25">
      <c r="A82" s="147">
        <v>48</v>
      </c>
      <c r="B82" s="50" t="s">
        <v>27385</v>
      </c>
      <c r="C82" s="147" t="s">
        <v>27386</v>
      </c>
      <c r="D82" s="50" t="s">
        <v>27372</v>
      </c>
      <c r="E82" s="145">
        <v>1000000</v>
      </c>
      <c r="F82" s="891" t="s">
        <v>4</v>
      </c>
    </row>
    <row r="83" spans="1:6" ht="63">
      <c r="A83" s="147">
        <v>49</v>
      </c>
      <c r="B83" s="50" t="s">
        <v>27387</v>
      </c>
      <c r="C83" s="147" t="s">
        <v>27388</v>
      </c>
      <c r="D83" s="50" t="s">
        <v>27389</v>
      </c>
      <c r="E83" s="145">
        <v>560000</v>
      </c>
      <c r="F83" s="891" t="s">
        <v>4</v>
      </c>
    </row>
    <row r="84" spans="1:6" ht="47.25">
      <c r="A84" s="147">
        <v>50</v>
      </c>
      <c r="B84" s="50" t="s">
        <v>27390</v>
      </c>
      <c r="C84" s="147" t="s">
        <v>27391</v>
      </c>
      <c r="D84" s="50" t="s">
        <v>27372</v>
      </c>
      <c r="E84" s="145">
        <v>600000</v>
      </c>
      <c r="F84" s="891" t="s">
        <v>4</v>
      </c>
    </row>
    <row r="85" spans="1:6" ht="63">
      <c r="A85" s="147">
        <v>51</v>
      </c>
      <c r="B85" s="50" t="s">
        <v>27392</v>
      </c>
      <c r="C85" s="147" t="s">
        <v>27393</v>
      </c>
      <c r="D85" s="50" t="s">
        <v>27389</v>
      </c>
      <c r="E85" s="145">
        <v>560000</v>
      </c>
      <c r="F85" s="891" t="s">
        <v>4</v>
      </c>
    </row>
    <row r="86" spans="1:6" ht="63">
      <c r="A86" s="147">
        <v>52</v>
      </c>
      <c r="B86" s="50" t="s">
        <v>27394</v>
      </c>
      <c r="C86" s="147" t="s">
        <v>27395</v>
      </c>
      <c r="D86" s="60" t="s">
        <v>27396</v>
      </c>
      <c r="E86" s="145">
        <v>560000</v>
      </c>
      <c r="F86" s="891" t="s">
        <v>4</v>
      </c>
    </row>
    <row r="87" spans="1:6" ht="47.25">
      <c r="A87" s="147">
        <v>53</v>
      </c>
      <c r="B87" s="50" t="s">
        <v>27397</v>
      </c>
      <c r="C87" s="147" t="s">
        <v>27398</v>
      </c>
      <c r="D87" s="50" t="s">
        <v>27399</v>
      </c>
      <c r="E87" s="145">
        <v>240000</v>
      </c>
      <c r="F87" s="891" t="s">
        <v>4</v>
      </c>
    </row>
    <row r="88" spans="1:6" ht="63">
      <c r="A88" s="147">
        <v>54</v>
      </c>
      <c r="B88" s="50" t="s">
        <v>27400</v>
      </c>
      <c r="C88" s="147" t="s">
        <v>27401</v>
      </c>
      <c r="D88" s="50" t="s">
        <v>27319</v>
      </c>
      <c r="E88" s="145">
        <v>560000</v>
      </c>
      <c r="F88" s="891" t="s">
        <v>4</v>
      </c>
    </row>
    <row r="89" spans="1:6" ht="63">
      <c r="A89" s="147">
        <v>55</v>
      </c>
      <c r="B89" s="50" t="s">
        <v>1866</v>
      </c>
      <c r="C89" s="147" t="s">
        <v>27402</v>
      </c>
      <c r="D89" s="50" t="s">
        <v>27350</v>
      </c>
      <c r="E89" s="145">
        <v>560000</v>
      </c>
      <c r="F89" s="891" t="s">
        <v>4</v>
      </c>
    </row>
    <row r="90" spans="1:6" ht="63">
      <c r="A90" s="147">
        <v>56</v>
      </c>
      <c r="B90" s="50" t="s">
        <v>27403</v>
      </c>
      <c r="C90" s="247" t="s">
        <v>27404</v>
      </c>
      <c r="D90" s="50" t="s">
        <v>27319</v>
      </c>
      <c r="E90" s="145">
        <v>560000</v>
      </c>
      <c r="F90" s="891" t="s">
        <v>4</v>
      </c>
    </row>
    <row r="91" spans="1:6">
      <c r="A91" s="147"/>
      <c r="B91" s="2172" t="s">
        <v>1353</v>
      </c>
      <c r="C91" s="2172"/>
      <c r="D91" s="173"/>
      <c r="E91" s="173"/>
      <c r="F91" s="891"/>
    </row>
    <row r="92" spans="1:6" ht="47.25">
      <c r="A92" s="147">
        <v>57</v>
      </c>
      <c r="B92" s="50" t="s">
        <v>27405</v>
      </c>
      <c r="C92" s="147" t="s">
        <v>27406</v>
      </c>
      <c r="D92" s="50" t="s">
        <v>22795</v>
      </c>
      <c r="E92" s="145">
        <v>700000</v>
      </c>
      <c r="F92" s="891" t="s">
        <v>558</v>
      </c>
    </row>
    <row r="93" spans="1:6" ht="47.25">
      <c r="A93" s="147">
        <v>58</v>
      </c>
      <c r="B93" s="50" t="s">
        <v>27407</v>
      </c>
      <c r="C93" s="147" t="s">
        <v>27408</v>
      </c>
      <c r="D93" s="50" t="s">
        <v>27409</v>
      </c>
      <c r="E93" s="145">
        <v>500000</v>
      </c>
      <c r="F93" s="891" t="s">
        <v>558</v>
      </c>
    </row>
    <row r="94" spans="1:6" ht="47.25">
      <c r="A94" s="147">
        <v>59</v>
      </c>
      <c r="B94" s="50" t="s">
        <v>27410</v>
      </c>
      <c r="C94" s="147" t="s">
        <v>27411</v>
      </c>
      <c r="D94" s="50" t="s">
        <v>27412</v>
      </c>
      <c r="E94" s="145">
        <v>500000</v>
      </c>
      <c r="F94" s="891" t="s">
        <v>4</v>
      </c>
    </row>
    <row r="95" spans="1:6" ht="47.25">
      <c r="A95" s="147">
        <v>60</v>
      </c>
      <c r="B95" s="50" t="s">
        <v>27413</v>
      </c>
      <c r="C95" s="147" t="s">
        <v>27414</v>
      </c>
      <c r="D95" s="50" t="s">
        <v>27415</v>
      </c>
      <c r="E95" s="145">
        <v>1000000</v>
      </c>
      <c r="F95" s="891" t="s">
        <v>4</v>
      </c>
    </row>
    <row r="96" spans="1:6" ht="47.25">
      <c r="A96" s="147">
        <v>61</v>
      </c>
      <c r="B96" s="50" t="s">
        <v>27416</v>
      </c>
      <c r="C96" s="147" t="s">
        <v>27417</v>
      </c>
      <c r="D96" s="50" t="s">
        <v>27418</v>
      </c>
      <c r="E96" s="145">
        <v>700000</v>
      </c>
      <c r="F96" s="891" t="s">
        <v>118</v>
      </c>
    </row>
    <row r="97" spans="1:6" ht="47.25">
      <c r="A97" s="147">
        <v>62</v>
      </c>
      <c r="B97" s="50" t="s">
        <v>27419</v>
      </c>
      <c r="C97" s="147" t="s">
        <v>27420</v>
      </c>
      <c r="D97" s="50" t="s">
        <v>27421</v>
      </c>
      <c r="E97" s="145">
        <v>700000</v>
      </c>
      <c r="F97" s="891" t="s">
        <v>4</v>
      </c>
    </row>
    <row r="98" spans="1:6" ht="47.25">
      <c r="A98" s="147">
        <v>63</v>
      </c>
      <c r="B98" s="50" t="s">
        <v>27422</v>
      </c>
      <c r="C98" s="147" t="s">
        <v>27423</v>
      </c>
      <c r="D98" s="50" t="s">
        <v>27418</v>
      </c>
      <c r="E98" s="145">
        <v>600000</v>
      </c>
      <c r="F98" s="891" t="s">
        <v>118</v>
      </c>
    </row>
    <row r="99" spans="1:6" ht="47.25">
      <c r="A99" s="147">
        <v>64</v>
      </c>
      <c r="B99" s="50" t="s">
        <v>27424</v>
      </c>
      <c r="C99" s="147" t="s">
        <v>27425</v>
      </c>
      <c r="D99" s="50" t="s">
        <v>115</v>
      </c>
      <c r="E99" s="145">
        <v>500000</v>
      </c>
      <c r="F99" s="891" t="s">
        <v>763</v>
      </c>
    </row>
    <row r="100" spans="1:6" ht="78.75">
      <c r="A100" s="147">
        <v>65</v>
      </c>
      <c r="B100" s="50" t="s">
        <v>27426</v>
      </c>
      <c r="C100" s="147" t="s">
        <v>27427</v>
      </c>
      <c r="D100" s="50" t="s">
        <v>27428</v>
      </c>
      <c r="E100" s="145">
        <v>800000</v>
      </c>
      <c r="F100" s="891" t="s">
        <v>4</v>
      </c>
    </row>
    <row r="101" spans="1:6" ht="47.25">
      <c r="A101" s="147">
        <v>66</v>
      </c>
      <c r="B101" s="50" t="s">
        <v>27429</v>
      </c>
      <c r="C101" s="147" t="s">
        <v>27430</v>
      </c>
      <c r="D101" s="50" t="s">
        <v>27431</v>
      </c>
      <c r="E101" s="145">
        <v>11800000</v>
      </c>
      <c r="F101" s="891" t="s">
        <v>4</v>
      </c>
    </row>
    <row r="102" spans="1:6" ht="47.25">
      <c r="A102" s="147">
        <v>67</v>
      </c>
      <c r="B102" s="50" t="s">
        <v>25148</v>
      </c>
      <c r="C102" s="147" t="s">
        <v>27432</v>
      </c>
      <c r="D102" s="50" t="s">
        <v>27372</v>
      </c>
      <c r="E102" s="145">
        <v>500000</v>
      </c>
      <c r="F102" s="891" t="s">
        <v>4</v>
      </c>
    </row>
    <row r="103" spans="1:6" ht="78.75">
      <c r="A103" s="147">
        <v>68</v>
      </c>
      <c r="B103" s="50" t="s">
        <v>27433</v>
      </c>
      <c r="C103" s="147" t="s">
        <v>27434</v>
      </c>
      <c r="D103" s="50" t="s">
        <v>27435</v>
      </c>
      <c r="E103" s="145">
        <v>800000</v>
      </c>
      <c r="F103" s="891" t="s">
        <v>4</v>
      </c>
    </row>
    <row r="104" spans="1:6" ht="47.25">
      <c r="A104" s="147">
        <v>69</v>
      </c>
      <c r="B104" s="50" t="s">
        <v>27436</v>
      </c>
      <c r="C104" s="147" t="s">
        <v>27437</v>
      </c>
      <c r="D104" s="50" t="s">
        <v>27438</v>
      </c>
      <c r="E104" s="145">
        <v>1000000</v>
      </c>
      <c r="F104" s="891" t="s">
        <v>4</v>
      </c>
    </row>
    <row r="105" spans="1:6" ht="47.25">
      <c r="A105" s="147">
        <v>70</v>
      </c>
      <c r="B105" s="50" t="s">
        <v>27439</v>
      </c>
      <c r="C105" s="147" t="s">
        <v>27440</v>
      </c>
      <c r="D105" s="50" t="s">
        <v>115</v>
      </c>
      <c r="E105" s="145">
        <v>500000</v>
      </c>
      <c r="F105" s="891" t="s">
        <v>763</v>
      </c>
    </row>
    <row r="106" spans="1:6" ht="47.25">
      <c r="A106" s="147">
        <v>71</v>
      </c>
      <c r="B106" s="50" t="s">
        <v>27441</v>
      </c>
      <c r="C106" s="147" t="s">
        <v>27442</v>
      </c>
      <c r="D106" s="50" t="s">
        <v>27438</v>
      </c>
      <c r="E106" s="145">
        <v>1000000</v>
      </c>
      <c r="F106" s="891" t="s">
        <v>4</v>
      </c>
    </row>
    <row r="107" spans="1:6" ht="47.25">
      <c r="A107" s="147">
        <v>72</v>
      </c>
      <c r="B107" s="50" t="s">
        <v>27443</v>
      </c>
      <c r="C107" s="147" t="s">
        <v>27444</v>
      </c>
      <c r="D107" s="50" t="s">
        <v>27445</v>
      </c>
      <c r="E107" s="145">
        <v>300000</v>
      </c>
      <c r="F107" s="891" t="s">
        <v>4</v>
      </c>
    </row>
    <row r="108" spans="1:6" ht="47.25">
      <c r="A108" s="147">
        <v>73</v>
      </c>
      <c r="B108" s="50" t="s">
        <v>27446</v>
      </c>
      <c r="C108" s="147" t="s">
        <v>27447</v>
      </c>
      <c r="D108" s="50" t="s">
        <v>27448</v>
      </c>
      <c r="E108" s="145">
        <v>6500000</v>
      </c>
      <c r="F108" s="891" t="s">
        <v>4</v>
      </c>
    </row>
    <row r="109" spans="1:6" ht="47.25">
      <c r="A109" s="147">
        <v>74</v>
      </c>
      <c r="B109" s="50" t="s">
        <v>27449</v>
      </c>
      <c r="C109" s="147" t="s">
        <v>27450</v>
      </c>
      <c r="D109" s="50" t="s">
        <v>4806</v>
      </c>
      <c r="E109" s="145">
        <v>500000</v>
      </c>
      <c r="F109" s="891" t="s">
        <v>4</v>
      </c>
    </row>
    <row r="110" spans="1:6" ht="47.25">
      <c r="A110" s="147">
        <v>75</v>
      </c>
      <c r="B110" s="50" t="s">
        <v>5785</v>
      </c>
      <c r="C110" s="147" t="s">
        <v>27451</v>
      </c>
      <c r="D110" s="50" t="s">
        <v>27448</v>
      </c>
      <c r="E110" s="145">
        <v>6500000</v>
      </c>
      <c r="F110" s="891" t="s">
        <v>4</v>
      </c>
    </row>
    <row r="111" spans="1:6" ht="47.25">
      <c r="A111" s="147">
        <v>76</v>
      </c>
      <c r="B111" s="50" t="s">
        <v>27452</v>
      </c>
      <c r="C111" s="147" t="s">
        <v>27453</v>
      </c>
      <c r="D111" s="50" t="s">
        <v>115</v>
      </c>
      <c r="E111" s="145">
        <v>500000</v>
      </c>
      <c r="F111" s="891" t="s">
        <v>763</v>
      </c>
    </row>
    <row r="112" spans="1:6" ht="47.25">
      <c r="A112" s="147">
        <v>77</v>
      </c>
      <c r="B112" s="50" t="s">
        <v>27454</v>
      </c>
      <c r="C112" s="147" t="s">
        <v>27455</v>
      </c>
      <c r="D112" s="50" t="s">
        <v>4806</v>
      </c>
      <c r="E112" s="145">
        <v>500000</v>
      </c>
      <c r="F112" s="891" t="s">
        <v>4</v>
      </c>
    </row>
    <row r="113" spans="1:6" ht="94.5">
      <c r="A113" s="147">
        <v>78</v>
      </c>
      <c r="B113" s="50" t="s">
        <v>27456</v>
      </c>
      <c r="C113" s="147" t="s">
        <v>27457</v>
      </c>
      <c r="D113" s="50" t="s">
        <v>27588</v>
      </c>
      <c r="E113" s="145">
        <v>1200000</v>
      </c>
      <c r="F113" s="891" t="s">
        <v>118</v>
      </c>
    </row>
    <row r="114" spans="1:6" ht="47.25">
      <c r="A114" s="147">
        <v>79</v>
      </c>
      <c r="B114" s="50" t="s">
        <v>27458</v>
      </c>
      <c r="C114" s="147" t="s">
        <v>27459</v>
      </c>
      <c r="D114" s="50" t="s">
        <v>4806</v>
      </c>
      <c r="E114" s="145">
        <v>500000</v>
      </c>
      <c r="F114" s="891" t="s">
        <v>4</v>
      </c>
    </row>
    <row r="115" spans="1:6">
      <c r="A115" s="147"/>
      <c r="B115" s="2172" t="s">
        <v>3278</v>
      </c>
      <c r="C115" s="2172"/>
      <c r="D115" s="173"/>
      <c r="E115" s="173"/>
      <c r="F115" s="891"/>
    </row>
    <row r="116" spans="1:6" ht="63">
      <c r="A116" s="147">
        <v>80</v>
      </c>
      <c r="B116" s="50" t="s">
        <v>27460</v>
      </c>
      <c r="C116" s="147" t="s">
        <v>22834</v>
      </c>
      <c r="D116" s="50" t="s">
        <v>27461</v>
      </c>
      <c r="E116" s="145">
        <v>150000</v>
      </c>
      <c r="F116" s="891" t="s">
        <v>4</v>
      </c>
    </row>
    <row r="117" spans="1:6" ht="63">
      <c r="A117" s="147">
        <v>81</v>
      </c>
      <c r="B117" s="50" t="s">
        <v>27462</v>
      </c>
      <c r="C117" s="147" t="s">
        <v>22837</v>
      </c>
      <c r="D117" s="50" t="s">
        <v>27461</v>
      </c>
      <c r="E117" s="145">
        <v>150000</v>
      </c>
      <c r="F117" s="891" t="s">
        <v>4</v>
      </c>
    </row>
    <row r="118" spans="1:6" ht="31.5">
      <c r="A118" s="147">
        <v>82</v>
      </c>
      <c r="B118" s="50" t="s">
        <v>27463</v>
      </c>
      <c r="C118" s="147" t="s">
        <v>22840</v>
      </c>
      <c r="D118" s="50" t="s">
        <v>25548</v>
      </c>
      <c r="E118" s="145">
        <v>400000</v>
      </c>
      <c r="F118" s="891" t="s">
        <v>4</v>
      </c>
    </row>
    <row r="119" spans="1:6" ht="31.5">
      <c r="A119" s="147">
        <v>83</v>
      </c>
      <c r="B119" s="50" t="s">
        <v>27464</v>
      </c>
      <c r="C119" s="147" t="s">
        <v>22842</v>
      </c>
      <c r="D119" s="50" t="s">
        <v>27465</v>
      </c>
      <c r="E119" s="145">
        <v>400000</v>
      </c>
      <c r="F119" s="891" t="s">
        <v>4</v>
      </c>
    </row>
    <row r="120" spans="1:6" ht="94.5">
      <c r="A120" s="147">
        <v>84</v>
      </c>
      <c r="B120" s="50" t="s">
        <v>27466</v>
      </c>
      <c r="C120" s="147" t="s">
        <v>22845</v>
      </c>
      <c r="D120" s="50" t="s">
        <v>27467</v>
      </c>
      <c r="E120" s="145">
        <v>250000</v>
      </c>
      <c r="F120" s="891" t="s">
        <v>4</v>
      </c>
    </row>
    <row r="121" spans="1:6" ht="31.5">
      <c r="A121" s="147">
        <v>85</v>
      </c>
      <c r="B121" s="50" t="s">
        <v>27468</v>
      </c>
      <c r="C121" s="147" t="s">
        <v>27469</v>
      </c>
      <c r="D121" s="50" t="s">
        <v>27470</v>
      </c>
      <c r="E121" s="145">
        <v>400000</v>
      </c>
      <c r="F121" s="891" t="s">
        <v>4</v>
      </c>
    </row>
    <row r="122" spans="1:6" ht="63">
      <c r="A122" s="147">
        <v>86</v>
      </c>
      <c r="B122" s="50" t="s">
        <v>27471</v>
      </c>
      <c r="C122" s="147" t="s">
        <v>27472</v>
      </c>
      <c r="D122" s="50" t="s">
        <v>27473</v>
      </c>
      <c r="E122" s="145">
        <v>300000</v>
      </c>
      <c r="F122" s="891" t="s">
        <v>4</v>
      </c>
    </row>
    <row r="123" spans="1:6" ht="63">
      <c r="A123" s="147">
        <v>87</v>
      </c>
      <c r="B123" s="50" t="s">
        <v>27474</v>
      </c>
      <c r="C123" s="147" t="s">
        <v>27475</v>
      </c>
      <c r="D123" s="50" t="s">
        <v>27461</v>
      </c>
      <c r="E123" s="145">
        <v>150000</v>
      </c>
      <c r="F123" s="891" t="s">
        <v>4</v>
      </c>
    </row>
    <row r="124" spans="1:6" ht="63">
      <c r="A124" s="147">
        <v>88</v>
      </c>
      <c r="B124" s="50" t="s">
        <v>27476</v>
      </c>
      <c r="C124" s="147" t="s">
        <v>27477</v>
      </c>
      <c r="D124" s="50" t="s">
        <v>27461</v>
      </c>
      <c r="E124" s="145">
        <v>150000</v>
      </c>
      <c r="F124" s="891" t="s">
        <v>4</v>
      </c>
    </row>
    <row r="125" spans="1:6" ht="63">
      <c r="A125" s="147">
        <v>89</v>
      </c>
      <c r="B125" s="50" t="s">
        <v>27478</v>
      </c>
      <c r="C125" s="147" t="s">
        <v>27479</v>
      </c>
      <c r="D125" s="50" t="s">
        <v>27461</v>
      </c>
      <c r="E125" s="145">
        <v>150000</v>
      </c>
      <c r="F125" s="891" t="s">
        <v>4</v>
      </c>
    </row>
    <row r="126" spans="1:6" ht="110.25">
      <c r="A126" s="147">
        <v>90</v>
      </c>
      <c r="B126" s="50" t="s">
        <v>27480</v>
      </c>
      <c r="C126" s="147" t="s">
        <v>27481</v>
      </c>
      <c r="D126" s="50" t="s">
        <v>27482</v>
      </c>
      <c r="E126" s="145">
        <v>300000</v>
      </c>
      <c r="F126" s="891" t="s">
        <v>4</v>
      </c>
    </row>
    <row r="127" spans="1:6" ht="63">
      <c r="A127" s="147">
        <v>91</v>
      </c>
      <c r="B127" s="50" t="s">
        <v>27483</v>
      </c>
      <c r="C127" s="147" t="s">
        <v>27484</v>
      </c>
      <c r="D127" s="50" t="s">
        <v>27461</v>
      </c>
      <c r="E127" s="145">
        <v>150000</v>
      </c>
      <c r="F127" s="891" t="s">
        <v>4</v>
      </c>
    </row>
    <row r="128" spans="1:6">
      <c r="A128" s="147"/>
      <c r="B128" s="2172" t="s">
        <v>555</v>
      </c>
      <c r="C128" s="2172"/>
      <c r="D128" s="173"/>
      <c r="E128" s="173"/>
      <c r="F128" s="891"/>
    </row>
    <row r="129" spans="1:6" ht="94.5">
      <c r="A129" s="147">
        <v>92</v>
      </c>
      <c r="B129" s="50" t="s">
        <v>27485</v>
      </c>
      <c r="C129" s="147" t="s">
        <v>27486</v>
      </c>
      <c r="D129" s="50" t="s">
        <v>27487</v>
      </c>
      <c r="E129" s="145">
        <v>1500000</v>
      </c>
      <c r="F129" s="1228" t="s">
        <v>4</v>
      </c>
    </row>
    <row r="130" spans="1:6">
      <c r="A130" s="147"/>
      <c r="B130" s="582" t="s">
        <v>6631</v>
      </c>
      <c r="C130" s="763"/>
      <c r="D130" s="279"/>
      <c r="E130" s="1003">
        <f>SUM(E34:E129)</f>
        <v>64350000</v>
      </c>
      <c r="F130" s="1227"/>
    </row>
    <row r="131" spans="1:6" ht="87.75" customHeight="1">
      <c r="A131" s="2143" t="s">
        <v>20503</v>
      </c>
      <c r="B131" s="2143"/>
      <c r="C131" s="2143"/>
      <c r="D131" s="2143" t="s">
        <v>1392</v>
      </c>
      <c r="E131" s="2143"/>
      <c r="F131" s="2143"/>
    </row>
    <row r="135" spans="1:6">
      <c r="E135" s="1019">
        <f>E130+E21</f>
        <v>109040875.52000001</v>
      </c>
    </row>
  </sheetData>
  <mergeCells count="17">
    <mergeCell ref="A30:F30"/>
    <mergeCell ref="A31:F31"/>
    <mergeCell ref="A131:C131"/>
    <mergeCell ref="D131:F131"/>
    <mergeCell ref="B19:C19"/>
    <mergeCell ref="B33:C33"/>
    <mergeCell ref="B50:C50"/>
    <mergeCell ref="B91:C91"/>
    <mergeCell ref="B115:C115"/>
    <mergeCell ref="B128:C128"/>
    <mergeCell ref="A29:F29"/>
    <mergeCell ref="A1:F1"/>
    <mergeCell ref="A2:F2"/>
    <mergeCell ref="A3:F3"/>
    <mergeCell ref="B5:D5"/>
    <mergeCell ref="B14:C14"/>
    <mergeCell ref="B10:D10"/>
  </mergeCells>
  <pageMargins left="0.7" right="0.7" top="0.75" bottom="0.75" header="0.3" footer="0.3"/>
  <pageSetup orientation="landscape" r:id="rId1"/>
</worksheet>
</file>

<file path=xl/worksheets/sheet207.xml><?xml version="1.0" encoding="utf-8"?>
<worksheet xmlns="http://schemas.openxmlformats.org/spreadsheetml/2006/main" xmlns:r="http://schemas.openxmlformats.org/officeDocument/2006/relationships">
  <sheetPr>
    <tabColor theme="5" tint="-0.499984740745262"/>
  </sheetPr>
  <dimension ref="A1:H129"/>
  <sheetViews>
    <sheetView view="pageLayout" topLeftCell="A92" workbookViewId="0">
      <selection activeCell="D95" sqref="D95:F95"/>
    </sheetView>
  </sheetViews>
  <sheetFormatPr defaultRowHeight="15"/>
  <cols>
    <col min="1" max="1" width="7.5703125" style="126" customWidth="1"/>
    <col min="2" max="2" width="13.5703125" style="1622" customWidth="1"/>
    <col min="3" max="3" width="42.5703125" style="1622" customWidth="1"/>
    <col min="4" max="4" width="27.28515625" style="1622" customWidth="1"/>
    <col min="5" max="5" width="20.5703125" style="2" customWidth="1"/>
    <col min="6" max="6" width="9.28515625" style="236" customWidth="1"/>
    <col min="7" max="16384" width="9.140625" style="1622"/>
  </cols>
  <sheetData>
    <row r="1" spans="1:8" s="838" customFormat="1" ht="15.75" customHeight="1">
      <c r="A1" s="2234" t="s">
        <v>133</v>
      </c>
      <c r="B1" s="2234"/>
      <c r="C1" s="2234"/>
      <c r="D1" s="2234"/>
      <c r="E1" s="2234"/>
      <c r="F1" s="2234"/>
      <c r="H1" s="1633"/>
    </row>
    <row r="2" spans="1:8" s="838" customFormat="1" ht="15.75">
      <c r="A2" s="2234" t="s">
        <v>37120</v>
      </c>
      <c r="B2" s="2234"/>
      <c r="C2" s="2234"/>
      <c r="D2" s="2234"/>
      <c r="E2" s="2234"/>
      <c r="F2" s="2234"/>
    </row>
    <row r="3" spans="1:8" s="838" customFormat="1" ht="15.75">
      <c r="A3" s="2234" t="s">
        <v>6436</v>
      </c>
      <c r="B3" s="2234"/>
      <c r="C3" s="2234"/>
      <c r="D3" s="2234"/>
      <c r="E3" s="2234"/>
      <c r="F3" s="2234"/>
    </row>
    <row r="4" spans="1:8" s="838" customFormat="1" ht="35.25" customHeight="1">
      <c r="A4" s="312" t="s">
        <v>134</v>
      </c>
      <c r="B4" s="312" t="s">
        <v>676</v>
      </c>
      <c r="C4" s="312" t="s">
        <v>463</v>
      </c>
      <c r="D4" s="312" t="s">
        <v>788</v>
      </c>
      <c r="E4" s="392" t="s">
        <v>3371</v>
      </c>
      <c r="F4" s="56" t="s">
        <v>677</v>
      </c>
    </row>
    <row r="5" spans="1:8" s="838" customFormat="1" ht="15.75">
      <c r="A5" s="387"/>
      <c r="B5" s="2195" t="s">
        <v>139</v>
      </c>
      <c r="C5" s="2195"/>
      <c r="D5" s="2195"/>
      <c r="E5" s="380"/>
      <c r="F5" s="56"/>
    </row>
    <row r="6" spans="1:8" ht="31.5">
      <c r="A6" s="50">
        <v>1</v>
      </c>
      <c r="B6" s="159" t="s">
        <v>1</v>
      </c>
      <c r="C6" s="71" t="s">
        <v>37121</v>
      </c>
      <c r="D6" s="159" t="s">
        <v>37122</v>
      </c>
      <c r="E6" s="116">
        <v>1980000</v>
      </c>
      <c r="F6" s="159" t="s">
        <v>118</v>
      </c>
    </row>
    <row r="7" spans="1:8" ht="31.5">
      <c r="A7" s="50">
        <v>2</v>
      </c>
      <c r="B7" s="159" t="s">
        <v>37123</v>
      </c>
      <c r="C7" s="71" t="s">
        <v>37124</v>
      </c>
      <c r="D7" s="159" t="s">
        <v>37125</v>
      </c>
      <c r="E7" s="116">
        <v>80000</v>
      </c>
      <c r="F7" s="159" t="s">
        <v>118</v>
      </c>
    </row>
    <row r="8" spans="1:8" ht="31.5">
      <c r="A8" s="50">
        <v>3</v>
      </c>
      <c r="B8" s="159" t="s">
        <v>10</v>
      </c>
      <c r="C8" s="71" t="s">
        <v>37126</v>
      </c>
      <c r="D8" s="159" t="s">
        <v>37127</v>
      </c>
      <c r="E8" s="116">
        <v>120000</v>
      </c>
      <c r="F8" s="159" t="s">
        <v>118</v>
      </c>
    </row>
    <row r="9" spans="1:8" ht="94.5">
      <c r="A9" s="50">
        <v>4</v>
      </c>
      <c r="B9" s="159" t="s">
        <v>5</v>
      </c>
      <c r="C9" s="71" t="s">
        <v>37128</v>
      </c>
      <c r="D9" s="159" t="s">
        <v>37129</v>
      </c>
      <c r="E9" s="116">
        <v>2100052.52</v>
      </c>
      <c r="F9" s="159" t="s">
        <v>118</v>
      </c>
    </row>
    <row r="10" spans="1:8" ht="47.25">
      <c r="A10" s="50">
        <v>5</v>
      </c>
      <c r="B10" s="159" t="s">
        <v>12</v>
      </c>
      <c r="C10" s="73" t="s">
        <v>37799</v>
      </c>
      <c r="D10" s="159" t="s">
        <v>14</v>
      </c>
      <c r="E10" s="116">
        <v>2062400</v>
      </c>
      <c r="F10" s="159" t="s">
        <v>118</v>
      </c>
    </row>
    <row r="11" spans="1:8" ht="15.75">
      <c r="A11" s="50"/>
      <c r="B11" s="2215" t="s">
        <v>3161</v>
      </c>
      <c r="C11" s="2220"/>
      <c r="D11" s="2216"/>
      <c r="E11" s="116"/>
      <c r="F11" s="159"/>
    </row>
    <row r="12" spans="1:8" ht="78.75">
      <c r="A12" s="50">
        <v>6</v>
      </c>
      <c r="B12" s="159" t="s">
        <v>5</v>
      </c>
      <c r="C12" s="71" t="s">
        <v>37130</v>
      </c>
      <c r="D12" s="159" t="s">
        <v>242</v>
      </c>
      <c r="E12" s="116">
        <v>1200000</v>
      </c>
      <c r="F12" s="159" t="s">
        <v>118</v>
      </c>
    </row>
    <row r="13" spans="1:8" ht="31.5">
      <c r="A13" s="50">
        <v>7</v>
      </c>
      <c r="B13" s="159" t="s">
        <v>176</v>
      </c>
      <c r="C13" s="73" t="s">
        <v>37131</v>
      </c>
      <c r="D13" s="159" t="s">
        <v>37132</v>
      </c>
      <c r="E13" s="116">
        <v>1178500</v>
      </c>
      <c r="F13" s="159" t="s">
        <v>118</v>
      </c>
    </row>
    <row r="14" spans="1:8" ht="47.25">
      <c r="A14" s="50">
        <v>8</v>
      </c>
      <c r="B14" s="159" t="s">
        <v>37133</v>
      </c>
      <c r="C14" s="73" t="s">
        <v>37134</v>
      </c>
      <c r="D14" s="159" t="s">
        <v>37135</v>
      </c>
      <c r="E14" s="116">
        <v>809429.55</v>
      </c>
      <c r="F14" s="159" t="s">
        <v>118</v>
      </c>
    </row>
    <row r="15" spans="1:8" ht="15.75">
      <c r="A15" s="50"/>
      <c r="B15" s="2215" t="s">
        <v>593</v>
      </c>
      <c r="C15" s="2216"/>
      <c r="D15" s="159"/>
      <c r="E15" s="116"/>
      <c r="F15" s="159"/>
    </row>
    <row r="16" spans="1:8" ht="47.25">
      <c r="A16" s="50">
        <v>9</v>
      </c>
      <c r="B16" s="159" t="s">
        <v>39</v>
      </c>
      <c r="C16" s="71" t="s">
        <v>37136</v>
      </c>
      <c r="D16" s="159" t="s">
        <v>1443</v>
      </c>
      <c r="E16" s="116">
        <v>12500000</v>
      </c>
      <c r="F16" s="159" t="s">
        <v>118</v>
      </c>
    </row>
    <row r="17" spans="1:6" ht="47.25">
      <c r="A17" s="50">
        <v>10</v>
      </c>
      <c r="B17" s="159" t="s">
        <v>32700</v>
      </c>
      <c r="C17" s="71" t="s">
        <v>37137</v>
      </c>
      <c r="D17" s="159" t="s">
        <v>37138</v>
      </c>
      <c r="E17" s="116">
        <v>19500000</v>
      </c>
      <c r="F17" s="159" t="s">
        <v>118</v>
      </c>
    </row>
    <row r="18" spans="1:6" ht="15.75">
      <c r="A18" s="50"/>
      <c r="B18" s="2215" t="s">
        <v>4345</v>
      </c>
      <c r="C18" s="2216"/>
      <c r="D18" s="159"/>
      <c r="E18" s="116"/>
      <c r="F18" s="159"/>
    </row>
    <row r="19" spans="1:6" ht="47.25">
      <c r="A19" s="50">
        <v>27</v>
      </c>
      <c r="B19" s="159" t="s">
        <v>37170</v>
      </c>
      <c r="C19" s="51" t="s">
        <v>37171</v>
      </c>
      <c r="D19" s="159" t="s">
        <v>37172</v>
      </c>
      <c r="E19" s="116">
        <v>100000</v>
      </c>
      <c r="F19" s="159" t="s">
        <v>118</v>
      </c>
    </row>
    <row r="20" spans="1:6" ht="47.25">
      <c r="A20" s="50">
        <v>28</v>
      </c>
      <c r="B20" s="159" t="s">
        <v>17275</v>
      </c>
      <c r="C20" s="51" t="s">
        <v>37173</v>
      </c>
      <c r="D20" s="159" t="s">
        <v>37174</v>
      </c>
      <c r="E20" s="116">
        <v>100000</v>
      </c>
      <c r="F20" s="159" t="s">
        <v>118</v>
      </c>
    </row>
    <row r="21" spans="1:6" ht="47.25">
      <c r="A21" s="50">
        <v>29</v>
      </c>
      <c r="B21" s="159" t="s">
        <v>37175</v>
      </c>
      <c r="C21" s="51" t="s">
        <v>37176</v>
      </c>
      <c r="D21" s="159" t="s">
        <v>37174</v>
      </c>
      <c r="E21" s="116">
        <v>100000</v>
      </c>
      <c r="F21" s="159" t="s">
        <v>118</v>
      </c>
    </row>
    <row r="22" spans="1:6" ht="47.25">
      <c r="A22" s="50">
        <v>30</v>
      </c>
      <c r="B22" s="159" t="s">
        <v>37177</v>
      </c>
      <c r="C22" s="51" t="s">
        <v>37178</v>
      </c>
      <c r="D22" s="159" t="s">
        <v>37174</v>
      </c>
      <c r="E22" s="116">
        <v>100000</v>
      </c>
      <c r="F22" s="159" t="s">
        <v>118</v>
      </c>
    </row>
    <row r="23" spans="1:6" ht="15.75">
      <c r="A23" s="50"/>
      <c r="B23" s="2215" t="s">
        <v>555</v>
      </c>
      <c r="C23" s="2216"/>
      <c r="D23" s="159"/>
      <c r="E23" s="116"/>
      <c r="F23" s="159"/>
    </row>
    <row r="24" spans="1:6" ht="78.75">
      <c r="A24" s="50">
        <v>31</v>
      </c>
      <c r="B24" s="159" t="s">
        <v>247</v>
      </c>
      <c r="C24" s="160" t="s">
        <v>37179</v>
      </c>
      <c r="D24" s="159" t="s">
        <v>37180</v>
      </c>
      <c r="E24" s="116">
        <v>2000000</v>
      </c>
      <c r="F24" s="159" t="s">
        <v>118</v>
      </c>
    </row>
    <row r="25" spans="1:6" ht="15.75">
      <c r="A25" s="50"/>
      <c r="B25" s="2215" t="s">
        <v>143</v>
      </c>
      <c r="C25" s="2216"/>
      <c r="D25" s="159"/>
      <c r="E25" s="116"/>
      <c r="F25" s="159"/>
    </row>
    <row r="26" spans="1:6" ht="63">
      <c r="A26" s="50">
        <v>32</v>
      </c>
      <c r="B26" s="159" t="s">
        <v>23438</v>
      </c>
      <c r="C26" s="159" t="s">
        <v>37181</v>
      </c>
      <c r="D26" s="159" t="s">
        <v>196</v>
      </c>
      <c r="E26" s="116">
        <v>5738993.4500000002</v>
      </c>
      <c r="F26" s="159" t="s">
        <v>118</v>
      </c>
    </row>
    <row r="27" spans="1:6" ht="15.75">
      <c r="A27" s="50"/>
      <c r="B27" s="2215" t="s">
        <v>1404</v>
      </c>
      <c r="C27" s="2216"/>
      <c r="D27" s="159"/>
      <c r="E27" s="116"/>
      <c r="F27" s="159"/>
    </row>
    <row r="28" spans="1:6" ht="47.25">
      <c r="A28" s="50">
        <v>33</v>
      </c>
      <c r="B28" s="255" t="s">
        <v>37182</v>
      </c>
      <c r="C28" s="529" t="s">
        <v>37183</v>
      </c>
      <c r="D28" s="255" t="s">
        <v>37184</v>
      </c>
      <c r="E28" s="116">
        <v>4000000</v>
      </c>
      <c r="F28" s="255" t="s">
        <v>4</v>
      </c>
    </row>
    <row r="29" spans="1:6" ht="47.25">
      <c r="A29" s="50">
        <v>34</v>
      </c>
      <c r="B29" s="255" t="s">
        <v>37185</v>
      </c>
      <c r="C29" s="529" t="s">
        <v>37186</v>
      </c>
      <c r="D29" s="255" t="s">
        <v>37187</v>
      </c>
      <c r="E29" s="116">
        <v>4000000</v>
      </c>
      <c r="F29" s="255" t="s">
        <v>4</v>
      </c>
    </row>
    <row r="30" spans="1:6" ht="47.25">
      <c r="A30" s="50">
        <v>35</v>
      </c>
      <c r="B30" s="255" t="s">
        <v>37188</v>
      </c>
      <c r="C30" s="529" t="s">
        <v>37189</v>
      </c>
      <c r="D30" s="255" t="s">
        <v>37190</v>
      </c>
      <c r="E30" s="116">
        <v>4000000</v>
      </c>
      <c r="F30" s="255" t="s">
        <v>4</v>
      </c>
    </row>
    <row r="31" spans="1:6" ht="47.25">
      <c r="A31" s="50">
        <v>36</v>
      </c>
      <c r="B31" s="255" t="s">
        <v>34422</v>
      </c>
      <c r="C31" s="529" t="s">
        <v>37191</v>
      </c>
      <c r="D31" s="255" t="s">
        <v>37192</v>
      </c>
      <c r="E31" s="116">
        <v>2000000</v>
      </c>
      <c r="F31" s="255" t="s">
        <v>4</v>
      </c>
    </row>
    <row r="32" spans="1:6" ht="63">
      <c r="A32" s="50">
        <v>37</v>
      </c>
      <c r="B32" s="255" t="s">
        <v>37193</v>
      </c>
      <c r="C32" s="529" t="s">
        <v>37194</v>
      </c>
      <c r="D32" s="255" t="s">
        <v>7213</v>
      </c>
      <c r="E32" s="116">
        <v>600000</v>
      </c>
      <c r="F32" s="255" t="s">
        <v>4</v>
      </c>
    </row>
    <row r="33" spans="1:6" ht="78.75">
      <c r="A33" s="50">
        <v>38</v>
      </c>
      <c r="B33" s="255" t="s">
        <v>37195</v>
      </c>
      <c r="C33" s="529" t="s">
        <v>37196</v>
      </c>
      <c r="D33" s="255" t="s">
        <v>37197</v>
      </c>
      <c r="E33" s="116">
        <v>2300000</v>
      </c>
      <c r="F33" s="255" t="s">
        <v>4</v>
      </c>
    </row>
    <row r="34" spans="1:6" ht="78.75">
      <c r="A34" s="50">
        <v>39</v>
      </c>
      <c r="B34" s="255" t="s">
        <v>37198</v>
      </c>
      <c r="C34" s="529" t="s">
        <v>37199</v>
      </c>
      <c r="D34" s="255" t="s">
        <v>37197</v>
      </c>
      <c r="E34" s="116">
        <v>1900000</v>
      </c>
      <c r="F34" s="255" t="s">
        <v>4</v>
      </c>
    </row>
    <row r="35" spans="1:6" ht="78.75">
      <c r="A35" s="50">
        <v>40</v>
      </c>
      <c r="B35" s="255" t="s">
        <v>37200</v>
      </c>
      <c r="C35" s="529" t="s">
        <v>37201</v>
      </c>
      <c r="D35" s="255" t="s">
        <v>37197</v>
      </c>
      <c r="E35" s="116">
        <v>2700000</v>
      </c>
      <c r="F35" s="255" t="s">
        <v>4</v>
      </c>
    </row>
    <row r="36" spans="1:6" ht="78.75">
      <c r="A36" s="50">
        <v>41</v>
      </c>
      <c r="B36" s="255" t="s">
        <v>37202</v>
      </c>
      <c r="C36" s="529" t="s">
        <v>37203</v>
      </c>
      <c r="D36" s="255" t="s">
        <v>37197</v>
      </c>
      <c r="E36" s="116">
        <v>2300000</v>
      </c>
      <c r="F36" s="255" t="s">
        <v>4</v>
      </c>
    </row>
    <row r="37" spans="1:6" ht="78.75">
      <c r="A37" s="50">
        <v>42</v>
      </c>
      <c r="B37" s="255" t="s">
        <v>37204</v>
      </c>
      <c r="C37" s="529" t="s">
        <v>37205</v>
      </c>
      <c r="D37" s="255" t="s">
        <v>37197</v>
      </c>
      <c r="E37" s="116">
        <v>1500000</v>
      </c>
      <c r="F37" s="255" t="s">
        <v>4</v>
      </c>
    </row>
    <row r="38" spans="1:6" ht="47.25">
      <c r="A38" s="50">
        <v>43</v>
      </c>
      <c r="B38" s="255" t="s">
        <v>37206</v>
      </c>
      <c r="C38" s="529" t="s">
        <v>37207</v>
      </c>
      <c r="D38" s="255" t="s">
        <v>37208</v>
      </c>
      <c r="E38" s="116">
        <v>200000</v>
      </c>
      <c r="F38" s="255" t="s">
        <v>4</v>
      </c>
    </row>
    <row r="39" spans="1:6" ht="47.25">
      <c r="A39" s="50">
        <v>44</v>
      </c>
      <c r="B39" s="255" t="s">
        <v>37209</v>
      </c>
      <c r="C39" s="529" t="s">
        <v>37210</v>
      </c>
      <c r="D39" s="255" t="s">
        <v>7213</v>
      </c>
      <c r="E39" s="116">
        <v>600000</v>
      </c>
      <c r="F39" s="255" t="s">
        <v>4</v>
      </c>
    </row>
    <row r="40" spans="1:6" ht="47.25">
      <c r="A40" s="50">
        <v>45</v>
      </c>
      <c r="B40" s="255" t="s">
        <v>37211</v>
      </c>
      <c r="C40" s="529" t="s">
        <v>37212</v>
      </c>
      <c r="D40" s="255" t="s">
        <v>37213</v>
      </c>
      <c r="E40" s="116">
        <v>700000</v>
      </c>
      <c r="F40" s="255" t="s">
        <v>4</v>
      </c>
    </row>
    <row r="41" spans="1:6" ht="47.25">
      <c r="A41" s="50">
        <v>46</v>
      </c>
      <c r="B41" s="255" t="s">
        <v>37214</v>
      </c>
      <c r="C41" s="529" t="s">
        <v>37215</v>
      </c>
      <c r="D41" s="255" t="s">
        <v>37216</v>
      </c>
      <c r="E41" s="116">
        <v>600000</v>
      </c>
      <c r="F41" s="255" t="s">
        <v>4</v>
      </c>
    </row>
    <row r="42" spans="1:6" ht="47.25">
      <c r="A42" s="50">
        <v>47</v>
      </c>
      <c r="B42" s="255" t="s">
        <v>37217</v>
      </c>
      <c r="C42" s="529" t="s">
        <v>37218</v>
      </c>
      <c r="D42" s="255" t="s">
        <v>37219</v>
      </c>
      <c r="E42" s="116">
        <v>300000</v>
      </c>
      <c r="F42" s="255" t="s">
        <v>4</v>
      </c>
    </row>
    <row r="43" spans="1:6" ht="47.25">
      <c r="A43" s="50">
        <v>48</v>
      </c>
      <c r="B43" s="255" t="s">
        <v>37220</v>
      </c>
      <c r="C43" s="529" t="s">
        <v>37221</v>
      </c>
      <c r="D43" s="255" t="s">
        <v>7213</v>
      </c>
      <c r="E43" s="116">
        <v>600000</v>
      </c>
      <c r="F43" s="255" t="s">
        <v>4</v>
      </c>
    </row>
    <row r="44" spans="1:6" ht="47.25">
      <c r="A44" s="50">
        <v>49</v>
      </c>
      <c r="B44" s="255" t="s">
        <v>37222</v>
      </c>
      <c r="C44" s="529" t="s">
        <v>37223</v>
      </c>
      <c r="D44" s="255" t="s">
        <v>37224</v>
      </c>
      <c r="E44" s="116">
        <v>600000</v>
      </c>
      <c r="F44" s="255" t="s">
        <v>4</v>
      </c>
    </row>
    <row r="45" spans="1:6" ht="63">
      <c r="A45" s="50">
        <v>50</v>
      </c>
      <c r="B45" s="255" t="s">
        <v>37225</v>
      </c>
      <c r="C45" s="529" t="s">
        <v>37226</v>
      </c>
      <c r="D45" s="255" t="s">
        <v>37227</v>
      </c>
      <c r="E45" s="116">
        <v>400000</v>
      </c>
      <c r="F45" s="255" t="s">
        <v>4</v>
      </c>
    </row>
    <row r="46" spans="1:6" ht="47.25">
      <c r="A46" s="50">
        <v>51</v>
      </c>
      <c r="B46" s="255" t="s">
        <v>37228</v>
      </c>
      <c r="C46" s="529" t="s">
        <v>37229</v>
      </c>
      <c r="D46" s="255" t="s">
        <v>37230</v>
      </c>
      <c r="E46" s="116">
        <v>300000</v>
      </c>
      <c r="F46" s="255" t="s">
        <v>4</v>
      </c>
    </row>
    <row r="47" spans="1:6" ht="47.25">
      <c r="A47" s="50">
        <v>52</v>
      </c>
      <c r="B47" s="255" t="s">
        <v>37231</v>
      </c>
      <c r="C47" s="529" t="s">
        <v>37232</v>
      </c>
      <c r="D47" s="255" t="s">
        <v>7213</v>
      </c>
      <c r="E47" s="116">
        <v>600000</v>
      </c>
      <c r="F47" s="255" t="s">
        <v>4</v>
      </c>
    </row>
    <row r="48" spans="1:6" ht="47.25">
      <c r="A48" s="50">
        <v>53</v>
      </c>
      <c r="B48" s="255" t="s">
        <v>37233</v>
      </c>
      <c r="C48" s="529" t="s">
        <v>37234</v>
      </c>
      <c r="D48" s="255" t="s">
        <v>37235</v>
      </c>
      <c r="E48" s="116">
        <v>200000</v>
      </c>
      <c r="F48" s="255" t="s">
        <v>4</v>
      </c>
    </row>
    <row r="49" spans="1:6" ht="47.25">
      <c r="A49" s="50">
        <v>54</v>
      </c>
      <c r="B49" s="255" t="s">
        <v>37236</v>
      </c>
      <c r="C49" s="529" t="s">
        <v>37237</v>
      </c>
      <c r="D49" s="255" t="s">
        <v>7213</v>
      </c>
      <c r="E49" s="116">
        <v>600000</v>
      </c>
      <c r="F49" s="255" t="s">
        <v>4</v>
      </c>
    </row>
    <row r="50" spans="1:6" ht="47.25">
      <c r="A50" s="50">
        <v>55</v>
      </c>
      <c r="B50" s="255" t="s">
        <v>37238</v>
      </c>
      <c r="C50" s="529" t="s">
        <v>37239</v>
      </c>
      <c r="D50" s="255" t="s">
        <v>37240</v>
      </c>
      <c r="E50" s="116">
        <v>600000</v>
      </c>
      <c r="F50" s="255" t="s">
        <v>4</v>
      </c>
    </row>
    <row r="51" spans="1:6" ht="63">
      <c r="A51" s="50">
        <v>56</v>
      </c>
      <c r="B51" s="255" t="s">
        <v>37241</v>
      </c>
      <c r="C51" s="529" t="s">
        <v>37242</v>
      </c>
      <c r="D51" s="255" t="s">
        <v>37243</v>
      </c>
      <c r="E51" s="116">
        <v>200000</v>
      </c>
      <c r="F51" s="255" t="s">
        <v>4</v>
      </c>
    </row>
    <row r="52" spans="1:6" ht="47.25">
      <c r="A52" s="50">
        <v>57</v>
      </c>
      <c r="B52" s="255" t="s">
        <v>37244</v>
      </c>
      <c r="C52" s="529" t="s">
        <v>37245</v>
      </c>
      <c r="D52" s="255" t="s">
        <v>7213</v>
      </c>
      <c r="E52" s="116">
        <v>600000</v>
      </c>
      <c r="F52" s="255" t="s">
        <v>4</v>
      </c>
    </row>
    <row r="53" spans="1:6" ht="63">
      <c r="A53" s="50">
        <v>58</v>
      </c>
      <c r="B53" s="255" t="s">
        <v>37246</v>
      </c>
      <c r="C53" s="529" t="s">
        <v>37247</v>
      </c>
      <c r="D53" s="255" t="s">
        <v>37248</v>
      </c>
      <c r="E53" s="116">
        <v>400000</v>
      </c>
      <c r="F53" s="255" t="s">
        <v>4</v>
      </c>
    </row>
    <row r="54" spans="1:6" ht="94.5">
      <c r="A54" s="50">
        <v>59</v>
      </c>
      <c r="B54" s="255" t="s">
        <v>37249</v>
      </c>
      <c r="C54" s="529" t="s">
        <v>37250</v>
      </c>
      <c r="D54" s="255" t="s">
        <v>37251</v>
      </c>
      <c r="E54" s="116">
        <v>700000</v>
      </c>
      <c r="F54" s="255" t="s">
        <v>4</v>
      </c>
    </row>
    <row r="55" spans="1:6" ht="63">
      <c r="A55" s="50">
        <v>60</v>
      </c>
      <c r="B55" s="255" t="s">
        <v>37252</v>
      </c>
      <c r="C55" s="529" t="s">
        <v>37253</v>
      </c>
      <c r="D55" s="255" t="s">
        <v>37791</v>
      </c>
      <c r="E55" s="116">
        <v>400000</v>
      </c>
      <c r="F55" s="255" t="s">
        <v>4</v>
      </c>
    </row>
    <row r="56" spans="1:6" ht="63">
      <c r="A56" s="50">
        <v>61</v>
      </c>
      <c r="B56" s="255" t="s">
        <v>37254</v>
      </c>
      <c r="C56" s="529" t="s">
        <v>37255</v>
      </c>
      <c r="D56" s="255" t="s">
        <v>37792</v>
      </c>
      <c r="E56" s="116">
        <v>250000</v>
      </c>
      <c r="F56" s="255" t="s">
        <v>4</v>
      </c>
    </row>
    <row r="57" spans="1:6" ht="47.25">
      <c r="A57" s="50">
        <v>62</v>
      </c>
      <c r="B57" s="255" t="s">
        <v>37256</v>
      </c>
      <c r="C57" s="529" t="s">
        <v>37257</v>
      </c>
      <c r="D57" s="255" t="s">
        <v>37258</v>
      </c>
      <c r="E57" s="116">
        <v>400000</v>
      </c>
      <c r="F57" s="255" t="s">
        <v>4</v>
      </c>
    </row>
    <row r="58" spans="1:6" ht="47.25">
      <c r="A58" s="50">
        <v>63</v>
      </c>
      <c r="B58" s="255" t="s">
        <v>37259</v>
      </c>
      <c r="C58" s="529" t="s">
        <v>37260</v>
      </c>
      <c r="D58" s="255" t="s">
        <v>7683</v>
      </c>
      <c r="E58" s="116">
        <v>1000000</v>
      </c>
      <c r="F58" s="255" t="s">
        <v>4</v>
      </c>
    </row>
    <row r="59" spans="1:6" ht="47.25">
      <c r="A59" s="50">
        <v>64</v>
      </c>
      <c r="B59" s="255" t="s">
        <v>37261</v>
      </c>
      <c r="C59" s="529" t="s">
        <v>37262</v>
      </c>
      <c r="D59" s="255" t="s">
        <v>37263</v>
      </c>
      <c r="E59" s="116">
        <v>500000</v>
      </c>
      <c r="F59" s="255" t="s">
        <v>4</v>
      </c>
    </row>
    <row r="60" spans="1:6" ht="78.75">
      <c r="A60" s="50">
        <v>65</v>
      </c>
      <c r="B60" s="255" t="s">
        <v>37264</v>
      </c>
      <c r="C60" s="529" t="s">
        <v>37265</v>
      </c>
      <c r="D60" s="255" t="s">
        <v>37266</v>
      </c>
      <c r="E60" s="116">
        <v>600000</v>
      </c>
      <c r="F60" s="255" t="s">
        <v>4</v>
      </c>
    </row>
    <row r="61" spans="1:6" ht="47.25">
      <c r="A61" s="50">
        <v>69</v>
      </c>
      <c r="B61" s="255" t="s">
        <v>37274</v>
      </c>
      <c r="C61" s="529" t="s">
        <v>37275</v>
      </c>
      <c r="D61" s="255" t="s">
        <v>27181</v>
      </c>
      <c r="E61" s="116">
        <v>600000</v>
      </c>
      <c r="F61" s="255" t="s">
        <v>4</v>
      </c>
    </row>
    <row r="62" spans="1:6" ht="63">
      <c r="A62" s="50">
        <v>70</v>
      </c>
      <c r="B62" s="255" t="s">
        <v>37276</v>
      </c>
      <c r="C62" s="529" t="s">
        <v>37277</v>
      </c>
      <c r="D62" s="255" t="s">
        <v>37278</v>
      </c>
      <c r="E62" s="116">
        <v>200000</v>
      </c>
      <c r="F62" s="255" t="s">
        <v>4</v>
      </c>
    </row>
    <row r="63" spans="1:6" ht="47.25">
      <c r="A63" s="50">
        <v>71</v>
      </c>
      <c r="B63" s="255" t="s">
        <v>37279</v>
      </c>
      <c r="C63" s="529" t="s">
        <v>37280</v>
      </c>
      <c r="D63" s="255" t="s">
        <v>37793</v>
      </c>
      <c r="E63" s="116">
        <v>100000</v>
      </c>
      <c r="F63" s="255" t="s">
        <v>4</v>
      </c>
    </row>
    <row r="64" spans="1:6" ht="63">
      <c r="A64" s="50">
        <v>72</v>
      </c>
      <c r="B64" s="255" t="s">
        <v>37281</v>
      </c>
      <c r="C64" s="529" t="s">
        <v>37282</v>
      </c>
      <c r="D64" s="255" t="s">
        <v>37794</v>
      </c>
      <c r="E64" s="116">
        <v>150000</v>
      </c>
      <c r="F64" s="255" t="s">
        <v>4</v>
      </c>
    </row>
    <row r="65" spans="1:6" ht="63">
      <c r="A65" s="50">
        <v>73</v>
      </c>
      <c r="B65" s="255" t="s">
        <v>37283</v>
      </c>
      <c r="C65" s="529" t="s">
        <v>37284</v>
      </c>
      <c r="D65" s="255" t="s">
        <v>37269</v>
      </c>
      <c r="E65" s="116">
        <v>400000</v>
      </c>
      <c r="F65" s="255" t="s">
        <v>4</v>
      </c>
    </row>
    <row r="66" spans="1:6" ht="47.25">
      <c r="A66" s="50">
        <v>74</v>
      </c>
      <c r="B66" s="255" t="s">
        <v>37285</v>
      </c>
      <c r="C66" s="529" t="s">
        <v>37286</v>
      </c>
      <c r="D66" s="255" t="s">
        <v>7213</v>
      </c>
      <c r="E66" s="116">
        <v>600000</v>
      </c>
      <c r="F66" s="255" t="s">
        <v>4</v>
      </c>
    </row>
    <row r="67" spans="1:6" ht="63">
      <c r="A67" s="50">
        <v>75</v>
      </c>
      <c r="B67" s="255" t="s">
        <v>37287</v>
      </c>
      <c r="C67" s="529" t="s">
        <v>37288</v>
      </c>
      <c r="D67" s="255" t="s">
        <v>37278</v>
      </c>
      <c r="E67" s="116">
        <v>200000</v>
      </c>
      <c r="F67" s="255" t="s">
        <v>4</v>
      </c>
    </row>
    <row r="68" spans="1:6" ht="63">
      <c r="A68" s="50">
        <v>76</v>
      </c>
      <c r="B68" s="255" t="s">
        <v>37289</v>
      </c>
      <c r="C68" s="529" t="s">
        <v>37290</v>
      </c>
      <c r="D68" s="255" t="s">
        <v>37291</v>
      </c>
      <c r="E68" s="116">
        <v>500000</v>
      </c>
      <c r="F68" s="255" t="s">
        <v>4</v>
      </c>
    </row>
    <row r="69" spans="1:6" ht="47.25">
      <c r="A69" s="50">
        <v>77</v>
      </c>
      <c r="B69" s="255" t="s">
        <v>37292</v>
      </c>
      <c r="C69" s="529" t="s">
        <v>37293</v>
      </c>
      <c r="D69" s="255" t="s">
        <v>37294</v>
      </c>
      <c r="E69" s="116">
        <v>500000</v>
      </c>
      <c r="F69" s="255" t="s">
        <v>4</v>
      </c>
    </row>
    <row r="70" spans="1:6" ht="47.25">
      <c r="A70" s="50">
        <v>78</v>
      </c>
      <c r="B70" s="255" t="s">
        <v>37295</v>
      </c>
      <c r="C70" s="529" t="s">
        <v>37296</v>
      </c>
      <c r="D70" s="255" t="s">
        <v>29607</v>
      </c>
      <c r="E70" s="116">
        <v>600000</v>
      </c>
      <c r="F70" s="255"/>
    </row>
    <row r="71" spans="1:6" ht="47.25">
      <c r="A71" s="50">
        <v>79</v>
      </c>
      <c r="B71" s="255" t="s">
        <v>37297</v>
      </c>
      <c r="C71" s="529" t="s">
        <v>37298</v>
      </c>
      <c r="D71" s="255" t="s">
        <v>7213</v>
      </c>
      <c r="E71" s="116">
        <v>500000</v>
      </c>
      <c r="F71" s="255" t="s">
        <v>4</v>
      </c>
    </row>
    <row r="72" spans="1:6" ht="15.75">
      <c r="A72" s="50"/>
      <c r="B72" s="2452" t="s">
        <v>1408</v>
      </c>
      <c r="C72" s="2453"/>
      <c r="D72" s="255"/>
      <c r="E72" s="116"/>
      <c r="F72" s="255"/>
    </row>
    <row r="73" spans="1:6" ht="63">
      <c r="A73" s="50">
        <v>80</v>
      </c>
      <c r="B73" s="159" t="s">
        <v>37299</v>
      </c>
      <c r="C73" s="71" t="s">
        <v>37300</v>
      </c>
      <c r="D73" s="255" t="s">
        <v>37301</v>
      </c>
      <c r="E73" s="116">
        <v>4000000</v>
      </c>
      <c r="F73" s="159" t="s">
        <v>4</v>
      </c>
    </row>
    <row r="74" spans="1:6" ht="63">
      <c r="A74" s="50">
        <v>82</v>
      </c>
      <c r="B74" s="255" t="s">
        <v>37304</v>
      </c>
      <c r="C74" s="1618" t="s">
        <v>37305</v>
      </c>
      <c r="D74" s="255" t="s">
        <v>37306</v>
      </c>
      <c r="E74" s="116">
        <v>500000</v>
      </c>
      <c r="F74" s="255" t="s">
        <v>4</v>
      </c>
    </row>
    <row r="75" spans="1:6" ht="78.75">
      <c r="A75" s="50">
        <v>83</v>
      </c>
      <c r="B75" s="255" t="s">
        <v>37307</v>
      </c>
      <c r="C75" s="1618" t="s">
        <v>37308</v>
      </c>
      <c r="D75" s="255" t="s">
        <v>37309</v>
      </c>
      <c r="E75" s="116">
        <v>900000</v>
      </c>
      <c r="F75" s="255" t="s">
        <v>4</v>
      </c>
    </row>
    <row r="76" spans="1:6" ht="63">
      <c r="A76" s="50">
        <v>84</v>
      </c>
      <c r="B76" s="159" t="s">
        <v>37310</v>
      </c>
      <c r="C76" s="71" t="s">
        <v>37311</v>
      </c>
      <c r="D76" s="255" t="s">
        <v>37312</v>
      </c>
      <c r="E76" s="116">
        <v>200000</v>
      </c>
      <c r="F76" s="159" t="s">
        <v>4</v>
      </c>
    </row>
    <row r="77" spans="1:6" ht="47.25">
      <c r="A77" s="50">
        <v>85</v>
      </c>
      <c r="B77" s="159" t="s">
        <v>37313</v>
      </c>
      <c r="C77" s="71" t="s">
        <v>37314</v>
      </c>
      <c r="D77" s="255" t="s">
        <v>37315</v>
      </c>
      <c r="E77" s="116">
        <v>500000</v>
      </c>
      <c r="F77" s="159" t="s">
        <v>4</v>
      </c>
    </row>
    <row r="78" spans="1:6" ht="63">
      <c r="A78" s="50">
        <v>86</v>
      </c>
      <c r="B78" s="159" t="s">
        <v>37316</v>
      </c>
      <c r="C78" s="71" t="s">
        <v>37317</v>
      </c>
      <c r="D78" s="255" t="s">
        <v>37318</v>
      </c>
      <c r="E78" s="116">
        <v>400000</v>
      </c>
      <c r="F78" s="159" t="s">
        <v>4</v>
      </c>
    </row>
    <row r="79" spans="1:6" ht="47.25">
      <c r="A79" s="50">
        <v>87</v>
      </c>
      <c r="B79" s="255" t="s">
        <v>37319</v>
      </c>
      <c r="C79" s="1618" t="s">
        <v>37320</v>
      </c>
      <c r="D79" s="255" t="s">
        <v>871</v>
      </c>
      <c r="E79" s="116">
        <v>1000000</v>
      </c>
      <c r="F79" s="255" t="s">
        <v>4</v>
      </c>
    </row>
    <row r="80" spans="1:6" ht="47.25">
      <c r="A80" s="50">
        <v>88</v>
      </c>
      <c r="B80" s="159" t="s">
        <v>37321</v>
      </c>
      <c r="C80" s="71" t="s">
        <v>37322</v>
      </c>
      <c r="D80" s="255" t="s">
        <v>871</v>
      </c>
      <c r="E80" s="116">
        <v>1000000</v>
      </c>
      <c r="F80" s="159" t="s">
        <v>4</v>
      </c>
    </row>
    <row r="81" spans="1:6" ht="63">
      <c r="A81" s="50">
        <v>89</v>
      </c>
      <c r="B81" s="159" t="s">
        <v>37323</v>
      </c>
      <c r="C81" s="71" t="s">
        <v>37324</v>
      </c>
      <c r="D81" s="255" t="s">
        <v>37325</v>
      </c>
      <c r="E81" s="116">
        <v>500000</v>
      </c>
      <c r="F81" s="159" t="s">
        <v>4</v>
      </c>
    </row>
    <row r="82" spans="1:6" ht="63">
      <c r="A82" s="50">
        <v>90</v>
      </c>
      <c r="B82" s="159" t="s">
        <v>37326</v>
      </c>
      <c r="C82" s="71" t="s">
        <v>37327</v>
      </c>
      <c r="D82" s="255" t="s">
        <v>37328</v>
      </c>
      <c r="E82" s="116">
        <v>600000</v>
      </c>
      <c r="F82" s="159" t="s">
        <v>4</v>
      </c>
    </row>
    <row r="83" spans="1:6" ht="47.25">
      <c r="A83" s="50">
        <v>91</v>
      </c>
      <c r="B83" s="159" t="s">
        <v>37329</v>
      </c>
      <c r="C83" s="71" t="s">
        <v>37330</v>
      </c>
      <c r="D83" s="255" t="s">
        <v>37331</v>
      </c>
      <c r="E83" s="116">
        <v>1000000</v>
      </c>
      <c r="F83" s="159" t="s">
        <v>4</v>
      </c>
    </row>
    <row r="84" spans="1:6" ht="71.25" customHeight="1">
      <c r="A84" s="50">
        <v>92</v>
      </c>
      <c r="B84" s="159" t="s">
        <v>37332</v>
      </c>
      <c r="C84" s="71" t="s">
        <v>37333</v>
      </c>
      <c r="D84" s="255" t="s">
        <v>37334</v>
      </c>
      <c r="E84" s="116">
        <v>500000</v>
      </c>
      <c r="F84" s="159" t="s">
        <v>4</v>
      </c>
    </row>
    <row r="85" spans="1:6" ht="63">
      <c r="A85" s="50">
        <v>93</v>
      </c>
      <c r="B85" s="159" t="s">
        <v>37335</v>
      </c>
      <c r="C85" s="71" t="s">
        <v>37336</v>
      </c>
      <c r="D85" s="255" t="s">
        <v>37337</v>
      </c>
      <c r="E85" s="116">
        <v>250000</v>
      </c>
      <c r="F85" s="159" t="s">
        <v>4</v>
      </c>
    </row>
    <row r="86" spans="1:6" ht="15.75">
      <c r="A86" s="50"/>
      <c r="B86" s="2215" t="s">
        <v>662</v>
      </c>
      <c r="C86" s="2216"/>
      <c r="D86" s="255"/>
      <c r="E86" s="116"/>
      <c r="F86" s="159"/>
    </row>
    <row r="87" spans="1:6" ht="72.75" customHeight="1">
      <c r="A87" s="50">
        <v>94</v>
      </c>
      <c r="B87" s="159" t="s">
        <v>37338</v>
      </c>
      <c r="C87" s="73" t="s">
        <v>37339</v>
      </c>
      <c r="D87" s="159" t="s">
        <v>37340</v>
      </c>
      <c r="E87" s="116">
        <v>500000</v>
      </c>
      <c r="F87" s="159" t="s">
        <v>4</v>
      </c>
    </row>
    <row r="88" spans="1:6" ht="64.5" customHeight="1">
      <c r="A88" s="50">
        <v>95</v>
      </c>
      <c r="B88" s="159" t="s">
        <v>37341</v>
      </c>
      <c r="C88" s="73" t="s">
        <v>37342</v>
      </c>
      <c r="D88" s="159" t="s">
        <v>37343</v>
      </c>
      <c r="E88" s="116">
        <v>250000</v>
      </c>
      <c r="F88" s="159" t="s">
        <v>4</v>
      </c>
    </row>
    <row r="89" spans="1:6" ht="15.75">
      <c r="A89" s="50"/>
      <c r="B89" s="2215" t="s">
        <v>8032</v>
      </c>
      <c r="C89" s="2216"/>
      <c r="D89" s="159"/>
      <c r="E89" s="116"/>
      <c r="F89" s="159"/>
    </row>
    <row r="90" spans="1:6" ht="114.75" customHeight="1">
      <c r="A90" s="50">
        <v>96</v>
      </c>
      <c r="B90" s="159" t="s">
        <v>37344</v>
      </c>
      <c r="C90" s="159" t="s">
        <v>37345</v>
      </c>
      <c r="D90" s="159" t="s">
        <v>37788</v>
      </c>
      <c r="E90" s="116">
        <v>721500</v>
      </c>
      <c r="F90" s="159" t="s">
        <v>118</v>
      </c>
    </row>
    <row r="91" spans="1:6" ht="15.75">
      <c r="A91" s="50"/>
      <c r="B91" s="2215" t="s">
        <v>3680</v>
      </c>
      <c r="C91" s="2216"/>
      <c r="D91" s="159"/>
      <c r="E91" s="116"/>
      <c r="F91" s="159"/>
    </row>
    <row r="92" spans="1:6" ht="63">
      <c r="A92" s="50">
        <v>97</v>
      </c>
      <c r="B92" s="159" t="s">
        <v>37346</v>
      </c>
      <c r="C92" s="159" t="s">
        <v>37347</v>
      </c>
      <c r="D92" s="159" t="s">
        <v>37348</v>
      </c>
      <c r="E92" s="116">
        <v>550000</v>
      </c>
      <c r="F92" s="159" t="s">
        <v>4</v>
      </c>
    </row>
    <row r="93" spans="1:6" ht="15.75">
      <c r="A93" s="396" t="s">
        <v>37349</v>
      </c>
      <c r="B93" s="2197" t="s">
        <v>15</v>
      </c>
      <c r="C93" s="2197"/>
      <c r="D93" s="159"/>
      <c r="E93" s="277">
        <f>SUM(E6:E92)</f>
        <v>104040875.52000001</v>
      </c>
      <c r="F93" s="159"/>
    </row>
    <row r="94" spans="1:6" ht="15.75">
      <c r="A94" s="2168" t="s">
        <v>3665</v>
      </c>
      <c r="B94" s="2168"/>
      <c r="C94" s="2168"/>
      <c r="D94" s="2168"/>
      <c r="E94" s="2168"/>
      <c r="F94" s="2168"/>
    </row>
    <row r="95" spans="1:6" ht="123.75" customHeight="1">
      <c r="A95" s="2168" t="s">
        <v>13774</v>
      </c>
      <c r="B95" s="2168"/>
      <c r="C95" s="2168"/>
      <c r="D95" s="2168" t="s">
        <v>13524</v>
      </c>
      <c r="E95" s="2168"/>
      <c r="F95" s="2168"/>
    </row>
    <row r="96" spans="1:6" ht="69" customHeight="1">
      <c r="A96" s="2168" t="s">
        <v>3666</v>
      </c>
      <c r="B96" s="2168"/>
      <c r="C96" s="2168"/>
      <c r="D96" s="2168" t="s">
        <v>3667</v>
      </c>
      <c r="E96" s="2168"/>
      <c r="F96" s="2168"/>
    </row>
    <row r="97" spans="1:6" ht="76.5" customHeight="1">
      <c r="A97" s="2503" t="s">
        <v>39556</v>
      </c>
      <c r="B97" s="2503"/>
      <c r="C97" s="2503"/>
      <c r="D97" s="2503" t="s">
        <v>1392</v>
      </c>
      <c r="E97" s="2503"/>
      <c r="F97" s="2503"/>
    </row>
    <row r="98" spans="1:6" ht="15.75">
      <c r="A98" s="371"/>
      <c r="B98" s="371"/>
      <c r="C98" s="371"/>
      <c r="D98" s="371"/>
      <c r="E98" s="371"/>
      <c r="F98" s="371"/>
    </row>
    <row r="99" spans="1:6" ht="15.75">
      <c r="A99" s="371"/>
      <c r="B99" s="371"/>
      <c r="C99" s="371"/>
      <c r="D99" s="371"/>
      <c r="E99" s="371"/>
      <c r="F99" s="371"/>
    </row>
    <row r="100" spans="1:6" ht="15.75">
      <c r="A100" s="371"/>
      <c r="B100" s="371"/>
      <c r="C100" s="371"/>
      <c r="D100" s="371"/>
      <c r="E100" s="371"/>
      <c r="F100" s="371"/>
    </row>
    <row r="105" spans="1:6" ht="63">
      <c r="A105" s="396">
        <v>81</v>
      </c>
      <c r="B105" s="159" t="s">
        <v>37302</v>
      </c>
      <c r="C105" s="71" t="s">
        <v>37303</v>
      </c>
      <c r="D105" s="162" t="s">
        <v>37798</v>
      </c>
      <c r="E105" s="116">
        <v>2400000</v>
      </c>
      <c r="F105" s="159" t="s">
        <v>4</v>
      </c>
    </row>
    <row r="106" spans="1:6" ht="94.5">
      <c r="A106" s="396">
        <v>66</v>
      </c>
      <c r="B106" s="255" t="s">
        <v>37267</v>
      </c>
      <c r="C106" s="529" t="s">
        <v>37268</v>
      </c>
      <c r="D106" s="162" t="s">
        <v>37795</v>
      </c>
      <c r="E106" s="116">
        <v>400000</v>
      </c>
      <c r="F106" s="255" t="s">
        <v>4</v>
      </c>
    </row>
    <row r="107" spans="1:6" ht="94.5">
      <c r="A107" s="396">
        <v>67</v>
      </c>
      <c r="B107" s="255" t="s">
        <v>37270</v>
      </c>
      <c r="C107" s="529" t="s">
        <v>37271</v>
      </c>
      <c r="D107" s="162" t="s">
        <v>37796</v>
      </c>
      <c r="E107" s="116">
        <v>300000</v>
      </c>
      <c r="F107" s="255" t="s">
        <v>4</v>
      </c>
    </row>
    <row r="108" spans="1:6" ht="78.75">
      <c r="A108" s="396">
        <v>68</v>
      </c>
      <c r="B108" s="255" t="s">
        <v>37272</v>
      </c>
      <c r="C108" s="529" t="s">
        <v>37273</v>
      </c>
      <c r="D108" s="162" t="s">
        <v>37797</v>
      </c>
      <c r="E108" s="116">
        <v>300000</v>
      </c>
      <c r="F108" s="255" t="s">
        <v>4</v>
      </c>
    </row>
    <row r="109" spans="1:6" ht="78.75">
      <c r="A109" s="396">
        <v>11</v>
      </c>
      <c r="B109" s="50" t="s">
        <v>37139</v>
      </c>
      <c r="C109" s="51" t="s">
        <v>37140</v>
      </c>
      <c r="D109" s="290" t="s">
        <v>37790</v>
      </c>
      <c r="E109" s="61">
        <v>100000</v>
      </c>
      <c r="F109" s="159" t="s">
        <v>118</v>
      </c>
    </row>
    <row r="110" spans="1:6" ht="78.75">
      <c r="A110" s="396">
        <v>12</v>
      </c>
      <c r="B110" s="50" t="s">
        <v>37141</v>
      </c>
      <c r="C110" s="51" t="s">
        <v>37142</v>
      </c>
      <c r="D110" s="290" t="s">
        <v>37790</v>
      </c>
      <c r="E110" s="61">
        <v>100000</v>
      </c>
      <c r="F110" s="159" t="s">
        <v>118</v>
      </c>
    </row>
    <row r="111" spans="1:6" ht="78.75">
      <c r="A111" s="396">
        <v>13</v>
      </c>
      <c r="B111" s="50" t="s">
        <v>37143</v>
      </c>
      <c r="C111" s="51" t="s">
        <v>37144</v>
      </c>
      <c r="D111" s="290" t="s">
        <v>37790</v>
      </c>
      <c r="E111" s="61">
        <v>100000</v>
      </c>
      <c r="F111" s="159" t="s">
        <v>118</v>
      </c>
    </row>
    <row r="112" spans="1:6" ht="78.75">
      <c r="A112" s="396">
        <v>14</v>
      </c>
      <c r="B112" s="50" t="s">
        <v>37145</v>
      </c>
      <c r="C112" s="51" t="s">
        <v>37146</v>
      </c>
      <c r="D112" s="290" t="s">
        <v>37790</v>
      </c>
      <c r="E112" s="61">
        <v>100000</v>
      </c>
      <c r="F112" s="159" t="s">
        <v>118</v>
      </c>
    </row>
    <row r="113" spans="1:6" ht="78.75">
      <c r="A113" s="396">
        <v>15</v>
      </c>
      <c r="B113" s="50" t="s">
        <v>37789</v>
      </c>
      <c r="C113" s="51" t="s">
        <v>37147</v>
      </c>
      <c r="D113" s="290" t="s">
        <v>37790</v>
      </c>
      <c r="E113" s="61">
        <v>100000</v>
      </c>
      <c r="F113" s="159" t="s">
        <v>118</v>
      </c>
    </row>
    <row r="114" spans="1:6" ht="78.75">
      <c r="A114" s="396">
        <v>16</v>
      </c>
      <c r="B114" s="50" t="s">
        <v>37148</v>
      </c>
      <c r="C114" s="51" t="s">
        <v>37149</v>
      </c>
      <c r="D114" s="290" t="s">
        <v>37790</v>
      </c>
      <c r="E114" s="61">
        <v>100000</v>
      </c>
      <c r="F114" s="159" t="s">
        <v>118</v>
      </c>
    </row>
    <row r="115" spans="1:6" ht="78.75">
      <c r="A115" s="396">
        <v>17</v>
      </c>
      <c r="B115" s="50" t="s">
        <v>37150</v>
      </c>
      <c r="C115" s="51" t="s">
        <v>37151</v>
      </c>
      <c r="D115" s="290" t="s">
        <v>37790</v>
      </c>
      <c r="E115" s="61">
        <v>100000</v>
      </c>
      <c r="F115" s="159" t="s">
        <v>118</v>
      </c>
    </row>
    <row r="116" spans="1:6" ht="78.75">
      <c r="A116" s="396">
        <v>18</v>
      </c>
      <c r="B116" s="50" t="s">
        <v>37152</v>
      </c>
      <c r="C116" s="51" t="s">
        <v>37153</v>
      </c>
      <c r="D116" s="290" t="s">
        <v>37790</v>
      </c>
      <c r="E116" s="61">
        <v>100000</v>
      </c>
      <c r="F116" s="159" t="s">
        <v>118</v>
      </c>
    </row>
    <row r="117" spans="1:6" ht="78.75">
      <c r="A117" s="396">
        <v>19</v>
      </c>
      <c r="B117" s="50" t="s">
        <v>37154</v>
      </c>
      <c r="C117" s="51" t="s">
        <v>37155</v>
      </c>
      <c r="D117" s="290" t="s">
        <v>37790</v>
      </c>
      <c r="E117" s="61">
        <v>100000</v>
      </c>
      <c r="F117" s="159" t="s">
        <v>118</v>
      </c>
    </row>
    <row r="118" spans="1:6" ht="78.75">
      <c r="A118" s="396">
        <v>20</v>
      </c>
      <c r="B118" s="50" t="s">
        <v>37156</v>
      </c>
      <c r="C118" s="51" t="s">
        <v>37157</v>
      </c>
      <c r="D118" s="290" t="s">
        <v>37790</v>
      </c>
      <c r="E118" s="61">
        <v>100000</v>
      </c>
      <c r="F118" s="159" t="s">
        <v>118</v>
      </c>
    </row>
    <row r="119" spans="1:6" ht="78.75">
      <c r="A119" s="396">
        <v>21</v>
      </c>
      <c r="B119" s="50" t="s">
        <v>37158</v>
      </c>
      <c r="C119" s="51" t="s">
        <v>37159</v>
      </c>
      <c r="D119" s="290" t="s">
        <v>37790</v>
      </c>
      <c r="E119" s="61">
        <v>100000</v>
      </c>
      <c r="F119" s="159" t="s">
        <v>118</v>
      </c>
    </row>
    <row r="120" spans="1:6" ht="78.75">
      <c r="A120" s="396">
        <v>22</v>
      </c>
      <c r="B120" s="50" t="s">
        <v>37160</v>
      </c>
      <c r="C120" s="51" t="s">
        <v>37161</v>
      </c>
      <c r="D120" s="290" t="s">
        <v>37790</v>
      </c>
      <c r="E120" s="61">
        <v>100000</v>
      </c>
      <c r="F120" s="159" t="s">
        <v>118</v>
      </c>
    </row>
    <row r="121" spans="1:6" ht="78.75">
      <c r="A121" s="396">
        <v>23</v>
      </c>
      <c r="B121" s="50" t="s">
        <v>37162</v>
      </c>
      <c r="C121" s="51" t="s">
        <v>37163</v>
      </c>
      <c r="D121" s="290" t="s">
        <v>37790</v>
      </c>
      <c r="E121" s="61">
        <v>100000</v>
      </c>
      <c r="F121" s="159" t="s">
        <v>118</v>
      </c>
    </row>
    <row r="122" spans="1:6" ht="78.75">
      <c r="A122" s="396">
        <v>24</v>
      </c>
      <c r="B122" s="50" t="s">
        <v>37164</v>
      </c>
      <c r="C122" s="51" t="s">
        <v>37165</v>
      </c>
      <c r="D122" s="290" t="s">
        <v>37790</v>
      </c>
      <c r="E122" s="61">
        <v>100000</v>
      </c>
      <c r="F122" s="159" t="s">
        <v>118</v>
      </c>
    </row>
    <row r="123" spans="1:6" ht="78.75">
      <c r="A123" s="396">
        <v>25</v>
      </c>
      <c r="B123" s="50" t="s">
        <v>37166</v>
      </c>
      <c r="C123" s="51" t="s">
        <v>37167</v>
      </c>
      <c r="D123" s="290" t="s">
        <v>37790</v>
      </c>
      <c r="E123" s="61">
        <v>100000</v>
      </c>
      <c r="F123" s="159" t="s">
        <v>118</v>
      </c>
    </row>
    <row r="124" spans="1:6" ht="78.75">
      <c r="A124" s="396">
        <v>26</v>
      </c>
      <c r="B124" s="50" t="s">
        <v>37168</v>
      </c>
      <c r="C124" s="51" t="s">
        <v>37169</v>
      </c>
      <c r="D124" s="290" t="s">
        <v>37790</v>
      </c>
      <c r="E124" s="61">
        <v>100000</v>
      </c>
      <c r="F124" s="159" t="s">
        <v>118</v>
      </c>
    </row>
    <row r="125" spans="1:6">
      <c r="E125" s="6">
        <f>SUM(E105:E124)</f>
        <v>5000000</v>
      </c>
    </row>
    <row r="129" spans="5:5">
      <c r="E129" s="6">
        <f>E125+E93</f>
        <v>109040875.52000001</v>
      </c>
    </row>
  </sheetData>
  <mergeCells count="22">
    <mergeCell ref="A97:C97"/>
    <mergeCell ref="D97:F97"/>
    <mergeCell ref="B18:C18"/>
    <mergeCell ref="B23:C23"/>
    <mergeCell ref="B25:C25"/>
    <mergeCell ref="B27:C27"/>
    <mergeCell ref="B72:C72"/>
    <mergeCell ref="B86:C86"/>
    <mergeCell ref="A94:F94"/>
    <mergeCell ref="A95:C95"/>
    <mergeCell ref="D95:F95"/>
    <mergeCell ref="A96:C96"/>
    <mergeCell ref="D96:F96"/>
    <mergeCell ref="B89:C89"/>
    <mergeCell ref="B91:C91"/>
    <mergeCell ref="B93:C93"/>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208.xml><?xml version="1.0" encoding="utf-8"?>
<worksheet xmlns="http://schemas.openxmlformats.org/spreadsheetml/2006/main" xmlns:r="http://schemas.openxmlformats.org/officeDocument/2006/relationships">
  <sheetPr>
    <tabColor rgb="FFFFFF00"/>
  </sheetPr>
  <dimension ref="A1:F190"/>
  <sheetViews>
    <sheetView topLeftCell="A181" workbookViewId="0">
      <selection activeCell="D188" sqref="D188"/>
    </sheetView>
  </sheetViews>
  <sheetFormatPr defaultRowHeight="15"/>
  <cols>
    <col min="1" max="1" width="7.28515625" style="1671" customWidth="1"/>
    <col min="2" max="2" width="13.5703125" style="1671" customWidth="1"/>
    <col min="3" max="3" width="42.5703125" style="1671" customWidth="1"/>
    <col min="4" max="4" width="25.85546875" style="1671" customWidth="1"/>
    <col min="5" max="5" width="21.42578125" style="2" customWidth="1"/>
    <col min="6" max="6" width="10.28515625" style="1671" customWidth="1"/>
    <col min="7" max="7" width="13.7109375" style="1671" customWidth="1"/>
    <col min="8" max="16384" width="9.140625" style="1671"/>
  </cols>
  <sheetData>
    <row r="1" spans="1:6" ht="15.75">
      <c r="A1" s="2149" t="s">
        <v>133</v>
      </c>
      <c r="B1" s="2149"/>
      <c r="C1" s="2149"/>
      <c r="D1" s="2149"/>
      <c r="E1" s="2149"/>
      <c r="F1" s="2149"/>
    </row>
    <row r="2" spans="1:6" ht="15.75">
      <c r="A2" s="2149" t="s">
        <v>38621</v>
      </c>
      <c r="B2" s="2149"/>
      <c r="C2" s="2149"/>
      <c r="D2" s="2149"/>
      <c r="E2" s="2149"/>
      <c r="F2" s="2149"/>
    </row>
    <row r="3" spans="1:6" ht="15.75">
      <c r="A3" s="2149" t="s">
        <v>140</v>
      </c>
      <c r="B3" s="2149"/>
      <c r="C3" s="2149"/>
      <c r="D3" s="2149"/>
      <c r="E3" s="2149"/>
      <c r="F3" s="2149"/>
    </row>
    <row r="4" spans="1:6" ht="31.5">
      <c r="A4" s="173" t="s">
        <v>134</v>
      </c>
      <c r="B4" s="47" t="s">
        <v>676</v>
      </c>
      <c r="C4" s="47" t="s">
        <v>463</v>
      </c>
      <c r="D4" s="47" t="s">
        <v>788</v>
      </c>
      <c r="E4" s="114" t="s">
        <v>1741</v>
      </c>
      <c r="F4" s="47" t="s">
        <v>6635</v>
      </c>
    </row>
    <row r="5" spans="1:6" ht="15.75">
      <c r="A5" s="50"/>
      <c r="B5" s="2227" t="s">
        <v>14721</v>
      </c>
      <c r="C5" s="2227"/>
      <c r="D5" s="2227"/>
      <c r="E5" s="60"/>
      <c r="F5" s="50"/>
    </row>
    <row r="6" spans="1:6" ht="31.5">
      <c r="A6" s="50">
        <v>1</v>
      </c>
      <c r="B6" s="50" t="s">
        <v>464</v>
      </c>
      <c r="C6" s="50" t="s">
        <v>38622</v>
      </c>
      <c r="D6" s="50" t="s">
        <v>3</v>
      </c>
      <c r="E6" s="575">
        <v>3625000</v>
      </c>
      <c r="F6" s="50" t="s">
        <v>118</v>
      </c>
    </row>
    <row r="7" spans="1:6" ht="78.75">
      <c r="A7" s="50">
        <v>2</v>
      </c>
      <c r="B7" s="50" t="s">
        <v>5</v>
      </c>
      <c r="C7" s="50" t="s">
        <v>38623</v>
      </c>
      <c r="D7" s="50" t="s">
        <v>173</v>
      </c>
      <c r="E7" s="575">
        <v>678652.53</v>
      </c>
      <c r="F7" s="50" t="s">
        <v>118</v>
      </c>
    </row>
    <row r="8" spans="1:6" ht="31.5">
      <c r="A8" s="50">
        <v>3</v>
      </c>
      <c r="B8" s="50" t="s">
        <v>7</v>
      </c>
      <c r="C8" s="50" t="s">
        <v>38624</v>
      </c>
      <c r="D8" s="50" t="s">
        <v>794</v>
      </c>
      <c r="E8" s="575">
        <v>56000</v>
      </c>
      <c r="F8" s="50" t="s">
        <v>118</v>
      </c>
    </row>
    <row r="9" spans="1:6" ht="31.5">
      <c r="A9" s="50">
        <v>4</v>
      </c>
      <c r="B9" s="50" t="s">
        <v>10</v>
      </c>
      <c r="C9" s="50" t="s">
        <v>38625</v>
      </c>
      <c r="D9" s="50" t="s">
        <v>580</v>
      </c>
      <c r="E9" s="576">
        <v>82800</v>
      </c>
      <c r="F9" s="50" t="s">
        <v>118</v>
      </c>
    </row>
    <row r="10" spans="1:6" ht="47.25">
      <c r="A10" s="60">
        <v>5</v>
      </c>
      <c r="B10" s="50" t="s">
        <v>12</v>
      </c>
      <c r="C10" s="50" t="s">
        <v>38626</v>
      </c>
      <c r="D10" s="50" t="s">
        <v>14</v>
      </c>
      <c r="E10" s="575">
        <v>2100000</v>
      </c>
      <c r="F10" s="50" t="s">
        <v>118</v>
      </c>
    </row>
    <row r="11" spans="1:6" ht="15.75">
      <c r="A11" s="50"/>
      <c r="B11" s="2215" t="s">
        <v>142</v>
      </c>
      <c r="C11" s="2220"/>
      <c r="D11" s="2216"/>
      <c r="E11" s="575"/>
      <c r="F11" s="50"/>
    </row>
    <row r="12" spans="1:6" ht="78.75">
      <c r="A12" s="50">
        <v>6</v>
      </c>
      <c r="B12" s="50" t="s">
        <v>5</v>
      </c>
      <c r="C12" s="50" t="s">
        <v>38627</v>
      </c>
      <c r="D12" s="50" t="s">
        <v>242</v>
      </c>
      <c r="E12" s="576">
        <v>540000</v>
      </c>
      <c r="F12" s="50" t="s">
        <v>118</v>
      </c>
    </row>
    <row r="13" spans="1:6" s="1677" customFormat="1" ht="47.25">
      <c r="A13" s="50">
        <v>7</v>
      </c>
      <c r="B13" s="50" t="s">
        <v>12</v>
      </c>
      <c r="C13" s="50" t="s">
        <v>38628</v>
      </c>
      <c r="D13" s="50" t="s">
        <v>14</v>
      </c>
      <c r="E13" s="576">
        <v>1720000</v>
      </c>
      <c r="F13" s="50" t="s">
        <v>118</v>
      </c>
    </row>
    <row r="14" spans="1:6" s="1677" customFormat="1" ht="63">
      <c r="A14" s="50">
        <v>8</v>
      </c>
      <c r="B14" s="50" t="s">
        <v>360</v>
      </c>
      <c r="C14" s="50" t="s">
        <v>38629</v>
      </c>
      <c r="D14" s="50" t="s">
        <v>1736</v>
      </c>
      <c r="E14" s="576">
        <v>1011226.27</v>
      </c>
      <c r="F14" s="50" t="s">
        <v>118</v>
      </c>
    </row>
    <row r="15" spans="1:6" s="1663" customFormat="1" ht="15.75">
      <c r="A15" s="50"/>
      <c r="B15" s="2172" t="s">
        <v>143</v>
      </c>
      <c r="C15" s="2172"/>
      <c r="D15" s="50"/>
      <c r="E15" s="576"/>
      <c r="F15" s="50"/>
    </row>
    <row r="16" spans="1:6" s="1663" customFormat="1" ht="63">
      <c r="A16" s="50">
        <v>9</v>
      </c>
      <c r="B16" s="51" t="s">
        <v>195</v>
      </c>
      <c r="C16" s="50" t="s">
        <v>38630</v>
      </c>
      <c r="D16" s="51" t="s">
        <v>196</v>
      </c>
      <c r="E16" s="576">
        <v>5738993.4500000002</v>
      </c>
      <c r="F16" s="50" t="s">
        <v>118</v>
      </c>
    </row>
    <row r="17" spans="1:6" ht="15.75">
      <c r="A17" s="50"/>
      <c r="B17" s="2198" t="s">
        <v>555</v>
      </c>
      <c r="C17" s="2198"/>
      <c r="D17" s="51"/>
      <c r="E17" s="576"/>
      <c r="F17" s="50"/>
    </row>
    <row r="18" spans="1:6" ht="78.75">
      <c r="A18" s="102">
        <v>10</v>
      </c>
      <c r="B18" s="102" t="s">
        <v>381</v>
      </c>
      <c r="C18" s="102" t="s">
        <v>38631</v>
      </c>
      <c r="D18" s="102" t="s">
        <v>36924</v>
      </c>
      <c r="E18" s="1679">
        <v>590408.76</v>
      </c>
      <c r="F18" s="102" t="s">
        <v>118</v>
      </c>
    </row>
    <row r="19" spans="1:6" ht="15.75">
      <c r="A19" s="102"/>
      <c r="B19" s="2438" t="s">
        <v>4345</v>
      </c>
      <c r="C19" s="2438"/>
      <c r="D19" s="102"/>
      <c r="E19" s="1679"/>
      <c r="F19" s="102"/>
    </row>
    <row r="20" spans="1:6" ht="157.5">
      <c r="A20" s="102">
        <v>11</v>
      </c>
      <c r="B20" s="102" t="s">
        <v>581</v>
      </c>
      <c r="C20" s="102" t="s">
        <v>38632</v>
      </c>
      <c r="D20" s="102" t="s">
        <v>38633</v>
      </c>
      <c r="E20" s="1679">
        <v>590408.76</v>
      </c>
      <c r="F20" s="102" t="s">
        <v>763</v>
      </c>
    </row>
    <row r="21" spans="1:6" ht="15.75">
      <c r="A21" s="102"/>
      <c r="B21" s="2438" t="s">
        <v>593</v>
      </c>
      <c r="C21" s="2438"/>
      <c r="D21" s="102"/>
      <c r="E21" s="1679"/>
      <c r="F21" s="102"/>
    </row>
    <row r="22" spans="1:6" ht="47.25">
      <c r="A22" s="50">
        <v>12</v>
      </c>
      <c r="B22" s="51" t="s">
        <v>39</v>
      </c>
      <c r="C22" s="50" t="s">
        <v>38634</v>
      </c>
      <c r="D22" s="51" t="s">
        <v>40</v>
      </c>
      <c r="E22" s="576">
        <v>7820000</v>
      </c>
      <c r="F22" s="50" t="s">
        <v>118</v>
      </c>
    </row>
    <row r="23" spans="1:6" ht="47.25">
      <c r="A23" s="50">
        <v>13</v>
      </c>
      <c r="B23" s="51" t="s">
        <v>41</v>
      </c>
      <c r="C23" s="50" t="s">
        <v>38635</v>
      </c>
      <c r="D23" s="51" t="s">
        <v>40</v>
      </c>
      <c r="E23" s="576">
        <v>18440218.68</v>
      </c>
      <c r="F23" s="50" t="s">
        <v>118</v>
      </c>
    </row>
    <row r="24" spans="1:6" ht="15.75">
      <c r="A24" s="50"/>
      <c r="B24" s="2198" t="s">
        <v>1404</v>
      </c>
      <c r="C24" s="2198"/>
      <c r="D24" s="51"/>
      <c r="E24" s="576"/>
      <c r="F24" s="50"/>
    </row>
    <row r="25" spans="1:6" ht="47.25">
      <c r="A25" s="50">
        <v>14</v>
      </c>
      <c r="B25" s="50" t="s">
        <v>38636</v>
      </c>
      <c r="C25" s="50" t="s">
        <v>38637</v>
      </c>
      <c r="D25" s="50" t="s">
        <v>38638</v>
      </c>
      <c r="E25" s="1116">
        <v>200000</v>
      </c>
      <c r="F25" s="60" t="s">
        <v>4</v>
      </c>
    </row>
    <row r="26" spans="1:6" ht="47.25">
      <c r="A26" s="50">
        <v>15</v>
      </c>
      <c r="B26" s="50" t="s">
        <v>38639</v>
      </c>
      <c r="C26" s="50" t="s">
        <v>38640</v>
      </c>
      <c r="D26" s="50" t="s">
        <v>38641</v>
      </c>
      <c r="E26" s="1116">
        <v>200013</v>
      </c>
      <c r="F26" s="60" t="s">
        <v>4</v>
      </c>
    </row>
    <row r="27" spans="1:6" ht="47.25">
      <c r="A27" s="50">
        <v>16</v>
      </c>
      <c r="B27" s="50" t="s">
        <v>38642</v>
      </c>
      <c r="C27" s="50" t="s">
        <v>38643</v>
      </c>
      <c r="D27" s="50" t="s">
        <v>38641</v>
      </c>
      <c r="E27" s="1116">
        <v>200000</v>
      </c>
      <c r="F27" s="60" t="s">
        <v>118</v>
      </c>
    </row>
    <row r="28" spans="1:6" s="1678" customFormat="1" ht="47.25">
      <c r="A28" s="50">
        <v>17</v>
      </c>
      <c r="B28" s="50" t="s">
        <v>12154</v>
      </c>
      <c r="C28" s="50" t="s">
        <v>38644</v>
      </c>
      <c r="D28" s="50" t="s">
        <v>4806</v>
      </c>
      <c r="E28" s="1116">
        <v>500000</v>
      </c>
      <c r="F28" s="50" t="s">
        <v>763</v>
      </c>
    </row>
    <row r="29" spans="1:6" ht="47.25">
      <c r="A29" s="50">
        <v>18</v>
      </c>
      <c r="B29" s="50" t="s">
        <v>38645</v>
      </c>
      <c r="C29" s="50" t="s">
        <v>38646</v>
      </c>
      <c r="D29" s="50" t="s">
        <v>4806</v>
      </c>
      <c r="E29" s="1116">
        <v>500000</v>
      </c>
      <c r="F29" s="50" t="s">
        <v>4</v>
      </c>
    </row>
    <row r="30" spans="1:6" ht="47.25">
      <c r="A30" s="50">
        <v>19</v>
      </c>
      <c r="B30" s="50" t="s">
        <v>38647</v>
      </c>
      <c r="C30" s="50" t="s">
        <v>38648</v>
      </c>
      <c r="D30" s="50" t="s">
        <v>38649</v>
      </c>
      <c r="E30" s="1116">
        <v>600837</v>
      </c>
      <c r="F30" s="50" t="s">
        <v>763</v>
      </c>
    </row>
    <row r="31" spans="1:6" ht="47.25">
      <c r="A31" s="50">
        <v>20</v>
      </c>
      <c r="B31" s="50" t="s">
        <v>38650</v>
      </c>
      <c r="C31" s="50" t="s">
        <v>38651</v>
      </c>
      <c r="D31" s="50" t="s">
        <v>4806</v>
      </c>
      <c r="E31" s="1116">
        <v>500000</v>
      </c>
      <c r="F31" s="60" t="s">
        <v>763</v>
      </c>
    </row>
    <row r="32" spans="1:6" ht="47.25">
      <c r="A32" s="50">
        <v>21</v>
      </c>
      <c r="B32" s="50" t="s">
        <v>38652</v>
      </c>
      <c r="C32" s="50" t="s">
        <v>38653</v>
      </c>
      <c r="D32" s="50" t="s">
        <v>4806</v>
      </c>
      <c r="E32" s="1116">
        <v>500000</v>
      </c>
      <c r="F32" s="60" t="s">
        <v>763</v>
      </c>
    </row>
    <row r="33" spans="1:6" ht="94.5">
      <c r="A33" s="50">
        <v>22</v>
      </c>
      <c r="B33" s="147" t="s">
        <v>38654</v>
      </c>
      <c r="C33" s="84" t="s">
        <v>38655</v>
      </c>
      <c r="D33" s="147" t="s">
        <v>38656</v>
      </c>
      <c r="E33" s="1679">
        <v>1100000</v>
      </c>
      <c r="F33" s="147" t="s">
        <v>763</v>
      </c>
    </row>
    <row r="34" spans="1:6" ht="47.25">
      <c r="A34" s="50">
        <v>23</v>
      </c>
      <c r="B34" s="60" t="s">
        <v>38657</v>
      </c>
      <c r="C34" s="50" t="s">
        <v>38658</v>
      </c>
      <c r="D34" s="60" t="s">
        <v>38659</v>
      </c>
      <c r="E34" s="1116">
        <v>500000</v>
      </c>
      <c r="F34" s="60" t="s">
        <v>763</v>
      </c>
    </row>
    <row r="35" spans="1:6" ht="47.25">
      <c r="A35" s="50">
        <v>24</v>
      </c>
      <c r="B35" s="60" t="s">
        <v>38660</v>
      </c>
      <c r="C35" s="50" t="s">
        <v>38661</v>
      </c>
      <c r="D35" s="60" t="s">
        <v>38662</v>
      </c>
      <c r="E35" s="1116">
        <v>200000</v>
      </c>
      <c r="F35" s="60" t="s">
        <v>118</v>
      </c>
    </row>
    <row r="36" spans="1:6" ht="47.25">
      <c r="A36" s="50">
        <v>25</v>
      </c>
      <c r="B36" s="60" t="s">
        <v>9127</v>
      </c>
      <c r="C36" s="50" t="s">
        <v>38663</v>
      </c>
      <c r="D36" s="60" t="s">
        <v>38641</v>
      </c>
      <c r="E36" s="1116">
        <v>300000</v>
      </c>
      <c r="F36" s="60" t="s">
        <v>4</v>
      </c>
    </row>
    <row r="37" spans="1:6" ht="47.25">
      <c r="A37" s="50">
        <v>26</v>
      </c>
      <c r="B37" s="60" t="s">
        <v>38664</v>
      </c>
      <c r="C37" s="50" t="s">
        <v>38665</v>
      </c>
      <c r="D37" s="60" t="s">
        <v>4806</v>
      </c>
      <c r="E37" s="1116">
        <v>500000</v>
      </c>
      <c r="F37" s="60" t="s">
        <v>763</v>
      </c>
    </row>
    <row r="38" spans="1:6" ht="47.25">
      <c r="A38" s="50">
        <v>27</v>
      </c>
      <c r="B38" s="60" t="s">
        <v>38666</v>
      </c>
      <c r="C38" s="50" t="s">
        <v>38667</v>
      </c>
      <c r="D38" s="60" t="s">
        <v>38668</v>
      </c>
      <c r="E38" s="1116">
        <v>450000</v>
      </c>
      <c r="F38" s="50" t="s">
        <v>763</v>
      </c>
    </row>
    <row r="39" spans="1:6" ht="78.75">
      <c r="A39" s="50">
        <v>28</v>
      </c>
      <c r="B39" s="60" t="s">
        <v>38669</v>
      </c>
      <c r="C39" s="50" t="s">
        <v>38670</v>
      </c>
      <c r="D39" s="60" t="s">
        <v>38671</v>
      </c>
      <c r="E39" s="1116">
        <v>300000</v>
      </c>
      <c r="F39" s="60" t="s">
        <v>118</v>
      </c>
    </row>
    <row r="40" spans="1:6" ht="47.25">
      <c r="A40" s="50">
        <v>29</v>
      </c>
      <c r="B40" s="60" t="s">
        <v>38672</v>
      </c>
      <c r="C40" s="50" t="s">
        <v>38673</v>
      </c>
      <c r="D40" s="60" t="s">
        <v>38674</v>
      </c>
      <c r="E40" s="1116">
        <v>500000</v>
      </c>
      <c r="F40" s="60" t="s">
        <v>763</v>
      </c>
    </row>
    <row r="41" spans="1:6" ht="47.25">
      <c r="A41" s="50">
        <v>30</v>
      </c>
      <c r="B41" s="60" t="s">
        <v>38675</v>
      </c>
      <c r="C41" s="50" t="s">
        <v>38676</v>
      </c>
      <c r="D41" s="60" t="s">
        <v>38674</v>
      </c>
      <c r="E41" s="1116">
        <v>500000</v>
      </c>
      <c r="F41" s="60" t="s">
        <v>763</v>
      </c>
    </row>
    <row r="42" spans="1:6" ht="47.25">
      <c r="A42" s="50">
        <v>31</v>
      </c>
      <c r="B42" s="60" t="s">
        <v>37236</v>
      </c>
      <c r="C42" s="50" t="s">
        <v>38677</v>
      </c>
      <c r="D42" s="50" t="s">
        <v>4806</v>
      </c>
      <c r="E42" s="1116">
        <v>500000</v>
      </c>
      <c r="F42" s="60" t="s">
        <v>763</v>
      </c>
    </row>
    <row r="43" spans="1:6" ht="47.25">
      <c r="A43" s="50">
        <v>32</v>
      </c>
      <c r="B43" s="60" t="s">
        <v>38678</v>
      </c>
      <c r="C43" s="50" t="s">
        <v>38679</v>
      </c>
      <c r="D43" s="50" t="s">
        <v>4806</v>
      </c>
      <c r="E43" s="1116">
        <v>500000</v>
      </c>
      <c r="F43" s="60" t="s">
        <v>763</v>
      </c>
    </row>
    <row r="44" spans="1:6" ht="47.25">
      <c r="A44" s="50">
        <v>33</v>
      </c>
      <c r="B44" s="60" t="s">
        <v>38680</v>
      </c>
      <c r="C44" s="50" t="s">
        <v>38681</v>
      </c>
      <c r="D44" s="1664" t="s">
        <v>38682</v>
      </c>
      <c r="E44" s="1116">
        <v>300000</v>
      </c>
      <c r="F44" s="60" t="s">
        <v>763</v>
      </c>
    </row>
    <row r="45" spans="1:6" ht="47.25">
      <c r="A45" s="50">
        <v>34</v>
      </c>
      <c r="B45" s="60" t="s">
        <v>38683</v>
      </c>
      <c r="C45" s="50" t="s">
        <v>38684</v>
      </c>
      <c r="D45" s="1664" t="s">
        <v>38649</v>
      </c>
      <c r="E45" s="1116">
        <v>800000</v>
      </c>
      <c r="F45" s="50" t="s">
        <v>763</v>
      </c>
    </row>
    <row r="46" spans="1:6" ht="94.5">
      <c r="A46" s="50">
        <v>35</v>
      </c>
      <c r="B46" s="60" t="s">
        <v>38685</v>
      </c>
      <c r="C46" s="50" t="s">
        <v>38686</v>
      </c>
      <c r="D46" s="50" t="s">
        <v>38687</v>
      </c>
      <c r="E46" s="1116">
        <v>700000</v>
      </c>
      <c r="F46" s="60" t="s">
        <v>763</v>
      </c>
    </row>
    <row r="47" spans="1:6" ht="47.25">
      <c r="A47" s="50">
        <v>36</v>
      </c>
      <c r="B47" s="60" t="s">
        <v>38688</v>
      </c>
      <c r="C47" s="50" t="s">
        <v>38689</v>
      </c>
      <c r="D47" s="50" t="s">
        <v>4806</v>
      </c>
      <c r="E47" s="1116">
        <v>500000</v>
      </c>
      <c r="F47" s="60" t="s">
        <v>763</v>
      </c>
    </row>
    <row r="48" spans="1:6" ht="78.75">
      <c r="A48" s="50">
        <v>37</v>
      </c>
      <c r="B48" s="60" t="s">
        <v>38690</v>
      </c>
      <c r="C48" s="50" t="s">
        <v>38691</v>
      </c>
      <c r="D48" s="50" t="s">
        <v>38692</v>
      </c>
      <c r="E48" s="1116">
        <v>400000</v>
      </c>
      <c r="F48" s="50" t="s">
        <v>763</v>
      </c>
    </row>
    <row r="49" spans="1:6" ht="63">
      <c r="A49" s="50">
        <v>38</v>
      </c>
      <c r="B49" s="60" t="s">
        <v>38693</v>
      </c>
      <c r="C49" s="50" t="s">
        <v>38694</v>
      </c>
      <c r="D49" s="50" t="s">
        <v>38695</v>
      </c>
      <c r="E49" s="1116">
        <v>400091</v>
      </c>
      <c r="F49" s="60" t="s">
        <v>118</v>
      </c>
    </row>
    <row r="50" spans="1:6" ht="63">
      <c r="A50" s="50">
        <v>39</v>
      </c>
      <c r="B50" s="60" t="s">
        <v>38696</v>
      </c>
      <c r="C50" s="50" t="s">
        <v>38697</v>
      </c>
      <c r="D50" s="50" t="s">
        <v>38698</v>
      </c>
      <c r="E50" s="1116">
        <v>300000</v>
      </c>
      <c r="F50" s="60" t="s">
        <v>118</v>
      </c>
    </row>
    <row r="51" spans="1:6" ht="63">
      <c r="A51" s="50">
        <v>40</v>
      </c>
      <c r="B51" s="60" t="s">
        <v>18065</v>
      </c>
      <c r="C51" s="50" t="s">
        <v>38699</v>
      </c>
      <c r="D51" s="50" t="s">
        <v>38700</v>
      </c>
      <c r="E51" s="1116">
        <v>750000</v>
      </c>
      <c r="F51" s="60" t="s">
        <v>118</v>
      </c>
    </row>
    <row r="52" spans="1:6" ht="63">
      <c r="A52" s="50">
        <v>41</v>
      </c>
      <c r="B52" s="60" t="s">
        <v>10894</v>
      </c>
      <c r="C52" s="50" t="s">
        <v>38701</v>
      </c>
      <c r="D52" s="50" t="s">
        <v>38702</v>
      </c>
      <c r="E52" s="1116">
        <v>150000</v>
      </c>
      <c r="F52" s="60" t="s">
        <v>118</v>
      </c>
    </row>
    <row r="53" spans="1:6" ht="63">
      <c r="A53" s="50">
        <v>42</v>
      </c>
      <c r="B53" s="60" t="s">
        <v>38703</v>
      </c>
      <c r="C53" s="50" t="s">
        <v>38704</v>
      </c>
      <c r="D53" s="50" t="s">
        <v>38698</v>
      </c>
      <c r="E53" s="1116">
        <v>300000</v>
      </c>
      <c r="F53" s="60" t="s">
        <v>118</v>
      </c>
    </row>
    <row r="54" spans="1:6" ht="47.25">
      <c r="A54" s="50">
        <v>43</v>
      </c>
      <c r="B54" s="60" t="s">
        <v>38705</v>
      </c>
      <c r="C54" s="50" t="s">
        <v>38706</v>
      </c>
      <c r="D54" s="50" t="s">
        <v>38707</v>
      </c>
      <c r="E54" s="1116">
        <v>300000</v>
      </c>
      <c r="F54" s="60" t="s">
        <v>118</v>
      </c>
    </row>
    <row r="55" spans="1:6" ht="63">
      <c r="A55" s="50">
        <v>44</v>
      </c>
      <c r="B55" s="60" t="s">
        <v>38708</v>
      </c>
      <c r="C55" s="50" t="s">
        <v>38709</v>
      </c>
      <c r="D55" s="50" t="s">
        <v>38710</v>
      </c>
      <c r="E55" s="1116">
        <v>100256</v>
      </c>
      <c r="F55" s="50" t="s">
        <v>4</v>
      </c>
    </row>
    <row r="56" spans="1:6" ht="47.25">
      <c r="A56" s="50">
        <v>45</v>
      </c>
      <c r="B56" s="60" t="s">
        <v>38711</v>
      </c>
      <c r="C56" s="50" t="s">
        <v>38712</v>
      </c>
      <c r="D56" s="50" t="s">
        <v>38713</v>
      </c>
      <c r="E56" s="1116">
        <v>150000</v>
      </c>
      <c r="F56" s="60" t="s">
        <v>4</v>
      </c>
    </row>
    <row r="57" spans="1:6" ht="47.25">
      <c r="A57" s="50">
        <v>46</v>
      </c>
      <c r="B57" s="60" t="s">
        <v>38714</v>
      </c>
      <c r="C57" s="50" t="s">
        <v>38715</v>
      </c>
      <c r="D57" s="50" t="s">
        <v>38649</v>
      </c>
      <c r="E57" s="1116">
        <v>700000</v>
      </c>
      <c r="F57" s="50" t="s">
        <v>763</v>
      </c>
    </row>
    <row r="58" spans="1:6" ht="47.25">
      <c r="A58" s="50">
        <v>47</v>
      </c>
      <c r="B58" s="60" t="s">
        <v>4909</v>
      </c>
      <c r="C58" s="50" t="s">
        <v>38716</v>
      </c>
      <c r="D58" s="50" t="s">
        <v>38717</v>
      </c>
      <c r="E58" s="1116">
        <v>300000</v>
      </c>
      <c r="F58" s="50" t="s">
        <v>763</v>
      </c>
    </row>
    <row r="59" spans="1:6" ht="78.75">
      <c r="A59" s="50">
        <v>48</v>
      </c>
      <c r="B59" s="60" t="s">
        <v>38718</v>
      </c>
      <c r="C59" s="50" t="s">
        <v>38719</v>
      </c>
      <c r="D59" s="50" t="s">
        <v>38720</v>
      </c>
      <c r="E59" s="1116">
        <v>200787</v>
      </c>
      <c r="F59" s="50" t="s">
        <v>118</v>
      </c>
    </row>
    <row r="60" spans="1:6" ht="47.25">
      <c r="A60" s="50">
        <v>49</v>
      </c>
      <c r="B60" s="60" t="s">
        <v>38721</v>
      </c>
      <c r="C60" s="50" t="s">
        <v>38722</v>
      </c>
      <c r="D60" s="50" t="s">
        <v>38682</v>
      </c>
      <c r="E60" s="1116">
        <v>250000</v>
      </c>
      <c r="F60" s="50" t="s">
        <v>763</v>
      </c>
    </row>
    <row r="61" spans="1:6" ht="47.25">
      <c r="A61" s="50">
        <v>50</v>
      </c>
      <c r="B61" s="60" t="s">
        <v>38723</v>
      </c>
      <c r="C61" s="50" t="s">
        <v>38724</v>
      </c>
      <c r="D61" s="50" t="s">
        <v>38725</v>
      </c>
      <c r="E61" s="1116">
        <v>250000</v>
      </c>
      <c r="F61" s="50" t="s">
        <v>763</v>
      </c>
    </row>
    <row r="62" spans="1:6" ht="47.25">
      <c r="A62" s="50">
        <v>51</v>
      </c>
      <c r="B62" s="60" t="s">
        <v>38726</v>
      </c>
      <c r="C62" s="50" t="s">
        <v>38727</v>
      </c>
      <c r="D62" s="50" t="s">
        <v>38728</v>
      </c>
      <c r="E62" s="1116">
        <v>250000</v>
      </c>
      <c r="F62" s="50" t="s">
        <v>763</v>
      </c>
    </row>
    <row r="63" spans="1:6" ht="47.25">
      <c r="A63" s="50">
        <v>52</v>
      </c>
      <c r="B63" s="60" t="s">
        <v>38729</v>
      </c>
      <c r="C63" s="50" t="s">
        <v>38730</v>
      </c>
      <c r="D63" s="50" t="s">
        <v>38731</v>
      </c>
      <c r="E63" s="1116">
        <v>500000</v>
      </c>
      <c r="F63" s="50" t="s">
        <v>763</v>
      </c>
    </row>
    <row r="64" spans="1:6" ht="47.25">
      <c r="A64" s="50">
        <v>53</v>
      </c>
      <c r="B64" s="60" t="s">
        <v>38732</v>
      </c>
      <c r="C64" s="50" t="s">
        <v>38733</v>
      </c>
      <c r="D64" s="50" t="s">
        <v>38731</v>
      </c>
      <c r="E64" s="1116">
        <v>500000</v>
      </c>
      <c r="F64" s="50" t="s">
        <v>763</v>
      </c>
    </row>
    <row r="65" spans="1:6" ht="63">
      <c r="A65" s="50">
        <v>54</v>
      </c>
      <c r="B65" s="60" t="s">
        <v>38734</v>
      </c>
      <c r="C65" s="50" t="s">
        <v>38735</v>
      </c>
      <c r="D65" s="50" t="s">
        <v>38736</v>
      </c>
      <c r="E65" s="1116">
        <v>300000</v>
      </c>
      <c r="F65" s="50" t="s">
        <v>118</v>
      </c>
    </row>
    <row r="66" spans="1:6" ht="47.25">
      <c r="A66" s="50">
        <v>55</v>
      </c>
      <c r="B66" s="60" t="s">
        <v>38737</v>
      </c>
      <c r="C66" s="50" t="s">
        <v>38738</v>
      </c>
      <c r="D66" s="50" t="s">
        <v>38725</v>
      </c>
      <c r="E66" s="1116">
        <v>250000</v>
      </c>
      <c r="F66" s="50" t="s">
        <v>763</v>
      </c>
    </row>
    <row r="67" spans="1:6" ht="78.75">
      <c r="A67" s="50">
        <v>56</v>
      </c>
      <c r="B67" s="50" t="s">
        <v>20166</v>
      </c>
      <c r="C67" s="50" t="s">
        <v>38739</v>
      </c>
      <c r="D67" s="50" t="s">
        <v>38720</v>
      </c>
      <c r="E67" s="1116">
        <v>200000</v>
      </c>
      <c r="F67" s="50" t="s">
        <v>118</v>
      </c>
    </row>
    <row r="68" spans="1:6" ht="63">
      <c r="A68" s="50">
        <v>57</v>
      </c>
      <c r="B68" s="50" t="s">
        <v>38740</v>
      </c>
      <c r="C68" s="50" t="s">
        <v>38741</v>
      </c>
      <c r="D68" s="50" t="s">
        <v>38742</v>
      </c>
      <c r="E68" s="1116">
        <v>200000</v>
      </c>
      <c r="F68" s="50" t="s">
        <v>118</v>
      </c>
    </row>
    <row r="69" spans="1:6" ht="47.25">
      <c r="A69" s="50">
        <v>58</v>
      </c>
      <c r="B69" s="50" t="s">
        <v>38743</v>
      </c>
      <c r="C69" s="50" t="s">
        <v>38744</v>
      </c>
      <c r="D69" s="50" t="s">
        <v>38682</v>
      </c>
      <c r="E69" s="1116">
        <v>200000</v>
      </c>
      <c r="F69" s="50" t="s">
        <v>763</v>
      </c>
    </row>
    <row r="70" spans="1:6" ht="47.25">
      <c r="A70" s="50">
        <v>59</v>
      </c>
      <c r="B70" s="50" t="s">
        <v>38745</v>
      </c>
      <c r="C70" s="50" t="s">
        <v>38746</v>
      </c>
      <c r="D70" s="50" t="s">
        <v>38747</v>
      </c>
      <c r="E70" s="1116">
        <v>250000</v>
      </c>
      <c r="F70" s="50" t="s">
        <v>118</v>
      </c>
    </row>
    <row r="71" spans="1:6" ht="78.75">
      <c r="A71" s="50">
        <v>60</v>
      </c>
      <c r="B71" s="50" t="s">
        <v>38748</v>
      </c>
      <c r="C71" s="50" t="s">
        <v>38749</v>
      </c>
      <c r="D71" s="50" t="s">
        <v>38750</v>
      </c>
      <c r="E71" s="1116">
        <v>400000</v>
      </c>
      <c r="F71" s="50" t="s">
        <v>118</v>
      </c>
    </row>
    <row r="72" spans="1:6" s="637" customFormat="1" ht="47.25">
      <c r="A72" s="50">
        <v>61</v>
      </c>
      <c r="B72" s="50" t="s">
        <v>38751</v>
      </c>
      <c r="C72" s="50" t="s">
        <v>38752</v>
      </c>
      <c r="D72" s="50" t="s">
        <v>38753</v>
      </c>
      <c r="E72" s="1116">
        <v>200000</v>
      </c>
      <c r="F72" s="50" t="s">
        <v>118</v>
      </c>
    </row>
    <row r="73" spans="1:6" ht="47.25">
      <c r="A73" s="50">
        <v>62</v>
      </c>
      <c r="B73" s="50" t="s">
        <v>38754</v>
      </c>
      <c r="C73" s="50" t="s">
        <v>38755</v>
      </c>
      <c r="D73" s="50" t="s">
        <v>37263</v>
      </c>
      <c r="E73" s="1116">
        <v>450945</v>
      </c>
      <c r="F73" s="50" t="s">
        <v>763</v>
      </c>
    </row>
    <row r="74" spans="1:6" ht="78.75">
      <c r="A74" s="50">
        <v>63</v>
      </c>
      <c r="B74" s="50" t="s">
        <v>38756</v>
      </c>
      <c r="C74" s="50" t="s">
        <v>38757</v>
      </c>
      <c r="D74" s="50" t="s">
        <v>38758</v>
      </c>
      <c r="E74" s="1116">
        <v>238568</v>
      </c>
      <c r="F74" s="50" t="s">
        <v>118</v>
      </c>
    </row>
    <row r="75" spans="1:6" ht="47.25">
      <c r="A75" s="50">
        <v>64</v>
      </c>
      <c r="B75" s="50" t="s">
        <v>38759</v>
      </c>
      <c r="C75" s="50" t="s">
        <v>38760</v>
      </c>
      <c r="D75" s="50" t="s">
        <v>38761</v>
      </c>
      <c r="E75" s="1116">
        <v>500000</v>
      </c>
      <c r="F75" s="50" t="s">
        <v>763</v>
      </c>
    </row>
    <row r="76" spans="1:6" ht="78.75">
      <c r="A76" s="50">
        <v>65</v>
      </c>
      <c r="B76" s="50" t="s">
        <v>38762</v>
      </c>
      <c r="C76" s="50" t="s">
        <v>38763</v>
      </c>
      <c r="D76" s="50" t="s">
        <v>38764</v>
      </c>
      <c r="E76" s="1116">
        <v>700000</v>
      </c>
      <c r="F76" s="50" t="s">
        <v>763</v>
      </c>
    </row>
    <row r="77" spans="1:6" ht="63">
      <c r="A77" s="50">
        <v>66</v>
      </c>
      <c r="B77" s="84" t="s">
        <v>38765</v>
      </c>
      <c r="C77" s="84" t="s">
        <v>38766</v>
      </c>
      <c r="D77" s="84" t="s">
        <v>38767</v>
      </c>
      <c r="E77" s="1679">
        <v>338569</v>
      </c>
      <c r="F77" s="84" t="s">
        <v>118</v>
      </c>
    </row>
    <row r="78" spans="1:6" s="1678" customFormat="1" ht="63">
      <c r="A78" s="50">
        <v>67</v>
      </c>
      <c r="B78" s="50" t="s">
        <v>38768</v>
      </c>
      <c r="C78" s="50" t="s">
        <v>38769</v>
      </c>
      <c r="D78" s="50" t="s">
        <v>38770</v>
      </c>
      <c r="E78" s="1116">
        <v>250000</v>
      </c>
      <c r="F78" s="84" t="s">
        <v>118</v>
      </c>
    </row>
    <row r="79" spans="1:6" ht="47.25">
      <c r="A79" s="50">
        <v>68</v>
      </c>
      <c r="B79" s="50" t="s">
        <v>38771</v>
      </c>
      <c r="C79" s="50" t="s">
        <v>38772</v>
      </c>
      <c r="D79" s="50" t="s">
        <v>38773</v>
      </c>
      <c r="E79" s="1116">
        <v>500000</v>
      </c>
      <c r="F79" s="50" t="s">
        <v>763</v>
      </c>
    </row>
    <row r="80" spans="1:6" ht="47.25">
      <c r="A80" s="50">
        <v>69</v>
      </c>
      <c r="B80" s="50" t="s">
        <v>38774</v>
      </c>
      <c r="C80" s="50" t="s">
        <v>38775</v>
      </c>
      <c r="D80" s="50" t="s">
        <v>38773</v>
      </c>
      <c r="E80" s="1116">
        <v>500000</v>
      </c>
      <c r="F80" s="50" t="s">
        <v>763</v>
      </c>
    </row>
    <row r="81" spans="1:6" s="1678" customFormat="1" ht="63">
      <c r="A81" s="50">
        <v>70</v>
      </c>
      <c r="B81" s="50" t="s">
        <v>38776</v>
      </c>
      <c r="C81" s="50" t="s">
        <v>38777</v>
      </c>
      <c r="D81" s="50" t="s">
        <v>38778</v>
      </c>
      <c r="E81" s="1116">
        <v>300152</v>
      </c>
      <c r="F81" s="50" t="s">
        <v>118</v>
      </c>
    </row>
    <row r="82" spans="1:6" s="1678" customFormat="1" ht="47.25">
      <c r="A82" s="50">
        <v>71</v>
      </c>
      <c r="B82" s="50" t="s">
        <v>38779</v>
      </c>
      <c r="C82" s="50" t="s">
        <v>38780</v>
      </c>
      <c r="D82" s="50" t="s">
        <v>38773</v>
      </c>
      <c r="E82" s="1116">
        <v>500357</v>
      </c>
      <c r="F82" s="50" t="s">
        <v>763</v>
      </c>
    </row>
    <row r="83" spans="1:6" s="1678" customFormat="1" ht="47.25">
      <c r="A83" s="50">
        <v>72</v>
      </c>
      <c r="B83" s="84" t="s">
        <v>12081</v>
      </c>
      <c r="C83" s="84" t="s">
        <v>38781</v>
      </c>
      <c r="D83" s="84" t="s">
        <v>38668</v>
      </c>
      <c r="E83" s="1679">
        <v>200000</v>
      </c>
      <c r="F83" s="84" t="s">
        <v>558</v>
      </c>
    </row>
    <row r="84" spans="1:6" s="1678" customFormat="1" ht="47.25">
      <c r="A84" s="50">
        <v>73</v>
      </c>
      <c r="B84" s="50" t="s">
        <v>38782</v>
      </c>
      <c r="C84" s="50" t="s">
        <v>38783</v>
      </c>
      <c r="D84" s="50" t="s">
        <v>38773</v>
      </c>
      <c r="E84" s="1116">
        <v>500000</v>
      </c>
      <c r="F84" s="50" t="s">
        <v>763</v>
      </c>
    </row>
    <row r="85" spans="1:6" s="1678" customFormat="1" ht="47.25">
      <c r="A85" s="50">
        <v>74</v>
      </c>
      <c r="B85" s="50" t="s">
        <v>38784</v>
      </c>
      <c r="C85" s="50" t="s">
        <v>38785</v>
      </c>
      <c r="D85" s="50" t="s">
        <v>38773</v>
      </c>
      <c r="E85" s="1116">
        <v>500000</v>
      </c>
      <c r="F85" s="50" t="s">
        <v>763</v>
      </c>
    </row>
    <row r="86" spans="1:6" s="1678" customFormat="1" ht="63">
      <c r="A86" s="50">
        <v>75</v>
      </c>
      <c r="B86" s="84" t="s">
        <v>38786</v>
      </c>
      <c r="C86" s="84" t="s">
        <v>38787</v>
      </c>
      <c r="D86" s="84" t="s">
        <v>39379</v>
      </c>
      <c r="E86" s="1679">
        <v>400325</v>
      </c>
      <c r="F86" s="84" t="s">
        <v>118</v>
      </c>
    </row>
    <row r="87" spans="1:6" s="1678" customFormat="1" ht="63">
      <c r="A87" s="50">
        <v>76</v>
      </c>
      <c r="B87" s="84" t="s">
        <v>38788</v>
      </c>
      <c r="C87" s="84" t="s">
        <v>38789</v>
      </c>
      <c r="D87" s="84" t="s">
        <v>39380</v>
      </c>
      <c r="E87" s="1679">
        <v>400000</v>
      </c>
      <c r="F87" s="84" t="s">
        <v>118</v>
      </c>
    </row>
    <row r="88" spans="1:6" ht="63">
      <c r="A88" s="50">
        <v>77</v>
      </c>
      <c r="B88" s="84" t="s">
        <v>38790</v>
      </c>
      <c r="C88" s="84" t="s">
        <v>38791</v>
      </c>
      <c r="D88" s="84" t="s">
        <v>39379</v>
      </c>
      <c r="E88" s="1679">
        <v>400000</v>
      </c>
      <c r="F88" s="84" t="s">
        <v>118</v>
      </c>
    </row>
    <row r="89" spans="1:6" s="637" customFormat="1" ht="63">
      <c r="A89" s="50">
        <v>78</v>
      </c>
      <c r="B89" s="84" t="s">
        <v>38792</v>
      </c>
      <c r="C89" s="84" t="s">
        <v>38793</v>
      </c>
      <c r="D89" s="84" t="s">
        <v>39380</v>
      </c>
      <c r="E89" s="1679">
        <v>400000</v>
      </c>
      <c r="F89" s="84" t="s">
        <v>118</v>
      </c>
    </row>
    <row r="90" spans="1:6" ht="47.25">
      <c r="A90" s="50">
        <v>79</v>
      </c>
      <c r="B90" s="84" t="s">
        <v>38794</v>
      </c>
      <c r="C90" s="84" t="s">
        <v>38795</v>
      </c>
      <c r="D90" s="84" t="s">
        <v>38682</v>
      </c>
      <c r="E90" s="1679">
        <v>200000</v>
      </c>
      <c r="F90" s="84" t="s">
        <v>763</v>
      </c>
    </row>
    <row r="91" spans="1:6" ht="47.25">
      <c r="A91" s="50">
        <v>80</v>
      </c>
      <c r="B91" s="84" t="s">
        <v>38796</v>
      </c>
      <c r="C91" s="84" t="s">
        <v>38797</v>
      </c>
      <c r="D91" s="84" t="s">
        <v>115</v>
      </c>
      <c r="E91" s="1679">
        <v>500000</v>
      </c>
      <c r="F91" s="84" t="s">
        <v>763</v>
      </c>
    </row>
    <row r="92" spans="1:6" s="1678" customFormat="1" ht="47.25">
      <c r="A92" s="50">
        <v>81</v>
      </c>
      <c r="B92" s="84" t="s">
        <v>38798</v>
      </c>
      <c r="C92" s="84" t="s">
        <v>38799</v>
      </c>
      <c r="D92" s="84" t="s">
        <v>38800</v>
      </c>
      <c r="E92" s="1679">
        <v>104000</v>
      </c>
      <c r="F92" s="84" t="s">
        <v>118</v>
      </c>
    </row>
    <row r="93" spans="1:6" ht="47.25">
      <c r="A93" s="50">
        <v>82</v>
      </c>
      <c r="B93" s="50" t="s">
        <v>38801</v>
      </c>
      <c r="C93" s="50" t="s">
        <v>38802</v>
      </c>
      <c r="D93" s="50" t="s">
        <v>37263</v>
      </c>
      <c r="E93" s="1116">
        <v>500000</v>
      </c>
      <c r="F93" s="50" t="s">
        <v>763</v>
      </c>
    </row>
    <row r="94" spans="1:6" s="1678" customFormat="1" ht="47.25">
      <c r="A94" s="50">
        <v>83</v>
      </c>
      <c r="B94" s="84" t="s">
        <v>38803</v>
      </c>
      <c r="C94" s="84" t="s">
        <v>38804</v>
      </c>
      <c r="D94" s="84" t="s">
        <v>38805</v>
      </c>
      <c r="E94" s="1679">
        <v>250000</v>
      </c>
      <c r="F94" s="84" t="s">
        <v>763</v>
      </c>
    </row>
    <row r="95" spans="1:6" ht="47.25">
      <c r="A95" s="50">
        <v>84</v>
      </c>
      <c r="B95" s="50" t="s">
        <v>38806</v>
      </c>
      <c r="C95" s="50" t="s">
        <v>38807</v>
      </c>
      <c r="D95" s="84" t="s">
        <v>38682</v>
      </c>
      <c r="E95" s="1116">
        <v>250000</v>
      </c>
      <c r="F95" s="50" t="s">
        <v>763</v>
      </c>
    </row>
    <row r="96" spans="1:6" ht="47.25">
      <c r="A96" s="50">
        <v>85</v>
      </c>
      <c r="B96" s="50" t="s">
        <v>38808</v>
      </c>
      <c r="C96" s="50" t="s">
        <v>38809</v>
      </c>
      <c r="D96" s="50" t="s">
        <v>38810</v>
      </c>
      <c r="E96" s="1116">
        <v>200000</v>
      </c>
      <c r="F96" s="50" t="s">
        <v>118</v>
      </c>
    </row>
    <row r="97" spans="1:6" s="1678" customFormat="1" ht="63">
      <c r="A97" s="50">
        <v>86</v>
      </c>
      <c r="B97" s="84" t="s">
        <v>10899</v>
      </c>
      <c r="C97" s="84" t="s">
        <v>38811</v>
      </c>
      <c r="D97" s="84" t="s">
        <v>39380</v>
      </c>
      <c r="E97" s="1679">
        <v>400000</v>
      </c>
      <c r="F97" s="50" t="s">
        <v>118</v>
      </c>
    </row>
    <row r="98" spans="1:6" ht="47.25">
      <c r="A98" s="50">
        <v>87</v>
      </c>
      <c r="B98" s="50" t="s">
        <v>38812</v>
      </c>
      <c r="C98" s="50" t="s">
        <v>38813</v>
      </c>
      <c r="D98" s="50" t="s">
        <v>38668</v>
      </c>
      <c r="E98" s="1116">
        <v>200000</v>
      </c>
      <c r="F98" s="50" t="s">
        <v>763</v>
      </c>
    </row>
    <row r="99" spans="1:6" s="1678" customFormat="1" ht="47.25">
      <c r="A99" s="50">
        <v>88</v>
      </c>
      <c r="B99" s="84" t="s">
        <v>38814</v>
      </c>
      <c r="C99" s="84" t="s">
        <v>38815</v>
      </c>
      <c r="D99" s="84" t="s">
        <v>38816</v>
      </c>
      <c r="E99" s="1679">
        <v>200000</v>
      </c>
      <c r="F99" s="84" t="s">
        <v>118</v>
      </c>
    </row>
    <row r="100" spans="1:6" ht="47.25">
      <c r="A100" s="50">
        <v>89</v>
      </c>
      <c r="B100" s="50" t="s">
        <v>38817</v>
      </c>
      <c r="C100" s="50" t="s">
        <v>38818</v>
      </c>
      <c r="D100" s="50" t="s">
        <v>38668</v>
      </c>
      <c r="E100" s="1116">
        <v>200000</v>
      </c>
      <c r="F100" s="50" t="s">
        <v>763</v>
      </c>
    </row>
    <row r="101" spans="1:6" ht="47.25">
      <c r="A101" s="50">
        <v>90</v>
      </c>
      <c r="B101" s="50" t="s">
        <v>38819</v>
      </c>
      <c r="C101" s="50" t="s">
        <v>38820</v>
      </c>
      <c r="D101" s="50" t="s">
        <v>38668</v>
      </c>
      <c r="E101" s="1116">
        <v>200000</v>
      </c>
      <c r="F101" s="50" t="s">
        <v>763</v>
      </c>
    </row>
    <row r="102" spans="1:6" ht="47.25">
      <c r="A102" s="50">
        <v>91</v>
      </c>
      <c r="B102" s="84" t="s">
        <v>38821</v>
      </c>
      <c r="C102" s="84" t="s">
        <v>38822</v>
      </c>
      <c r="D102" s="84" t="s">
        <v>38682</v>
      </c>
      <c r="E102" s="1679">
        <v>200000</v>
      </c>
      <c r="F102" s="84" t="s">
        <v>763</v>
      </c>
    </row>
    <row r="103" spans="1:6" ht="78.75">
      <c r="A103" s="50">
        <v>92</v>
      </c>
      <c r="B103" s="50" t="s">
        <v>38823</v>
      </c>
      <c r="C103" s="50" t="s">
        <v>38824</v>
      </c>
      <c r="D103" s="50" t="s">
        <v>38758</v>
      </c>
      <c r="E103" s="1116">
        <v>320000</v>
      </c>
      <c r="F103" s="50" t="s">
        <v>118</v>
      </c>
    </row>
    <row r="104" spans="1:6" s="1678" customFormat="1" ht="47.25">
      <c r="A104" s="50">
        <v>93</v>
      </c>
      <c r="B104" s="84" t="s">
        <v>38825</v>
      </c>
      <c r="C104" s="84" t="s">
        <v>38826</v>
      </c>
      <c r="D104" s="84" t="s">
        <v>38827</v>
      </c>
      <c r="E104" s="1679">
        <v>100000</v>
      </c>
      <c r="F104" s="84" t="s">
        <v>763</v>
      </c>
    </row>
    <row r="105" spans="1:6" ht="47.25">
      <c r="A105" s="50">
        <v>94</v>
      </c>
      <c r="B105" s="50" t="s">
        <v>38828</v>
      </c>
      <c r="C105" s="50" t="s">
        <v>38829</v>
      </c>
      <c r="D105" s="84" t="s">
        <v>38682</v>
      </c>
      <c r="E105" s="1116">
        <v>300843</v>
      </c>
      <c r="F105" s="50" t="s">
        <v>763</v>
      </c>
    </row>
    <row r="106" spans="1:6" ht="47.25">
      <c r="A106" s="50">
        <v>95</v>
      </c>
      <c r="B106" s="50" t="s">
        <v>38830</v>
      </c>
      <c r="C106" s="50" t="s">
        <v>38831</v>
      </c>
      <c r="D106" s="50" t="s">
        <v>4806</v>
      </c>
      <c r="E106" s="1116">
        <v>500000</v>
      </c>
      <c r="F106" s="50" t="s">
        <v>763</v>
      </c>
    </row>
    <row r="107" spans="1:6" ht="110.25">
      <c r="A107" s="50">
        <v>96</v>
      </c>
      <c r="B107" s="50" t="s">
        <v>38832</v>
      </c>
      <c r="C107" s="50" t="s">
        <v>38833</v>
      </c>
      <c r="D107" s="50" t="s">
        <v>38834</v>
      </c>
      <c r="E107" s="1116">
        <v>700996</v>
      </c>
      <c r="F107" s="50" t="s">
        <v>763</v>
      </c>
    </row>
    <row r="108" spans="1:6" ht="47.25">
      <c r="A108" s="50">
        <v>97</v>
      </c>
      <c r="B108" s="50" t="s">
        <v>38782</v>
      </c>
      <c r="C108" s="50" t="s">
        <v>38835</v>
      </c>
      <c r="D108" s="50" t="s">
        <v>4806</v>
      </c>
      <c r="E108" s="1116">
        <v>500000</v>
      </c>
      <c r="F108" s="50" t="s">
        <v>763</v>
      </c>
    </row>
    <row r="109" spans="1:6" s="1678" customFormat="1" ht="78.75">
      <c r="A109" s="50">
        <v>98</v>
      </c>
      <c r="B109" s="84" t="s">
        <v>38836</v>
      </c>
      <c r="C109" s="84" t="s">
        <v>38837</v>
      </c>
      <c r="D109" s="84" t="s">
        <v>38838</v>
      </c>
      <c r="E109" s="1679">
        <v>800000</v>
      </c>
      <c r="F109" s="84" t="s">
        <v>763</v>
      </c>
    </row>
    <row r="110" spans="1:6" ht="47.25">
      <c r="A110" s="50">
        <v>99</v>
      </c>
      <c r="B110" s="50" t="s">
        <v>38839</v>
      </c>
      <c r="C110" s="50" t="s">
        <v>38840</v>
      </c>
      <c r="D110" s="50" t="s">
        <v>4806</v>
      </c>
      <c r="E110" s="1116">
        <v>500000</v>
      </c>
      <c r="F110" s="50" t="s">
        <v>763</v>
      </c>
    </row>
    <row r="111" spans="1:6" ht="47.25">
      <c r="A111" s="50">
        <v>100</v>
      </c>
      <c r="B111" s="50" t="s">
        <v>38841</v>
      </c>
      <c r="C111" s="50" t="s">
        <v>38842</v>
      </c>
      <c r="D111" s="50" t="s">
        <v>4806</v>
      </c>
      <c r="E111" s="1116">
        <v>500000</v>
      </c>
      <c r="F111" s="50" t="s">
        <v>763</v>
      </c>
    </row>
    <row r="112" spans="1:6" ht="63">
      <c r="A112" s="50">
        <v>101</v>
      </c>
      <c r="B112" s="50" t="s">
        <v>38843</v>
      </c>
      <c r="C112" s="50" t="s">
        <v>38844</v>
      </c>
      <c r="D112" s="50" t="s">
        <v>38845</v>
      </c>
      <c r="E112" s="1116">
        <v>250000</v>
      </c>
      <c r="F112" s="50" t="s">
        <v>118</v>
      </c>
    </row>
    <row r="113" spans="1:6" ht="47.25">
      <c r="A113" s="50">
        <v>102</v>
      </c>
      <c r="B113" s="50" t="s">
        <v>38846</v>
      </c>
      <c r="C113" s="50" t="s">
        <v>38847</v>
      </c>
      <c r="D113" s="50" t="s">
        <v>38848</v>
      </c>
      <c r="E113" s="1116">
        <v>500000</v>
      </c>
      <c r="F113" s="50" t="s">
        <v>763</v>
      </c>
    </row>
    <row r="114" spans="1:6" ht="47.25">
      <c r="A114" s="50">
        <v>103</v>
      </c>
      <c r="B114" s="84" t="s">
        <v>38849</v>
      </c>
      <c r="C114" s="84" t="s">
        <v>38850</v>
      </c>
      <c r="D114" s="84" t="s">
        <v>38851</v>
      </c>
      <c r="E114" s="1679">
        <v>500000</v>
      </c>
      <c r="F114" s="84" t="s">
        <v>763</v>
      </c>
    </row>
    <row r="115" spans="1:6" ht="47.25">
      <c r="A115" s="50">
        <v>104</v>
      </c>
      <c r="B115" s="50" t="s">
        <v>38852</v>
      </c>
      <c r="C115" s="50" t="s">
        <v>38853</v>
      </c>
      <c r="D115" s="84" t="s">
        <v>38851</v>
      </c>
      <c r="E115" s="1116">
        <v>500000</v>
      </c>
      <c r="F115" s="50" t="s">
        <v>763</v>
      </c>
    </row>
    <row r="116" spans="1:6" ht="47.25">
      <c r="A116" s="50">
        <v>105</v>
      </c>
      <c r="B116" s="50" t="s">
        <v>38854</v>
      </c>
      <c r="C116" s="50" t="s">
        <v>38855</v>
      </c>
      <c r="D116" s="50" t="s">
        <v>4806</v>
      </c>
      <c r="E116" s="1116">
        <v>500000</v>
      </c>
      <c r="F116" s="50" t="s">
        <v>763</v>
      </c>
    </row>
    <row r="117" spans="1:6" ht="47.25">
      <c r="A117" s="50">
        <v>106</v>
      </c>
      <c r="B117" s="50" t="s">
        <v>5762</v>
      </c>
      <c r="C117" s="50" t="s">
        <v>38856</v>
      </c>
      <c r="D117" s="50" t="s">
        <v>4806</v>
      </c>
      <c r="E117" s="1116">
        <v>500053</v>
      </c>
      <c r="F117" s="50" t="s">
        <v>763</v>
      </c>
    </row>
    <row r="118" spans="1:6" s="1678" customFormat="1" ht="47.25">
      <c r="A118" s="50">
        <v>107</v>
      </c>
      <c r="B118" s="50" t="s">
        <v>38857</v>
      </c>
      <c r="C118" s="50" t="s">
        <v>38858</v>
      </c>
      <c r="D118" s="84" t="s">
        <v>38859</v>
      </c>
      <c r="E118" s="1116">
        <v>200000</v>
      </c>
      <c r="F118" s="50" t="s">
        <v>118</v>
      </c>
    </row>
    <row r="119" spans="1:6" ht="47.25">
      <c r="A119" s="50">
        <v>108</v>
      </c>
      <c r="B119" s="50" t="s">
        <v>38860</v>
      </c>
      <c r="C119" s="50" t="s">
        <v>38861</v>
      </c>
      <c r="D119" s="84" t="s">
        <v>38859</v>
      </c>
      <c r="E119" s="1116">
        <v>200000</v>
      </c>
      <c r="F119" s="50" t="s">
        <v>118</v>
      </c>
    </row>
    <row r="120" spans="1:6" ht="78.75">
      <c r="A120" s="50">
        <v>109</v>
      </c>
      <c r="B120" s="50" t="s">
        <v>38862</v>
      </c>
      <c r="C120" s="50" t="s">
        <v>38863</v>
      </c>
      <c r="D120" s="50" t="s">
        <v>38864</v>
      </c>
      <c r="E120" s="1116">
        <v>200000</v>
      </c>
      <c r="F120" s="50" t="s">
        <v>118</v>
      </c>
    </row>
    <row r="121" spans="1:6" ht="63">
      <c r="A121" s="50">
        <v>110</v>
      </c>
      <c r="B121" s="50" t="s">
        <v>38865</v>
      </c>
      <c r="C121" s="50" t="s">
        <v>38866</v>
      </c>
      <c r="D121" s="50" t="s">
        <v>38867</v>
      </c>
      <c r="E121" s="1116">
        <v>200000</v>
      </c>
      <c r="F121" s="50" t="s">
        <v>118</v>
      </c>
    </row>
    <row r="122" spans="1:6" ht="78.75">
      <c r="A122" s="50">
        <v>111</v>
      </c>
      <c r="B122" s="50" t="s">
        <v>38868</v>
      </c>
      <c r="C122" s="50" t="s">
        <v>38869</v>
      </c>
      <c r="D122" s="84" t="s">
        <v>38870</v>
      </c>
      <c r="E122" s="1116">
        <v>700000</v>
      </c>
      <c r="F122" s="50" t="s">
        <v>763</v>
      </c>
    </row>
    <row r="123" spans="1:6" ht="63">
      <c r="A123" s="50">
        <v>112</v>
      </c>
      <c r="B123" s="147" t="s">
        <v>38871</v>
      </c>
      <c r="C123" s="84" t="s">
        <v>38872</v>
      </c>
      <c r="D123" s="84" t="s">
        <v>38682</v>
      </c>
      <c r="E123" s="1679">
        <v>200000</v>
      </c>
      <c r="F123" s="84" t="s">
        <v>763</v>
      </c>
    </row>
    <row r="124" spans="1:6" ht="94.5">
      <c r="A124" s="50">
        <v>113</v>
      </c>
      <c r="B124" s="60" t="s">
        <v>38762</v>
      </c>
      <c r="C124" s="50" t="s">
        <v>38873</v>
      </c>
      <c r="D124" s="50" t="s">
        <v>38874</v>
      </c>
      <c r="E124" s="1116">
        <v>1300000</v>
      </c>
      <c r="F124" s="50" t="s">
        <v>763</v>
      </c>
    </row>
    <row r="125" spans="1:6" ht="47.25">
      <c r="A125" s="50">
        <v>114</v>
      </c>
      <c r="B125" s="60" t="s">
        <v>38875</v>
      </c>
      <c r="C125" s="50" t="s">
        <v>38876</v>
      </c>
      <c r="D125" s="50" t="s">
        <v>4806</v>
      </c>
      <c r="E125" s="1116">
        <v>500000</v>
      </c>
      <c r="F125" s="50" t="s">
        <v>4</v>
      </c>
    </row>
    <row r="126" spans="1:6" ht="15.75">
      <c r="A126" s="50"/>
      <c r="B126" s="2158" t="s">
        <v>1408</v>
      </c>
      <c r="C126" s="2158"/>
      <c r="D126" s="50"/>
      <c r="E126" s="1116"/>
      <c r="F126" s="50"/>
    </row>
    <row r="127" spans="1:6" ht="47.25">
      <c r="A127" s="50">
        <v>115</v>
      </c>
      <c r="B127" s="50" t="s">
        <v>38877</v>
      </c>
      <c r="C127" s="50" t="s">
        <v>38878</v>
      </c>
      <c r="D127" s="50" t="s">
        <v>38879</v>
      </c>
      <c r="E127" s="1116">
        <v>2000000</v>
      </c>
      <c r="F127" s="50" t="s">
        <v>4</v>
      </c>
    </row>
    <row r="128" spans="1:6" ht="47.25">
      <c r="A128" s="50">
        <v>116</v>
      </c>
      <c r="B128" s="50" t="s">
        <v>38880</v>
      </c>
      <c r="C128" s="50" t="s">
        <v>38881</v>
      </c>
      <c r="D128" s="50" t="s">
        <v>38882</v>
      </c>
      <c r="E128" s="1116">
        <v>500000</v>
      </c>
      <c r="F128" s="50" t="s">
        <v>4</v>
      </c>
    </row>
    <row r="129" spans="1:6" ht="47.25">
      <c r="A129" s="50">
        <v>117</v>
      </c>
      <c r="B129" s="50" t="s">
        <v>38883</v>
      </c>
      <c r="C129" s="50" t="s">
        <v>38884</v>
      </c>
      <c r="D129" s="50" t="s">
        <v>4806</v>
      </c>
      <c r="E129" s="1116">
        <v>500000</v>
      </c>
      <c r="F129" s="50" t="s">
        <v>4</v>
      </c>
    </row>
    <row r="130" spans="1:6" ht="47.25">
      <c r="A130" s="50">
        <v>118</v>
      </c>
      <c r="B130" s="60" t="s">
        <v>38885</v>
      </c>
      <c r="C130" s="50" t="s">
        <v>38886</v>
      </c>
      <c r="D130" s="60" t="s">
        <v>38887</v>
      </c>
      <c r="E130" s="1116">
        <v>800000</v>
      </c>
      <c r="F130" s="50" t="s">
        <v>4</v>
      </c>
    </row>
    <row r="131" spans="1:6" ht="78.75">
      <c r="A131" s="50">
        <v>119</v>
      </c>
      <c r="B131" s="60" t="s">
        <v>38888</v>
      </c>
      <c r="C131" s="50" t="s">
        <v>38889</v>
      </c>
      <c r="D131" s="60" t="s">
        <v>38890</v>
      </c>
      <c r="E131" s="1116">
        <v>1000000</v>
      </c>
      <c r="F131" s="50" t="s">
        <v>4</v>
      </c>
    </row>
    <row r="132" spans="1:6" ht="63">
      <c r="A132" s="50">
        <v>120</v>
      </c>
      <c r="B132" s="60" t="s">
        <v>38891</v>
      </c>
      <c r="C132" s="50" t="s">
        <v>38892</v>
      </c>
      <c r="D132" s="60" t="s">
        <v>38893</v>
      </c>
      <c r="E132" s="1116">
        <v>350000</v>
      </c>
      <c r="F132" s="50" t="s">
        <v>118</v>
      </c>
    </row>
    <row r="133" spans="1:6" ht="47.25">
      <c r="A133" s="50">
        <v>121</v>
      </c>
      <c r="B133" s="60" t="s">
        <v>38894</v>
      </c>
      <c r="C133" s="50" t="s">
        <v>38895</v>
      </c>
      <c r="D133" s="60" t="s">
        <v>4806</v>
      </c>
      <c r="E133" s="1116">
        <v>500000</v>
      </c>
      <c r="F133" s="50" t="s">
        <v>4</v>
      </c>
    </row>
    <row r="134" spans="1:6" ht="63">
      <c r="A134" s="50">
        <v>122</v>
      </c>
      <c r="B134" s="60" t="s">
        <v>38896</v>
      </c>
      <c r="C134" s="50" t="s">
        <v>38897</v>
      </c>
      <c r="D134" s="60" t="s">
        <v>38898</v>
      </c>
      <c r="E134" s="1116">
        <v>500000</v>
      </c>
      <c r="F134" s="50" t="s">
        <v>4</v>
      </c>
    </row>
    <row r="135" spans="1:6" ht="63">
      <c r="A135" s="50">
        <v>123</v>
      </c>
      <c r="B135" s="60" t="s">
        <v>38899</v>
      </c>
      <c r="C135" s="50" t="s">
        <v>38900</v>
      </c>
      <c r="D135" s="1664" t="s">
        <v>38901</v>
      </c>
      <c r="E135" s="1116">
        <v>300000</v>
      </c>
      <c r="F135" s="50" t="s">
        <v>118</v>
      </c>
    </row>
    <row r="136" spans="1:6" ht="63">
      <c r="A136" s="50">
        <v>124</v>
      </c>
      <c r="B136" s="60" t="s">
        <v>38902</v>
      </c>
      <c r="C136" s="50" t="s">
        <v>38903</v>
      </c>
      <c r="D136" s="1664" t="s">
        <v>38904</v>
      </c>
      <c r="E136" s="1116">
        <v>200303</v>
      </c>
      <c r="F136" s="50" t="s">
        <v>118</v>
      </c>
    </row>
    <row r="137" spans="1:6" ht="47.25">
      <c r="A137" s="50">
        <v>125</v>
      </c>
      <c r="B137" s="60" t="s">
        <v>38905</v>
      </c>
      <c r="C137" s="50" t="s">
        <v>38906</v>
      </c>
      <c r="D137" s="50" t="s">
        <v>38907</v>
      </c>
      <c r="E137" s="1116">
        <v>200000</v>
      </c>
      <c r="F137" s="50" t="s">
        <v>118</v>
      </c>
    </row>
    <row r="138" spans="1:6" ht="47.25">
      <c r="A138" s="50">
        <v>126</v>
      </c>
      <c r="B138" s="60" t="s">
        <v>38908</v>
      </c>
      <c r="C138" s="50" t="s">
        <v>38909</v>
      </c>
      <c r="D138" s="50" t="s">
        <v>38674</v>
      </c>
      <c r="E138" s="1116">
        <v>500000</v>
      </c>
      <c r="F138" s="50" t="s">
        <v>4</v>
      </c>
    </row>
    <row r="139" spans="1:6" s="1678" customFormat="1" ht="47.25">
      <c r="A139" s="50">
        <v>127</v>
      </c>
      <c r="B139" s="60" t="s">
        <v>38910</v>
      </c>
      <c r="C139" s="50" t="s">
        <v>38911</v>
      </c>
      <c r="D139" s="50" t="s">
        <v>4806</v>
      </c>
      <c r="E139" s="1116">
        <v>500000</v>
      </c>
      <c r="F139" s="50" t="s">
        <v>4</v>
      </c>
    </row>
    <row r="140" spans="1:6" ht="47.25">
      <c r="A140" s="50">
        <v>128</v>
      </c>
      <c r="B140" s="60" t="s">
        <v>38912</v>
      </c>
      <c r="C140" s="50" t="s">
        <v>38913</v>
      </c>
      <c r="D140" s="50" t="s">
        <v>5430</v>
      </c>
      <c r="E140" s="1116">
        <v>750000</v>
      </c>
      <c r="F140" s="50" t="s">
        <v>4</v>
      </c>
    </row>
    <row r="141" spans="1:6" s="1678" customFormat="1" ht="63">
      <c r="A141" s="50">
        <v>129</v>
      </c>
      <c r="B141" s="60" t="s">
        <v>38914</v>
      </c>
      <c r="C141" s="50" t="s">
        <v>38915</v>
      </c>
      <c r="D141" s="50" t="s">
        <v>39381</v>
      </c>
      <c r="E141" s="1116">
        <v>300000</v>
      </c>
      <c r="F141" s="50" t="s">
        <v>118</v>
      </c>
    </row>
    <row r="142" spans="1:6" ht="78.75">
      <c r="A142" s="50">
        <v>130</v>
      </c>
      <c r="B142" s="60" t="s">
        <v>38916</v>
      </c>
      <c r="C142" s="50" t="s">
        <v>38917</v>
      </c>
      <c r="D142" s="50" t="s">
        <v>38918</v>
      </c>
      <c r="E142" s="1116">
        <v>1000000</v>
      </c>
      <c r="F142" s="50" t="s">
        <v>118</v>
      </c>
    </row>
    <row r="143" spans="1:6" ht="63">
      <c r="A143" s="50">
        <v>131</v>
      </c>
      <c r="B143" s="60" t="s">
        <v>38919</v>
      </c>
      <c r="C143" s="50" t="s">
        <v>38920</v>
      </c>
      <c r="D143" s="50" t="s">
        <v>38921</v>
      </c>
      <c r="E143" s="1116">
        <v>300000</v>
      </c>
      <c r="F143" s="50" t="s">
        <v>118</v>
      </c>
    </row>
    <row r="144" spans="1:6" ht="63">
      <c r="A144" s="50">
        <v>132</v>
      </c>
      <c r="B144" s="147" t="s">
        <v>38922</v>
      </c>
      <c r="C144" s="84" t="s">
        <v>38923</v>
      </c>
      <c r="D144" s="84" t="s">
        <v>38924</v>
      </c>
      <c r="E144" s="1679">
        <v>300000</v>
      </c>
      <c r="F144" s="50" t="s">
        <v>118</v>
      </c>
    </row>
    <row r="145" spans="1:6" ht="63">
      <c r="A145" s="50">
        <v>133</v>
      </c>
      <c r="B145" s="50" t="s">
        <v>38925</v>
      </c>
      <c r="C145" s="50" t="s">
        <v>38926</v>
      </c>
      <c r="D145" s="50" t="s">
        <v>38927</v>
      </c>
      <c r="E145" s="1116">
        <v>400000</v>
      </c>
      <c r="F145" s="50" t="s">
        <v>118</v>
      </c>
    </row>
    <row r="146" spans="1:6" s="1678" customFormat="1" ht="47.25">
      <c r="A146" s="50">
        <v>134</v>
      </c>
      <c r="B146" s="84" t="s">
        <v>38928</v>
      </c>
      <c r="C146" s="84" t="s">
        <v>38929</v>
      </c>
      <c r="D146" s="84" t="s">
        <v>38930</v>
      </c>
      <c r="E146" s="1679">
        <v>200000</v>
      </c>
      <c r="F146" s="50" t="s">
        <v>118</v>
      </c>
    </row>
    <row r="147" spans="1:6" s="1678" customFormat="1" ht="63">
      <c r="A147" s="50">
        <v>135</v>
      </c>
      <c r="B147" s="50" t="s">
        <v>38931</v>
      </c>
      <c r="C147" s="50" t="s">
        <v>38932</v>
      </c>
      <c r="D147" s="50" t="s">
        <v>38933</v>
      </c>
      <c r="E147" s="1116">
        <v>273000</v>
      </c>
      <c r="F147" s="50" t="s">
        <v>118</v>
      </c>
    </row>
    <row r="148" spans="1:6" ht="63">
      <c r="A148" s="50">
        <v>136</v>
      </c>
      <c r="B148" s="50" t="s">
        <v>38934</v>
      </c>
      <c r="C148" s="50" t="s">
        <v>38935</v>
      </c>
      <c r="D148" s="50" t="s">
        <v>38936</v>
      </c>
      <c r="E148" s="1116">
        <v>500000</v>
      </c>
      <c r="F148" s="50" t="s">
        <v>118</v>
      </c>
    </row>
    <row r="149" spans="1:6" ht="63">
      <c r="A149" s="50">
        <v>137</v>
      </c>
      <c r="B149" s="50" t="s">
        <v>38937</v>
      </c>
      <c r="C149" s="50" t="s">
        <v>38938</v>
      </c>
      <c r="D149" s="84" t="s">
        <v>38936</v>
      </c>
      <c r="E149" s="1116">
        <v>900000</v>
      </c>
      <c r="F149" s="50" t="s">
        <v>118</v>
      </c>
    </row>
    <row r="150" spans="1:6" ht="47.25">
      <c r="A150" s="50">
        <v>138</v>
      </c>
      <c r="B150" s="50" t="s">
        <v>38939</v>
      </c>
      <c r="C150" s="50" t="s">
        <v>38940</v>
      </c>
      <c r="D150" s="50" t="s">
        <v>115</v>
      </c>
      <c r="E150" s="1116">
        <v>500000</v>
      </c>
      <c r="F150" s="50" t="s">
        <v>4</v>
      </c>
    </row>
    <row r="151" spans="1:6" s="1678" customFormat="1" ht="78.75">
      <c r="A151" s="50">
        <v>139</v>
      </c>
      <c r="B151" s="84" t="s">
        <v>38941</v>
      </c>
      <c r="C151" s="84" t="s">
        <v>38942</v>
      </c>
      <c r="D151" s="84" t="s">
        <v>38943</v>
      </c>
      <c r="E151" s="1679">
        <v>932824.07</v>
      </c>
      <c r="F151" s="84" t="s">
        <v>4</v>
      </c>
    </row>
    <row r="152" spans="1:6" ht="110.25">
      <c r="A152" s="50">
        <v>140</v>
      </c>
      <c r="B152" s="84" t="s">
        <v>38944</v>
      </c>
      <c r="C152" s="84" t="s">
        <v>38945</v>
      </c>
      <c r="D152" s="84" t="s">
        <v>38946</v>
      </c>
      <c r="E152" s="1679">
        <v>650000</v>
      </c>
      <c r="F152" s="84" t="s">
        <v>4</v>
      </c>
    </row>
    <row r="153" spans="1:6" s="1678" customFormat="1" ht="63">
      <c r="A153" s="50">
        <v>141</v>
      </c>
      <c r="B153" s="50" t="s">
        <v>38947</v>
      </c>
      <c r="C153" s="50" t="s">
        <v>38948</v>
      </c>
      <c r="D153" s="50" t="s">
        <v>38949</v>
      </c>
      <c r="E153" s="1116">
        <v>700000</v>
      </c>
      <c r="F153" s="50" t="s">
        <v>4</v>
      </c>
    </row>
    <row r="154" spans="1:6" s="1678" customFormat="1" ht="47.25">
      <c r="A154" s="50">
        <v>142</v>
      </c>
      <c r="B154" s="50" t="s">
        <v>38950</v>
      </c>
      <c r="C154" s="50" t="s">
        <v>38951</v>
      </c>
      <c r="D154" s="50" t="s">
        <v>24123</v>
      </c>
      <c r="E154" s="1116">
        <v>500000</v>
      </c>
      <c r="F154" s="50" t="s">
        <v>4</v>
      </c>
    </row>
    <row r="155" spans="1:6" ht="47.25">
      <c r="A155" s="50">
        <v>143</v>
      </c>
      <c r="B155" s="50" t="s">
        <v>38952</v>
      </c>
      <c r="C155" s="50" t="s">
        <v>38953</v>
      </c>
      <c r="D155" s="50" t="s">
        <v>4806</v>
      </c>
      <c r="E155" s="1116">
        <v>500000</v>
      </c>
      <c r="F155" s="50" t="s">
        <v>4</v>
      </c>
    </row>
    <row r="156" spans="1:6" ht="47.25">
      <c r="A156" s="50">
        <v>144</v>
      </c>
      <c r="B156" s="84" t="s">
        <v>38954</v>
      </c>
      <c r="C156" s="84" t="s">
        <v>38955</v>
      </c>
      <c r="D156" s="84" t="s">
        <v>38956</v>
      </c>
      <c r="E156" s="1679">
        <v>200000</v>
      </c>
      <c r="F156" s="84" t="s">
        <v>4</v>
      </c>
    </row>
    <row r="157" spans="1:6" ht="78.75">
      <c r="A157" s="50">
        <v>145</v>
      </c>
      <c r="B157" s="50" t="s">
        <v>38957</v>
      </c>
      <c r="C157" s="50" t="s">
        <v>38958</v>
      </c>
      <c r="D157" s="50" t="s">
        <v>38959</v>
      </c>
      <c r="E157" s="1116">
        <v>200000</v>
      </c>
      <c r="F157" s="50" t="s">
        <v>118</v>
      </c>
    </row>
    <row r="158" spans="1:6" ht="47.25">
      <c r="A158" s="50">
        <v>146</v>
      </c>
      <c r="B158" s="84" t="s">
        <v>38960</v>
      </c>
      <c r="C158" s="84" t="s">
        <v>38961</v>
      </c>
      <c r="D158" s="84" t="s">
        <v>1929</v>
      </c>
      <c r="E158" s="1679">
        <v>700000</v>
      </c>
      <c r="F158" s="84" t="s">
        <v>4</v>
      </c>
    </row>
    <row r="159" spans="1:6" ht="31.5">
      <c r="A159" s="50">
        <v>147</v>
      </c>
      <c r="B159" s="84" t="s">
        <v>38962</v>
      </c>
      <c r="C159" s="84" t="s">
        <v>38963</v>
      </c>
      <c r="D159" s="84" t="s">
        <v>6008</v>
      </c>
      <c r="E159" s="1679">
        <v>1000000</v>
      </c>
      <c r="F159" s="84" t="s">
        <v>4</v>
      </c>
    </row>
    <row r="160" spans="1:6" ht="47.25">
      <c r="A160" s="50">
        <v>148</v>
      </c>
      <c r="B160" s="50" t="s">
        <v>38964</v>
      </c>
      <c r="C160" s="50" t="s">
        <v>38965</v>
      </c>
      <c r="D160" s="50" t="s">
        <v>5993</v>
      </c>
      <c r="E160" s="1116">
        <v>1000000</v>
      </c>
      <c r="F160" s="50" t="s">
        <v>4</v>
      </c>
    </row>
    <row r="161" spans="1:6" ht="126">
      <c r="A161" s="50">
        <v>149</v>
      </c>
      <c r="B161" s="50" t="s">
        <v>38966</v>
      </c>
      <c r="C161" s="50" t="s">
        <v>38967</v>
      </c>
      <c r="D161" s="84" t="s">
        <v>38968</v>
      </c>
      <c r="E161" s="1116">
        <v>800427</v>
      </c>
      <c r="F161" s="50" t="s">
        <v>4</v>
      </c>
    </row>
    <row r="162" spans="1:6" ht="63">
      <c r="A162" s="50">
        <v>150</v>
      </c>
      <c r="B162" s="50" t="s">
        <v>38969</v>
      </c>
      <c r="C162" s="50" t="s">
        <v>38970</v>
      </c>
      <c r="D162" s="50" t="s">
        <v>38971</v>
      </c>
      <c r="E162" s="1116">
        <v>300000</v>
      </c>
      <c r="F162" s="50" t="s">
        <v>118</v>
      </c>
    </row>
    <row r="163" spans="1:6" ht="90" customHeight="1">
      <c r="A163" s="50">
        <v>151</v>
      </c>
      <c r="B163" s="50" t="s">
        <v>38972</v>
      </c>
      <c r="C163" s="50" t="s">
        <v>38973</v>
      </c>
      <c r="D163" s="50" t="s">
        <v>4806</v>
      </c>
      <c r="E163" s="1116">
        <v>600000</v>
      </c>
      <c r="F163" s="50" t="s">
        <v>4</v>
      </c>
    </row>
    <row r="164" spans="1:6" s="1678" customFormat="1" ht="65.25" customHeight="1">
      <c r="A164" s="50">
        <v>152</v>
      </c>
      <c r="B164" s="50" t="s">
        <v>38974</v>
      </c>
      <c r="C164" s="50" t="s">
        <v>38975</v>
      </c>
      <c r="D164" s="84" t="s">
        <v>38976</v>
      </c>
      <c r="E164" s="1116">
        <v>500000</v>
      </c>
      <c r="F164" s="50" t="s">
        <v>4</v>
      </c>
    </row>
    <row r="165" spans="1:6" s="1678" customFormat="1" ht="66" customHeight="1">
      <c r="A165" s="50">
        <v>153</v>
      </c>
      <c r="B165" s="50" t="s">
        <v>38977</v>
      </c>
      <c r="C165" s="50" t="s">
        <v>38978</v>
      </c>
      <c r="D165" s="50" t="s">
        <v>115</v>
      </c>
      <c r="E165" s="1116">
        <v>500443</v>
      </c>
      <c r="F165" s="50" t="s">
        <v>4</v>
      </c>
    </row>
    <row r="166" spans="1:6" ht="61.5" customHeight="1">
      <c r="A166" s="50">
        <v>154</v>
      </c>
      <c r="B166" s="50" t="s">
        <v>38979</v>
      </c>
      <c r="C166" s="50" t="s">
        <v>38980</v>
      </c>
      <c r="D166" s="50" t="s">
        <v>115</v>
      </c>
      <c r="E166" s="1116">
        <v>500000</v>
      </c>
      <c r="F166" s="50" t="s">
        <v>4</v>
      </c>
    </row>
    <row r="167" spans="1:6" ht="63.75" customHeight="1">
      <c r="A167" s="50">
        <v>155</v>
      </c>
      <c r="B167" s="50" t="s">
        <v>38981</v>
      </c>
      <c r="C167" s="50" t="s">
        <v>38982</v>
      </c>
      <c r="D167" s="50" t="s">
        <v>38983</v>
      </c>
      <c r="E167" s="1116">
        <v>300000</v>
      </c>
      <c r="F167" s="50" t="s">
        <v>4</v>
      </c>
    </row>
    <row r="168" spans="1:6" ht="15.75">
      <c r="A168" s="50"/>
      <c r="B168" s="2172" t="s">
        <v>38984</v>
      </c>
      <c r="C168" s="2172"/>
      <c r="D168" s="50"/>
      <c r="E168" s="1116"/>
      <c r="F168" s="50"/>
    </row>
    <row r="169" spans="1:6" ht="68.25" customHeight="1">
      <c r="A169" s="84">
        <v>156</v>
      </c>
      <c r="B169" s="147" t="s">
        <v>38985</v>
      </c>
      <c r="C169" s="65" t="s">
        <v>38986</v>
      </c>
      <c r="D169" s="84" t="s">
        <v>38987</v>
      </c>
      <c r="E169" s="1679">
        <v>500000</v>
      </c>
      <c r="F169" s="84" t="s">
        <v>118</v>
      </c>
    </row>
    <row r="170" spans="1:6" ht="15.75">
      <c r="A170" s="84"/>
      <c r="B170" s="2195" t="s">
        <v>662</v>
      </c>
      <c r="C170" s="2195"/>
      <c r="D170" s="84"/>
      <c r="E170" s="1679"/>
      <c r="F170" s="84"/>
    </row>
    <row r="171" spans="1:6" ht="63">
      <c r="A171" s="50">
        <v>157</v>
      </c>
      <c r="B171" s="60" t="s">
        <v>38988</v>
      </c>
      <c r="C171" s="50" t="s">
        <v>38989</v>
      </c>
      <c r="D171" s="60" t="s">
        <v>38990</v>
      </c>
      <c r="E171" s="1116">
        <v>200569</v>
      </c>
      <c r="F171" s="50" t="s">
        <v>4</v>
      </c>
    </row>
    <row r="172" spans="1:6" ht="63">
      <c r="A172" s="50">
        <v>158</v>
      </c>
      <c r="B172" s="60" t="s">
        <v>38991</v>
      </c>
      <c r="C172" s="50" t="s">
        <v>38992</v>
      </c>
      <c r="D172" s="60" t="s">
        <v>38993</v>
      </c>
      <c r="E172" s="1116">
        <v>200606</v>
      </c>
      <c r="F172" s="50" t="s">
        <v>118</v>
      </c>
    </row>
    <row r="173" spans="1:6" ht="64.5" customHeight="1">
      <c r="A173" s="50">
        <v>159</v>
      </c>
      <c r="B173" s="60" t="s">
        <v>38994</v>
      </c>
      <c r="C173" s="50" t="s">
        <v>38995</v>
      </c>
      <c r="D173" s="50" t="s">
        <v>38996</v>
      </c>
      <c r="E173" s="1116">
        <v>400414</v>
      </c>
      <c r="F173" s="50" t="s">
        <v>118</v>
      </c>
    </row>
    <row r="174" spans="1:6" ht="63">
      <c r="A174" s="50">
        <v>160</v>
      </c>
      <c r="B174" s="60" t="s">
        <v>38997</v>
      </c>
      <c r="C174" s="50" t="s">
        <v>38998</v>
      </c>
      <c r="D174" s="60" t="s">
        <v>38999</v>
      </c>
      <c r="E174" s="1116">
        <v>300000</v>
      </c>
      <c r="F174" s="50" t="s">
        <v>118</v>
      </c>
    </row>
    <row r="175" spans="1:6" ht="63">
      <c r="A175" s="50">
        <v>161</v>
      </c>
      <c r="B175" s="60" t="s">
        <v>39000</v>
      </c>
      <c r="C175" s="50" t="s">
        <v>39001</v>
      </c>
      <c r="D175" s="50" t="s">
        <v>39002</v>
      </c>
      <c r="E175" s="1116">
        <v>500000</v>
      </c>
      <c r="F175" s="50" t="s">
        <v>118</v>
      </c>
    </row>
    <row r="176" spans="1:6" ht="63">
      <c r="A176" s="50">
        <v>162</v>
      </c>
      <c r="B176" s="50" t="s">
        <v>39003</v>
      </c>
      <c r="C176" s="50" t="s">
        <v>39004</v>
      </c>
      <c r="D176" s="50" t="s">
        <v>39002</v>
      </c>
      <c r="E176" s="1116">
        <v>200000</v>
      </c>
      <c r="F176" s="50" t="s">
        <v>118</v>
      </c>
    </row>
    <row r="177" spans="1:6" s="953" customFormat="1" ht="87" customHeight="1">
      <c r="A177" s="50">
        <v>163</v>
      </c>
      <c r="B177" s="50" t="s">
        <v>39005</v>
      </c>
      <c r="C177" s="50" t="s">
        <v>39006</v>
      </c>
      <c r="D177" s="50" t="s">
        <v>39007</v>
      </c>
      <c r="E177" s="1116">
        <v>50000</v>
      </c>
      <c r="F177" s="50" t="s">
        <v>4</v>
      </c>
    </row>
    <row r="178" spans="1:6" ht="72" customHeight="1">
      <c r="A178" s="50">
        <v>164</v>
      </c>
      <c r="B178" s="50" t="s">
        <v>39008</v>
      </c>
      <c r="C178" s="50" t="s">
        <v>39009</v>
      </c>
      <c r="D178" s="50" t="s">
        <v>39382</v>
      </c>
      <c r="E178" s="1116">
        <v>100827</v>
      </c>
      <c r="F178" s="50" t="s">
        <v>4</v>
      </c>
    </row>
    <row r="179" spans="1:6" ht="69" customHeight="1">
      <c r="A179" s="50">
        <v>165</v>
      </c>
      <c r="B179" s="50" t="s">
        <v>39010</v>
      </c>
      <c r="C179" s="50" t="s">
        <v>39011</v>
      </c>
      <c r="D179" s="50" t="s">
        <v>37258</v>
      </c>
      <c r="E179" s="1116">
        <v>400000</v>
      </c>
      <c r="F179" s="50" t="s">
        <v>118</v>
      </c>
    </row>
    <row r="180" spans="1:6" ht="65.25" customHeight="1">
      <c r="A180" s="50">
        <v>166</v>
      </c>
      <c r="B180" s="50" t="s">
        <v>39012</v>
      </c>
      <c r="C180" s="50" t="s">
        <v>39013</v>
      </c>
      <c r="D180" s="50" t="s">
        <v>39014</v>
      </c>
      <c r="E180" s="1116">
        <v>180000</v>
      </c>
      <c r="F180" s="50" t="s">
        <v>118</v>
      </c>
    </row>
    <row r="181" spans="1:6" ht="79.5" customHeight="1">
      <c r="A181" s="50">
        <v>167</v>
      </c>
      <c r="B181" s="50" t="s">
        <v>39015</v>
      </c>
      <c r="C181" s="50" t="s">
        <v>39016</v>
      </c>
      <c r="D181" s="50" t="s">
        <v>39017</v>
      </c>
      <c r="E181" s="1116">
        <v>250962</v>
      </c>
      <c r="F181" s="50" t="s">
        <v>118</v>
      </c>
    </row>
    <row r="182" spans="1:6" ht="15.75">
      <c r="A182" s="173"/>
      <c r="B182" s="2172" t="s">
        <v>15</v>
      </c>
      <c r="C182" s="2172"/>
      <c r="D182" s="173"/>
      <c r="E182" s="1117">
        <f>SUM(E6:E181)</f>
        <v>109040875.52</v>
      </c>
      <c r="F182" s="173"/>
    </row>
    <row r="183" spans="1:6" ht="15.75">
      <c r="A183" s="2168" t="s">
        <v>3665</v>
      </c>
      <c r="B183" s="2168"/>
      <c r="C183" s="2168"/>
      <c r="D183" s="2168"/>
      <c r="E183" s="2168"/>
      <c r="F183" s="2168"/>
    </row>
    <row r="184" spans="1:6" ht="74.25" customHeight="1">
      <c r="A184" s="2168" t="s">
        <v>3666</v>
      </c>
      <c r="B184" s="2168"/>
      <c r="C184" s="2168"/>
      <c r="D184" s="2168" t="s">
        <v>3667</v>
      </c>
      <c r="E184" s="2168"/>
      <c r="F184" s="2168"/>
    </row>
    <row r="185" spans="1:6" ht="76.5" customHeight="1">
      <c r="A185" s="2503" t="s">
        <v>26429</v>
      </c>
      <c r="B185" s="2503"/>
      <c r="C185" s="2503"/>
      <c r="D185" s="2503" t="s">
        <v>1392</v>
      </c>
      <c r="E185" s="2503"/>
      <c r="F185" s="2503"/>
    </row>
    <row r="190" spans="1:6">
      <c r="F190" s="551"/>
    </row>
  </sheetData>
  <mergeCells count="19">
    <mergeCell ref="A1:F1"/>
    <mergeCell ref="A2:F2"/>
    <mergeCell ref="A3:F3"/>
    <mergeCell ref="B5:D5"/>
    <mergeCell ref="B15:C15"/>
    <mergeCell ref="B11:D11"/>
    <mergeCell ref="B17:C17"/>
    <mergeCell ref="B19:C19"/>
    <mergeCell ref="B21:C21"/>
    <mergeCell ref="B24:C24"/>
    <mergeCell ref="B126:C126"/>
    <mergeCell ref="B168:C168"/>
    <mergeCell ref="A183:F183"/>
    <mergeCell ref="A184:C184"/>
    <mergeCell ref="D184:F184"/>
    <mergeCell ref="A185:C185"/>
    <mergeCell ref="D185:F185"/>
    <mergeCell ref="B170:C170"/>
    <mergeCell ref="B182:C182"/>
  </mergeCells>
  <pageMargins left="0.7" right="0.7" top="0.75" bottom="0.75" header="0.3" footer="0.3"/>
  <pageSetup orientation="landscape" r:id="rId1"/>
  <headerFooter>
    <oddFooter>Page &amp;P of &amp;N</oddFooter>
  </headerFooter>
</worksheet>
</file>

<file path=xl/worksheets/sheet209.xml><?xml version="1.0" encoding="utf-8"?>
<worksheet xmlns="http://schemas.openxmlformats.org/spreadsheetml/2006/main" xmlns:r="http://schemas.openxmlformats.org/officeDocument/2006/relationships">
  <sheetPr>
    <tabColor rgb="FFFFFF00"/>
  </sheetPr>
  <dimension ref="A1:F120"/>
  <sheetViews>
    <sheetView topLeftCell="A17" workbookViewId="0">
      <selection activeCell="E188" sqref="E188"/>
    </sheetView>
  </sheetViews>
  <sheetFormatPr defaultRowHeight="15.75"/>
  <cols>
    <col min="1" max="1" width="7" style="317" customWidth="1"/>
    <col min="2" max="2" width="14" style="317" customWidth="1"/>
    <col min="3" max="3" width="42.85546875" style="317" customWidth="1"/>
    <col min="4" max="4" width="28.7109375" style="317" customWidth="1"/>
    <col min="5" max="5" width="19.42578125" style="348" customWidth="1"/>
    <col min="6" max="6" width="9.85546875" style="609" customWidth="1"/>
    <col min="7" max="16384" width="9.140625" style="317"/>
  </cols>
  <sheetData>
    <row r="1" spans="1:6" ht="15.75" customHeight="1">
      <c r="A1" s="2511" t="s">
        <v>10705</v>
      </c>
      <c r="B1" s="2512"/>
      <c r="C1" s="2512"/>
      <c r="D1" s="2512"/>
      <c r="E1" s="2512"/>
      <c r="F1" s="2513"/>
    </row>
    <row r="2" spans="1:6" ht="15.75" customHeight="1">
      <c r="A2" s="2511" t="s">
        <v>6013</v>
      </c>
      <c r="B2" s="2512"/>
      <c r="C2" s="2512"/>
      <c r="D2" s="2512"/>
      <c r="E2" s="2512"/>
      <c r="F2" s="2513"/>
    </row>
    <row r="3" spans="1:6" ht="15.75" customHeight="1">
      <c r="A3" s="2511" t="s">
        <v>140</v>
      </c>
      <c r="B3" s="2512"/>
      <c r="C3" s="2512"/>
      <c r="D3" s="2512"/>
      <c r="E3" s="2512"/>
      <c r="F3" s="2513"/>
    </row>
    <row r="4" spans="1:6" ht="33" customHeight="1">
      <c r="A4" s="387" t="s">
        <v>134</v>
      </c>
      <c r="B4" s="312" t="s">
        <v>676</v>
      </c>
      <c r="C4" s="312" t="s">
        <v>463</v>
      </c>
      <c r="D4" s="377" t="s">
        <v>788</v>
      </c>
      <c r="E4" s="388" t="s">
        <v>1394</v>
      </c>
      <c r="F4" s="56" t="s">
        <v>677</v>
      </c>
    </row>
    <row r="5" spans="1:6" ht="21" customHeight="1">
      <c r="A5" s="315"/>
      <c r="B5" s="2517" t="s">
        <v>139</v>
      </c>
      <c r="C5" s="2518"/>
      <c r="D5" s="2519"/>
      <c r="E5" s="346"/>
      <c r="F5" s="476"/>
    </row>
    <row r="6" spans="1:6" s="342" customFormat="1" ht="31.5">
      <c r="A6" s="84">
        <v>1</v>
      </c>
      <c r="B6" s="50" t="s">
        <v>464</v>
      </c>
      <c r="C6" s="50" t="s">
        <v>6014</v>
      </c>
      <c r="D6" s="50" t="s">
        <v>7009</v>
      </c>
      <c r="E6" s="189">
        <v>2721896</v>
      </c>
      <c r="F6" s="159" t="s">
        <v>118</v>
      </c>
    </row>
    <row r="7" spans="1:6" s="342" customFormat="1" ht="110.25">
      <c r="A7" s="84">
        <v>2</v>
      </c>
      <c r="B7" s="50" t="s">
        <v>5</v>
      </c>
      <c r="C7" s="50" t="s">
        <v>6015</v>
      </c>
      <c r="D7" s="50" t="s">
        <v>7008</v>
      </c>
      <c r="E7" s="189">
        <v>1820557</v>
      </c>
      <c r="F7" s="159" t="s">
        <v>118</v>
      </c>
    </row>
    <row r="8" spans="1:6" s="342" customFormat="1" ht="47.25">
      <c r="A8" s="84">
        <v>3</v>
      </c>
      <c r="B8" s="50" t="s">
        <v>12</v>
      </c>
      <c r="C8" s="50" t="s">
        <v>6016</v>
      </c>
      <c r="D8" s="50" t="s">
        <v>14</v>
      </c>
      <c r="E8" s="189">
        <v>2000000</v>
      </c>
      <c r="F8" s="159" t="s">
        <v>118</v>
      </c>
    </row>
    <row r="9" spans="1:6" s="342" customFormat="1" ht="15.75" customHeight="1">
      <c r="A9" s="84"/>
      <c r="B9" s="2173" t="s">
        <v>142</v>
      </c>
      <c r="C9" s="2174"/>
      <c r="D9" s="2175"/>
      <c r="E9" s="390"/>
      <c r="F9" s="65"/>
    </row>
    <row r="10" spans="1:6" s="342" customFormat="1" ht="63">
      <c r="A10" s="84">
        <v>4</v>
      </c>
      <c r="B10" s="50" t="s">
        <v>5</v>
      </c>
      <c r="C10" s="50" t="s">
        <v>6017</v>
      </c>
      <c r="D10" s="50" t="s">
        <v>242</v>
      </c>
      <c r="E10" s="189">
        <v>800000</v>
      </c>
      <c r="F10" s="159" t="s">
        <v>118</v>
      </c>
    </row>
    <row r="11" spans="1:6" s="342" customFormat="1" ht="63">
      <c r="A11" s="84">
        <v>5</v>
      </c>
      <c r="B11" s="50" t="s">
        <v>12</v>
      </c>
      <c r="C11" s="50" t="s">
        <v>6018</v>
      </c>
      <c r="D11" s="50" t="s">
        <v>6019</v>
      </c>
      <c r="E11" s="189">
        <v>1600000</v>
      </c>
      <c r="F11" s="159" t="s">
        <v>118</v>
      </c>
    </row>
    <row r="12" spans="1:6" s="342" customFormat="1" ht="63">
      <c r="A12" s="84">
        <v>6</v>
      </c>
      <c r="B12" s="50" t="s">
        <v>360</v>
      </c>
      <c r="C12" s="50" t="s">
        <v>6020</v>
      </c>
      <c r="D12" s="50" t="s">
        <v>6021</v>
      </c>
      <c r="E12" s="189">
        <v>871226.07</v>
      </c>
      <c r="F12" s="159" t="s">
        <v>118</v>
      </c>
    </row>
    <row r="13" spans="1:6" s="342" customFormat="1" ht="19.5" customHeight="1">
      <c r="A13" s="84"/>
      <c r="B13" s="2215" t="s">
        <v>143</v>
      </c>
      <c r="C13" s="2216"/>
      <c r="D13" s="50"/>
      <c r="E13" s="189"/>
      <c r="F13" s="159"/>
    </row>
    <row r="14" spans="1:6" s="342" customFormat="1" ht="82.5" customHeight="1">
      <c r="A14" s="84">
        <v>7</v>
      </c>
      <c r="B14" s="50" t="s">
        <v>195</v>
      </c>
      <c r="C14" s="50" t="s">
        <v>6022</v>
      </c>
      <c r="D14" s="50" t="s">
        <v>7010</v>
      </c>
      <c r="E14" s="189">
        <v>5738993.4500000002</v>
      </c>
      <c r="F14" s="159" t="s">
        <v>118</v>
      </c>
    </row>
    <row r="15" spans="1:6" s="342" customFormat="1">
      <c r="A15" s="84"/>
      <c r="B15" s="47" t="s">
        <v>593</v>
      </c>
      <c r="C15" s="50"/>
      <c r="D15" s="51"/>
      <c r="E15" s="193"/>
      <c r="F15" s="159"/>
    </row>
    <row r="16" spans="1:6" s="342" customFormat="1" ht="78.75">
      <c r="A16" s="84">
        <v>11</v>
      </c>
      <c r="B16" s="50" t="s">
        <v>39</v>
      </c>
      <c r="C16" s="50" t="s">
        <v>6029</v>
      </c>
      <c r="D16" s="50" t="s">
        <v>6030</v>
      </c>
      <c r="E16" s="189">
        <v>5500000</v>
      </c>
      <c r="F16" s="159" t="s">
        <v>118</v>
      </c>
    </row>
    <row r="17" spans="1:6" s="342" customFormat="1" ht="78.75">
      <c r="A17" s="84">
        <v>12</v>
      </c>
      <c r="B17" s="50" t="s">
        <v>41</v>
      </c>
      <c r="C17" s="50" t="s">
        <v>6031</v>
      </c>
      <c r="D17" s="50" t="s">
        <v>6032</v>
      </c>
      <c r="E17" s="189">
        <v>13500000</v>
      </c>
      <c r="F17" s="159" t="s">
        <v>118</v>
      </c>
    </row>
    <row r="18" spans="1:6" s="342" customFormat="1" ht="63">
      <c r="A18" s="84">
        <v>13</v>
      </c>
      <c r="B18" s="50" t="s">
        <v>1399</v>
      </c>
      <c r="C18" s="50" t="s">
        <v>6033</v>
      </c>
      <c r="D18" s="50" t="s">
        <v>6034</v>
      </c>
      <c r="E18" s="189">
        <v>1516977</v>
      </c>
      <c r="F18" s="159" t="s">
        <v>118</v>
      </c>
    </row>
    <row r="19" spans="1:6" s="342" customFormat="1" ht="173.25">
      <c r="A19" s="84">
        <v>14</v>
      </c>
      <c r="B19" s="50" t="s">
        <v>1752</v>
      </c>
      <c r="C19" s="50" t="s">
        <v>6035</v>
      </c>
      <c r="D19" s="50" t="s">
        <v>6036</v>
      </c>
      <c r="E19" s="189">
        <v>890408</v>
      </c>
      <c r="F19" s="159" t="s">
        <v>118</v>
      </c>
    </row>
    <row r="20" spans="1:6" s="342" customFormat="1">
      <c r="A20" s="84"/>
      <c r="B20" s="173" t="s">
        <v>15</v>
      </c>
      <c r="C20" s="173"/>
      <c r="D20" s="173"/>
      <c r="E20" s="552">
        <f>SUM(E6:E19)</f>
        <v>36960057.519999996</v>
      </c>
      <c r="F20" s="159"/>
    </row>
    <row r="21" spans="1:6" s="342" customFormat="1" ht="78" customHeight="1">
      <c r="A21" s="2514" t="s">
        <v>5866</v>
      </c>
      <c r="B21" s="2515"/>
      <c r="C21" s="2516"/>
      <c r="D21" s="2514" t="s">
        <v>172</v>
      </c>
      <c r="E21" s="2515"/>
      <c r="F21" s="2516"/>
    </row>
    <row r="22" spans="1:6" s="342" customFormat="1">
      <c r="A22" s="84"/>
      <c r="B22" s="504"/>
      <c r="C22" s="101"/>
      <c r="D22" s="50"/>
      <c r="E22" s="189"/>
      <c r="F22" s="159"/>
    </row>
    <row r="23" spans="1:6" s="342" customFormat="1">
      <c r="A23" s="84"/>
      <c r="B23" s="504"/>
      <c r="C23" s="101"/>
      <c r="D23" s="50"/>
      <c r="E23" s="189"/>
      <c r="F23" s="159"/>
    </row>
    <row r="24" spans="1:6" s="342" customFormat="1">
      <c r="A24" s="84"/>
      <c r="B24" s="504"/>
      <c r="C24" s="101"/>
      <c r="D24" s="50"/>
      <c r="E24" s="189"/>
      <c r="F24" s="159"/>
    </row>
    <row r="25" spans="1:6" s="342" customFormat="1">
      <c r="A25" s="84"/>
      <c r="B25" s="504"/>
      <c r="C25" s="101"/>
      <c r="D25" s="50"/>
      <c r="E25" s="189"/>
      <c r="F25" s="159"/>
    </row>
    <row r="26" spans="1:6" s="342" customFormat="1">
      <c r="A26" s="84"/>
      <c r="B26" s="504"/>
      <c r="C26" s="101"/>
      <c r="D26" s="50"/>
      <c r="E26" s="189"/>
      <c r="F26" s="159"/>
    </row>
    <row r="27" spans="1:6" s="342" customFormat="1">
      <c r="A27" s="84"/>
      <c r="B27" s="504"/>
      <c r="C27" s="101"/>
      <c r="D27" s="50"/>
      <c r="E27" s="189"/>
      <c r="F27" s="159"/>
    </row>
    <row r="28" spans="1:6" s="342" customFormat="1">
      <c r="A28" s="84"/>
      <c r="B28" s="504"/>
      <c r="C28" s="101"/>
      <c r="D28" s="50"/>
      <c r="E28" s="189"/>
      <c r="F28" s="159"/>
    </row>
    <row r="35" spans="1:6">
      <c r="A35" s="2234" t="s">
        <v>133</v>
      </c>
      <c r="B35" s="2234"/>
      <c r="C35" s="2234"/>
      <c r="D35" s="2234"/>
      <c r="E35" s="2234"/>
      <c r="F35" s="2234"/>
    </row>
    <row r="36" spans="1:6">
      <c r="A36" s="2234" t="s">
        <v>6013</v>
      </c>
      <c r="B36" s="2234"/>
      <c r="C36" s="2234"/>
      <c r="D36" s="2234"/>
      <c r="E36" s="2234"/>
      <c r="F36" s="2234"/>
    </row>
    <row r="37" spans="1:6">
      <c r="A37" s="2234" t="s">
        <v>6436</v>
      </c>
      <c r="B37" s="2234"/>
      <c r="C37" s="2234"/>
      <c r="D37" s="2234"/>
      <c r="E37" s="2234"/>
      <c r="F37" s="2234"/>
    </row>
    <row r="38" spans="1:6" ht="31.5">
      <c r="A38" s="315" t="s">
        <v>134</v>
      </c>
      <c r="B38" s="282" t="s">
        <v>676</v>
      </c>
      <c r="C38" s="282" t="s">
        <v>463</v>
      </c>
      <c r="D38" s="476" t="s">
        <v>788</v>
      </c>
      <c r="E38" s="346" t="s">
        <v>1394</v>
      </c>
      <c r="F38" s="315" t="s">
        <v>677</v>
      </c>
    </row>
    <row r="39" spans="1:6">
      <c r="A39" s="84"/>
      <c r="B39" s="2173" t="s">
        <v>578</v>
      </c>
      <c r="C39" s="2175"/>
      <c r="D39" s="84"/>
      <c r="E39" s="72"/>
      <c r="F39" s="63"/>
    </row>
    <row r="40" spans="1:6" ht="126">
      <c r="A40" s="84">
        <v>1</v>
      </c>
      <c r="B40" s="84" t="s">
        <v>6023</v>
      </c>
      <c r="C40" s="84" t="s">
        <v>26464</v>
      </c>
      <c r="D40" s="50" t="s">
        <v>6024</v>
      </c>
      <c r="E40" s="836">
        <v>1500000</v>
      </c>
      <c r="F40" s="63" t="s">
        <v>118</v>
      </c>
    </row>
    <row r="41" spans="1:6" ht="20.25" customHeight="1">
      <c r="A41" s="84"/>
      <c r="B41" s="2173" t="s">
        <v>1435</v>
      </c>
      <c r="C41" s="2175"/>
      <c r="D41" s="50"/>
      <c r="E41" s="72"/>
      <c r="F41" s="63"/>
    </row>
    <row r="42" spans="1:6" ht="204.75">
      <c r="A42" s="84">
        <v>2</v>
      </c>
      <c r="B42" s="343" t="s">
        <v>6025</v>
      </c>
      <c r="C42" s="343" t="s">
        <v>6026</v>
      </c>
      <c r="D42" s="50" t="s">
        <v>26488</v>
      </c>
      <c r="E42" s="836">
        <v>1090409</v>
      </c>
      <c r="F42" s="63" t="s">
        <v>118</v>
      </c>
    </row>
    <row r="43" spans="1:6">
      <c r="A43" s="84"/>
      <c r="B43" s="85" t="s">
        <v>555</v>
      </c>
      <c r="C43" s="84"/>
      <c r="D43" s="50"/>
      <c r="E43" s="72"/>
      <c r="F43" s="63"/>
    </row>
    <row r="44" spans="1:6" ht="110.25">
      <c r="A44" s="84">
        <v>3</v>
      </c>
      <c r="B44" s="51" t="s">
        <v>6027</v>
      </c>
      <c r="C44" s="50" t="s">
        <v>26465</v>
      </c>
      <c r="D44" s="51" t="s">
        <v>6028</v>
      </c>
      <c r="E44" s="142">
        <v>1090409</v>
      </c>
      <c r="F44" s="175" t="s">
        <v>118</v>
      </c>
    </row>
    <row r="45" spans="1:6">
      <c r="A45" s="84"/>
      <c r="B45" s="2173" t="s">
        <v>810</v>
      </c>
      <c r="C45" s="2175"/>
      <c r="D45" s="84"/>
      <c r="E45" s="72"/>
      <c r="F45" s="63"/>
    </row>
    <row r="46" spans="1:6" ht="78.75">
      <c r="A46" s="84">
        <v>4</v>
      </c>
      <c r="B46" s="50" t="s">
        <v>6037</v>
      </c>
      <c r="C46" s="50" t="s">
        <v>6038</v>
      </c>
      <c r="D46" s="50" t="s">
        <v>6039</v>
      </c>
      <c r="E46" s="188">
        <v>300000</v>
      </c>
      <c r="F46" s="175" t="s">
        <v>118</v>
      </c>
    </row>
    <row r="47" spans="1:6" ht="126">
      <c r="A47" s="147">
        <v>5</v>
      </c>
      <c r="B47" s="50" t="s">
        <v>6040</v>
      </c>
      <c r="C47" s="50" t="s">
        <v>6041</v>
      </c>
      <c r="D47" s="50" t="s">
        <v>26466</v>
      </c>
      <c r="E47" s="188">
        <v>1900000</v>
      </c>
      <c r="F47" s="175" t="s">
        <v>118</v>
      </c>
    </row>
    <row r="48" spans="1:6" ht="78.75">
      <c r="A48" s="84">
        <v>6</v>
      </c>
      <c r="B48" s="50" t="s">
        <v>6042</v>
      </c>
      <c r="C48" s="50" t="s">
        <v>6043</v>
      </c>
      <c r="D48" s="50" t="s">
        <v>26467</v>
      </c>
      <c r="E48" s="188">
        <v>700000</v>
      </c>
      <c r="F48" s="175" t="s">
        <v>118</v>
      </c>
    </row>
    <row r="49" spans="1:6" ht="94.5">
      <c r="A49" s="147">
        <v>7</v>
      </c>
      <c r="B49" s="50" t="s">
        <v>6044</v>
      </c>
      <c r="C49" s="50" t="s">
        <v>6045</v>
      </c>
      <c r="D49" s="50" t="s">
        <v>6046</v>
      </c>
      <c r="E49" s="188">
        <v>300000</v>
      </c>
      <c r="F49" s="175" t="s">
        <v>118</v>
      </c>
    </row>
    <row r="50" spans="1:6" ht="78.75">
      <c r="A50" s="84">
        <v>8</v>
      </c>
      <c r="B50" s="50" t="s">
        <v>6049</v>
      </c>
      <c r="C50" s="50" t="s">
        <v>6050</v>
      </c>
      <c r="D50" s="50" t="s">
        <v>6051</v>
      </c>
      <c r="E50" s="188">
        <v>200000</v>
      </c>
      <c r="F50" s="175" t="s">
        <v>118</v>
      </c>
    </row>
    <row r="51" spans="1:6" ht="47.25">
      <c r="A51" s="147">
        <v>9</v>
      </c>
      <c r="B51" s="50" t="s">
        <v>6052</v>
      </c>
      <c r="C51" s="50" t="s">
        <v>6053</v>
      </c>
      <c r="D51" s="50" t="s">
        <v>6054</v>
      </c>
      <c r="E51" s="188">
        <v>2400000</v>
      </c>
      <c r="F51" s="175" t="s">
        <v>118</v>
      </c>
    </row>
    <row r="52" spans="1:6" ht="47.25">
      <c r="A52" s="84">
        <v>10</v>
      </c>
      <c r="B52" s="50" t="s">
        <v>6055</v>
      </c>
      <c r="C52" s="50" t="s">
        <v>6056</v>
      </c>
      <c r="D52" s="50" t="s">
        <v>6057</v>
      </c>
      <c r="E52" s="188">
        <v>700000</v>
      </c>
      <c r="F52" s="175" t="s">
        <v>4</v>
      </c>
    </row>
    <row r="53" spans="1:6" ht="63">
      <c r="A53" s="147">
        <v>11</v>
      </c>
      <c r="B53" s="50" t="s">
        <v>6058</v>
      </c>
      <c r="C53" s="50" t="s">
        <v>6059</v>
      </c>
      <c r="D53" s="50" t="s">
        <v>26468</v>
      </c>
      <c r="E53" s="153">
        <v>250000</v>
      </c>
      <c r="F53" s="50" t="s">
        <v>4</v>
      </c>
    </row>
    <row r="54" spans="1:6" ht="47.25">
      <c r="A54" s="84">
        <v>12</v>
      </c>
      <c r="B54" s="50" t="s">
        <v>6061</v>
      </c>
      <c r="C54" s="50" t="s">
        <v>6062</v>
      </c>
      <c r="D54" s="50" t="s">
        <v>26469</v>
      </c>
      <c r="E54" s="153">
        <v>250000</v>
      </c>
      <c r="F54" s="50" t="s">
        <v>4</v>
      </c>
    </row>
    <row r="55" spans="1:6" ht="63">
      <c r="A55" s="147">
        <v>13</v>
      </c>
      <c r="B55" s="50" t="s">
        <v>6063</v>
      </c>
      <c r="C55" s="50" t="s">
        <v>6064</v>
      </c>
      <c r="D55" s="50" t="s">
        <v>26470</v>
      </c>
      <c r="E55" s="188">
        <v>1400000</v>
      </c>
      <c r="F55" s="175" t="s">
        <v>4</v>
      </c>
    </row>
    <row r="56" spans="1:6" ht="47.25">
      <c r="A56" s="84">
        <v>14</v>
      </c>
      <c r="B56" s="50" t="s">
        <v>6065</v>
      </c>
      <c r="C56" s="50" t="s">
        <v>6066</v>
      </c>
      <c r="D56" s="50" t="s">
        <v>26469</v>
      </c>
      <c r="E56" s="188">
        <v>250000</v>
      </c>
      <c r="F56" s="175" t="s">
        <v>4</v>
      </c>
    </row>
    <row r="57" spans="1:6" ht="47.25">
      <c r="A57" s="147">
        <v>15</v>
      </c>
      <c r="B57" s="50" t="s">
        <v>6067</v>
      </c>
      <c r="C57" s="50" t="s">
        <v>6068</v>
      </c>
      <c r="D57" s="50" t="s">
        <v>6057</v>
      </c>
      <c r="E57" s="188">
        <v>700000</v>
      </c>
      <c r="F57" s="175" t="s">
        <v>4</v>
      </c>
    </row>
    <row r="58" spans="1:6" ht="47.25">
      <c r="A58" s="84">
        <v>16</v>
      </c>
      <c r="B58" s="50" t="s">
        <v>6069</v>
      </c>
      <c r="C58" s="50" t="s">
        <v>6070</v>
      </c>
      <c r="D58" s="50" t="s">
        <v>6060</v>
      </c>
      <c r="E58" s="188">
        <v>250000</v>
      </c>
      <c r="F58" s="175" t="s">
        <v>4</v>
      </c>
    </row>
    <row r="59" spans="1:6" ht="47.25">
      <c r="A59" s="147">
        <v>17</v>
      </c>
      <c r="B59" s="50" t="s">
        <v>6071</v>
      </c>
      <c r="C59" s="50" t="s">
        <v>6072</v>
      </c>
      <c r="D59" s="50" t="s">
        <v>6073</v>
      </c>
      <c r="E59" s="188">
        <v>800000</v>
      </c>
      <c r="F59" s="175" t="s">
        <v>4</v>
      </c>
    </row>
    <row r="60" spans="1:6" ht="78.75">
      <c r="A60" s="84">
        <v>18</v>
      </c>
      <c r="B60" s="50" t="s">
        <v>6074</v>
      </c>
      <c r="C60" s="50" t="s">
        <v>6075</v>
      </c>
      <c r="D60" s="50" t="s">
        <v>26484</v>
      </c>
      <c r="E60" s="188">
        <v>1200000</v>
      </c>
      <c r="F60" s="175" t="s">
        <v>4</v>
      </c>
    </row>
    <row r="61" spans="1:6" ht="47.25">
      <c r="A61" s="147">
        <v>19</v>
      </c>
      <c r="B61" s="50" t="s">
        <v>6076</v>
      </c>
      <c r="C61" s="50" t="s">
        <v>6077</v>
      </c>
      <c r="D61" s="50" t="s">
        <v>6057</v>
      </c>
      <c r="E61" s="188">
        <v>700000</v>
      </c>
      <c r="F61" s="175" t="s">
        <v>4</v>
      </c>
    </row>
    <row r="62" spans="1:6" ht="47.25">
      <c r="A62" s="84">
        <v>20</v>
      </c>
      <c r="B62" s="50" t="s">
        <v>6078</v>
      </c>
      <c r="C62" s="50" t="s">
        <v>6079</v>
      </c>
      <c r="D62" s="50" t="s">
        <v>6073</v>
      </c>
      <c r="E62" s="188">
        <v>800000</v>
      </c>
      <c r="F62" s="175" t="s">
        <v>4</v>
      </c>
    </row>
    <row r="63" spans="1:6" ht="47.25">
      <c r="A63" s="147">
        <v>21</v>
      </c>
      <c r="B63" s="50" t="s">
        <v>6080</v>
      </c>
      <c r="C63" s="50" t="s">
        <v>6081</v>
      </c>
      <c r="D63" s="50" t="s">
        <v>6057</v>
      </c>
      <c r="E63" s="188">
        <v>700000</v>
      </c>
      <c r="F63" s="175" t="s">
        <v>4</v>
      </c>
    </row>
    <row r="64" spans="1:6" ht="47.25">
      <c r="A64" s="84">
        <v>22</v>
      </c>
      <c r="B64" s="50" t="s">
        <v>6082</v>
      </c>
      <c r="C64" s="50" t="s">
        <v>6083</v>
      </c>
      <c r="D64" s="50" t="s">
        <v>6057</v>
      </c>
      <c r="E64" s="188">
        <v>700000</v>
      </c>
      <c r="F64" s="175" t="s">
        <v>4</v>
      </c>
    </row>
    <row r="65" spans="1:6" ht="94.5">
      <c r="A65" s="147">
        <v>23</v>
      </c>
      <c r="B65" s="50" t="s">
        <v>6086</v>
      </c>
      <c r="C65" s="50" t="s">
        <v>6087</v>
      </c>
      <c r="D65" s="50" t="s">
        <v>6088</v>
      </c>
      <c r="E65" s="188">
        <v>400000</v>
      </c>
      <c r="F65" s="175" t="s">
        <v>4</v>
      </c>
    </row>
    <row r="66" spans="1:6" ht="78.75">
      <c r="A66" s="84">
        <v>24</v>
      </c>
      <c r="B66" s="50" t="s">
        <v>6089</v>
      </c>
      <c r="C66" s="50" t="s">
        <v>6090</v>
      </c>
      <c r="D66" s="50" t="s">
        <v>6091</v>
      </c>
      <c r="E66" s="188">
        <v>500000</v>
      </c>
      <c r="F66" s="175" t="s">
        <v>4</v>
      </c>
    </row>
    <row r="67" spans="1:6" ht="63">
      <c r="A67" s="147">
        <v>25</v>
      </c>
      <c r="B67" s="50" t="s">
        <v>6092</v>
      </c>
      <c r="C67" s="50" t="s">
        <v>6093</v>
      </c>
      <c r="D67" s="50" t="s">
        <v>26471</v>
      </c>
      <c r="E67" s="188">
        <v>350000</v>
      </c>
      <c r="F67" s="175" t="s">
        <v>4</v>
      </c>
    </row>
    <row r="68" spans="1:6" ht="47.25">
      <c r="A68" s="84">
        <v>26</v>
      </c>
      <c r="B68" s="50" t="s">
        <v>6094</v>
      </c>
      <c r="C68" s="50" t="s">
        <v>6095</v>
      </c>
      <c r="D68" s="50" t="s">
        <v>6057</v>
      </c>
      <c r="E68" s="188">
        <v>700000</v>
      </c>
      <c r="F68" s="175" t="s">
        <v>4</v>
      </c>
    </row>
    <row r="69" spans="1:6" ht="78.75">
      <c r="A69" s="147">
        <v>27</v>
      </c>
      <c r="B69" s="50" t="s">
        <v>6096</v>
      </c>
      <c r="C69" s="50" t="s">
        <v>6097</v>
      </c>
      <c r="D69" s="50" t="s">
        <v>26483</v>
      </c>
      <c r="E69" s="188">
        <v>800000</v>
      </c>
      <c r="F69" s="175" t="s">
        <v>4</v>
      </c>
    </row>
    <row r="70" spans="1:6" ht="47.25">
      <c r="A70" s="84">
        <v>28</v>
      </c>
      <c r="B70" s="50" t="s">
        <v>6098</v>
      </c>
      <c r="C70" s="50" t="s">
        <v>6099</v>
      </c>
      <c r="D70" s="50" t="s">
        <v>26472</v>
      </c>
      <c r="E70" s="153">
        <v>250000</v>
      </c>
      <c r="F70" s="50" t="s">
        <v>4</v>
      </c>
    </row>
    <row r="71" spans="1:6" ht="47.25">
      <c r="A71" s="147">
        <v>29</v>
      </c>
      <c r="B71" s="50" t="s">
        <v>6100</v>
      </c>
      <c r="C71" s="50" t="s">
        <v>6101</v>
      </c>
      <c r="D71" s="50" t="s">
        <v>26473</v>
      </c>
      <c r="E71" s="188">
        <v>1400000</v>
      </c>
      <c r="F71" s="175" t="s">
        <v>4</v>
      </c>
    </row>
    <row r="72" spans="1:6">
      <c r="A72" s="84"/>
      <c r="B72" s="2173" t="s">
        <v>535</v>
      </c>
      <c r="C72" s="2175"/>
      <c r="D72" s="84"/>
      <c r="E72" s="72"/>
      <c r="F72" s="63"/>
    </row>
    <row r="73" spans="1:6" ht="126">
      <c r="A73" s="84">
        <v>30</v>
      </c>
      <c r="B73" s="50" t="s">
        <v>6102</v>
      </c>
      <c r="C73" s="50" t="s">
        <v>6103</v>
      </c>
      <c r="D73" s="50" t="s">
        <v>6104</v>
      </c>
      <c r="E73" s="188">
        <v>1500000</v>
      </c>
      <c r="F73" s="175" t="s">
        <v>118</v>
      </c>
    </row>
    <row r="74" spans="1:6" ht="110.25">
      <c r="A74" s="84">
        <v>31</v>
      </c>
      <c r="B74" s="50" t="s">
        <v>6105</v>
      </c>
      <c r="C74" s="50" t="s">
        <v>6106</v>
      </c>
      <c r="D74" s="50" t="s">
        <v>6107</v>
      </c>
      <c r="E74" s="188">
        <v>1000000</v>
      </c>
      <c r="F74" s="175" t="s">
        <v>118</v>
      </c>
    </row>
    <row r="75" spans="1:6" ht="47.25">
      <c r="A75" s="84">
        <v>32</v>
      </c>
      <c r="B75" s="50" t="s">
        <v>6108</v>
      </c>
      <c r="C75" s="50" t="s">
        <v>6109</v>
      </c>
      <c r="D75" s="50" t="s">
        <v>6057</v>
      </c>
      <c r="E75" s="188">
        <v>700000</v>
      </c>
      <c r="F75" s="175" t="s">
        <v>4</v>
      </c>
    </row>
    <row r="76" spans="1:6" ht="63">
      <c r="A76" s="84">
        <v>33</v>
      </c>
      <c r="B76" s="50" t="s">
        <v>6110</v>
      </c>
      <c r="C76" s="50" t="s">
        <v>6111</v>
      </c>
      <c r="D76" s="50" t="s">
        <v>6112</v>
      </c>
      <c r="E76" s="188">
        <v>2250000</v>
      </c>
      <c r="F76" s="175" t="s">
        <v>4</v>
      </c>
    </row>
    <row r="77" spans="1:6" ht="47.25">
      <c r="A77" s="84">
        <v>34</v>
      </c>
      <c r="B77" s="60" t="s">
        <v>6113</v>
      </c>
      <c r="C77" s="60" t="s">
        <v>6114</v>
      </c>
      <c r="D77" s="60" t="s">
        <v>26474</v>
      </c>
      <c r="E77" s="188">
        <v>1200000</v>
      </c>
      <c r="F77" s="5" t="s">
        <v>4</v>
      </c>
    </row>
    <row r="78" spans="1:6" ht="47.25">
      <c r="A78" s="84">
        <v>35</v>
      </c>
      <c r="B78" s="50" t="s">
        <v>6115</v>
      </c>
      <c r="C78" s="50" t="s">
        <v>6116</v>
      </c>
      <c r="D78" s="50" t="s">
        <v>6117</v>
      </c>
      <c r="E78" s="188">
        <v>1400000</v>
      </c>
      <c r="F78" s="175" t="s">
        <v>4</v>
      </c>
    </row>
    <row r="79" spans="1:6" ht="31.5">
      <c r="A79" s="84">
        <v>36</v>
      </c>
      <c r="B79" s="50" t="s">
        <v>6118</v>
      </c>
      <c r="C79" s="50" t="s">
        <v>6119</v>
      </c>
      <c r="D79" s="50" t="s">
        <v>6120</v>
      </c>
      <c r="E79" s="153">
        <v>2000000</v>
      </c>
      <c r="F79" s="50" t="s">
        <v>4</v>
      </c>
    </row>
    <row r="80" spans="1:6" ht="47.25">
      <c r="A80" s="84">
        <v>37</v>
      </c>
      <c r="B80" s="50" t="s">
        <v>6121</v>
      </c>
      <c r="C80" s="50" t="s">
        <v>6122</v>
      </c>
      <c r="D80" s="50" t="s">
        <v>6123</v>
      </c>
      <c r="E80" s="153">
        <v>3000000</v>
      </c>
      <c r="F80" s="50" t="s">
        <v>4</v>
      </c>
    </row>
    <row r="81" spans="1:6" ht="47.25">
      <c r="A81" s="84">
        <v>38</v>
      </c>
      <c r="B81" s="50" t="s">
        <v>6124</v>
      </c>
      <c r="C81" s="50" t="s">
        <v>6125</v>
      </c>
      <c r="D81" s="50" t="s">
        <v>6057</v>
      </c>
      <c r="E81" s="153">
        <v>700000</v>
      </c>
      <c r="F81" s="50" t="s">
        <v>4</v>
      </c>
    </row>
    <row r="82" spans="1:6" ht="78.75">
      <c r="A82" s="84">
        <v>39</v>
      </c>
      <c r="B82" s="50" t="s">
        <v>6126</v>
      </c>
      <c r="C82" s="50" t="s">
        <v>6127</v>
      </c>
      <c r="D82" s="50" t="s">
        <v>6128</v>
      </c>
      <c r="E82" s="188">
        <v>2000000</v>
      </c>
      <c r="F82" s="175" t="s">
        <v>4</v>
      </c>
    </row>
    <row r="83" spans="1:6" ht="63">
      <c r="A83" s="84">
        <v>40</v>
      </c>
      <c r="B83" s="50" t="s">
        <v>6129</v>
      </c>
      <c r="C83" s="50" t="s">
        <v>6130</v>
      </c>
      <c r="D83" s="50" t="s">
        <v>6131</v>
      </c>
      <c r="E83" s="188">
        <v>4000000</v>
      </c>
      <c r="F83" s="175" t="s">
        <v>4</v>
      </c>
    </row>
    <row r="84" spans="1:6" ht="63">
      <c r="A84" s="84">
        <v>41</v>
      </c>
      <c r="B84" s="60" t="s">
        <v>6132</v>
      </c>
      <c r="C84" s="60" t="s">
        <v>6133</v>
      </c>
      <c r="D84" s="60" t="s">
        <v>26475</v>
      </c>
      <c r="E84" s="188">
        <v>350000</v>
      </c>
      <c r="F84" s="5" t="s">
        <v>4</v>
      </c>
    </row>
    <row r="85" spans="1:6" ht="78.75">
      <c r="A85" s="84">
        <v>42</v>
      </c>
      <c r="B85" s="50" t="s">
        <v>6134</v>
      </c>
      <c r="C85" s="50" t="s">
        <v>6135</v>
      </c>
      <c r="D85" s="50" t="s">
        <v>6136</v>
      </c>
      <c r="E85" s="188">
        <v>750000</v>
      </c>
      <c r="F85" s="175" t="s">
        <v>4</v>
      </c>
    </row>
    <row r="86" spans="1:6" ht="94.5">
      <c r="A86" s="84">
        <v>43</v>
      </c>
      <c r="B86" s="60" t="s">
        <v>6137</v>
      </c>
      <c r="C86" s="60" t="s">
        <v>6138</v>
      </c>
      <c r="D86" s="60" t="s">
        <v>6139</v>
      </c>
      <c r="E86" s="188">
        <v>2000000</v>
      </c>
      <c r="F86" s="5" t="s">
        <v>4</v>
      </c>
    </row>
    <row r="87" spans="1:6" ht="94.5">
      <c r="A87" s="84">
        <v>44</v>
      </c>
      <c r="B87" s="50" t="s">
        <v>6140</v>
      </c>
      <c r="C87" s="50" t="s">
        <v>6141</v>
      </c>
      <c r="D87" s="50" t="s">
        <v>26486</v>
      </c>
      <c r="E87" s="188">
        <v>2400000</v>
      </c>
      <c r="F87" s="175" t="s">
        <v>4</v>
      </c>
    </row>
    <row r="88" spans="1:6" ht="78.75">
      <c r="A88" s="84">
        <v>45</v>
      </c>
      <c r="B88" s="50" t="s">
        <v>6142</v>
      </c>
      <c r="C88" s="50" t="s">
        <v>6143</v>
      </c>
      <c r="D88" s="50" t="s">
        <v>6144</v>
      </c>
      <c r="E88" s="188">
        <v>500000</v>
      </c>
      <c r="F88" s="175" t="s">
        <v>4</v>
      </c>
    </row>
    <row r="89" spans="1:6" ht="78.75">
      <c r="A89" s="84">
        <v>46</v>
      </c>
      <c r="B89" s="50" t="s">
        <v>6145</v>
      </c>
      <c r="C89" s="50" t="s">
        <v>6146</v>
      </c>
      <c r="D89" s="50" t="s">
        <v>6147</v>
      </c>
      <c r="E89" s="188">
        <v>750000</v>
      </c>
      <c r="F89" s="175" t="s">
        <v>4</v>
      </c>
    </row>
    <row r="90" spans="1:6" ht="78.75">
      <c r="A90" s="84">
        <v>47</v>
      </c>
      <c r="B90" s="50" t="s">
        <v>6148</v>
      </c>
      <c r="C90" s="50" t="s">
        <v>6146</v>
      </c>
      <c r="D90" s="50" t="s">
        <v>6057</v>
      </c>
      <c r="E90" s="188">
        <v>700000</v>
      </c>
      <c r="F90" s="175" t="s">
        <v>4</v>
      </c>
    </row>
    <row r="91" spans="1:6" ht="78.75">
      <c r="A91" s="84">
        <v>48</v>
      </c>
      <c r="B91" s="50" t="s">
        <v>6149</v>
      </c>
      <c r="C91" s="50" t="s">
        <v>6146</v>
      </c>
      <c r="D91" s="50" t="s">
        <v>6057</v>
      </c>
      <c r="E91" s="188">
        <v>700000</v>
      </c>
      <c r="F91" s="175" t="s">
        <v>4</v>
      </c>
    </row>
    <row r="92" spans="1:6" ht="78.75">
      <c r="A92" s="84">
        <v>49</v>
      </c>
      <c r="B92" s="50" t="s">
        <v>6150</v>
      </c>
      <c r="C92" s="50" t="s">
        <v>6146</v>
      </c>
      <c r="D92" s="50" t="s">
        <v>6057</v>
      </c>
      <c r="E92" s="188">
        <v>700000</v>
      </c>
      <c r="F92" s="175" t="s">
        <v>4</v>
      </c>
    </row>
    <row r="93" spans="1:6">
      <c r="A93" s="84"/>
      <c r="B93" s="2171" t="s">
        <v>785</v>
      </c>
      <c r="C93" s="2171"/>
      <c r="D93" s="84"/>
      <c r="E93" s="72"/>
      <c r="F93" s="63"/>
    </row>
    <row r="94" spans="1:6" ht="94.5">
      <c r="A94" s="84">
        <v>50</v>
      </c>
      <c r="B94" s="50" t="s">
        <v>6151</v>
      </c>
      <c r="C94" s="73" t="s">
        <v>6152</v>
      </c>
      <c r="D94" s="73" t="s">
        <v>26487</v>
      </c>
      <c r="E94" s="188">
        <v>800000</v>
      </c>
      <c r="F94" s="175" t="s">
        <v>4</v>
      </c>
    </row>
    <row r="95" spans="1:6">
      <c r="A95" s="84"/>
      <c r="B95" s="85" t="s">
        <v>662</v>
      </c>
      <c r="C95" s="84"/>
      <c r="D95" s="84"/>
      <c r="E95" s="72"/>
      <c r="F95" s="63"/>
    </row>
    <row r="96" spans="1:6" ht="132.75" customHeight="1">
      <c r="A96" s="84">
        <v>51</v>
      </c>
      <c r="B96" s="50" t="s">
        <v>6153</v>
      </c>
      <c r="C96" s="50" t="s">
        <v>26476</v>
      </c>
      <c r="D96" s="50" t="s">
        <v>6154</v>
      </c>
      <c r="E96" s="188">
        <v>300000</v>
      </c>
      <c r="F96" s="175" t="s">
        <v>118</v>
      </c>
    </row>
    <row r="97" spans="1:6" ht="63">
      <c r="A97" s="84">
        <v>52</v>
      </c>
      <c r="B97" s="50" t="s">
        <v>6155</v>
      </c>
      <c r="C97" s="50" t="s">
        <v>26477</v>
      </c>
      <c r="D97" s="50" t="s">
        <v>6156</v>
      </c>
      <c r="E97" s="188">
        <v>1200000</v>
      </c>
      <c r="F97" s="175" t="s">
        <v>4</v>
      </c>
    </row>
    <row r="98" spans="1:6" ht="47.25">
      <c r="A98" s="84">
        <v>53</v>
      </c>
      <c r="B98" s="50" t="s">
        <v>6157</v>
      </c>
      <c r="C98" s="50" t="s">
        <v>26478</v>
      </c>
      <c r="D98" s="50" t="s">
        <v>6156</v>
      </c>
      <c r="E98" s="188">
        <v>1200000</v>
      </c>
      <c r="F98" s="175" t="s">
        <v>4</v>
      </c>
    </row>
    <row r="99" spans="1:6" ht="78.75">
      <c r="A99" s="84">
        <v>54</v>
      </c>
      <c r="B99" s="50" t="s">
        <v>6158</v>
      </c>
      <c r="C99" s="50" t="s">
        <v>26479</v>
      </c>
      <c r="D99" s="50" t="s">
        <v>6159</v>
      </c>
      <c r="E99" s="188">
        <v>300000</v>
      </c>
      <c r="F99" s="175" t="s">
        <v>4</v>
      </c>
    </row>
    <row r="100" spans="1:6" ht="63">
      <c r="A100" s="84">
        <v>55</v>
      </c>
      <c r="B100" s="50" t="s">
        <v>6160</v>
      </c>
      <c r="C100" s="50" t="s">
        <v>26480</v>
      </c>
      <c r="D100" s="50" t="s">
        <v>6156</v>
      </c>
      <c r="E100" s="188">
        <v>500000</v>
      </c>
      <c r="F100" s="175" t="s">
        <v>4</v>
      </c>
    </row>
    <row r="101" spans="1:6" ht="22.5" customHeight="1">
      <c r="A101" s="84"/>
      <c r="B101" s="2173" t="s">
        <v>208</v>
      </c>
      <c r="C101" s="2175"/>
      <c r="D101" s="84"/>
      <c r="E101" s="72"/>
      <c r="F101" s="63"/>
    </row>
    <row r="102" spans="1:6" ht="173.25">
      <c r="A102" s="84">
        <v>56</v>
      </c>
      <c r="B102" s="84" t="s">
        <v>6163</v>
      </c>
      <c r="C102" s="343" t="s">
        <v>6164</v>
      </c>
      <c r="D102" s="51" t="s">
        <v>26490</v>
      </c>
      <c r="E102" s="836">
        <v>10000000</v>
      </c>
      <c r="F102" s="63" t="s">
        <v>118</v>
      </c>
    </row>
    <row r="103" spans="1:6" ht="94.5">
      <c r="A103" s="147">
        <v>57</v>
      </c>
      <c r="B103" s="147" t="s">
        <v>6165</v>
      </c>
      <c r="C103" s="1176" t="s">
        <v>6166</v>
      </c>
      <c r="D103" s="107" t="s">
        <v>26489</v>
      </c>
      <c r="E103" s="836">
        <v>5450000</v>
      </c>
      <c r="F103" s="404" t="s">
        <v>4</v>
      </c>
    </row>
    <row r="104" spans="1:6">
      <c r="A104" s="316"/>
      <c r="B104" s="2497" t="s">
        <v>15</v>
      </c>
      <c r="C104" s="2498"/>
      <c r="D104" s="2499"/>
      <c r="E104" s="1177">
        <f>SUM(E39:E103)</f>
        <v>70930818</v>
      </c>
      <c r="F104" s="1174"/>
    </row>
    <row r="105" spans="1:6" ht="92.25" customHeight="1">
      <c r="A105" s="2510" t="s">
        <v>32028</v>
      </c>
      <c r="B105" s="2510"/>
      <c r="C105" s="2510"/>
      <c r="D105" s="2510" t="s">
        <v>172</v>
      </c>
      <c r="E105" s="2510"/>
      <c r="F105" s="2510"/>
    </row>
    <row r="113" spans="1:6" ht="94.5">
      <c r="A113" s="344"/>
      <c r="B113" s="345" t="s">
        <v>6161</v>
      </c>
      <c r="C113" s="345" t="s">
        <v>26481</v>
      </c>
      <c r="D113" s="345" t="s">
        <v>6162</v>
      </c>
      <c r="E113" s="188">
        <v>300000</v>
      </c>
      <c r="F113" s="1175" t="s">
        <v>4</v>
      </c>
    </row>
    <row r="114" spans="1:6" ht="126">
      <c r="A114" s="344"/>
      <c r="B114" s="345" t="s">
        <v>6084</v>
      </c>
      <c r="C114" s="345" t="s">
        <v>6085</v>
      </c>
      <c r="D114" s="345" t="s">
        <v>26485</v>
      </c>
      <c r="E114" s="188">
        <v>350000</v>
      </c>
      <c r="F114" s="1175" t="s">
        <v>4</v>
      </c>
    </row>
    <row r="115" spans="1:6" ht="110.25">
      <c r="A115" s="344"/>
      <c r="B115" s="345" t="s">
        <v>6047</v>
      </c>
      <c r="C115" s="345" t="s">
        <v>6048</v>
      </c>
      <c r="D115" s="345" t="s">
        <v>26482</v>
      </c>
      <c r="E115" s="188">
        <v>500000</v>
      </c>
      <c r="F115" s="1175" t="s">
        <v>118</v>
      </c>
    </row>
    <row r="116" spans="1:6">
      <c r="E116" s="348">
        <f>SUM(E113:E115)</f>
        <v>1150000</v>
      </c>
    </row>
    <row r="120" spans="1:6">
      <c r="E120" s="348">
        <f>E116+E104+E20</f>
        <v>109040875.52</v>
      </c>
    </row>
  </sheetData>
  <mergeCells count="20">
    <mergeCell ref="A35:F35"/>
    <mergeCell ref="A36:F36"/>
    <mergeCell ref="A37:F37"/>
    <mergeCell ref="B39:C39"/>
    <mergeCell ref="A2:F2"/>
    <mergeCell ref="A1:F1"/>
    <mergeCell ref="D21:F21"/>
    <mergeCell ref="A21:C21"/>
    <mergeCell ref="B13:C13"/>
    <mergeCell ref="B9:D9"/>
    <mergeCell ref="B5:D5"/>
    <mergeCell ref="A3:F3"/>
    <mergeCell ref="B104:D104"/>
    <mergeCell ref="A105:C105"/>
    <mergeCell ref="D105:F105"/>
    <mergeCell ref="B41:C41"/>
    <mergeCell ref="B101:C101"/>
    <mergeCell ref="B45:C45"/>
    <mergeCell ref="B93:C93"/>
    <mergeCell ref="B72:C72"/>
  </mergeCells>
  <pageMargins left="0.7" right="0.7" top="0.75" bottom="0.75" header="0.3" footer="0.3"/>
  <pageSetup orientation="landscape" r:id="rId1"/>
  <headerFooter>
    <oddFooter>Page &amp;P of &amp;N</oddFooter>
  </headerFooter>
</worksheet>
</file>

<file path=xl/worksheets/sheet21.xml><?xml version="1.0" encoding="utf-8"?>
<worksheet xmlns="http://schemas.openxmlformats.org/spreadsheetml/2006/main" xmlns:r="http://schemas.openxmlformats.org/officeDocument/2006/relationships">
  <sheetPr>
    <tabColor theme="5" tint="-0.499984740745262"/>
  </sheetPr>
  <dimension ref="A1:J84"/>
  <sheetViews>
    <sheetView topLeftCell="A79" workbookViewId="0">
      <selection activeCell="H65" sqref="H65"/>
    </sheetView>
  </sheetViews>
  <sheetFormatPr defaultRowHeight="15.75"/>
  <cols>
    <col min="1" max="1" width="7" style="342" customWidth="1"/>
    <col min="2" max="2" width="13.7109375" style="389" customWidth="1"/>
    <col min="3" max="3" width="42.5703125" style="389" customWidth="1"/>
    <col min="4" max="4" width="24" style="389" customWidth="1"/>
    <col min="5" max="5" width="20.7109375" style="952" customWidth="1"/>
    <col min="6" max="6" width="10.42578125" style="389" customWidth="1"/>
    <col min="7" max="9" width="9.140625" style="126"/>
    <col min="10" max="10" width="12.5703125" style="126" bestFit="1" customWidth="1"/>
    <col min="11" max="16384" width="9.140625" style="126"/>
  </cols>
  <sheetData>
    <row r="1" spans="1:6">
      <c r="A1" s="2234" t="s">
        <v>133</v>
      </c>
      <c r="B1" s="2234"/>
      <c r="C1" s="2234"/>
      <c r="D1" s="2234"/>
      <c r="E1" s="2234"/>
      <c r="F1" s="2234"/>
    </row>
    <row r="2" spans="1:6">
      <c r="A2" s="2234" t="s">
        <v>22849</v>
      </c>
      <c r="B2" s="2234"/>
      <c r="C2" s="2234"/>
      <c r="D2" s="2234"/>
      <c r="E2" s="2234"/>
      <c r="F2" s="2234"/>
    </row>
    <row r="3" spans="1:6">
      <c r="A3" s="2234" t="s">
        <v>6436</v>
      </c>
      <c r="B3" s="2234"/>
      <c r="C3" s="2234"/>
      <c r="D3" s="2234"/>
      <c r="E3" s="2234"/>
      <c r="F3" s="2234"/>
    </row>
    <row r="4" spans="1:6" ht="31.5">
      <c r="A4" s="387" t="s">
        <v>134</v>
      </c>
      <c r="B4" s="312" t="s">
        <v>676</v>
      </c>
      <c r="C4" s="312" t="s">
        <v>463</v>
      </c>
      <c r="D4" s="56" t="s">
        <v>788</v>
      </c>
      <c r="E4" s="384" t="s">
        <v>1394</v>
      </c>
      <c r="F4" s="56" t="s">
        <v>677</v>
      </c>
    </row>
    <row r="5" spans="1:6" ht="15.75" customHeight="1">
      <c r="A5" s="387"/>
      <c r="B5" s="2192" t="s">
        <v>139</v>
      </c>
      <c r="C5" s="2193"/>
      <c r="D5" s="2194"/>
      <c r="E5" s="384"/>
      <c r="F5" s="56"/>
    </row>
    <row r="6" spans="1:6" ht="47.25">
      <c r="A6" s="84">
        <v>1</v>
      </c>
      <c r="B6" s="257" t="s">
        <v>1</v>
      </c>
      <c r="C6" s="107" t="s">
        <v>22850</v>
      </c>
      <c r="D6" s="120" t="s">
        <v>22851</v>
      </c>
      <c r="E6" s="117">
        <v>4446912</v>
      </c>
      <c r="F6" s="120" t="s">
        <v>466</v>
      </c>
    </row>
    <row r="7" spans="1:6" ht="47.25">
      <c r="A7" s="84">
        <f>A6+1</f>
        <v>2</v>
      </c>
      <c r="B7" s="257" t="s">
        <v>12</v>
      </c>
      <c r="C7" s="107" t="s">
        <v>22852</v>
      </c>
      <c r="D7" s="120" t="s">
        <v>14</v>
      </c>
      <c r="E7" s="117">
        <v>1344339.61</v>
      </c>
      <c r="F7" s="120" t="s">
        <v>466</v>
      </c>
    </row>
    <row r="8" spans="1:6" ht="78.75">
      <c r="A8" s="84">
        <f t="shared" ref="A8:A14" si="0">A7+1</f>
        <v>3</v>
      </c>
      <c r="B8" s="107" t="s">
        <v>5</v>
      </c>
      <c r="C8" s="107" t="s">
        <v>22853</v>
      </c>
      <c r="D8" s="120" t="s">
        <v>242</v>
      </c>
      <c r="E8" s="117">
        <v>329400.92</v>
      </c>
      <c r="F8" s="120" t="s">
        <v>466</v>
      </c>
    </row>
    <row r="9" spans="1:6" ht="31.5">
      <c r="A9" s="84">
        <f t="shared" si="0"/>
        <v>4</v>
      </c>
      <c r="B9" s="257" t="s">
        <v>7</v>
      </c>
      <c r="C9" s="107" t="s">
        <v>22854</v>
      </c>
      <c r="D9" s="120" t="s">
        <v>22855</v>
      </c>
      <c r="E9" s="117">
        <v>248400</v>
      </c>
      <c r="F9" s="120" t="s">
        <v>466</v>
      </c>
    </row>
    <row r="10" spans="1:6" ht="31.5">
      <c r="A10" s="84">
        <f t="shared" si="0"/>
        <v>5</v>
      </c>
      <c r="B10" s="257" t="s">
        <v>10</v>
      </c>
      <c r="C10" s="107" t="s">
        <v>22856</v>
      </c>
      <c r="D10" s="120" t="s">
        <v>22855</v>
      </c>
      <c r="E10" s="117">
        <v>173400</v>
      </c>
      <c r="F10" s="120" t="s">
        <v>466</v>
      </c>
    </row>
    <row r="11" spans="1:6">
      <c r="A11" s="84"/>
      <c r="B11" s="2152" t="s">
        <v>142</v>
      </c>
      <c r="C11" s="2225"/>
      <c r="D11" s="2153"/>
      <c r="E11" s="117"/>
      <c r="F11" s="120"/>
    </row>
    <row r="12" spans="1:6" ht="78.75">
      <c r="A12" s="84">
        <v>6</v>
      </c>
      <c r="B12" s="107" t="s">
        <v>5</v>
      </c>
      <c r="C12" s="107" t="s">
        <v>22857</v>
      </c>
      <c r="D12" s="120" t="s">
        <v>242</v>
      </c>
      <c r="E12" s="117">
        <v>771226.26</v>
      </c>
      <c r="F12" s="120" t="s">
        <v>466</v>
      </c>
    </row>
    <row r="13" spans="1:6" ht="47.25">
      <c r="A13" s="84">
        <f t="shared" si="0"/>
        <v>7</v>
      </c>
      <c r="B13" s="257" t="s">
        <v>12</v>
      </c>
      <c r="C13" s="107" t="s">
        <v>22858</v>
      </c>
      <c r="D13" s="120" t="s">
        <v>14</v>
      </c>
      <c r="E13" s="117">
        <v>1500000</v>
      </c>
      <c r="F13" s="120" t="s">
        <v>466</v>
      </c>
    </row>
    <row r="14" spans="1:6" ht="63">
      <c r="A14" s="84">
        <f t="shared" si="0"/>
        <v>8</v>
      </c>
      <c r="B14" s="257" t="s">
        <v>360</v>
      </c>
      <c r="C14" s="107" t="s">
        <v>22859</v>
      </c>
      <c r="D14" s="120" t="s">
        <v>22860</v>
      </c>
      <c r="E14" s="117">
        <v>1000000</v>
      </c>
      <c r="F14" s="120" t="s">
        <v>466</v>
      </c>
    </row>
    <row r="15" spans="1:6">
      <c r="A15" s="84"/>
      <c r="B15" s="2152" t="s">
        <v>143</v>
      </c>
      <c r="C15" s="2153"/>
      <c r="D15" s="120"/>
      <c r="E15" s="117"/>
      <c r="F15" s="120"/>
    </row>
    <row r="16" spans="1:6" ht="78.75">
      <c r="A16" s="84">
        <v>9</v>
      </c>
      <c r="B16" s="147" t="s">
        <v>195</v>
      </c>
      <c r="C16" s="147" t="s">
        <v>22861</v>
      </c>
      <c r="D16" s="66" t="s">
        <v>196</v>
      </c>
      <c r="E16" s="202">
        <v>5738993.4500000002</v>
      </c>
      <c r="F16" s="66" t="s">
        <v>466</v>
      </c>
    </row>
    <row r="17" spans="1:10">
      <c r="A17" s="84"/>
      <c r="B17" s="377" t="s">
        <v>145</v>
      </c>
      <c r="C17" s="147"/>
      <c r="D17" s="66"/>
      <c r="E17" s="202"/>
      <c r="F17" s="66"/>
      <c r="J17" s="353">
        <v>103301.9</v>
      </c>
    </row>
    <row r="18" spans="1:10" ht="47.25">
      <c r="A18" s="84">
        <v>10</v>
      </c>
      <c r="B18" s="147" t="s">
        <v>1572</v>
      </c>
      <c r="C18" s="147" t="s">
        <v>22863</v>
      </c>
      <c r="D18" s="66" t="s">
        <v>40</v>
      </c>
      <c r="E18" s="202">
        <v>14825000</v>
      </c>
      <c r="F18" s="66" t="s">
        <v>466</v>
      </c>
      <c r="J18" s="126">
        <v>19</v>
      </c>
    </row>
    <row r="19" spans="1:10" ht="78.75">
      <c r="A19" s="84">
        <v>11</v>
      </c>
      <c r="B19" s="147" t="s">
        <v>24537</v>
      </c>
      <c r="C19" s="147" t="s">
        <v>22864</v>
      </c>
      <c r="D19" s="66" t="s">
        <v>40</v>
      </c>
      <c r="E19" s="202">
        <v>12434000</v>
      </c>
      <c r="F19" s="66" t="s">
        <v>466</v>
      </c>
      <c r="J19" s="353">
        <f>J18*J17</f>
        <v>1962736.0999999999</v>
      </c>
    </row>
    <row r="20" spans="1:10">
      <c r="A20" s="84"/>
      <c r="B20" s="2195" t="s">
        <v>810</v>
      </c>
      <c r="C20" s="2195"/>
      <c r="D20" s="66"/>
      <c r="E20" s="202"/>
      <c r="F20" s="66"/>
      <c r="J20" s="605">
        <f>E79-J19</f>
        <v>103301.54139999999</v>
      </c>
    </row>
    <row r="21" spans="1:10" ht="47.25">
      <c r="A21" s="84">
        <v>12</v>
      </c>
      <c r="B21" s="147" t="s">
        <v>22865</v>
      </c>
      <c r="C21" s="147" t="s">
        <v>22866</v>
      </c>
      <c r="D21" s="1113" t="s">
        <v>72</v>
      </c>
      <c r="E21" s="381">
        <v>1400000</v>
      </c>
      <c r="F21" s="66" t="s">
        <v>4</v>
      </c>
    </row>
    <row r="22" spans="1:10" ht="47.25">
      <c r="A22" s="84">
        <v>13</v>
      </c>
      <c r="B22" s="147" t="s">
        <v>22867</v>
      </c>
      <c r="C22" s="147" t="s">
        <v>22868</v>
      </c>
      <c r="D22" s="66" t="s">
        <v>24519</v>
      </c>
      <c r="E22" s="381">
        <v>2000000</v>
      </c>
      <c r="F22" s="66" t="s">
        <v>466</v>
      </c>
    </row>
    <row r="23" spans="1:10" ht="63">
      <c r="A23" s="84">
        <v>14</v>
      </c>
      <c r="B23" s="147" t="s">
        <v>22869</v>
      </c>
      <c r="C23" s="147" t="s">
        <v>22870</v>
      </c>
      <c r="D23" s="66" t="s">
        <v>24520</v>
      </c>
      <c r="E23" s="381">
        <v>600000</v>
      </c>
      <c r="F23" s="66" t="s">
        <v>466</v>
      </c>
    </row>
    <row r="24" spans="1:10" ht="47.25">
      <c r="A24" s="84">
        <v>15</v>
      </c>
      <c r="B24" s="147" t="s">
        <v>22871</v>
      </c>
      <c r="C24" s="147" t="s">
        <v>22872</v>
      </c>
      <c r="D24" s="66" t="s">
        <v>24521</v>
      </c>
      <c r="E24" s="381">
        <v>500000</v>
      </c>
      <c r="F24" s="66" t="s">
        <v>466</v>
      </c>
    </row>
    <row r="25" spans="1:10" ht="63">
      <c r="A25" s="84">
        <v>16</v>
      </c>
      <c r="B25" s="147" t="s">
        <v>22873</v>
      </c>
      <c r="C25" s="147" t="s">
        <v>22874</v>
      </c>
      <c r="D25" s="66" t="s">
        <v>22875</v>
      </c>
      <c r="E25" s="381">
        <v>600000</v>
      </c>
      <c r="F25" s="66" t="s">
        <v>466</v>
      </c>
    </row>
    <row r="26" spans="1:10" ht="63">
      <c r="A26" s="84">
        <v>17</v>
      </c>
      <c r="B26" s="147" t="s">
        <v>22876</v>
      </c>
      <c r="C26" s="147" t="s">
        <v>22877</v>
      </c>
      <c r="D26" s="66" t="s">
        <v>22878</v>
      </c>
      <c r="E26" s="381">
        <v>600000</v>
      </c>
      <c r="F26" s="66" t="s">
        <v>466</v>
      </c>
    </row>
    <row r="27" spans="1:10" ht="63">
      <c r="A27" s="84">
        <v>18</v>
      </c>
      <c r="B27" s="147" t="s">
        <v>22879</v>
      </c>
      <c r="C27" s="147" t="s">
        <v>22880</v>
      </c>
      <c r="D27" s="66" t="s">
        <v>22881</v>
      </c>
      <c r="E27" s="381">
        <v>500000</v>
      </c>
      <c r="F27" s="66" t="s">
        <v>466</v>
      </c>
    </row>
    <row r="28" spans="1:10" ht="63">
      <c r="A28" s="84">
        <v>19</v>
      </c>
      <c r="B28" s="147" t="s">
        <v>22882</v>
      </c>
      <c r="C28" s="147" t="s">
        <v>22883</v>
      </c>
      <c r="D28" s="66" t="s">
        <v>22881</v>
      </c>
      <c r="E28" s="381">
        <v>1200000</v>
      </c>
      <c r="F28" s="66" t="s">
        <v>466</v>
      </c>
    </row>
    <row r="29" spans="1:10" ht="47.25">
      <c r="A29" s="84">
        <v>20</v>
      </c>
      <c r="B29" s="147" t="s">
        <v>22884</v>
      </c>
      <c r="C29" s="147" t="s">
        <v>22885</v>
      </c>
      <c r="D29" s="66" t="s">
        <v>24522</v>
      </c>
      <c r="E29" s="381">
        <v>400000</v>
      </c>
      <c r="F29" s="66" t="s">
        <v>466</v>
      </c>
    </row>
    <row r="30" spans="1:10" ht="63">
      <c r="A30" s="84">
        <v>21</v>
      </c>
      <c r="B30" s="147" t="s">
        <v>22886</v>
      </c>
      <c r="C30" s="147" t="s">
        <v>22887</v>
      </c>
      <c r="D30" s="66" t="s">
        <v>24523</v>
      </c>
      <c r="E30" s="381">
        <v>800000</v>
      </c>
      <c r="F30" s="66" t="s">
        <v>466</v>
      </c>
    </row>
    <row r="31" spans="1:10" ht="63">
      <c r="A31" s="84">
        <v>22</v>
      </c>
      <c r="B31" s="147" t="s">
        <v>22888</v>
      </c>
      <c r="C31" s="147" t="s">
        <v>22889</v>
      </c>
      <c r="D31" s="66" t="s">
        <v>24524</v>
      </c>
      <c r="E31" s="381">
        <v>300000</v>
      </c>
      <c r="F31" s="66" t="s">
        <v>466</v>
      </c>
    </row>
    <row r="32" spans="1:10" ht="63">
      <c r="A32" s="84">
        <v>23</v>
      </c>
      <c r="B32" s="147" t="s">
        <v>22890</v>
      </c>
      <c r="C32" s="147" t="s">
        <v>22891</v>
      </c>
      <c r="D32" s="66" t="s">
        <v>24525</v>
      </c>
      <c r="E32" s="381">
        <v>700000</v>
      </c>
      <c r="F32" s="66" t="s">
        <v>466</v>
      </c>
    </row>
    <row r="33" spans="1:6" ht="63">
      <c r="A33" s="84">
        <v>24</v>
      </c>
      <c r="B33" s="147" t="s">
        <v>22892</v>
      </c>
      <c r="C33" s="147" t="s">
        <v>22893</v>
      </c>
      <c r="D33" s="66" t="s">
        <v>24526</v>
      </c>
      <c r="E33" s="381">
        <v>600000</v>
      </c>
      <c r="F33" s="66" t="s">
        <v>466</v>
      </c>
    </row>
    <row r="34" spans="1:6" ht="63">
      <c r="A34" s="84">
        <v>25</v>
      </c>
      <c r="B34" s="147" t="s">
        <v>22894</v>
      </c>
      <c r="C34" s="147" t="s">
        <v>22895</v>
      </c>
      <c r="D34" s="66" t="s">
        <v>24527</v>
      </c>
      <c r="E34" s="381">
        <v>900000</v>
      </c>
      <c r="F34" s="66" t="s">
        <v>466</v>
      </c>
    </row>
    <row r="35" spans="1:6" ht="47.25">
      <c r="A35" s="84">
        <v>26</v>
      </c>
      <c r="B35" s="147" t="s">
        <v>22896</v>
      </c>
      <c r="C35" s="147" t="s">
        <v>22897</v>
      </c>
      <c r="D35" s="66" t="s">
        <v>24528</v>
      </c>
      <c r="E35" s="381">
        <v>500000</v>
      </c>
      <c r="F35" s="66" t="s">
        <v>466</v>
      </c>
    </row>
    <row r="36" spans="1:6" ht="63">
      <c r="A36" s="84">
        <v>27</v>
      </c>
      <c r="B36" s="147" t="s">
        <v>22898</v>
      </c>
      <c r="C36" s="147" t="s">
        <v>22899</v>
      </c>
      <c r="D36" s="66" t="s">
        <v>22900</v>
      </c>
      <c r="E36" s="381">
        <v>1500000</v>
      </c>
      <c r="F36" s="66" t="s">
        <v>466</v>
      </c>
    </row>
    <row r="37" spans="1:6" ht="63">
      <c r="A37" s="84">
        <v>28</v>
      </c>
      <c r="B37" s="147" t="s">
        <v>22901</v>
      </c>
      <c r="C37" s="147" t="s">
        <v>22902</v>
      </c>
      <c r="D37" s="66" t="s">
        <v>24529</v>
      </c>
      <c r="E37" s="381">
        <v>500000</v>
      </c>
      <c r="F37" s="66" t="s">
        <v>466</v>
      </c>
    </row>
    <row r="38" spans="1:6" ht="63">
      <c r="A38" s="84">
        <v>29</v>
      </c>
      <c r="B38" s="147" t="s">
        <v>22903</v>
      </c>
      <c r="C38" s="147" t="s">
        <v>22904</v>
      </c>
      <c r="D38" s="66" t="s">
        <v>24530</v>
      </c>
      <c r="E38" s="381">
        <v>750000</v>
      </c>
      <c r="F38" s="66" t="s">
        <v>466</v>
      </c>
    </row>
    <row r="39" spans="1:6" ht="47.25">
      <c r="A39" s="84">
        <v>30</v>
      </c>
      <c r="B39" s="147" t="s">
        <v>22905</v>
      </c>
      <c r="C39" s="147" t="s">
        <v>22906</v>
      </c>
      <c r="D39" s="66" t="s">
        <v>24531</v>
      </c>
      <c r="E39" s="381">
        <v>400000</v>
      </c>
      <c r="F39" s="66" t="s">
        <v>466</v>
      </c>
    </row>
    <row r="40" spans="1:6" ht="47.25">
      <c r="A40" s="84">
        <v>31</v>
      </c>
      <c r="B40" s="147" t="s">
        <v>22907</v>
      </c>
      <c r="C40" s="147" t="s">
        <v>22908</v>
      </c>
      <c r="D40" s="66" t="s">
        <v>24532</v>
      </c>
      <c r="E40" s="381">
        <v>600000</v>
      </c>
      <c r="F40" s="66" t="s">
        <v>466</v>
      </c>
    </row>
    <row r="41" spans="1:6" ht="47.25">
      <c r="A41" s="84">
        <v>32</v>
      </c>
      <c r="B41" s="147" t="s">
        <v>22909</v>
      </c>
      <c r="C41" s="147" t="s">
        <v>22910</v>
      </c>
      <c r="D41" s="66" t="s">
        <v>24533</v>
      </c>
      <c r="E41" s="381">
        <v>1300000</v>
      </c>
      <c r="F41" s="66" t="s">
        <v>466</v>
      </c>
    </row>
    <row r="42" spans="1:6" ht="47.25">
      <c r="A42" s="84">
        <v>33</v>
      </c>
      <c r="B42" s="147" t="s">
        <v>22911</v>
      </c>
      <c r="C42" s="147" t="s">
        <v>22912</v>
      </c>
      <c r="D42" s="66" t="s">
        <v>22913</v>
      </c>
      <c r="E42" s="381">
        <v>400000</v>
      </c>
      <c r="F42" s="66" t="s">
        <v>466</v>
      </c>
    </row>
    <row r="43" spans="1:6" ht="63">
      <c r="A43" s="84">
        <v>34</v>
      </c>
      <c r="B43" s="147" t="s">
        <v>22914</v>
      </c>
      <c r="C43" s="147" t="s">
        <v>22915</v>
      </c>
      <c r="D43" s="66" t="s">
        <v>22916</v>
      </c>
      <c r="E43" s="381">
        <v>800000</v>
      </c>
      <c r="F43" s="66" t="s">
        <v>466</v>
      </c>
    </row>
    <row r="44" spans="1:6">
      <c r="A44" s="84"/>
      <c r="B44" s="2195" t="s">
        <v>535</v>
      </c>
      <c r="C44" s="2195"/>
      <c r="D44" s="66"/>
      <c r="E44" s="381"/>
      <c r="F44" s="66"/>
    </row>
    <row r="45" spans="1:6" ht="47.25">
      <c r="A45" s="84">
        <v>35</v>
      </c>
      <c r="B45" s="147" t="s">
        <v>22920</v>
      </c>
      <c r="C45" s="147" t="s">
        <v>22921</v>
      </c>
      <c r="D45" s="66" t="s">
        <v>22922</v>
      </c>
      <c r="E45" s="381">
        <v>300000</v>
      </c>
      <c r="F45" s="66" t="s">
        <v>466</v>
      </c>
    </row>
    <row r="46" spans="1:6" ht="63">
      <c r="A46" s="84">
        <v>36</v>
      </c>
      <c r="B46" s="147" t="s">
        <v>22923</v>
      </c>
      <c r="C46" s="147" t="s">
        <v>22924</v>
      </c>
      <c r="D46" s="66" t="s">
        <v>24534</v>
      </c>
      <c r="E46" s="381">
        <v>400000</v>
      </c>
      <c r="F46" s="66" t="s">
        <v>466</v>
      </c>
    </row>
    <row r="47" spans="1:6" ht="63">
      <c r="A47" s="84">
        <v>37</v>
      </c>
      <c r="B47" s="1005" t="s">
        <v>22925</v>
      </c>
      <c r="C47" s="147" t="s">
        <v>22926</v>
      </c>
      <c r="D47" s="66" t="s">
        <v>24535</v>
      </c>
      <c r="E47" s="381">
        <v>500000</v>
      </c>
      <c r="F47" s="66" t="s">
        <v>466</v>
      </c>
    </row>
    <row r="48" spans="1:6" ht="63">
      <c r="A48" s="84">
        <v>38</v>
      </c>
      <c r="B48" s="1005" t="s">
        <v>22925</v>
      </c>
      <c r="C48" s="147" t="s">
        <v>22927</v>
      </c>
      <c r="D48" s="66" t="s">
        <v>22928</v>
      </c>
      <c r="E48" s="381">
        <v>500000</v>
      </c>
      <c r="F48" s="66" t="s">
        <v>466</v>
      </c>
    </row>
    <row r="49" spans="1:6" ht="47.25">
      <c r="A49" s="84">
        <v>39</v>
      </c>
      <c r="B49" s="1005" t="s">
        <v>22925</v>
      </c>
      <c r="C49" s="147" t="s">
        <v>22929</v>
      </c>
      <c r="D49" s="66" t="s">
        <v>22930</v>
      </c>
      <c r="E49" s="381">
        <v>1000000</v>
      </c>
      <c r="F49" s="66" t="s">
        <v>4</v>
      </c>
    </row>
    <row r="50" spans="1:6" ht="47.25">
      <c r="A50" s="84">
        <v>40</v>
      </c>
      <c r="B50" s="147" t="s">
        <v>22931</v>
      </c>
      <c r="C50" s="147" t="s">
        <v>22932</v>
      </c>
      <c r="D50" s="66" t="s">
        <v>22933</v>
      </c>
      <c r="E50" s="381">
        <v>400000</v>
      </c>
      <c r="F50" s="66" t="s">
        <v>466</v>
      </c>
    </row>
    <row r="51" spans="1:6" ht="47.25">
      <c r="A51" s="84">
        <v>41</v>
      </c>
      <c r="B51" s="147" t="s">
        <v>22934</v>
      </c>
      <c r="C51" s="147" t="s">
        <v>22935</v>
      </c>
      <c r="D51" s="66" t="s">
        <v>22936</v>
      </c>
      <c r="E51" s="381">
        <v>4000000</v>
      </c>
      <c r="F51" s="66" t="s">
        <v>4</v>
      </c>
    </row>
    <row r="52" spans="1:6" ht="47.25">
      <c r="A52" s="84">
        <v>42</v>
      </c>
      <c r="B52" s="147" t="s">
        <v>22937</v>
      </c>
      <c r="C52" s="147" t="s">
        <v>22938</v>
      </c>
      <c r="D52" s="66" t="s">
        <v>22939</v>
      </c>
      <c r="E52" s="381">
        <v>3500000</v>
      </c>
      <c r="F52" s="66" t="s">
        <v>4</v>
      </c>
    </row>
    <row r="53" spans="1:6" ht="63">
      <c r="A53" s="84">
        <v>43</v>
      </c>
      <c r="B53" s="147" t="s">
        <v>22940</v>
      </c>
      <c r="C53" s="147" t="s">
        <v>22941</v>
      </c>
      <c r="D53" s="66" t="s">
        <v>22942</v>
      </c>
      <c r="E53" s="381">
        <v>3900000</v>
      </c>
      <c r="F53" s="66" t="s">
        <v>4</v>
      </c>
    </row>
    <row r="54" spans="1:6" ht="47.25">
      <c r="A54" s="84">
        <v>44</v>
      </c>
      <c r="B54" s="1005" t="s">
        <v>22943</v>
      </c>
      <c r="C54" s="147" t="s">
        <v>22944</v>
      </c>
      <c r="D54" s="66" t="s">
        <v>22945</v>
      </c>
      <c r="E54" s="381">
        <v>3000000</v>
      </c>
      <c r="F54" s="66" t="s">
        <v>4</v>
      </c>
    </row>
    <row r="55" spans="1:6" ht="47.25">
      <c r="A55" s="84">
        <v>45</v>
      </c>
      <c r="B55" s="1005" t="s">
        <v>22943</v>
      </c>
      <c r="C55" s="147" t="s">
        <v>22946</v>
      </c>
      <c r="D55" s="66" t="s">
        <v>22947</v>
      </c>
      <c r="E55" s="381">
        <v>500000</v>
      </c>
      <c r="F55" s="66" t="s">
        <v>466</v>
      </c>
    </row>
    <row r="56" spans="1:6" ht="45.75" customHeight="1">
      <c r="A56" s="84">
        <v>46</v>
      </c>
      <c r="B56" s="147" t="s">
        <v>22948</v>
      </c>
      <c r="C56" s="147" t="s">
        <v>22949</v>
      </c>
      <c r="D56" s="66" t="s">
        <v>22950</v>
      </c>
      <c r="E56" s="381">
        <v>2200470.52</v>
      </c>
      <c r="F56" s="66" t="s">
        <v>466</v>
      </c>
    </row>
    <row r="57" spans="1:6" ht="71.25" customHeight="1">
      <c r="A57" s="84">
        <v>47</v>
      </c>
      <c r="B57" s="147" t="s">
        <v>22951</v>
      </c>
      <c r="C57" s="147" t="s">
        <v>22952</v>
      </c>
      <c r="D57" s="66" t="s">
        <v>22953</v>
      </c>
      <c r="E57" s="381">
        <v>4000000</v>
      </c>
      <c r="F57" s="66" t="s">
        <v>4</v>
      </c>
    </row>
    <row r="58" spans="1:6">
      <c r="A58" s="84"/>
      <c r="B58" s="377" t="s">
        <v>3278</v>
      </c>
      <c r="C58" s="147"/>
      <c r="D58" s="66"/>
      <c r="E58" s="381"/>
      <c r="F58" s="66"/>
    </row>
    <row r="59" spans="1:6" ht="71.25" customHeight="1">
      <c r="A59" s="84">
        <v>48</v>
      </c>
      <c r="B59" s="147" t="s">
        <v>22954</v>
      </c>
      <c r="C59" s="147" t="s">
        <v>22955</v>
      </c>
      <c r="D59" s="66" t="s">
        <v>123</v>
      </c>
      <c r="E59" s="381">
        <v>800000</v>
      </c>
      <c r="F59" s="66" t="s">
        <v>4</v>
      </c>
    </row>
    <row r="60" spans="1:6" ht="91.5" customHeight="1">
      <c r="A60" s="84">
        <v>49</v>
      </c>
      <c r="B60" s="147" t="s">
        <v>22956</v>
      </c>
      <c r="C60" s="147" t="s">
        <v>22957</v>
      </c>
      <c r="D60" s="66" t="s">
        <v>22958</v>
      </c>
      <c r="E60" s="381">
        <v>812695.12</v>
      </c>
      <c r="F60" s="66" t="s">
        <v>466</v>
      </c>
    </row>
    <row r="61" spans="1:6" ht="52.5" customHeight="1">
      <c r="A61" s="84">
        <v>50</v>
      </c>
      <c r="B61" s="147" t="s">
        <v>22959</v>
      </c>
      <c r="C61" s="147" t="s">
        <v>22960</v>
      </c>
      <c r="D61" s="66" t="s">
        <v>22961</v>
      </c>
      <c r="E61" s="381">
        <v>4500000</v>
      </c>
      <c r="F61" s="66" t="s">
        <v>4</v>
      </c>
    </row>
    <row r="62" spans="1:6">
      <c r="A62" s="84"/>
      <c r="B62" s="2173" t="s">
        <v>9771</v>
      </c>
      <c r="C62" s="2174"/>
      <c r="D62" s="2175"/>
      <c r="E62" s="384">
        <f>SUM(E6:E61)</f>
        <v>90974837.879999995</v>
      </c>
      <c r="F62" s="65"/>
    </row>
    <row r="63" spans="1:6" s="170" customFormat="1" ht="18" customHeight="1">
      <c r="A63" s="2168" t="s">
        <v>3665</v>
      </c>
      <c r="B63" s="2168"/>
      <c r="C63" s="2168"/>
      <c r="D63" s="2168"/>
      <c r="E63" s="2168"/>
      <c r="F63" s="2168"/>
    </row>
    <row r="64" spans="1:6" ht="111.75" customHeight="1">
      <c r="A64" s="2168" t="s">
        <v>13523</v>
      </c>
      <c r="B64" s="2168"/>
      <c r="C64" s="2168"/>
      <c r="D64" s="2168" t="s">
        <v>13524</v>
      </c>
      <c r="E64" s="2168"/>
      <c r="F64" s="2168"/>
    </row>
    <row r="65" spans="1:6" ht="82.5" customHeight="1">
      <c r="A65" s="2143" t="s">
        <v>1391</v>
      </c>
      <c r="B65" s="2143"/>
      <c r="C65" s="2143"/>
      <c r="D65" s="2143" t="s">
        <v>1392</v>
      </c>
      <c r="E65" s="2143"/>
      <c r="F65" s="2143"/>
    </row>
    <row r="66" spans="1:6">
      <c r="A66" s="371"/>
      <c r="B66" s="371"/>
      <c r="C66" s="371"/>
      <c r="D66" s="371"/>
      <c r="E66" s="371"/>
      <c r="F66" s="371"/>
    </row>
    <row r="67" spans="1:6">
      <c r="A67" s="371"/>
      <c r="B67" s="371"/>
      <c r="C67" s="371"/>
      <c r="D67" s="371"/>
      <c r="E67" s="371"/>
      <c r="F67" s="371"/>
    </row>
    <row r="68" spans="1:6">
      <c r="A68" s="371"/>
      <c r="B68" s="371"/>
      <c r="C68" s="371"/>
      <c r="D68" s="371"/>
      <c r="E68" s="371"/>
      <c r="F68" s="371"/>
    </row>
    <row r="69" spans="1:6">
      <c r="A69" s="371"/>
      <c r="B69" s="371"/>
      <c r="C69" s="371"/>
      <c r="D69" s="371"/>
      <c r="E69" s="371"/>
      <c r="F69" s="371"/>
    </row>
    <row r="70" spans="1:6">
      <c r="A70" s="371"/>
      <c r="B70" s="371"/>
      <c r="C70" s="371"/>
      <c r="D70" s="371"/>
      <c r="E70" s="371"/>
      <c r="F70" s="371"/>
    </row>
    <row r="71" spans="1:6">
      <c r="A71" s="371"/>
      <c r="B71" s="371"/>
      <c r="C71" s="371"/>
      <c r="D71" s="371"/>
      <c r="E71" s="371"/>
      <c r="F71" s="371"/>
    </row>
    <row r="78" spans="1:6" ht="63">
      <c r="A78" s="84">
        <f>A43+1</f>
        <v>35</v>
      </c>
      <c r="B78" s="147" t="s">
        <v>22917</v>
      </c>
      <c r="C78" s="147" t="s">
        <v>22918</v>
      </c>
      <c r="D78" s="66" t="s">
        <v>22919</v>
      </c>
      <c r="E78" s="381">
        <v>16000000</v>
      </c>
      <c r="F78" s="66" t="s">
        <v>466</v>
      </c>
    </row>
    <row r="79" spans="1:6" ht="409.5">
      <c r="A79" s="84">
        <v>10</v>
      </c>
      <c r="B79" s="147" t="s">
        <v>247</v>
      </c>
      <c r="C79" s="147" t="s">
        <v>22862</v>
      </c>
      <c r="D79" s="168" t="s">
        <v>24536</v>
      </c>
      <c r="E79" s="202">
        <v>2066037.6413999998</v>
      </c>
      <c r="F79" s="66" t="s">
        <v>466</v>
      </c>
    </row>
    <row r="80" spans="1:6">
      <c r="E80" s="952">
        <f>E78+E79</f>
        <v>18066037.641399998</v>
      </c>
    </row>
    <row r="84" spans="5:5">
      <c r="E84" s="952">
        <f>E80+E62</f>
        <v>109040875.52139999</v>
      </c>
    </row>
  </sheetData>
  <mergeCells count="14">
    <mergeCell ref="A1:F1"/>
    <mergeCell ref="A2:F2"/>
    <mergeCell ref="A3:F3"/>
    <mergeCell ref="B20:C20"/>
    <mergeCell ref="A65:C65"/>
    <mergeCell ref="D65:F65"/>
    <mergeCell ref="B11:D11"/>
    <mergeCell ref="B15:C15"/>
    <mergeCell ref="B5:D5"/>
    <mergeCell ref="A63:F63"/>
    <mergeCell ref="A64:C64"/>
    <mergeCell ref="D64:F64"/>
    <mergeCell ref="B44:C44"/>
    <mergeCell ref="B62:D62"/>
  </mergeCells>
  <pageMargins left="0.7" right="0.7" top="0.75" bottom="0.75" header="0.3" footer="0.3"/>
  <pageSetup orientation="landscape" r:id="rId1"/>
  <headerFooter>
    <oddFooter>Page &amp;P of &amp;N</oddFooter>
  </headerFooter>
</worksheet>
</file>

<file path=xl/worksheets/sheet210.xml><?xml version="1.0" encoding="utf-8"?>
<worksheet xmlns="http://schemas.openxmlformats.org/spreadsheetml/2006/main" xmlns:r="http://schemas.openxmlformats.org/officeDocument/2006/relationships">
  <sheetPr>
    <tabColor rgb="FFFF0000"/>
  </sheetPr>
  <dimension ref="A1:K126"/>
  <sheetViews>
    <sheetView topLeftCell="A37" workbookViewId="0">
      <selection activeCell="D44" sqref="D44"/>
    </sheetView>
  </sheetViews>
  <sheetFormatPr defaultRowHeight="15.75"/>
  <cols>
    <col min="1" max="1" width="7" style="342" customWidth="1"/>
    <col min="2" max="2" width="14" style="342" customWidth="1"/>
    <col min="3" max="3" width="42.5703125" style="342" customWidth="1"/>
    <col min="4" max="4" width="27.7109375" style="342" customWidth="1"/>
    <col min="5" max="5" width="20.28515625" style="977" customWidth="1"/>
    <col min="6" max="6" width="9.5703125" style="389" customWidth="1"/>
    <col min="7" max="7" width="9.140625" style="128"/>
    <col min="8" max="9" width="9.140625" style="1209"/>
    <col min="10" max="10" width="10.5703125" style="1209" bestFit="1" customWidth="1"/>
    <col min="11" max="11" width="13.28515625" style="1209" bestFit="1" customWidth="1"/>
    <col min="12" max="16384" width="9.140625" style="1209"/>
  </cols>
  <sheetData>
    <row r="1" spans="1:6">
      <c r="A1" s="2234" t="s">
        <v>133</v>
      </c>
      <c r="B1" s="2234"/>
      <c r="C1" s="2234"/>
      <c r="D1" s="2234"/>
      <c r="E1" s="2234"/>
      <c r="F1" s="2234"/>
    </row>
    <row r="2" spans="1:6">
      <c r="A2" s="2234" t="s">
        <v>27133</v>
      </c>
      <c r="B2" s="2234"/>
      <c r="C2" s="2234"/>
      <c r="D2" s="2234"/>
      <c r="E2" s="2234"/>
      <c r="F2" s="2234"/>
    </row>
    <row r="3" spans="1:6">
      <c r="A3" s="2234" t="s">
        <v>6436</v>
      </c>
      <c r="B3" s="2234"/>
      <c r="C3" s="2234"/>
      <c r="D3" s="2234"/>
      <c r="E3" s="2234"/>
      <c r="F3" s="2234"/>
    </row>
    <row r="4" spans="1:6" ht="22.5" customHeight="1">
      <c r="A4" s="387" t="s">
        <v>134</v>
      </c>
      <c r="B4" s="312" t="s">
        <v>676</v>
      </c>
      <c r="C4" s="312" t="s">
        <v>463</v>
      </c>
      <c r="D4" s="56" t="s">
        <v>788</v>
      </c>
      <c r="E4" s="388" t="s">
        <v>1394</v>
      </c>
      <c r="F4" s="56" t="s">
        <v>677</v>
      </c>
    </row>
    <row r="5" spans="1:6">
      <c r="A5" s="387"/>
      <c r="B5" s="2195" t="s">
        <v>139</v>
      </c>
      <c r="C5" s="2195"/>
      <c r="D5" s="2195"/>
      <c r="E5" s="388"/>
      <c r="F5" s="56"/>
    </row>
    <row r="6" spans="1:6" ht="32.25" customHeight="1">
      <c r="A6" s="84">
        <v>1</v>
      </c>
      <c r="B6" s="50" t="s">
        <v>464</v>
      </c>
      <c r="C6" s="51" t="s">
        <v>27134</v>
      </c>
      <c r="D6" s="50" t="s">
        <v>239</v>
      </c>
      <c r="E6" s="142">
        <v>2500000</v>
      </c>
      <c r="F6" s="65" t="s">
        <v>118</v>
      </c>
    </row>
    <row r="7" spans="1:6" ht="78.75">
      <c r="A7" s="84">
        <f>1+A6</f>
        <v>2</v>
      </c>
      <c r="B7" s="50" t="s">
        <v>5</v>
      </c>
      <c r="C7" s="51" t="s">
        <v>27135</v>
      </c>
      <c r="D7" s="50" t="s">
        <v>240</v>
      </c>
      <c r="E7" s="142">
        <v>210000</v>
      </c>
      <c r="F7" s="65" t="s">
        <v>118</v>
      </c>
    </row>
    <row r="8" spans="1:6" ht="31.5">
      <c r="A8" s="84">
        <f t="shared" ref="A8:A14" si="0">1+A7</f>
        <v>3</v>
      </c>
      <c r="B8" s="50" t="s">
        <v>7</v>
      </c>
      <c r="C8" s="51" t="s">
        <v>27136</v>
      </c>
      <c r="D8" s="51" t="s">
        <v>794</v>
      </c>
      <c r="E8" s="142">
        <v>110000</v>
      </c>
      <c r="F8" s="65" t="s">
        <v>118</v>
      </c>
    </row>
    <row r="9" spans="1:6" ht="31.5">
      <c r="A9" s="84">
        <f t="shared" si="0"/>
        <v>4</v>
      </c>
      <c r="B9" s="50" t="s">
        <v>10</v>
      </c>
      <c r="C9" s="51" t="s">
        <v>27137</v>
      </c>
      <c r="D9" s="51" t="s">
        <v>580</v>
      </c>
      <c r="E9" s="142">
        <v>160000</v>
      </c>
      <c r="F9" s="65" t="s">
        <v>118</v>
      </c>
    </row>
    <row r="10" spans="1:6" ht="47.25">
      <c r="A10" s="84">
        <f t="shared" si="0"/>
        <v>5</v>
      </c>
      <c r="B10" s="50" t="s">
        <v>12</v>
      </c>
      <c r="C10" s="51" t="s">
        <v>27138</v>
      </c>
      <c r="D10" s="50" t="s">
        <v>14</v>
      </c>
      <c r="E10" s="142">
        <v>3562452.53</v>
      </c>
      <c r="F10" s="65" t="s">
        <v>118</v>
      </c>
    </row>
    <row r="11" spans="1:6" ht="23.25" customHeight="1">
      <c r="A11" s="84"/>
      <c r="B11" s="2173" t="s">
        <v>142</v>
      </c>
      <c r="C11" s="2174"/>
      <c r="D11" s="2175"/>
      <c r="E11" s="72"/>
      <c r="F11" s="65"/>
    </row>
    <row r="12" spans="1:6" ht="63">
      <c r="A12" s="84">
        <v>6</v>
      </c>
      <c r="B12" s="51" t="s">
        <v>5822</v>
      </c>
      <c r="C12" s="51" t="s">
        <v>27139</v>
      </c>
      <c r="D12" s="51" t="s">
        <v>27140</v>
      </c>
      <c r="E12" s="142">
        <v>1771226.27</v>
      </c>
      <c r="F12" s="65" t="s">
        <v>118</v>
      </c>
    </row>
    <row r="13" spans="1:6" ht="47.25">
      <c r="A13" s="84">
        <f t="shared" si="0"/>
        <v>7</v>
      </c>
      <c r="B13" s="51" t="s">
        <v>12</v>
      </c>
      <c r="C13" s="51" t="s">
        <v>27141</v>
      </c>
      <c r="D13" s="51" t="s">
        <v>5825</v>
      </c>
      <c r="E13" s="142">
        <v>1000000</v>
      </c>
      <c r="F13" s="65" t="s">
        <v>118</v>
      </c>
    </row>
    <row r="14" spans="1:6" ht="63">
      <c r="A14" s="84">
        <f t="shared" si="0"/>
        <v>8</v>
      </c>
      <c r="B14" s="51" t="s">
        <v>27142</v>
      </c>
      <c r="C14" s="51" t="s">
        <v>27143</v>
      </c>
      <c r="D14" s="51" t="s">
        <v>27144</v>
      </c>
      <c r="E14" s="142">
        <v>500000</v>
      </c>
      <c r="F14" s="65" t="s">
        <v>118</v>
      </c>
    </row>
    <row r="15" spans="1:6" ht="31.5">
      <c r="A15" s="84"/>
      <c r="B15" s="85" t="s">
        <v>207</v>
      </c>
      <c r="C15" s="84"/>
      <c r="D15" s="84"/>
      <c r="E15" s="72"/>
      <c r="F15" s="65"/>
    </row>
    <row r="16" spans="1:6" ht="63">
      <c r="A16" s="84">
        <v>9</v>
      </c>
      <c r="B16" s="51" t="s">
        <v>195</v>
      </c>
      <c r="C16" s="50" t="s">
        <v>27145</v>
      </c>
      <c r="D16" s="51" t="s">
        <v>196</v>
      </c>
      <c r="E16" s="188">
        <v>5738993.4500000002</v>
      </c>
      <c r="F16" s="65" t="s">
        <v>118</v>
      </c>
    </row>
    <row r="17" spans="1:6">
      <c r="A17" s="84"/>
      <c r="B17" s="85" t="s">
        <v>593</v>
      </c>
      <c r="C17" s="84"/>
      <c r="D17" s="84"/>
      <c r="E17" s="72"/>
      <c r="F17" s="65"/>
    </row>
    <row r="18" spans="1:6" ht="47.25">
      <c r="A18" s="84">
        <v>12</v>
      </c>
      <c r="B18" s="51" t="s">
        <v>981</v>
      </c>
      <c r="C18" s="51" t="s">
        <v>27149</v>
      </c>
      <c r="D18" s="51" t="s">
        <v>40</v>
      </c>
      <c r="E18" s="142">
        <v>10100000</v>
      </c>
      <c r="F18" s="65" t="s">
        <v>118</v>
      </c>
    </row>
    <row r="19" spans="1:6" ht="47.25">
      <c r="A19" s="84">
        <f>1+A18</f>
        <v>13</v>
      </c>
      <c r="B19" s="51" t="s">
        <v>27150</v>
      </c>
      <c r="C19" s="51" t="s">
        <v>27151</v>
      </c>
      <c r="D19" s="51" t="s">
        <v>40</v>
      </c>
      <c r="E19" s="142">
        <v>13776569</v>
      </c>
      <c r="F19" s="65" t="s">
        <v>118</v>
      </c>
    </row>
    <row r="20" spans="1:6" ht="189">
      <c r="A20" s="84">
        <f>1+A19</f>
        <v>14</v>
      </c>
      <c r="B20" s="102" t="s">
        <v>1752</v>
      </c>
      <c r="C20" s="102" t="s">
        <v>27152</v>
      </c>
      <c r="D20" s="102" t="s">
        <v>6036</v>
      </c>
      <c r="E20" s="836">
        <v>4000000</v>
      </c>
      <c r="F20" s="65" t="s">
        <v>118</v>
      </c>
    </row>
    <row r="21" spans="1:6">
      <c r="A21" s="84"/>
      <c r="B21" s="1222" t="s">
        <v>15</v>
      </c>
      <c r="C21" s="1222"/>
      <c r="D21" s="1222"/>
      <c r="E21" s="1223">
        <f>SUM(E6:E20)</f>
        <v>43429241.25</v>
      </c>
      <c r="F21" s="65"/>
    </row>
    <row r="22" spans="1:6">
      <c r="A22" s="84"/>
      <c r="B22" s="1222"/>
      <c r="C22" s="1222"/>
      <c r="D22" s="1222"/>
      <c r="E22" s="1223"/>
      <c r="F22" s="65"/>
    </row>
    <row r="23" spans="1:6">
      <c r="A23" s="84"/>
      <c r="B23" s="1222"/>
      <c r="C23" s="1222"/>
      <c r="D23" s="1222"/>
      <c r="E23" s="1223"/>
      <c r="F23" s="65"/>
    </row>
    <row r="24" spans="1:6">
      <c r="A24" s="84"/>
      <c r="B24" s="1222"/>
      <c r="C24" s="1222"/>
      <c r="D24" s="1222"/>
      <c r="E24" s="1223"/>
      <c r="F24" s="65"/>
    </row>
    <row r="25" spans="1:6">
      <c r="A25" s="84"/>
      <c r="B25" s="1222"/>
      <c r="C25" s="1222"/>
      <c r="D25" s="1222"/>
      <c r="E25" s="1223"/>
      <c r="F25" s="65"/>
    </row>
    <row r="26" spans="1:6">
      <c r="A26" s="84"/>
      <c r="B26" s="1222"/>
      <c r="C26" s="1222"/>
      <c r="D26" s="1222"/>
      <c r="E26" s="1223"/>
      <c r="F26" s="65"/>
    </row>
    <row r="27" spans="1:6">
      <c r="A27" s="84"/>
      <c r="B27" s="1222"/>
      <c r="C27" s="1222"/>
      <c r="D27" s="1222"/>
      <c r="E27" s="1223"/>
      <c r="F27" s="65"/>
    </row>
    <row r="28" spans="1:6">
      <c r="A28" s="84"/>
      <c r="B28" s="1222"/>
      <c r="C28" s="1222"/>
      <c r="D28" s="1222"/>
      <c r="E28" s="1223"/>
      <c r="F28" s="65"/>
    </row>
    <row r="29" spans="1:6">
      <c r="A29" s="84"/>
      <c r="B29" s="1222"/>
      <c r="C29" s="1222"/>
      <c r="D29" s="1222"/>
      <c r="E29" s="1223"/>
      <c r="F29" s="65"/>
    </row>
    <row r="30" spans="1:6">
      <c r="A30" s="84"/>
      <c r="B30" s="1222"/>
      <c r="C30" s="1222"/>
      <c r="D30" s="1222"/>
      <c r="E30" s="1223"/>
      <c r="F30" s="65"/>
    </row>
    <row r="31" spans="1:6">
      <c r="A31" s="84"/>
      <c r="B31" s="1222"/>
      <c r="C31" s="1222"/>
      <c r="D31" s="1222"/>
      <c r="E31" s="1223"/>
      <c r="F31" s="65"/>
    </row>
    <row r="32" spans="1:6">
      <c r="A32" s="84"/>
      <c r="B32" s="1222"/>
      <c r="C32" s="1222"/>
      <c r="D32" s="1222"/>
      <c r="E32" s="1223"/>
      <c r="F32" s="65"/>
    </row>
    <row r="33" spans="1:11">
      <c r="A33" s="84"/>
      <c r="B33" s="1222"/>
      <c r="C33" s="1222"/>
      <c r="D33" s="1222"/>
      <c r="E33" s="1223"/>
      <c r="F33" s="65"/>
    </row>
    <row r="34" spans="1:11">
      <c r="A34" s="84"/>
      <c r="B34" s="1222"/>
      <c r="C34" s="1222"/>
      <c r="D34" s="1222"/>
      <c r="E34" s="1223"/>
      <c r="F34" s="65"/>
    </row>
    <row r="35" spans="1:11">
      <c r="A35" s="84"/>
      <c r="B35" s="1222"/>
      <c r="C35" s="1222"/>
      <c r="D35" s="1222"/>
      <c r="E35" s="1223"/>
      <c r="F35" s="65"/>
    </row>
    <row r="36" spans="1:11">
      <c r="A36" s="84"/>
      <c r="B36" s="1222"/>
      <c r="C36" s="1222"/>
      <c r="D36" s="1222"/>
      <c r="E36" s="1223"/>
      <c r="F36" s="65"/>
    </row>
    <row r="37" spans="1:11">
      <c r="A37" s="84"/>
      <c r="B37" s="1222"/>
      <c r="C37" s="1222"/>
      <c r="D37" s="1222"/>
      <c r="E37" s="1223"/>
      <c r="F37" s="65"/>
    </row>
    <row r="38" spans="1:11">
      <c r="A38" s="84"/>
      <c r="B38" s="1222"/>
      <c r="C38" s="1222"/>
      <c r="D38" s="1222"/>
      <c r="E38" s="1223"/>
      <c r="F38" s="65"/>
    </row>
    <row r="39" spans="1:11">
      <c r="A39" s="2234" t="s">
        <v>133</v>
      </c>
      <c r="B39" s="2234"/>
      <c r="C39" s="2234"/>
      <c r="D39" s="2234"/>
      <c r="E39" s="2234"/>
      <c r="F39" s="2234"/>
    </row>
    <row r="40" spans="1:11">
      <c r="A40" s="2234" t="s">
        <v>27133</v>
      </c>
      <c r="B40" s="2234"/>
      <c r="C40" s="2234"/>
      <c r="D40" s="2234"/>
      <c r="E40" s="2234"/>
      <c r="F40" s="2234"/>
    </row>
    <row r="41" spans="1:11">
      <c r="A41" s="2234" t="s">
        <v>6436</v>
      </c>
      <c r="B41" s="2234"/>
      <c r="C41" s="2234"/>
      <c r="D41" s="2234"/>
      <c r="E41" s="2234"/>
      <c r="F41" s="2234"/>
    </row>
    <row r="42" spans="1:11" ht="31.5">
      <c r="A42" s="387" t="s">
        <v>134</v>
      </c>
      <c r="B42" s="312" t="s">
        <v>676</v>
      </c>
      <c r="C42" s="312" t="s">
        <v>463</v>
      </c>
      <c r="D42" s="56" t="s">
        <v>788</v>
      </c>
      <c r="E42" s="388" t="s">
        <v>1394</v>
      </c>
      <c r="F42" s="56" t="s">
        <v>677</v>
      </c>
    </row>
    <row r="43" spans="1:11">
      <c r="A43" s="84"/>
      <c r="B43" s="85" t="s">
        <v>555</v>
      </c>
      <c r="C43" s="84"/>
      <c r="D43" s="84"/>
      <c r="E43" s="72"/>
      <c r="F43" s="65"/>
    </row>
    <row r="44" spans="1:11" ht="141.75">
      <c r="A44" s="98"/>
      <c r="B44" s="143" t="s">
        <v>247</v>
      </c>
      <c r="C44" s="97" t="s">
        <v>27146</v>
      </c>
      <c r="D44" s="1898" t="s">
        <v>27584</v>
      </c>
      <c r="E44" s="142">
        <v>2180817.15</v>
      </c>
      <c r="F44" s="168" t="s">
        <v>118</v>
      </c>
    </row>
    <row r="45" spans="1:11" ht="31.5">
      <c r="A45" s="84"/>
      <c r="B45" s="85" t="s">
        <v>930</v>
      </c>
      <c r="C45" s="84"/>
      <c r="D45" s="84"/>
      <c r="E45" s="72"/>
      <c r="F45" s="65"/>
    </row>
    <row r="46" spans="1:11" ht="189">
      <c r="A46" s="84"/>
      <c r="B46" s="51" t="s">
        <v>581</v>
      </c>
      <c r="C46" s="50" t="s">
        <v>27147</v>
      </c>
      <c r="D46" s="51" t="s">
        <v>27148</v>
      </c>
      <c r="E46" s="142">
        <v>2180817.5099999998</v>
      </c>
      <c r="F46" s="65" t="s">
        <v>118</v>
      </c>
      <c r="J46" s="979"/>
      <c r="K46" s="1182"/>
    </row>
    <row r="47" spans="1:11">
      <c r="A47" s="84"/>
      <c r="B47" s="2171" t="s">
        <v>810</v>
      </c>
      <c r="C47" s="2171"/>
      <c r="D47" s="84"/>
      <c r="E47" s="72"/>
      <c r="F47" s="65"/>
    </row>
    <row r="48" spans="1:11" ht="47.25">
      <c r="A48" s="84">
        <v>3</v>
      </c>
      <c r="B48" s="108" t="s">
        <v>27153</v>
      </c>
      <c r="C48" s="108" t="s">
        <v>27154</v>
      </c>
      <c r="D48" s="108" t="s">
        <v>27572</v>
      </c>
      <c r="E48" s="142">
        <v>400000</v>
      </c>
      <c r="F48" s="65" t="s">
        <v>4</v>
      </c>
    </row>
    <row r="49" spans="1:6" ht="47.25">
      <c r="A49" s="84">
        <v>4</v>
      </c>
      <c r="B49" s="108" t="s">
        <v>27155</v>
      </c>
      <c r="C49" s="108" t="s">
        <v>27156</v>
      </c>
      <c r="D49" s="108" t="s">
        <v>4517</v>
      </c>
      <c r="E49" s="142">
        <v>900000</v>
      </c>
      <c r="F49" s="65" t="s">
        <v>4</v>
      </c>
    </row>
    <row r="50" spans="1:6" ht="47.25">
      <c r="A50" s="84"/>
      <c r="B50" s="108" t="s">
        <v>27157</v>
      </c>
      <c r="C50" s="108" t="s">
        <v>27158</v>
      </c>
      <c r="D50" s="108" t="s">
        <v>4517</v>
      </c>
      <c r="E50" s="142">
        <v>900000</v>
      </c>
      <c r="F50" s="65" t="s">
        <v>4</v>
      </c>
    </row>
    <row r="51" spans="1:6" ht="47.25">
      <c r="A51" s="84"/>
      <c r="B51" s="108" t="s">
        <v>27159</v>
      </c>
      <c r="C51" s="108" t="s">
        <v>27160</v>
      </c>
      <c r="D51" s="108" t="s">
        <v>27573</v>
      </c>
      <c r="E51" s="142">
        <v>1000000</v>
      </c>
      <c r="F51" s="65" t="s">
        <v>4</v>
      </c>
    </row>
    <row r="52" spans="1:6" ht="47.25">
      <c r="A52" s="84"/>
      <c r="B52" s="108" t="s">
        <v>27161</v>
      </c>
      <c r="C52" s="108" t="s">
        <v>27162</v>
      </c>
      <c r="D52" s="108" t="s">
        <v>27163</v>
      </c>
      <c r="E52" s="142">
        <v>1000000</v>
      </c>
      <c r="F52" s="65" t="s">
        <v>4</v>
      </c>
    </row>
    <row r="53" spans="1:6" ht="63">
      <c r="A53" s="84"/>
      <c r="B53" s="108" t="s">
        <v>27164</v>
      </c>
      <c r="C53" s="108" t="s">
        <v>27165</v>
      </c>
      <c r="D53" s="108" t="s">
        <v>27166</v>
      </c>
      <c r="E53" s="142">
        <v>1000000</v>
      </c>
      <c r="F53" s="65" t="s">
        <v>118</v>
      </c>
    </row>
    <row r="54" spans="1:6" ht="47.25">
      <c r="A54" s="84"/>
      <c r="B54" s="108" t="s">
        <v>27167</v>
      </c>
      <c r="C54" s="108" t="s">
        <v>27168</v>
      </c>
      <c r="D54" s="108" t="s">
        <v>24984</v>
      </c>
      <c r="E54" s="142">
        <v>900000</v>
      </c>
      <c r="F54" s="65" t="s">
        <v>4</v>
      </c>
    </row>
    <row r="55" spans="1:6" ht="47.25">
      <c r="A55" s="84"/>
      <c r="B55" s="108" t="s">
        <v>27169</v>
      </c>
      <c r="C55" s="108" t="s">
        <v>27170</v>
      </c>
      <c r="D55" s="108" t="s">
        <v>27574</v>
      </c>
      <c r="E55" s="142">
        <v>1000000</v>
      </c>
      <c r="F55" s="65" t="s">
        <v>4</v>
      </c>
    </row>
    <row r="56" spans="1:6" ht="47.25">
      <c r="A56" s="84"/>
      <c r="B56" s="108" t="s">
        <v>27171</v>
      </c>
      <c r="C56" s="108" t="s">
        <v>27172</v>
      </c>
      <c r="D56" s="108" t="s">
        <v>27173</v>
      </c>
      <c r="E56" s="142">
        <v>350000</v>
      </c>
      <c r="F56" s="65" t="s">
        <v>4</v>
      </c>
    </row>
    <row r="57" spans="1:6" ht="47.25">
      <c r="A57" s="84"/>
      <c r="B57" s="108" t="s">
        <v>27174</v>
      </c>
      <c r="C57" s="108" t="s">
        <v>27175</v>
      </c>
      <c r="D57" s="108" t="s">
        <v>27176</v>
      </c>
      <c r="E57" s="142">
        <v>800000</v>
      </c>
      <c r="F57" s="65" t="s">
        <v>4</v>
      </c>
    </row>
    <row r="58" spans="1:6" ht="63">
      <c r="A58" s="84"/>
      <c r="B58" s="108" t="s">
        <v>27177</v>
      </c>
      <c r="C58" s="108" t="s">
        <v>27178</v>
      </c>
      <c r="D58" s="108" t="s">
        <v>27575</v>
      </c>
      <c r="E58" s="142">
        <v>400000</v>
      </c>
      <c r="F58" s="65" t="s">
        <v>4</v>
      </c>
    </row>
    <row r="59" spans="1:6" ht="47.25">
      <c r="A59" s="84"/>
      <c r="B59" s="108" t="s">
        <v>27179</v>
      </c>
      <c r="C59" s="108" t="s">
        <v>27180</v>
      </c>
      <c r="D59" s="108" t="s">
        <v>27181</v>
      </c>
      <c r="E59" s="142">
        <v>500000</v>
      </c>
      <c r="F59" s="65" t="s">
        <v>4</v>
      </c>
    </row>
    <row r="60" spans="1:6" ht="47.25">
      <c r="A60" s="84"/>
      <c r="B60" s="108" t="s">
        <v>27182</v>
      </c>
      <c r="C60" s="108" t="s">
        <v>27183</v>
      </c>
      <c r="D60" s="108" t="s">
        <v>4517</v>
      </c>
      <c r="E60" s="142">
        <v>900000</v>
      </c>
      <c r="F60" s="65" t="s">
        <v>4</v>
      </c>
    </row>
    <row r="61" spans="1:6" ht="47.25">
      <c r="A61" s="84"/>
      <c r="B61" s="108" t="s">
        <v>27184</v>
      </c>
      <c r="C61" s="108" t="s">
        <v>27185</v>
      </c>
      <c r="D61" s="108" t="s">
        <v>27576</v>
      </c>
      <c r="E61" s="142">
        <v>500000</v>
      </c>
      <c r="F61" s="65" t="s">
        <v>4</v>
      </c>
    </row>
    <row r="62" spans="1:6" ht="47.25">
      <c r="A62" s="84"/>
      <c r="B62" s="108" t="s">
        <v>27186</v>
      </c>
      <c r="C62" s="108" t="s">
        <v>27187</v>
      </c>
      <c r="D62" s="108" t="s">
        <v>27176</v>
      </c>
      <c r="E62" s="142">
        <v>900000</v>
      </c>
      <c r="F62" s="65" t="s">
        <v>4</v>
      </c>
    </row>
    <row r="63" spans="1:6" ht="47.25">
      <c r="A63" s="84"/>
      <c r="B63" s="108" t="s">
        <v>27188</v>
      </c>
      <c r="C63" s="108" t="s">
        <v>27189</v>
      </c>
      <c r="D63" s="108" t="s">
        <v>4517</v>
      </c>
      <c r="E63" s="142">
        <v>900000</v>
      </c>
      <c r="F63" s="65" t="s">
        <v>4</v>
      </c>
    </row>
    <row r="64" spans="1:6" ht="47.25">
      <c r="A64" s="84"/>
      <c r="B64" s="108" t="s">
        <v>27190</v>
      </c>
      <c r="C64" s="108" t="s">
        <v>27191</v>
      </c>
      <c r="D64" s="108" t="s">
        <v>4517</v>
      </c>
      <c r="E64" s="142">
        <v>900000</v>
      </c>
      <c r="F64" s="65" t="s">
        <v>4</v>
      </c>
    </row>
    <row r="65" spans="1:6" ht="47.25">
      <c r="A65" s="84"/>
      <c r="B65" s="108" t="s">
        <v>27192</v>
      </c>
      <c r="C65" s="108" t="s">
        <v>27193</v>
      </c>
      <c r="D65" s="108" t="s">
        <v>27577</v>
      </c>
      <c r="E65" s="142">
        <v>900000</v>
      </c>
      <c r="F65" s="65" t="s">
        <v>4</v>
      </c>
    </row>
    <row r="66" spans="1:6" ht="47.25">
      <c r="A66" s="84"/>
      <c r="B66" s="108" t="s">
        <v>27194</v>
      </c>
      <c r="C66" s="108" t="s">
        <v>27195</v>
      </c>
      <c r="D66" s="108" t="s">
        <v>4517</v>
      </c>
      <c r="E66" s="142">
        <v>900000</v>
      </c>
      <c r="F66" s="65" t="s">
        <v>4</v>
      </c>
    </row>
    <row r="67" spans="1:6" ht="47.25">
      <c r="A67" s="84"/>
      <c r="B67" s="108" t="s">
        <v>27196</v>
      </c>
      <c r="C67" s="108" t="s">
        <v>27197</v>
      </c>
      <c r="D67" s="108" t="s">
        <v>27198</v>
      </c>
      <c r="E67" s="142">
        <v>600000</v>
      </c>
      <c r="F67" s="65" t="s">
        <v>4</v>
      </c>
    </row>
    <row r="68" spans="1:6" ht="63">
      <c r="A68" s="84"/>
      <c r="B68" s="108" t="s">
        <v>27199</v>
      </c>
      <c r="C68" s="108" t="s">
        <v>27200</v>
      </c>
      <c r="D68" s="108" t="s">
        <v>27578</v>
      </c>
      <c r="E68" s="142">
        <v>500000</v>
      </c>
      <c r="F68" s="65" t="s">
        <v>4</v>
      </c>
    </row>
    <row r="69" spans="1:6" ht="47.25">
      <c r="A69" s="84"/>
      <c r="B69" s="108" t="s">
        <v>27201</v>
      </c>
      <c r="C69" s="108" t="s">
        <v>27202</v>
      </c>
      <c r="D69" s="108" t="s">
        <v>4517</v>
      </c>
      <c r="E69" s="142">
        <v>900000</v>
      </c>
      <c r="F69" s="65" t="s">
        <v>4</v>
      </c>
    </row>
    <row r="70" spans="1:6" ht="47.25">
      <c r="A70" s="84"/>
      <c r="B70" s="108" t="s">
        <v>27203</v>
      </c>
      <c r="C70" s="108" t="s">
        <v>27204</v>
      </c>
      <c r="D70" s="108" t="s">
        <v>5442</v>
      </c>
      <c r="E70" s="142">
        <v>700000</v>
      </c>
      <c r="F70" s="65" t="s">
        <v>4</v>
      </c>
    </row>
    <row r="71" spans="1:6" ht="47.25">
      <c r="A71" s="84"/>
      <c r="B71" s="108" t="s">
        <v>27205</v>
      </c>
      <c r="C71" s="108" t="s">
        <v>27206</v>
      </c>
      <c r="D71" s="108" t="s">
        <v>4517</v>
      </c>
      <c r="E71" s="142">
        <v>900000</v>
      </c>
      <c r="F71" s="65" t="s">
        <v>4</v>
      </c>
    </row>
    <row r="72" spans="1:6" ht="47.25">
      <c r="A72" s="84"/>
      <c r="B72" s="108" t="s">
        <v>27207</v>
      </c>
      <c r="C72" s="108" t="s">
        <v>27208</v>
      </c>
      <c r="D72" s="108" t="s">
        <v>4517</v>
      </c>
      <c r="E72" s="142">
        <v>900000</v>
      </c>
      <c r="F72" s="65" t="s">
        <v>4</v>
      </c>
    </row>
    <row r="73" spans="1:6" ht="47.25">
      <c r="A73" s="84"/>
      <c r="B73" s="51" t="s">
        <v>27209</v>
      </c>
      <c r="C73" s="108" t="s">
        <v>27210</v>
      </c>
      <c r="D73" s="108" t="s">
        <v>4851</v>
      </c>
      <c r="E73" s="142">
        <v>1000000</v>
      </c>
      <c r="F73" s="65" t="s">
        <v>4</v>
      </c>
    </row>
    <row r="74" spans="1:6" ht="47.25">
      <c r="A74" s="84"/>
      <c r="B74" s="51" t="s">
        <v>27211</v>
      </c>
      <c r="C74" s="108" t="s">
        <v>27212</v>
      </c>
      <c r="D74" s="51" t="s">
        <v>27213</v>
      </c>
      <c r="E74" s="142">
        <v>700000</v>
      </c>
      <c r="F74" s="65" t="s">
        <v>4</v>
      </c>
    </row>
    <row r="75" spans="1:6" ht="47.25">
      <c r="A75" s="84"/>
      <c r="B75" s="51" t="s">
        <v>27211</v>
      </c>
      <c r="C75" s="108" t="s">
        <v>27214</v>
      </c>
      <c r="D75" s="51" t="s">
        <v>27579</v>
      </c>
      <c r="E75" s="142">
        <v>800000</v>
      </c>
      <c r="F75" s="65" t="s">
        <v>4</v>
      </c>
    </row>
    <row r="76" spans="1:6" ht="47.25">
      <c r="A76" s="84"/>
      <c r="B76" s="51" t="s">
        <v>27215</v>
      </c>
      <c r="C76" s="108" t="s">
        <v>27216</v>
      </c>
      <c r="D76" s="51" t="s">
        <v>1532</v>
      </c>
      <c r="E76" s="142">
        <v>800000</v>
      </c>
      <c r="F76" s="65" t="s">
        <v>4</v>
      </c>
    </row>
    <row r="77" spans="1:6" ht="47.25">
      <c r="A77" s="84"/>
      <c r="B77" s="51" t="s">
        <v>27217</v>
      </c>
      <c r="C77" s="108" t="s">
        <v>27218</v>
      </c>
      <c r="D77" s="51" t="s">
        <v>27219</v>
      </c>
      <c r="E77" s="142">
        <v>900000</v>
      </c>
      <c r="F77" s="65" t="s">
        <v>4</v>
      </c>
    </row>
    <row r="78" spans="1:6" ht="47.25">
      <c r="A78" s="84"/>
      <c r="B78" s="108" t="s">
        <v>27220</v>
      </c>
      <c r="C78" s="108" t="s">
        <v>27221</v>
      </c>
      <c r="D78" s="108" t="s">
        <v>27580</v>
      </c>
      <c r="E78" s="142">
        <v>900000</v>
      </c>
      <c r="F78" s="65" t="s">
        <v>4</v>
      </c>
    </row>
    <row r="79" spans="1:6" ht="47.25">
      <c r="A79" s="84"/>
      <c r="B79" s="51" t="s">
        <v>27222</v>
      </c>
      <c r="C79" s="108" t="s">
        <v>27223</v>
      </c>
      <c r="D79" s="51" t="s">
        <v>5430</v>
      </c>
      <c r="E79" s="142">
        <v>700000</v>
      </c>
      <c r="F79" s="65" t="s">
        <v>4</v>
      </c>
    </row>
    <row r="80" spans="1:6" ht="47.25">
      <c r="A80" s="84"/>
      <c r="B80" s="51" t="s">
        <v>27224</v>
      </c>
      <c r="C80" s="108" t="s">
        <v>27225</v>
      </c>
      <c r="D80" s="51" t="s">
        <v>27226</v>
      </c>
      <c r="E80" s="142">
        <v>900000</v>
      </c>
      <c r="F80" s="65" t="s">
        <v>4</v>
      </c>
    </row>
    <row r="81" spans="1:6" ht="47.25">
      <c r="A81" s="84"/>
      <c r="B81" s="51" t="s">
        <v>27227</v>
      </c>
      <c r="C81" s="108" t="s">
        <v>27228</v>
      </c>
      <c r="D81" s="51" t="s">
        <v>4517</v>
      </c>
      <c r="E81" s="142">
        <v>900000</v>
      </c>
      <c r="F81" s="65" t="s">
        <v>4</v>
      </c>
    </row>
    <row r="82" spans="1:6" ht="47.25">
      <c r="A82" s="84"/>
      <c r="B82" s="51" t="s">
        <v>27229</v>
      </c>
      <c r="C82" s="108" t="s">
        <v>27230</v>
      </c>
      <c r="D82" s="51" t="s">
        <v>27581</v>
      </c>
      <c r="E82" s="142">
        <v>900000</v>
      </c>
      <c r="F82" s="65" t="s">
        <v>4</v>
      </c>
    </row>
    <row r="83" spans="1:6" ht="47.25">
      <c r="A83" s="84"/>
      <c r="B83" s="51" t="s">
        <v>27231</v>
      </c>
      <c r="C83" s="108" t="s">
        <v>27232</v>
      </c>
      <c r="D83" s="51" t="s">
        <v>4517</v>
      </c>
      <c r="E83" s="142">
        <v>900000</v>
      </c>
      <c r="F83" s="65" t="s">
        <v>4</v>
      </c>
    </row>
    <row r="84" spans="1:6" ht="31.5">
      <c r="A84" s="84"/>
      <c r="B84" s="51" t="s">
        <v>27233</v>
      </c>
      <c r="C84" s="108" t="s">
        <v>27234</v>
      </c>
      <c r="D84" s="51" t="s">
        <v>4517</v>
      </c>
      <c r="E84" s="142">
        <v>900000</v>
      </c>
      <c r="F84" s="65" t="s">
        <v>4</v>
      </c>
    </row>
    <row r="85" spans="1:6" ht="47.25">
      <c r="A85" s="84"/>
      <c r="B85" s="108" t="s">
        <v>27235</v>
      </c>
      <c r="C85" s="108" t="s">
        <v>27236</v>
      </c>
      <c r="D85" s="108" t="s">
        <v>27237</v>
      </c>
      <c r="E85" s="142">
        <v>400000</v>
      </c>
      <c r="F85" s="65" t="s">
        <v>118</v>
      </c>
    </row>
    <row r="86" spans="1:6" ht="47.25">
      <c r="A86" s="84"/>
      <c r="B86" s="51" t="s">
        <v>27238</v>
      </c>
      <c r="C86" s="108" t="s">
        <v>27239</v>
      </c>
      <c r="D86" s="51" t="s">
        <v>4517</v>
      </c>
      <c r="E86" s="142">
        <v>900000</v>
      </c>
      <c r="F86" s="65" t="s">
        <v>4</v>
      </c>
    </row>
    <row r="87" spans="1:6" ht="47.25">
      <c r="A87" s="84"/>
      <c r="B87" s="51" t="s">
        <v>27240</v>
      </c>
      <c r="C87" s="108" t="s">
        <v>27241</v>
      </c>
      <c r="D87" s="51" t="s">
        <v>4517</v>
      </c>
      <c r="E87" s="142">
        <v>900000</v>
      </c>
      <c r="F87" s="65" t="s">
        <v>4</v>
      </c>
    </row>
    <row r="88" spans="1:6" ht="47.25">
      <c r="A88" s="84"/>
      <c r="B88" s="108" t="s">
        <v>27242</v>
      </c>
      <c r="C88" s="108" t="s">
        <v>27243</v>
      </c>
      <c r="D88" s="108" t="s">
        <v>1246</v>
      </c>
      <c r="E88" s="142">
        <v>1800000</v>
      </c>
      <c r="F88" s="65" t="s">
        <v>4</v>
      </c>
    </row>
    <row r="89" spans="1:6" ht="63">
      <c r="A89" s="84"/>
      <c r="B89" s="108" t="s">
        <v>27167</v>
      </c>
      <c r="C89" s="108" t="s">
        <v>27244</v>
      </c>
      <c r="D89" s="108" t="s">
        <v>27245</v>
      </c>
      <c r="E89" s="142">
        <v>600000</v>
      </c>
      <c r="F89" s="65" t="s">
        <v>4</v>
      </c>
    </row>
    <row r="90" spans="1:6" ht="47.25">
      <c r="A90" s="84"/>
      <c r="B90" s="108" t="s">
        <v>27246</v>
      </c>
      <c r="C90" s="108" t="s">
        <v>27247</v>
      </c>
      <c r="D90" s="108" t="s">
        <v>27248</v>
      </c>
      <c r="E90" s="142">
        <v>600000</v>
      </c>
      <c r="F90" s="65" t="s">
        <v>118</v>
      </c>
    </row>
    <row r="91" spans="1:6" ht="47.25">
      <c r="A91" s="84"/>
      <c r="B91" s="108" t="s">
        <v>27249</v>
      </c>
      <c r="C91" s="108" t="s">
        <v>27250</v>
      </c>
      <c r="D91" s="108" t="s">
        <v>4517</v>
      </c>
      <c r="E91" s="142">
        <v>900000</v>
      </c>
      <c r="F91" s="65" t="s">
        <v>4</v>
      </c>
    </row>
    <row r="92" spans="1:6">
      <c r="A92" s="84"/>
      <c r="B92" s="2171" t="s">
        <v>535</v>
      </c>
      <c r="C92" s="2171"/>
      <c r="D92" s="84"/>
      <c r="E92" s="72"/>
      <c r="F92" s="65"/>
    </row>
    <row r="93" spans="1:6" ht="47.25">
      <c r="A93" s="84"/>
      <c r="B93" s="108" t="s">
        <v>27253</v>
      </c>
      <c r="C93" s="108" t="s">
        <v>27254</v>
      </c>
      <c r="D93" s="108" t="s">
        <v>27255</v>
      </c>
      <c r="E93" s="142">
        <v>1000000</v>
      </c>
      <c r="F93" s="159" t="s">
        <v>4</v>
      </c>
    </row>
    <row r="94" spans="1:6" ht="47.25">
      <c r="A94" s="84"/>
      <c r="B94" s="108" t="s">
        <v>27256</v>
      </c>
      <c r="C94" s="108" t="s">
        <v>27257</v>
      </c>
      <c r="D94" s="108" t="s">
        <v>27582</v>
      </c>
      <c r="E94" s="142">
        <v>500000</v>
      </c>
      <c r="F94" s="159" t="s">
        <v>4</v>
      </c>
    </row>
    <row r="95" spans="1:6" ht="47.25">
      <c r="A95" s="84"/>
      <c r="B95" s="108" t="s">
        <v>27258</v>
      </c>
      <c r="C95" s="108" t="s">
        <v>27259</v>
      </c>
      <c r="D95" s="108" t="s">
        <v>27260</v>
      </c>
      <c r="E95" s="142">
        <v>2000000</v>
      </c>
      <c r="F95" s="159" t="s">
        <v>4</v>
      </c>
    </row>
    <row r="96" spans="1:6" ht="94.5">
      <c r="A96" s="84"/>
      <c r="B96" s="108" t="s">
        <v>27261</v>
      </c>
      <c r="C96" s="108" t="s">
        <v>27262</v>
      </c>
      <c r="D96" s="108" t="s">
        <v>27583</v>
      </c>
      <c r="E96" s="142">
        <v>1000000</v>
      </c>
      <c r="F96" s="159" t="s">
        <v>118</v>
      </c>
    </row>
    <row r="97" spans="1:8" ht="47.25">
      <c r="A97" s="84"/>
      <c r="B97" s="108" t="s">
        <v>27263</v>
      </c>
      <c r="C97" s="108" t="s">
        <v>27264</v>
      </c>
      <c r="D97" s="108" t="s">
        <v>12746</v>
      </c>
      <c r="E97" s="142">
        <v>900000</v>
      </c>
      <c r="F97" s="159" t="s">
        <v>4</v>
      </c>
    </row>
    <row r="98" spans="1:8" ht="63">
      <c r="A98" s="84"/>
      <c r="B98" s="108" t="s">
        <v>27265</v>
      </c>
      <c r="C98" s="108" t="s">
        <v>27266</v>
      </c>
      <c r="D98" s="108" t="s">
        <v>27267</v>
      </c>
      <c r="E98" s="142">
        <v>900000</v>
      </c>
      <c r="F98" s="159" t="s">
        <v>4</v>
      </c>
    </row>
    <row r="99" spans="1:8" ht="63">
      <c r="A99" s="84"/>
      <c r="B99" s="108" t="s">
        <v>27268</v>
      </c>
      <c r="C99" s="108" t="s">
        <v>27269</v>
      </c>
      <c r="D99" s="108" t="s">
        <v>27270</v>
      </c>
      <c r="E99" s="142">
        <v>900000</v>
      </c>
      <c r="F99" s="159" t="s">
        <v>118</v>
      </c>
    </row>
    <row r="100" spans="1:8" ht="47.25">
      <c r="A100" s="84"/>
      <c r="B100" s="108" t="s">
        <v>27271</v>
      </c>
      <c r="C100" s="108" t="s">
        <v>27272</v>
      </c>
      <c r="D100" s="108" t="s">
        <v>27273</v>
      </c>
      <c r="E100" s="142">
        <v>1000000</v>
      </c>
      <c r="F100" s="159" t="s">
        <v>4</v>
      </c>
    </row>
    <row r="101" spans="1:8" ht="47.25">
      <c r="A101" s="84"/>
      <c r="B101" s="108" t="s">
        <v>27274</v>
      </c>
      <c r="C101" s="108" t="s">
        <v>27275</v>
      </c>
      <c r="D101" s="108" t="s">
        <v>27276</v>
      </c>
      <c r="E101" s="142">
        <v>500000</v>
      </c>
      <c r="F101" s="159" t="s">
        <v>4</v>
      </c>
    </row>
    <row r="102" spans="1:8" ht="47.25">
      <c r="A102" s="84"/>
      <c r="B102" s="108" t="s">
        <v>27277</v>
      </c>
      <c r="C102" s="108" t="s">
        <v>27278</v>
      </c>
      <c r="D102" s="108" t="s">
        <v>27281</v>
      </c>
      <c r="E102" s="142">
        <v>1800000</v>
      </c>
      <c r="F102" s="159" t="s">
        <v>4</v>
      </c>
    </row>
    <row r="103" spans="1:8" ht="47.25">
      <c r="A103" s="84"/>
      <c r="B103" s="108" t="s">
        <v>27279</v>
      </c>
      <c r="C103" s="108" t="s">
        <v>27280</v>
      </c>
      <c r="D103" s="108" t="s">
        <v>27281</v>
      </c>
      <c r="E103" s="142">
        <v>1800000</v>
      </c>
      <c r="F103" s="159" t="s">
        <v>4</v>
      </c>
    </row>
    <row r="104" spans="1:8">
      <c r="A104" s="84"/>
      <c r="B104" s="85" t="s">
        <v>662</v>
      </c>
      <c r="C104" s="84"/>
      <c r="D104" s="84"/>
      <c r="E104" s="72"/>
      <c r="F104" s="65"/>
    </row>
    <row r="105" spans="1:8" ht="31.5">
      <c r="A105" s="84"/>
      <c r="B105" s="108" t="s">
        <v>27282</v>
      </c>
      <c r="C105" s="108" t="s">
        <v>27283</v>
      </c>
      <c r="D105" s="108" t="s">
        <v>27284</v>
      </c>
      <c r="E105" s="142">
        <v>1000000</v>
      </c>
      <c r="F105" s="65" t="s">
        <v>4</v>
      </c>
    </row>
    <row r="106" spans="1:8">
      <c r="A106" s="84"/>
      <c r="B106" s="2171" t="s">
        <v>208</v>
      </c>
      <c r="C106" s="2171"/>
      <c r="D106" s="84"/>
      <c r="E106" s="72"/>
      <c r="F106" s="65"/>
    </row>
    <row r="107" spans="1:8" ht="63">
      <c r="A107" s="84"/>
      <c r="B107" s="108" t="s">
        <v>27293</v>
      </c>
      <c r="C107" s="108" t="s">
        <v>27294</v>
      </c>
      <c r="D107" s="102" t="s">
        <v>27295</v>
      </c>
      <c r="E107" s="836">
        <v>6000000</v>
      </c>
      <c r="F107" s="65" t="s">
        <v>118</v>
      </c>
    </row>
    <row r="108" spans="1:8">
      <c r="A108" s="84"/>
      <c r="B108" s="2173" t="s">
        <v>2090</v>
      </c>
      <c r="C108" s="2174"/>
      <c r="D108" s="2175"/>
      <c r="E108" s="976">
        <f>SUM(E44:E107)</f>
        <v>59611634.659999996</v>
      </c>
      <c r="F108" s="65"/>
    </row>
    <row r="109" spans="1:8" s="128" customFormat="1" ht="87.75" customHeight="1">
      <c r="A109" s="2143" t="s">
        <v>7569</v>
      </c>
      <c r="B109" s="2143"/>
      <c r="C109" s="2143"/>
      <c r="D109" s="2143" t="s">
        <v>1392</v>
      </c>
      <c r="E109" s="2143"/>
      <c r="F109" s="2143"/>
    </row>
    <row r="111" spans="1:8">
      <c r="H111" s="1185"/>
    </row>
    <row r="117" spans="1:6" ht="47.25">
      <c r="A117" s="98">
        <f>1+A105</f>
        <v>1</v>
      </c>
      <c r="B117" s="143" t="s">
        <v>27285</v>
      </c>
      <c r="C117" s="143" t="s">
        <v>27286</v>
      </c>
      <c r="D117" s="143" t="s">
        <v>27287</v>
      </c>
      <c r="E117" s="142">
        <v>800000</v>
      </c>
      <c r="F117" s="168" t="s">
        <v>4</v>
      </c>
    </row>
    <row r="118" spans="1:6" ht="47.25">
      <c r="A118" s="84">
        <f>1+A117</f>
        <v>2</v>
      </c>
      <c r="B118" s="108" t="s">
        <v>27288</v>
      </c>
      <c r="C118" s="108" t="s">
        <v>27289</v>
      </c>
      <c r="D118" s="108" t="s">
        <v>27290</v>
      </c>
      <c r="E118" s="142">
        <v>500000</v>
      </c>
      <c r="F118" s="65" t="s">
        <v>4</v>
      </c>
    </row>
    <row r="119" spans="1:6" ht="47.25">
      <c r="A119" s="84">
        <f>1+A118</f>
        <v>3</v>
      </c>
      <c r="B119" s="108" t="s">
        <v>27291</v>
      </c>
      <c r="C119" s="108" t="s">
        <v>27292</v>
      </c>
      <c r="D119" s="108" t="s">
        <v>27287</v>
      </c>
      <c r="E119" s="142">
        <v>700000</v>
      </c>
      <c r="F119" s="65" t="s">
        <v>4</v>
      </c>
    </row>
    <row r="120" spans="1:6">
      <c r="A120" s="84"/>
      <c r="B120" s="2171" t="s">
        <v>6358</v>
      </c>
      <c r="C120" s="2171"/>
      <c r="D120" s="84"/>
      <c r="E120" s="72"/>
      <c r="F120" s="65"/>
    </row>
    <row r="121" spans="1:6" ht="63">
      <c r="A121" s="84">
        <f>1+A120</f>
        <v>1</v>
      </c>
      <c r="B121" s="102" t="s">
        <v>27251</v>
      </c>
      <c r="C121" s="102" t="s">
        <v>27152</v>
      </c>
      <c r="D121" s="102" t="s">
        <v>27252</v>
      </c>
      <c r="E121" s="188">
        <v>4000000</v>
      </c>
      <c r="F121" s="65" t="s">
        <v>4</v>
      </c>
    </row>
    <row r="122" spans="1:6">
      <c r="E122" s="977">
        <f>SUM(E117:E121)</f>
        <v>6000000</v>
      </c>
    </row>
    <row r="126" spans="1:6">
      <c r="E126" s="977">
        <f>E122+E108+E21</f>
        <v>109040875.91</v>
      </c>
    </row>
  </sheetData>
  <mergeCells count="15">
    <mergeCell ref="B108:D108"/>
    <mergeCell ref="A109:C109"/>
    <mergeCell ref="D109:F109"/>
    <mergeCell ref="B47:C47"/>
    <mergeCell ref="B120:C120"/>
    <mergeCell ref="B92:C92"/>
    <mergeCell ref="A1:F1"/>
    <mergeCell ref="A2:F2"/>
    <mergeCell ref="A3:F3"/>
    <mergeCell ref="B5:D5"/>
    <mergeCell ref="B106:C106"/>
    <mergeCell ref="B11:D11"/>
    <mergeCell ref="A39:F39"/>
    <mergeCell ref="A40:F40"/>
    <mergeCell ref="A41:F41"/>
  </mergeCells>
  <pageMargins left="0.7" right="0.7" top="0.75" bottom="0.75" header="0.3" footer="0.3"/>
  <pageSetup orientation="landscape" r:id="rId1"/>
</worksheet>
</file>

<file path=xl/worksheets/sheet211.xml><?xml version="1.0" encoding="utf-8"?>
<worksheet xmlns="http://schemas.openxmlformats.org/spreadsheetml/2006/main" xmlns:r="http://schemas.openxmlformats.org/officeDocument/2006/relationships">
  <dimension ref="A1"/>
  <sheetViews>
    <sheetView workbookViewId="0">
      <selection activeCell="D15" sqref="D15"/>
    </sheetView>
  </sheetViews>
  <sheetFormatPr defaultRowHeight="15"/>
  <sheetData/>
  <pageMargins left="0.7" right="0.7" top="0.75" bottom="0.75" header="0.3" footer="0.3"/>
</worksheet>
</file>

<file path=xl/worksheets/sheet212.xml><?xml version="1.0" encoding="utf-8"?>
<worksheet xmlns="http://schemas.openxmlformats.org/spreadsheetml/2006/main" xmlns:r="http://schemas.openxmlformats.org/officeDocument/2006/relationships">
  <sheetPr>
    <tabColor rgb="FF00B050"/>
  </sheetPr>
  <dimension ref="A1"/>
  <sheetViews>
    <sheetView workbookViewId="0">
      <selection activeCell="R24" sqref="R24"/>
    </sheetView>
  </sheetViews>
  <sheetFormatPr defaultRowHeight="15"/>
  <sheetData/>
  <pageMargins left="0.7" right="0.7" top="0.75" bottom="0.75" header="0.3" footer="0.3"/>
</worksheet>
</file>

<file path=xl/worksheets/sheet213.xml><?xml version="1.0" encoding="utf-8"?>
<worksheet xmlns="http://schemas.openxmlformats.org/spreadsheetml/2006/main" xmlns:r="http://schemas.openxmlformats.org/officeDocument/2006/relationships">
  <sheetPr>
    <tabColor theme="5" tint="-0.499984740745262"/>
  </sheetPr>
  <dimension ref="A1:F45"/>
  <sheetViews>
    <sheetView topLeftCell="A26" workbookViewId="0">
      <selection activeCell="B29" sqref="B29"/>
    </sheetView>
  </sheetViews>
  <sheetFormatPr defaultRowHeight="15.75"/>
  <cols>
    <col min="1" max="1" width="6.140625" style="50" customWidth="1"/>
    <col min="2" max="2" width="15.28515625" style="50" customWidth="1"/>
    <col min="3" max="3" width="42.28515625" style="50" customWidth="1"/>
    <col min="4" max="4" width="26.42578125" style="50" customWidth="1"/>
    <col min="5" max="5" width="20.42578125" style="106" customWidth="1"/>
    <col min="6" max="6" width="10.85546875" style="50" customWidth="1"/>
    <col min="7" max="16384" width="9.140625" style="50"/>
  </cols>
  <sheetData>
    <row r="1" spans="1:6">
      <c r="A1" s="2149" t="s">
        <v>133</v>
      </c>
      <c r="B1" s="2149"/>
      <c r="C1" s="2149"/>
      <c r="D1" s="2149"/>
      <c r="E1" s="2149"/>
      <c r="F1" s="2149"/>
    </row>
    <row r="2" spans="1:6">
      <c r="A2" s="2149" t="s">
        <v>4537</v>
      </c>
      <c r="B2" s="2149"/>
      <c r="C2" s="2149"/>
      <c r="D2" s="2149"/>
      <c r="E2" s="2149"/>
      <c r="F2" s="2149"/>
    </row>
    <row r="3" spans="1:6">
      <c r="A3" s="2149" t="s">
        <v>140</v>
      </c>
      <c r="B3" s="2149"/>
      <c r="C3" s="2149"/>
      <c r="D3" s="2149"/>
      <c r="E3" s="2149"/>
      <c r="F3" s="2149"/>
    </row>
    <row r="4" spans="1:6" ht="35.25" customHeight="1">
      <c r="A4" s="477" t="s">
        <v>134</v>
      </c>
      <c r="B4" s="114" t="s">
        <v>135</v>
      </c>
      <c r="C4" s="112" t="s">
        <v>0</v>
      </c>
      <c r="D4" s="302" t="s">
        <v>4326</v>
      </c>
      <c r="E4" s="4" t="s">
        <v>4327</v>
      </c>
      <c r="F4" s="355" t="s">
        <v>1489</v>
      </c>
    </row>
    <row r="5" spans="1:6" s="451" customFormat="1" ht="15.75" customHeight="1">
      <c r="A5" s="249"/>
      <c r="B5" s="2192" t="s">
        <v>139</v>
      </c>
      <c r="C5" s="2193"/>
      <c r="D5" s="2194"/>
      <c r="E5" s="380"/>
      <c r="F5" s="56"/>
    </row>
    <row r="6" spans="1:6" ht="31.5">
      <c r="A6" s="50">
        <v>1</v>
      </c>
      <c r="B6" s="51" t="s">
        <v>464</v>
      </c>
      <c r="C6" s="50" t="s">
        <v>7694</v>
      </c>
      <c r="D6" s="51" t="s">
        <v>4538</v>
      </c>
      <c r="E6" s="193">
        <v>1400000</v>
      </c>
      <c r="F6" s="51" t="s">
        <v>466</v>
      </c>
    </row>
    <row r="7" spans="1:6" ht="78.75">
      <c r="A7" s="50">
        <v>2</v>
      </c>
      <c r="B7" s="51" t="s">
        <v>5</v>
      </c>
      <c r="C7" s="50" t="s">
        <v>7695</v>
      </c>
      <c r="D7" s="51" t="s">
        <v>7727</v>
      </c>
      <c r="E7" s="193">
        <v>1000000</v>
      </c>
      <c r="F7" s="51" t="s">
        <v>466</v>
      </c>
    </row>
    <row r="8" spans="1:6" ht="31.5">
      <c r="A8" s="50">
        <v>3</v>
      </c>
      <c r="B8" s="51" t="s">
        <v>7</v>
      </c>
      <c r="C8" s="50" t="s">
        <v>7696</v>
      </c>
      <c r="D8" s="51" t="s">
        <v>9</v>
      </c>
      <c r="E8" s="193">
        <v>12000</v>
      </c>
      <c r="F8" s="51" t="s">
        <v>466</v>
      </c>
    </row>
    <row r="9" spans="1:6" ht="31.5">
      <c r="A9" s="50">
        <v>4</v>
      </c>
      <c r="B9" s="51" t="s">
        <v>10</v>
      </c>
      <c r="C9" s="50" t="s">
        <v>7697</v>
      </c>
      <c r="D9" s="51" t="s">
        <v>175</v>
      </c>
      <c r="E9" s="193">
        <v>68000</v>
      </c>
      <c r="F9" s="51" t="s">
        <v>466</v>
      </c>
    </row>
    <row r="10" spans="1:6" ht="47.25">
      <c r="A10" s="50">
        <v>5</v>
      </c>
      <c r="B10" s="51" t="s">
        <v>12</v>
      </c>
      <c r="C10" s="50" t="s">
        <v>7698</v>
      </c>
      <c r="D10" s="51" t="s">
        <v>14</v>
      </c>
      <c r="E10" s="193">
        <v>4062452</v>
      </c>
      <c r="F10" s="51" t="s">
        <v>466</v>
      </c>
    </row>
    <row r="11" spans="1:6" s="451" customFormat="1">
      <c r="A11" s="159"/>
      <c r="B11" s="2172" t="s">
        <v>4132</v>
      </c>
      <c r="C11" s="2172"/>
      <c r="D11" s="2172"/>
      <c r="E11" s="119"/>
      <c r="F11" s="159"/>
    </row>
    <row r="12" spans="1:6" ht="78.75">
      <c r="A12" s="50">
        <v>6</v>
      </c>
      <c r="B12" s="51" t="s">
        <v>5</v>
      </c>
      <c r="C12" s="50" t="s">
        <v>7699</v>
      </c>
      <c r="D12" s="51" t="s">
        <v>7728</v>
      </c>
      <c r="E12" s="193">
        <v>500000</v>
      </c>
      <c r="F12" s="51" t="s">
        <v>466</v>
      </c>
    </row>
    <row r="13" spans="1:6" ht="47.25">
      <c r="A13" s="50">
        <v>7</v>
      </c>
      <c r="B13" s="51" t="s">
        <v>12</v>
      </c>
      <c r="C13" s="50" t="s">
        <v>7700</v>
      </c>
      <c r="D13" s="51" t="s">
        <v>14</v>
      </c>
      <c r="E13" s="193">
        <v>1271266</v>
      </c>
      <c r="F13" s="51" t="s">
        <v>466</v>
      </c>
    </row>
    <row r="14" spans="1:6" ht="63">
      <c r="A14" s="50">
        <v>8</v>
      </c>
      <c r="B14" s="51" t="s">
        <v>360</v>
      </c>
      <c r="C14" s="50" t="s">
        <v>7701</v>
      </c>
      <c r="D14" s="51" t="s">
        <v>1736</v>
      </c>
      <c r="E14" s="193">
        <v>1500000</v>
      </c>
      <c r="F14" s="51" t="s">
        <v>466</v>
      </c>
    </row>
    <row r="15" spans="1:6">
      <c r="B15" s="2198" t="s">
        <v>207</v>
      </c>
      <c r="C15" s="2226"/>
      <c r="D15" s="51"/>
      <c r="E15" s="193"/>
      <c r="F15" s="51"/>
    </row>
    <row r="16" spans="1:6" ht="63">
      <c r="A16" s="50">
        <v>9</v>
      </c>
      <c r="B16" s="51" t="s">
        <v>475</v>
      </c>
      <c r="C16" s="50" t="s">
        <v>7702</v>
      </c>
      <c r="D16" s="51" t="s">
        <v>196</v>
      </c>
      <c r="E16" s="193">
        <v>5738993.4500000002</v>
      </c>
      <c r="F16" s="51" t="s">
        <v>466</v>
      </c>
    </row>
    <row r="17" spans="1:6">
      <c r="B17" s="2198" t="s">
        <v>555</v>
      </c>
      <c r="C17" s="2226"/>
      <c r="D17" s="51"/>
      <c r="E17" s="193"/>
      <c r="F17" s="51"/>
    </row>
    <row r="18" spans="1:6" ht="78.75">
      <c r="A18" s="50">
        <v>10</v>
      </c>
      <c r="B18" s="51" t="s">
        <v>4539</v>
      </c>
      <c r="C18" s="50" t="s">
        <v>7703</v>
      </c>
      <c r="D18" s="51" t="s">
        <v>4540</v>
      </c>
      <c r="E18" s="193">
        <v>2180817</v>
      </c>
      <c r="F18" s="51" t="s">
        <v>466</v>
      </c>
    </row>
    <row r="19" spans="1:6">
      <c r="B19" s="2198" t="s">
        <v>593</v>
      </c>
      <c r="C19" s="2226"/>
      <c r="D19" s="51"/>
      <c r="E19" s="193"/>
      <c r="F19" s="51"/>
    </row>
    <row r="20" spans="1:6" ht="47.25">
      <c r="A20" s="50">
        <v>11</v>
      </c>
      <c r="B20" s="51" t="s">
        <v>39</v>
      </c>
      <c r="C20" s="51" t="s">
        <v>7704</v>
      </c>
      <c r="D20" s="51" t="s">
        <v>40</v>
      </c>
      <c r="E20" s="193">
        <v>24000000</v>
      </c>
      <c r="F20" s="51" t="s">
        <v>466</v>
      </c>
    </row>
    <row r="21" spans="1:6" ht="47.25">
      <c r="A21" s="50">
        <v>12</v>
      </c>
      <c r="B21" s="51" t="s">
        <v>41</v>
      </c>
      <c r="C21" s="51" t="s">
        <v>7705</v>
      </c>
      <c r="D21" s="51" t="s">
        <v>40</v>
      </c>
      <c r="E21" s="193">
        <v>6000000</v>
      </c>
      <c r="F21" s="51" t="s">
        <v>466</v>
      </c>
    </row>
    <row r="22" spans="1:6">
      <c r="B22" s="2198" t="s">
        <v>480</v>
      </c>
      <c r="C22" s="2226"/>
      <c r="D22" s="51"/>
      <c r="E22" s="193"/>
      <c r="F22" s="51"/>
    </row>
    <row r="23" spans="1:6" ht="63">
      <c r="A23" s="50">
        <v>13</v>
      </c>
      <c r="B23" s="51" t="s">
        <v>4541</v>
      </c>
      <c r="C23" s="51" t="s">
        <v>7706</v>
      </c>
      <c r="D23" s="51" t="s">
        <v>827</v>
      </c>
      <c r="E23" s="193">
        <v>1300000</v>
      </c>
      <c r="F23" s="51" t="s">
        <v>4</v>
      </c>
    </row>
    <row r="24" spans="1:6" ht="189">
      <c r="A24" s="50">
        <v>14</v>
      </c>
      <c r="B24" s="51" t="s">
        <v>4542</v>
      </c>
      <c r="C24" s="51" t="s">
        <v>7707</v>
      </c>
      <c r="D24" s="51" t="s">
        <v>7729</v>
      </c>
      <c r="E24" s="193">
        <v>6000000</v>
      </c>
      <c r="F24" s="51" t="s">
        <v>4</v>
      </c>
    </row>
    <row r="25" spans="1:6" ht="110.25">
      <c r="A25" s="50">
        <v>15</v>
      </c>
      <c r="B25" s="51" t="s">
        <v>4543</v>
      </c>
      <c r="C25" s="51" t="s">
        <v>7708</v>
      </c>
      <c r="D25" s="51" t="s">
        <v>4544</v>
      </c>
      <c r="E25" s="193">
        <v>2500000</v>
      </c>
      <c r="F25" s="51" t="s">
        <v>4</v>
      </c>
    </row>
    <row r="26" spans="1:6" ht="63">
      <c r="A26" s="50">
        <v>16</v>
      </c>
      <c r="B26" s="51" t="s">
        <v>4545</v>
      </c>
      <c r="C26" s="51" t="s">
        <v>7709</v>
      </c>
      <c r="D26" s="51" t="s">
        <v>827</v>
      </c>
      <c r="E26" s="193">
        <v>1300000</v>
      </c>
      <c r="F26" s="51" t="s">
        <v>4</v>
      </c>
    </row>
    <row r="27" spans="1:6" ht="47.25">
      <c r="A27" s="50">
        <v>17</v>
      </c>
      <c r="B27" s="51" t="s">
        <v>4546</v>
      </c>
      <c r="C27" s="51" t="s">
        <v>7710</v>
      </c>
      <c r="D27" s="51" t="s">
        <v>4547</v>
      </c>
      <c r="E27" s="193">
        <v>8500000</v>
      </c>
      <c r="F27" s="51" t="s">
        <v>4</v>
      </c>
    </row>
    <row r="28" spans="1:6" ht="47.25">
      <c r="A28" s="50">
        <v>18</v>
      </c>
      <c r="B28" s="51" t="s">
        <v>4548</v>
      </c>
      <c r="C28" s="51" t="s">
        <v>7711</v>
      </c>
      <c r="D28" s="51" t="s">
        <v>916</v>
      </c>
      <c r="E28" s="193">
        <v>2500000</v>
      </c>
      <c r="F28" s="51" t="s">
        <v>4</v>
      </c>
    </row>
    <row r="29" spans="1:6" ht="47.25">
      <c r="A29" s="50">
        <v>19</v>
      </c>
      <c r="B29" s="51" t="s">
        <v>4549</v>
      </c>
      <c r="C29" s="51" t="s">
        <v>7712</v>
      </c>
      <c r="D29" s="51" t="s">
        <v>916</v>
      </c>
      <c r="E29" s="193">
        <v>2500000</v>
      </c>
      <c r="F29" s="51" t="s">
        <v>4</v>
      </c>
    </row>
    <row r="30" spans="1:6" ht="47.25">
      <c r="A30" s="50">
        <v>20</v>
      </c>
      <c r="B30" s="51" t="s">
        <v>4550</v>
      </c>
      <c r="C30" s="51" t="s">
        <v>7713</v>
      </c>
      <c r="D30" s="51" t="s">
        <v>827</v>
      </c>
      <c r="E30" s="193">
        <v>1200000</v>
      </c>
      <c r="F30" s="51" t="s">
        <v>4</v>
      </c>
    </row>
    <row r="31" spans="1:6" ht="47.25">
      <c r="A31" s="50">
        <v>21</v>
      </c>
      <c r="B31" s="51" t="s">
        <v>4551</v>
      </c>
      <c r="C31" s="51" t="s">
        <v>7714</v>
      </c>
      <c r="D31" s="51" t="s">
        <v>916</v>
      </c>
      <c r="E31" s="193">
        <v>2500000</v>
      </c>
      <c r="F31" s="51" t="s">
        <v>4</v>
      </c>
    </row>
    <row r="32" spans="1:6" ht="47.25">
      <c r="A32" s="50">
        <v>22</v>
      </c>
      <c r="B32" s="51" t="s">
        <v>4552</v>
      </c>
      <c r="C32" s="51" t="s">
        <v>7715</v>
      </c>
      <c r="D32" s="51" t="s">
        <v>916</v>
      </c>
      <c r="E32" s="193">
        <v>2500000</v>
      </c>
      <c r="F32" s="51" t="s">
        <v>763</v>
      </c>
    </row>
    <row r="33" spans="1:6" ht="63">
      <c r="A33" s="50">
        <v>23</v>
      </c>
      <c r="B33" s="51" t="s">
        <v>4553</v>
      </c>
      <c r="C33" s="51" t="s">
        <v>7716</v>
      </c>
      <c r="D33" s="51" t="s">
        <v>827</v>
      </c>
      <c r="E33" s="193">
        <v>1300000</v>
      </c>
      <c r="F33" s="51" t="s">
        <v>4</v>
      </c>
    </row>
    <row r="34" spans="1:6" ht="189">
      <c r="A34" s="50">
        <v>24</v>
      </c>
      <c r="B34" s="51" t="s">
        <v>4554</v>
      </c>
      <c r="C34" s="51" t="s">
        <v>7717</v>
      </c>
      <c r="D34" s="51" t="s">
        <v>7730</v>
      </c>
      <c r="E34" s="193">
        <v>6000000</v>
      </c>
      <c r="F34" s="51" t="s">
        <v>4</v>
      </c>
    </row>
    <row r="35" spans="1:6" ht="47.25">
      <c r="A35" s="50">
        <v>25</v>
      </c>
      <c r="B35" s="51" t="s">
        <v>4555</v>
      </c>
      <c r="C35" s="51" t="s">
        <v>7718</v>
      </c>
      <c r="D35" s="51" t="s">
        <v>916</v>
      </c>
      <c r="E35" s="193">
        <v>2407347.0699999998</v>
      </c>
      <c r="F35" s="51" t="s">
        <v>4</v>
      </c>
    </row>
    <row r="36" spans="1:6">
      <c r="B36" s="2198" t="s">
        <v>2487</v>
      </c>
      <c r="C36" s="2226"/>
      <c r="D36" s="51"/>
      <c r="E36" s="193"/>
      <c r="F36" s="51"/>
    </row>
    <row r="37" spans="1:6" ht="63">
      <c r="A37" s="50">
        <v>26</v>
      </c>
      <c r="B37" s="51" t="s">
        <v>4556</v>
      </c>
      <c r="C37" s="51" t="s">
        <v>7719</v>
      </c>
      <c r="D37" s="51" t="s">
        <v>1115</v>
      </c>
      <c r="E37" s="193">
        <v>1500000</v>
      </c>
      <c r="F37" s="51" t="s">
        <v>483</v>
      </c>
    </row>
    <row r="38" spans="1:6">
      <c r="B38" s="2198" t="s">
        <v>4557</v>
      </c>
      <c r="C38" s="2226"/>
      <c r="D38" s="51"/>
      <c r="E38" s="193"/>
      <c r="F38" s="51"/>
    </row>
    <row r="39" spans="1:6" ht="169.5" customHeight="1">
      <c r="A39" s="50">
        <v>27</v>
      </c>
      <c r="B39" s="51" t="s">
        <v>4558</v>
      </c>
      <c r="C39" s="51" t="s">
        <v>7720</v>
      </c>
      <c r="D39" s="51" t="s">
        <v>7732</v>
      </c>
      <c r="E39" s="193">
        <v>10000000</v>
      </c>
      <c r="F39" s="51" t="s">
        <v>483</v>
      </c>
    </row>
    <row r="40" spans="1:6" s="396" customFormat="1">
      <c r="A40" s="242"/>
      <c r="B40" s="2158" t="s">
        <v>148</v>
      </c>
      <c r="C40" s="2520"/>
      <c r="D40" s="2520"/>
      <c r="E40" s="2520"/>
      <c r="F40" s="2520"/>
    </row>
    <row r="41" spans="1:6" ht="72.75" customHeight="1">
      <c r="A41" s="50">
        <v>28</v>
      </c>
      <c r="B41" s="50" t="s">
        <v>4559</v>
      </c>
      <c r="C41" s="51" t="s">
        <v>7721</v>
      </c>
      <c r="D41" s="51" t="s">
        <v>4560</v>
      </c>
      <c r="E41" s="193">
        <v>2000000</v>
      </c>
      <c r="F41" s="51" t="s">
        <v>4</v>
      </c>
    </row>
    <row r="42" spans="1:6" ht="72.75" customHeight="1">
      <c r="A42" s="50">
        <v>29</v>
      </c>
      <c r="B42" s="50" t="s">
        <v>4561</v>
      </c>
      <c r="C42" s="51" t="s">
        <v>7722</v>
      </c>
      <c r="D42" s="51" t="s">
        <v>4560</v>
      </c>
      <c r="E42" s="193">
        <v>2000000</v>
      </c>
      <c r="F42" s="51" t="s">
        <v>4</v>
      </c>
    </row>
    <row r="43" spans="1:6" ht="113.25" customHeight="1">
      <c r="A43" s="50">
        <v>30</v>
      </c>
      <c r="B43" s="51" t="s">
        <v>4562</v>
      </c>
      <c r="C43" s="51" t="s">
        <v>7723</v>
      </c>
      <c r="D43" s="51" t="s">
        <v>7731</v>
      </c>
      <c r="E43" s="193">
        <v>5300000</v>
      </c>
      <c r="F43" s="51" t="s">
        <v>4</v>
      </c>
    </row>
    <row r="44" spans="1:6">
      <c r="B44" s="2215" t="s">
        <v>15</v>
      </c>
      <c r="C44" s="2216"/>
      <c r="D44" s="47"/>
      <c r="E44" s="4">
        <f>SUM(E6:E43)</f>
        <v>109040875.52</v>
      </c>
      <c r="F44" s="51"/>
    </row>
    <row r="45" spans="1:6" ht="79.5" customHeight="1">
      <c r="A45" s="2143" t="s">
        <v>7733</v>
      </c>
      <c r="B45" s="2143"/>
      <c r="C45" s="2143"/>
      <c r="D45" s="2143" t="s">
        <v>1392</v>
      </c>
      <c r="E45" s="2143"/>
      <c r="F45" s="2143"/>
    </row>
  </sheetData>
  <mergeCells count="15">
    <mergeCell ref="B44:C44"/>
    <mergeCell ref="A45:C45"/>
    <mergeCell ref="D45:F45"/>
    <mergeCell ref="B17:C17"/>
    <mergeCell ref="B19:C19"/>
    <mergeCell ref="B22:C22"/>
    <mergeCell ref="B36:C36"/>
    <mergeCell ref="B38:C38"/>
    <mergeCell ref="B40:F40"/>
    <mergeCell ref="A1:F1"/>
    <mergeCell ref="A2:F2"/>
    <mergeCell ref="A3:F3"/>
    <mergeCell ref="B11:D11"/>
    <mergeCell ref="B15:C15"/>
    <mergeCell ref="B5:D5"/>
  </mergeCells>
  <pageMargins left="0.7" right="0.7" top="0.75" bottom="0.75" header="0.3" footer="0.3"/>
  <pageSetup orientation="landscape" r:id="rId1"/>
  <headerFooter>
    <oddFooter>Page &amp;P of &amp;N</oddFooter>
  </headerFooter>
</worksheet>
</file>

<file path=xl/worksheets/sheet214.xml><?xml version="1.0" encoding="utf-8"?>
<worksheet xmlns="http://schemas.openxmlformats.org/spreadsheetml/2006/main" xmlns:r="http://schemas.openxmlformats.org/officeDocument/2006/relationships">
  <sheetPr>
    <tabColor theme="5" tint="-0.499984740745262"/>
  </sheetPr>
  <dimension ref="A1:F67"/>
  <sheetViews>
    <sheetView topLeftCell="A64" workbookViewId="0">
      <selection activeCell="E8" sqref="E8"/>
    </sheetView>
  </sheetViews>
  <sheetFormatPr defaultRowHeight="15.75"/>
  <cols>
    <col min="1" max="1" width="7.140625" style="50" customWidth="1"/>
    <col min="2" max="2" width="15.140625" style="50" customWidth="1"/>
    <col min="3" max="3" width="42.28515625" style="50" customWidth="1"/>
    <col min="4" max="4" width="28.140625" style="50" customWidth="1"/>
    <col min="5" max="5" width="20.28515625" style="398" customWidth="1"/>
    <col min="6" max="6" width="9.28515625" style="50" customWidth="1"/>
    <col min="7" max="16384" width="9.140625" style="50"/>
  </cols>
  <sheetData>
    <row r="1" spans="1:6">
      <c r="A1" s="2149" t="s">
        <v>133</v>
      </c>
      <c r="B1" s="2149"/>
      <c r="C1" s="2149"/>
      <c r="D1" s="2149"/>
      <c r="E1" s="2149"/>
      <c r="F1" s="2149"/>
    </row>
    <row r="2" spans="1:6">
      <c r="A2" s="2149" t="s">
        <v>4719</v>
      </c>
      <c r="B2" s="2149"/>
      <c r="C2" s="2149"/>
      <c r="D2" s="2149"/>
      <c r="E2" s="2149"/>
      <c r="F2" s="2149"/>
    </row>
    <row r="3" spans="1:6">
      <c r="A3" s="2149" t="s">
        <v>140</v>
      </c>
      <c r="B3" s="2149"/>
      <c r="C3" s="2149"/>
      <c r="D3" s="2149"/>
      <c r="E3" s="2149"/>
      <c r="F3" s="2149"/>
    </row>
    <row r="4" spans="1:6" ht="33" customHeight="1">
      <c r="A4" s="100" t="s">
        <v>134</v>
      </c>
      <c r="B4" s="114" t="s">
        <v>135</v>
      </c>
      <c r="C4" s="112" t="s">
        <v>0</v>
      </c>
      <c r="D4" s="302" t="s">
        <v>4326</v>
      </c>
      <c r="E4" s="4" t="s">
        <v>4327</v>
      </c>
      <c r="F4" s="100" t="s">
        <v>1489</v>
      </c>
    </row>
    <row r="5" spans="1:6" s="432" customFormat="1" ht="15.75" customHeight="1">
      <c r="A5" s="386"/>
      <c r="B5" s="2192" t="s">
        <v>139</v>
      </c>
      <c r="C5" s="2193"/>
      <c r="D5" s="2194"/>
      <c r="E5" s="380"/>
      <c r="F5" s="56"/>
    </row>
    <row r="6" spans="1:6" ht="31.5">
      <c r="A6" s="60">
        <v>1</v>
      </c>
      <c r="B6" s="60" t="s">
        <v>1</v>
      </c>
      <c r="C6" s="60" t="s">
        <v>7517</v>
      </c>
      <c r="D6" s="60" t="s">
        <v>239</v>
      </c>
      <c r="E6" s="193">
        <v>2760000</v>
      </c>
      <c r="F6" s="60" t="s">
        <v>118</v>
      </c>
    </row>
    <row r="7" spans="1:6" ht="78.75">
      <c r="A7" s="60">
        <v>2</v>
      </c>
      <c r="B7" s="60" t="s">
        <v>5</v>
      </c>
      <c r="C7" s="60" t="s">
        <v>7518</v>
      </c>
      <c r="D7" s="60" t="s">
        <v>7506</v>
      </c>
      <c r="E7" s="193">
        <v>1538452.07</v>
      </c>
      <c r="F7" s="60" t="s">
        <v>118</v>
      </c>
    </row>
    <row r="8" spans="1:6" ht="31.5">
      <c r="A8" s="60">
        <v>3</v>
      </c>
      <c r="B8" s="60" t="s">
        <v>7</v>
      </c>
      <c r="C8" s="107" t="s">
        <v>7519</v>
      </c>
      <c r="D8" s="60" t="s">
        <v>4506</v>
      </c>
      <c r="E8" s="193">
        <v>100000</v>
      </c>
      <c r="F8" s="60" t="s">
        <v>118</v>
      </c>
    </row>
    <row r="9" spans="1:6" ht="31.5">
      <c r="A9" s="60">
        <v>4</v>
      </c>
      <c r="B9" s="60" t="s">
        <v>10</v>
      </c>
      <c r="C9" s="107" t="s">
        <v>7520</v>
      </c>
      <c r="D9" s="60" t="s">
        <v>4507</v>
      </c>
      <c r="E9" s="193">
        <v>100000</v>
      </c>
      <c r="F9" s="60" t="s">
        <v>118</v>
      </c>
    </row>
    <row r="10" spans="1:6" ht="47.25">
      <c r="A10" s="60">
        <v>5</v>
      </c>
      <c r="B10" s="60" t="s">
        <v>12</v>
      </c>
      <c r="C10" s="60" t="s">
        <v>7521</v>
      </c>
      <c r="D10" s="60" t="s">
        <v>14</v>
      </c>
      <c r="E10" s="193">
        <v>2044000</v>
      </c>
      <c r="F10" s="60" t="s">
        <v>118</v>
      </c>
    </row>
    <row r="11" spans="1:6" s="432" customFormat="1">
      <c r="A11" s="115"/>
      <c r="B11" s="2145" t="s">
        <v>4132</v>
      </c>
      <c r="C11" s="2179"/>
      <c r="D11" s="2146"/>
      <c r="E11" s="119"/>
      <c r="F11" s="115"/>
    </row>
    <row r="12" spans="1:6" ht="63">
      <c r="A12" s="60">
        <v>6</v>
      </c>
      <c r="B12" s="60" t="s">
        <v>5</v>
      </c>
      <c r="C12" s="60" t="s">
        <v>7522</v>
      </c>
      <c r="D12" s="60" t="s">
        <v>242</v>
      </c>
      <c r="E12" s="193">
        <v>771226</v>
      </c>
      <c r="F12" s="60" t="s">
        <v>118</v>
      </c>
    </row>
    <row r="13" spans="1:6" ht="47.25">
      <c r="A13" s="60">
        <v>7</v>
      </c>
      <c r="B13" s="60" t="s">
        <v>12</v>
      </c>
      <c r="C13" s="60" t="s">
        <v>7523</v>
      </c>
      <c r="D13" s="60" t="s">
        <v>14</v>
      </c>
      <c r="E13" s="193">
        <v>800000</v>
      </c>
      <c r="F13" s="60" t="s">
        <v>118</v>
      </c>
    </row>
    <row r="14" spans="1:6" ht="63">
      <c r="A14" s="60">
        <v>8</v>
      </c>
      <c r="B14" s="60" t="s">
        <v>360</v>
      </c>
      <c r="C14" s="60" t="s">
        <v>7524</v>
      </c>
      <c r="D14" s="60" t="s">
        <v>1736</v>
      </c>
      <c r="E14" s="193">
        <v>1700000</v>
      </c>
      <c r="F14" s="60" t="s">
        <v>118</v>
      </c>
    </row>
    <row r="15" spans="1:6">
      <c r="A15" s="60"/>
      <c r="B15" s="2145" t="s">
        <v>593</v>
      </c>
      <c r="C15" s="2209"/>
      <c r="D15" s="60"/>
      <c r="E15" s="193"/>
      <c r="F15" s="60"/>
    </row>
    <row r="16" spans="1:6" ht="47.25">
      <c r="A16" s="60">
        <v>9</v>
      </c>
      <c r="B16" s="60" t="s">
        <v>39</v>
      </c>
      <c r="C16" s="60" t="s">
        <v>7525</v>
      </c>
      <c r="D16" s="60" t="s">
        <v>4509</v>
      </c>
      <c r="E16" s="193">
        <v>16700000</v>
      </c>
      <c r="F16" s="60" t="s">
        <v>118</v>
      </c>
    </row>
    <row r="17" spans="1:6" ht="47.25">
      <c r="A17" s="60">
        <v>10</v>
      </c>
      <c r="B17" s="60" t="s">
        <v>41</v>
      </c>
      <c r="C17" s="60" t="s">
        <v>7526</v>
      </c>
      <c r="D17" s="60" t="s">
        <v>4510</v>
      </c>
      <c r="E17" s="193">
        <v>10000000</v>
      </c>
      <c r="F17" s="60" t="s">
        <v>118</v>
      </c>
    </row>
    <row r="18" spans="1:6" ht="47.25">
      <c r="A18" s="60">
        <v>11</v>
      </c>
      <c r="B18" s="60" t="s">
        <v>4720</v>
      </c>
      <c r="C18" s="60" t="s">
        <v>7527</v>
      </c>
      <c r="D18" s="60" t="s">
        <v>4721</v>
      </c>
      <c r="E18" s="193">
        <v>560219</v>
      </c>
      <c r="F18" s="60" t="s">
        <v>118</v>
      </c>
    </row>
    <row r="19" spans="1:6">
      <c r="A19" s="60"/>
      <c r="B19" s="2208" t="s">
        <v>4514</v>
      </c>
      <c r="C19" s="2209"/>
      <c r="D19" s="60"/>
      <c r="E19" s="193"/>
      <c r="F19" s="60"/>
    </row>
    <row r="20" spans="1:6" ht="63">
      <c r="A20" s="60">
        <v>12</v>
      </c>
      <c r="B20" s="60" t="s">
        <v>195</v>
      </c>
      <c r="C20" s="60" t="s">
        <v>7528</v>
      </c>
      <c r="D20" s="60" t="s">
        <v>196</v>
      </c>
      <c r="E20" s="193">
        <v>5738993.4500000002</v>
      </c>
      <c r="F20" s="60" t="s">
        <v>4</v>
      </c>
    </row>
    <row r="21" spans="1:6">
      <c r="A21" s="60"/>
      <c r="B21" s="2145" t="s">
        <v>1404</v>
      </c>
      <c r="C21" s="2209"/>
      <c r="D21" s="60"/>
      <c r="E21" s="193"/>
      <c r="F21" s="60"/>
    </row>
    <row r="22" spans="1:6" ht="126">
      <c r="A22" s="60">
        <v>13</v>
      </c>
      <c r="B22" s="107" t="s">
        <v>4722</v>
      </c>
      <c r="C22" s="107" t="s">
        <v>7529</v>
      </c>
      <c r="D22" s="107" t="s">
        <v>4723</v>
      </c>
      <c r="E22" s="193">
        <v>2600000</v>
      </c>
      <c r="F22" s="60" t="s">
        <v>4</v>
      </c>
    </row>
    <row r="23" spans="1:6" ht="126">
      <c r="A23" s="60">
        <v>14</v>
      </c>
      <c r="B23" s="107" t="s">
        <v>4724</v>
      </c>
      <c r="C23" s="107" t="s">
        <v>7530</v>
      </c>
      <c r="D23" s="107" t="s">
        <v>4725</v>
      </c>
      <c r="E23" s="193">
        <v>3900000</v>
      </c>
      <c r="F23" s="60" t="s">
        <v>4</v>
      </c>
    </row>
    <row r="24" spans="1:6" ht="126">
      <c r="A24" s="60">
        <v>15</v>
      </c>
      <c r="B24" s="107" t="s">
        <v>4726</v>
      </c>
      <c r="C24" s="107" t="s">
        <v>7531</v>
      </c>
      <c r="D24" s="107" t="s">
        <v>4727</v>
      </c>
      <c r="E24" s="193">
        <v>2600000</v>
      </c>
      <c r="F24" s="60" t="s">
        <v>4</v>
      </c>
    </row>
    <row r="25" spans="1:6" ht="126">
      <c r="A25" s="60">
        <v>16</v>
      </c>
      <c r="B25" s="107" t="s">
        <v>4728</v>
      </c>
      <c r="C25" s="107" t="s">
        <v>7532</v>
      </c>
      <c r="D25" s="107" t="s">
        <v>4729</v>
      </c>
      <c r="E25" s="193">
        <v>2000000</v>
      </c>
      <c r="F25" s="60" t="s">
        <v>4</v>
      </c>
    </row>
    <row r="26" spans="1:6" ht="78.75">
      <c r="A26" s="60">
        <v>17</v>
      </c>
      <c r="B26" s="107" t="s">
        <v>4730</v>
      </c>
      <c r="C26" s="107" t="s">
        <v>7533</v>
      </c>
      <c r="D26" s="107" t="s">
        <v>4731</v>
      </c>
      <c r="E26" s="193">
        <v>4766351</v>
      </c>
      <c r="F26" s="60" t="s">
        <v>4</v>
      </c>
    </row>
    <row r="27" spans="1:6" ht="126">
      <c r="A27" s="60">
        <v>18</v>
      </c>
      <c r="B27" s="107" t="s">
        <v>4732</v>
      </c>
      <c r="C27" s="107" t="s">
        <v>7534</v>
      </c>
      <c r="D27" s="107" t="s">
        <v>4733</v>
      </c>
      <c r="E27" s="193">
        <v>5000000</v>
      </c>
      <c r="F27" s="60" t="s">
        <v>4</v>
      </c>
    </row>
    <row r="28" spans="1:6" ht="126">
      <c r="A28" s="60">
        <v>19</v>
      </c>
      <c r="B28" s="107" t="s">
        <v>4734</v>
      </c>
      <c r="C28" s="107" t="s">
        <v>7535</v>
      </c>
      <c r="D28" s="107" t="s">
        <v>4735</v>
      </c>
      <c r="E28" s="193">
        <v>1300000</v>
      </c>
      <c r="F28" s="60" t="s">
        <v>4</v>
      </c>
    </row>
    <row r="29" spans="1:6" ht="126">
      <c r="A29" s="60">
        <v>20</v>
      </c>
      <c r="B29" s="107" t="s">
        <v>4736</v>
      </c>
      <c r="C29" s="107" t="s">
        <v>7536</v>
      </c>
      <c r="D29" s="107" t="s">
        <v>4737</v>
      </c>
      <c r="E29" s="193">
        <v>2600000</v>
      </c>
      <c r="F29" s="60" t="s">
        <v>4</v>
      </c>
    </row>
    <row r="30" spans="1:6" ht="126">
      <c r="A30" s="60">
        <v>21</v>
      </c>
      <c r="B30" s="107" t="s">
        <v>4738</v>
      </c>
      <c r="C30" s="107" t="s">
        <v>7537</v>
      </c>
      <c r="D30" s="107" t="s">
        <v>4739</v>
      </c>
      <c r="E30" s="193">
        <v>2600000</v>
      </c>
      <c r="F30" s="60" t="s">
        <v>4</v>
      </c>
    </row>
    <row r="31" spans="1:6" ht="126">
      <c r="A31" s="60">
        <v>22</v>
      </c>
      <c r="B31" s="107" t="s">
        <v>4740</v>
      </c>
      <c r="C31" s="107" t="s">
        <v>7538</v>
      </c>
      <c r="D31" s="107" t="s">
        <v>4741</v>
      </c>
      <c r="E31" s="193">
        <v>1700000</v>
      </c>
      <c r="F31" s="60" t="s">
        <v>4</v>
      </c>
    </row>
    <row r="32" spans="1:6" ht="126">
      <c r="A32" s="60">
        <v>23</v>
      </c>
      <c r="B32" s="107" t="s">
        <v>4742</v>
      </c>
      <c r="C32" s="107" t="s">
        <v>7539</v>
      </c>
      <c r="D32" s="107" t="s">
        <v>4743</v>
      </c>
      <c r="E32" s="193">
        <v>1500000</v>
      </c>
      <c r="F32" s="60" t="s">
        <v>4</v>
      </c>
    </row>
    <row r="33" spans="1:6" ht="126">
      <c r="A33" s="60">
        <v>24</v>
      </c>
      <c r="B33" s="107" t="s">
        <v>4744</v>
      </c>
      <c r="C33" s="107" t="s">
        <v>7540</v>
      </c>
      <c r="D33" s="107" t="s">
        <v>4745</v>
      </c>
      <c r="E33" s="193">
        <v>1400000</v>
      </c>
      <c r="F33" s="60" t="s">
        <v>4</v>
      </c>
    </row>
    <row r="34" spans="1:6" ht="126">
      <c r="A34" s="60">
        <v>25</v>
      </c>
      <c r="B34" s="107" t="s">
        <v>4746</v>
      </c>
      <c r="C34" s="107" t="s">
        <v>7541</v>
      </c>
      <c r="D34" s="107" t="s">
        <v>4739</v>
      </c>
      <c r="E34" s="193">
        <v>2600000</v>
      </c>
      <c r="F34" s="60" t="s">
        <v>4</v>
      </c>
    </row>
    <row r="35" spans="1:6" ht="126">
      <c r="A35" s="60">
        <v>26</v>
      </c>
      <c r="B35" s="107" t="s">
        <v>4747</v>
      </c>
      <c r="C35" s="107" t="s">
        <v>7542</v>
      </c>
      <c r="D35" s="107" t="s">
        <v>4739</v>
      </c>
      <c r="E35" s="193">
        <v>2600000</v>
      </c>
      <c r="F35" s="60" t="s">
        <v>4</v>
      </c>
    </row>
    <row r="36" spans="1:6" ht="78.75">
      <c r="A36" s="60">
        <v>27</v>
      </c>
      <c r="B36" s="107" t="s">
        <v>4748</v>
      </c>
      <c r="C36" s="107" t="s">
        <v>7543</v>
      </c>
      <c r="D36" s="107" t="s">
        <v>4749</v>
      </c>
      <c r="E36" s="193">
        <v>4500000</v>
      </c>
      <c r="F36" s="60" t="s">
        <v>4</v>
      </c>
    </row>
    <row r="37" spans="1:6" ht="31.5">
      <c r="A37" s="60">
        <v>28</v>
      </c>
      <c r="B37" s="107" t="s">
        <v>4750</v>
      </c>
      <c r="C37" s="107" t="s">
        <v>7544</v>
      </c>
      <c r="D37" s="107" t="s">
        <v>4751</v>
      </c>
      <c r="E37" s="193">
        <v>1500000</v>
      </c>
      <c r="F37" s="60" t="s">
        <v>4</v>
      </c>
    </row>
    <row r="38" spans="1:6" ht="126">
      <c r="A38" s="60">
        <v>29</v>
      </c>
      <c r="B38" s="107" t="s">
        <v>4752</v>
      </c>
      <c r="C38" s="107" t="s">
        <v>7545</v>
      </c>
      <c r="D38" s="107" t="s">
        <v>4739</v>
      </c>
      <c r="E38" s="193">
        <v>2600000</v>
      </c>
      <c r="F38" s="60" t="s">
        <v>4</v>
      </c>
    </row>
    <row r="39" spans="1:6" ht="78.75">
      <c r="A39" s="60">
        <v>30</v>
      </c>
      <c r="B39" s="107" t="s">
        <v>4753</v>
      </c>
      <c r="C39" s="107" t="s">
        <v>7546</v>
      </c>
      <c r="D39" s="107" t="s">
        <v>4754</v>
      </c>
      <c r="E39" s="193">
        <v>4500000</v>
      </c>
      <c r="F39" s="60" t="s">
        <v>4</v>
      </c>
    </row>
    <row r="40" spans="1:6" ht="126">
      <c r="A40" s="60">
        <v>31</v>
      </c>
      <c r="B40" s="107" t="s">
        <v>4755</v>
      </c>
      <c r="C40" s="107" t="s">
        <v>7547</v>
      </c>
      <c r="D40" s="107" t="s">
        <v>4756</v>
      </c>
      <c r="E40" s="193">
        <v>3500000</v>
      </c>
      <c r="F40" s="60" t="s">
        <v>4</v>
      </c>
    </row>
    <row r="41" spans="1:6" ht="126">
      <c r="A41" s="60">
        <v>32</v>
      </c>
      <c r="B41" s="107" t="s">
        <v>7516</v>
      </c>
      <c r="C41" s="107" t="s">
        <v>7548</v>
      </c>
      <c r="D41" s="107" t="s">
        <v>4757</v>
      </c>
      <c r="E41" s="193">
        <v>2600000</v>
      </c>
      <c r="F41" s="60" t="s">
        <v>4</v>
      </c>
    </row>
    <row r="42" spans="1:6">
      <c r="A42" s="60"/>
      <c r="B42" s="2152" t="s">
        <v>1353</v>
      </c>
      <c r="C42" s="2211"/>
      <c r="D42" s="107"/>
      <c r="E42" s="193"/>
      <c r="F42" s="60"/>
    </row>
    <row r="43" spans="1:6" ht="47.25">
      <c r="A43" s="60">
        <v>33</v>
      </c>
      <c r="B43" s="107" t="s">
        <v>4758</v>
      </c>
      <c r="C43" s="107" t="s">
        <v>7549</v>
      </c>
      <c r="D43" s="107" t="s">
        <v>4751</v>
      </c>
      <c r="E43" s="193">
        <v>1500000</v>
      </c>
      <c r="F43" s="60" t="s">
        <v>4</v>
      </c>
    </row>
    <row r="44" spans="1:6" ht="47.25">
      <c r="A44" s="60">
        <v>34</v>
      </c>
      <c r="B44" s="107" t="s">
        <v>4759</v>
      </c>
      <c r="C44" s="107" t="s">
        <v>7550</v>
      </c>
      <c r="D44" s="107" t="s">
        <v>4751</v>
      </c>
      <c r="E44" s="193">
        <v>1500000</v>
      </c>
      <c r="F44" s="60" t="s">
        <v>4</v>
      </c>
    </row>
    <row r="45" spans="1:6" ht="47.25">
      <c r="A45" s="60">
        <v>35</v>
      </c>
      <c r="B45" s="107" t="s">
        <v>4760</v>
      </c>
      <c r="C45" s="107" t="s">
        <v>7551</v>
      </c>
      <c r="D45" s="107" t="s">
        <v>4751</v>
      </c>
      <c r="E45" s="193">
        <v>1500000</v>
      </c>
      <c r="F45" s="60" t="s">
        <v>4</v>
      </c>
    </row>
    <row r="46" spans="1:6">
      <c r="A46" s="60"/>
      <c r="B46" s="2152" t="s">
        <v>555</v>
      </c>
      <c r="C46" s="2211"/>
      <c r="D46" s="107"/>
      <c r="E46" s="193"/>
      <c r="F46" s="60"/>
    </row>
    <row r="47" spans="1:6" ht="78.75">
      <c r="A47" s="60">
        <v>36</v>
      </c>
      <c r="B47" s="107" t="s">
        <v>381</v>
      </c>
      <c r="C47" s="107" t="s">
        <v>7552</v>
      </c>
      <c r="D47" s="107" t="s">
        <v>4535</v>
      </c>
      <c r="E47" s="193">
        <v>2180817</v>
      </c>
      <c r="F47" s="60" t="s">
        <v>4</v>
      </c>
    </row>
    <row r="48" spans="1:6" s="396" customFormat="1" ht="31.5">
      <c r="A48" s="428"/>
      <c r="B48" s="431" t="s">
        <v>148</v>
      </c>
      <c r="C48" s="429"/>
      <c r="D48" s="429"/>
      <c r="E48" s="429"/>
      <c r="F48" s="430"/>
    </row>
    <row r="49" spans="1:6" ht="47.25">
      <c r="A49" s="60">
        <v>37</v>
      </c>
      <c r="B49" s="107" t="s">
        <v>4761</v>
      </c>
      <c r="C49" s="107" t="s">
        <v>7553</v>
      </c>
      <c r="D49" s="107" t="s">
        <v>4762</v>
      </c>
      <c r="E49" s="193">
        <v>200000</v>
      </c>
      <c r="F49" s="60" t="s">
        <v>4</v>
      </c>
    </row>
    <row r="50" spans="1:6" ht="47.25">
      <c r="A50" s="60">
        <v>38</v>
      </c>
      <c r="B50" s="107" t="s">
        <v>4763</v>
      </c>
      <c r="C50" s="107" t="s">
        <v>7554</v>
      </c>
      <c r="D50" s="107" t="s">
        <v>4762</v>
      </c>
      <c r="E50" s="193">
        <v>200000</v>
      </c>
      <c r="F50" s="60" t="s">
        <v>4</v>
      </c>
    </row>
    <row r="51" spans="1:6" ht="47.25">
      <c r="A51" s="60">
        <v>39</v>
      </c>
      <c r="B51" s="107" t="s">
        <v>4764</v>
      </c>
      <c r="C51" s="107" t="s">
        <v>7555</v>
      </c>
      <c r="D51" s="107" t="s">
        <v>4762</v>
      </c>
      <c r="E51" s="193">
        <v>200000</v>
      </c>
      <c r="F51" s="60" t="s">
        <v>4</v>
      </c>
    </row>
    <row r="52" spans="1:6" ht="47.25">
      <c r="A52" s="60">
        <v>40</v>
      </c>
      <c r="B52" s="107" t="s">
        <v>4765</v>
      </c>
      <c r="C52" s="107" t="s">
        <v>7556</v>
      </c>
      <c r="D52" s="107" t="s">
        <v>4762</v>
      </c>
      <c r="E52" s="193">
        <v>200000</v>
      </c>
      <c r="F52" s="60" t="s">
        <v>4</v>
      </c>
    </row>
    <row r="53" spans="1:6" ht="47.25">
      <c r="A53" s="60">
        <v>41</v>
      </c>
      <c r="B53" s="107" t="s">
        <v>4766</v>
      </c>
      <c r="C53" s="107" t="s">
        <v>7557</v>
      </c>
      <c r="D53" s="107" t="s">
        <v>4762</v>
      </c>
      <c r="E53" s="193">
        <v>200000</v>
      </c>
      <c r="F53" s="60" t="s">
        <v>4</v>
      </c>
    </row>
    <row r="54" spans="1:6" s="432" customFormat="1">
      <c r="A54" s="115"/>
      <c r="B54" s="2195" t="s">
        <v>4536</v>
      </c>
      <c r="C54" s="2195"/>
      <c r="D54" s="115"/>
      <c r="E54" s="119"/>
      <c r="F54" s="115"/>
    </row>
    <row r="55" spans="1:6" ht="78.75">
      <c r="A55" s="60">
        <v>42</v>
      </c>
      <c r="B55" s="107" t="s">
        <v>4767</v>
      </c>
      <c r="C55" s="107" t="s">
        <v>7558</v>
      </c>
      <c r="D55" s="107" t="s">
        <v>4768</v>
      </c>
      <c r="E55" s="193">
        <v>242313</v>
      </c>
      <c r="F55" s="60" t="s">
        <v>4</v>
      </c>
    </row>
    <row r="56" spans="1:6" ht="78.75">
      <c r="A56" s="60">
        <v>43</v>
      </c>
      <c r="B56" s="107" t="s">
        <v>4769</v>
      </c>
      <c r="C56" s="107" t="s">
        <v>7559</v>
      </c>
      <c r="D56" s="107" t="s">
        <v>4768</v>
      </c>
      <c r="E56" s="193">
        <v>242313</v>
      </c>
      <c r="F56" s="60" t="s">
        <v>4</v>
      </c>
    </row>
    <row r="57" spans="1:6" ht="78.75">
      <c r="A57" s="60">
        <v>44</v>
      </c>
      <c r="B57" s="107" t="s">
        <v>4770</v>
      </c>
      <c r="C57" s="107" t="s">
        <v>7560</v>
      </c>
      <c r="D57" s="107" t="s">
        <v>4768</v>
      </c>
      <c r="E57" s="193">
        <v>242313</v>
      </c>
      <c r="F57" s="60" t="s">
        <v>4</v>
      </c>
    </row>
    <row r="58" spans="1:6" ht="78.75">
      <c r="A58" s="60">
        <v>45</v>
      </c>
      <c r="B58" s="107" t="s">
        <v>4771</v>
      </c>
      <c r="C58" s="107" t="s">
        <v>7561</v>
      </c>
      <c r="D58" s="107" t="s">
        <v>4768</v>
      </c>
      <c r="E58" s="193">
        <v>242313</v>
      </c>
      <c r="F58" s="60" t="s">
        <v>4</v>
      </c>
    </row>
    <row r="59" spans="1:6" ht="78.75">
      <c r="A59" s="60">
        <v>46</v>
      </c>
      <c r="B59" s="107" t="s">
        <v>4772</v>
      </c>
      <c r="C59" s="107" t="s">
        <v>7562</v>
      </c>
      <c r="D59" s="107" t="s">
        <v>4768</v>
      </c>
      <c r="E59" s="193">
        <v>242313</v>
      </c>
      <c r="F59" s="60" t="s">
        <v>4</v>
      </c>
    </row>
    <row r="60" spans="1:6" ht="78.75">
      <c r="A60" s="60">
        <v>47</v>
      </c>
      <c r="B60" s="107" t="s">
        <v>4773</v>
      </c>
      <c r="C60" s="107" t="s">
        <v>7563</v>
      </c>
      <c r="D60" s="107" t="s">
        <v>4768</v>
      </c>
      <c r="E60" s="193">
        <v>242313</v>
      </c>
      <c r="F60" s="60" t="s">
        <v>4</v>
      </c>
    </row>
    <row r="61" spans="1:6" ht="106.5" customHeight="1">
      <c r="A61" s="60">
        <v>48</v>
      </c>
      <c r="B61" s="107" t="s">
        <v>4774</v>
      </c>
      <c r="C61" s="107" t="s">
        <v>7564</v>
      </c>
      <c r="D61" s="107" t="s">
        <v>4768</v>
      </c>
      <c r="E61" s="193">
        <v>242313</v>
      </c>
      <c r="F61" s="60" t="s">
        <v>4</v>
      </c>
    </row>
    <row r="62" spans="1:6" ht="104.25" customHeight="1">
      <c r="A62" s="60">
        <v>49</v>
      </c>
      <c r="B62" s="107" t="s">
        <v>4775</v>
      </c>
      <c r="C62" s="107" t="s">
        <v>7565</v>
      </c>
      <c r="D62" s="107" t="s">
        <v>4768</v>
      </c>
      <c r="E62" s="193">
        <v>242313</v>
      </c>
      <c r="F62" s="60" t="s">
        <v>4</v>
      </c>
    </row>
    <row r="63" spans="1:6" ht="96" customHeight="1">
      <c r="A63" s="60">
        <v>50</v>
      </c>
      <c r="B63" s="107" t="s">
        <v>4776</v>
      </c>
      <c r="C63" s="107" t="s">
        <v>7566</v>
      </c>
      <c r="D63" s="107" t="s">
        <v>4768</v>
      </c>
      <c r="E63" s="193">
        <v>242313</v>
      </c>
      <c r="F63" s="60" t="s">
        <v>4</v>
      </c>
    </row>
    <row r="64" spans="1:6">
      <c r="B64" s="173" t="s">
        <v>1946</v>
      </c>
      <c r="C64" s="173"/>
      <c r="D64" s="173"/>
      <c r="E64" s="69">
        <v>109040875.52</v>
      </c>
      <c r="F64" s="304"/>
    </row>
    <row r="65" spans="1:6" s="432" customFormat="1" ht="97.5" customHeight="1">
      <c r="A65" s="2143" t="s">
        <v>7567</v>
      </c>
      <c r="B65" s="2143"/>
      <c r="C65" s="2143"/>
      <c r="D65" s="2143" t="s">
        <v>1392</v>
      </c>
      <c r="E65" s="2143"/>
      <c r="F65" s="2143"/>
    </row>
    <row r="66" spans="1:6">
      <c r="B66" s="304"/>
    </row>
    <row r="67" spans="1:6">
      <c r="B67" s="114"/>
    </row>
  </sheetData>
  <mergeCells count="13">
    <mergeCell ref="A65:C65"/>
    <mergeCell ref="D65:F65"/>
    <mergeCell ref="B19:C19"/>
    <mergeCell ref="B21:C21"/>
    <mergeCell ref="B42:C42"/>
    <mergeCell ref="B46:C46"/>
    <mergeCell ref="B54:C54"/>
    <mergeCell ref="A1:F1"/>
    <mergeCell ref="A2:F2"/>
    <mergeCell ref="A3:F3"/>
    <mergeCell ref="B11:D11"/>
    <mergeCell ref="B15:C15"/>
    <mergeCell ref="B5:D5"/>
  </mergeCells>
  <pageMargins left="0.7" right="0.7" top="0.75" bottom="0.75" header="0.3" footer="0.3"/>
  <pageSetup orientation="landscape" r:id="rId1"/>
  <headerFooter>
    <oddFooter>Page &amp;P of &amp;N</oddFooter>
  </headerFooter>
</worksheet>
</file>

<file path=xl/worksheets/sheet215.xml><?xml version="1.0" encoding="utf-8"?>
<worksheet xmlns="http://schemas.openxmlformats.org/spreadsheetml/2006/main" xmlns:r="http://schemas.openxmlformats.org/officeDocument/2006/relationships">
  <sheetPr>
    <tabColor theme="5" tint="-0.499984740745262"/>
  </sheetPr>
  <dimension ref="A1:I53"/>
  <sheetViews>
    <sheetView topLeftCell="A46" workbookViewId="0">
      <selection activeCell="E7" sqref="E7"/>
    </sheetView>
  </sheetViews>
  <sheetFormatPr defaultRowHeight="15"/>
  <cols>
    <col min="1" max="1" width="6.7109375" style="613" customWidth="1"/>
    <col min="2" max="2" width="12.5703125" style="613" customWidth="1"/>
    <col min="3" max="3" width="42.5703125" style="613" customWidth="1"/>
    <col min="4" max="4" width="26.7109375" style="613" customWidth="1"/>
    <col min="5" max="5" width="21.7109375" style="640" customWidth="1"/>
    <col min="6" max="6" width="10.28515625" style="639" customWidth="1"/>
    <col min="7" max="16384" width="9.140625" style="613"/>
  </cols>
  <sheetData>
    <row r="1" spans="1:9" ht="15" customHeight="1">
      <c r="A1" s="2164" t="s">
        <v>133</v>
      </c>
      <c r="B1" s="2164"/>
      <c r="C1" s="2164"/>
      <c r="D1" s="2164"/>
      <c r="E1" s="2164"/>
      <c r="F1" s="2164"/>
    </row>
    <row r="2" spans="1:9" ht="15" customHeight="1">
      <c r="A2" s="2164" t="s">
        <v>8631</v>
      </c>
      <c r="B2" s="2164"/>
      <c r="C2" s="2164"/>
      <c r="D2" s="2164"/>
      <c r="E2" s="2164"/>
      <c r="F2" s="2164"/>
      <c r="I2" s="2"/>
    </row>
    <row r="3" spans="1:9" ht="15" customHeight="1">
      <c r="A3" s="2164" t="s">
        <v>140</v>
      </c>
      <c r="B3" s="2164"/>
      <c r="C3" s="2164"/>
      <c r="D3" s="2164"/>
      <c r="E3" s="2164"/>
      <c r="F3" s="2164"/>
    </row>
    <row r="4" spans="1:9" ht="33" customHeight="1">
      <c r="A4" s="341" t="s">
        <v>134</v>
      </c>
      <c r="B4" s="332" t="s">
        <v>676</v>
      </c>
      <c r="C4" s="332" t="s">
        <v>463</v>
      </c>
      <c r="D4" s="332" t="s">
        <v>788</v>
      </c>
      <c r="E4" s="486" t="s">
        <v>7774</v>
      </c>
      <c r="F4" s="332" t="s">
        <v>677</v>
      </c>
    </row>
    <row r="5" spans="1:9" ht="15" customHeight="1">
      <c r="A5" s="63"/>
      <c r="B5" s="2171" t="s">
        <v>139</v>
      </c>
      <c r="C5" s="2171"/>
      <c r="D5" s="2171"/>
      <c r="E5" s="487"/>
      <c r="F5" s="65"/>
    </row>
    <row r="6" spans="1:9" ht="31.5">
      <c r="A6" s="50">
        <v>1</v>
      </c>
      <c r="B6" s="147" t="s">
        <v>789</v>
      </c>
      <c r="C6" s="147" t="s">
        <v>8632</v>
      </c>
      <c r="D6" s="147" t="s">
        <v>8633</v>
      </c>
      <c r="E6" s="636">
        <v>3000000</v>
      </c>
      <c r="F6" s="147" t="s">
        <v>118</v>
      </c>
    </row>
    <row r="7" spans="1:9" ht="94.5">
      <c r="A7" s="50">
        <v>2</v>
      </c>
      <c r="B7" s="147" t="s">
        <v>1423</v>
      </c>
      <c r="C7" s="147" t="s">
        <v>8634</v>
      </c>
      <c r="D7" s="147" t="s">
        <v>8635</v>
      </c>
      <c r="E7" s="636">
        <v>1600000</v>
      </c>
      <c r="F7" s="147" t="s">
        <v>272</v>
      </c>
    </row>
    <row r="8" spans="1:9" ht="31.5">
      <c r="A8" s="50">
        <v>3</v>
      </c>
      <c r="B8" s="147" t="s">
        <v>7</v>
      </c>
      <c r="C8" s="147" t="s">
        <v>8636</v>
      </c>
      <c r="D8" s="147" t="s">
        <v>794</v>
      </c>
      <c r="E8" s="508">
        <v>125280</v>
      </c>
      <c r="F8" s="147" t="s">
        <v>272</v>
      </c>
    </row>
    <row r="9" spans="1:9" ht="31.5">
      <c r="A9" s="50">
        <v>4</v>
      </c>
      <c r="B9" s="147" t="s">
        <v>10</v>
      </c>
      <c r="C9" s="147" t="s">
        <v>8637</v>
      </c>
      <c r="D9" s="147" t="s">
        <v>580</v>
      </c>
      <c r="E9" s="508">
        <v>52200</v>
      </c>
      <c r="F9" s="147" t="s">
        <v>8638</v>
      </c>
    </row>
    <row r="10" spans="1:9" ht="47.25">
      <c r="A10" s="50">
        <v>5</v>
      </c>
      <c r="B10" s="147" t="s">
        <v>12</v>
      </c>
      <c r="C10" s="147" t="s">
        <v>8639</v>
      </c>
      <c r="D10" s="147" t="s">
        <v>8640</v>
      </c>
      <c r="E10" s="636">
        <v>1764970</v>
      </c>
      <c r="F10" s="147" t="s">
        <v>272</v>
      </c>
    </row>
    <row r="11" spans="1:9" ht="15.75">
      <c r="A11" s="50"/>
      <c r="B11" s="2195" t="s">
        <v>4132</v>
      </c>
      <c r="C11" s="2196"/>
      <c r="D11" s="147"/>
      <c r="E11" s="636"/>
      <c r="F11" s="147"/>
    </row>
    <row r="12" spans="1:9" ht="63">
      <c r="A12" s="50">
        <v>6</v>
      </c>
      <c r="B12" s="147" t="s">
        <v>1423</v>
      </c>
      <c r="C12" s="147" t="s">
        <v>8641</v>
      </c>
      <c r="D12" s="147" t="s">
        <v>8642</v>
      </c>
      <c r="E12" s="636">
        <v>770000</v>
      </c>
      <c r="F12" s="147" t="s">
        <v>272</v>
      </c>
    </row>
    <row r="13" spans="1:9" ht="47.25">
      <c r="A13" s="50">
        <v>7</v>
      </c>
      <c r="B13" s="147" t="s">
        <v>12</v>
      </c>
      <c r="C13" s="147" t="s">
        <v>8643</v>
      </c>
      <c r="D13" s="147" t="s">
        <v>14</v>
      </c>
      <c r="E13" s="636">
        <v>1000000</v>
      </c>
      <c r="F13" s="147" t="s">
        <v>272</v>
      </c>
    </row>
    <row r="14" spans="1:9" ht="63">
      <c r="A14" s="50">
        <v>8</v>
      </c>
      <c r="B14" s="147" t="s">
        <v>8644</v>
      </c>
      <c r="C14" s="147" t="s">
        <v>8645</v>
      </c>
      <c r="D14" s="147" t="s">
        <v>8646</v>
      </c>
      <c r="E14" s="508">
        <v>1500000</v>
      </c>
      <c r="F14" s="147" t="s">
        <v>272</v>
      </c>
    </row>
    <row r="15" spans="1:9" ht="15.75">
      <c r="A15" s="50"/>
      <c r="B15" s="2195" t="s">
        <v>593</v>
      </c>
      <c r="C15" s="2196"/>
      <c r="D15" s="147"/>
      <c r="E15" s="508"/>
      <c r="F15" s="147"/>
    </row>
    <row r="16" spans="1:9" ht="47.25">
      <c r="A16" s="50">
        <v>9</v>
      </c>
      <c r="B16" s="147" t="s">
        <v>8647</v>
      </c>
      <c r="C16" s="147" t="s">
        <v>8648</v>
      </c>
      <c r="D16" s="147" t="s">
        <v>8206</v>
      </c>
      <c r="E16" s="508">
        <v>15000000</v>
      </c>
      <c r="F16" s="147" t="s">
        <v>272</v>
      </c>
    </row>
    <row r="17" spans="1:6" ht="47.25">
      <c r="A17" s="50">
        <v>10</v>
      </c>
      <c r="B17" s="147" t="s">
        <v>8649</v>
      </c>
      <c r="C17" s="147" t="s">
        <v>8208</v>
      </c>
      <c r="D17" s="147" t="s">
        <v>8650</v>
      </c>
      <c r="E17" s="508">
        <v>10000000</v>
      </c>
      <c r="F17" s="147" t="s">
        <v>272</v>
      </c>
    </row>
    <row r="18" spans="1:6" ht="47.25">
      <c r="A18" s="50">
        <v>11</v>
      </c>
      <c r="B18" s="147" t="s">
        <v>8209</v>
      </c>
      <c r="C18" s="147" t="s">
        <v>8210</v>
      </c>
      <c r="D18" s="147" t="s">
        <v>8651</v>
      </c>
      <c r="E18" s="508">
        <v>2260218</v>
      </c>
      <c r="F18" s="147" t="s">
        <v>272</v>
      </c>
    </row>
    <row r="19" spans="1:6" ht="15.75">
      <c r="A19" s="50"/>
      <c r="B19" s="2195" t="s">
        <v>207</v>
      </c>
      <c r="C19" s="2196"/>
      <c r="D19" s="147"/>
      <c r="E19" s="508"/>
      <c r="F19" s="147"/>
    </row>
    <row r="20" spans="1:6" ht="63">
      <c r="A20" s="50">
        <v>12</v>
      </c>
      <c r="B20" s="147" t="s">
        <v>475</v>
      </c>
      <c r="C20" s="147" t="s">
        <v>8652</v>
      </c>
      <c r="D20" s="147" t="s">
        <v>8653</v>
      </c>
      <c r="E20" s="508">
        <v>5738993.4500000002</v>
      </c>
      <c r="F20" s="147" t="s">
        <v>272</v>
      </c>
    </row>
    <row r="21" spans="1:6" ht="15.75">
      <c r="A21" s="50"/>
      <c r="B21" s="2195" t="s">
        <v>555</v>
      </c>
      <c r="C21" s="2195"/>
      <c r="D21" s="147"/>
      <c r="E21" s="508"/>
      <c r="F21" s="147"/>
    </row>
    <row r="22" spans="1:6" ht="78.75">
      <c r="A22" s="50">
        <v>13</v>
      </c>
      <c r="B22" s="147" t="s">
        <v>6027</v>
      </c>
      <c r="C22" s="147" t="s">
        <v>8654</v>
      </c>
      <c r="D22" s="147" t="s">
        <v>8655</v>
      </c>
      <c r="E22" s="636">
        <v>1514607</v>
      </c>
      <c r="F22" s="147" t="s">
        <v>272</v>
      </c>
    </row>
    <row r="23" spans="1:6" ht="15.75">
      <c r="A23" s="50"/>
      <c r="B23" s="2195" t="s">
        <v>4345</v>
      </c>
      <c r="C23" s="2196"/>
      <c r="D23" s="147"/>
      <c r="E23" s="636"/>
      <c r="F23" s="147"/>
    </row>
    <row r="24" spans="1:6" ht="378">
      <c r="A24" s="50">
        <v>14</v>
      </c>
      <c r="B24" s="147" t="s">
        <v>2209</v>
      </c>
      <c r="C24" s="147" t="s">
        <v>8656</v>
      </c>
      <c r="D24" s="147" t="s">
        <v>10770</v>
      </c>
      <c r="E24" s="636">
        <v>1514607</v>
      </c>
      <c r="F24" s="147" t="s">
        <v>272</v>
      </c>
    </row>
    <row r="25" spans="1:6" ht="15.75">
      <c r="A25" s="50"/>
      <c r="B25" s="2195" t="s">
        <v>208</v>
      </c>
      <c r="C25" s="2196"/>
      <c r="D25" s="147"/>
      <c r="E25" s="636"/>
      <c r="F25" s="147"/>
    </row>
    <row r="26" spans="1:6" ht="78.75">
      <c r="A26" s="159">
        <v>15</v>
      </c>
      <c r="B26" s="147" t="s">
        <v>8657</v>
      </c>
      <c r="C26" s="147" t="s">
        <v>8658</v>
      </c>
      <c r="D26" s="147" t="s">
        <v>8659</v>
      </c>
      <c r="E26" s="636">
        <v>4000000</v>
      </c>
      <c r="F26" s="147" t="s">
        <v>4</v>
      </c>
    </row>
    <row r="27" spans="1:6" ht="15.75">
      <c r="A27" s="159"/>
      <c r="B27" s="2195" t="s">
        <v>2408</v>
      </c>
      <c r="C27" s="2196"/>
      <c r="D27" s="147"/>
      <c r="E27" s="636"/>
      <c r="F27" s="147"/>
    </row>
    <row r="28" spans="1:6" ht="94.5">
      <c r="A28" s="50">
        <v>16</v>
      </c>
      <c r="B28" s="147" t="s">
        <v>8660</v>
      </c>
      <c r="C28" s="147" t="s">
        <v>8661</v>
      </c>
      <c r="D28" s="147" t="s">
        <v>8662</v>
      </c>
      <c r="E28" s="636">
        <v>4000000</v>
      </c>
      <c r="F28" s="147" t="s">
        <v>4</v>
      </c>
    </row>
    <row r="29" spans="1:6" ht="78.75">
      <c r="A29" s="50">
        <v>17</v>
      </c>
      <c r="B29" s="147" t="s">
        <v>8663</v>
      </c>
      <c r="C29" s="147" t="s">
        <v>8664</v>
      </c>
      <c r="D29" s="147" t="s">
        <v>8665</v>
      </c>
      <c r="E29" s="636">
        <v>2200000</v>
      </c>
      <c r="F29" s="147" t="s">
        <v>4</v>
      </c>
    </row>
    <row r="30" spans="1:6" ht="78.75">
      <c r="A30" s="50">
        <v>18</v>
      </c>
      <c r="B30" s="147" t="s">
        <v>8666</v>
      </c>
      <c r="C30" s="147" t="s">
        <v>8667</v>
      </c>
      <c r="D30" s="147" t="s">
        <v>8665</v>
      </c>
      <c r="E30" s="636">
        <v>3000000</v>
      </c>
      <c r="F30" s="147" t="s">
        <v>4</v>
      </c>
    </row>
    <row r="31" spans="1:6" ht="78.75">
      <c r="A31" s="50">
        <v>19</v>
      </c>
      <c r="B31" s="147" t="s">
        <v>8668</v>
      </c>
      <c r="C31" s="147" t="s">
        <v>8669</v>
      </c>
      <c r="D31" s="147" t="s">
        <v>8670</v>
      </c>
      <c r="E31" s="636">
        <v>4000000</v>
      </c>
      <c r="F31" s="147" t="s">
        <v>4</v>
      </c>
    </row>
    <row r="32" spans="1:6" ht="94.5">
      <c r="A32" s="50">
        <v>20</v>
      </c>
      <c r="B32" s="147" t="s">
        <v>8671</v>
      </c>
      <c r="C32" s="147" t="s">
        <v>8672</v>
      </c>
      <c r="D32" s="147" t="s">
        <v>8662</v>
      </c>
      <c r="E32" s="636">
        <v>3000000</v>
      </c>
      <c r="F32" s="147" t="s">
        <v>4</v>
      </c>
    </row>
    <row r="33" spans="1:6" ht="94.5">
      <c r="A33" s="50">
        <v>21</v>
      </c>
      <c r="B33" s="147" t="s">
        <v>8673</v>
      </c>
      <c r="C33" s="147" t="s">
        <v>8674</v>
      </c>
      <c r="D33" s="147" t="s">
        <v>8675</v>
      </c>
      <c r="E33" s="636">
        <v>4000000</v>
      </c>
      <c r="F33" s="147" t="s">
        <v>4</v>
      </c>
    </row>
    <row r="34" spans="1:6" s="637" customFormat="1" ht="94.5">
      <c r="A34" s="50">
        <v>22</v>
      </c>
      <c r="B34" s="147" t="s">
        <v>8676</v>
      </c>
      <c r="C34" s="147" t="s">
        <v>8677</v>
      </c>
      <c r="D34" s="147" t="s">
        <v>8678</v>
      </c>
      <c r="E34" s="636">
        <v>5000000</v>
      </c>
      <c r="F34" s="147" t="s">
        <v>4</v>
      </c>
    </row>
    <row r="35" spans="1:6" s="637" customFormat="1" ht="94.5">
      <c r="A35" s="50">
        <v>23</v>
      </c>
      <c r="B35" s="147" t="s">
        <v>8679</v>
      </c>
      <c r="C35" s="147" t="s">
        <v>8680</v>
      </c>
      <c r="D35" s="147" t="s">
        <v>8681</v>
      </c>
      <c r="E35" s="636">
        <v>5000000</v>
      </c>
      <c r="F35" s="147" t="s">
        <v>4</v>
      </c>
    </row>
    <row r="36" spans="1:6" s="637" customFormat="1" ht="94.5">
      <c r="A36" s="50">
        <v>24</v>
      </c>
      <c r="B36" s="147" t="s">
        <v>8682</v>
      </c>
      <c r="C36" s="147" t="s">
        <v>8683</v>
      </c>
      <c r="D36" s="147" t="s">
        <v>8684</v>
      </c>
      <c r="E36" s="636">
        <v>3000000</v>
      </c>
      <c r="F36" s="147" t="s">
        <v>4</v>
      </c>
    </row>
    <row r="37" spans="1:6" ht="94.5">
      <c r="A37" s="50">
        <v>25</v>
      </c>
      <c r="B37" s="147" t="s">
        <v>8685</v>
      </c>
      <c r="C37" s="147" t="s">
        <v>8686</v>
      </c>
      <c r="D37" s="147" t="s">
        <v>8687</v>
      </c>
      <c r="E37" s="636">
        <v>4000000</v>
      </c>
      <c r="F37" s="147" t="s">
        <v>4</v>
      </c>
    </row>
    <row r="38" spans="1:6" ht="94.5">
      <c r="A38" s="50">
        <v>26</v>
      </c>
      <c r="B38" s="147" t="s">
        <v>8688</v>
      </c>
      <c r="C38" s="147" t="s">
        <v>8689</v>
      </c>
      <c r="D38" s="147" t="s">
        <v>8684</v>
      </c>
      <c r="E38" s="636">
        <v>3000000</v>
      </c>
      <c r="F38" s="147" t="s">
        <v>4</v>
      </c>
    </row>
    <row r="39" spans="1:6" ht="15.75">
      <c r="A39" s="50"/>
      <c r="B39" s="2195" t="s">
        <v>2487</v>
      </c>
      <c r="C39" s="2196"/>
      <c r="D39" s="147"/>
      <c r="E39" s="636"/>
      <c r="F39" s="147"/>
    </row>
    <row r="40" spans="1:6" ht="63">
      <c r="A40" s="50">
        <v>27</v>
      </c>
      <c r="B40" s="147" t="s">
        <v>10768</v>
      </c>
      <c r="C40" s="147" t="s">
        <v>8690</v>
      </c>
      <c r="D40" s="147" t="s">
        <v>8691</v>
      </c>
      <c r="E40" s="636">
        <v>1000000</v>
      </c>
      <c r="F40" s="147" t="s">
        <v>110</v>
      </c>
    </row>
    <row r="41" spans="1:6" ht="63">
      <c r="A41" s="50">
        <v>28</v>
      </c>
      <c r="B41" s="147" t="s">
        <v>10769</v>
      </c>
      <c r="C41" s="147" t="s">
        <v>8692</v>
      </c>
      <c r="D41" s="147" t="s">
        <v>8693</v>
      </c>
      <c r="E41" s="636">
        <v>2000000</v>
      </c>
      <c r="F41" s="147" t="s">
        <v>110</v>
      </c>
    </row>
    <row r="42" spans="1:6" ht="94.5">
      <c r="A42" s="50">
        <v>29</v>
      </c>
      <c r="B42" s="147" t="s">
        <v>8694</v>
      </c>
      <c r="C42" s="147" t="s">
        <v>8695</v>
      </c>
      <c r="D42" s="147" t="s">
        <v>8696</v>
      </c>
      <c r="E42" s="636">
        <v>9000000</v>
      </c>
      <c r="F42" s="147" t="s">
        <v>4</v>
      </c>
    </row>
    <row r="43" spans="1:6" ht="63">
      <c r="A43" s="50">
        <v>30</v>
      </c>
      <c r="B43" s="147" t="s">
        <v>8697</v>
      </c>
      <c r="C43" s="147" t="s">
        <v>8698</v>
      </c>
      <c r="D43" s="147" t="s">
        <v>8699</v>
      </c>
      <c r="E43" s="636">
        <v>5000000</v>
      </c>
      <c r="F43" s="147" t="s">
        <v>4</v>
      </c>
    </row>
    <row r="44" spans="1:6" ht="15.75">
      <c r="A44" s="50"/>
      <c r="B44" s="2195" t="s">
        <v>662</v>
      </c>
      <c r="C44" s="2195"/>
      <c r="D44" s="147"/>
      <c r="E44" s="636"/>
      <c r="F44" s="147"/>
    </row>
    <row r="45" spans="1:6" ht="141.75">
      <c r="A45" s="50">
        <v>31</v>
      </c>
      <c r="B45" s="147" t="s">
        <v>8700</v>
      </c>
      <c r="C45" s="147" t="s">
        <v>8701</v>
      </c>
      <c r="D45" s="147" t="s">
        <v>8702</v>
      </c>
      <c r="E45" s="636">
        <v>2000000</v>
      </c>
      <c r="F45" s="147" t="s">
        <v>4</v>
      </c>
    </row>
    <row r="46" spans="1:6" ht="15.75">
      <c r="A46" s="50"/>
      <c r="B46" s="2195" t="s">
        <v>15</v>
      </c>
      <c r="C46" s="2195"/>
      <c r="D46" s="147"/>
      <c r="E46" s="638">
        <f>SUM(E6:E45)</f>
        <v>109040875.45</v>
      </c>
      <c r="F46" s="147"/>
    </row>
    <row r="47" spans="1:6" ht="86.1" customHeight="1">
      <c r="A47" s="2143" t="s">
        <v>10771</v>
      </c>
      <c r="B47" s="2143"/>
      <c r="C47" s="2143"/>
      <c r="D47" s="2143" t="s">
        <v>172</v>
      </c>
      <c r="E47" s="2143"/>
      <c r="F47" s="2143"/>
    </row>
    <row r="52" spans="3:3" ht="15.75" thickBot="1"/>
    <row r="53" spans="3:3" ht="16.5" thickBot="1">
      <c r="C53" s="510"/>
    </row>
  </sheetData>
  <mergeCells count="16">
    <mergeCell ref="B44:C44"/>
    <mergeCell ref="B46:C46"/>
    <mergeCell ref="A47:C47"/>
    <mergeCell ref="D47:F47"/>
    <mergeCell ref="B19:C19"/>
    <mergeCell ref="B21:C21"/>
    <mergeCell ref="B23:C23"/>
    <mergeCell ref="B25:C25"/>
    <mergeCell ref="B27:C27"/>
    <mergeCell ref="B39:C39"/>
    <mergeCell ref="B15:C15"/>
    <mergeCell ref="A1:F1"/>
    <mergeCell ref="A2:F2"/>
    <mergeCell ref="A3:F3"/>
    <mergeCell ref="B5:D5"/>
    <mergeCell ref="B11:C11"/>
  </mergeCells>
  <pageMargins left="0.7" right="0.7" top="0.75" bottom="0.75" header="0.3" footer="0.3"/>
  <pageSetup orientation="landscape" r:id="rId1"/>
  <headerFooter>
    <oddFooter>Page &amp;P of &amp;N</oddFooter>
  </headerFooter>
</worksheet>
</file>

<file path=xl/worksheets/sheet216.xml><?xml version="1.0" encoding="utf-8"?>
<worksheet xmlns="http://schemas.openxmlformats.org/spreadsheetml/2006/main" xmlns:r="http://schemas.openxmlformats.org/officeDocument/2006/relationships">
  <sheetPr>
    <tabColor theme="5" tint="-0.499984740745262"/>
  </sheetPr>
  <dimension ref="A1:P166"/>
  <sheetViews>
    <sheetView topLeftCell="A70" workbookViewId="0">
      <selection activeCell="I74" sqref="I74"/>
    </sheetView>
  </sheetViews>
  <sheetFormatPr defaultRowHeight="15.75"/>
  <cols>
    <col min="1" max="1" width="7.42578125" style="60" customWidth="1"/>
    <col min="2" max="2" width="15.42578125" style="60" customWidth="1"/>
    <col min="3" max="3" width="41.7109375" style="60" customWidth="1"/>
    <col min="4" max="4" width="26.5703125" style="60" customWidth="1"/>
    <col min="5" max="5" width="21" style="106" customWidth="1"/>
    <col min="6" max="6" width="10" style="100" customWidth="1"/>
    <col min="7" max="16384" width="9.140625" style="60"/>
  </cols>
  <sheetData>
    <row r="1" spans="1:14">
      <c r="A1" s="2149" t="s">
        <v>133</v>
      </c>
      <c r="B1" s="2149"/>
      <c r="C1" s="2149"/>
      <c r="D1" s="2149"/>
      <c r="E1" s="2149"/>
      <c r="F1" s="2149"/>
      <c r="G1" s="383"/>
      <c r="H1" s="383"/>
      <c r="I1" s="383"/>
      <c r="J1" s="383"/>
      <c r="K1" s="383"/>
      <c r="L1" s="383"/>
      <c r="M1" s="383"/>
      <c r="N1" s="383"/>
    </row>
    <row r="2" spans="1:14">
      <c r="A2" s="2149" t="s">
        <v>11010</v>
      </c>
      <c r="B2" s="2149"/>
      <c r="C2" s="2149"/>
      <c r="D2" s="2149"/>
      <c r="E2" s="2149"/>
      <c r="F2" s="2149"/>
      <c r="G2" s="383"/>
      <c r="H2" s="383"/>
      <c r="I2" s="383"/>
      <c r="J2" s="383"/>
      <c r="K2" s="383"/>
      <c r="L2" s="383"/>
      <c r="M2" s="383"/>
      <c r="N2" s="383"/>
    </row>
    <row r="3" spans="1:14">
      <c r="A3" s="2149" t="s">
        <v>140</v>
      </c>
      <c r="B3" s="2149"/>
      <c r="C3" s="2149"/>
      <c r="D3" s="2149"/>
      <c r="E3" s="2149"/>
      <c r="F3" s="2149"/>
      <c r="G3" s="383"/>
      <c r="H3" s="383"/>
      <c r="I3" s="383"/>
      <c r="J3" s="383"/>
      <c r="K3" s="383"/>
      <c r="L3" s="383"/>
      <c r="M3" s="383"/>
      <c r="N3" s="383"/>
    </row>
    <row r="4" spans="1:14" ht="19.5" customHeight="1">
      <c r="A4" s="100" t="s">
        <v>134</v>
      </c>
      <c r="B4" s="114" t="s">
        <v>135</v>
      </c>
      <c r="C4" s="112" t="s">
        <v>0</v>
      </c>
      <c r="D4" s="39" t="s">
        <v>4326</v>
      </c>
      <c r="E4" s="4" t="s">
        <v>4327</v>
      </c>
      <c r="F4" s="113" t="s">
        <v>1489</v>
      </c>
      <c r="G4" s="383"/>
      <c r="H4" s="383"/>
      <c r="I4" s="383"/>
      <c r="J4" s="383"/>
      <c r="K4" s="383"/>
      <c r="L4" s="383"/>
      <c r="M4" s="383"/>
      <c r="N4" s="383"/>
    </row>
    <row r="5" spans="1:14">
      <c r="A5" s="113"/>
      <c r="B5" s="2195" t="s">
        <v>139</v>
      </c>
      <c r="C5" s="2195"/>
      <c r="D5" s="56"/>
      <c r="E5" s="380"/>
      <c r="F5" s="56"/>
      <c r="G5" s="383"/>
      <c r="H5" s="383"/>
      <c r="I5" s="383"/>
      <c r="J5" s="383"/>
      <c r="K5" s="383"/>
      <c r="L5" s="383"/>
      <c r="M5" s="383"/>
      <c r="N5" s="383"/>
    </row>
    <row r="6" spans="1:14" ht="31.5">
      <c r="A6" s="60">
        <v>1</v>
      </c>
      <c r="B6" s="60" t="s">
        <v>1</v>
      </c>
      <c r="C6" s="60" t="s">
        <v>11011</v>
      </c>
      <c r="D6" s="60" t="s">
        <v>239</v>
      </c>
      <c r="E6" s="189">
        <v>1400000</v>
      </c>
      <c r="F6" s="60" t="s">
        <v>272</v>
      </c>
      <c r="G6" s="383"/>
      <c r="H6" s="383"/>
      <c r="I6" s="383"/>
      <c r="J6" s="383"/>
      <c r="K6" s="383"/>
      <c r="L6" s="383"/>
      <c r="M6" s="383"/>
      <c r="N6" s="383"/>
    </row>
    <row r="7" spans="1:14" ht="78.75">
      <c r="A7" s="60">
        <v>2</v>
      </c>
      <c r="B7" s="60" t="s">
        <v>5</v>
      </c>
      <c r="C7" s="60" t="s">
        <v>11012</v>
      </c>
      <c r="D7" s="60" t="s">
        <v>240</v>
      </c>
      <c r="E7" s="189">
        <v>1982452.53</v>
      </c>
      <c r="F7" s="60" t="s">
        <v>272</v>
      </c>
      <c r="G7" s="383"/>
      <c r="H7" s="383"/>
      <c r="I7" s="383"/>
      <c r="J7" s="383"/>
      <c r="K7" s="383"/>
      <c r="L7" s="383"/>
      <c r="M7" s="383"/>
      <c r="N7" s="383"/>
    </row>
    <row r="8" spans="1:14" ht="31.5">
      <c r="A8" s="60">
        <v>3</v>
      </c>
      <c r="B8" s="60" t="s">
        <v>7</v>
      </c>
      <c r="C8" s="60" t="s">
        <v>11013</v>
      </c>
      <c r="D8" s="60" t="s">
        <v>9</v>
      </c>
      <c r="E8" s="189">
        <v>80000</v>
      </c>
      <c r="F8" s="60" t="s">
        <v>272</v>
      </c>
      <c r="G8" s="383"/>
      <c r="H8" s="383"/>
      <c r="I8" s="383"/>
      <c r="J8" s="383"/>
      <c r="K8" s="383"/>
      <c r="L8" s="383"/>
      <c r="M8" s="383"/>
      <c r="N8" s="383"/>
    </row>
    <row r="9" spans="1:14" ht="31.5">
      <c r="A9" s="60">
        <v>4</v>
      </c>
      <c r="B9" s="60" t="s">
        <v>10</v>
      </c>
      <c r="C9" s="60" t="s">
        <v>11014</v>
      </c>
      <c r="D9" s="60" t="s">
        <v>175</v>
      </c>
      <c r="E9" s="189">
        <v>80000</v>
      </c>
      <c r="F9" s="60" t="s">
        <v>272</v>
      </c>
      <c r="G9" s="383"/>
      <c r="H9" s="383"/>
      <c r="I9" s="383"/>
      <c r="J9" s="383"/>
      <c r="K9" s="383"/>
      <c r="L9" s="383"/>
      <c r="M9" s="383"/>
      <c r="N9" s="383"/>
    </row>
    <row r="10" spans="1:14" ht="47.25">
      <c r="A10" s="60">
        <v>5</v>
      </c>
      <c r="B10" s="60" t="s">
        <v>12</v>
      </c>
      <c r="C10" s="60" t="s">
        <v>11015</v>
      </c>
      <c r="D10" s="60" t="s">
        <v>14</v>
      </c>
      <c r="E10" s="189">
        <v>3000000</v>
      </c>
      <c r="F10" s="60" t="s">
        <v>272</v>
      </c>
      <c r="G10" s="383"/>
      <c r="H10" s="383"/>
      <c r="I10" s="383"/>
      <c r="J10" s="383"/>
      <c r="K10" s="383"/>
      <c r="L10" s="383"/>
      <c r="M10" s="383"/>
      <c r="N10" s="383"/>
    </row>
    <row r="11" spans="1:14" s="170" customFormat="1">
      <c r="A11" s="115"/>
      <c r="B11" s="2158" t="s">
        <v>4508</v>
      </c>
      <c r="C11" s="2158"/>
      <c r="D11" s="2158"/>
      <c r="E11" s="119"/>
      <c r="F11" s="115"/>
      <c r="G11" s="383"/>
      <c r="H11" s="383"/>
      <c r="I11" s="383"/>
      <c r="J11" s="383"/>
      <c r="K11" s="383"/>
      <c r="L11" s="383"/>
      <c r="M11" s="383"/>
      <c r="N11" s="383"/>
    </row>
    <row r="12" spans="1:14" ht="78.75">
      <c r="A12" s="60">
        <v>6</v>
      </c>
      <c r="B12" s="60" t="s">
        <v>5</v>
      </c>
      <c r="C12" s="60" t="s">
        <v>11016</v>
      </c>
      <c r="D12" s="60" t="s">
        <v>242</v>
      </c>
      <c r="E12" s="189">
        <v>571226.27</v>
      </c>
      <c r="F12" s="60" t="s">
        <v>272</v>
      </c>
      <c r="G12" s="383"/>
      <c r="H12" s="383"/>
      <c r="I12" s="383"/>
      <c r="J12" s="383"/>
      <c r="K12" s="383"/>
      <c r="L12" s="383"/>
      <c r="M12" s="383"/>
      <c r="N12" s="383"/>
    </row>
    <row r="13" spans="1:14" ht="47.25">
      <c r="A13" s="60">
        <v>7</v>
      </c>
      <c r="B13" s="60" t="s">
        <v>12</v>
      </c>
      <c r="C13" s="60" t="s">
        <v>11017</v>
      </c>
      <c r="D13" s="60" t="s">
        <v>14</v>
      </c>
      <c r="E13" s="189">
        <v>1500000</v>
      </c>
      <c r="F13" s="60" t="s">
        <v>272</v>
      </c>
      <c r="G13" s="383"/>
      <c r="H13" s="383"/>
      <c r="I13" s="383"/>
      <c r="J13" s="383"/>
      <c r="K13" s="383"/>
      <c r="L13" s="383"/>
      <c r="M13" s="383"/>
      <c r="N13" s="383"/>
    </row>
    <row r="14" spans="1:14" ht="63">
      <c r="A14" s="60">
        <v>8</v>
      </c>
      <c r="B14" s="60" t="s">
        <v>360</v>
      </c>
      <c r="C14" s="60" t="s">
        <v>11018</v>
      </c>
      <c r="D14" s="60" t="s">
        <v>1736</v>
      </c>
      <c r="E14" s="189">
        <v>1200000</v>
      </c>
      <c r="F14" s="60" t="s">
        <v>272</v>
      </c>
      <c r="G14" s="383"/>
      <c r="H14" s="383"/>
      <c r="I14" s="383"/>
      <c r="J14" s="383"/>
      <c r="K14" s="383"/>
      <c r="L14" s="383"/>
      <c r="M14" s="383"/>
      <c r="N14" s="383"/>
    </row>
    <row r="15" spans="1:14">
      <c r="B15" s="2285" t="s">
        <v>195</v>
      </c>
      <c r="C15" s="2285"/>
      <c r="D15" s="2285"/>
      <c r="E15" s="189"/>
      <c r="F15" s="60"/>
      <c r="G15" s="383"/>
      <c r="H15" s="383"/>
      <c r="I15" s="383"/>
      <c r="J15" s="383"/>
      <c r="K15" s="383"/>
      <c r="L15" s="383"/>
      <c r="M15" s="383"/>
      <c r="N15" s="383"/>
    </row>
    <row r="16" spans="1:14" ht="63">
      <c r="A16" s="60">
        <v>9</v>
      </c>
      <c r="B16" s="60" t="s">
        <v>195</v>
      </c>
      <c r="C16" s="60" t="s">
        <v>11019</v>
      </c>
      <c r="D16" s="60" t="s">
        <v>22</v>
      </c>
      <c r="E16" s="106">
        <v>5738993.4500000002</v>
      </c>
      <c r="F16" s="60" t="s">
        <v>272</v>
      </c>
      <c r="G16" s="383"/>
      <c r="H16" s="383"/>
      <c r="I16" s="383"/>
      <c r="J16" s="383"/>
      <c r="K16" s="383"/>
      <c r="L16" s="383"/>
      <c r="M16" s="383"/>
      <c r="N16" s="383"/>
    </row>
    <row r="17" spans="1:14">
      <c r="B17" s="2285" t="s">
        <v>11020</v>
      </c>
      <c r="C17" s="2285"/>
      <c r="D17" s="2285"/>
      <c r="F17" s="60"/>
      <c r="G17" s="383"/>
      <c r="H17" s="383"/>
      <c r="I17" s="383"/>
      <c r="J17" s="383"/>
      <c r="K17" s="383"/>
      <c r="L17" s="383"/>
      <c r="M17" s="383"/>
      <c r="N17" s="383"/>
    </row>
    <row r="18" spans="1:14" ht="94.5">
      <c r="A18" s="60">
        <v>10</v>
      </c>
      <c r="B18" s="60" t="s">
        <v>247</v>
      </c>
      <c r="C18" s="60" t="s">
        <v>11021</v>
      </c>
      <c r="D18" s="60" t="s">
        <v>11022</v>
      </c>
      <c r="E18" s="106">
        <v>2180817.5099999998</v>
      </c>
      <c r="F18" s="60" t="s">
        <v>272</v>
      </c>
      <c r="G18" s="383"/>
      <c r="H18" s="383"/>
      <c r="I18" s="383"/>
      <c r="J18" s="383"/>
      <c r="K18" s="383"/>
      <c r="L18" s="383"/>
      <c r="M18" s="383"/>
      <c r="N18" s="383"/>
    </row>
    <row r="19" spans="1:14" s="170" customFormat="1">
      <c r="A19" s="115"/>
      <c r="B19" s="2195" t="s">
        <v>4536</v>
      </c>
      <c r="C19" s="2195"/>
      <c r="D19" s="115"/>
      <c r="E19" s="119"/>
      <c r="F19" s="115"/>
      <c r="G19" s="383"/>
      <c r="H19" s="383"/>
      <c r="I19" s="383"/>
      <c r="J19" s="383"/>
      <c r="K19" s="383"/>
      <c r="L19" s="383"/>
      <c r="M19" s="383"/>
      <c r="N19" s="383"/>
    </row>
    <row r="20" spans="1:14" ht="283.5">
      <c r="A20" s="60">
        <v>11</v>
      </c>
      <c r="B20" s="60" t="s">
        <v>581</v>
      </c>
      <c r="C20" s="60" t="s">
        <v>11023</v>
      </c>
      <c r="D20" s="60" t="s">
        <v>11024</v>
      </c>
      <c r="E20" s="106">
        <v>2180817.5099999998</v>
      </c>
      <c r="F20" s="60" t="s">
        <v>272</v>
      </c>
      <c r="G20" s="383"/>
      <c r="H20" s="383"/>
      <c r="I20" s="383"/>
      <c r="J20" s="383"/>
      <c r="K20" s="383"/>
      <c r="L20" s="383"/>
      <c r="M20" s="383"/>
      <c r="N20" s="383"/>
    </row>
    <row r="21" spans="1:14">
      <c r="B21" s="2285" t="s">
        <v>11025</v>
      </c>
      <c r="C21" s="2285"/>
      <c r="D21" s="2285"/>
      <c r="F21" s="60"/>
      <c r="G21" s="383"/>
      <c r="H21" s="383"/>
      <c r="I21" s="383"/>
      <c r="J21" s="383"/>
      <c r="K21" s="383"/>
      <c r="L21" s="383"/>
      <c r="M21" s="383"/>
      <c r="N21" s="383"/>
    </row>
    <row r="22" spans="1:14" ht="141.75">
      <c r="A22" s="60">
        <v>12</v>
      </c>
      <c r="B22" s="60" t="s">
        <v>11026</v>
      </c>
      <c r="C22" s="60" t="s">
        <v>11027</v>
      </c>
      <c r="D22" s="60" t="s">
        <v>11028</v>
      </c>
      <c r="E22" s="106">
        <v>1316349.3700000001</v>
      </c>
      <c r="F22" s="60" t="s">
        <v>4</v>
      </c>
      <c r="G22" s="383"/>
      <c r="H22" s="383"/>
      <c r="I22" s="383"/>
      <c r="J22" s="383"/>
      <c r="K22" s="383"/>
      <c r="L22" s="383"/>
      <c r="M22" s="383"/>
      <c r="N22" s="383"/>
    </row>
    <row r="23" spans="1:14">
      <c r="B23" s="100" t="s">
        <v>1418</v>
      </c>
      <c r="F23" s="60"/>
      <c r="G23" s="383"/>
      <c r="H23" s="383"/>
      <c r="I23" s="383"/>
      <c r="J23" s="383"/>
      <c r="K23" s="383"/>
      <c r="L23" s="383"/>
      <c r="M23" s="383"/>
      <c r="N23" s="383"/>
    </row>
    <row r="24" spans="1:14" ht="63">
      <c r="A24" s="60">
        <v>13</v>
      </c>
      <c r="B24" s="60" t="s">
        <v>11029</v>
      </c>
      <c r="C24" s="60" t="s">
        <v>11030</v>
      </c>
      <c r="D24" s="60" t="s">
        <v>11031</v>
      </c>
      <c r="E24" s="106">
        <v>2000000</v>
      </c>
      <c r="F24" s="60" t="s">
        <v>4</v>
      </c>
      <c r="G24" s="383"/>
      <c r="H24" s="383"/>
      <c r="I24" s="383"/>
      <c r="J24" s="383"/>
      <c r="K24" s="383"/>
      <c r="L24" s="383"/>
      <c r="M24" s="383"/>
      <c r="N24" s="383"/>
    </row>
    <row r="25" spans="1:14" ht="63">
      <c r="A25" s="60">
        <v>14</v>
      </c>
      <c r="B25" s="60" t="s">
        <v>11032</v>
      </c>
      <c r="C25" s="60" t="s">
        <v>11033</v>
      </c>
      <c r="D25" s="60" t="s">
        <v>11034</v>
      </c>
      <c r="E25" s="189">
        <v>500000</v>
      </c>
      <c r="F25" s="60" t="s">
        <v>4</v>
      </c>
      <c r="G25" s="383"/>
      <c r="H25" s="383"/>
      <c r="I25" s="383"/>
      <c r="J25" s="383"/>
      <c r="K25" s="383"/>
      <c r="L25" s="383"/>
      <c r="M25" s="383"/>
      <c r="N25" s="383"/>
    </row>
    <row r="26" spans="1:14" s="100" customFormat="1">
      <c r="B26" s="100" t="s">
        <v>145</v>
      </c>
      <c r="E26" s="552"/>
      <c r="F26" s="60"/>
      <c r="G26" s="722"/>
      <c r="H26" s="722"/>
      <c r="I26" s="722"/>
      <c r="J26" s="722"/>
      <c r="K26" s="722"/>
      <c r="L26" s="722"/>
      <c r="M26" s="722"/>
      <c r="N26" s="722"/>
    </row>
    <row r="27" spans="1:14" ht="47.25">
      <c r="A27" s="60">
        <v>15</v>
      </c>
      <c r="B27" s="60" t="s">
        <v>39</v>
      </c>
      <c r="C27" s="60" t="s">
        <v>11035</v>
      </c>
      <c r="D27" s="60" t="s">
        <v>264</v>
      </c>
      <c r="E27" s="189">
        <v>19082153.210000001</v>
      </c>
      <c r="F27" s="60" t="s">
        <v>272</v>
      </c>
      <c r="G27" s="383"/>
      <c r="H27" s="383"/>
      <c r="I27" s="383"/>
      <c r="J27" s="383"/>
      <c r="K27" s="383"/>
      <c r="L27" s="383"/>
      <c r="M27" s="383"/>
      <c r="N27" s="383"/>
    </row>
    <row r="28" spans="1:14" ht="47.25">
      <c r="A28" s="60">
        <v>16</v>
      </c>
      <c r="B28" s="60" t="s">
        <v>41</v>
      </c>
      <c r="C28" s="60" t="s">
        <v>11036</v>
      </c>
      <c r="D28" s="60" t="s">
        <v>264</v>
      </c>
      <c r="E28" s="189">
        <v>8178065.6699999999</v>
      </c>
      <c r="F28" s="60" t="s">
        <v>272</v>
      </c>
      <c r="G28" s="383"/>
      <c r="H28" s="383"/>
      <c r="I28" s="383"/>
      <c r="J28" s="383"/>
      <c r="K28" s="383"/>
      <c r="L28" s="383"/>
      <c r="M28" s="383"/>
      <c r="N28" s="383"/>
    </row>
    <row r="29" spans="1:14">
      <c r="B29" s="2285" t="s">
        <v>480</v>
      </c>
      <c r="C29" s="2285"/>
      <c r="D29" s="2285"/>
      <c r="E29" s="189"/>
      <c r="F29" s="60"/>
      <c r="G29" s="383"/>
      <c r="H29" s="383"/>
      <c r="I29" s="383"/>
      <c r="J29" s="383"/>
      <c r="K29" s="383"/>
      <c r="L29" s="383"/>
      <c r="M29" s="383"/>
      <c r="N29" s="383"/>
    </row>
    <row r="30" spans="1:14" ht="141.75">
      <c r="A30" s="60">
        <v>17</v>
      </c>
      <c r="B30" s="60" t="s">
        <v>11037</v>
      </c>
      <c r="C30" s="60" t="s">
        <v>11038</v>
      </c>
      <c r="D30" s="60" t="s">
        <v>11039</v>
      </c>
      <c r="E30" s="189">
        <v>3400000</v>
      </c>
      <c r="F30" s="60" t="s">
        <v>272</v>
      </c>
      <c r="G30" s="383"/>
      <c r="H30" s="383"/>
      <c r="I30" s="383"/>
      <c r="J30" s="383"/>
      <c r="K30" s="383"/>
      <c r="L30" s="383"/>
      <c r="M30" s="383"/>
      <c r="N30" s="383"/>
    </row>
    <row r="31" spans="1:14" ht="47.25">
      <c r="A31" s="60">
        <v>18</v>
      </c>
      <c r="B31" s="60" t="s">
        <v>11040</v>
      </c>
      <c r="C31" s="60" t="s">
        <v>11041</v>
      </c>
      <c r="D31" s="60" t="s">
        <v>11042</v>
      </c>
      <c r="E31" s="189">
        <v>1000000</v>
      </c>
      <c r="F31" s="60" t="s">
        <v>4</v>
      </c>
      <c r="G31" s="383"/>
      <c r="H31" s="383"/>
      <c r="I31" s="383"/>
      <c r="J31" s="383"/>
      <c r="K31" s="383"/>
      <c r="L31" s="383"/>
      <c r="M31" s="383"/>
      <c r="N31" s="383"/>
    </row>
    <row r="32" spans="1:14" ht="157.5">
      <c r="A32" s="60">
        <v>19</v>
      </c>
      <c r="B32" s="60" t="s">
        <v>11043</v>
      </c>
      <c r="C32" s="60" t="s">
        <v>11044</v>
      </c>
      <c r="D32" s="60" t="s">
        <v>13502</v>
      </c>
      <c r="E32" s="189">
        <v>2000000</v>
      </c>
      <c r="F32" s="60" t="s">
        <v>4</v>
      </c>
      <c r="G32" s="383"/>
      <c r="H32" s="383"/>
      <c r="I32" s="383"/>
      <c r="J32" s="383"/>
      <c r="K32" s="383"/>
      <c r="L32" s="383"/>
      <c r="M32" s="383"/>
      <c r="N32" s="383"/>
    </row>
    <row r="33" spans="1:14" ht="110.25">
      <c r="A33" s="60">
        <v>20</v>
      </c>
      <c r="B33" s="60" t="s">
        <v>11045</v>
      </c>
      <c r="C33" s="60" t="s">
        <v>11046</v>
      </c>
      <c r="D33" s="60" t="s">
        <v>11047</v>
      </c>
      <c r="E33" s="189">
        <v>850000</v>
      </c>
      <c r="F33" s="60" t="s">
        <v>272</v>
      </c>
      <c r="G33" s="383"/>
      <c r="H33" s="383"/>
      <c r="I33" s="383"/>
      <c r="J33" s="383"/>
      <c r="K33" s="383"/>
      <c r="L33" s="383"/>
      <c r="M33" s="383"/>
      <c r="N33" s="383"/>
    </row>
    <row r="34" spans="1:14" ht="110.25">
      <c r="A34" s="60">
        <v>21</v>
      </c>
      <c r="B34" s="60" t="s">
        <v>11048</v>
      </c>
      <c r="C34" s="60" t="s">
        <v>11049</v>
      </c>
      <c r="D34" s="60" t="s">
        <v>13503</v>
      </c>
      <c r="E34" s="189">
        <v>1500000</v>
      </c>
      <c r="F34" s="60" t="s">
        <v>4</v>
      </c>
      <c r="G34" s="383"/>
      <c r="H34" s="383"/>
      <c r="I34" s="383"/>
      <c r="J34" s="383"/>
      <c r="K34" s="383"/>
      <c r="L34" s="383"/>
      <c r="M34" s="383"/>
      <c r="N34" s="383"/>
    </row>
    <row r="35" spans="1:14" ht="47.25">
      <c r="A35" s="60">
        <v>22</v>
      </c>
      <c r="B35" s="60" t="s">
        <v>11050</v>
      </c>
      <c r="C35" s="60" t="s">
        <v>11051</v>
      </c>
      <c r="D35" s="60" t="s">
        <v>13504</v>
      </c>
      <c r="E35" s="189">
        <v>2750000</v>
      </c>
      <c r="F35" s="60" t="s">
        <v>4</v>
      </c>
      <c r="G35" s="383"/>
      <c r="H35" s="383"/>
      <c r="I35" s="383"/>
      <c r="J35" s="383"/>
      <c r="K35" s="383"/>
      <c r="L35" s="383"/>
      <c r="M35" s="383"/>
      <c r="N35" s="383"/>
    </row>
    <row r="36" spans="1:14" ht="94.5">
      <c r="A36" s="60">
        <v>23</v>
      </c>
      <c r="B36" s="60" t="s">
        <v>11052</v>
      </c>
      <c r="C36" s="60" t="s">
        <v>11053</v>
      </c>
      <c r="D36" s="60" t="s">
        <v>11054</v>
      </c>
      <c r="E36" s="189">
        <v>1000000</v>
      </c>
      <c r="F36" s="60" t="s">
        <v>4</v>
      </c>
      <c r="G36" s="383"/>
      <c r="H36" s="383"/>
      <c r="I36" s="383"/>
      <c r="J36" s="383"/>
      <c r="K36" s="383"/>
      <c r="L36" s="383"/>
      <c r="M36" s="383"/>
      <c r="N36" s="383"/>
    </row>
    <row r="37" spans="1:14" ht="47.25">
      <c r="A37" s="60">
        <v>24</v>
      </c>
      <c r="B37" s="60" t="s">
        <v>11055</v>
      </c>
      <c r="C37" s="60" t="s">
        <v>11056</v>
      </c>
      <c r="D37" s="60" t="s">
        <v>11057</v>
      </c>
      <c r="E37" s="189">
        <v>1000000</v>
      </c>
      <c r="F37" s="60" t="s">
        <v>4</v>
      </c>
      <c r="G37" s="383"/>
      <c r="H37" s="383"/>
      <c r="I37" s="383"/>
      <c r="J37" s="383"/>
      <c r="K37" s="383"/>
      <c r="L37" s="383"/>
      <c r="M37" s="383"/>
      <c r="N37" s="383"/>
    </row>
    <row r="38" spans="1:14" ht="63">
      <c r="A38" s="60">
        <v>25</v>
      </c>
      <c r="B38" s="60" t="s">
        <v>11058</v>
      </c>
      <c r="C38" s="60" t="s">
        <v>11059</v>
      </c>
      <c r="D38" s="60" t="s">
        <v>13505</v>
      </c>
      <c r="E38" s="189">
        <v>750000</v>
      </c>
      <c r="F38" s="60" t="s">
        <v>4</v>
      </c>
      <c r="G38" s="383"/>
      <c r="H38" s="383"/>
      <c r="I38" s="383"/>
      <c r="J38" s="383"/>
      <c r="K38" s="383"/>
      <c r="L38" s="383"/>
      <c r="M38" s="383"/>
      <c r="N38" s="383"/>
    </row>
    <row r="39" spans="1:14" ht="110.25">
      <c r="A39" s="60">
        <v>26</v>
      </c>
      <c r="B39" s="60" t="s">
        <v>11060</v>
      </c>
      <c r="C39" s="60" t="s">
        <v>11061</v>
      </c>
      <c r="D39" s="60" t="s">
        <v>13506</v>
      </c>
      <c r="E39" s="189">
        <v>1250000</v>
      </c>
      <c r="F39" s="60" t="s">
        <v>4</v>
      </c>
      <c r="G39" s="383"/>
      <c r="H39" s="383"/>
      <c r="I39" s="383"/>
      <c r="J39" s="383"/>
      <c r="K39" s="383"/>
      <c r="L39" s="383"/>
      <c r="M39" s="383"/>
      <c r="N39" s="383"/>
    </row>
    <row r="40" spans="1:14" ht="63">
      <c r="A40" s="60">
        <v>27</v>
      </c>
      <c r="B40" s="60" t="s">
        <v>11062</v>
      </c>
      <c r="C40" s="60" t="s">
        <v>11063</v>
      </c>
      <c r="D40" s="60" t="s">
        <v>13507</v>
      </c>
      <c r="E40" s="189">
        <v>750000</v>
      </c>
      <c r="F40" s="60" t="s">
        <v>4</v>
      </c>
      <c r="G40" s="383"/>
      <c r="H40" s="383"/>
      <c r="I40" s="383"/>
      <c r="J40" s="383"/>
      <c r="K40" s="383"/>
      <c r="L40" s="383"/>
      <c r="M40" s="383"/>
      <c r="N40" s="383"/>
    </row>
    <row r="41" spans="1:14" ht="78.75">
      <c r="A41" s="60">
        <v>28</v>
      </c>
      <c r="B41" s="60" t="s">
        <v>11064</v>
      </c>
      <c r="C41" s="60" t="s">
        <v>11065</v>
      </c>
      <c r="D41" s="60" t="s">
        <v>11066</v>
      </c>
      <c r="E41" s="189">
        <v>400000</v>
      </c>
      <c r="F41" s="60" t="s">
        <v>272</v>
      </c>
      <c r="G41" s="383"/>
      <c r="H41" s="383"/>
      <c r="I41" s="383"/>
      <c r="J41" s="383"/>
      <c r="K41" s="383"/>
      <c r="L41" s="383"/>
      <c r="M41" s="383"/>
      <c r="N41" s="383"/>
    </row>
    <row r="42" spans="1:14" ht="94.5">
      <c r="A42" s="60">
        <v>29</v>
      </c>
      <c r="B42" s="60" t="s">
        <v>11067</v>
      </c>
      <c r="C42" s="60" t="s">
        <v>11068</v>
      </c>
      <c r="D42" s="60" t="s">
        <v>11069</v>
      </c>
      <c r="E42" s="189">
        <v>1450000</v>
      </c>
      <c r="F42" s="60" t="s">
        <v>272</v>
      </c>
      <c r="G42" s="383"/>
      <c r="H42" s="383"/>
      <c r="I42" s="383"/>
      <c r="J42" s="383"/>
      <c r="K42" s="383"/>
      <c r="L42" s="383"/>
      <c r="M42" s="383"/>
      <c r="N42" s="383"/>
    </row>
    <row r="43" spans="1:14" ht="110.25">
      <c r="A43" s="60">
        <v>30</v>
      </c>
      <c r="B43" s="60" t="s">
        <v>11070</v>
      </c>
      <c r="C43" s="60" t="s">
        <v>11071</v>
      </c>
      <c r="D43" s="60" t="s">
        <v>13509</v>
      </c>
      <c r="E43" s="189">
        <v>3000000</v>
      </c>
      <c r="F43" s="60" t="s">
        <v>4</v>
      </c>
      <c r="G43" s="383"/>
      <c r="H43" s="383"/>
      <c r="I43" s="383"/>
      <c r="J43" s="383"/>
      <c r="K43" s="383"/>
      <c r="L43" s="383"/>
      <c r="M43" s="383"/>
      <c r="N43" s="383"/>
    </row>
    <row r="44" spans="1:14">
      <c r="B44" s="2285" t="s">
        <v>8567</v>
      </c>
      <c r="C44" s="2285"/>
      <c r="D44" s="2285"/>
      <c r="E44" s="189"/>
      <c r="F44" s="60"/>
      <c r="G44" s="383"/>
      <c r="H44" s="383"/>
      <c r="I44" s="383"/>
      <c r="J44" s="383"/>
      <c r="K44" s="383"/>
      <c r="L44" s="383"/>
      <c r="M44" s="383"/>
      <c r="N44" s="383"/>
    </row>
    <row r="45" spans="1:14" ht="78.75">
      <c r="A45" s="60">
        <v>31</v>
      </c>
      <c r="B45" s="60" t="s">
        <v>11072</v>
      </c>
      <c r="C45" s="60" t="s">
        <v>11073</v>
      </c>
      <c r="D45" s="60" t="s">
        <v>11074</v>
      </c>
      <c r="E45" s="189">
        <v>2500000</v>
      </c>
      <c r="F45" s="60" t="s">
        <v>4</v>
      </c>
      <c r="G45" s="383"/>
      <c r="H45" s="383"/>
      <c r="I45" s="383"/>
      <c r="J45" s="383"/>
      <c r="K45" s="383"/>
      <c r="L45" s="383"/>
      <c r="M45" s="383"/>
      <c r="N45" s="383"/>
    </row>
    <row r="46" spans="1:14" ht="78.75">
      <c r="A46" s="60">
        <v>32</v>
      </c>
      <c r="B46" s="60" t="s">
        <v>11075</v>
      </c>
      <c r="C46" s="60" t="s">
        <v>11076</v>
      </c>
      <c r="D46" s="60" t="s">
        <v>11077</v>
      </c>
      <c r="E46" s="189">
        <v>2500000</v>
      </c>
      <c r="F46" s="60" t="s">
        <v>4</v>
      </c>
      <c r="G46" s="383"/>
      <c r="H46" s="383"/>
      <c r="I46" s="383"/>
      <c r="J46" s="383"/>
      <c r="K46" s="383"/>
      <c r="L46" s="383"/>
      <c r="M46" s="383"/>
      <c r="N46" s="383"/>
    </row>
    <row r="47" spans="1:14" ht="47.25">
      <c r="A47" s="60">
        <v>33</v>
      </c>
      <c r="B47" s="60" t="s">
        <v>11078</v>
      </c>
      <c r="C47" s="60" t="s">
        <v>11079</v>
      </c>
      <c r="D47" s="60" t="s">
        <v>11080</v>
      </c>
      <c r="E47" s="189">
        <v>1500000</v>
      </c>
      <c r="F47" s="60" t="s">
        <v>272</v>
      </c>
      <c r="G47" s="383"/>
      <c r="H47" s="383"/>
      <c r="I47" s="383"/>
      <c r="J47" s="383"/>
      <c r="K47" s="383"/>
      <c r="L47" s="383"/>
      <c r="M47" s="383"/>
      <c r="N47" s="383"/>
    </row>
    <row r="48" spans="1:14" ht="63">
      <c r="A48" s="60">
        <v>34</v>
      </c>
      <c r="B48" s="60" t="s">
        <v>11081</v>
      </c>
      <c r="C48" s="60" t="s">
        <v>11082</v>
      </c>
      <c r="D48" s="60" t="s">
        <v>11083</v>
      </c>
      <c r="E48" s="189">
        <v>2300000</v>
      </c>
      <c r="F48" s="60" t="s">
        <v>272</v>
      </c>
      <c r="G48" s="383"/>
      <c r="H48" s="383"/>
      <c r="I48" s="383"/>
      <c r="J48" s="383"/>
      <c r="K48" s="383"/>
      <c r="L48" s="383"/>
      <c r="M48" s="383"/>
      <c r="N48" s="383"/>
    </row>
    <row r="49" spans="1:14" ht="47.25">
      <c r="A49" s="60">
        <v>35</v>
      </c>
      <c r="B49" s="60" t="s">
        <v>11084</v>
      </c>
      <c r="C49" s="60" t="s">
        <v>11085</v>
      </c>
      <c r="D49" s="60" t="s">
        <v>13512</v>
      </c>
      <c r="E49" s="189">
        <v>2500000</v>
      </c>
      <c r="F49" s="60" t="s">
        <v>4</v>
      </c>
      <c r="G49" s="383"/>
      <c r="H49" s="383"/>
      <c r="I49" s="383"/>
      <c r="J49" s="383"/>
      <c r="K49" s="383"/>
      <c r="L49" s="383"/>
      <c r="M49" s="383"/>
      <c r="N49" s="383"/>
    </row>
    <row r="50" spans="1:14" ht="47.25">
      <c r="A50" s="60">
        <v>36</v>
      </c>
      <c r="B50" s="60" t="s">
        <v>11086</v>
      </c>
      <c r="C50" s="60" t="s">
        <v>11087</v>
      </c>
      <c r="D50" s="60" t="s">
        <v>11088</v>
      </c>
      <c r="E50" s="189">
        <v>2000000</v>
      </c>
      <c r="F50" s="60" t="s">
        <v>4</v>
      </c>
      <c r="G50" s="383"/>
      <c r="H50" s="383"/>
      <c r="I50" s="383"/>
      <c r="J50" s="383"/>
      <c r="K50" s="383"/>
      <c r="L50" s="383"/>
      <c r="M50" s="383"/>
      <c r="N50" s="383"/>
    </row>
    <row r="51" spans="1:14" ht="47.25">
      <c r="A51" s="60">
        <v>37</v>
      </c>
      <c r="B51" s="60" t="s">
        <v>11089</v>
      </c>
      <c r="C51" s="60" t="s">
        <v>11090</v>
      </c>
      <c r="D51" s="60" t="s">
        <v>11091</v>
      </c>
      <c r="E51" s="189">
        <v>500000</v>
      </c>
      <c r="F51" s="60" t="s">
        <v>4</v>
      </c>
      <c r="G51" s="383"/>
      <c r="H51" s="383"/>
      <c r="I51" s="383"/>
      <c r="J51" s="383"/>
      <c r="K51" s="383"/>
      <c r="L51" s="383"/>
      <c r="M51" s="383"/>
      <c r="N51" s="383"/>
    </row>
    <row r="52" spans="1:14" ht="236.25">
      <c r="A52" s="60">
        <v>38</v>
      </c>
      <c r="B52" s="60" t="s">
        <v>11092</v>
      </c>
      <c r="C52" s="60" t="s">
        <v>11093</v>
      </c>
      <c r="D52" s="60" t="s">
        <v>11094</v>
      </c>
      <c r="E52" s="189">
        <v>1750000</v>
      </c>
      <c r="F52" s="60" t="s">
        <v>272</v>
      </c>
      <c r="G52" s="383"/>
      <c r="H52" s="383"/>
      <c r="I52" s="383"/>
      <c r="J52" s="383"/>
      <c r="K52" s="383"/>
      <c r="L52" s="383"/>
      <c r="M52" s="383"/>
      <c r="N52" s="383"/>
    </row>
    <row r="53" spans="1:14" ht="63">
      <c r="A53" s="60">
        <v>39</v>
      </c>
      <c r="B53" s="60" t="s">
        <v>11095</v>
      </c>
      <c r="C53" s="60" t="s">
        <v>11096</v>
      </c>
      <c r="D53" s="60" t="s">
        <v>13508</v>
      </c>
      <c r="E53" s="189">
        <v>1500000</v>
      </c>
      <c r="F53" s="60" t="s">
        <v>4</v>
      </c>
      <c r="G53" s="383"/>
      <c r="H53" s="383"/>
      <c r="I53" s="383"/>
      <c r="J53" s="383"/>
      <c r="K53" s="383"/>
      <c r="L53" s="383"/>
      <c r="M53" s="383"/>
      <c r="N53" s="383"/>
    </row>
    <row r="54" spans="1:14" ht="110.25">
      <c r="A54" s="60">
        <v>40</v>
      </c>
      <c r="B54" s="60" t="s">
        <v>11097</v>
      </c>
      <c r="C54" s="60" t="s">
        <v>11098</v>
      </c>
      <c r="D54" s="60" t="s">
        <v>11099</v>
      </c>
      <c r="E54" s="189">
        <v>1000000</v>
      </c>
      <c r="F54" s="60" t="s">
        <v>272</v>
      </c>
      <c r="G54" s="383"/>
      <c r="H54" s="383"/>
      <c r="I54" s="383"/>
      <c r="J54" s="383"/>
      <c r="K54" s="383"/>
      <c r="L54" s="383"/>
      <c r="M54" s="383"/>
      <c r="N54" s="383"/>
    </row>
    <row r="55" spans="1:14" ht="94.5">
      <c r="A55" s="60">
        <v>41</v>
      </c>
      <c r="B55" s="60" t="s">
        <v>11100</v>
      </c>
      <c r="C55" s="60" t="s">
        <v>11101</v>
      </c>
      <c r="D55" s="60" t="s">
        <v>11102</v>
      </c>
      <c r="E55" s="189">
        <v>500000</v>
      </c>
      <c r="F55" s="60" t="s">
        <v>272</v>
      </c>
      <c r="G55" s="383"/>
      <c r="H55" s="383"/>
      <c r="I55" s="383"/>
      <c r="J55" s="383"/>
      <c r="K55" s="383"/>
      <c r="L55" s="383"/>
      <c r="M55" s="383"/>
      <c r="N55" s="383"/>
    </row>
    <row r="56" spans="1:14">
      <c r="B56" s="2285" t="s">
        <v>148</v>
      </c>
      <c r="C56" s="2285"/>
      <c r="D56" s="2285"/>
      <c r="E56" s="189"/>
      <c r="F56" s="60"/>
      <c r="G56" s="383"/>
      <c r="H56" s="383"/>
      <c r="I56" s="383"/>
      <c r="J56" s="383"/>
      <c r="K56" s="383"/>
      <c r="L56" s="383"/>
      <c r="M56" s="383"/>
      <c r="N56" s="383"/>
    </row>
    <row r="57" spans="1:14" ht="78.75">
      <c r="A57" s="60">
        <v>42</v>
      </c>
      <c r="B57" s="60" t="s">
        <v>11103</v>
      </c>
      <c r="C57" s="60" t="s">
        <v>11104</v>
      </c>
      <c r="D57" s="60" t="s">
        <v>11105</v>
      </c>
      <c r="E57" s="189">
        <v>2000000</v>
      </c>
      <c r="F57" s="60" t="s">
        <v>4</v>
      </c>
      <c r="G57" s="383"/>
      <c r="H57" s="383"/>
      <c r="I57" s="383"/>
      <c r="J57" s="383"/>
      <c r="K57" s="383"/>
      <c r="L57" s="383"/>
      <c r="M57" s="383"/>
      <c r="N57" s="383"/>
    </row>
    <row r="58" spans="1:14" ht="78.75">
      <c r="A58" s="60">
        <v>43</v>
      </c>
      <c r="B58" s="60" t="s">
        <v>13513</v>
      </c>
      <c r="C58" s="60" t="s">
        <v>11106</v>
      </c>
      <c r="D58" s="60" t="s">
        <v>11107</v>
      </c>
      <c r="E58" s="189">
        <v>600000</v>
      </c>
      <c r="F58" s="60" t="s">
        <v>272</v>
      </c>
      <c r="G58" s="383"/>
      <c r="H58" s="383"/>
      <c r="I58" s="383"/>
      <c r="J58" s="383"/>
      <c r="K58" s="383"/>
      <c r="L58" s="383"/>
      <c r="M58" s="383"/>
      <c r="N58" s="383"/>
    </row>
    <row r="59" spans="1:14" ht="63">
      <c r="A59" s="60">
        <v>44</v>
      </c>
      <c r="B59" s="60" t="s">
        <v>11108</v>
      </c>
      <c r="C59" s="60" t="s">
        <v>11109</v>
      </c>
      <c r="D59" s="60" t="s">
        <v>11110</v>
      </c>
      <c r="E59" s="189">
        <v>200000</v>
      </c>
      <c r="F59" s="60" t="s">
        <v>4</v>
      </c>
      <c r="G59" s="383"/>
      <c r="H59" s="383"/>
      <c r="I59" s="383"/>
      <c r="J59" s="383"/>
      <c r="K59" s="383"/>
      <c r="L59" s="383"/>
      <c r="M59" s="383"/>
      <c r="N59" s="383"/>
    </row>
    <row r="60" spans="1:14" ht="94.5">
      <c r="A60" s="60">
        <v>45</v>
      </c>
      <c r="B60" s="60" t="s">
        <v>13514</v>
      </c>
      <c r="C60" s="60" t="s">
        <v>11111</v>
      </c>
      <c r="D60" s="60" t="s">
        <v>13515</v>
      </c>
      <c r="E60" s="189">
        <v>3000000</v>
      </c>
      <c r="F60" s="60" t="s">
        <v>4</v>
      </c>
      <c r="G60" s="383"/>
      <c r="H60" s="383"/>
      <c r="I60" s="383"/>
      <c r="J60" s="383"/>
      <c r="K60" s="383"/>
      <c r="L60" s="383"/>
      <c r="M60" s="383"/>
      <c r="N60" s="383"/>
    </row>
    <row r="61" spans="1:14" ht="141.75">
      <c r="A61" s="60">
        <v>46</v>
      </c>
      <c r="B61" s="60" t="s">
        <v>11112</v>
      </c>
      <c r="C61" s="60" t="s">
        <v>11113</v>
      </c>
      <c r="D61" s="60" t="s">
        <v>13516</v>
      </c>
      <c r="E61" s="189">
        <v>2500000</v>
      </c>
      <c r="F61" s="60" t="s">
        <v>4</v>
      </c>
      <c r="G61" s="383"/>
      <c r="H61" s="383"/>
      <c r="I61" s="383"/>
      <c r="J61" s="383"/>
      <c r="K61" s="383"/>
      <c r="L61" s="383"/>
      <c r="M61" s="383"/>
      <c r="N61" s="383"/>
    </row>
    <row r="62" spans="1:14" ht="168" customHeight="1">
      <c r="A62" s="60">
        <v>47</v>
      </c>
      <c r="B62" s="60" t="s">
        <v>11114</v>
      </c>
      <c r="C62" s="60" t="s">
        <v>11115</v>
      </c>
      <c r="D62" s="60" t="s">
        <v>11116</v>
      </c>
      <c r="E62" s="189">
        <v>2400000</v>
      </c>
      <c r="F62" s="60" t="s">
        <v>4</v>
      </c>
      <c r="G62" s="383"/>
      <c r="H62" s="383"/>
      <c r="I62" s="383"/>
      <c r="J62" s="383"/>
      <c r="K62" s="383"/>
      <c r="L62" s="383"/>
      <c r="M62" s="383"/>
      <c r="N62" s="383"/>
    </row>
    <row r="63" spans="1:14" ht="173.25">
      <c r="A63" s="60">
        <v>48</v>
      </c>
      <c r="B63" s="60" t="s">
        <v>13517</v>
      </c>
      <c r="C63" s="60" t="s">
        <v>11117</v>
      </c>
      <c r="D63" s="60" t="s">
        <v>13518</v>
      </c>
      <c r="E63" s="189">
        <v>800000</v>
      </c>
      <c r="F63" s="60" t="s">
        <v>272</v>
      </c>
      <c r="G63" s="383"/>
      <c r="H63" s="383"/>
      <c r="I63" s="383"/>
      <c r="J63" s="383"/>
      <c r="K63" s="383"/>
      <c r="L63" s="383"/>
      <c r="M63" s="383"/>
      <c r="N63" s="383"/>
    </row>
    <row r="64" spans="1:14" ht="152.25" customHeight="1">
      <c r="A64" s="60">
        <v>49</v>
      </c>
      <c r="B64" s="60" t="s">
        <v>13519</v>
      </c>
      <c r="C64" s="60" t="s">
        <v>11118</v>
      </c>
      <c r="D64" s="60" t="s">
        <v>13520</v>
      </c>
      <c r="E64" s="189">
        <v>800000</v>
      </c>
      <c r="F64" s="60" t="s">
        <v>4</v>
      </c>
      <c r="G64" s="383"/>
      <c r="H64" s="383"/>
      <c r="I64" s="383"/>
      <c r="J64" s="383"/>
      <c r="K64" s="383"/>
      <c r="L64" s="383"/>
      <c r="M64" s="383"/>
      <c r="N64" s="383"/>
    </row>
    <row r="65" spans="1:16" ht="124.5" customHeight="1">
      <c r="A65" s="60">
        <v>50</v>
      </c>
      <c r="B65" s="60" t="s">
        <v>11119</v>
      </c>
      <c r="C65" s="60" t="s">
        <v>11120</v>
      </c>
      <c r="D65" s="60" t="s">
        <v>11121</v>
      </c>
      <c r="E65" s="189">
        <v>3000000</v>
      </c>
      <c r="F65" s="60" t="s">
        <v>4</v>
      </c>
      <c r="G65" s="383"/>
      <c r="H65" s="383"/>
      <c r="I65" s="383"/>
      <c r="J65" s="383"/>
      <c r="K65" s="383"/>
      <c r="L65" s="383"/>
      <c r="M65" s="383"/>
      <c r="N65" s="383"/>
    </row>
    <row r="66" spans="1:16" ht="138.75" customHeight="1">
      <c r="A66" s="60">
        <v>51</v>
      </c>
      <c r="B66" s="60" t="s">
        <v>11122</v>
      </c>
      <c r="C66" s="60" t="s">
        <v>11123</v>
      </c>
      <c r="D66" s="60" t="s">
        <v>11124</v>
      </c>
      <c r="E66" s="189">
        <v>300000</v>
      </c>
      <c r="F66" s="60" t="s">
        <v>4</v>
      </c>
      <c r="G66" s="383"/>
      <c r="H66" s="383"/>
      <c r="I66" s="383"/>
      <c r="J66" s="383"/>
      <c r="K66" s="383"/>
      <c r="L66" s="383"/>
      <c r="M66" s="383"/>
      <c r="N66" s="383"/>
    </row>
    <row r="67" spans="1:16" ht="200.25" customHeight="1">
      <c r="A67" s="60">
        <v>52</v>
      </c>
      <c r="B67" s="60" t="s">
        <v>11125</v>
      </c>
      <c r="C67" s="60" t="s">
        <v>11126</v>
      </c>
      <c r="D67" s="60" t="s">
        <v>13521</v>
      </c>
      <c r="E67" s="189">
        <v>600000</v>
      </c>
      <c r="F67" s="60" t="s">
        <v>272</v>
      </c>
      <c r="G67" s="383"/>
      <c r="H67" s="383"/>
      <c r="I67" s="383"/>
      <c r="J67" s="383"/>
      <c r="K67" s="383"/>
      <c r="L67" s="383"/>
      <c r="M67" s="383"/>
      <c r="N67" s="383"/>
    </row>
    <row r="68" spans="1:16" ht="95.25" customHeight="1">
      <c r="A68" s="60">
        <v>53</v>
      </c>
      <c r="B68" s="60" t="s">
        <v>11127</v>
      </c>
      <c r="C68" s="60" t="s">
        <v>11128</v>
      </c>
      <c r="D68" s="60" t="s">
        <v>13522</v>
      </c>
      <c r="E68" s="189">
        <v>1700000</v>
      </c>
      <c r="F68" s="60" t="s">
        <v>4</v>
      </c>
      <c r="G68" s="383"/>
      <c r="H68" s="383"/>
      <c r="I68" s="383"/>
      <c r="J68" s="383"/>
      <c r="K68" s="383"/>
      <c r="L68" s="383"/>
      <c r="M68" s="383"/>
      <c r="N68" s="383"/>
    </row>
    <row r="69" spans="1:16" ht="33" customHeight="1">
      <c r="A69" s="60">
        <v>54</v>
      </c>
      <c r="B69" s="60" t="s">
        <v>11129</v>
      </c>
      <c r="C69" s="60" t="s">
        <v>11130</v>
      </c>
      <c r="D69" s="60" t="s">
        <v>11131</v>
      </c>
      <c r="E69" s="189">
        <v>250000</v>
      </c>
      <c r="F69" s="60" t="s">
        <v>4</v>
      </c>
      <c r="G69" s="383"/>
      <c r="H69" s="383"/>
      <c r="I69" s="383"/>
      <c r="J69" s="383"/>
      <c r="K69" s="383"/>
      <c r="L69" s="383"/>
      <c r="M69" s="383"/>
      <c r="N69" s="383"/>
    </row>
    <row r="70" spans="1:16" ht="34.5" customHeight="1">
      <c r="A70" s="60">
        <v>55</v>
      </c>
      <c r="B70" s="60" t="s">
        <v>11132</v>
      </c>
      <c r="C70" s="60" t="s">
        <v>11133</v>
      </c>
      <c r="D70" s="60" t="s">
        <v>11131</v>
      </c>
      <c r="E70" s="189">
        <v>250000</v>
      </c>
      <c r="F70" s="60" t="s">
        <v>4</v>
      </c>
      <c r="G70" s="383"/>
      <c r="H70" s="383"/>
      <c r="I70" s="383"/>
      <c r="J70" s="383"/>
      <c r="K70" s="383"/>
      <c r="L70" s="383"/>
      <c r="M70" s="383"/>
      <c r="N70" s="383"/>
    </row>
    <row r="71" spans="1:16">
      <c r="B71" s="100" t="s">
        <v>15</v>
      </c>
      <c r="E71" s="295">
        <f>SUM(E6:E70)</f>
        <v>109040875.52</v>
      </c>
      <c r="G71" s="383"/>
      <c r="H71" s="383"/>
      <c r="I71" s="383"/>
      <c r="J71" s="383"/>
      <c r="K71" s="383"/>
      <c r="L71" s="383"/>
      <c r="M71" s="383"/>
      <c r="N71" s="383"/>
      <c r="O71" s="261"/>
      <c r="P71" s="261"/>
    </row>
    <row r="72" spans="1:16" s="383" customFormat="1">
      <c r="A72" s="2168" t="s">
        <v>3665</v>
      </c>
      <c r="B72" s="2168"/>
      <c r="C72" s="2168"/>
      <c r="D72" s="2168"/>
      <c r="E72" s="2168"/>
      <c r="F72" s="2168"/>
    </row>
    <row r="73" spans="1:16" s="383" customFormat="1" ht="111.75" customHeight="1">
      <c r="A73" s="2168" t="s">
        <v>13523</v>
      </c>
      <c r="B73" s="2168"/>
      <c r="C73" s="2168"/>
      <c r="D73" s="2168" t="s">
        <v>13524</v>
      </c>
      <c r="E73" s="2168"/>
      <c r="F73" s="2168"/>
    </row>
    <row r="74" spans="1:16" s="383" customFormat="1" ht="66" customHeight="1">
      <c r="A74" s="2168" t="s">
        <v>3666</v>
      </c>
      <c r="B74" s="2168"/>
      <c r="C74" s="2168"/>
      <c r="D74" s="2168" t="s">
        <v>3667</v>
      </c>
      <c r="E74" s="2168"/>
      <c r="F74" s="2168"/>
    </row>
    <row r="75" spans="1:16" s="2" customFormat="1" ht="86.1" customHeight="1">
      <c r="A75" s="2143" t="s">
        <v>1391</v>
      </c>
      <c r="B75" s="2143"/>
      <c r="C75" s="2143"/>
      <c r="D75" s="2143" t="s">
        <v>1392</v>
      </c>
      <c r="E75" s="2143"/>
      <c r="F75" s="2143"/>
    </row>
    <row r="76" spans="1:16">
      <c r="A76" s="383"/>
      <c r="B76" s="383"/>
      <c r="C76" s="383"/>
      <c r="D76" s="383"/>
      <c r="E76" s="723"/>
      <c r="F76" s="722"/>
      <c r="G76" s="383"/>
      <c r="H76" s="383"/>
      <c r="I76" s="383"/>
      <c r="J76" s="383"/>
      <c r="K76" s="383"/>
      <c r="L76" s="383"/>
      <c r="M76" s="383"/>
      <c r="N76" s="383"/>
      <c r="O76" s="383"/>
      <c r="P76" s="383"/>
    </row>
    <row r="77" spans="1:16">
      <c r="A77" s="383"/>
      <c r="B77" s="383"/>
      <c r="C77" s="383"/>
      <c r="D77" s="383"/>
      <c r="E77" s="723"/>
      <c r="F77" s="722"/>
      <c r="G77" s="383"/>
      <c r="H77" s="383"/>
      <c r="I77" s="383"/>
      <c r="J77" s="383"/>
      <c r="K77" s="383"/>
      <c r="L77" s="383"/>
      <c r="M77" s="383"/>
      <c r="N77" s="383"/>
      <c r="O77" s="383"/>
      <c r="P77" s="383"/>
    </row>
    <row r="78" spans="1:16">
      <c r="A78" s="383"/>
      <c r="B78" s="383"/>
      <c r="C78" s="383"/>
      <c r="D78" s="383"/>
      <c r="E78" s="723"/>
      <c r="F78" s="722"/>
      <c r="G78" s="383"/>
      <c r="H78" s="383"/>
      <c r="I78" s="383"/>
      <c r="J78" s="383"/>
      <c r="K78" s="383"/>
      <c r="L78" s="383"/>
      <c r="M78" s="383"/>
      <c r="N78" s="383"/>
      <c r="O78" s="383"/>
      <c r="P78" s="383"/>
    </row>
    <row r="79" spans="1:16">
      <c r="A79" s="383"/>
      <c r="B79" s="383"/>
      <c r="C79" s="383"/>
      <c r="D79" s="383"/>
      <c r="E79" s="723"/>
      <c r="F79" s="724"/>
      <c r="G79" s="383"/>
      <c r="H79" s="383"/>
      <c r="I79" s="383"/>
      <c r="J79" s="383"/>
      <c r="K79" s="383"/>
      <c r="L79" s="383"/>
      <c r="M79" s="383"/>
      <c r="N79" s="383"/>
      <c r="O79" s="383"/>
      <c r="P79" s="383"/>
    </row>
    <row r="80" spans="1:16">
      <c r="A80" s="383"/>
      <c r="B80" s="383"/>
      <c r="C80" s="383"/>
      <c r="D80" s="383"/>
      <c r="E80" s="723"/>
      <c r="F80" s="724"/>
      <c r="G80" s="383"/>
      <c r="H80" s="383"/>
      <c r="I80" s="383"/>
      <c r="J80" s="383"/>
      <c r="K80" s="383"/>
      <c r="L80" s="383"/>
      <c r="M80" s="383"/>
      <c r="N80" s="383"/>
      <c r="O80" s="383"/>
      <c r="P80" s="383"/>
    </row>
    <row r="81" spans="1:16">
      <c r="A81" s="383"/>
      <c r="B81" s="383"/>
      <c r="C81" s="383"/>
      <c r="D81" s="383"/>
      <c r="E81" s="723"/>
      <c r="F81" s="724"/>
      <c r="G81" s="383"/>
      <c r="H81" s="383"/>
      <c r="I81" s="383"/>
      <c r="J81" s="383"/>
      <c r="K81" s="383"/>
      <c r="L81" s="383"/>
      <c r="M81" s="383"/>
      <c r="N81" s="383"/>
      <c r="O81" s="383"/>
      <c r="P81" s="383"/>
    </row>
    <row r="82" spans="1:16">
      <c r="A82" s="383"/>
      <c r="B82" s="383"/>
      <c r="C82" s="383"/>
      <c r="D82" s="383"/>
      <c r="E82" s="723"/>
      <c r="F82" s="724"/>
      <c r="G82" s="383"/>
      <c r="H82" s="383"/>
      <c r="I82" s="383"/>
      <c r="J82" s="383"/>
      <c r="K82" s="383"/>
      <c r="L82" s="383"/>
      <c r="M82" s="383"/>
      <c r="N82" s="383"/>
      <c r="O82" s="383"/>
      <c r="P82" s="383"/>
    </row>
    <row r="83" spans="1:16">
      <c r="A83" s="383"/>
      <c r="B83" s="383"/>
      <c r="C83" s="383"/>
      <c r="D83" s="383"/>
      <c r="E83" s="723"/>
      <c r="F83" s="724"/>
      <c r="G83" s="383"/>
      <c r="H83" s="383"/>
      <c r="I83" s="383"/>
      <c r="J83" s="383"/>
      <c r="K83" s="383"/>
      <c r="L83" s="383"/>
      <c r="M83" s="383"/>
      <c r="N83" s="383"/>
      <c r="O83" s="383"/>
      <c r="P83" s="383"/>
    </row>
    <row r="84" spans="1:16">
      <c r="A84" s="383"/>
      <c r="B84" s="383"/>
      <c r="C84" s="383"/>
      <c r="D84" s="383"/>
      <c r="E84" s="723"/>
      <c r="F84" s="724"/>
      <c r="G84" s="383"/>
      <c r="H84" s="383"/>
      <c r="I84" s="383"/>
      <c r="J84" s="383"/>
      <c r="K84" s="383"/>
      <c r="L84" s="383"/>
      <c r="M84" s="383"/>
      <c r="N84" s="383"/>
      <c r="O84" s="383"/>
      <c r="P84" s="383"/>
    </row>
    <row r="85" spans="1:16">
      <c r="A85" s="383"/>
      <c r="B85" s="383"/>
      <c r="C85" s="383"/>
      <c r="D85" s="383"/>
      <c r="E85" s="723"/>
      <c r="F85" s="724"/>
      <c r="G85" s="383"/>
      <c r="H85" s="383"/>
      <c r="I85" s="383"/>
      <c r="J85" s="383"/>
      <c r="K85" s="383"/>
      <c r="L85" s="383"/>
      <c r="M85" s="383"/>
      <c r="N85" s="383"/>
      <c r="O85" s="383"/>
      <c r="P85" s="383"/>
    </row>
    <row r="86" spans="1:16">
      <c r="A86" s="383"/>
      <c r="B86" s="383"/>
      <c r="C86" s="383"/>
      <c r="D86" s="383"/>
      <c r="E86" s="723"/>
      <c r="F86" s="724"/>
      <c r="G86" s="383"/>
      <c r="H86" s="383"/>
      <c r="I86" s="383"/>
      <c r="J86" s="383"/>
      <c r="K86" s="383"/>
      <c r="L86" s="383"/>
      <c r="M86" s="383"/>
      <c r="N86" s="383"/>
      <c r="O86" s="383"/>
      <c r="P86" s="383"/>
    </row>
    <row r="87" spans="1:16">
      <c r="A87" s="383"/>
      <c r="B87" s="383"/>
      <c r="C87" s="383"/>
      <c r="D87" s="383"/>
      <c r="E87" s="723"/>
      <c r="F87" s="724"/>
      <c r="G87" s="383"/>
      <c r="H87" s="383"/>
      <c r="I87" s="383"/>
      <c r="J87" s="383"/>
      <c r="K87" s="383"/>
      <c r="L87" s="383"/>
      <c r="M87" s="383"/>
      <c r="N87" s="383"/>
      <c r="O87" s="383"/>
      <c r="P87" s="383"/>
    </row>
    <row r="88" spans="1:16">
      <c r="A88" s="383"/>
      <c r="B88" s="383"/>
      <c r="C88" s="383"/>
      <c r="D88" s="383"/>
      <c r="E88" s="723"/>
      <c r="F88" s="724"/>
      <c r="G88" s="383"/>
      <c r="H88" s="383"/>
      <c r="I88" s="383"/>
      <c r="J88" s="383"/>
      <c r="K88" s="383"/>
      <c r="L88" s="383"/>
      <c r="M88" s="383"/>
      <c r="N88" s="383"/>
      <c r="O88" s="383"/>
      <c r="P88" s="383"/>
    </row>
    <row r="89" spans="1:16">
      <c r="A89" s="383"/>
      <c r="B89" s="383"/>
      <c r="C89" s="383"/>
      <c r="D89" s="383"/>
      <c r="E89" s="723"/>
      <c r="F89" s="722"/>
      <c r="G89" s="383"/>
      <c r="H89" s="383"/>
      <c r="I89" s="383"/>
      <c r="J89" s="383"/>
      <c r="K89" s="383"/>
      <c r="L89" s="383"/>
      <c r="M89" s="383"/>
      <c r="N89" s="383"/>
      <c r="O89" s="383"/>
      <c r="P89" s="383"/>
    </row>
    <row r="90" spans="1:16">
      <c r="A90" s="383"/>
      <c r="B90" s="383"/>
      <c r="C90" s="383"/>
      <c r="D90" s="383"/>
      <c r="E90" s="723"/>
      <c r="F90" s="722"/>
      <c r="G90" s="383"/>
      <c r="H90" s="383"/>
      <c r="I90" s="383"/>
      <c r="J90" s="383"/>
      <c r="K90" s="383"/>
      <c r="L90" s="383"/>
      <c r="M90" s="383"/>
      <c r="N90" s="383"/>
      <c r="O90" s="383"/>
      <c r="P90" s="383"/>
    </row>
    <row r="91" spans="1:16">
      <c r="A91" s="383"/>
      <c r="B91" s="383"/>
      <c r="C91" s="383"/>
      <c r="D91" s="383"/>
      <c r="E91" s="723"/>
      <c r="F91" s="722"/>
      <c r="G91" s="383"/>
      <c r="H91" s="383"/>
      <c r="I91" s="383"/>
      <c r="J91" s="383"/>
      <c r="K91" s="383"/>
      <c r="L91" s="383"/>
      <c r="M91" s="383"/>
      <c r="N91" s="383"/>
      <c r="O91" s="383"/>
      <c r="P91" s="383"/>
    </row>
    <row r="92" spans="1:16">
      <c r="A92" s="383"/>
      <c r="B92" s="383"/>
      <c r="C92" s="383"/>
      <c r="D92" s="383"/>
      <c r="E92" s="723"/>
      <c r="F92" s="722"/>
      <c r="G92" s="383"/>
      <c r="H92" s="383"/>
      <c r="I92" s="383"/>
      <c r="J92" s="383"/>
      <c r="K92" s="383"/>
      <c r="L92" s="383"/>
      <c r="M92" s="383"/>
      <c r="N92" s="383"/>
      <c r="O92" s="383"/>
      <c r="P92" s="383"/>
    </row>
    <row r="93" spans="1:16">
      <c r="A93" s="383"/>
      <c r="B93" s="383"/>
      <c r="C93" s="383"/>
      <c r="D93" s="383"/>
      <c r="E93" s="723"/>
      <c r="F93" s="722"/>
      <c r="G93" s="383"/>
      <c r="H93" s="383"/>
      <c r="I93" s="383"/>
      <c r="J93" s="383"/>
      <c r="K93" s="383"/>
      <c r="L93" s="383"/>
      <c r="M93" s="383"/>
      <c r="N93" s="383"/>
      <c r="O93" s="383"/>
      <c r="P93" s="383"/>
    </row>
    <row r="94" spans="1:16">
      <c r="A94" s="383"/>
      <c r="B94" s="383"/>
      <c r="C94" s="383"/>
      <c r="D94" s="383"/>
      <c r="E94" s="723"/>
      <c r="F94" s="722"/>
      <c r="G94" s="383"/>
      <c r="H94" s="383"/>
      <c r="I94" s="383"/>
      <c r="J94" s="383"/>
      <c r="K94" s="383"/>
      <c r="L94" s="383"/>
      <c r="M94" s="383"/>
      <c r="N94" s="383"/>
      <c r="O94" s="383"/>
      <c r="P94" s="383"/>
    </row>
    <row r="95" spans="1:16">
      <c r="A95" s="383"/>
      <c r="B95" s="383"/>
      <c r="C95" s="383"/>
      <c r="D95" s="383"/>
      <c r="E95" s="723"/>
      <c r="F95" s="722"/>
      <c r="G95" s="383"/>
      <c r="H95" s="383"/>
      <c r="I95" s="383"/>
      <c r="J95" s="383"/>
      <c r="K95" s="383"/>
      <c r="L95" s="383"/>
      <c r="M95" s="383"/>
      <c r="N95" s="383"/>
      <c r="O95" s="383"/>
      <c r="P95" s="383"/>
    </row>
    <row r="96" spans="1:16">
      <c r="A96" s="383"/>
      <c r="B96" s="383"/>
      <c r="C96" s="383"/>
      <c r="D96" s="383"/>
      <c r="E96" s="723"/>
      <c r="F96" s="722"/>
      <c r="G96" s="383"/>
      <c r="H96" s="383"/>
      <c r="I96" s="383"/>
      <c r="J96" s="383"/>
      <c r="K96" s="383"/>
      <c r="L96" s="383"/>
      <c r="M96" s="383"/>
      <c r="N96" s="383"/>
      <c r="O96" s="383"/>
      <c r="P96" s="383"/>
    </row>
    <row r="97" spans="1:16">
      <c r="A97" s="383"/>
      <c r="B97" s="383"/>
      <c r="C97" s="383"/>
      <c r="D97" s="383"/>
      <c r="E97" s="723"/>
      <c r="F97" s="722"/>
      <c r="G97" s="383"/>
      <c r="H97" s="383"/>
      <c r="I97" s="383"/>
      <c r="J97" s="383"/>
      <c r="K97" s="383"/>
      <c r="L97" s="383"/>
      <c r="M97" s="383"/>
      <c r="N97" s="383"/>
      <c r="O97" s="383"/>
      <c r="P97" s="383"/>
    </row>
    <row r="98" spans="1:16">
      <c r="A98" s="383"/>
      <c r="B98" s="383"/>
      <c r="C98" s="383"/>
      <c r="D98" s="383"/>
      <c r="E98" s="723"/>
      <c r="F98" s="722"/>
      <c r="G98" s="383"/>
      <c r="H98" s="383"/>
      <c r="I98" s="383"/>
      <c r="J98" s="383"/>
      <c r="K98" s="383"/>
      <c r="L98" s="383"/>
      <c r="M98" s="383"/>
      <c r="N98" s="383"/>
      <c r="O98" s="383"/>
      <c r="P98" s="383"/>
    </row>
    <row r="99" spans="1:16">
      <c r="A99" s="383"/>
      <c r="B99" s="383"/>
      <c r="C99" s="383"/>
      <c r="D99" s="383"/>
      <c r="E99" s="723"/>
      <c r="F99" s="722"/>
      <c r="G99" s="383"/>
      <c r="H99" s="383"/>
      <c r="I99" s="383"/>
      <c r="J99" s="383"/>
      <c r="K99" s="383"/>
      <c r="L99" s="383"/>
      <c r="M99" s="383"/>
      <c r="N99" s="383"/>
      <c r="O99" s="383"/>
      <c r="P99" s="383"/>
    </row>
    <row r="100" spans="1:16">
      <c r="A100" s="383"/>
      <c r="B100" s="383"/>
      <c r="C100" s="383"/>
      <c r="D100" s="383"/>
      <c r="E100" s="723"/>
      <c r="F100" s="722"/>
      <c r="G100" s="383"/>
      <c r="H100" s="383"/>
      <c r="I100" s="383"/>
      <c r="J100" s="383"/>
      <c r="K100" s="383"/>
      <c r="L100" s="383"/>
      <c r="M100" s="383"/>
      <c r="N100" s="383"/>
      <c r="O100" s="383"/>
      <c r="P100" s="383"/>
    </row>
    <row r="101" spans="1:16">
      <c r="A101" s="383"/>
      <c r="B101" s="383"/>
      <c r="C101" s="383"/>
      <c r="D101" s="383"/>
      <c r="E101" s="723"/>
      <c r="F101" s="722"/>
      <c r="G101" s="383"/>
      <c r="H101" s="383"/>
      <c r="I101" s="383"/>
      <c r="J101" s="383"/>
      <c r="K101" s="383"/>
      <c r="L101" s="383"/>
      <c r="M101" s="383"/>
      <c r="N101" s="383"/>
      <c r="O101" s="383"/>
      <c r="P101" s="383"/>
    </row>
    <row r="102" spans="1:16">
      <c r="A102" s="383"/>
      <c r="B102" s="383"/>
      <c r="C102" s="383"/>
      <c r="D102" s="383"/>
      <c r="E102" s="723"/>
      <c r="F102" s="722"/>
      <c r="G102" s="383"/>
      <c r="H102" s="383"/>
      <c r="I102" s="383"/>
      <c r="J102" s="383"/>
      <c r="K102" s="383"/>
      <c r="L102" s="383"/>
      <c r="M102" s="383"/>
      <c r="N102" s="383"/>
      <c r="O102" s="383"/>
      <c r="P102" s="383"/>
    </row>
    <row r="103" spans="1:16">
      <c r="A103" s="383"/>
      <c r="B103" s="383"/>
      <c r="C103" s="383"/>
      <c r="D103" s="383"/>
      <c r="E103" s="723"/>
      <c r="F103" s="722"/>
      <c r="G103" s="383"/>
      <c r="H103" s="383"/>
      <c r="I103" s="383"/>
      <c r="J103" s="383"/>
      <c r="K103" s="383"/>
      <c r="L103" s="383"/>
      <c r="M103" s="383"/>
      <c r="N103" s="383"/>
      <c r="O103" s="383"/>
      <c r="P103" s="383"/>
    </row>
    <row r="104" spans="1:16">
      <c r="A104" s="383"/>
      <c r="B104" s="383"/>
      <c r="C104" s="383"/>
      <c r="D104" s="383"/>
      <c r="E104" s="723"/>
      <c r="F104" s="722"/>
      <c r="G104" s="383"/>
      <c r="H104" s="383"/>
      <c r="I104" s="383"/>
      <c r="J104" s="383"/>
      <c r="K104" s="383"/>
      <c r="L104" s="383"/>
      <c r="M104" s="383"/>
      <c r="N104" s="383"/>
      <c r="O104" s="383"/>
      <c r="P104" s="383"/>
    </row>
    <row r="105" spans="1:16">
      <c r="A105" s="383"/>
      <c r="B105" s="383"/>
      <c r="C105" s="383"/>
      <c r="D105" s="383"/>
      <c r="E105" s="723"/>
      <c r="F105" s="722"/>
      <c r="G105" s="383"/>
      <c r="H105" s="383"/>
      <c r="I105" s="383"/>
      <c r="J105" s="383"/>
      <c r="K105" s="383"/>
      <c r="L105" s="383"/>
      <c r="M105" s="383"/>
      <c r="N105" s="383"/>
      <c r="O105" s="383"/>
      <c r="P105" s="383"/>
    </row>
    <row r="106" spans="1:16">
      <c r="A106" s="383"/>
      <c r="B106" s="383"/>
      <c r="C106" s="383"/>
      <c r="D106" s="383"/>
      <c r="E106" s="723"/>
      <c r="F106" s="722"/>
      <c r="G106" s="383"/>
      <c r="H106" s="383"/>
      <c r="I106" s="383"/>
      <c r="J106" s="383"/>
      <c r="K106" s="383"/>
      <c r="L106" s="383"/>
      <c r="M106" s="383"/>
      <c r="N106" s="383"/>
      <c r="O106" s="383"/>
      <c r="P106" s="383"/>
    </row>
    <row r="107" spans="1:16">
      <c r="A107" s="383"/>
      <c r="B107" s="383"/>
      <c r="C107" s="383"/>
      <c r="D107" s="383"/>
      <c r="E107" s="723"/>
      <c r="F107" s="722"/>
      <c r="G107" s="383"/>
      <c r="H107" s="383"/>
      <c r="I107" s="383"/>
      <c r="J107" s="383"/>
      <c r="K107" s="383"/>
      <c r="L107" s="383"/>
      <c r="M107" s="383"/>
      <c r="N107" s="383"/>
      <c r="O107" s="383"/>
      <c r="P107" s="383"/>
    </row>
    <row r="108" spans="1:16">
      <c r="A108" s="383"/>
      <c r="B108" s="383"/>
      <c r="C108" s="383"/>
      <c r="D108" s="383"/>
      <c r="E108" s="723"/>
      <c r="F108" s="722"/>
      <c r="G108" s="383"/>
      <c r="H108" s="383"/>
      <c r="I108" s="383"/>
      <c r="J108" s="383"/>
      <c r="K108" s="383"/>
      <c r="L108" s="383"/>
      <c r="M108" s="383"/>
      <c r="N108" s="383"/>
      <c r="O108" s="383"/>
      <c r="P108" s="383"/>
    </row>
    <row r="109" spans="1:16">
      <c r="A109" s="383"/>
      <c r="B109" s="383"/>
      <c r="C109" s="383"/>
      <c r="D109" s="383"/>
      <c r="E109" s="723"/>
      <c r="F109" s="722"/>
      <c r="G109" s="383"/>
      <c r="H109" s="383"/>
      <c r="I109" s="383"/>
      <c r="J109" s="383"/>
      <c r="K109" s="383"/>
      <c r="L109" s="383"/>
      <c r="M109" s="383"/>
      <c r="N109" s="383"/>
      <c r="O109" s="383"/>
      <c r="P109" s="383"/>
    </row>
    <row r="110" spans="1:16">
      <c r="A110" s="383"/>
      <c r="B110" s="383"/>
      <c r="C110" s="383"/>
      <c r="D110" s="383"/>
      <c r="E110" s="723"/>
      <c r="F110" s="722"/>
      <c r="G110" s="383"/>
      <c r="H110" s="383"/>
      <c r="I110" s="383"/>
      <c r="J110" s="383"/>
      <c r="K110" s="383"/>
      <c r="L110" s="383"/>
      <c r="M110" s="383"/>
      <c r="N110" s="383"/>
      <c r="O110" s="383"/>
      <c r="P110" s="383"/>
    </row>
    <row r="111" spans="1:16">
      <c r="A111" s="383"/>
      <c r="B111" s="383"/>
      <c r="C111" s="383"/>
      <c r="D111" s="383"/>
      <c r="E111" s="723"/>
      <c r="F111" s="722"/>
      <c r="G111" s="383"/>
      <c r="H111" s="383"/>
      <c r="I111" s="383"/>
      <c r="J111" s="383"/>
      <c r="K111" s="383"/>
      <c r="L111" s="383"/>
      <c r="M111" s="383"/>
      <c r="N111" s="383"/>
      <c r="O111" s="383"/>
      <c r="P111" s="383"/>
    </row>
    <row r="112" spans="1:16">
      <c r="A112" s="383"/>
      <c r="B112" s="383"/>
      <c r="C112" s="383"/>
      <c r="D112" s="383"/>
      <c r="E112" s="723"/>
      <c r="F112" s="722"/>
      <c r="G112" s="383"/>
      <c r="H112" s="383"/>
      <c r="I112" s="383"/>
      <c r="J112" s="383"/>
      <c r="K112" s="383"/>
      <c r="L112" s="383"/>
      <c r="M112" s="383"/>
      <c r="N112" s="383"/>
      <c r="O112" s="383"/>
      <c r="P112" s="383"/>
    </row>
    <row r="113" spans="1:16">
      <c r="A113" s="383"/>
      <c r="B113" s="383"/>
      <c r="C113" s="383"/>
      <c r="D113" s="383"/>
      <c r="E113" s="723"/>
      <c r="F113" s="722"/>
      <c r="G113" s="383"/>
      <c r="H113" s="383"/>
      <c r="I113" s="383"/>
      <c r="J113" s="383"/>
      <c r="K113" s="383"/>
      <c r="L113" s="383"/>
      <c r="M113" s="383"/>
      <c r="N113" s="383"/>
      <c r="O113" s="383"/>
      <c r="P113" s="383"/>
    </row>
    <row r="114" spans="1:16">
      <c r="A114" s="383"/>
      <c r="B114" s="383"/>
      <c r="C114" s="383"/>
      <c r="D114" s="383"/>
      <c r="E114" s="723"/>
      <c r="F114" s="722"/>
      <c r="G114" s="383"/>
      <c r="H114" s="383"/>
      <c r="I114" s="383"/>
      <c r="J114" s="383"/>
      <c r="K114" s="383"/>
      <c r="L114" s="383"/>
      <c r="M114" s="383"/>
      <c r="N114" s="383"/>
      <c r="O114" s="383"/>
      <c r="P114" s="383"/>
    </row>
    <row r="115" spans="1:16">
      <c r="A115" s="383"/>
      <c r="B115" s="383"/>
      <c r="C115" s="383"/>
      <c r="D115" s="383"/>
      <c r="E115" s="723"/>
      <c r="F115" s="722"/>
      <c r="G115" s="383"/>
      <c r="H115" s="383"/>
      <c r="I115" s="383"/>
      <c r="J115" s="383"/>
      <c r="K115" s="383"/>
      <c r="L115" s="383"/>
      <c r="M115" s="383"/>
      <c r="N115" s="383"/>
      <c r="O115" s="383"/>
      <c r="P115" s="383"/>
    </row>
    <row r="116" spans="1:16">
      <c r="A116" s="383"/>
      <c r="B116" s="383"/>
      <c r="C116" s="383"/>
      <c r="D116" s="383"/>
      <c r="E116" s="723"/>
      <c r="F116" s="722"/>
      <c r="G116" s="383"/>
      <c r="H116" s="383"/>
      <c r="I116" s="383"/>
      <c r="J116" s="383"/>
      <c r="K116" s="383"/>
      <c r="L116" s="383"/>
      <c r="M116" s="383"/>
      <c r="N116" s="383"/>
      <c r="O116" s="383"/>
      <c r="P116" s="383"/>
    </row>
    <row r="117" spans="1:16">
      <c r="A117" s="383"/>
      <c r="B117" s="383"/>
      <c r="C117" s="383"/>
      <c r="D117" s="383"/>
      <c r="E117" s="723"/>
      <c r="F117" s="722"/>
      <c r="G117" s="383"/>
      <c r="H117" s="383"/>
      <c r="I117" s="383"/>
      <c r="J117" s="383"/>
      <c r="K117" s="383"/>
      <c r="L117" s="383"/>
      <c r="M117" s="383"/>
      <c r="N117" s="383"/>
      <c r="O117" s="383"/>
      <c r="P117" s="383"/>
    </row>
    <row r="118" spans="1:16">
      <c r="A118" s="383"/>
      <c r="B118" s="383"/>
      <c r="C118" s="383"/>
      <c r="D118" s="383"/>
      <c r="E118" s="723"/>
      <c r="F118" s="722"/>
      <c r="G118" s="383"/>
      <c r="H118" s="383"/>
      <c r="I118" s="383"/>
      <c r="J118" s="383"/>
      <c r="K118" s="383"/>
      <c r="L118" s="383"/>
      <c r="M118" s="383"/>
      <c r="N118" s="383"/>
      <c r="O118" s="383"/>
      <c r="P118" s="383"/>
    </row>
    <row r="119" spans="1:16">
      <c r="A119" s="383"/>
      <c r="B119" s="383"/>
      <c r="C119" s="383"/>
      <c r="D119" s="383"/>
      <c r="E119" s="723"/>
      <c r="F119" s="722"/>
      <c r="G119" s="383"/>
      <c r="H119" s="383"/>
      <c r="I119" s="383"/>
      <c r="J119" s="383"/>
      <c r="K119" s="383"/>
      <c r="L119" s="383"/>
      <c r="M119" s="383"/>
      <c r="N119" s="383"/>
      <c r="O119" s="383"/>
      <c r="P119" s="383"/>
    </row>
    <row r="120" spans="1:16">
      <c r="A120" s="383"/>
      <c r="B120" s="383"/>
      <c r="C120" s="383"/>
      <c r="D120" s="383"/>
      <c r="E120" s="723"/>
      <c r="F120" s="722"/>
      <c r="G120" s="383"/>
      <c r="H120" s="383"/>
      <c r="I120" s="383"/>
      <c r="J120" s="383"/>
      <c r="K120" s="383"/>
      <c r="L120" s="383"/>
      <c r="M120" s="383"/>
      <c r="N120" s="383"/>
      <c r="O120" s="383"/>
      <c r="P120" s="383"/>
    </row>
    <row r="121" spans="1:16">
      <c r="A121" s="383"/>
      <c r="B121" s="383"/>
      <c r="C121" s="383"/>
      <c r="D121" s="383"/>
      <c r="E121" s="723"/>
      <c r="F121" s="722"/>
      <c r="G121" s="383"/>
      <c r="H121" s="383"/>
      <c r="I121" s="383"/>
      <c r="J121" s="383"/>
      <c r="K121" s="383"/>
      <c r="L121" s="383"/>
      <c r="M121" s="383"/>
      <c r="N121" s="383"/>
      <c r="O121" s="383"/>
      <c r="P121" s="383"/>
    </row>
    <row r="122" spans="1:16">
      <c r="A122" s="383"/>
      <c r="B122" s="383"/>
      <c r="C122" s="383"/>
      <c r="D122" s="383"/>
      <c r="E122" s="723"/>
      <c r="F122" s="722"/>
      <c r="G122" s="383"/>
      <c r="H122" s="383"/>
      <c r="I122" s="383"/>
      <c r="J122" s="383"/>
      <c r="K122" s="383"/>
      <c r="L122" s="383"/>
      <c r="M122" s="383"/>
      <c r="N122" s="383"/>
      <c r="O122" s="383"/>
      <c r="P122" s="383"/>
    </row>
    <row r="123" spans="1:16">
      <c r="A123" s="383"/>
      <c r="B123" s="383"/>
      <c r="C123" s="383"/>
      <c r="D123" s="383"/>
      <c r="E123" s="723"/>
      <c r="F123" s="722"/>
      <c r="G123" s="383"/>
      <c r="H123" s="383"/>
      <c r="I123" s="383"/>
      <c r="J123" s="383"/>
      <c r="K123" s="383"/>
      <c r="L123" s="383"/>
      <c r="M123" s="383"/>
      <c r="N123" s="383"/>
      <c r="O123" s="383"/>
      <c r="P123" s="383"/>
    </row>
    <row r="124" spans="1:16">
      <c r="A124" s="383"/>
      <c r="B124" s="383"/>
      <c r="C124" s="383"/>
      <c r="D124" s="383"/>
      <c r="E124" s="723"/>
      <c r="F124" s="722"/>
      <c r="G124" s="383"/>
      <c r="H124" s="383"/>
      <c r="I124" s="383"/>
      <c r="J124" s="383"/>
      <c r="K124" s="383"/>
      <c r="L124" s="383"/>
      <c r="M124" s="383"/>
      <c r="N124" s="383"/>
      <c r="O124" s="383"/>
      <c r="P124" s="383"/>
    </row>
    <row r="125" spans="1:16">
      <c r="A125" s="383"/>
      <c r="B125" s="383"/>
      <c r="C125" s="383"/>
      <c r="D125" s="383"/>
      <c r="E125" s="723"/>
      <c r="F125" s="722"/>
      <c r="G125" s="383"/>
      <c r="H125" s="383"/>
      <c r="I125" s="383"/>
      <c r="J125" s="383"/>
      <c r="K125" s="383"/>
      <c r="L125" s="383"/>
      <c r="M125" s="383"/>
      <c r="N125" s="383"/>
      <c r="O125" s="383"/>
      <c r="P125" s="383"/>
    </row>
    <row r="126" spans="1:16">
      <c r="A126" s="383"/>
      <c r="B126" s="383"/>
      <c r="C126" s="383"/>
      <c r="D126" s="383"/>
      <c r="E126" s="723"/>
      <c r="F126" s="722"/>
      <c r="G126" s="383"/>
      <c r="H126" s="383"/>
      <c r="I126" s="383"/>
      <c r="J126" s="383"/>
      <c r="K126" s="383"/>
      <c r="L126" s="383"/>
      <c r="M126" s="383"/>
      <c r="N126" s="383"/>
      <c r="O126" s="383"/>
      <c r="P126" s="383"/>
    </row>
    <row r="127" spans="1:16">
      <c r="A127" s="383"/>
      <c r="B127" s="383"/>
      <c r="C127" s="383"/>
      <c r="D127" s="383"/>
      <c r="E127" s="723"/>
      <c r="F127" s="722"/>
      <c r="G127" s="383"/>
      <c r="H127" s="383"/>
      <c r="I127" s="383"/>
      <c r="J127" s="383"/>
      <c r="K127" s="383"/>
      <c r="L127" s="383"/>
      <c r="M127" s="383"/>
      <c r="N127" s="383"/>
      <c r="O127" s="383"/>
      <c r="P127" s="383"/>
    </row>
    <row r="128" spans="1:16">
      <c r="A128" s="383"/>
      <c r="B128" s="383"/>
      <c r="C128" s="383"/>
      <c r="D128" s="383"/>
      <c r="E128" s="723"/>
      <c r="F128" s="722"/>
      <c r="G128" s="383"/>
      <c r="H128" s="383"/>
      <c r="I128" s="383"/>
      <c r="J128" s="383"/>
      <c r="K128" s="383"/>
      <c r="L128" s="383"/>
      <c r="M128" s="383"/>
      <c r="N128" s="383"/>
      <c r="O128" s="383"/>
      <c r="P128" s="383"/>
    </row>
    <row r="129" spans="1:16">
      <c r="A129" s="383"/>
      <c r="B129" s="383"/>
      <c r="C129" s="383"/>
      <c r="D129" s="383"/>
      <c r="E129" s="723"/>
      <c r="F129" s="722"/>
      <c r="G129" s="383"/>
      <c r="H129" s="383"/>
      <c r="I129" s="383"/>
      <c r="J129" s="383"/>
      <c r="K129" s="383"/>
      <c r="L129" s="383"/>
      <c r="M129" s="383"/>
      <c r="N129" s="383"/>
      <c r="O129" s="383"/>
      <c r="P129" s="383"/>
    </row>
    <row r="130" spans="1:16">
      <c r="A130" s="383"/>
      <c r="B130" s="383"/>
      <c r="C130" s="383"/>
      <c r="D130" s="383"/>
      <c r="E130" s="723"/>
      <c r="F130" s="722"/>
      <c r="G130" s="383"/>
      <c r="H130" s="383"/>
      <c r="I130" s="383"/>
      <c r="J130" s="383"/>
      <c r="K130" s="383"/>
      <c r="L130" s="383"/>
      <c r="M130" s="383"/>
      <c r="N130" s="383"/>
      <c r="O130" s="383"/>
      <c r="P130" s="383"/>
    </row>
    <row r="131" spans="1:16">
      <c r="A131" s="383"/>
      <c r="B131" s="383"/>
      <c r="C131" s="383"/>
      <c r="D131" s="383"/>
      <c r="E131" s="723"/>
      <c r="F131" s="722"/>
      <c r="G131" s="383"/>
      <c r="H131" s="383"/>
      <c r="I131" s="383"/>
      <c r="J131" s="383"/>
      <c r="K131" s="383"/>
      <c r="L131" s="383"/>
      <c r="M131" s="383"/>
      <c r="N131" s="383"/>
      <c r="O131" s="383"/>
      <c r="P131" s="383"/>
    </row>
    <row r="132" spans="1:16">
      <c r="A132" s="383"/>
      <c r="B132" s="383"/>
      <c r="C132" s="383"/>
      <c r="D132" s="383"/>
      <c r="E132" s="723"/>
      <c r="F132" s="722"/>
      <c r="G132" s="383"/>
      <c r="H132" s="383"/>
      <c r="I132" s="383"/>
      <c r="J132" s="383"/>
      <c r="K132" s="383"/>
      <c r="L132" s="383"/>
      <c r="M132" s="383"/>
      <c r="N132" s="383"/>
      <c r="O132" s="383"/>
      <c r="P132" s="383"/>
    </row>
    <row r="133" spans="1:16">
      <c r="A133" s="383"/>
      <c r="B133" s="383"/>
      <c r="C133" s="383"/>
      <c r="D133" s="383"/>
      <c r="E133" s="723"/>
      <c r="F133" s="722"/>
      <c r="G133" s="383"/>
      <c r="H133" s="383"/>
      <c r="I133" s="383"/>
      <c r="J133" s="383"/>
      <c r="K133" s="383"/>
      <c r="L133" s="383"/>
      <c r="M133" s="383"/>
      <c r="N133" s="383"/>
      <c r="O133" s="383"/>
      <c r="P133" s="383"/>
    </row>
    <row r="134" spans="1:16">
      <c r="A134" s="383"/>
      <c r="B134" s="383"/>
      <c r="C134" s="383"/>
      <c r="D134" s="383"/>
      <c r="E134" s="723"/>
      <c r="F134" s="722"/>
      <c r="G134" s="383"/>
      <c r="H134" s="383"/>
      <c r="I134" s="383"/>
      <c r="J134" s="383"/>
      <c r="K134" s="383"/>
      <c r="L134" s="383"/>
      <c r="M134" s="383"/>
      <c r="N134" s="383"/>
      <c r="O134" s="383"/>
      <c r="P134" s="383"/>
    </row>
    <row r="135" spans="1:16">
      <c r="A135" s="383"/>
      <c r="B135" s="383"/>
      <c r="C135" s="383"/>
      <c r="D135" s="383"/>
      <c r="E135" s="723"/>
      <c r="F135" s="722"/>
      <c r="G135" s="383"/>
      <c r="H135" s="383"/>
      <c r="I135" s="383"/>
      <c r="J135" s="383"/>
      <c r="K135" s="383"/>
      <c r="L135" s="383"/>
      <c r="M135" s="383"/>
      <c r="N135" s="383"/>
      <c r="O135" s="383"/>
      <c r="P135" s="383"/>
    </row>
    <row r="136" spans="1:16">
      <c r="A136" s="383"/>
      <c r="B136" s="383"/>
      <c r="C136" s="383"/>
      <c r="D136" s="383"/>
      <c r="E136" s="723"/>
      <c r="F136" s="722"/>
      <c r="G136" s="383"/>
      <c r="H136" s="383"/>
      <c r="I136" s="383"/>
      <c r="J136" s="383"/>
      <c r="K136" s="383"/>
      <c r="L136" s="383"/>
      <c r="M136" s="383"/>
      <c r="N136" s="383"/>
      <c r="O136" s="383"/>
      <c r="P136" s="383"/>
    </row>
    <row r="137" spans="1:16">
      <c r="A137" s="383"/>
      <c r="B137" s="383"/>
      <c r="C137" s="383"/>
      <c r="D137" s="383"/>
      <c r="E137" s="723"/>
      <c r="F137" s="722"/>
      <c r="G137" s="383"/>
      <c r="H137" s="383"/>
      <c r="I137" s="383"/>
      <c r="J137" s="383"/>
      <c r="K137" s="383"/>
      <c r="L137" s="383"/>
      <c r="M137" s="383"/>
      <c r="N137" s="383"/>
      <c r="O137" s="383"/>
      <c r="P137" s="383"/>
    </row>
    <row r="138" spans="1:16">
      <c r="A138" s="383"/>
      <c r="B138" s="383"/>
      <c r="C138" s="383"/>
      <c r="D138" s="383"/>
      <c r="E138" s="723"/>
      <c r="F138" s="722"/>
      <c r="G138" s="383"/>
      <c r="H138" s="383"/>
      <c r="I138" s="383"/>
      <c r="J138" s="383"/>
      <c r="K138" s="383"/>
      <c r="L138" s="383"/>
      <c r="M138" s="383"/>
      <c r="N138" s="383"/>
      <c r="O138" s="383"/>
      <c r="P138" s="383"/>
    </row>
    <row r="139" spans="1:16">
      <c r="A139" s="383"/>
      <c r="B139" s="383"/>
      <c r="C139" s="383"/>
      <c r="D139" s="383"/>
      <c r="E139" s="723"/>
      <c r="F139" s="722"/>
      <c r="G139" s="383"/>
      <c r="H139" s="383"/>
      <c r="I139" s="383"/>
      <c r="J139" s="383"/>
      <c r="K139" s="383"/>
      <c r="L139" s="383"/>
      <c r="M139" s="383"/>
      <c r="N139" s="383"/>
      <c r="O139" s="383"/>
      <c r="P139" s="383"/>
    </row>
    <row r="140" spans="1:16">
      <c r="A140" s="383"/>
      <c r="B140" s="383"/>
      <c r="C140" s="383"/>
      <c r="D140" s="383"/>
      <c r="E140" s="723"/>
      <c r="F140" s="722"/>
      <c r="G140" s="383"/>
      <c r="H140" s="383"/>
      <c r="I140" s="383"/>
      <c r="J140" s="383"/>
      <c r="K140" s="383"/>
      <c r="L140" s="383"/>
      <c r="M140" s="383"/>
      <c r="N140" s="383"/>
      <c r="O140" s="383"/>
      <c r="P140" s="383"/>
    </row>
    <row r="141" spans="1:16">
      <c r="A141" s="383"/>
      <c r="B141" s="383"/>
      <c r="C141" s="383"/>
      <c r="D141" s="383"/>
      <c r="E141" s="723"/>
      <c r="F141" s="722"/>
      <c r="G141" s="383"/>
      <c r="H141" s="383"/>
      <c r="I141" s="383"/>
      <c r="J141" s="383"/>
      <c r="K141" s="383"/>
      <c r="L141" s="383"/>
      <c r="M141" s="383"/>
      <c r="N141" s="383"/>
      <c r="O141" s="383"/>
      <c r="P141" s="383"/>
    </row>
    <row r="142" spans="1:16">
      <c r="A142" s="383"/>
      <c r="B142" s="383"/>
      <c r="C142" s="383"/>
      <c r="D142" s="383"/>
      <c r="E142" s="723"/>
      <c r="F142" s="722"/>
      <c r="G142" s="383"/>
      <c r="H142" s="383"/>
      <c r="I142" s="383"/>
      <c r="J142" s="383"/>
      <c r="K142" s="383"/>
      <c r="L142" s="383"/>
      <c r="M142" s="383"/>
      <c r="N142" s="383"/>
      <c r="O142" s="383"/>
      <c r="P142" s="383"/>
    </row>
    <row r="143" spans="1:16">
      <c r="A143" s="383"/>
      <c r="B143" s="383"/>
      <c r="C143" s="383"/>
      <c r="D143" s="383"/>
      <c r="E143" s="723"/>
      <c r="F143" s="722"/>
      <c r="G143" s="383"/>
      <c r="H143" s="383"/>
      <c r="I143" s="383"/>
      <c r="J143" s="383"/>
      <c r="K143" s="383"/>
      <c r="L143" s="383"/>
      <c r="M143" s="383"/>
      <c r="N143" s="383"/>
      <c r="O143" s="383"/>
      <c r="P143" s="383"/>
    </row>
    <row r="144" spans="1:16">
      <c r="A144" s="383"/>
      <c r="B144" s="383"/>
      <c r="C144" s="383"/>
      <c r="D144" s="383"/>
      <c r="E144" s="723"/>
      <c r="F144" s="722"/>
      <c r="G144" s="383"/>
      <c r="H144" s="383"/>
      <c r="I144" s="383"/>
      <c r="J144" s="383"/>
      <c r="K144" s="383"/>
      <c r="L144" s="383"/>
      <c r="M144" s="383"/>
      <c r="N144" s="383"/>
      <c r="O144" s="383"/>
      <c r="P144" s="383"/>
    </row>
    <row r="145" spans="1:16">
      <c r="A145" s="383"/>
      <c r="B145" s="383"/>
      <c r="C145" s="383"/>
      <c r="D145" s="383"/>
      <c r="E145" s="723"/>
      <c r="F145" s="722"/>
      <c r="G145" s="383"/>
      <c r="H145" s="383"/>
      <c r="I145" s="383"/>
      <c r="J145" s="383"/>
      <c r="K145" s="383"/>
      <c r="L145" s="383"/>
      <c r="M145" s="383"/>
      <c r="N145" s="383"/>
      <c r="O145" s="383"/>
      <c r="P145" s="383"/>
    </row>
    <row r="146" spans="1:16">
      <c r="A146" s="383"/>
      <c r="B146" s="383"/>
      <c r="C146" s="383"/>
      <c r="D146" s="383"/>
      <c r="E146" s="723"/>
      <c r="F146" s="722"/>
      <c r="G146" s="383"/>
      <c r="H146" s="383"/>
      <c r="I146" s="383"/>
      <c r="J146" s="383"/>
      <c r="K146" s="383"/>
      <c r="L146" s="383"/>
      <c r="M146" s="383"/>
      <c r="N146" s="383"/>
      <c r="O146" s="383"/>
      <c r="P146" s="383"/>
    </row>
    <row r="147" spans="1:16">
      <c r="A147" s="383"/>
      <c r="B147" s="383"/>
      <c r="C147" s="383"/>
      <c r="D147" s="383"/>
      <c r="E147" s="723"/>
      <c r="F147" s="722"/>
      <c r="G147" s="383"/>
      <c r="H147" s="383"/>
      <c r="I147" s="383"/>
      <c r="J147" s="383"/>
      <c r="K147" s="383"/>
      <c r="L147" s="383"/>
      <c r="M147" s="383"/>
      <c r="N147" s="383"/>
      <c r="O147" s="383"/>
      <c r="P147" s="383"/>
    </row>
    <row r="148" spans="1:16">
      <c r="A148" s="383"/>
      <c r="B148" s="383"/>
      <c r="C148" s="383"/>
      <c r="D148" s="383"/>
      <c r="E148" s="723"/>
      <c r="F148" s="722"/>
      <c r="G148" s="383"/>
      <c r="H148" s="383"/>
      <c r="I148" s="383"/>
      <c r="J148" s="383"/>
      <c r="K148" s="383"/>
      <c r="L148" s="383"/>
      <c r="M148" s="383"/>
      <c r="N148" s="383"/>
      <c r="O148" s="383"/>
      <c r="P148" s="383"/>
    </row>
    <row r="149" spans="1:16">
      <c r="A149" s="383"/>
      <c r="B149" s="383"/>
      <c r="C149" s="383"/>
      <c r="D149" s="383"/>
      <c r="E149" s="723"/>
      <c r="F149" s="722"/>
      <c r="G149" s="383"/>
      <c r="H149" s="383"/>
      <c r="I149" s="383"/>
      <c r="J149" s="383"/>
      <c r="K149" s="383"/>
      <c r="L149" s="383"/>
      <c r="M149" s="383"/>
      <c r="N149" s="383"/>
      <c r="O149" s="383"/>
      <c r="P149" s="383"/>
    </row>
    <row r="150" spans="1:16">
      <c r="A150" s="383"/>
      <c r="B150" s="383"/>
      <c r="C150" s="383"/>
      <c r="D150" s="383"/>
      <c r="E150" s="723"/>
      <c r="F150" s="722"/>
      <c r="G150" s="383"/>
      <c r="H150" s="383"/>
      <c r="I150" s="383"/>
      <c r="J150" s="383"/>
      <c r="K150" s="383"/>
      <c r="L150" s="383"/>
      <c r="M150" s="383"/>
      <c r="N150" s="383"/>
      <c r="O150" s="383"/>
      <c r="P150" s="383"/>
    </row>
    <row r="151" spans="1:16">
      <c r="A151" s="383"/>
      <c r="B151" s="383"/>
      <c r="C151" s="383"/>
      <c r="D151" s="383"/>
      <c r="E151" s="723"/>
      <c r="F151" s="722"/>
      <c r="G151" s="383"/>
      <c r="H151" s="383"/>
      <c r="I151" s="383"/>
      <c r="J151" s="383"/>
      <c r="K151" s="383"/>
      <c r="L151" s="383"/>
      <c r="M151" s="383"/>
      <c r="N151" s="383"/>
      <c r="O151" s="383"/>
      <c r="P151" s="383"/>
    </row>
    <row r="152" spans="1:16">
      <c r="A152" s="383"/>
      <c r="B152" s="383"/>
      <c r="C152" s="383"/>
      <c r="D152" s="383"/>
      <c r="E152" s="723"/>
      <c r="F152" s="722"/>
      <c r="G152" s="383"/>
      <c r="H152" s="383"/>
      <c r="I152" s="383"/>
      <c r="J152" s="383"/>
      <c r="K152" s="383"/>
      <c r="L152" s="383"/>
      <c r="M152" s="383"/>
      <c r="N152" s="383"/>
      <c r="O152" s="383"/>
      <c r="P152" s="383"/>
    </row>
    <row r="153" spans="1:16">
      <c r="A153" s="383"/>
      <c r="B153" s="383"/>
      <c r="C153" s="383"/>
      <c r="D153" s="383"/>
      <c r="E153" s="723"/>
      <c r="F153" s="722"/>
      <c r="G153" s="383"/>
      <c r="H153" s="383"/>
      <c r="I153" s="383"/>
      <c r="J153" s="383"/>
      <c r="K153" s="383"/>
      <c r="L153" s="383"/>
      <c r="M153" s="383"/>
      <c r="N153" s="383"/>
      <c r="O153" s="383"/>
      <c r="P153" s="383"/>
    </row>
    <row r="154" spans="1:16">
      <c r="A154" s="383"/>
      <c r="B154" s="383"/>
      <c r="C154" s="383"/>
      <c r="D154" s="383"/>
      <c r="E154" s="723"/>
      <c r="F154" s="722"/>
      <c r="G154" s="383"/>
      <c r="H154" s="383"/>
      <c r="I154" s="383"/>
      <c r="J154" s="383"/>
      <c r="K154" s="383"/>
      <c r="L154" s="383"/>
      <c r="M154" s="383"/>
      <c r="N154" s="383"/>
      <c r="O154" s="383"/>
      <c r="P154" s="383"/>
    </row>
    <row r="155" spans="1:16">
      <c r="A155" s="383"/>
      <c r="B155" s="383"/>
      <c r="C155" s="383"/>
      <c r="D155" s="383"/>
      <c r="E155" s="723"/>
      <c r="F155" s="722"/>
      <c r="G155" s="383"/>
      <c r="H155" s="383"/>
      <c r="I155" s="383"/>
      <c r="J155" s="383"/>
      <c r="K155" s="383"/>
      <c r="L155" s="383"/>
      <c r="M155" s="383"/>
      <c r="N155" s="383"/>
      <c r="O155" s="383"/>
      <c r="P155" s="383"/>
    </row>
    <row r="156" spans="1:16">
      <c r="A156" s="383"/>
      <c r="B156" s="383"/>
      <c r="C156" s="383"/>
      <c r="D156" s="383"/>
      <c r="E156" s="723"/>
      <c r="F156" s="722"/>
      <c r="G156" s="383"/>
      <c r="H156" s="383"/>
      <c r="I156" s="383"/>
      <c r="J156" s="383"/>
      <c r="K156" s="383"/>
      <c r="L156" s="383"/>
      <c r="M156" s="383"/>
      <c r="N156" s="383"/>
      <c r="O156" s="383"/>
      <c r="P156" s="383"/>
    </row>
    <row r="157" spans="1:16">
      <c r="A157" s="383"/>
      <c r="B157" s="383"/>
      <c r="C157" s="383"/>
      <c r="D157" s="383"/>
      <c r="E157" s="723"/>
      <c r="F157" s="722"/>
      <c r="G157" s="383"/>
      <c r="H157" s="383"/>
      <c r="I157" s="383"/>
      <c r="J157" s="383"/>
      <c r="K157" s="383"/>
      <c r="L157" s="383"/>
      <c r="M157" s="383"/>
      <c r="N157" s="383"/>
      <c r="O157" s="383"/>
      <c r="P157" s="383"/>
    </row>
    <row r="158" spans="1:16">
      <c r="A158" s="383"/>
      <c r="B158" s="383"/>
      <c r="C158" s="383"/>
      <c r="D158" s="383"/>
      <c r="E158" s="723"/>
      <c r="F158" s="722"/>
      <c r="G158" s="383"/>
      <c r="H158" s="383"/>
      <c r="I158" s="725"/>
      <c r="J158" s="726"/>
      <c r="K158" s="726"/>
      <c r="L158" s="726"/>
      <c r="M158" s="726"/>
      <c r="N158" s="726"/>
      <c r="O158" s="726"/>
      <c r="P158" s="726"/>
    </row>
    <row r="159" spans="1:16">
      <c r="A159" s="383"/>
      <c r="B159" s="383"/>
      <c r="C159" s="383"/>
      <c r="D159" s="383"/>
      <c r="E159" s="723"/>
      <c r="F159" s="722"/>
      <c r="G159" s="383"/>
      <c r="H159" s="383"/>
      <c r="I159" s="104"/>
    </row>
    <row r="160" spans="1:16">
      <c r="A160" s="383"/>
      <c r="B160" s="383"/>
      <c r="C160" s="383"/>
      <c r="D160" s="383"/>
      <c r="E160" s="723"/>
      <c r="F160" s="722"/>
      <c r="G160" s="383"/>
      <c r="H160" s="383"/>
      <c r="I160" s="104"/>
    </row>
    <row r="161" spans="1:9">
      <c r="A161" s="383"/>
      <c r="B161" s="383"/>
      <c r="C161" s="383"/>
      <c r="D161" s="383"/>
      <c r="E161" s="723"/>
      <c r="F161" s="722"/>
      <c r="G161" s="383"/>
      <c r="H161" s="383"/>
      <c r="I161" s="104"/>
    </row>
    <row r="162" spans="1:9">
      <c r="A162" s="383"/>
      <c r="B162" s="383"/>
      <c r="C162" s="383"/>
      <c r="D162" s="383"/>
      <c r="E162" s="723"/>
      <c r="F162" s="722"/>
      <c r="G162" s="383"/>
      <c r="H162" s="383"/>
      <c r="I162" s="104"/>
    </row>
    <row r="163" spans="1:9">
      <c r="A163" s="383"/>
      <c r="B163" s="383"/>
      <c r="C163" s="383"/>
      <c r="D163" s="383"/>
      <c r="E163" s="723"/>
      <c r="F163" s="722"/>
      <c r="G163" s="383"/>
      <c r="H163" s="383"/>
      <c r="I163" s="104"/>
    </row>
    <row r="164" spans="1:9">
      <c r="A164" s="383"/>
      <c r="B164" s="383"/>
      <c r="C164" s="383"/>
      <c r="D164" s="383"/>
      <c r="E164" s="723"/>
      <c r="F164" s="722"/>
      <c r="G164" s="383"/>
      <c r="H164" s="383"/>
      <c r="I164" s="104"/>
    </row>
    <row r="165" spans="1:9">
      <c r="A165" s="383"/>
      <c r="B165" s="383"/>
      <c r="C165" s="383"/>
      <c r="D165" s="383"/>
      <c r="E165" s="723"/>
      <c r="F165" s="722"/>
      <c r="G165" s="383"/>
      <c r="H165" s="383"/>
      <c r="I165" s="104"/>
    </row>
    <row r="166" spans="1:9">
      <c r="A166" s="383"/>
      <c r="B166" s="383"/>
      <c r="C166" s="383"/>
      <c r="D166" s="383"/>
      <c r="E166" s="723"/>
      <c r="F166" s="722"/>
      <c r="G166" s="383"/>
      <c r="H166" s="383"/>
      <c r="I166" s="104"/>
    </row>
  </sheetData>
  <mergeCells count="19">
    <mergeCell ref="B15:D15"/>
    <mergeCell ref="A1:F1"/>
    <mergeCell ref="A2:F2"/>
    <mergeCell ref="A3:F3"/>
    <mergeCell ref="B5:C5"/>
    <mergeCell ref="B11:D11"/>
    <mergeCell ref="A75:C75"/>
    <mergeCell ref="D75:F75"/>
    <mergeCell ref="B17:D17"/>
    <mergeCell ref="B19:C19"/>
    <mergeCell ref="B21:D21"/>
    <mergeCell ref="B29:D29"/>
    <mergeCell ref="B44:D44"/>
    <mergeCell ref="B56:D56"/>
    <mergeCell ref="A72:F72"/>
    <mergeCell ref="A73:C73"/>
    <mergeCell ref="D73:F73"/>
    <mergeCell ref="A74:C74"/>
    <mergeCell ref="D74:F74"/>
  </mergeCells>
  <pageMargins left="0.7" right="0.7" top="0.75" bottom="0.75" header="0.3" footer="0.3"/>
  <pageSetup orientation="landscape" r:id="rId1"/>
  <headerFooter>
    <oddFooter>Page &amp;P of &amp;N</oddFooter>
  </headerFooter>
</worksheet>
</file>

<file path=xl/worksheets/sheet217.xml><?xml version="1.0" encoding="utf-8"?>
<worksheet xmlns="http://schemas.openxmlformats.org/spreadsheetml/2006/main" xmlns:r="http://schemas.openxmlformats.org/officeDocument/2006/relationships">
  <sheetPr>
    <tabColor theme="5" tint="-0.499984740745262"/>
  </sheetPr>
  <dimension ref="A1:AE262"/>
  <sheetViews>
    <sheetView view="pageLayout" topLeftCell="A39" workbookViewId="0">
      <selection activeCell="D40" sqref="D40"/>
    </sheetView>
  </sheetViews>
  <sheetFormatPr defaultRowHeight="15.75"/>
  <cols>
    <col min="1" max="1" width="6.7109375" style="50" customWidth="1"/>
    <col min="2" max="2" width="12.85546875" style="50" customWidth="1"/>
    <col min="3" max="3" width="45" style="50" customWidth="1"/>
    <col min="4" max="4" width="27.5703125" style="50" customWidth="1"/>
    <col min="5" max="5" width="19.28515625" style="60" customWidth="1"/>
    <col min="6" max="6" width="10" style="50" customWidth="1"/>
    <col min="7" max="16384" width="9.140625" style="50"/>
  </cols>
  <sheetData>
    <row r="1" spans="1:31">
      <c r="A1" s="2149" t="s">
        <v>133</v>
      </c>
      <c r="B1" s="2149"/>
      <c r="C1" s="2149"/>
      <c r="D1" s="2149"/>
      <c r="E1" s="2149"/>
      <c r="F1" s="2149"/>
      <c r="G1" s="283"/>
      <c r="H1" s="283"/>
      <c r="I1" s="283"/>
      <c r="J1" s="283"/>
      <c r="K1" s="283"/>
      <c r="L1" s="283"/>
      <c r="M1" s="283"/>
      <c r="N1" s="283"/>
      <c r="O1" s="283"/>
      <c r="P1" s="283"/>
      <c r="Q1" s="283"/>
      <c r="R1" s="283"/>
      <c r="S1" s="283"/>
      <c r="T1" s="283"/>
      <c r="U1" s="283"/>
      <c r="V1" s="283"/>
      <c r="W1" s="283"/>
      <c r="X1" s="283"/>
      <c r="Y1" s="283"/>
      <c r="Z1" s="283"/>
      <c r="AA1" s="283"/>
      <c r="AB1" s="283"/>
      <c r="AC1" s="283"/>
      <c r="AD1" s="283"/>
    </row>
    <row r="2" spans="1:31">
      <c r="A2" s="2149" t="s">
        <v>11405</v>
      </c>
      <c r="B2" s="2149"/>
      <c r="C2" s="2149"/>
      <c r="D2" s="2149"/>
      <c r="E2" s="2149"/>
      <c r="F2" s="2149"/>
      <c r="G2" s="497"/>
      <c r="H2" s="497"/>
      <c r="I2" s="497"/>
      <c r="J2" s="497"/>
      <c r="K2" s="497"/>
      <c r="L2" s="497"/>
      <c r="M2" s="497"/>
      <c r="N2" s="497"/>
      <c r="O2" s="497"/>
      <c r="P2" s="497"/>
      <c r="Q2" s="497"/>
      <c r="R2" s="497"/>
      <c r="S2" s="497"/>
      <c r="T2" s="497"/>
      <c r="U2" s="497"/>
      <c r="V2" s="497"/>
      <c r="W2" s="497"/>
      <c r="X2" s="497"/>
      <c r="Y2" s="497"/>
      <c r="Z2" s="497"/>
      <c r="AA2" s="497"/>
      <c r="AB2" s="497"/>
      <c r="AC2" s="497"/>
      <c r="AD2" s="497"/>
      <c r="AE2" s="101"/>
    </row>
    <row r="3" spans="1:31">
      <c r="A3" s="2149" t="s">
        <v>140</v>
      </c>
      <c r="B3" s="2149"/>
      <c r="C3" s="2149"/>
      <c r="D3" s="2149"/>
      <c r="E3" s="2149"/>
      <c r="F3" s="2149"/>
      <c r="G3" s="497"/>
      <c r="H3" s="497"/>
      <c r="I3" s="497"/>
      <c r="J3" s="497"/>
      <c r="K3" s="497"/>
      <c r="L3" s="497"/>
      <c r="M3" s="497"/>
      <c r="N3" s="497"/>
      <c r="O3" s="497"/>
      <c r="P3" s="497"/>
      <c r="Q3" s="497"/>
      <c r="R3" s="497"/>
      <c r="S3" s="497"/>
      <c r="T3" s="497"/>
      <c r="U3" s="497"/>
      <c r="V3" s="497"/>
      <c r="W3" s="497"/>
      <c r="X3" s="497"/>
      <c r="Y3" s="497"/>
      <c r="Z3" s="497"/>
      <c r="AA3" s="497"/>
      <c r="AB3" s="497"/>
      <c r="AC3" s="497"/>
      <c r="AD3" s="497"/>
      <c r="AE3" s="101"/>
    </row>
    <row r="4" spans="1:31" ht="36" customHeight="1">
      <c r="A4" s="212" t="s">
        <v>134</v>
      </c>
      <c r="B4" s="114" t="s">
        <v>135</v>
      </c>
      <c r="C4" s="112" t="s">
        <v>0</v>
      </c>
      <c r="D4" s="39" t="s">
        <v>4326</v>
      </c>
      <c r="E4" s="105" t="s">
        <v>4327</v>
      </c>
      <c r="F4" s="355" t="s">
        <v>1489</v>
      </c>
      <c r="G4" s="497"/>
      <c r="H4" s="497"/>
      <c r="I4" s="497"/>
      <c r="J4" s="497"/>
      <c r="K4" s="497"/>
      <c r="L4" s="497"/>
      <c r="M4" s="497"/>
      <c r="N4" s="497"/>
      <c r="O4" s="497"/>
      <c r="P4" s="497"/>
      <c r="Q4" s="497"/>
      <c r="R4" s="497"/>
      <c r="S4" s="497"/>
      <c r="T4" s="497"/>
      <c r="U4" s="497"/>
      <c r="V4" s="497"/>
      <c r="W4" s="497"/>
      <c r="X4" s="497"/>
      <c r="Y4" s="497"/>
      <c r="Z4" s="497"/>
      <c r="AA4" s="497"/>
      <c r="AB4" s="497"/>
      <c r="AC4" s="497"/>
      <c r="AD4" s="497"/>
      <c r="AE4" s="101"/>
    </row>
    <row r="5" spans="1:31" s="126" customFormat="1" ht="15.75" customHeight="1">
      <c r="A5" s="249"/>
      <c r="B5" s="2195" t="s">
        <v>4328</v>
      </c>
      <c r="C5" s="2195"/>
      <c r="D5" s="56"/>
      <c r="E5" s="266"/>
      <c r="F5" s="377"/>
      <c r="G5" s="674"/>
      <c r="H5" s="674"/>
      <c r="I5" s="674"/>
      <c r="J5" s="674"/>
      <c r="K5" s="674"/>
      <c r="L5" s="674"/>
      <c r="M5" s="674"/>
      <c r="N5" s="674"/>
      <c r="O5" s="674"/>
      <c r="P5" s="674"/>
      <c r="Q5" s="674"/>
      <c r="R5" s="674"/>
      <c r="S5" s="674"/>
      <c r="T5" s="674"/>
      <c r="U5" s="674"/>
      <c r="V5" s="674"/>
      <c r="W5" s="674"/>
      <c r="X5" s="674"/>
      <c r="Y5" s="674"/>
      <c r="Z5" s="674"/>
      <c r="AA5" s="674"/>
      <c r="AB5" s="674"/>
      <c r="AC5" s="674"/>
      <c r="AD5" s="674"/>
    </row>
    <row r="6" spans="1:31" ht="31.5">
      <c r="A6" s="50">
        <v>1</v>
      </c>
      <c r="B6" s="50" t="s">
        <v>1</v>
      </c>
      <c r="C6" s="50" t="s">
        <v>13334</v>
      </c>
      <c r="D6" s="50" t="s">
        <v>239</v>
      </c>
      <c r="E6" s="222">
        <v>2760000</v>
      </c>
      <c r="F6" s="50" t="s">
        <v>118</v>
      </c>
      <c r="G6" s="497"/>
      <c r="H6" s="497"/>
      <c r="I6" s="497"/>
      <c r="J6" s="497"/>
      <c r="K6" s="497"/>
      <c r="L6" s="497"/>
      <c r="M6" s="497"/>
      <c r="N6" s="497"/>
      <c r="O6" s="497"/>
      <c r="P6" s="497"/>
      <c r="Q6" s="497"/>
      <c r="R6" s="497"/>
      <c r="S6" s="497"/>
      <c r="T6" s="497"/>
      <c r="U6" s="497"/>
      <c r="V6" s="497"/>
      <c r="W6" s="497"/>
      <c r="X6" s="497"/>
      <c r="Y6" s="497"/>
      <c r="Z6" s="497"/>
      <c r="AA6" s="497"/>
      <c r="AB6" s="497"/>
      <c r="AC6" s="497"/>
      <c r="AD6" s="497"/>
      <c r="AE6" s="101"/>
    </row>
    <row r="7" spans="1:31" ht="78.75">
      <c r="A7" s="50">
        <v>2</v>
      </c>
      <c r="B7" s="50" t="s">
        <v>5</v>
      </c>
      <c r="C7" s="50" t="s">
        <v>13335</v>
      </c>
      <c r="D7" s="50" t="s">
        <v>4571</v>
      </c>
      <c r="E7" s="117">
        <v>1538452.07</v>
      </c>
      <c r="F7" s="50" t="s">
        <v>118</v>
      </c>
      <c r="G7" s="497"/>
      <c r="H7" s="497"/>
      <c r="I7" s="497"/>
      <c r="J7" s="497"/>
      <c r="K7" s="497"/>
      <c r="L7" s="497"/>
      <c r="M7" s="497"/>
      <c r="N7" s="497"/>
      <c r="O7" s="497"/>
      <c r="P7" s="497"/>
      <c r="Q7" s="497"/>
      <c r="R7" s="497"/>
      <c r="S7" s="497"/>
      <c r="T7" s="497"/>
      <c r="U7" s="497"/>
      <c r="V7" s="497"/>
      <c r="W7" s="497"/>
      <c r="X7" s="497"/>
      <c r="Y7" s="497"/>
      <c r="Z7" s="497"/>
      <c r="AA7" s="497"/>
      <c r="AB7" s="497"/>
      <c r="AC7" s="497"/>
      <c r="AD7" s="497"/>
      <c r="AE7" s="101"/>
    </row>
    <row r="8" spans="1:31" ht="31.5">
      <c r="A8" s="50">
        <v>3</v>
      </c>
      <c r="B8" s="50" t="s">
        <v>7</v>
      </c>
      <c r="C8" s="51" t="s">
        <v>13336</v>
      </c>
      <c r="D8" s="50" t="s">
        <v>4506</v>
      </c>
      <c r="E8" s="117">
        <v>100000</v>
      </c>
      <c r="F8" s="50" t="s">
        <v>118</v>
      </c>
      <c r="G8" s="497"/>
      <c r="H8" s="497"/>
      <c r="I8" s="497"/>
      <c r="J8" s="497"/>
      <c r="K8" s="497"/>
      <c r="L8" s="497"/>
      <c r="M8" s="497"/>
      <c r="N8" s="497"/>
      <c r="O8" s="497"/>
      <c r="P8" s="497"/>
      <c r="Q8" s="497"/>
      <c r="R8" s="497"/>
      <c r="S8" s="497"/>
      <c r="T8" s="497"/>
      <c r="U8" s="497"/>
      <c r="V8" s="497"/>
      <c r="W8" s="497"/>
      <c r="X8" s="497"/>
      <c r="Y8" s="497"/>
      <c r="Z8" s="497"/>
      <c r="AA8" s="497"/>
      <c r="AB8" s="497"/>
      <c r="AC8" s="497"/>
      <c r="AD8" s="497"/>
      <c r="AE8" s="101"/>
    </row>
    <row r="9" spans="1:31" ht="31.5">
      <c r="A9" s="50">
        <v>4</v>
      </c>
      <c r="B9" s="50" t="s">
        <v>10</v>
      </c>
      <c r="C9" s="51" t="s">
        <v>13337</v>
      </c>
      <c r="D9" s="50" t="s">
        <v>4507</v>
      </c>
      <c r="E9" s="117">
        <v>100000</v>
      </c>
      <c r="F9" s="50" t="s">
        <v>118</v>
      </c>
      <c r="G9" s="497"/>
      <c r="H9" s="497"/>
      <c r="I9" s="497"/>
      <c r="J9" s="497"/>
      <c r="K9" s="497"/>
      <c r="L9" s="497"/>
      <c r="M9" s="497"/>
      <c r="N9" s="497"/>
      <c r="O9" s="497"/>
      <c r="P9" s="497"/>
      <c r="Q9" s="497"/>
      <c r="R9" s="497"/>
      <c r="S9" s="497"/>
      <c r="T9" s="497"/>
      <c r="U9" s="497"/>
      <c r="V9" s="497"/>
      <c r="W9" s="497"/>
      <c r="X9" s="497"/>
      <c r="Y9" s="497"/>
      <c r="Z9" s="497"/>
      <c r="AA9" s="497"/>
      <c r="AB9" s="497"/>
      <c r="AC9" s="497"/>
      <c r="AD9" s="497"/>
      <c r="AE9" s="101"/>
    </row>
    <row r="10" spans="1:31" ht="47.25">
      <c r="A10" s="50">
        <v>5</v>
      </c>
      <c r="B10" s="50" t="s">
        <v>12</v>
      </c>
      <c r="C10" s="50" t="s">
        <v>13338</v>
      </c>
      <c r="D10" s="50" t="s">
        <v>14</v>
      </c>
      <c r="E10" s="117">
        <v>2044000</v>
      </c>
      <c r="F10" s="50" t="s">
        <v>118</v>
      </c>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101"/>
    </row>
    <row r="11" spans="1:31" s="126" customFormat="1">
      <c r="A11" s="159"/>
      <c r="B11" s="2215" t="s">
        <v>4132</v>
      </c>
      <c r="C11" s="2220"/>
      <c r="D11" s="2216"/>
      <c r="E11" s="119"/>
      <c r="F11" s="50"/>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row>
    <row r="12" spans="1:31" ht="78.75">
      <c r="A12" s="50">
        <v>6</v>
      </c>
      <c r="B12" s="50" t="s">
        <v>5</v>
      </c>
      <c r="C12" s="50" t="s">
        <v>13339</v>
      </c>
      <c r="D12" s="50" t="s">
        <v>686</v>
      </c>
      <c r="E12" s="117">
        <v>771226</v>
      </c>
      <c r="F12" s="50" t="s">
        <v>118</v>
      </c>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101"/>
    </row>
    <row r="13" spans="1:31" ht="47.25">
      <c r="A13" s="50">
        <v>7</v>
      </c>
      <c r="B13" s="50" t="s">
        <v>12</v>
      </c>
      <c r="C13" s="50" t="s">
        <v>13340</v>
      </c>
      <c r="D13" s="50" t="s">
        <v>14</v>
      </c>
      <c r="E13" s="117">
        <v>800000</v>
      </c>
      <c r="F13" s="50" t="s">
        <v>118</v>
      </c>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101"/>
    </row>
    <row r="14" spans="1:31" ht="63">
      <c r="A14" s="50">
        <v>8</v>
      </c>
      <c r="B14" s="50" t="s">
        <v>360</v>
      </c>
      <c r="C14" s="50" t="s">
        <v>13341</v>
      </c>
      <c r="D14" s="50" t="s">
        <v>1736</v>
      </c>
      <c r="E14" s="117">
        <v>1700000</v>
      </c>
      <c r="F14" s="50" t="s">
        <v>118</v>
      </c>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101"/>
    </row>
    <row r="15" spans="1:31">
      <c r="B15" s="2215" t="s">
        <v>593</v>
      </c>
      <c r="C15" s="2216"/>
      <c r="E15" s="11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101"/>
    </row>
    <row r="16" spans="1:31" ht="47.25">
      <c r="A16" s="50">
        <v>9</v>
      </c>
      <c r="B16" s="50" t="s">
        <v>39</v>
      </c>
      <c r="C16" s="50" t="s">
        <v>13342</v>
      </c>
      <c r="D16" s="50" t="s">
        <v>4509</v>
      </c>
      <c r="E16" s="117">
        <v>16700000</v>
      </c>
      <c r="F16" s="50" t="s">
        <v>118</v>
      </c>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101"/>
    </row>
    <row r="17" spans="1:31" ht="47.25">
      <c r="A17" s="50">
        <v>10</v>
      </c>
      <c r="B17" s="50" t="s">
        <v>41</v>
      </c>
      <c r="C17" s="50" t="s">
        <v>13343</v>
      </c>
      <c r="D17" s="50" t="s">
        <v>4510</v>
      </c>
      <c r="E17" s="117">
        <v>10000000</v>
      </c>
      <c r="F17" s="50" t="s">
        <v>118</v>
      </c>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101"/>
    </row>
    <row r="18" spans="1:31" ht="47.25">
      <c r="A18" s="50">
        <v>11</v>
      </c>
      <c r="B18" s="50" t="s">
        <v>4720</v>
      </c>
      <c r="C18" s="50" t="s">
        <v>13344</v>
      </c>
      <c r="D18" s="50" t="s">
        <v>4721</v>
      </c>
      <c r="E18" s="117">
        <v>560219</v>
      </c>
      <c r="F18" s="50" t="s">
        <v>118</v>
      </c>
      <c r="G18" s="497"/>
      <c r="H18" s="497"/>
      <c r="I18" s="497"/>
      <c r="J18" s="497"/>
      <c r="K18" s="497"/>
      <c r="L18" s="497"/>
      <c r="M18" s="497"/>
      <c r="N18" s="497"/>
      <c r="O18" s="497"/>
      <c r="P18" s="497"/>
      <c r="Q18" s="497"/>
      <c r="R18" s="497"/>
      <c r="S18" s="497"/>
      <c r="T18" s="497"/>
      <c r="U18" s="497"/>
      <c r="V18" s="497"/>
      <c r="W18" s="497"/>
      <c r="X18" s="497"/>
      <c r="Y18" s="497"/>
      <c r="Z18" s="497"/>
      <c r="AA18" s="497"/>
      <c r="AB18" s="497"/>
      <c r="AC18" s="497"/>
      <c r="AD18" s="497"/>
      <c r="AE18" s="101"/>
    </row>
    <row r="19" spans="1:31">
      <c r="B19" s="2192" t="s">
        <v>207</v>
      </c>
      <c r="C19" s="2415"/>
      <c r="E19" s="11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101"/>
    </row>
    <row r="20" spans="1:31" ht="63">
      <c r="A20" s="50">
        <v>12</v>
      </c>
      <c r="B20" s="50" t="s">
        <v>195</v>
      </c>
      <c r="C20" s="50" t="s">
        <v>13345</v>
      </c>
      <c r="D20" s="50" t="s">
        <v>196</v>
      </c>
      <c r="E20" s="117">
        <v>5738993.4500000002</v>
      </c>
      <c r="F20" s="50" t="s">
        <v>4</v>
      </c>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101"/>
    </row>
    <row r="21" spans="1:31">
      <c r="B21" s="2192" t="s">
        <v>2408</v>
      </c>
      <c r="C21" s="2415"/>
      <c r="E21" s="117"/>
      <c r="G21" s="497"/>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101"/>
    </row>
    <row r="22" spans="1:31" ht="63">
      <c r="A22" s="50">
        <v>13</v>
      </c>
      <c r="B22" s="51" t="s">
        <v>11406</v>
      </c>
      <c r="C22" s="51" t="s">
        <v>13346</v>
      </c>
      <c r="D22" s="51" t="s">
        <v>11407</v>
      </c>
      <c r="E22" s="117">
        <v>1154299</v>
      </c>
      <c r="F22" s="50" t="s">
        <v>4</v>
      </c>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101"/>
    </row>
    <row r="23" spans="1:31" ht="47.25">
      <c r="A23" s="50">
        <v>14</v>
      </c>
      <c r="B23" s="51" t="s">
        <v>11408</v>
      </c>
      <c r="C23" s="51" t="s">
        <v>13347</v>
      </c>
      <c r="D23" s="51" t="s">
        <v>11409</v>
      </c>
      <c r="E23" s="222">
        <v>1000000</v>
      </c>
      <c r="F23" s="50" t="s">
        <v>4</v>
      </c>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101"/>
    </row>
    <row r="24" spans="1:31" ht="47.25">
      <c r="A24" s="50">
        <v>15</v>
      </c>
      <c r="B24" s="51" t="s">
        <v>11410</v>
      </c>
      <c r="C24" s="51" t="s">
        <v>13348</v>
      </c>
      <c r="D24" s="51" t="s">
        <v>11409</v>
      </c>
      <c r="E24" s="222">
        <v>1000000</v>
      </c>
      <c r="F24" s="50" t="s">
        <v>4</v>
      </c>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101"/>
    </row>
    <row r="25" spans="1:31" ht="63">
      <c r="A25" s="50">
        <v>16</v>
      </c>
      <c r="B25" s="51" t="s">
        <v>11411</v>
      </c>
      <c r="C25" s="51" t="s">
        <v>13349</v>
      </c>
      <c r="D25" s="51" t="s">
        <v>11412</v>
      </c>
      <c r="E25" s="117">
        <v>5000000</v>
      </c>
      <c r="F25" s="50" t="s">
        <v>4</v>
      </c>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101"/>
    </row>
    <row r="26" spans="1:31">
      <c r="B26" s="2192" t="s">
        <v>2487</v>
      </c>
      <c r="C26" s="2415"/>
      <c r="D26" s="51"/>
      <c r="E26" s="11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101"/>
    </row>
    <row r="27" spans="1:31" ht="126">
      <c r="A27" s="50">
        <v>17</v>
      </c>
      <c r="B27" s="50" t="s">
        <v>11413</v>
      </c>
      <c r="C27" s="51" t="s">
        <v>13350</v>
      </c>
      <c r="D27" s="51" t="s">
        <v>11414</v>
      </c>
      <c r="E27" s="116">
        <v>5000000</v>
      </c>
      <c r="F27" s="50" t="s">
        <v>4</v>
      </c>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101"/>
    </row>
    <row r="28" spans="1:31" ht="47.25">
      <c r="A28" s="50">
        <v>18</v>
      </c>
      <c r="B28" s="50" t="s">
        <v>11415</v>
      </c>
      <c r="C28" s="51" t="s">
        <v>13351</v>
      </c>
      <c r="D28" s="51" t="s">
        <v>11416</v>
      </c>
      <c r="E28" s="116">
        <v>5000000</v>
      </c>
      <c r="F28" s="50" t="s">
        <v>4</v>
      </c>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101"/>
    </row>
    <row r="29" spans="1:31" ht="47.25">
      <c r="A29" s="50">
        <v>19</v>
      </c>
      <c r="B29" s="50" t="s">
        <v>13330</v>
      </c>
      <c r="C29" s="51" t="s">
        <v>13352</v>
      </c>
      <c r="D29" s="51" t="s">
        <v>11417</v>
      </c>
      <c r="E29" s="116">
        <v>5000000</v>
      </c>
      <c r="F29" s="50" t="s">
        <v>4</v>
      </c>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101"/>
    </row>
    <row r="30" spans="1:31" ht="126">
      <c r="A30" s="50">
        <v>20</v>
      </c>
      <c r="B30" s="50" t="s">
        <v>11418</v>
      </c>
      <c r="C30" s="51" t="s">
        <v>13353</v>
      </c>
      <c r="D30" s="51" t="s">
        <v>11419</v>
      </c>
      <c r="E30" s="116">
        <v>9712052</v>
      </c>
      <c r="F30" s="50" t="s">
        <v>4</v>
      </c>
      <c r="G30" s="497"/>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101"/>
    </row>
    <row r="31" spans="1:31" ht="220.5">
      <c r="A31" s="50">
        <v>21</v>
      </c>
      <c r="B31" s="50" t="s">
        <v>11420</v>
      </c>
      <c r="C31" s="51" t="s">
        <v>13354</v>
      </c>
      <c r="D31" s="51" t="s">
        <v>13331</v>
      </c>
      <c r="E31" s="116">
        <v>5000000</v>
      </c>
      <c r="F31" s="50" t="s">
        <v>4</v>
      </c>
      <c r="G31" s="497"/>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101"/>
    </row>
    <row r="32" spans="1:31">
      <c r="B32" s="2198" t="s">
        <v>4557</v>
      </c>
      <c r="C32" s="2226"/>
      <c r="D32" s="51"/>
      <c r="E32" s="116"/>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101"/>
    </row>
    <row r="33" spans="1:31" ht="78.75">
      <c r="A33" s="50">
        <v>22</v>
      </c>
      <c r="B33" s="51" t="s">
        <v>11421</v>
      </c>
      <c r="C33" s="51" t="s">
        <v>13355</v>
      </c>
      <c r="D33" s="51" t="s">
        <v>11422</v>
      </c>
      <c r="E33" s="117">
        <v>1000000</v>
      </c>
      <c r="F33" s="50" t="s">
        <v>4</v>
      </c>
      <c r="G33" s="497"/>
      <c r="H33" s="497"/>
      <c r="I33" s="497"/>
      <c r="J33" s="497"/>
      <c r="K33" s="497"/>
      <c r="L33" s="497"/>
      <c r="M33" s="497"/>
      <c r="N33" s="497"/>
      <c r="O33" s="497"/>
      <c r="P33" s="497"/>
      <c r="Q33" s="497"/>
      <c r="R33" s="497"/>
      <c r="S33" s="497"/>
      <c r="T33" s="497"/>
      <c r="U33" s="497"/>
      <c r="V33" s="497"/>
      <c r="W33" s="497"/>
      <c r="X33" s="497"/>
      <c r="Y33" s="497"/>
      <c r="Z33" s="497"/>
      <c r="AA33" s="497"/>
      <c r="AB33" s="497"/>
      <c r="AC33" s="497"/>
      <c r="AD33" s="497"/>
      <c r="AE33" s="101"/>
    </row>
    <row r="34" spans="1:31" ht="110.25">
      <c r="A34" s="50">
        <v>23</v>
      </c>
      <c r="B34" s="51" t="s">
        <v>11423</v>
      </c>
      <c r="C34" s="51" t="s">
        <v>13356</v>
      </c>
      <c r="D34" s="51" t="s">
        <v>11424</v>
      </c>
      <c r="E34" s="117">
        <v>10000000</v>
      </c>
      <c r="F34" s="50" t="s">
        <v>4</v>
      </c>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101"/>
    </row>
    <row r="35" spans="1:31" ht="78.75">
      <c r="A35" s="50">
        <v>24</v>
      </c>
      <c r="B35" s="51" t="s">
        <v>11423</v>
      </c>
      <c r="C35" s="51" t="s">
        <v>13357</v>
      </c>
      <c r="D35" s="51" t="s">
        <v>11425</v>
      </c>
      <c r="E35" s="117">
        <v>5000000</v>
      </c>
      <c r="F35" s="50" t="s">
        <v>4</v>
      </c>
      <c r="G35" s="497"/>
      <c r="H35" s="497"/>
      <c r="I35" s="497"/>
      <c r="J35" s="497"/>
      <c r="K35" s="497"/>
      <c r="L35" s="497"/>
      <c r="M35" s="497"/>
      <c r="N35" s="497"/>
      <c r="O35" s="497"/>
      <c r="P35" s="497"/>
      <c r="Q35" s="497"/>
      <c r="R35" s="497"/>
      <c r="S35" s="497"/>
      <c r="T35" s="497"/>
      <c r="U35" s="497"/>
      <c r="V35" s="497"/>
      <c r="W35" s="497"/>
      <c r="X35" s="497"/>
      <c r="Y35" s="497"/>
      <c r="Z35" s="497"/>
      <c r="AA35" s="497"/>
      <c r="AB35" s="497"/>
      <c r="AC35" s="497"/>
      <c r="AD35" s="497"/>
      <c r="AE35" s="101"/>
    </row>
    <row r="36" spans="1:31" ht="63">
      <c r="A36" s="50">
        <v>25</v>
      </c>
      <c r="B36" s="51" t="s">
        <v>11426</v>
      </c>
      <c r="C36" s="51" t="s">
        <v>13358</v>
      </c>
      <c r="D36" s="51" t="s">
        <v>13333</v>
      </c>
      <c r="E36" s="117">
        <v>2000000</v>
      </c>
      <c r="F36" s="50" t="s">
        <v>4</v>
      </c>
      <c r="G36" s="497"/>
      <c r="H36" s="497"/>
      <c r="I36" s="497"/>
      <c r="J36" s="497"/>
      <c r="K36" s="497"/>
      <c r="L36" s="497"/>
      <c r="M36" s="497"/>
      <c r="N36" s="497"/>
      <c r="O36" s="497"/>
      <c r="P36" s="497"/>
      <c r="Q36" s="497"/>
      <c r="R36" s="497"/>
      <c r="S36" s="497"/>
      <c r="T36" s="497"/>
      <c r="U36" s="497"/>
      <c r="V36" s="497"/>
      <c r="W36" s="497"/>
      <c r="X36" s="497"/>
      <c r="Y36" s="497"/>
      <c r="Z36" s="497"/>
      <c r="AA36" s="497"/>
      <c r="AB36" s="497"/>
      <c r="AC36" s="497"/>
      <c r="AD36" s="497"/>
      <c r="AE36" s="101"/>
    </row>
    <row r="37" spans="1:31">
      <c r="B37" s="2189" t="s">
        <v>2271</v>
      </c>
      <c r="C37" s="2191"/>
      <c r="D37" s="160"/>
      <c r="E37" s="11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101"/>
    </row>
    <row r="38" spans="1:31" ht="78.75">
      <c r="A38" s="50">
        <v>26</v>
      </c>
      <c r="B38" s="51" t="s">
        <v>381</v>
      </c>
      <c r="C38" s="51" t="s">
        <v>13359</v>
      </c>
      <c r="D38" s="51" t="s">
        <v>4535</v>
      </c>
      <c r="E38" s="222">
        <v>2180817</v>
      </c>
      <c r="F38" s="50" t="s">
        <v>4</v>
      </c>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101"/>
    </row>
    <row r="39" spans="1:31" s="126" customFormat="1">
      <c r="A39" s="159"/>
      <c r="B39" s="2171" t="s">
        <v>4536</v>
      </c>
      <c r="C39" s="2171"/>
      <c r="D39" s="159"/>
      <c r="E39" s="119"/>
      <c r="F39" s="50"/>
      <c r="G39" s="674"/>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row>
    <row r="40" spans="1:31" ht="63">
      <c r="A40" s="50">
        <v>27</v>
      </c>
      <c r="B40" s="51" t="s">
        <v>11426</v>
      </c>
      <c r="C40" s="50" t="s">
        <v>13360</v>
      </c>
      <c r="D40" s="51" t="s">
        <v>11429</v>
      </c>
      <c r="E40" s="222">
        <v>1180817</v>
      </c>
      <c r="F40" s="50" t="s">
        <v>4</v>
      </c>
      <c r="G40" s="497"/>
      <c r="H40" s="497"/>
      <c r="I40" s="497"/>
      <c r="J40" s="497"/>
      <c r="K40" s="497"/>
      <c r="L40" s="497"/>
      <c r="M40" s="497"/>
      <c r="N40" s="497"/>
      <c r="O40" s="497"/>
      <c r="P40" s="497"/>
      <c r="Q40" s="497"/>
      <c r="R40" s="497"/>
      <c r="S40" s="497"/>
      <c r="T40" s="497"/>
      <c r="U40" s="497"/>
      <c r="V40" s="497"/>
      <c r="W40" s="497"/>
      <c r="X40" s="497"/>
      <c r="Y40" s="497"/>
      <c r="Z40" s="497"/>
      <c r="AA40" s="497"/>
      <c r="AB40" s="497"/>
      <c r="AC40" s="497"/>
      <c r="AD40" s="497"/>
      <c r="AE40" s="101"/>
    </row>
    <row r="41" spans="1:31" ht="63">
      <c r="A41" s="50">
        <v>28</v>
      </c>
      <c r="B41" s="51" t="s">
        <v>11430</v>
      </c>
      <c r="C41" s="50" t="s">
        <v>13361</v>
      </c>
      <c r="D41" s="51" t="s">
        <v>11431</v>
      </c>
      <c r="E41" s="117">
        <v>1000000</v>
      </c>
      <c r="F41" s="50" t="s">
        <v>4</v>
      </c>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101"/>
    </row>
    <row r="42" spans="1:31">
      <c r="B42" s="2167" t="s">
        <v>1946</v>
      </c>
      <c r="C42" s="2167"/>
      <c r="D42" s="2167"/>
      <c r="E42" s="277">
        <f>SUM(E6:E41)</f>
        <v>103040875.52000001</v>
      </c>
      <c r="F42" s="304"/>
      <c r="G42" s="497"/>
      <c r="H42" s="497"/>
      <c r="I42" s="497"/>
      <c r="J42" s="497"/>
      <c r="K42" s="497"/>
      <c r="L42" s="497"/>
      <c r="M42" s="497"/>
      <c r="N42" s="497"/>
      <c r="O42" s="497"/>
      <c r="P42" s="497"/>
      <c r="Q42" s="497"/>
      <c r="R42" s="497"/>
      <c r="S42" s="497"/>
      <c r="T42" s="497"/>
      <c r="U42" s="497"/>
      <c r="V42" s="497"/>
      <c r="W42" s="497"/>
      <c r="X42" s="672"/>
      <c r="Y42" s="284"/>
      <c r="Z42" s="284"/>
      <c r="AA42" s="284"/>
      <c r="AB42" s="284"/>
      <c r="AC42" s="284"/>
      <c r="AD42" s="284"/>
    </row>
    <row r="43" spans="1:31" s="126" customFormat="1" ht="93.6" customHeight="1">
      <c r="A43" s="2143" t="s">
        <v>1391</v>
      </c>
      <c r="B43" s="2143"/>
      <c r="C43" s="2143"/>
      <c r="D43" s="2143" t="s">
        <v>172</v>
      </c>
      <c r="E43" s="2143"/>
      <c r="F43" s="2143"/>
      <c r="J43" s="692"/>
    </row>
    <row r="44" spans="1:31">
      <c r="A44" s="497"/>
      <c r="B44" s="497"/>
      <c r="C44" s="497"/>
      <c r="D44" s="497"/>
      <c r="E44" s="383"/>
      <c r="F44" s="497"/>
      <c r="G44" s="497"/>
      <c r="H44" s="497"/>
      <c r="I44" s="497"/>
      <c r="J44" s="497"/>
      <c r="K44" s="497"/>
      <c r="L44" s="497"/>
      <c r="M44" s="497"/>
      <c r="N44" s="497"/>
      <c r="O44" s="497"/>
      <c r="P44" s="497"/>
      <c r="Q44" s="497"/>
      <c r="R44" s="497"/>
      <c r="S44" s="497"/>
      <c r="T44" s="101"/>
    </row>
    <row r="45" spans="1:31">
      <c r="A45" s="497"/>
      <c r="B45" s="497"/>
      <c r="C45" s="497"/>
      <c r="D45" s="497"/>
      <c r="E45" s="383"/>
      <c r="F45" s="497"/>
      <c r="G45" s="497"/>
      <c r="H45" s="497"/>
      <c r="I45" s="497"/>
      <c r="J45" s="497"/>
      <c r="K45" s="497"/>
      <c r="L45" s="497"/>
      <c r="M45" s="497"/>
      <c r="N45" s="497"/>
      <c r="O45" s="497"/>
      <c r="P45" s="497"/>
      <c r="Q45" s="497"/>
      <c r="R45" s="497"/>
      <c r="S45" s="497"/>
      <c r="T45" s="101"/>
    </row>
    <row r="46" spans="1:31">
      <c r="A46" s="497"/>
      <c r="B46" s="497"/>
      <c r="C46" s="497"/>
      <c r="D46" s="497"/>
      <c r="E46" s="383"/>
      <c r="F46" s="497"/>
      <c r="G46" s="497"/>
      <c r="H46" s="497"/>
      <c r="I46" s="497"/>
      <c r="J46" s="497"/>
      <c r="K46" s="497"/>
      <c r="L46" s="497"/>
      <c r="M46" s="497"/>
      <c r="N46" s="497"/>
      <c r="O46" s="497"/>
      <c r="P46" s="497"/>
      <c r="Q46" s="497"/>
      <c r="R46" s="497"/>
      <c r="S46" s="497"/>
      <c r="T46" s="101"/>
    </row>
    <row r="47" spans="1:31">
      <c r="A47" s="497"/>
      <c r="B47" s="497"/>
      <c r="C47" s="497"/>
      <c r="D47" s="497"/>
      <c r="E47" s="383"/>
      <c r="F47" s="497"/>
      <c r="G47" s="497"/>
      <c r="H47" s="497"/>
      <c r="I47" s="497"/>
      <c r="J47" s="497"/>
      <c r="K47" s="497"/>
      <c r="L47" s="497"/>
      <c r="M47" s="497"/>
      <c r="N47" s="497"/>
      <c r="O47" s="497"/>
      <c r="P47" s="497"/>
      <c r="Q47" s="497"/>
      <c r="R47" s="497"/>
      <c r="S47" s="497"/>
      <c r="T47" s="101"/>
    </row>
    <row r="48" spans="1:31">
      <c r="A48" s="497"/>
      <c r="B48" s="497"/>
      <c r="C48" s="497"/>
      <c r="D48" s="497"/>
      <c r="E48" s="383"/>
      <c r="F48" s="497"/>
      <c r="G48" s="497"/>
      <c r="H48" s="497"/>
      <c r="I48" s="497"/>
      <c r="J48" s="497"/>
      <c r="K48" s="497"/>
      <c r="L48" s="497"/>
      <c r="M48" s="497"/>
      <c r="N48" s="497"/>
      <c r="O48" s="497"/>
      <c r="P48" s="497"/>
      <c r="Q48" s="497"/>
      <c r="R48" s="497"/>
      <c r="S48" s="497"/>
      <c r="T48" s="101"/>
    </row>
    <row r="49" spans="1:20">
      <c r="A49" s="497"/>
      <c r="B49" s="497"/>
      <c r="C49" s="497"/>
      <c r="D49" s="497"/>
      <c r="E49" s="383"/>
      <c r="F49" s="497"/>
      <c r="G49" s="497"/>
      <c r="H49" s="497"/>
      <c r="I49" s="497"/>
      <c r="J49" s="497"/>
      <c r="K49" s="497"/>
      <c r="L49" s="497"/>
      <c r="M49" s="497"/>
      <c r="N49" s="497"/>
      <c r="O49" s="497"/>
      <c r="P49" s="497"/>
      <c r="Q49" s="497"/>
      <c r="R49" s="497"/>
      <c r="S49" s="497"/>
      <c r="T49" s="101"/>
    </row>
    <row r="50" spans="1:20">
      <c r="A50" s="497"/>
      <c r="B50" s="497"/>
      <c r="C50" s="497"/>
      <c r="D50" s="497"/>
      <c r="E50" s="383"/>
      <c r="F50" s="497"/>
      <c r="G50" s="497"/>
      <c r="H50" s="497"/>
      <c r="I50" s="497"/>
      <c r="J50" s="497"/>
      <c r="K50" s="497"/>
      <c r="L50" s="497"/>
      <c r="M50" s="497"/>
      <c r="N50" s="497"/>
      <c r="O50" s="497"/>
      <c r="P50" s="497"/>
      <c r="Q50" s="497"/>
      <c r="R50" s="497"/>
      <c r="S50" s="497"/>
      <c r="T50" s="101"/>
    </row>
    <row r="51" spans="1:20">
      <c r="A51" s="497"/>
      <c r="B51" s="497"/>
      <c r="C51" s="497"/>
      <c r="D51" s="497"/>
      <c r="E51" s="383"/>
      <c r="F51" s="497"/>
      <c r="G51" s="497"/>
      <c r="H51" s="497"/>
      <c r="I51" s="497"/>
      <c r="J51" s="497"/>
      <c r="K51" s="497"/>
      <c r="L51" s="497"/>
      <c r="M51" s="497"/>
      <c r="N51" s="497"/>
      <c r="O51" s="497"/>
      <c r="P51" s="497"/>
      <c r="Q51" s="497"/>
      <c r="R51" s="497"/>
      <c r="S51" s="497"/>
      <c r="T51" s="101"/>
    </row>
    <row r="52" spans="1:20">
      <c r="A52" s="497"/>
      <c r="B52" s="497"/>
      <c r="C52" s="497"/>
      <c r="D52" s="497"/>
      <c r="E52" s="383"/>
      <c r="F52" s="497"/>
      <c r="G52" s="497"/>
      <c r="H52" s="497"/>
      <c r="I52" s="497"/>
      <c r="J52" s="497"/>
      <c r="K52" s="497"/>
      <c r="L52" s="497"/>
      <c r="M52" s="497"/>
      <c r="N52" s="497"/>
      <c r="O52" s="497"/>
      <c r="P52" s="497"/>
      <c r="Q52" s="497"/>
      <c r="R52" s="497"/>
      <c r="S52" s="497"/>
      <c r="T52" s="101"/>
    </row>
    <row r="53" spans="1:20">
      <c r="A53" s="497"/>
      <c r="B53" s="497"/>
      <c r="C53" s="497"/>
      <c r="D53" s="497"/>
      <c r="E53" s="383"/>
      <c r="F53" s="497"/>
      <c r="G53" s="497"/>
      <c r="H53" s="497"/>
      <c r="I53" s="497"/>
      <c r="J53" s="497"/>
      <c r="K53" s="497"/>
      <c r="L53" s="497"/>
      <c r="M53" s="497"/>
      <c r="N53" s="497"/>
      <c r="O53" s="497"/>
      <c r="P53" s="497"/>
      <c r="Q53" s="497"/>
      <c r="R53" s="497"/>
      <c r="S53" s="497"/>
      <c r="T53" s="101"/>
    </row>
    <row r="54" spans="1:20">
      <c r="A54" s="497"/>
      <c r="B54" s="497"/>
      <c r="C54" s="497"/>
      <c r="D54" s="497"/>
      <c r="E54" s="383"/>
      <c r="F54" s="497"/>
      <c r="G54" s="497"/>
      <c r="H54" s="497"/>
      <c r="I54" s="497"/>
      <c r="J54" s="497"/>
      <c r="K54" s="497"/>
      <c r="L54" s="497"/>
      <c r="M54" s="497"/>
      <c r="N54" s="497"/>
      <c r="O54" s="497"/>
      <c r="P54" s="497"/>
      <c r="Q54" s="497"/>
      <c r="R54" s="497"/>
      <c r="S54" s="497"/>
      <c r="T54" s="101"/>
    </row>
    <row r="55" spans="1:20">
      <c r="A55" s="497"/>
      <c r="B55" s="497"/>
      <c r="C55" s="497"/>
      <c r="D55" s="497"/>
      <c r="E55" s="383"/>
      <c r="F55" s="497"/>
      <c r="G55" s="497"/>
      <c r="H55" s="497"/>
      <c r="I55" s="497"/>
      <c r="J55" s="497"/>
      <c r="K55" s="497"/>
      <c r="L55" s="497"/>
      <c r="M55" s="497"/>
      <c r="N55" s="497"/>
      <c r="O55" s="497"/>
      <c r="P55" s="497"/>
      <c r="Q55" s="497"/>
      <c r="R55" s="497"/>
      <c r="S55" s="497"/>
      <c r="T55" s="101"/>
    </row>
    <row r="56" spans="1:20">
      <c r="A56" s="497"/>
      <c r="B56" s="497"/>
      <c r="C56" s="497"/>
      <c r="D56" s="497"/>
      <c r="E56" s="383"/>
      <c r="F56" s="497"/>
      <c r="G56" s="497"/>
      <c r="H56" s="497"/>
      <c r="I56" s="497"/>
      <c r="J56" s="497"/>
      <c r="K56" s="497"/>
      <c r="L56" s="497"/>
      <c r="M56" s="497"/>
      <c r="N56" s="497"/>
      <c r="O56" s="497"/>
      <c r="P56" s="497"/>
      <c r="Q56" s="497"/>
      <c r="R56" s="497"/>
      <c r="S56" s="497"/>
      <c r="T56" s="101"/>
    </row>
    <row r="57" spans="1:20">
      <c r="A57" s="396"/>
      <c r="B57" s="2149" t="s">
        <v>148</v>
      </c>
      <c r="C57" s="2149"/>
      <c r="D57" s="396"/>
      <c r="E57" s="428"/>
      <c r="F57" s="691"/>
      <c r="G57" s="497"/>
      <c r="H57" s="497"/>
      <c r="I57" s="497"/>
      <c r="J57" s="497"/>
      <c r="K57" s="497"/>
      <c r="L57" s="497"/>
      <c r="M57" s="497"/>
      <c r="N57" s="497"/>
      <c r="O57" s="497"/>
      <c r="P57" s="497"/>
      <c r="Q57" s="497"/>
      <c r="R57" s="497"/>
      <c r="S57" s="497"/>
      <c r="T57" s="101"/>
    </row>
    <row r="58" spans="1:20" ht="141.75">
      <c r="A58" s="50">
        <v>26</v>
      </c>
      <c r="B58" s="51" t="s">
        <v>11427</v>
      </c>
      <c r="C58" s="50" t="s">
        <v>13362</v>
      </c>
      <c r="D58" s="51" t="s">
        <v>11428</v>
      </c>
      <c r="E58" s="117">
        <v>5000000</v>
      </c>
      <c r="F58" s="50" t="s">
        <v>4</v>
      </c>
      <c r="G58" s="497"/>
      <c r="H58" s="497"/>
      <c r="I58" s="497"/>
      <c r="J58" s="497"/>
      <c r="K58" s="497"/>
      <c r="L58" s="497"/>
      <c r="M58" s="497"/>
      <c r="N58" s="497"/>
      <c r="O58" s="497"/>
      <c r="P58" s="497"/>
      <c r="Q58" s="497"/>
      <c r="R58" s="497"/>
      <c r="S58" s="497"/>
      <c r="T58" s="101"/>
    </row>
    <row r="59" spans="1:20" ht="63">
      <c r="A59" s="50">
        <v>25</v>
      </c>
      <c r="B59" s="51" t="s">
        <v>11426</v>
      </c>
      <c r="C59" s="51" t="s">
        <v>13358</v>
      </c>
      <c r="D59" s="51" t="s">
        <v>13332</v>
      </c>
      <c r="E59" s="117">
        <v>1000000</v>
      </c>
      <c r="F59" s="50" t="s">
        <v>4</v>
      </c>
      <c r="G59" s="497"/>
      <c r="H59" s="497"/>
      <c r="I59" s="497"/>
      <c r="J59" s="497"/>
      <c r="K59" s="497"/>
      <c r="L59" s="497"/>
      <c r="M59" s="497"/>
      <c r="N59" s="497"/>
      <c r="O59" s="497"/>
      <c r="P59" s="497"/>
      <c r="Q59" s="497"/>
      <c r="R59" s="497"/>
      <c r="S59" s="497"/>
      <c r="T59" s="101"/>
    </row>
    <row r="60" spans="1:20">
      <c r="A60" s="497"/>
      <c r="B60" s="497"/>
      <c r="C60" s="497"/>
      <c r="D60" s="497"/>
      <c r="E60" s="693">
        <f>SUM(E58:E59)</f>
        <v>6000000</v>
      </c>
      <c r="F60" s="497"/>
      <c r="G60" s="497"/>
      <c r="H60" s="497"/>
      <c r="I60" s="497"/>
      <c r="J60" s="497"/>
      <c r="K60" s="497"/>
      <c r="L60" s="497"/>
      <c r="M60" s="497"/>
      <c r="N60" s="497"/>
      <c r="O60" s="497"/>
      <c r="P60" s="497"/>
      <c r="Q60" s="497"/>
      <c r="R60" s="497"/>
      <c r="S60" s="497"/>
      <c r="T60" s="101"/>
    </row>
    <row r="61" spans="1:20">
      <c r="A61" s="497"/>
      <c r="B61" s="497"/>
      <c r="C61" s="497"/>
      <c r="D61" s="497"/>
      <c r="E61" s="383"/>
      <c r="F61" s="497"/>
      <c r="G61" s="497"/>
      <c r="H61" s="497"/>
      <c r="I61" s="497"/>
      <c r="J61" s="497"/>
      <c r="K61" s="497"/>
      <c r="L61" s="497"/>
      <c r="M61" s="497"/>
      <c r="N61" s="497"/>
      <c r="O61" s="497"/>
      <c r="P61" s="497"/>
      <c r="Q61" s="497"/>
      <c r="R61" s="497"/>
      <c r="S61" s="497"/>
      <c r="T61" s="101"/>
    </row>
    <row r="62" spans="1:20">
      <c r="A62" s="497"/>
      <c r="B62" s="497"/>
      <c r="C62" s="497"/>
      <c r="D62" s="497"/>
      <c r="E62" s="383"/>
      <c r="F62" s="497"/>
      <c r="G62" s="497"/>
      <c r="H62" s="497"/>
      <c r="I62" s="497"/>
      <c r="J62" s="497"/>
      <c r="K62" s="497"/>
      <c r="L62" s="497"/>
      <c r="M62" s="497"/>
      <c r="N62" s="497"/>
      <c r="O62" s="497"/>
      <c r="P62" s="497"/>
      <c r="Q62" s="497"/>
      <c r="R62" s="497"/>
      <c r="S62" s="497"/>
      <c r="T62" s="101"/>
    </row>
    <row r="63" spans="1:20">
      <c r="A63" s="497"/>
      <c r="B63" s="497"/>
      <c r="C63" s="497"/>
      <c r="D63" s="497"/>
      <c r="E63" s="383"/>
      <c r="F63" s="497"/>
      <c r="G63" s="497"/>
      <c r="H63" s="497"/>
      <c r="I63" s="497"/>
      <c r="J63" s="497"/>
      <c r="K63" s="497"/>
      <c r="L63" s="497"/>
      <c r="M63" s="497"/>
      <c r="N63" s="497"/>
      <c r="O63" s="497"/>
      <c r="P63" s="497"/>
      <c r="Q63" s="497"/>
      <c r="R63" s="497"/>
      <c r="S63" s="497"/>
      <c r="T63" s="101"/>
    </row>
    <row r="64" spans="1:20">
      <c r="A64" s="497"/>
      <c r="B64" s="497"/>
      <c r="C64" s="497"/>
      <c r="D64" s="497"/>
      <c r="E64" s="693">
        <f>E60+E42</f>
        <v>109040875.52000001</v>
      </c>
      <c r="F64" s="497"/>
      <c r="G64" s="497"/>
      <c r="H64" s="497"/>
      <c r="I64" s="497"/>
      <c r="J64" s="497"/>
      <c r="K64" s="497"/>
      <c r="L64" s="497"/>
      <c r="M64" s="497"/>
      <c r="N64" s="497"/>
      <c r="O64" s="497"/>
      <c r="P64" s="497"/>
      <c r="Q64" s="497"/>
      <c r="R64" s="497"/>
      <c r="S64" s="497"/>
      <c r="T64" s="101"/>
    </row>
    <row r="65" spans="1:20">
      <c r="A65" s="497"/>
      <c r="B65" s="497"/>
      <c r="C65" s="497"/>
      <c r="D65" s="497"/>
      <c r="E65" s="383"/>
      <c r="F65" s="497"/>
      <c r="G65" s="497"/>
      <c r="H65" s="497"/>
      <c r="I65" s="497"/>
      <c r="J65" s="497"/>
      <c r="K65" s="497"/>
      <c r="L65" s="497"/>
      <c r="M65" s="497"/>
      <c r="N65" s="497"/>
      <c r="O65" s="497"/>
      <c r="P65" s="497"/>
      <c r="Q65" s="497"/>
      <c r="R65" s="497"/>
      <c r="S65" s="497"/>
      <c r="T65" s="101"/>
    </row>
    <row r="66" spans="1:20">
      <c r="A66" s="497"/>
      <c r="B66" s="497"/>
      <c r="C66" s="497"/>
      <c r="D66" s="497"/>
      <c r="E66" s="383"/>
      <c r="F66" s="497"/>
      <c r="G66" s="497"/>
      <c r="H66" s="497"/>
      <c r="I66" s="497"/>
      <c r="J66" s="497"/>
      <c r="K66" s="497"/>
      <c r="L66" s="497"/>
      <c r="M66" s="497"/>
      <c r="N66" s="497"/>
      <c r="O66" s="497"/>
      <c r="P66" s="497"/>
      <c r="Q66" s="497"/>
      <c r="R66" s="497"/>
      <c r="S66" s="497"/>
      <c r="T66" s="101"/>
    </row>
    <row r="67" spans="1:20">
      <c r="A67" s="497"/>
      <c r="B67" s="497"/>
      <c r="C67" s="497"/>
      <c r="D67" s="497"/>
      <c r="E67" s="383"/>
      <c r="F67" s="497"/>
      <c r="G67" s="497"/>
      <c r="H67" s="497"/>
      <c r="I67" s="497"/>
      <c r="J67" s="497"/>
      <c r="K67" s="497"/>
      <c r="L67" s="497"/>
      <c r="M67" s="497"/>
      <c r="N67" s="497"/>
      <c r="O67" s="497"/>
      <c r="P67" s="497"/>
      <c r="Q67" s="497"/>
      <c r="R67" s="497"/>
      <c r="S67" s="497"/>
      <c r="T67" s="101"/>
    </row>
    <row r="68" spans="1:20">
      <c r="A68" s="497"/>
      <c r="B68" s="497"/>
      <c r="C68" s="497"/>
      <c r="D68" s="497"/>
      <c r="E68" s="383"/>
      <c r="F68" s="497"/>
      <c r="G68" s="497"/>
      <c r="H68" s="497"/>
      <c r="I68" s="497"/>
      <c r="J68" s="497"/>
      <c r="K68" s="497"/>
      <c r="L68" s="497"/>
      <c r="M68" s="497"/>
      <c r="N68" s="497"/>
      <c r="O68" s="497"/>
      <c r="P68" s="497"/>
      <c r="Q68" s="497"/>
      <c r="R68" s="497"/>
      <c r="S68" s="497"/>
      <c r="T68" s="101"/>
    </row>
    <row r="69" spans="1:20">
      <c r="A69" s="497"/>
      <c r="B69" s="497"/>
      <c r="C69" s="497"/>
      <c r="D69" s="497"/>
      <c r="E69" s="383"/>
      <c r="F69" s="497"/>
      <c r="G69" s="497"/>
      <c r="H69" s="497"/>
      <c r="I69" s="497"/>
      <c r="J69" s="497"/>
      <c r="K69" s="497"/>
      <c r="L69" s="497"/>
      <c r="M69" s="497"/>
      <c r="N69" s="497"/>
      <c r="O69" s="497"/>
      <c r="P69" s="497"/>
      <c r="Q69" s="497"/>
      <c r="R69" s="497"/>
      <c r="S69" s="497"/>
      <c r="T69" s="101"/>
    </row>
    <row r="70" spans="1:20">
      <c r="A70" s="497"/>
      <c r="B70" s="497"/>
      <c r="C70" s="497"/>
      <c r="D70" s="497"/>
      <c r="E70" s="383"/>
      <c r="F70" s="497"/>
      <c r="G70" s="497"/>
      <c r="H70" s="497"/>
      <c r="I70" s="497"/>
      <c r="J70" s="497"/>
      <c r="K70" s="497"/>
      <c r="L70" s="497"/>
      <c r="M70" s="497"/>
      <c r="N70" s="497"/>
      <c r="O70" s="497"/>
      <c r="P70" s="497"/>
      <c r="Q70" s="497"/>
      <c r="R70" s="497"/>
      <c r="S70" s="497"/>
      <c r="T70" s="101"/>
    </row>
    <row r="71" spans="1:20">
      <c r="A71" s="497"/>
      <c r="B71" s="497"/>
      <c r="C71" s="497"/>
      <c r="D71" s="497"/>
      <c r="E71" s="383"/>
      <c r="F71" s="497"/>
      <c r="G71" s="497"/>
      <c r="H71" s="497"/>
      <c r="I71" s="497"/>
      <c r="J71" s="497"/>
      <c r="K71" s="497"/>
      <c r="L71" s="497"/>
      <c r="M71" s="497"/>
      <c r="N71" s="497"/>
      <c r="O71" s="497"/>
      <c r="P71" s="497"/>
      <c r="Q71" s="497"/>
      <c r="R71" s="497"/>
      <c r="S71" s="497"/>
      <c r="T71" s="101"/>
    </row>
    <row r="72" spans="1:20">
      <c r="A72" s="497"/>
      <c r="B72" s="497"/>
      <c r="C72" s="497"/>
      <c r="D72" s="497"/>
      <c r="E72" s="383"/>
      <c r="F72" s="497"/>
      <c r="G72" s="497"/>
      <c r="H72" s="497"/>
      <c r="I72" s="497"/>
      <c r="J72" s="497"/>
      <c r="K72" s="497"/>
      <c r="L72" s="497"/>
      <c r="M72" s="497"/>
      <c r="N72" s="497"/>
      <c r="O72" s="497"/>
      <c r="P72" s="497"/>
      <c r="Q72" s="497"/>
      <c r="R72" s="497"/>
      <c r="S72" s="497"/>
      <c r="T72" s="101"/>
    </row>
    <row r="73" spans="1:20">
      <c r="A73" s="497"/>
      <c r="B73" s="497"/>
      <c r="C73" s="497"/>
      <c r="D73" s="497"/>
      <c r="E73" s="383"/>
      <c r="F73" s="497"/>
      <c r="G73" s="497"/>
      <c r="H73" s="497"/>
      <c r="I73" s="497"/>
      <c r="J73" s="497"/>
      <c r="K73" s="497"/>
      <c r="L73" s="497"/>
      <c r="M73" s="497"/>
      <c r="N73" s="497"/>
      <c r="O73" s="497"/>
      <c r="P73" s="497"/>
      <c r="Q73" s="497"/>
      <c r="R73" s="497"/>
      <c r="S73" s="497"/>
      <c r="T73" s="101"/>
    </row>
    <row r="74" spans="1:20">
      <c r="A74" s="497"/>
      <c r="B74" s="497"/>
      <c r="C74" s="497"/>
      <c r="D74" s="497"/>
      <c r="E74" s="383"/>
      <c r="F74" s="497"/>
      <c r="G74" s="497"/>
      <c r="H74" s="497"/>
      <c r="I74" s="497"/>
      <c r="J74" s="497"/>
      <c r="K74" s="497"/>
      <c r="L74" s="497"/>
      <c r="M74" s="497"/>
      <c r="N74" s="497"/>
      <c r="O74" s="497"/>
      <c r="P74" s="497"/>
      <c r="Q74" s="497"/>
      <c r="R74" s="497"/>
      <c r="S74" s="497"/>
      <c r="T74" s="101"/>
    </row>
    <row r="75" spans="1:20">
      <c r="A75" s="497"/>
      <c r="B75" s="497"/>
      <c r="C75" s="497"/>
      <c r="D75" s="497"/>
      <c r="E75" s="383"/>
      <c r="F75" s="497"/>
      <c r="G75" s="497"/>
      <c r="H75" s="497"/>
      <c r="I75" s="497"/>
      <c r="J75" s="497"/>
      <c r="K75" s="497"/>
      <c r="L75" s="497"/>
      <c r="M75" s="497"/>
      <c r="N75" s="497"/>
      <c r="O75" s="497"/>
      <c r="P75" s="497"/>
      <c r="Q75" s="497"/>
      <c r="R75" s="497"/>
      <c r="S75" s="497"/>
      <c r="T75" s="101"/>
    </row>
    <row r="76" spans="1:20">
      <c r="A76" s="497"/>
      <c r="B76" s="497"/>
      <c r="C76" s="497"/>
      <c r="D76" s="497"/>
      <c r="E76" s="383"/>
      <c r="F76" s="497"/>
      <c r="G76" s="497"/>
      <c r="H76" s="497"/>
      <c r="I76" s="497"/>
      <c r="J76" s="497"/>
      <c r="K76" s="497"/>
      <c r="L76" s="497"/>
      <c r="M76" s="497"/>
      <c r="N76" s="497"/>
      <c r="O76" s="497"/>
      <c r="P76" s="497"/>
      <c r="Q76" s="497"/>
      <c r="R76" s="497"/>
      <c r="S76" s="497"/>
      <c r="T76" s="101"/>
    </row>
    <row r="77" spans="1:20">
      <c r="A77" s="497"/>
      <c r="B77" s="497"/>
      <c r="C77" s="497"/>
      <c r="D77" s="497"/>
      <c r="E77" s="383"/>
      <c r="F77" s="497"/>
      <c r="G77" s="497"/>
      <c r="H77" s="497"/>
      <c r="I77" s="497"/>
      <c r="J77" s="497"/>
      <c r="K77" s="497"/>
      <c r="L77" s="497"/>
      <c r="M77" s="497"/>
      <c r="N77" s="497"/>
      <c r="O77" s="497"/>
      <c r="P77" s="497"/>
      <c r="Q77" s="497"/>
      <c r="R77" s="497"/>
      <c r="S77" s="497"/>
      <c r="T77" s="101"/>
    </row>
    <row r="78" spans="1:20">
      <c r="A78" s="497"/>
      <c r="B78" s="497"/>
      <c r="C78" s="497"/>
      <c r="D78" s="497"/>
      <c r="E78" s="383"/>
      <c r="F78" s="497"/>
      <c r="G78" s="497"/>
      <c r="H78" s="497"/>
      <c r="I78" s="497"/>
      <c r="J78" s="497"/>
      <c r="K78" s="497"/>
      <c r="L78" s="497"/>
      <c r="M78" s="497"/>
      <c r="N78" s="497"/>
      <c r="O78" s="497"/>
      <c r="P78" s="497"/>
      <c r="Q78" s="497"/>
      <c r="R78" s="497"/>
      <c r="S78" s="497"/>
      <c r="T78" s="101"/>
    </row>
    <row r="79" spans="1:20">
      <c r="A79" s="497"/>
      <c r="B79" s="497"/>
      <c r="C79" s="497"/>
      <c r="D79" s="497"/>
      <c r="E79" s="383"/>
      <c r="F79" s="497"/>
      <c r="G79" s="497"/>
      <c r="H79" s="497"/>
      <c r="I79" s="497"/>
      <c r="J79" s="497"/>
      <c r="K79" s="497"/>
      <c r="L79" s="497"/>
      <c r="M79" s="497"/>
      <c r="N79" s="497"/>
      <c r="O79" s="497"/>
      <c r="P79" s="497"/>
      <c r="Q79" s="497"/>
      <c r="R79" s="497"/>
      <c r="S79" s="497"/>
      <c r="T79" s="101"/>
    </row>
    <row r="80" spans="1:20">
      <c r="A80" s="497"/>
      <c r="B80" s="497"/>
      <c r="C80" s="497"/>
      <c r="D80" s="497"/>
      <c r="E80" s="383"/>
      <c r="F80" s="497"/>
      <c r="G80" s="497"/>
      <c r="H80" s="497"/>
      <c r="I80" s="497"/>
      <c r="J80" s="497"/>
      <c r="K80" s="497"/>
      <c r="L80" s="497"/>
      <c r="M80" s="497"/>
      <c r="N80" s="497"/>
      <c r="O80" s="497"/>
      <c r="P80" s="497"/>
      <c r="Q80" s="497"/>
      <c r="R80" s="497"/>
      <c r="S80" s="497"/>
      <c r="T80" s="101"/>
    </row>
    <row r="81" spans="1:20">
      <c r="A81" s="497"/>
      <c r="B81" s="497"/>
      <c r="C81" s="497"/>
      <c r="D81" s="497"/>
      <c r="E81" s="383"/>
      <c r="F81" s="497"/>
      <c r="G81" s="497"/>
      <c r="H81" s="497"/>
      <c r="I81" s="497"/>
      <c r="J81" s="497"/>
      <c r="K81" s="497"/>
      <c r="L81" s="497"/>
      <c r="M81" s="497"/>
      <c r="N81" s="497"/>
      <c r="O81" s="497"/>
      <c r="P81" s="497"/>
      <c r="Q81" s="497"/>
      <c r="R81" s="497"/>
      <c r="S81" s="497"/>
      <c r="T81" s="101"/>
    </row>
    <row r="82" spans="1:20">
      <c r="A82" s="497"/>
      <c r="B82" s="497"/>
      <c r="C82" s="497"/>
      <c r="D82" s="497"/>
      <c r="E82" s="383"/>
      <c r="F82" s="497"/>
      <c r="G82" s="497"/>
      <c r="H82" s="497"/>
      <c r="I82" s="497"/>
      <c r="J82" s="497"/>
      <c r="K82" s="497"/>
      <c r="L82" s="497"/>
      <c r="M82" s="497"/>
      <c r="N82" s="497"/>
      <c r="O82" s="497"/>
      <c r="P82" s="497"/>
      <c r="Q82" s="497"/>
      <c r="R82" s="497"/>
      <c r="S82" s="497"/>
      <c r="T82" s="101"/>
    </row>
    <row r="83" spans="1:20">
      <c r="A83" s="497"/>
      <c r="B83" s="497"/>
      <c r="C83" s="497"/>
      <c r="D83" s="497"/>
      <c r="E83" s="383"/>
      <c r="F83" s="497"/>
      <c r="G83" s="497"/>
      <c r="H83" s="497"/>
      <c r="I83" s="497"/>
      <c r="J83" s="497"/>
      <c r="K83" s="497"/>
      <c r="L83" s="497"/>
      <c r="M83" s="497"/>
      <c r="N83" s="497"/>
      <c r="O83" s="497"/>
      <c r="P83" s="497"/>
      <c r="Q83" s="497"/>
      <c r="R83" s="497"/>
      <c r="S83" s="497"/>
      <c r="T83" s="101"/>
    </row>
    <row r="84" spans="1:20">
      <c r="A84" s="497"/>
      <c r="B84" s="497"/>
      <c r="C84" s="497"/>
      <c r="D84" s="497"/>
      <c r="E84" s="383"/>
      <c r="F84" s="497"/>
      <c r="G84" s="497"/>
      <c r="H84" s="497"/>
      <c r="I84" s="497"/>
      <c r="J84" s="497"/>
      <c r="K84" s="497"/>
      <c r="L84" s="497"/>
      <c r="M84" s="497"/>
      <c r="N84" s="497"/>
      <c r="O84" s="497"/>
      <c r="P84" s="497"/>
      <c r="Q84" s="497"/>
      <c r="R84" s="497"/>
      <c r="S84" s="497"/>
      <c r="T84" s="101"/>
    </row>
    <row r="85" spans="1:20">
      <c r="A85" s="497"/>
      <c r="B85" s="497"/>
      <c r="C85" s="497"/>
      <c r="D85" s="497"/>
      <c r="E85" s="383"/>
      <c r="F85" s="497"/>
      <c r="G85" s="497"/>
      <c r="H85" s="497"/>
      <c r="I85" s="497"/>
      <c r="J85" s="497"/>
      <c r="K85" s="497"/>
      <c r="L85" s="497"/>
      <c r="M85" s="497"/>
      <c r="N85" s="497"/>
      <c r="O85" s="497"/>
      <c r="P85" s="497"/>
      <c r="Q85" s="497"/>
      <c r="R85" s="497"/>
      <c r="S85" s="497"/>
      <c r="T85" s="101"/>
    </row>
    <row r="86" spans="1:20">
      <c r="A86" s="497"/>
      <c r="B86" s="497"/>
      <c r="C86" s="497"/>
      <c r="D86" s="497"/>
      <c r="E86" s="383"/>
      <c r="F86" s="497"/>
      <c r="G86" s="497"/>
      <c r="H86" s="497"/>
      <c r="I86" s="497"/>
      <c r="J86" s="497"/>
      <c r="K86" s="497"/>
      <c r="L86" s="497"/>
      <c r="M86" s="497"/>
      <c r="N86" s="497"/>
      <c r="O86" s="497"/>
      <c r="P86" s="497"/>
      <c r="Q86" s="497"/>
      <c r="R86" s="497"/>
      <c r="S86" s="497"/>
      <c r="T86" s="101"/>
    </row>
    <row r="87" spans="1:20">
      <c r="A87" s="497"/>
      <c r="B87" s="497"/>
      <c r="C87" s="497"/>
      <c r="D87" s="497"/>
      <c r="E87" s="383"/>
      <c r="F87" s="497"/>
      <c r="G87" s="497"/>
      <c r="H87" s="497"/>
      <c r="I87" s="497"/>
      <c r="J87" s="497"/>
      <c r="K87" s="497"/>
      <c r="L87" s="497"/>
      <c r="M87" s="497"/>
      <c r="N87" s="497"/>
      <c r="O87" s="497"/>
      <c r="P87" s="497"/>
      <c r="Q87" s="497"/>
      <c r="R87" s="497"/>
      <c r="S87" s="497"/>
      <c r="T87" s="101"/>
    </row>
    <row r="88" spans="1:20">
      <c r="A88" s="497"/>
      <c r="B88" s="497"/>
      <c r="C88" s="497"/>
      <c r="D88" s="497"/>
      <c r="E88" s="383"/>
      <c r="F88" s="497"/>
      <c r="G88" s="497"/>
      <c r="H88" s="497"/>
      <c r="I88" s="497"/>
      <c r="J88" s="497"/>
      <c r="K88" s="497"/>
      <c r="L88" s="497"/>
      <c r="M88" s="497"/>
      <c r="N88" s="497"/>
      <c r="O88" s="497"/>
      <c r="P88" s="497"/>
      <c r="Q88" s="497"/>
      <c r="R88" s="497"/>
      <c r="S88" s="497"/>
      <c r="T88" s="101"/>
    </row>
    <row r="89" spans="1:20">
      <c r="A89" s="497"/>
      <c r="B89" s="497"/>
      <c r="C89" s="497"/>
      <c r="D89" s="497"/>
      <c r="E89" s="383"/>
      <c r="F89" s="497"/>
      <c r="G89" s="497"/>
      <c r="H89" s="497"/>
      <c r="I89" s="497"/>
      <c r="J89" s="497"/>
      <c r="K89" s="497"/>
      <c r="L89" s="497"/>
      <c r="M89" s="497"/>
      <c r="N89" s="497"/>
      <c r="O89" s="497"/>
      <c r="P89" s="497"/>
      <c r="Q89" s="497"/>
      <c r="R89" s="497"/>
      <c r="S89" s="497"/>
      <c r="T89" s="101"/>
    </row>
    <row r="90" spans="1:20">
      <c r="A90" s="497"/>
      <c r="B90" s="497"/>
      <c r="C90" s="497"/>
      <c r="D90" s="497"/>
      <c r="E90" s="383"/>
      <c r="F90" s="497"/>
      <c r="G90" s="497"/>
      <c r="H90" s="497"/>
      <c r="I90" s="497"/>
      <c r="J90" s="497"/>
      <c r="K90" s="497"/>
      <c r="L90" s="497"/>
      <c r="M90" s="497"/>
      <c r="N90" s="497"/>
      <c r="O90" s="497"/>
      <c r="P90" s="497"/>
      <c r="Q90" s="497"/>
      <c r="R90" s="497"/>
      <c r="S90" s="497"/>
      <c r="T90" s="101"/>
    </row>
    <row r="91" spans="1:20">
      <c r="A91" s="497"/>
      <c r="B91" s="497"/>
      <c r="C91" s="497"/>
      <c r="D91" s="497"/>
      <c r="E91" s="383"/>
      <c r="F91" s="497"/>
      <c r="G91" s="497"/>
      <c r="H91" s="497"/>
      <c r="I91" s="497"/>
      <c r="J91" s="497"/>
      <c r="K91" s="497"/>
      <c r="L91" s="497"/>
      <c r="M91" s="497"/>
      <c r="N91" s="497"/>
      <c r="O91" s="497"/>
      <c r="P91" s="497"/>
      <c r="Q91" s="497"/>
      <c r="R91" s="497"/>
      <c r="S91" s="497"/>
      <c r="T91" s="101"/>
    </row>
    <row r="92" spans="1:20">
      <c r="A92" s="497"/>
      <c r="B92" s="497"/>
      <c r="C92" s="497"/>
      <c r="D92" s="497"/>
      <c r="E92" s="383"/>
      <c r="F92" s="497"/>
      <c r="G92" s="497"/>
      <c r="H92" s="497"/>
      <c r="I92" s="497"/>
      <c r="J92" s="497"/>
      <c r="K92" s="497"/>
      <c r="L92" s="497"/>
      <c r="M92" s="497"/>
      <c r="N92" s="497"/>
      <c r="O92" s="497"/>
      <c r="P92" s="497"/>
      <c r="Q92" s="497"/>
      <c r="R92" s="497"/>
      <c r="S92" s="497"/>
      <c r="T92" s="101"/>
    </row>
    <row r="93" spans="1:20">
      <c r="A93" s="497"/>
      <c r="B93" s="497"/>
      <c r="C93" s="497"/>
      <c r="D93" s="497"/>
      <c r="E93" s="383"/>
      <c r="F93" s="497"/>
      <c r="G93" s="497"/>
      <c r="H93" s="497"/>
      <c r="I93" s="497"/>
      <c r="J93" s="497"/>
      <c r="K93" s="497"/>
      <c r="L93" s="497"/>
      <c r="M93" s="497"/>
      <c r="N93" s="497"/>
      <c r="O93" s="497"/>
      <c r="P93" s="497"/>
      <c r="Q93" s="497"/>
      <c r="R93" s="497"/>
      <c r="S93" s="497"/>
      <c r="T93" s="101"/>
    </row>
    <row r="94" spans="1:20">
      <c r="A94" s="497"/>
      <c r="B94" s="497"/>
      <c r="C94" s="497"/>
      <c r="D94" s="497"/>
      <c r="E94" s="383"/>
      <c r="F94" s="497"/>
      <c r="G94" s="497"/>
      <c r="H94" s="497"/>
      <c r="I94" s="497"/>
      <c r="J94" s="497"/>
      <c r="K94" s="497"/>
      <c r="L94" s="497"/>
      <c r="M94" s="497"/>
      <c r="N94" s="497"/>
      <c r="O94" s="497"/>
      <c r="P94" s="497"/>
      <c r="Q94" s="497"/>
      <c r="R94" s="497"/>
      <c r="S94" s="497"/>
      <c r="T94" s="101"/>
    </row>
    <row r="95" spans="1:20">
      <c r="A95" s="497"/>
      <c r="B95" s="497"/>
      <c r="C95" s="497"/>
      <c r="D95" s="497"/>
      <c r="E95" s="383"/>
      <c r="F95" s="497"/>
      <c r="G95" s="497"/>
      <c r="H95" s="497"/>
      <c r="I95" s="497"/>
      <c r="J95" s="497"/>
      <c r="K95" s="497"/>
      <c r="L95" s="497"/>
      <c r="M95" s="497"/>
      <c r="N95" s="497"/>
      <c r="O95" s="497"/>
      <c r="P95" s="497"/>
      <c r="Q95" s="497"/>
      <c r="R95" s="497"/>
      <c r="S95" s="497"/>
      <c r="T95" s="101"/>
    </row>
    <row r="96" spans="1:20">
      <c r="A96" s="497"/>
      <c r="B96" s="497"/>
      <c r="C96" s="497"/>
      <c r="D96" s="497"/>
      <c r="E96" s="383"/>
      <c r="F96" s="497"/>
      <c r="G96" s="497"/>
      <c r="H96" s="497"/>
      <c r="I96" s="497"/>
      <c r="J96" s="497"/>
      <c r="K96" s="497"/>
      <c r="L96" s="497"/>
      <c r="M96" s="497"/>
      <c r="N96" s="497"/>
      <c r="O96" s="497"/>
      <c r="P96" s="497"/>
      <c r="Q96" s="497"/>
      <c r="R96" s="497"/>
      <c r="S96" s="497"/>
      <c r="T96" s="101"/>
    </row>
    <row r="97" spans="1:20">
      <c r="A97" s="497"/>
      <c r="B97" s="497"/>
      <c r="C97" s="497"/>
      <c r="D97" s="497"/>
      <c r="E97" s="383"/>
      <c r="F97" s="497"/>
      <c r="G97" s="497"/>
      <c r="H97" s="497"/>
      <c r="I97" s="497"/>
      <c r="J97" s="497"/>
      <c r="K97" s="497"/>
      <c r="L97" s="497"/>
      <c r="M97" s="497"/>
      <c r="N97" s="497"/>
      <c r="O97" s="497"/>
      <c r="P97" s="497"/>
      <c r="Q97" s="497"/>
      <c r="R97" s="497"/>
      <c r="S97" s="497"/>
      <c r="T97" s="101"/>
    </row>
    <row r="98" spans="1:20">
      <c r="A98" s="497"/>
      <c r="B98" s="497"/>
      <c r="C98" s="497"/>
      <c r="D98" s="497"/>
      <c r="E98" s="383"/>
      <c r="F98" s="497"/>
      <c r="G98" s="497"/>
      <c r="H98" s="497"/>
      <c r="I98" s="497"/>
      <c r="J98" s="497"/>
      <c r="K98" s="497"/>
      <c r="L98" s="497"/>
      <c r="M98" s="497"/>
      <c r="N98" s="497"/>
      <c r="O98" s="497"/>
      <c r="P98" s="497"/>
      <c r="Q98" s="497"/>
      <c r="R98" s="497"/>
      <c r="S98" s="497"/>
      <c r="T98" s="101"/>
    </row>
    <row r="99" spans="1:20">
      <c r="A99" s="497"/>
      <c r="B99" s="497"/>
      <c r="C99" s="497"/>
      <c r="D99" s="497"/>
      <c r="E99" s="383"/>
      <c r="F99" s="497"/>
      <c r="G99" s="497"/>
      <c r="H99" s="497"/>
      <c r="I99" s="497"/>
      <c r="J99" s="497"/>
      <c r="K99" s="497"/>
      <c r="L99" s="497"/>
      <c r="M99" s="497"/>
      <c r="N99" s="497"/>
      <c r="O99" s="497"/>
      <c r="P99" s="497"/>
      <c r="Q99" s="497"/>
      <c r="R99" s="497"/>
      <c r="S99" s="497"/>
      <c r="T99" s="101"/>
    </row>
    <row r="100" spans="1:20">
      <c r="A100" s="497"/>
      <c r="B100" s="497"/>
      <c r="C100" s="497"/>
      <c r="D100" s="497"/>
      <c r="E100" s="383"/>
      <c r="F100" s="497"/>
      <c r="G100" s="497"/>
      <c r="H100" s="497"/>
      <c r="I100" s="497"/>
      <c r="J100" s="497"/>
      <c r="K100" s="497"/>
      <c r="L100" s="497"/>
      <c r="M100" s="497"/>
      <c r="N100" s="497"/>
      <c r="O100" s="497"/>
      <c r="P100" s="497"/>
      <c r="Q100" s="497"/>
      <c r="R100" s="497"/>
      <c r="S100" s="497"/>
      <c r="T100" s="101"/>
    </row>
    <row r="101" spans="1:20">
      <c r="A101" s="497"/>
      <c r="B101" s="497"/>
      <c r="C101" s="497"/>
      <c r="D101" s="497"/>
      <c r="E101" s="383"/>
      <c r="F101" s="497"/>
      <c r="G101" s="497"/>
      <c r="H101" s="497"/>
      <c r="I101" s="497"/>
      <c r="J101" s="497"/>
      <c r="K101" s="497"/>
      <c r="L101" s="497"/>
      <c r="M101" s="497"/>
      <c r="N101" s="497"/>
      <c r="O101" s="497"/>
      <c r="P101" s="497"/>
      <c r="Q101" s="497"/>
      <c r="R101" s="497"/>
      <c r="S101" s="497"/>
      <c r="T101" s="101"/>
    </row>
    <row r="102" spans="1:20">
      <c r="A102" s="497"/>
      <c r="B102" s="497"/>
      <c r="C102" s="497"/>
      <c r="D102" s="497"/>
      <c r="E102" s="383"/>
      <c r="F102" s="497"/>
      <c r="G102" s="497"/>
      <c r="H102" s="497"/>
      <c r="I102" s="497"/>
      <c r="J102" s="497"/>
      <c r="K102" s="497"/>
      <c r="L102" s="497"/>
      <c r="M102" s="497"/>
      <c r="N102" s="497"/>
      <c r="O102" s="497"/>
      <c r="P102" s="497"/>
      <c r="Q102" s="497"/>
      <c r="R102" s="497"/>
      <c r="S102" s="497"/>
      <c r="T102" s="101"/>
    </row>
    <row r="103" spans="1:20">
      <c r="A103" s="497"/>
      <c r="B103" s="497"/>
      <c r="C103" s="497"/>
      <c r="D103" s="497"/>
      <c r="E103" s="383"/>
      <c r="F103" s="497"/>
      <c r="G103" s="497"/>
      <c r="H103" s="497"/>
      <c r="I103" s="497"/>
      <c r="J103" s="497"/>
      <c r="K103" s="497"/>
      <c r="L103" s="497"/>
      <c r="M103" s="497"/>
      <c r="N103" s="497"/>
      <c r="O103" s="497"/>
      <c r="P103" s="497"/>
      <c r="Q103" s="497"/>
      <c r="R103" s="497"/>
      <c r="S103" s="497"/>
      <c r="T103" s="101"/>
    </row>
    <row r="104" spans="1:20">
      <c r="A104" s="497"/>
      <c r="B104" s="497"/>
      <c r="C104" s="497"/>
      <c r="D104" s="497"/>
      <c r="E104" s="383"/>
      <c r="F104" s="497"/>
      <c r="G104" s="497"/>
      <c r="H104" s="497"/>
      <c r="I104" s="497"/>
      <c r="J104" s="497"/>
      <c r="K104" s="497"/>
      <c r="L104" s="497"/>
      <c r="M104" s="497"/>
      <c r="N104" s="497"/>
      <c r="O104" s="497"/>
      <c r="P104" s="497"/>
      <c r="Q104" s="497"/>
      <c r="R104" s="497"/>
      <c r="S104" s="497"/>
      <c r="T104" s="101"/>
    </row>
    <row r="105" spans="1:20">
      <c r="A105" s="497"/>
      <c r="B105" s="497"/>
      <c r="C105" s="497"/>
      <c r="D105" s="497"/>
      <c r="E105" s="383"/>
      <c r="F105" s="497"/>
      <c r="G105" s="497"/>
      <c r="H105" s="497"/>
      <c r="I105" s="497"/>
      <c r="J105" s="497"/>
      <c r="K105" s="497"/>
      <c r="L105" s="497"/>
      <c r="M105" s="497"/>
      <c r="N105" s="497"/>
      <c r="O105" s="497"/>
      <c r="P105" s="497"/>
      <c r="Q105" s="497"/>
      <c r="R105" s="497"/>
      <c r="S105" s="497"/>
      <c r="T105" s="101"/>
    </row>
    <row r="106" spans="1:20">
      <c r="A106" s="497"/>
      <c r="B106" s="497"/>
      <c r="C106" s="497"/>
      <c r="D106" s="497"/>
      <c r="E106" s="383"/>
      <c r="F106" s="497"/>
      <c r="G106" s="497"/>
      <c r="H106" s="497"/>
      <c r="I106" s="497"/>
      <c r="J106" s="497"/>
      <c r="K106" s="497"/>
      <c r="L106" s="497"/>
      <c r="M106" s="497"/>
      <c r="N106" s="497"/>
      <c r="O106" s="497"/>
      <c r="P106" s="497"/>
      <c r="Q106" s="497"/>
      <c r="R106" s="497"/>
      <c r="S106" s="497"/>
      <c r="T106" s="101"/>
    </row>
    <row r="107" spans="1:20">
      <c r="A107" s="497"/>
      <c r="B107" s="497"/>
      <c r="C107" s="497"/>
      <c r="D107" s="497"/>
      <c r="E107" s="383"/>
      <c r="F107" s="497"/>
      <c r="G107" s="497"/>
      <c r="H107" s="497"/>
      <c r="I107" s="497"/>
      <c r="J107" s="497"/>
      <c r="K107" s="497"/>
      <c r="L107" s="497"/>
      <c r="M107" s="497"/>
      <c r="N107" s="497"/>
      <c r="O107" s="497"/>
      <c r="P107" s="497"/>
      <c r="Q107" s="497"/>
      <c r="R107" s="497"/>
      <c r="S107" s="497"/>
      <c r="T107" s="101"/>
    </row>
    <row r="108" spans="1:20">
      <c r="A108" s="497"/>
      <c r="B108" s="497"/>
      <c r="C108" s="497"/>
      <c r="D108" s="497"/>
      <c r="E108" s="383"/>
      <c r="F108" s="497"/>
      <c r="G108" s="497"/>
      <c r="H108" s="497"/>
      <c r="I108" s="497"/>
      <c r="J108" s="497"/>
      <c r="K108" s="497"/>
      <c r="L108" s="497"/>
      <c r="M108" s="497"/>
      <c r="N108" s="497"/>
      <c r="O108" s="497"/>
      <c r="P108" s="497"/>
      <c r="Q108" s="497"/>
      <c r="R108" s="497"/>
      <c r="S108" s="497"/>
      <c r="T108" s="101"/>
    </row>
    <row r="109" spans="1:20">
      <c r="A109" s="497"/>
      <c r="B109" s="497"/>
      <c r="C109" s="497"/>
      <c r="D109" s="497"/>
      <c r="E109" s="383"/>
      <c r="F109" s="497"/>
      <c r="G109" s="497"/>
      <c r="H109" s="497"/>
      <c r="I109" s="497"/>
      <c r="J109" s="497"/>
      <c r="K109" s="497"/>
      <c r="L109" s="497"/>
      <c r="M109" s="497"/>
      <c r="N109" s="497"/>
      <c r="O109" s="497"/>
      <c r="P109" s="497"/>
      <c r="Q109" s="497"/>
      <c r="R109" s="497"/>
      <c r="S109" s="497"/>
      <c r="T109" s="101"/>
    </row>
    <row r="110" spans="1:20">
      <c r="A110" s="497"/>
      <c r="B110" s="497"/>
      <c r="C110" s="497"/>
      <c r="D110" s="497"/>
      <c r="E110" s="383"/>
      <c r="F110" s="497"/>
      <c r="G110" s="497"/>
      <c r="H110" s="497"/>
      <c r="I110" s="497"/>
      <c r="J110" s="497"/>
      <c r="K110" s="497"/>
      <c r="L110" s="497"/>
      <c r="M110" s="497"/>
      <c r="N110" s="497"/>
      <c r="O110" s="497"/>
      <c r="P110" s="497"/>
      <c r="Q110" s="497"/>
      <c r="R110" s="497"/>
      <c r="S110" s="497"/>
      <c r="T110" s="101"/>
    </row>
    <row r="111" spans="1:20">
      <c r="A111" s="497"/>
      <c r="B111" s="497"/>
      <c r="C111" s="497"/>
      <c r="D111" s="497"/>
      <c r="E111" s="383"/>
      <c r="F111" s="497"/>
      <c r="G111" s="497"/>
      <c r="H111" s="497"/>
      <c r="I111" s="497"/>
      <c r="J111" s="497"/>
      <c r="K111" s="497"/>
      <c r="L111" s="497"/>
      <c r="M111" s="497"/>
      <c r="N111" s="497"/>
      <c r="O111" s="497"/>
      <c r="P111" s="497"/>
      <c r="Q111" s="497"/>
      <c r="R111" s="497"/>
      <c r="S111" s="497"/>
      <c r="T111" s="101"/>
    </row>
    <row r="112" spans="1:20">
      <c r="A112" s="497"/>
      <c r="B112" s="497"/>
      <c r="C112" s="497"/>
      <c r="D112" s="497"/>
      <c r="E112" s="383"/>
      <c r="F112" s="497"/>
      <c r="G112" s="497"/>
      <c r="H112" s="497"/>
      <c r="I112" s="497"/>
      <c r="J112" s="497"/>
      <c r="K112" s="497"/>
      <c r="L112" s="497"/>
      <c r="M112" s="497"/>
      <c r="N112" s="497"/>
      <c r="O112" s="497"/>
      <c r="P112" s="497"/>
      <c r="Q112" s="497"/>
      <c r="R112" s="497"/>
      <c r="S112" s="497"/>
      <c r="T112" s="101"/>
    </row>
    <row r="113" spans="1:20">
      <c r="A113" s="497"/>
      <c r="B113" s="497"/>
      <c r="C113" s="497"/>
      <c r="D113" s="497"/>
      <c r="E113" s="383"/>
      <c r="F113" s="497"/>
      <c r="G113" s="497"/>
      <c r="H113" s="497"/>
      <c r="I113" s="497"/>
      <c r="J113" s="497"/>
      <c r="K113" s="497"/>
      <c r="L113" s="497"/>
      <c r="M113" s="497"/>
      <c r="N113" s="497"/>
      <c r="O113" s="497"/>
      <c r="P113" s="497"/>
      <c r="Q113" s="497"/>
      <c r="R113" s="497"/>
      <c r="S113" s="497"/>
      <c r="T113" s="101"/>
    </row>
    <row r="114" spans="1:20">
      <c r="A114" s="497"/>
      <c r="B114" s="497"/>
      <c r="C114" s="497"/>
      <c r="D114" s="497"/>
      <c r="E114" s="383"/>
      <c r="F114" s="497"/>
      <c r="G114" s="497"/>
      <c r="H114" s="497"/>
      <c r="I114" s="497"/>
      <c r="J114" s="497"/>
      <c r="K114" s="497"/>
      <c r="L114" s="497"/>
      <c r="M114" s="497"/>
      <c r="N114" s="497"/>
      <c r="O114" s="497"/>
      <c r="P114" s="497"/>
      <c r="Q114" s="497"/>
      <c r="R114" s="497"/>
      <c r="S114" s="497"/>
      <c r="T114" s="101"/>
    </row>
    <row r="115" spans="1:20">
      <c r="A115" s="497"/>
      <c r="B115" s="497"/>
      <c r="C115" s="497"/>
      <c r="D115" s="497"/>
      <c r="E115" s="383"/>
      <c r="F115" s="497"/>
      <c r="G115" s="497"/>
      <c r="H115" s="497"/>
      <c r="I115" s="497"/>
      <c r="J115" s="497"/>
      <c r="K115" s="497"/>
      <c r="L115" s="497"/>
      <c r="M115" s="497"/>
      <c r="N115" s="497"/>
      <c r="O115" s="497"/>
      <c r="P115" s="497"/>
      <c r="Q115" s="497"/>
      <c r="R115" s="497"/>
      <c r="S115" s="497"/>
      <c r="T115" s="101"/>
    </row>
    <row r="116" spans="1:20">
      <c r="A116" s="497"/>
      <c r="B116" s="497"/>
      <c r="C116" s="497"/>
      <c r="D116" s="497"/>
      <c r="E116" s="383"/>
      <c r="F116" s="497"/>
      <c r="G116" s="497"/>
      <c r="H116" s="497"/>
      <c r="I116" s="497"/>
      <c r="J116" s="497"/>
      <c r="K116" s="497"/>
      <c r="L116" s="497"/>
      <c r="M116" s="497"/>
      <c r="N116" s="497"/>
      <c r="O116" s="497"/>
      <c r="P116" s="497"/>
      <c r="Q116" s="497"/>
      <c r="R116" s="497"/>
      <c r="S116" s="497"/>
      <c r="T116" s="101"/>
    </row>
    <row r="117" spans="1:20">
      <c r="A117" s="497"/>
      <c r="B117" s="497"/>
      <c r="C117" s="497"/>
      <c r="D117" s="497"/>
      <c r="E117" s="383"/>
      <c r="F117" s="497"/>
      <c r="G117" s="497"/>
      <c r="H117" s="497"/>
      <c r="I117" s="497"/>
      <c r="J117" s="497"/>
      <c r="K117" s="497"/>
      <c r="L117" s="497"/>
      <c r="M117" s="497"/>
      <c r="N117" s="497"/>
      <c r="O117" s="497"/>
      <c r="P117" s="497"/>
      <c r="Q117" s="497"/>
      <c r="R117" s="497"/>
      <c r="S117" s="497"/>
      <c r="T117" s="101"/>
    </row>
    <row r="118" spans="1:20">
      <c r="A118" s="497"/>
      <c r="B118" s="497"/>
      <c r="C118" s="497"/>
      <c r="D118" s="497"/>
      <c r="E118" s="383"/>
      <c r="F118" s="497"/>
      <c r="G118" s="497"/>
      <c r="H118" s="497"/>
      <c r="I118" s="497"/>
      <c r="J118" s="497"/>
      <c r="K118" s="497"/>
      <c r="L118" s="497"/>
      <c r="M118" s="497"/>
      <c r="N118" s="497"/>
      <c r="O118" s="497"/>
      <c r="P118" s="497"/>
      <c r="Q118" s="497"/>
      <c r="R118" s="497"/>
      <c r="S118" s="497"/>
      <c r="T118" s="101"/>
    </row>
    <row r="119" spans="1:20">
      <c r="A119" s="497"/>
      <c r="B119" s="497"/>
      <c r="C119" s="497"/>
      <c r="D119" s="497"/>
      <c r="E119" s="383"/>
      <c r="F119" s="497"/>
      <c r="G119" s="497"/>
      <c r="H119" s="497"/>
      <c r="I119" s="497"/>
      <c r="J119" s="497"/>
      <c r="K119" s="497"/>
      <c r="L119" s="497"/>
      <c r="M119" s="497"/>
      <c r="N119" s="497"/>
      <c r="O119" s="497"/>
      <c r="P119" s="497"/>
      <c r="Q119" s="497"/>
      <c r="R119" s="497"/>
      <c r="S119" s="497"/>
      <c r="T119" s="101"/>
    </row>
    <row r="120" spans="1:20">
      <c r="A120" s="497"/>
      <c r="B120" s="497"/>
      <c r="C120" s="497"/>
      <c r="D120" s="497"/>
      <c r="E120" s="383"/>
      <c r="F120" s="497"/>
      <c r="G120" s="497"/>
      <c r="H120" s="497"/>
      <c r="I120" s="497"/>
      <c r="J120" s="497"/>
      <c r="K120" s="497"/>
      <c r="L120" s="497"/>
      <c r="M120" s="497"/>
      <c r="N120" s="497"/>
      <c r="O120" s="497"/>
      <c r="P120" s="497"/>
      <c r="Q120" s="497"/>
      <c r="R120" s="497"/>
      <c r="S120" s="497"/>
      <c r="T120" s="101"/>
    </row>
    <row r="121" spans="1:20">
      <c r="A121" s="497"/>
      <c r="B121" s="497"/>
      <c r="C121" s="497"/>
      <c r="D121" s="497"/>
      <c r="E121" s="383"/>
      <c r="F121" s="497"/>
      <c r="G121" s="497"/>
      <c r="H121" s="497"/>
      <c r="I121" s="497"/>
      <c r="J121" s="497"/>
      <c r="K121" s="497"/>
      <c r="L121" s="497"/>
      <c r="M121" s="497"/>
      <c r="N121" s="497"/>
      <c r="O121" s="497"/>
      <c r="P121" s="497"/>
      <c r="Q121" s="497"/>
      <c r="R121" s="497"/>
      <c r="S121" s="497"/>
      <c r="T121" s="101"/>
    </row>
    <row r="122" spans="1:20">
      <c r="A122" s="497"/>
      <c r="B122" s="497"/>
      <c r="C122" s="497"/>
      <c r="D122" s="497"/>
      <c r="E122" s="383"/>
      <c r="F122" s="497"/>
      <c r="G122" s="497"/>
      <c r="H122" s="497"/>
      <c r="I122" s="497"/>
      <c r="J122" s="497"/>
      <c r="K122" s="497"/>
      <c r="L122" s="497"/>
      <c r="M122" s="497"/>
      <c r="N122" s="497"/>
      <c r="O122" s="497"/>
      <c r="P122" s="497"/>
      <c r="Q122" s="497"/>
      <c r="R122" s="497"/>
      <c r="S122" s="497"/>
      <c r="T122" s="101"/>
    </row>
    <row r="123" spans="1:20">
      <c r="A123" s="497"/>
      <c r="B123" s="497"/>
      <c r="C123" s="497"/>
      <c r="D123" s="497"/>
      <c r="E123" s="383"/>
      <c r="F123" s="497"/>
      <c r="G123" s="497"/>
      <c r="H123" s="497"/>
      <c r="I123" s="497"/>
      <c r="J123" s="497"/>
      <c r="K123" s="497"/>
      <c r="L123" s="497"/>
      <c r="M123" s="497"/>
      <c r="N123" s="497"/>
      <c r="O123" s="497"/>
      <c r="P123" s="497"/>
      <c r="Q123" s="497"/>
      <c r="R123" s="497"/>
      <c r="S123" s="497"/>
      <c r="T123" s="101"/>
    </row>
    <row r="124" spans="1:20">
      <c r="A124" s="497"/>
      <c r="B124" s="497"/>
      <c r="C124" s="497"/>
      <c r="D124" s="497"/>
      <c r="E124" s="383"/>
      <c r="F124" s="497"/>
      <c r="G124" s="497"/>
      <c r="H124" s="497"/>
      <c r="I124" s="497"/>
      <c r="J124" s="497"/>
      <c r="K124" s="497"/>
      <c r="L124" s="497"/>
      <c r="M124" s="497"/>
      <c r="N124" s="497"/>
      <c r="O124" s="497"/>
      <c r="P124" s="497"/>
      <c r="Q124" s="497"/>
      <c r="R124" s="497"/>
      <c r="S124" s="497"/>
      <c r="T124" s="101"/>
    </row>
    <row r="125" spans="1:20">
      <c r="A125" s="497"/>
      <c r="B125" s="497"/>
      <c r="C125" s="497"/>
      <c r="D125" s="497"/>
      <c r="E125" s="383"/>
      <c r="F125" s="497"/>
      <c r="G125" s="497"/>
      <c r="H125" s="497"/>
      <c r="I125" s="497"/>
      <c r="J125" s="497"/>
      <c r="K125" s="497"/>
      <c r="L125" s="497"/>
      <c r="M125" s="497"/>
      <c r="N125" s="497"/>
      <c r="O125" s="497"/>
      <c r="P125" s="497"/>
      <c r="Q125" s="497"/>
      <c r="R125" s="497"/>
      <c r="S125" s="497"/>
      <c r="T125" s="101"/>
    </row>
    <row r="126" spans="1:20">
      <c r="A126" s="497"/>
      <c r="B126" s="497"/>
      <c r="C126" s="497"/>
      <c r="D126" s="497"/>
      <c r="E126" s="383"/>
      <c r="F126" s="497"/>
      <c r="G126" s="497"/>
      <c r="H126" s="497"/>
      <c r="I126" s="497"/>
      <c r="J126" s="497"/>
      <c r="K126" s="497"/>
      <c r="L126" s="497"/>
      <c r="M126" s="497"/>
      <c r="N126" s="497"/>
      <c r="O126" s="497"/>
      <c r="P126" s="497"/>
      <c r="Q126" s="497"/>
      <c r="R126" s="497"/>
      <c r="S126" s="497"/>
      <c r="T126" s="101"/>
    </row>
    <row r="127" spans="1:20">
      <c r="A127" s="497"/>
      <c r="B127" s="497"/>
      <c r="C127" s="497"/>
      <c r="D127" s="497"/>
      <c r="E127" s="383"/>
      <c r="F127" s="497"/>
      <c r="G127" s="497"/>
      <c r="H127" s="497"/>
      <c r="I127" s="497"/>
      <c r="J127" s="497"/>
      <c r="K127" s="497"/>
      <c r="L127" s="497"/>
      <c r="M127" s="497"/>
      <c r="N127" s="497"/>
      <c r="O127" s="497"/>
      <c r="P127" s="497"/>
      <c r="Q127" s="497"/>
      <c r="R127" s="497"/>
      <c r="S127" s="497"/>
      <c r="T127" s="101"/>
    </row>
    <row r="128" spans="1:20">
      <c r="A128" s="497"/>
      <c r="B128" s="497"/>
      <c r="C128" s="497"/>
      <c r="D128" s="497"/>
      <c r="E128" s="383"/>
      <c r="F128" s="497"/>
      <c r="G128" s="497"/>
      <c r="H128" s="497"/>
      <c r="I128" s="497"/>
      <c r="J128" s="497"/>
      <c r="K128" s="497"/>
      <c r="L128" s="497"/>
      <c r="M128" s="497"/>
      <c r="N128" s="497"/>
      <c r="O128" s="497"/>
      <c r="P128" s="497"/>
      <c r="Q128" s="497"/>
      <c r="R128" s="497"/>
      <c r="S128" s="497"/>
      <c r="T128" s="101"/>
    </row>
    <row r="129" spans="1:20">
      <c r="A129" s="497"/>
      <c r="B129" s="497"/>
      <c r="C129" s="497"/>
      <c r="D129" s="497"/>
      <c r="E129" s="383"/>
      <c r="F129" s="497"/>
      <c r="G129" s="497"/>
      <c r="H129" s="497"/>
      <c r="I129" s="497"/>
      <c r="J129" s="497"/>
      <c r="K129" s="497"/>
      <c r="L129" s="497"/>
      <c r="M129" s="497"/>
      <c r="N129" s="497"/>
      <c r="O129" s="497"/>
      <c r="P129" s="497"/>
      <c r="Q129" s="497"/>
      <c r="R129" s="497"/>
      <c r="S129" s="497"/>
      <c r="T129" s="101"/>
    </row>
    <row r="130" spans="1:20">
      <c r="A130" s="497"/>
      <c r="B130" s="497"/>
      <c r="C130" s="497"/>
      <c r="D130" s="497"/>
      <c r="E130" s="383"/>
      <c r="F130" s="497"/>
      <c r="G130" s="497"/>
      <c r="H130" s="497"/>
      <c r="I130" s="497"/>
      <c r="J130" s="497"/>
      <c r="K130" s="497"/>
      <c r="L130" s="497"/>
      <c r="M130" s="497"/>
      <c r="N130" s="497"/>
      <c r="O130" s="497"/>
      <c r="P130" s="497"/>
      <c r="Q130" s="497"/>
      <c r="R130" s="497"/>
      <c r="S130" s="497"/>
      <c r="T130" s="101"/>
    </row>
    <row r="131" spans="1:20">
      <c r="A131" s="497"/>
      <c r="B131" s="497"/>
      <c r="C131" s="497"/>
      <c r="D131" s="497"/>
      <c r="E131" s="383"/>
      <c r="F131" s="497"/>
      <c r="G131" s="497"/>
      <c r="H131" s="497"/>
      <c r="I131" s="497"/>
      <c r="J131" s="497"/>
      <c r="K131" s="497"/>
      <c r="L131" s="497"/>
      <c r="M131" s="497"/>
      <c r="N131" s="497"/>
      <c r="O131" s="497"/>
      <c r="P131" s="497"/>
      <c r="Q131" s="497"/>
      <c r="R131" s="497"/>
      <c r="S131" s="497"/>
      <c r="T131" s="101"/>
    </row>
    <row r="132" spans="1:20">
      <c r="A132" s="497"/>
      <c r="B132" s="497"/>
      <c r="C132" s="497"/>
      <c r="D132" s="497"/>
      <c r="E132" s="383"/>
      <c r="F132" s="497"/>
      <c r="G132" s="497"/>
      <c r="H132" s="497"/>
      <c r="I132" s="497"/>
      <c r="J132" s="497"/>
      <c r="K132" s="497"/>
      <c r="L132" s="497"/>
      <c r="M132" s="497"/>
      <c r="N132" s="497"/>
      <c r="O132" s="497"/>
      <c r="P132" s="497"/>
      <c r="Q132" s="497"/>
      <c r="R132" s="497"/>
      <c r="S132" s="497"/>
      <c r="T132" s="101"/>
    </row>
    <row r="133" spans="1:20">
      <c r="A133" s="497"/>
      <c r="B133" s="497"/>
      <c r="C133" s="497"/>
      <c r="D133" s="497"/>
      <c r="E133" s="383"/>
      <c r="F133" s="497"/>
      <c r="G133" s="497"/>
      <c r="H133" s="497"/>
      <c r="I133" s="497"/>
      <c r="J133" s="497"/>
      <c r="K133" s="497"/>
      <c r="L133" s="497"/>
      <c r="M133" s="497"/>
      <c r="N133" s="497"/>
      <c r="O133" s="497"/>
      <c r="P133" s="497"/>
      <c r="Q133" s="497"/>
      <c r="R133" s="497"/>
      <c r="S133" s="497"/>
      <c r="T133" s="101"/>
    </row>
    <row r="134" spans="1:20">
      <c r="A134" s="497"/>
      <c r="B134" s="497"/>
      <c r="C134" s="497"/>
      <c r="D134" s="497"/>
      <c r="E134" s="383"/>
      <c r="F134" s="497"/>
      <c r="G134" s="497"/>
      <c r="H134" s="497"/>
      <c r="I134" s="497"/>
      <c r="J134" s="497"/>
      <c r="K134" s="497"/>
      <c r="L134" s="497"/>
      <c r="M134" s="497"/>
      <c r="N134" s="497"/>
      <c r="O134" s="497"/>
      <c r="P134" s="497"/>
      <c r="Q134" s="497"/>
      <c r="R134" s="497"/>
      <c r="S134" s="497"/>
      <c r="T134" s="101"/>
    </row>
    <row r="135" spans="1:20">
      <c r="A135" s="497"/>
      <c r="B135" s="497"/>
      <c r="C135" s="497"/>
      <c r="D135" s="497"/>
      <c r="E135" s="383"/>
      <c r="F135" s="497"/>
      <c r="G135" s="497"/>
      <c r="H135" s="497"/>
      <c r="I135" s="497"/>
      <c r="J135" s="497"/>
      <c r="K135" s="497"/>
      <c r="L135" s="497"/>
      <c r="M135" s="497"/>
      <c r="N135" s="497"/>
      <c r="O135" s="497"/>
      <c r="P135" s="497"/>
      <c r="Q135" s="497"/>
      <c r="R135" s="497"/>
      <c r="S135" s="497"/>
      <c r="T135" s="101"/>
    </row>
    <row r="136" spans="1:20">
      <c r="A136" s="497"/>
      <c r="B136" s="497"/>
      <c r="C136" s="497"/>
      <c r="D136" s="497"/>
      <c r="E136" s="383"/>
      <c r="F136" s="497"/>
      <c r="G136" s="497"/>
      <c r="H136" s="497"/>
      <c r="I136" s="497"/>
      <c r="J136" s="497"/>
      <c r="K136" s="497"/>
      <c r="L136" s="497"/>
      <c r="M136" s="497"/>
      <c r="N136" s="497"/>
      <c r="O136" s="497"/>
      <c r="P136" s="497"/>
      <c r="Q136" s="497"/>
      <c r="R136" s="497"/>
      <c r="S136" s="497"/>
      <c r="T136" s="101"/>
    </row>
    <row r="137" spans="1:20">
      <c r="A137" s="497"/>
      <c r="B137" s="497"/>
      <c r="C137" s="497"/>
      <c r="D137" s="497"/>
      <c r="E137" s="383"/>
      <c r="F137" s="497"/>
      <c r="G137" s="497"/>
      <c r="H137" s="497"/>
      <c r="I137" s="497"/>
      <c r="J137" s="497"/>
      <c r="K137" s="497"/>
      <c r="L137" s="497"/>
      <c r="M137" s="497"/>
      <c r="N137" s="497"/>
      <c r="O137" s="497"/>
      <c r="P137" s="497"/>
      <c r="Q137" s="497"/>
      <c r="R137" s="497"/>
      <c r="S137" s="497"/>
      <c r="T137" s="101"/>
    </row>
    <row r="138" spans="1:20">
      <c r="A138" s="497"/>
      <c r="B138" s="497"/>
      <c r="C138" s="497"/>
      <c r="D138" s="497"/>
      <c r="E138" s="383"/>
      <c r="F138" s="497"/>
      <c r="G138" s="497"/>
      <c r="H138" s="497"/>
      <c r="I138" s="497"/>
      <c r="J138" s="497"/>
      <c r="K138" s="497"/>
      <c r="L138" s="497"/>
      <c r="M138" s="497"/>
      <c r="N138" s="497"/>
      <c r="O138" s="497"/>
      <c r="P138" s="497"/>
      <c r="Q138" s="497"/>
      <c r="R138" s="497"/>
      <c r="S138" s="497"/>
      <c r="T138" s="101"/>
    </row>
    <row r="139" spans="1:20">
      <c r="A139" s="497"/>
      <c r="B139" s="497"/>
      <c r="C139" s="497"/>
      <c r="D139" s="497"/>
      <c r="E139" s="383"/>
      <c r="F139" s="497"/>
      <c r="G139" s="497"/>
      <c r="H139" s="497"/>
      <c r="I139" s="497"/>
      <c r="J139" s="497"/>
      <c r="K139" s="497"/>
      <c r="L139" s="497"/>
      <c r="M139" s="497"/>
      <c r="N139" s="497"/>
      <c r="O139" s="497"/>
      <c r="P139" s="497"/>
      <c r="Q139" s="497"/>
      <c r="R139" s="497"/>
      <c r="S139" s="497"/>
      <c r="T139" s="101"/>
    </row>
    <row r="140" spans="1:20">
      <c r="A140" s="497"/>
      <c r="B140" s="497"/>
      <c r="C140" s="497"/>
      <c r="D140" s="497"/>
      <c r="E140" s="383"/>
      <c r="F140" s="497"/>
      <c r="G140" s="497"/>
      <c r="H140" s="497"/>
      <c r="I140" s="497"/>
      <c r="J140" s="497"/>
      <c r="K140" s="497"/>
      <c r="L140" s="497"/>
      <c r="M140" s="497"/>
      <c r="N140" s="497"/>
      <c r="O140" s="497"/>
      <c r="P140" s="497"/>
      <c r="Q140" s="497"/>
      <c r="R140" s="497"/>
      <c r="S140" s="497"/>
      <c r="T140" s="101"/>
    </row>
    <row r="141" spans="1:20">
      <c r="A141" s="497"/>
      <c r="B141" s="497"/>
      <c r="C141" s="497"/>
      <c r="D141" s="497"/>
      <c r="E141" s="383"/>
      <c r="F141" s="497"/>
      <c r="G141" s="497"/>
      <c r="H141" s="497"/>
      <c r="I141" s="497"/>
      <c r="J141" s="497"/>
      <c r="K141" s="497"/>
      <c r="L141" s="497"/>
      <c r="M141" s="497"/>
      <c r="N141" s="497"/>
      <c r="O141" s="497"/>
      <c r="P141" s="497"/>
      <c r="Q141" s="497"/>
      <c r="R141" s="497"/>
      <c r="S141" s="497"/>
      <c r="T141" s="101"/>
    </row>
    <row r="142" spans="1:20">
      <c r="A142" s="497"/>
      <c r="B142" s="497"/>
      <c r="C142" s="497"/>
      <c r="D142" s="497"/>
      <c r="E142" s="383"/>
      <c r="F142" s="497"/>
      <c r="G142" s="497"/>
      <c r="H142" s="497"/>
      <c r="I142" s="497"/>
      <c r="J142" s="497"/>
      <c r="K142" s="497"/>
      <c r="L142" s="497"/>
      <c r="M142" s="497"/>
      <c r="N142" s="497"/>
      <c r="O142" s="497"/>
      <c r="P142" s="497"/>
      <c r="Q142" s="497"/>
      <c r="R142" s="497"/>
      <c r="S142" s="497"/>
      <c r="T142" s="101"/>
    </row>
    <row r="143" spans="1:20">
      <c r="A143" s="497"/>
      <c r="B143" s="497"/>
      <c r="C143" s="497"/>
      <c r="D143" s="497"/>
      <c r="E143" s="383"/>
      <c r="F143" s="497"/>
      <c r="G143" s="497"/>
      <c r="H143" s="497"/>
      <c r="I143" s="497"/>
      <c r="J143" s="497"/>
      <c r="K143" s="497"/>
      <c r="L143" s="497"/>
      <c r="M143" s="497"/>
      <c r="N143" s="497"/>
      <c r="O143" s="497"/>
      <c r="P143" s="497"/>
      <c r="Q143" s="497"/>
      <c r="R143" s="497"/>
      <c r="S143" s="497"/>
      <c r="T143" s="101"/>
    </row>
    <row r="144" spans="1:20">
      <c r="A144" s="497"/>
      <c r="B144" s="497"/>
      <c r="C144" s="497"/>
      <c r="D144" s="497"/>
      <c r="E144" s="383"/>
      <c r="F144" s="497"/>
      <c r="G144" s="497"/>
      <c r="H144" s="497"/>
      <c r="I144" s="497"/>
      <c r="J144" s="497"/>
      <c r="K144" s="497"/>
      <c r="L144" s="497"/>
      <c r="M144" s="497"/>
      <c r="N144" s="497"/>
      <c r="O144" s="497"/>
      <c r="P144" s="497"/>
      <c r="Q144" s="497"/>
      <c r="R144" s="497"/>
      <c r="S144" s="497"/>
      <c r="T144" s="101"/>
    </row>
    <row r="145" spans="1:20">
      <c r="A145" s="497"/>
      <c r="B145" s="497"/>
      <c r="C145" s="497"/>
      <c r="D145" s="497"/>
      <c r="E145" s="383"/>
      <c r="F145" s="497"/>
      <c r="G145" s="497"/>
      <c r="H145" s="497"/>
      <c r="I145" s="497"/>
      <c r="J145" s="497"/>
      <c r="K145" s="497"/>
      <c r="L145" s="497"/>
      <c r="M145" s="497"/>
      <c r="N145" s="497"/>
      <c r="O145" s="497"/>
      <c r="P145" s="497"/>
      <c r="Q145" s="497"/>
      <c r="R145" s="497"/>
      <c r="S145" s="497"/>
      <c r="T145" s="101"/>
    </row>
    <row r="146" spans="1:20">
      <c r="A146" s="497"/>
      <c r="B146" s="497"/>
      <c r="C146" s="497"/>
      <c r="D146" s="497"/>
      <c r="E146" s="383"/>
      <c r="F146" s="497"/>
      <c r="G146" s="497"/>
      <c r="H146" s="497"/>
      <c r="I146" s="497"/>
      <c r="J146" s="497"/>
      <c r="K146" s="497"/>
      <c r="L146" s="497"/>
      <c r="M146" s="497"/>
      <c r="N146" s="497"/>
      <c r="O146" s="497"/>
      <c r="P146" s="497"/>
      <c r="Q146" s="497"/>
      <c r="R146" s="497"/>
      <c r="S146" s="497"/>
      <c r="T146" s="101"/>
    </row>
    <row r="147" spans="1:20">
      <c r="A147" s="497"/>
      <c r="B147" s="497"/>
      <c r="C147" s="497"/>
      <c r="D147" s="497"/>
      <c r="E147" s="383"/>
      <c r="F147" s="497"/>
      <c r="G147" s="497"/>
      <c r="H147" s="497"/>
      <c r="I147" s="497"/>
      <c r="J147" s="497"/>
      <c r="K147" s="497"/>
      <c r="L147" s="497"/>
      <c r="M147" s="497"/>
      <c r="N147" s="497"/>
      <c r="O147" s="497"/>
      <c r="P147" s="497"/>
      <c r="Q147" s="497"/>
      <c r="R147" s="497"/>
      <c r="S147" s="497"/>
      <c r="T147" s="101"/>
    </row>
    <row r="148" spans="1:20">
      <c r="A148" s="497"/>
      <c r="B148" s="497"/>
      <c r="C148" s="497"/>
      <c r="D148" s="497"/>
      <c r="E148" s="383"/>
      <c r="F148" s="497"/>
      <c r="G148" s="497"/>
      <c r="H148" s="497"/>
      <c r="I148" s="497"/>
      <c r="J148" s="497"/>
      <c r="K148" s="497"/>
      <c r="L148" s="497"/>
      <c r="M148" s="497"/>
      <c r="N148" s="497"/>
      <c r="O148" s="497"/>
      <c r="P148" s="497"/>
      <c r="Q148" s="497"/>
      <c r="R148" s="497"/>
      <c r="S148" s="497"/>
      <c r="T148" s="101"/>
    </row>
    <row r="149" spans="1:20">
      <c r="A149" s="497"/>
      <c r="B149" s="497"/>
      <c r="C149" s="497"/>
      <c r="D149" s="497"/>
      <c r="E149" s="383"/>
      <c r="F149" s="497"/>
      <c r="G149" s="497"/>
      <c r="H149" s="497"/>
      <c r="I149" s="497"/>
      <c r="J149" s="497"/>
      <c r="K149" s="497"/>
      <c r="L149" s="497"/>
      <c r="M149" s="497"/>
      <c r="N149" s="497"/>
      <c r="O149" s="497"/>
      <c r="P149" s="497"/>
      <c r="Q149" s="497"/>
      <c r="R149" s="497"/>
      <c r="S149" s="497"/>
      <c r="T149" s="101"/>
    </row>
    <row r="150" spans="1:20">
      <c r="A150" s="497"/>
      <c r="B150" s="497"/>
      <c r="C150" s="497"/>
      <c r="D150" s="497"/>
      <c r="E150" s="383"/>
      <c r="F150" s="497"/>
      <c r="G150" s="497"/>
      <c r="H150" s="497"/>
      <c r="I150" s="497"/>
      <c r="J150" s="497"/>
      <c r="K150" s="497"/>
      <c r="L150" s="497"/>
      <c r="M150" s="497"/>
      <c r="N150" s="497"/>
      <c r="O150" s="497"/>
      <c r="P150" s="497"/>
      <c r="Q150" s="497"/>
      <c r="R150" s="497"/>
      <c r="S150" s="497"/>
      <c r="T150" s="101"/>
    </row>
    <row r="151" spans="1:20">
      <c r="A151" s="497"/>
      <c r="B151" s="497"/>
      <c r="C151" s="497"/>
      <c r="D151" s="497"/>
      <c r="E151" s="383"/>
      <c r="F151" s="497"/>
      <c r="G151" s="497"/>
      <c r="H151" s="497"/>
      <c r="I151" s="497"/>
      <c r="J151" s="497"/>
      <c r="K151" s="497"/>
      <c r="L151" s="497"/>
      <c r="M151" s="497"/>
      <c r="N151" s="497"/>
      <c r="O151" s="497"/>
      <c r="P151" s="497"/>
      <c r="Q151" s="497"/>
      <c r="R151" s="497"/>
      <c r="S151" s="497"/>
      <c r="T151" s="101"/>
    </row>
    <row r="152" spans="1:20">
      <c r="A152" s="497"/>
      <c r="B152" s="497"/>
      <c r="C152" s="497"/>
      <c r="D152" s="497"/>
      <c r="E152" s="383"/>
      <c r="F152" s="497"/>
      <c r="G152" s="497"/>
      <c r="H152" s="497"/>
      <c r="I152" s="497"/>
      <c r="J152" s="497"/>
      <c r="K152" s="497"/>
      <c r="L152" s="497"/>
      <c r="M152" s="497"/>
      <c r="N152" s="497"/>
      <c r="O152" s="497"/>
      <c r="P152" s="497"/>
      <c r="Q152" s="497"/>
      <c r="R152" s="497"/>
      <c r="S152" s="497"/>
      <c r="T152" s="101"/>
    </row>
    <row r="153" spans="1:20">
      <c r="A153" s="497"/>
      <c r="B153" s="497"/>
      <c r="C153" s="497"/>
      <c r="D153" s="497"/>
      <c r="E153" s="383"/>
      <c r="F153" s="497"/>
      <c r="G153" s="497"/>
      <c r="H153" s="497"/>
      <c r="I153" s="497"/>
      <c r="J153" s="497"/>
      <c r="K153" s="497"/>
      <c r="L153" s="497"/>
      <c r="M153" s="497"/>
      <c r="N153" s="497"/>
      <c r="O153" s="497"/>
      <c r="P153" s="497"/>
      <c r="Q153" s="497"/>
      <c r="R153" s="497"/>
      <c r="S153" s="497"/>
      <c r="T153" s="101"/>
    </row>
    <row r="154" spans="1:20">
      <c r="A154" s="497"/>
      <c r="B154" s="497"/>
      <c r="C154" s="497"/>
      <c r="D154" s="497"/>
      <c r="E154" s="383"/>
      <c r="F154" s="497"/>
      <c r="G154" s="497"/>
      <c r="H154" s="497"/>
      <c r="I154" s="497"/>
      <c r="J154" s="497"/>
      <c r="K154" s="497"/>
      <c r="L154" s="497"/>
      <c r="M154" s="497"/>
      <c r="N154" s="497"/>
      <c r="O154" s="497"/>
      <c r="P154" s="497"/>
      <c r="Q154" s="497"/>
      <c r="R154" s="497"/>
      <c r="S154" s="497"/>
      <c r="T154" s="101"/>
    </row>
    <row r="155" spans="1:20">
      <c r="A155" s="497"/>
      <c r="B155" s="497"/>
      <c r="C155" s="497"/>
      <c r="D155" s="497"/>
      <c r="E155" s="383"/>
      <c r="F155" s="497"/>
      <c r="G155" s="497"/>
      <c r="H155" s="497"/>
      <c r="I155" s="497"/>
      <c r="J155" s="497"/>
      <c r="K155" s="497"/>
      <c r="L155" s="497"/>
      <c r="M155" s="497"/>
      <c r="N155" s="497"/>
      <c r="O155" s="497"/>
      <c r="P155" s="497"/>
      <c r="Q155" s="497"/>
      <c r="R155" s="497"/>
      <c r="S155" s="497"/>
      <c r="T155" s="101"/>
    </row>
    <row r="156" spans="1:20">
      <c r="A156" s="497"/>
      <c r="B156" s="497"/>
      <c r="C156" s="497"/>
      <c r="D156" s="497"/>
      <c r="E156" s="383"/>
      <c r="F156" s="497"/>
      <c r="G156" s="497"/>
      <c r="H156" s="497"/>
      <c r="I156" s="497"/>
      <c r="J156" s="497"/>
      <c r="K156" s="497"/>
      <c r="L156" s="497"/>
      <c r="M156" s="497"/>
      <c r="N156" s="497"/>
      <c r="O156" s="497"/>
      <c r="P156" s="497"/>
      <c r="Q156" s="497"/>
      <c r="R156" s="497"/>
      <c r="S156" s="497"/>
      <c r="T156" s="101"/>
    </row>
    <row r="157" spans="1:20">
      <c r="A157" s="497"/>
      <c r="B157" s="497"/>
      <c r="C157" s="497"/>
      <c r="D157" s="497"/>
      <c r="E157" s="383"/>
      <c r="F157" s="497"/>
      <c r="G157" s="497"/>
      <c r="H157" s="497"/>
      <c r="I157" s="497"/>
      <c r="J157" s="497"/>
      <c r="K157" s="497"/>
      <c r="L157" s="497"/>
      <c r="M157" s="497"/>
      <c r="N157" s="497"/>
      <c r="O157" s="497"/>
      <c r="P157" s="497"/>
      <c r="Q157" s="497"/>
      <c r="R157" s="497"/>
      <c r="S157" s="497"/>
      <c r="T157" s="101"/>
    </row>
    <row r="158" spans="1:20">
      <c r="A158" s="497"/>
      <c r="B158" s="497"/>
      <c r="C158" s="497"/>
      <c r="D158" s="497"/>
      <c r="E158" s="383"/>
      <c r="F158" s="497"/>
      <c r="G158" s="497"/>
      <c r="H158" s="497"/>
      <c r="I158" s="497"/>
      <c r="J158" s="497"/>
      <c r="K158" s="497"/>
      <c r="L158" s="497"/>
      <c r="M158" s="497"/>
      <c r="N158" s="497"/>
      <c r="O158" s="497"/>
      <c r="P158" s="497"/>
      <c r="Q158" s="497"/>
      <c r="R158" s="497"/>
      <c r="S158" s="497"/>
      <c r="T158" s="101"/>
    </row>
    <row r="159" spans="1:20">
      <c r="A159" s="497"/>
      <c r="B159" s="497"/>
      <c r="C159" s="497"/>
      <c r="D159" s="497"/>
      <c r="E159" s="383"/>
      <c r="F159" s="497"/>
      <c r="G159" s="497"/>
      <c r="H159" s="497"/>
      <c r="I159" s="497"/>
      <c r="J159" s="497"/>
      <c r="K159" s="497"/>
      <c r="L159" s="497"/>
      <c r="M159" s="497"/>
      <c r="N159" s="497"/>
      <c r="O159" s="497"/>
      <c r="P159" s="497"/>
      <c r="Q159" s="497"/>
      <c r="R159" s="497"/>
      <c r="S159" s="497"/>
      <c r="T159" s="101"/>
    </row>
    <row r="160" spans="1:20">
      <c r="A160" s="497"/>
      <c r="B160" s="497"/>
      <c r="C160" s="497"/>
      <c r="D160" s="497"/>
      <c r="E160" s="383"/>
      <c r="F160" s="497"/>
      <c r="G160" s="497"/>
      <c r="H160" s="497"/>
      <c r="I160" s="497"/>
      <c r="J160" s="497"/>
      <c r="K160" s="497"/>
      <c r="L160" s="497"/>
      <c r="M160" s="497"/>
      <c r="N160" s="497"/>
      <c r="O160" s="497"/>
      <c r="P160" s="497"/>
      <c r="Q160" s="497"/>
      <c r="R160" s="497"/>
      <c r="S160" s="497"/>
      <c r="T160" s="101"/>
    </row>
    <row r="161" spans="1:20">
      <c r="A161" s="497"/>
      <c r="B161" s="497"/>
      <c r="C161" s="497"/>
      <c r="D161" s="497"/>
      <c r="E161" s="383"/>
      <c r="F161" s="497"/>
      <c r="G161" s="497"/>
      <c r="H161" s="497"/>
      <c r="I161" s="497"/>
      <c r="J161" s="497"/>
      <c r="K161" s="497"/>
      <c r="L161" s="497"/>
      <c r="M161" s="497"/>
      <c r="N161" s="497"/>
      <c r="O161" s="497"/>
      <c r="P161" s="497"/>
      <c r="Q161" s="497"/>
      <c r="R161" s="497"/>
      <c r="S161" s="497"/>
      <c r="T161" s="101"/>
    </row>
    <row r="162" spans="1:20">
      <c r="A162" s="497"/>
      <c r="B162" s="497"/>
      <c r="C162" s="497"/>
      <c r="D162" s="497"/>
      <c r="E162" s="383"/>
      <c r="F162" s="497"/>
      <c r="G162" s="497"/>
      <c r="H162" s="497"/>
      <c r="I162" s="497"/>
      <c r="J162" s="497"/>
      <c r="K162" s="497"/>
      <c r="L162" s="497"/>
      <c r="M162" s="497"/>
      <c r="N162" s="497"/>
      <c r="O162" s="497"/>
      <c r="P162" s="497"/>
      <c r="Q162" s="497"/>
      <c r="R162" s="497"/>
      <c r="S162" s="497"/>
      <c r="T162" s="101"/>
    </row>
    <row r="163" spans="1:20">
      <c r="A163" s="497"/>
      <c r="B163" s="497"/>
      <c r="C163" s="497"/>
      <c r="D163" s="497"/>
      <c r="E163" s="383"/>
      <c r="F163" s="497"/>
      <c r="G163" s="497"/>
      <c r="H163" s="497"/>
      <c r="I163" s="497"/>
      <c r="J163" s="497"/>
      <c r="K163" s="497"/>
      <c r="L163" s="497"/>
      <c r="M163" s="497"/>
      <c r="N163" s="497"/>
      <c r="O163" s="497"/>
      <c r="P163" s="497"/>
      <c r="Q163" s="497"/>
      <c r="R163" s="497"/>
      <c r="S163" s="497"/>
      <c r="T163" s="101"/>
    </row>
    <row r="164" spans="1:20">
      <c r="A164" s="497"/>
      <c r="B164" s="497"/>
      <c r="C164" s="497"/>
      <c r="D164" s="497"/>
      <c r="E164" s="383"/>
      <c r="F164" s="497"/>
      <c r="G164" s="497"/>
      <c r="H164" s="497"/>
      <c r="I164" s="497"/>
      <c r="J164" s="497"/>
      <c r="K164" s="497"/>
      <c r="L164" s="497"/>
      <c r="M164" s="497"/>
      <c r="N164" s="497"/>
      <c r="O164" s="497"/>
      <c r="P164" s="497"/>
      <c r="Q164" s="497"/>
      <c r="R164" s="497"/>
      <c r="S164" s="497"/>
      <c r="T164" s="101"/>
    </row>
    <row r="165" spans="1:20">
      <c r="A165" s="497"/>
      <c r="B165" s="497"/>
      <c r="C165" s="497"/>
      <c r="D165" s="497"/>
      <c r="E165" s="383"/>
      <c r="F165" s="497"/>
      <c r="G165" s="497"/>
      <c r="H165" s="497"/>
      <c r="I165" s="497"/>
      <c r="J165" s="497"/>
      <c r="K165" s="497"/>
      <c r="L165" s="497"/>
      <c r="M165" s="497"/>
      <c r="N165" s="497"/>
      <c r="O165" s="497"/>
      <c r="P165" s="497"/>
      <c r="Q165" s="497"/>
      <c r="R165" s="497"/>
      <c r="S165" s="497"/>
      <c r="T165" s="101"/>
    </row>
    <row r="166" spans="1:20">
      <c r="A166" s="497"/>
      <c r="B166" s="497"/>
      <c r="C166" s="497"/>
      <c r="D166" s="497"/>
      <c r="E166" s="383"/>
      <c r="F166" s="497"/>
      <c r="G166" s="497"/>
      <c r="H166" s="497"/>
      <c r="I166" s="497"/>
      <c r="J166" s="497"/>
      <c r="K166" s="497"/>
      <c r="L166" s="497"/>
      <c r="M166" s="497"/>
      <c r="N166" s="497"/>
      <c r="O166" s="497"/>
      <c r="P166" s="497"/>
      <c r="Q166" s="497"/>
      <c r="R166" s="497"/>
      <c r="S166" s="497"/>
      <c r="T166" s="101"/>
    </row>
    <row r="167" spans="1:20">
      <c r="A167" s="497"/>
      <c r="B167" s="497"/>
      <c r="C167" s="497"/>
      <c r="D167" s="497"/>
      <c r="E167" s="383"/>
      <c r="F167" s="497"/>
      <c r="G167" s="497"/>
      <c r="H167" s="497"/>
      <c r="I167" s="497"/>
      <c r="J167" s="497"/>
      <c r="K167" s="497"/>
      <c r="L167" s="497"/>
      <c r="M167" s="497"/>
      <c r="N167" s="497"/>
      <c r="O167" s="497"/>
      <c r="P167" s="497"/>
      <c r="Q167" s="497"/>
      <c r="R167" s="497"/>
      <c r="S167" s="497"/>
      <c r="T167" s="101"/>
    </row>
    <row r="168" spans="1:20">
      <c r="A168" s="497"/>
      <c r="B168" s="497"/>
      <c r="C168" s="497"/>
      <c r="D168" s="497"/>
      <c r="E168" s="383"/>
      <c r="F168" s="497"/>
      <c r="G168" s="497"/>
      <c r="H168" s="497"/>
      <c r="I168" s="497"/>
      <c r="J168" s="497"/>
      <c r="K168" s="497"/>
      <c r="L168" s="497"/>
      <c r="M168" s="497"/>
      <c r="N168" s="497"/>
      <c r="O168" s="497"/>
      <c r="P168" s="497"/>
      <c r="Q168" s="497"/>
      <c r="R168" s="497"/>
      <c r="S168" s="497"/>
      <c r="T168" s="101"/>
    </row>
    <row r="169" spans="1:20">
      <c r="A169" s="497"/>
      <c r="B169" s="497"/>
      <c r="C169" s="497"/>
      <c r="D169" s="497"/>
      <c r="E169" s="383"/>
      <c r="F169" s="497"/>
      <c r="G169" s="497"/>
      <c r="H169" s="497"/>
      <c r="I169" s="497"/>
      <c r="J169" s="497"/>
      <c r="K169" s="497"/>
      <c r="L169" s="497"/>
      <c r="M169" s="497"/>
      <c r="N169" s="497"/>
      <c r="O169" s="497"/>
      <c r="P169" s="497"/>
      <c r="Q169" s="497"/>
      <c r="R169" s="497"/>
      <c r="S169" s="497"/>
      <c r="T169" s="101"/>
    </row>
    <row r="170" spans="1:20">
      <c r="A170" s="497"/>
      <c r="B170" s="497"/>
      <c r="C170" s="497"/>
      <c r="D170" s="497"/>
      <c r="E170" s="383"/>
      <c r="F170" s="497"/>
      <c r="G170" s="497"/>
      <c r="H170" s="497"/>
      <c r="I170" s="497"/>
      <c r="J170" s="497"/>
      <c r="K170" s="497"/>
      <c r="L170" s="497"/>
      <c r="M170" s="497"/>
      <c r="N170" s="497"/>
      <c r="O170" s="497"/>
      <c r="P170" s="497"/>
      <c r="Q170" s="497"/>
      <c r="R170" s="497"/>
      <c r="S170" s="497"/>
      <c r="T170" s="101"/>
    </row>
    <row r="171" spans="1:20">
      <c r="A171" s="497"/>
      <c r="B171" s="497"/>
      <c r="C171" s="497"/>
      <c r="D171" s="497"/>
      <c r="E171" s="383"/>
      <c r="F171" s="497"/>
      <c r="G171" s="497"/>
      <c r="H171" s="497"/>
      <c r="I171" s="497"/>
      <c r="J171" s="497"/>
      <c r="K171" s="497"/>
      <c r="L171" s="497"/>
      <c r="M171" s="497"/>
      <c r="N171" s="497"/>
      <c r="O171" s="497"/>
      <c r="P171" s="497"/>
      <c r="Q171" s="497"/>
      <c r="R171" s="497"/>
      <c r="S171" s="497"/>
      <c r="T171" s="101"/>
    </row>
    <row r="172" spans="1:20">
      <c r="A172" s="497"/>
      <c r="B172" s="497"/>
      <c r="C172" s="497"/>
      <c r="D172" s="497"/>
      <c r="E172" s="383"/>
      <c r="F172" s="497"/>
      <c r="G172" s="497"/>
      <c r="H172" s="497"/>
      <c r="I172" s="497"/>
      <c r="J172" s="497"/>
      <c r="K172" s="497"/>
      <c r="L172" s="497"/>
      <c r="M172" s="497"/>
      <c r="N172" s="497"/>
      <c r="O172" s="497"/>
      <c r="P172" s="497"/>
      <c r="Q172" s="497"/>
      <c r="R172" s="497"/>
      <c r="S172" s="497"/>
      <c r="T172" s="101"/>
    </row>
    <row r="173" spans="1:20">
      <c r="A173" s="497"/>
      <c r="B173" s="497"/>
      <c r="C173" s="497"/>
      <c r="D173" s="497"/>
      <c r="E173" s="383"/>
      <c r="F173" s="497"/>
      <c r="G173" s="497"/>
      <c r="H173" s="497"/>
      <c r="I173" s="497"/>
      <c r="J173" s="497"/>
      <c r="K173" s="497"/>
      <c r="L173" s="497"/>
      <c r="M173" s="497"/>
      <c r="N173" s="497"/>
      <c r="O173" s="497"/>
      <c r="P173" s="497"/>
      <c r="Q173" s="497"/>
      <c r="R173" s="497"/>
      <c r="S173" s="497"/>
      <c r="T173" s="101"/>
    </row>
    <row r="174" spans="1:20">
      <c r="A174" s="497"/>
      <c r="B174" s="497"/>
      <c r="C174" s="497"/>
      <c r="D174" s="497"/>
      <c r="E174" s="383"/>
      <c r="F174" s="497"/>
      <c r="G174" s="497"/>
      <c r="H174" s="497"/>
      <c r="I174" s="497"/>
      <c r="J174" s="497"/>
      <c r="K174" s="497"/>
      <c r="L174" s="497"/>
      <c r="M174" s="497"/>
      <c r="N174" s="497"/>
      <c r="O174" s="497"/>
      <c r="P174" s="497"/>
      <c r="Q174" s="497"/>
      <c r="R174" s="497"/>
      <c r="S174" s="497"/>
      <c r="T174" s="101"/>
    </row>
    <row r="175" spans="1:20">
      <c r="A175" s="497"/>
      <c r="B175" s="497"/>
      <c r="C175" s="497"/>
      <c r="D175" s="497"/>
      <c r="E175" s="383"/>
      <c r="F175" s="497"/>
      <c r="G175" s="497"/>
      <c r="H175" s="497"/>
      <c r="I175" s="497"/>
      <c r="J175" s="497"/>
      <c r="K175" s="497"/>
      <c r="L175" s="497"/>
      <c r="M175" s="497"/>
      <c r="N175" s="497"/>
      <c r="O175" s="497"/>
      <c r="P175" s="497"/>
      <c r="Q175" s="497"/>
      <c r="R175" s="497"/>
      <c r="S175" s="497"/>
      <c r="T175" s="101"/>
    </row>
    <row r="176" spans="1:20">
      <c r="A176" s="497"/>
      <c r="B176" s="497"/>
      <c r="C176" s="497"/>
      <c r="D176" s="497"/>
      <c r="E176" s="383"/>
      <c r="F176" s="497"/>
      <c r="G176" s="497"/>
      <c r="H176" s="497"/>
      <c r="I176" s="497"/>
      <c r="J176" s="497"/>
      <c r="K176" s="497"/>
      <c r="L176" s="497"/>
      <c r="M176" s="497"/>
      <c r="N176" s="497"/>
      <c r="O176" s="497"/>
      <c r="P176" s="497"/>
      <c r="Q176" s="497"/>
      <c r="R176" s="497"/>
      <c r="S176" s="497"/>
      <c r="T176" s="101"/>
    </row>
    <row r="177" spans="1:20">
      <c r="A177" s="497"/>
      <c r="B177" s="497"/>
      <c r="C177" s="497"/>
      <c r="D177" s="497"/>
      <c r="E177" s="383"/>
      <c r="F177" s="497"/>
      <c r="G177" s="497"/>
      <c r="H177" s="497"/>
      <c r="I177" s="497"/>
      <c r="J177" s="497"/>
      <c r="K177" s="497"/>
      <c r="L177" s="497"/>
      <c r="M177" s="497"/>
      <c r="N177" s="497"/>
      <c r="O177" s="497"/>
      <c r="P177" s="497"/>
      <c r="Q177" s="497"/>
      <c r="R177" s="497"/>
      <c r="S177" s="497"/>
      <c r="T177" s="101"/>
    </row>
    <row r="178" spans="1:20">
      <c r="A178" s="497"/>
      <c r="B178" s="497"/>
      <c r="C178" s="497"/>
      <c r="D178" s="497"/>
      <c r="E178" s="383"/>
      <c r="F178" s="497"/>
      <c r="G178" s="497"/>
      <c r="H178" s="497"/>
      <c r="I178" s="497"/>
      <c r="J178" s="497"/>
      <c r="K178" s="497"/>
      <c r="L178" s="497"/>
      <c r="M178" s="497"/>
      <c r="N178" s="497"/>
      <c r="O178" s="497"/>
      <c r="P178" s="497"/>
      <c r="Q178" s="497"/>
      <c r="R178" s="497"/>
      <c r="S178" s="497"/>
      <c r="T178" s="101"/>
    </row>
    <row r="179" spans="1:20">
      <c r="A179" s="497"/>
      <c r="B179" s="497"/>
      <c r="C179" s="497"/>
      <c r="D179" s="497"/>
      <c r="E179" s="383"/>
      <c r="F179" s="497"/>
      <c r="G179" s="497"/>
      <c r="H179" s="497"/>
      <c r="I179" s="497"/>
      <c r="J179" s="497"/>
      <c r="K179" s="497"/>
      <c r="L179" s="497"/>
      <c r="M179" s="497"/>
      <c r="N179" s="497"/>
      <c r="O179" s="497"/>
      <c r="P179" s="497"/>
      <c r="Q179" s="497"/>
      <c r="R179" s="497"/>
      <c r="S179" s="497"/>
      <c r="T179" s="101"/>
    </row>
    <row r="180" spans="1:20">
      <c r="A180" s="497"/>
      <c r="B180" s="497"/>
      <c r="C180" s="497"/>
      <c r="D180" s="497"/>
      <c r="E180" s="383"/>
      <c r="F180" s="497"/>
      <c r="G180" s="497"/>
      <c r="H180" s="497"/>
      <c r="I180" s="497"/>
      <c r="J180" s="497"/>
      <c r="K180" s="497"/>
      <c r="L180" s="497"/>
      <c r="M180" s="497"/>
      <c r="N180" s="497"/>
      <c r="O180" s="497"/>
      <c r="P180" s="497"/>
      <c r="Q180" s="497"/>
      <c r="R180" s="497"/>
      <c r="S180" s="497"/>
      <c r="T180" s="101"/>
    </row>
    <row r="181" spans="1:20">
      <c r="A181" s="497"/>
      <c r="B181" s="497"/>
      <c r="C181" s="497"/>
      <c r="D181" s="497"/>
      <c r="E181" s="383"/>
      <c r="F181" s="497"/>
      <c r="G181" s="497"/>
      <c r="H181" s="497"/>
      <c r="I181" s="497"/>
      <c r="J181" s="497"/>
      <c r="K181" s="497"/>
      <c r="L181" s="497"/>
      <c r="M181" s="497"/>
      <c r="N181" s="497"/>
      <c r="O181" s="497"/>
      <c r="P181" s="497"/>
      <c r="Q181" s="497"/>
      <c r="R181" s="497"/>
      <c r="S181" s="497"/>
      <c r="T181" s="101"/>
    </row>
    <row r="182" spans="1:20">
      <c r="A182" s="497"/>
      <c r="B182" s="497"/>
      <c r="C182" s="497"/>
      <c r="D182" s="497"/>
      <c r="E182" s="383"/>
      <c r="F182" s="497"/>
      <c r="G182" s="497"/>
      <c r="H182" s="497"/>
      <c r="I182" s="497"/>
      <c r="J182" s="497"/>
      <c r="K182" s="497"/>
      <c r="L182" s="497"/>
      <c r="M182" s="497"/>
      <c r="N182" s="497"/>
      <c r="O182" s="497"/>
      <c r="P182" s="497"/>
      <c r="Q182" s="497"/>
      <c r="R182" s="497"/>
      <c r="S182" s="497"/>
      <c r="T182" s="101"/>
    </row>
    <row r="183" spans="1:20">
      <c r="A183" s="497"/>
      <c r="B183" s="497"/>
      <c r="C183" s="497"/>
      <c r="D183" s="497"/>
      <c r="E183" s="383"/>
      <c r="F183" s="497"/>
      <c r="G183" s="497"/>
      <c r="H183" s="497"/>
      <c r="I183" s="497"/>
      <c r="J183" s="497"/>
      <c r="K183" s="497"/>
      <c r="L183" s="497"/>
      <c r="M183" s="497"/>
      <c r="N183" s="497"/>
      <c r="O183" s="497"/>
      <c r="P183" s="497"/>
      <c r="Q183" s="497"/>
      <c r="R183" s="497"/>
      <c r="S183" s="497"/>
      <c r="T183" s="101"/>
    </row>
    <row r="184" spans="1:20">
      <c r="A184" s="497"/>
      <c r="B184" s="497"/>
      <c r="C184" s="497"/>
      <c r="D184" s="497"/>
      <c r="E184" s="383"/>
      <c r="F184" s="497"/>
      <c r="G184" s="497"/>
      <c r="H184" s="497"/>
      <c r="I184" s="497"/>
      <c r="J184" s="497"/>
      <c r="K184" s="497"/>
      <c r="L184" s="497"/>
      <c r="M184" s="497"/>
      <c r="N184" s="497"/>
      <c r="O184" s="497"/>
      <c r="P184" s="497"/>
      <c r="Q184" s="497"/>
      <c r="R184" s="497"/>
      <c r="S184" s="497"/>
      <c r="T184" s="101"/>
    </row>
    <row r="185" spans="1:20">
      <c r="A185" s="497"/>
      <c r="B185" s="497"/>
      <c r="C185" s="497"/>
      <c r="D185" s="497"/>
      <c r="E185" s="383"/>
      <c r="F185" s="497"/>
      <c r="G185" s="497"/>
      <c r="H185" s="497"/>
      <c r="I185" s="497"/>
      <c r="J185" s="497"/>
      <c r="K185" s="497"/>
      <c r="L185" s="497"/>
      <c r="M185" s="497"/>
      <c r="N185" s="497"/>
      <c r="O185" s="497"/>
      <c r="P185" s="497"/>
      <c r="Q185" s="497"/>
      <c r="R185" s="497"/>
      <c r="S185" s="497"/>
      <c r="T185" s="101"/>
    </row>
    <row r="186" spans="1:20">
      <c r="A186" s="497"/>
      <c r="B186" s="497"/>
      <c r="C186" s="497"/>
      <c r="D186" s="497"/>
      <c r="E186" s="383"/>
      <c r="F186" s="497"/>
      <c r="G186" s="497"/>
      <c r="H186" s="497"/>
      <c r="I186" s="497"/>
      <c r="J186" s="497"/>
      <c r="K186" s="497"/>
      <c r="L186" s="497"/>
      <c r="M186" s="497"/>
      <c r="N186" s="497"/>
      <c r="O186" s="497"/>
      <c r="P186" s="497"/>
      <c r="Q186" s="497"/>
      <c r="R186" s="497"/>
      <c r="S186" s="497"/>
      <c r="T186" s="101"/>
    </row>
    <row r="187" spans="1:20">
      <c r="A187" s="497"/>
      <c r="B187" s="497"/>
      <c r="C187" s="497"/>
      <c r="D187" s="497"/>
      <c r="E187" s="383"/>
      <c r="F187" s="497"/>
      <c r="G187" s="497"/>
      <c r="H187" s="497"/>
      <c r="I187" s="497"/>
      <c r="J187" s="497"/>
      <c r="K187" s="497"/>
      <c r="L187" s="497"/>
      <c r="M187" s="497"/>
      <c r="N187" s="497"/>
      <c r="O187" s="497"/>
      <c r="P187" s="497"/>
      <c r="Q187" s="497"/>
      <c r="R187" s="497"/>
      <c r="S187" s="497"/>
      <c r="T187" s="101"/>
    </row>
    <row r="188" spans="1:20">
      <c r="A188" s="497"/>
      <c r="B188" s="497"/>
      <c r="C188" s="497"/>
      <c r="D188" s="497"/>
      <c r="E188" s="383"/>
      <c r="F188" s="497"/>
      <c r="G188" s="497"/>
      <c r="H188" s="497"/>
      <c r="I188" s="497"/>
      <c r="J188" s="497"/>
      <c r="K188" s="497"/>
      <c r="L188" s="497"/>
      <c r="M188" s="497"/>
      <c r="N188" s="497"/>
      <c r="O188" s="497"/>
      <c r="P188" s="497"/>
      <c r="Q188" s="497"/>
      <c r="R188" s="497"/>
      <c r="S188" s="497"/>
      <c r="T188" s="101"/>
    </row>
    <row r="189" spans="1:20">
      <c r="A189" s="497"/>
      <c r="B189" s="497"/>
      <c r="C189" s="497"/>
      <c r="D189" s="497"/>
      <c r="E189" s="383"/>
      <c r="F189" s="497"/>
      <c r="G189" s="497"/>
      <c r="H189" s="497"/>
      <c r="I189" s="497"/>
      <c r="J189" s="497"/>
      <c r="K189" s="497"/>
      <c r="L189" s="497"/>
      <c r="M189" s="497"/>
      <c r="N189" s="497"/>
      <c r="O189" s="497"/>
      <c r="P189" s="497"/>
      <c r="Q189" s="497"/>
      <c r="R189" s="497"/>
      <c r="S189" s="497"/>
      <c r="T189" s="101"/>
    </row>
    <row r="190" spans="1:20">
      <c r="A190" s="497"/>
      <c r="B190" s="497"/>
      <c r="C190" s="497"/>
      <c r="D190" s="497"/>
      <c r="E190" s="383"/>
      <c r="F190" s="497"/>
      <c r="G190" s="497"/>
      <c r="H190" s="497"/>
      <c r="I190" s="497"/>
      <c r="J190" s="497"/>
      <c r="K190" s="497"/>
      <c r="L190" s="497"/>
      <c r="M190" s="497"/>
      <c r="N190" s="497"/>
      <c r="O190" s="497"/>
      <c r="P190" s="497"/>
      <c r="Q190" s="497"/>
      <c r="R190" s="497"/>
      <c r="S190" s="497"/>
      <c r="T190" s="101"/>
    </row>
    <row r="191" spans="1:20">
      <c r="A191" s="497"/>
      <c r="B191" s="497"/>
      <c r="C191" s="497"/>
      <c r="D191" s="497"/>
      <c r="E191" s="383"/>
      <c r="F191" s="497"/>
      <c r="G191" s="497"/>
      <c r="H191" s="497"/>
      <c r="I191" s="497"/>
      <c r="J191" s="497"/>
      <c r="K191" s="497"/>
      <c r="L191" s="497"/>
      <c r="M191" s="497"/>
      <c r="N191" s="497"/>
      <c r="O191" s="497"/>
      <c r="P191" s="497"/>
      <c r="Q191" s="497"/>
      <c r="R191" s="497"/>
      <c r="S191" s="497"/>
      <c r="T191" s="101"/>
    </row>
    <row r="192" spans="1:20">
      <c r="A192" s="497"/>
      <c r="B192" s="497"/>
      <c r="C192" s="497"/>
      <c r="D192" s="497"/>
      <c r="E192" s="383"/>
      <c r="F192" s="497"/>
      <c r="G192" s="497"/>
      <c r="H192" s="497"/>
      <c r="I192" s="497"/>
      <c r="J192" s="497"/>
      <c r="K192" s="497"/>
      <c r="L192" s="497"/>
      <c r="M192" s="497"/>
      <c r="N192" s="497"/>
      <c r="O192" s="497"/>
      <c r="P192" s="497"/>
      <c r="Q192" s="497"/>
      <c r="R192" s="497"/>
      <c r="S192" s="497"/>
      <c r="T192" s="101"/>
    </row>
    <row r="193" spans="1:20">
      <c r="A193" s="497"/>
      <c r="B193" s="497"/>
      <c r="C193" s="497"/>
      <c r="D193" s="497"/>
      <c r="E193" s="383"/>
      <c r="F193" s="497"/>
      <c r="G193" s="497"/>
      <c r="H193" s="497"/>
      <c r="I193" s="497"/>
      <c r="J193" s="497"/>
      <c r="K193" s="497"/>
      <c r="L193" s="497"/>
      <c r="M193" s="497"/>
      <c r="N193" s="497"/>
      <c r="O193" s="497"/>
      <c r="P193" s="497"/>
      <c r="Q193" s="497"/>
      <c r="R193" s="497"/>
      <c r="S193" s="497"/>
      <c r="T193" s="101"/>
    </row>
    <row r="194" spans="1:20">
      <c r="A194" s="497"/>
      <c r="B194" s="497"/>
      <c r="C194" s="497"/>
      <c r="D194" s="497"/>
      <c r="E194" s="383"/>
      <c r="F194" s="497"/>
      <c r="G194" s="497"/>
      <c r="H194" s="497"/>
      <c r="I194" s="497"/>
      <c r="J194" s="497"/>
      <c r="K194" s="497"/>
      <c r="L194" s="497"/>
      <c r="M194" s="497"/>
      <c r="N194" s="497"/>
      <c r="O194" s="497"/>
      <c r="P194" s="497"/>
      <c r="Q194" s="497"/>
      <c r="R194" s="497"/>
      <c r="S194" s="497"/>
      <c r="T194" s="101"/>
    </row>
    <row r="195" spans="1:20">
      <c r="A195" s="497"/>
      <c r="B195" s="497"/>
      <c r="C195" s="497"/>
      <c r="D195" s="497"/>
      <c r="E195" s="383"/>
      <c r="F195" s="497"/>
      <c r="G195" s="497"/>
      <c r="H195" s="497"/>
      <c r="I195" s="497"/>
      <c r="J195" s="497"/>
      <c r="K195" s="497"/>
      <c r="L195" s="497"/>
      <c r="M195" s="497"/>
      <c r="N195" s="497"/>
      <c r="O195" s="497"/>
      <c r="P195" s="497"/>
      <c r="Q195" s="497"/>
      <c r="R195" s="497"/>
      <c r="S195" s="497"/>
      <c r="T195" s="101"/>
    </row>
    <row r="196" spans="1:20">
      <c r="A196" s="497"/>
      <c r="B196" s="497"/>
      <c r="C196" s="497"/>
      <c r="D196" s="497"/>
      <c r="E196" s="383"/>
      <c r="F196" s="497"/>
      <c r="G196" s="497"/>
      <c r="H196" s="497"/>
      <c r="I196" s="497"/>
      <c r="J196" s="497"/>
      <c r="K196" s="497"/>
      <c r="L196" s="497"/>
      <c r="M196" s="497"/>
      <c r="N196" s="497"/>
      <c r="O196" s="497"/>
      <c r="P196" s="497"/>
      <c r="Q196" s="497"/>
      <c r="R196" s="497"/>
      <c r="S196" s="497"/>
      <c r="T196" s="101"/>
    </row>
    <row r="197" spans="1:20">
      <c r="A197" s="497"/>
      <c r="B197" s="497"/>
      <c r="C197" s="497"/>
      <c r="D197" s="497"/>
      <c r="E197" s="383"/>
      <c r="F197" s="497"/>
      <c r="G197" s="497"/>
      <c r="H197" s="497"/>
      <c r="I197" s="497"/>
      <c r="J197" s="497"/>
      <c r="K197" s="497"/>
      <c r="L197" s="497"/>
      <c r="M197" s="497"/>
      <c r="N197" s="497"/>
      <c r="O197" s="497"/>
      <c r="P197" s="497"/>
      <c r="Q197" s="497"/>
      <c r="R197" s="497"/>
      <c r="S197" s="497"/>
      <c r="T197" s="101"/>
    </row>
    <row r="198" spans="1:20">
      <c r="A198" s="497"/>
      <c r="B198" s="497"/>
      <c r="C198" s="497"/>
      <c r="D198" s="497"/>
      <c r="E198" s="383"/>
      <c r="F198" s="497"/>
      <c r="G198" s="497"/>
      <c r="H198" s="497"/>
      <c r="I198" s="497"/>
      <c r="J198" s="497"/>
      <c r="K198" s="497"/>
      <c r="L198" s="497"/>
      <c r="M198" s="497"/>
      <c r="N198" s="497"/>
      <c r="O198" s="497"/>
      <c r="P198" s="497"/>
      <c r="Q198" s="497"/>
      <c r="R198" s="497"/>
      <c r="S198" s="497"/>
      <c r="T198" s="101"/>
    </row>
    <row r="199" spans="1:20">
      <c r="A199" s="497"/>
      <c r="B199" s="497"/>
      <c r="C199" s="497"/>
      <c r="D199" s="497"/>
      <c r="E199" s="383"/>
      <c r="F199" s="497"/>
      <c r="G199" s="497"/>
      <c r="H199" s="497"/>
      <c r="I199" s="497"/>
      <c r="J199" s="497"/>
      <c r="K199" s="497"/>
      <c r="L199" s="497"/>
      <c r="M199" s="497"/>
      <c r="N199" s="497"/>
      <c r="O199" s="497"/>
      <c r="P199" s="497"/>
      <c r="Q199" s="497"/>
      <c r="R199" s="497"/>
      <c r="S199" s="497"/>
      <c r="T199" s="101"/>
    </row>
    <row r="200" spans="1:20">
      <c r="A200" s="497"/>
      <c r="B200" s="497"/>
      <c r="C200" s="497"/>
      <c r="D200" s="497"/>
      <c r="E200" s="383"/>
      <c r="F200" s="497"/>
      <c r="G200" s="497"/>
      <c r="H200" s="497"/>
      <c r="I200" s="497"/>
      <c r="J200" s="497"/>
      <c r="K200" s="497"/>
      <c r="L200" s="497"/>
      <c r="M200" s="497"/>
      <c r="N200" s="497"/>
      <c r="O200" s="497"/>
      <c r="P200" s="497"/>
      <c r="Q200" s="497"/>
      <c r="R200" s="497"/>
      <c r="S200" s="497"/>
      <c r="T200" s="101"/>
    </row>
    <row r="201" spans="1:20">
      <c r="A201" s="497"/>
      <c r="B201" s="497"/>
      <c r="C201" s="497"/>
      <c r="D201" s="497"/>
      <c r="E201" s="383"/>
      <c r="F201" s="497"/>
      <c r="G201" s="497"/>
      <c r="H201" s="497"/>
      <c r="I201" s="497"/>
      <c r="J201" s="497"/>
      <c r="K201" s="497"/>
      <c r="L201" s="497"/>
      <c r="M201" s="497"/>
      <c r="N201" s="497"/>
      <c r="O201" s="497"/>
      <c r="P201" s="497"/>
      <c r="Q201" s="497"/>
      <c r="R201" s="497"/>
      <c r="S201" s="497"/>
      <c r="T201" s="101"/>
    </row>
    <row r="202" spans="1:20">
      <c r="A202" s="497"/>
      <c r="B202" s="497"/>
      <c r="C202" s="497"/>
      <c r="D202" s="497"/>
      <c r="E202" s="383"/>
      <c r="F202" s="497"/>
      <c r="G202" s="497"/>
      <c r="H202" s="497"/>
      <c r="I202" s="497"/>
      <c r="J202" s="497"/>
      <c r="K202" s="497"/>
      <c r="L202" s="497"/>
      <c r="M202" s="497"/>
      <c r="N202" s="497"/>
      <c r="O202" s="497"/>
      <c r="P202" s="497"/>
      <c r="Q202" s="497"/>
      <c r="R202" s="497"/>
      <c r="S202" s="497"/>
      <c r="T202" s="101"/>
    </row>
    <row r="203" spans="1:20">
      <c r="A203" s="497"/>
      <c r="B203" s="497"/>
      <c r="C203" s="497"/>
      <c r="D203" s="497"/>
      <c r="E203" s="383"/>
      <c r="F203" s="497"/>
      <c r="G203" s="497"/>
      <c r="H203" s="497"/>
      <c r="I203" s="497"/>
      <c r="J203" s="497"/>
      <c r="K203" s="497"/>
      <c r="L203" s="497"/>
      <c r="M203" s="497"/>
      <c r="N203" s="497"/>
      <c r="O203" s="497"/>
      <c r="P203" s="497"/>
      <c r="Q203" s="497"/>
      <c r="R203" s="497"/>
      <c r="S203" s="497"/>
      <c r="T203" s="101"/>
    </row>
    <row r="204" spans="1:20">
      <c r="A204" s="497"/>
      <c r="B204" s="497"/>
      <c r="C204" s="497"/>
      <c r="D204" s="497"/>
      <c r="E204" s="383"/>
      <c r="F204" s="497"/>
      <c r="G204" s="497"/>
      <c r="H204" s="497"/>
      <c r="I204" s="497"/>
      <c r="J204" s="497"/>
      <c r="K204" s="497"/>
      <c r="L204" s="497"/>
      <c r="M204" s="497"/>
      <c r="N204" s="497"/>
      <c r="O204" s="497"/>
      <c r="P204" s="497"/>
      <c r="Q204" s="497"/>
      <c r="R204" s="497"/>
      <c r="S204" s="497"/>
      <c r="T204" s="101"/>
    </row>
    <row r="205" spans="1:20">
      <c r="A205" s="497"/>
      <c r="B205" s="497"/>
      <c r="C205" s="497"/>
      <c r="D205" s="497"/>
      <c r="E205" s="383"/>
      <c r="F205" s="497"/>
      <c r="G205" s="497"/>
      <c r="H205" s="497"/>
      <c r="I205" s="497"/>
      <c r="J205" s="497"/>
      <c r="K205" s="497"/>
      <c r="L205" s="497"/>
      <c r="M205" s="497"/>
      <c r="N205" s="497"/>
      <c r="O205" s="497"/>
      <c r="P205" s="497"/>
      <c r="Q205" s="497"/>
      <c r="R205" s="497"/>
      <c r="S205" s="497"/>
      <c r="T205" s="101"/>
    </row>
    <row r="206" spans="1:20">
      <c r="A206" s="497"/>
      <c r="B206" s="497"/>
      <c r="C206" s="497"/>
      <c r="D206" s="497"/>
      <c r="E206" s="383"/>
      <c r="F206" s="497"/>
      <c r="G206" s="497"/>
      <c r="H206" s="497"/>
      <c r="I206" s="497"/>
      <c r="J206" s="497"/>
      <c r="K206" s="497"/>
      <c r="L206" s="497"/>
      <c r="M206" s="497"/>
      <c r="N206" s="497"/>
      <c r="O206" s="497"/>
      <c r="P206" s="497"/>
      <c r="Q206" s="497"/>
      <c r="R206" s="497"/>
      <c r="S206" s="497"/>
      <c r="T206" s="101"/>
    </row>
    <row r="207" spans="1:20">
      <c r="A207" s="497"/>
      <c r="B207" s="497"/>
      <c r="C207" s="497"/>
      <c r="D207" s="497"/>
      <c r="E207" s="383"/>
      <c r="F207" s="497"/>
      <c r="G207" s="497"/>
      <c r="H207" s="497"/>
      <c r="I207" s="497"/>
      <c r="J207" s="497"/>
      <c r="K207" s="497"/>
      <c r="L207" s="497"/>
      <c r="M207" s="497"/>
      <c r="N207" s="497"/>
      <c r="O207" s="497"/>
      <c r="P207" s="497"/>
      <c r="Q207" s="497"/>
      <c r="R207" s="497"/>
      <c r="S207" s="497"/>
      <c r="T207" s="101"/>
    </row>
    <row r="208" spans="1:20">
      <c r="A208" s="497"/>
      <c r="B208" s="497"/>
      <c r="C208" s="497"/>
      <c r="D208" s="497"/>
      <c r="E208" s="383"/>
      <c r="F208" s="497"/>
      <c r="G208" s="497"/>
      <c r="H208" s="497"/>
      <c r="I208" s="497"/>
      <c r="J208" s="497"/>
      <c r="K208" s="497"/>
      <c r="L208" s="497"/>
      <c r="M208" s="497"/>
      <c r="N208" s="497"/>
      <c r="O208" s="497"/>
      <c r="P208" s="497"/>
      <c r="Q208" s="497"/>
      <c r="R208" s="497"/>
      <c r="S208" s="497"/>
      <c r="T208" s="101"/>
    </row>
    <row r="209" spans="1:20">
      <c r="A209" s="497"/>
      <c r="B209" s="497"/>
      <c r="C209" s="497"/>
      <c r="D209" s="497"/>
      <c r="E209" s="383"/>
      <c r="F209" s="497"/>
      <c r="G209" s="497"/>
      <c r="H209" s="497"/>
      <c r="I209" s="497"/>
      <c r="J209" s="497"/>
      <c r="K209" s="497"/>
      <c r="L209" s="497"/>
      <c r="M209" s="497"/>
      <c r="N209" s="497"/>
      <c r="O209" s="497"/>
      <c r="P209" s="497"/>
      <c r="Q209" s="497"/>
      <c r="R209" s="497"/>
      <c r="S209" s="497"/>
      <c r="T209" s="101"/>
    </row>
    <row r="210" spans="1:20">
      <c r="A210" s="497"/>
      <c r="B210" s="497"/>
      <c r="C210" s="497"/>
      <c r="D210" s="497"/>
      <c r="E210" s="383"/>
      <c r="F210" s="497"/>
      <c r="G210" s="497"/>
      <c r="H210" s="497"/>
      <c r="I210" s="497"/>
      <c r="J210" s="497"/>
      <c r="K210" s="497"/>
      <c r="L210" s="497"/>
      <c r="M210" s="497"/>
      <c r="N210" s="497"/>
      <c r="O210" s="497"/>
      <c r="P210" s="497"/>
      <c r="Q210" s="497"/>
      <c r="R210" s="497"/>
      <c r="S210" s="497"/>
      <c r="T210" s="101"/>
    </row>
    <row r="211" spans="1:20">
      <c r="A211" s="497"/>
      <c r="B211" s="497"/>
      <c r="C211" s="497"/>
      <c r="D211" s="497"/>
      <c r="E211" s="383"/>
      <c r="F211" s="497"/>
      <c r="G211" s="497"/>
      <c r="H211" s="497"/>
      <c r="I211" s="497"/>
      <c r="J211" s="497"/>
      <c r="K211" s="497"/>
      <c r="L211" s="497"/>
      <c r="M211" s="497"/>
      <c r="N211" s="497"/>
      <c r="O211" s="497"/>
      <c r="P211" s="497"/>
      <c r="Q211" s="497"/>
      <c r="R211" s="497"/>
      <c r="S211" s="497"/>
      <c r="T211" s="101"/>
    </row>
    <row r="212" spans="1:20">
      <c r="A212" s="497"/>
      <c r="B212" s="497"/>
      <c r="C212" s="497"/>
      <c r="D212" s="497"/>
      <c r="E212" s="383"/>
      <c r="F212" s="497"/>
      <c r="G212" s="497"/>
      <c r="H212" s="497"/>
      <c r="I212" s="497"/>
      <c r="J212" s="497"/>
      <c r="K212" s="497"/>
      <c r="L212" s="497"/>
      <c r="M212" s="497"/>
      <c r="N212" s="497"/>
      <c r="O212" s="497"/>
      <c r="P212" s="497"/>
      <c r="Q212" s="497"/>
      <c r="R212" s="497"/>
      <c r="S212" s="497"/>
      <c r="T212" s="101"/>
    </row>
    <row r="213" spans="1:20">
      <c r="A213" s="497"/>
      <c r="B213" s="497"/>
      <c r="C213" s="497"/>
      <c r="D213" s="497"/>
      <c r="E213" s="383"/>
      <c r="F213" s="497"/>
      <c r="G213" s="497"/>
      <c r="H213" s="497"/>
      <c r="I213" s="497"/>
      <c r="J213" s="497"/>
      <c r="K213" s="497"/>
      <c r="L213" s="497"/>
      <c r="M213" s="497"/>
      <c r="N213" s="497"/>
      <c r="O213" s="497"/>
      <c r="P213" s="497"/>
      <c r="Q213" s="497"/>
      <c r="R213" s="497"/>
      <c r="S213" s="497"/>
      <c r="T213" s="101"/>
    </row>
    <row r="214" spans="1:20">
      <c r="A214" s="497"/>
      <c r="B214" s="497"/>
      <c r="C214" s="497"/>
      <c r="D214" s="497"/>
      <c r="E214" s="383"/>
      <c r="F214" s="497"/>
      <c r="G214" s="497"/>
      <c r="H214" s="497"/>
      <c r="I214" s="497"/>
      <c r="J214" s="497"/>
      <c r="K214" s="497"/>
      <c r="L214" s="497"/>
      <c r="M214" s="497"/>
      <c r="N214" s="497"/>
      <c r="O214" s="497"/>
      <c r="P214" s="497"/>
      <c r="Q214" s="497"/>
      <c r="R214" s="497"/>
      <c r="S214" s="497"/>
      <c r="T214" s="101"/>
    </row>
    <row r="215" spans="1:20">
      <c r="A215" s="497"/>
      <c r="B215" s="497"/>
      <c r="C215" s="497"/>
      <c r="D215" s="497"/>
      <c r="E215" s="383"/>
      <c r="F215" s="497"/>
      <c r="G215" s="497"/>
      <c r="H215" s="497"/>
      <c r="I215" s="497"/>
      <c r="J215" s="497"/>
      <c r="K215" s="497"/>
      <c r="L215" s="497"/>
      <c r="M215" s="497"/>
      <c r="N215" s="497"/>
      <c r="O215" s="497"/>
      <c r="P215" s="497"/>
      <c r="Q215" s="497"/>
      <c r="R215" s="497"/>
      <c r="S215" s="497"/>
      <c r="T215" s="101"/>
    </row>
    <row r="216" spans="1:20">
      <c r="A216" s="497"/>
      <c r="B216" s="497"/>
      <c r="C216" s="497"/>
      <c r="D216" s="497"/>
      <c r="E216" s="383"/>
      <c r="F216" s="497"/>
      <c r="G216" s="497"/>
      <c r="H216" s="497"/>
      <c r="I216" s="497"/>
      <c r="J216" s="497"/>
      <c r="K216" s="497"/>
      <c r="L216" s="497"/>
      <c r="M216" s="497"/>
      <c r="N216" s="497"/>
      <c r="O216" s="497"/>
      <c r="P216" s="497"/>
      <c r="Q216" s="497"/>
      <c r="R216" s="497"/>
      <c r="S216" s="497"/>
      <c r="T216" s="101"/>
    </row>
    <row r="217" spans="1:20">
      <c r="A217" s="497"/>
      <c r="B217" s="497"/>
      <c r="C217" s="497"/>
      <c r="D217" s="497"/>
      <c r="E217" s="383"/>
      <c r="F217" s="497"/>
      <c r="G217" s="497"/>
      <c r="H217" s="497"/>
      <c r="I217" s="497"/>
      <c r="J217" s="497"/>
      <c r="K217" s="497"/>
      <c r="L217" s="497"/>
      <c r="M217" s="497"/>
      <c r="N217" s="497"/>
      <c r="O217" s="497"/>
      <c r="P217" s="497"/>
      <c r="Q217" s="497"/>
      <c r="R217" s="497"/>
      <c r="S217" s="497"/>
      <c r="T217" s="101"/>
    </row>
    <row r="218" spans="1:20">
      <c r="A218" s="497"/>
      <c r="B218" s="497"/>
      <c r="C218" s="497"/>
      <c r="D218" s="497"/>
      <c r="E218" s="383"/>
      <c r="F218" s="497"/>
      <c r="G218" s="497"/>
      <c r="H218" s="497"/>
      <c r="I218" s="497"/>
      <c r="J218" s="497"/>
      <c r="K218" s="497"/>
      <c r="L218" s="497"/>
      <c r="M218" s="497"/>
      <c r="N218" s="497"/>
      <c r="O218" s="497"/>
      <c r="P218" s="497"/>
      <c r="Q218" s="497"/>
      <c r="R218" s="497"/>
      <c r="S218" s="497"/>
      <c r="T218" s="101"/>
    </row>
    <row r="219" spans="1:20">
      <c r="A219" s="497"/>
      <c r="B219" s="497"/>
      <c r="C219" s="497"/>
      <c r="D219" s="497"/>
      <c r="E219" s="383"/>
      <c r="F219" s="497"/>
      <c r="G219" s="497"/>
      <c r="H219" s="497"/>
      <c r="I219" s="497"/>
      <c r="J219" s="497"/>
      <c r="K219" s="497"/>
      <c r="L219" s="497"/>
      <c r="M219" s="497"/>
      <c r="N219" s="497"/>
      <c r="O219" s="497"/>
      <c r="P219" s="497"/>
      <c r="Q219" s="497"/>
      <c r="R219" s="497"/>
      <c r="S219" s="497"/>
      <c r="T219" s="101"/>
    </row>
    <row r="220" spans="1:20">
      <c r="A220" s="497"/>
      <c r="B220" s="497"/>
      <c r="C220" s="497"/>
      <c r="D220" s="497"/>
      <c r="E220" s="383"/>
      <c r="F220" s="497"/>
      <c r="G220" s="497"/>
      <c r="H220" s="497"/>
      <c r="I220" s="497"/>
      <c r="J220" s="497"/>
      <c r="K220" s="497"/>
      <c r="L220" s="497"/>
      <c r="M220" s="497"/>
      <c r="N220" s="497"/>
      <c r="O220" s="497"/>
      <c r="P220" s="497"/>
      <c r="Q220" s="497"/>
      <c r="R220" s="497"/>
      <c r="S220" s="497"/>
      <c r="T220" s="101"/>
    </row>
    <row r="221" spans="1:20">
      <c r="A221" s="497"/>
      <c r="B221" s="497"/>
      <c r="C221" s="497"/>
      <c r="D221" s="497"/>
      <c r="E221" s="383"/>
      <c r="F221" s="497"/>
      <c r="G221" s="497"/>
      <c r="H221" s="497"/>
      <c r="I221" s="497"/>
      <c r="J221" s="497"/>
      <c r="K221" s="497"/>
      <c r="L221" s="497"/>
      <c r="M221" s="497"/>
      <c r="N221" s="497"/>
      <c r="O221" s="497"/>
      <c r="P221" s="497"/>
      <c r="Q221" s="497"/>
      <c r="R221" s="497"/>
      <c r="S221" s="497"/>
      <c r="T221" s="101"/>
    </row>
    <row r="222" spans="1:20">
      <c r="A222" s="497"/>
      <c r="B222" s="497"/>
      <c r="C222" s="497"/>
      <c r="D222" s="497"/>
      <c r="E222" s="383"/>
      <c r="F222" s="497"/>
      <c r="G222" s="497"/>
      <c r="H222" s="497"/>
      <c r="I222" s="497"/>
      <c r="J222" s="497"/>
      <c r="K222" s="497"/>
      <c r="L222" s="497"/>
      <c r="M222" s="497"/>
      <c r="N222" s="497"/>
      <c r="O222" s="497"/>
      <c r="P222" s="497"/>
      <c r="Q222" s="497"/>
      <c r="R222" s="497"/>
      <c r="S222" s="497"/>
      <c r="T222" s="101"/>
    </row>
    <row r="223" spans="1:20">
      <c r="A223" s="497"/>
      <c r="B223" s="497"/>
      <c r="C223" s="497"/>
      <c r="D223" s="497"/>
      <c r="E223" s="383"/>
      <c r="F223" s="497"/>
      <c r="G223" s="497"/>
      <c r="H223" s="497"/>
      <c r="I223" s="497"/>
      <c r="J223" s="497"/>
      <c r="K223" s="497"/>
      <c r="L223" s="497"/>
      <c r="M223" s="497"/>
      <c r="N223" s="497"/>
      <c r="O223" s="497"/>
      <c r="P223" s="497"/>
      <c r="Q223" s="497"/>
      <c r="R223" s="497"/>
      <c r="S223" s="497"/>
      <c r="T223" s="101"/>
    </row>
    <row r="224" spans="1:20">
      <c r="A224" s="497"/>
      <c r="B224" s="497"/>
      <c r="C224" s="497"/>
      <c r="D224" s="497"/>
      <c r="E224" s="383"/>
      <c r="F224" s="497"/>
      <c r="G224" s="497"/>
      <c r="H224" s="497"/>
      <c r="I224" s="497"/>
      <c r="J224" s="497"/>
      <c r="K224" s="497"/>
      <c r="L224" s="497"/>
      <c r="M224" s="497"/>
      <c r="N224" s="497"/>
      <c r="O224" s="497"/>
      <c r="P224" s="497"/>
      <c r="Q224" s="497"/>
      <c r="R224" s="497"/>
      <c r="S224" s="497"/>
      <c r="T224" s="101"/>
    </row>
    <row r="225" spans="1:20">
      <c r="A225" s="497"/>
      <c r="B225" s="497"/>
      <c r="C225" s="497"/>
      <c r="D225" s="497"/>
      <c r="E225" s="383"/>
      <c r="F225" s="497"/>
      <c r="G225" s="497"/>
      <c r="H225" s="497"/>
      <c r="I225" s="497"/>
      <c r="J225" s="497"/>
      <c r="K225" s="497"/>
      <c r="L225" s="497"/>
      <c r="M225" s="497"/>
      <c r="N225" s="497"/>
      <c r="O225" s="497"/>
      <c r="P225" s="497"/>
      <c r="Q225" s="497"/>
      <c r="R225" s="497"/>
      <c r="S225" s="497"/>
      <c r="T225" s="101"/>
    </row>
    <row r="226" spans="1:20">
      <c r="A226" s="497"/>
      <c r="B226" s="497"/>
      <c r="C226" s="497"/>
      <c r="D226" s="497"/>
      <c r="E226" s="383"/>
      <c r="F226" s="497"/>
      <c r="G226" s="497"/>
      <c r="H226" s="497"/>
      <c r="I226" s="497"/>
      <c r="J226" s="497"/>
      <c r="K226" s="497"/>
      <c r="L226" s="497"/>
      <c r="M226" s="497"/>
      <c r="N226" s="497"/>
      <c r="O226" s="497"/>
      <c r="P226" s="497"/>
      <c r="Q226" s="497"/>
      <c r="R226" s="497"/>
      <c r="S226" s="497"/>
      <c r="T226" s="101"/>
    </row>
    <row r="227" spans="1:20">
      <c r="A227" s="497"/>
      <c r="B227" s="497"/>
      <c r="C227" s="497"/>
      <c r="D227" s="497"/>
      <c r="E227" s="383"/>
      <c r="F227" s="497"/>
      <c r="G227" s="497"/>
      <c r="H227" s="497"/>
      <c r="I227" s="497"/>
      <c r="J227" s="497"/>
      <c r="K227" s="497"/>
      <c r="L227" s="497"/>
      <c r="M227" s="497"/>
      <c r="N227" s="497"/>
      <c r="O227" s="497"/>
      <c r="P227" s="497"/>
      <c r="Q227" s="497"/>
      <c r="R227" s="497"/>
      <c r="S227" s="497"/>
      <c r="T227" s="101"/>
    </row>
    <row r="228" spans="1:20">
      <c r="A228" s="497"/>
      <c r="B228" s="497"/>
      <c r="C228" s="497"/>
      <c r="D228" s="497"/>
      <c r="E228" s="383"/>
      <c r="F228" s="497"/>
      <c r="G228" s="497"/>
      <c r="H228" s="497"/>
      <c r="I228" s="497"/>
      <c r="J228" s="497"/>
      <c r="K228" s="497"/>
      <c r="L228" s="497"/>
      <c r="M228" s="497"/>
      <c r="N228" s="497"/>
      <c r="O228" s="497"/>
      <c r="P228" s="497"/>
      <c r="Q228" s="497"/>
      <c r="R228" s="497"/>
      <c r="S228" s="497"/>
      <c r="T228" s="101"/>
    </row>
    <row r="229" spans="1:20">
      <c r="A229" s="497"/>
      <c r="B229" s="497"/>
      <c r="C229" s="497"/>
      <c r="D229" s="497"/>
      <c r="E229" s="383"/>
      <c r="F229" s="497"/>
      <c r="G229" s="497"/>
      <c r="H229" s="497"/>
      <c r="I229" s="497"/>
      <c r="J229" s="497"/>
      <c r="K229" s="497"/>
      <c r="L229" s="497"/>
      <c r="M229" s="497"/>
      <c r="N229" s="497"/>
      <c r="O229" s="497"/>
      <c r="P229" s="497"/>
      <c r="Q229" s="497"/>
      <c r="R229" s="497"/>
      <c r="S229" s="497"/>
      <c r="T229" s="101"/>
    </row>
    <row r="230" spans="1:20">
      <c r="A230" s="497"/>
      <c r="B230" s="497"/>
      <c r="C230" s="497"/>
      <c r="D230" s="497"/>
      <c r="E230" s="383"/>
      <c r="F230" s="497"/>
      <c r="G230" s="497"/>
      <c r="H230" s="497"/>
      <c r="I230" s="497"/>
      <c r="J230" s="497"/>
      <c r="K230" s="497"/>
      <c r="L230" s="497"/>
      <c r="M230" s="497"/>
      <c r="N230" s="497"/>
      <c r="O230" s="497"/>
      <c r="P230" s="497"/>
      <c r="Q230" s="497"/>
      <c r="R230" s="497"/>
      <c r="S230" s="497"/>
      <c r="T230" s="101"/>
    </row>
    <row r="231" spans="1:20">
      <c r="A231" s="497"/>
      <c r="B231" s="497"/>
      <c r="C231" s="497"/>
      <c r="D231" s="497"/>
      <c r="E231" s="383"/>
      <c r="F231" s="497"/>
      <c r="G231" s="497"/>
      <c r="H231" s="497"/>
      <c r="I231" s="497"/>
      <c r="J231" s="497"/>
      <c r="K231" s="497"/>
      <c r="L231" s="497"/>
      <c r="M231" s="497"/>
      <c r="N231" s="497"/>
      <c r="O231" s="497"/>
      <c r="P231" s="497"/>
      <c r="Q231" s="497"/>
      <c r="R231" s="497"/>
      <c r="S231" s="497"/>
      <c r="T231" s="101"/>
    </row>
    <row r="232" spans="1:20">
      <c r="A232" s="497"/>
      <c r="B232" s="497"/>
      <c r="C232" s="497"/>
      <c r="D232" s="497"/>
      <c r="E232" s="383"/>
      <c r="F232" s="497"/>
      <c r="G232" s="497"/>
      <c r="H232" s="497"/>
      <c r="I232" s="497"/>
      <c r="J232" s="497"/>
      <c r="K232" s="497"/>
      <c r="L232" s="497"/>
      <c r="M232" s="497"/>
      <c r="N232" s="497"/>
      <c r="O232" s="497"/>
      <c r="P232" s="497"/>
      <c r="Q232" s="497"/>
      <c r="R232" s="497"/>
      <c r="S232" s="497"/>
      <c r="T232" s="101"/>
    </row>
    <row r="233" spans="1:20">
      <c r="A233" s="497"/>
      <c r="B233" s="497"/>
      <c r="C233" s="497"/>
      <c r="D233" s="497"/>
      <c r="E233" s="383"/>
      <c r="F233" s="497"/>
      <c r="G233" s="497"/>
      <c r="H233" s="497"/>
      <c r="I233" s="497"/>
      <c r="J233" s="497"/>
      <c r="K233" s="497"/>
      <c r="L233" s="497"/>
      <c r="M233" s="497"/>
      <c r="N233" s="497"/>
      <c r="O233" s="497"/>
      <c r="P233" s="497"/>
      <c r="Q233" s="497"/>
      <c r="R233" s="497"/>
      <c r="S233" s="497"/>
      <c r="T233" s="101"/>
    </row>
    <row r="234" spans="1:20">
      <c r="A234" s="497"/>
      <c r="B234" s="497"/>
      <c r="C234" s="497"/>
      <c r="D234" s="497"/>
      <c r="E234" s="383"/>
      <c r="F234" s="497"/>
      <c r="G234" s="497"/>
      <c r="H234" s="497"/>
      <c r="I234" s="497"/>
      <c r="J234" s="497"/>
      <c r="K234" s="497"/>
      <c r="L234" s="497"/>
      <c r="M234" s="497"/>
      <c r="N234" s="497"/>
      <c r="O234" s="497"/>
      <c r="P234" s="497"/>
      <c r="Q234" s="497"/>
      <c r="R234" s="497"/>
      <c r="S234" s="497"/>
      <c r="T234" s="101"/>
    </row>
    <row r="235" spans="1:20">
      <c r="A235" s="497"/>
      <c r="B235" s="497"/>
      <c r="C235" s="497"/>
      <c r="D235" s="497"/>
      <c r="E235" s="383"/>
      <c r="F235" s="497"/>
      <c r="G235" s="497"/>
      <c r="H235" s="497"/>
      <c r="I235" s="497"/>
      <c r="J235" s="497"/>
      <c r="K235" s="497"/>
      <c r="L235" s="497"/>
      <c r="M235" s="497"/>
      <c r="N235" s="497"/>
      <c r="O235" s="497"/>
      <c r="P235" s="497"/>
      <c r="Q235" s="497"/>
      <c r="R235" s="497"/>
      <c r="S235" s="497"/>
      <c r="T235" s="101"/>
    </row>
    <row r="236" spans="1:20">
      <c r="A236" s="497"/>
      <c r="B236" s="497"/>
      <c r="C236" s="497"/>
      <c r="D236" s="497"/>
      <c r="E236" s="383"/>
      <c r="F236" s="497"/>
      <c r="G236" s="497"/>
      <c r="H236" s="497"/>
      <c r="I236" s="497"/>
      <c r="J236" s="497"/>
      <c r="K236" s="497"/>
      <c r="L236" s="497"/>
      <c r="M236" s="497"/>
      <c r="N236" s="497"/>
      <c r="O236" s="497"/>
      <c r="P236" s="497"/>
      <c r="Q236" s="497"/>
      <c r="R236" s="497"/>
      <c r="S236" s="497"/>
      <c r="T236" s="101"/>
    </row>
    <row r="237" spans="1:20">
      <c r="A237" s="497"/>
      <c r="B237" s="497"/>
      <c r="C237" s="497"/>
      <c r="D237" s="497"/>
      <c r="E237" s="383"/>
      <c r="F237" s="497"/>
      <c r="G237" s="497"/>
      <c r="H237" s="497"/>
      <c r="I237" s="497"/>
      <c r="J237" s="497"/>
      <c r="K237" s="497"/>
      <c r="L237" s="497"/>
      <c r="M237" s="497"/>
      <c r="N237" s="497"/>
      <c r="O237" s="497"/>
      <c r="P237" s="497"/>
      <c r="Q237" s="497"/>
      <c r="R237" s="497"/>
      <c r="S237" s="497"/>
      <c r="T237" s="101"/>
    </row>
    <row r="238" spans="1:20">
      <c r="A238" s="497"/>
      <c r="B238" s="497"/>
      <c r="C238" s="497"/>
      <c r="D238" s="497"/>
      <c r="E238" s="383"/>
      <c r="F238" s="497"/>
      <c r="G238" s="497"/>
      <c r="H238" s="497"/>
      <c r="I238" s="497"/>
      <c r="J238" s="497"/>
      <c r="K238" s="497"/>
      <c r="L238" s="497"/>
      <c r="M238" s="497"/>
      <c r="N238" s="497"/>
      <c r="O238" s="497"/>
      <c r="P238" s="497"/>
      <c r="Q238" s="497"/>
      <c r="R238" s="497"/>
      <c r="S238" s="497"/>
      <c r="T238" s="101"/>
    </row>
    <row r="239" spans="1:20">
      <c r="A239" s="497"/>
      <c r="B239" s="497"/>
      <c r="C239" s="497"/>
      <c r="D239" s="497"/>
      <c r="E239" s="383"/>
      <c r="F239" s="497"/>
      <c r="G239" s="497"/>
      <c r="H239" s="497"/>
      <c r="I239" s="497"/>
      <c r="J239" s="497"/>
      <c r="K239" s="497"/>
      <c r="L239" s="497"/>
      <c r="M239" s="497"/>
      <c r="N239" s="497"/>
      <c r="O239" s="497"/>
      <c r="P239" s="497"/>
      <c r="Q239" s="497"/>
      <c r="R239" s="497"/>
      <c r="S239" s="497"/>
      <c r="T239" s="101"/>
    </row>
    <row r="240" spans="1:20">
      <c r="A240" s="497"/>
      <c r="B240" s="497"/>
      <c r="C240" s="497"/>
      <c r="D240" s="497"/>
      <c r="E240" s="383"/>
      <c r="F240" s="497"/>
      <c r="G240" s="497"/>
      <c r="H240" s="497"/>
      <c r="I240" s="497"/>
      <c r="J240" s="497"/>
      <c r="K240" s="497"/>
      <c r="L240" s="497"/>
      <c r="M240" s="497"/>
      <c r="N240" s="497"/>
      <c r="O240" s="497"/>
      <c r="P240" s="497"/>
      <c r="Q240" s="497"/>
      <c r="R240" s="497"/>
      <c r="S240" s="497"/>
      <c r="T240" s="101"/>
    </row>
    <row r="241" spans="1:20">
      <c r="A241" s="497"/>
      <c r="B241" s="497"/>
      <c r="C241" s="497"/>
      <c r="D241" s="497"/>
      <c r="E241" s="383"/>
      <c r="F241" s="497"/>
      <c r="G241" s="497"/>
      <c r="H241" s="497"/>
      <c r="I241" s="497"/>
      <c r="J241" s="497"/>
      <c r="K241" s="497"/>
      <c r="L241" s="497"/>
      <c r="M241" s="497"/>
      <c r="N241" s="497"/>
      <c r="O241" s="497"/>
      <c r="P241" s="497"/>
      <c r="Q241" s="497"/>
      <c r="R241" s="497"/>
      <c r="S241" s="497"/>
      <c r="T241" s="101"/>
    </row>
    <row r="242" spans="1:20">
      <c r="A242" s="497"/>
      <c r="B242" s="497"/>
      <c r="C242" s="497"/>
      <c r="D242" s="497"/>
      <c r="E242" s="383"/>
      <c r="F242" s="497"/>
      <c r="G242" s="497"/>
      <c r="H242" s="497"/>
      <c r="I242" s="497"/>
      <c r="J242" s="497"/>
      <c r="K242" s="497"/>
      <c r="L242" s="497"/>
      <c r="M242" s="497"/>
      <c r="N242" s="497"/>
      <c r="O242" s="497"/>
      <c r="P242" s="497"/>
      <c r="Q242" s="497"/>
      <c r="R242" s="497"/>
      <c r="S242" s="497"/>
      <c r="T242" s="101"/>
    </row>
    <row r="243" spans="1:20">
      <c r="A243" s="497"/>
      <c r="B243" s="497"/>
      <c r="C243" s="497"/>
      <c r="D243" s="497"/>
      <c r="E243" s="383"/>
      <c r="F243" s="497"/>
      <c r="G243" s="497"/>
      <c r="H243" s="497"/>
      <c r="I243" s="497"/>
      <c r="J243" s="497"/>
      <c r="K243" s="497"/>
      <c r="L243" s="497"/>
      <c r="M243" s="497"/>
      <c r="N243" s="497"/>
      <c r="O243" s="497"/>
      <c r="P243" s="497"/>
      <c r="Q243" s="497"/>
      <c r="R243" s="497"/>
      <c r="S243" s="497"/>
      <c r="T243" s="101"/>
    </row>
    <row r="244" spans="1:20">
      <c r="A244" s="497"/>
      <c r="B244" s="497"/>
      <c r="C244" s="497"/>
      <c r="D244" s="497"/>
      <c r="E244" s="383"/>
      <c r="F244" s="497"/>
      <c r="G244" s="497"/>
      <c r="H244" s="497"/>
      <c r="I244" s="497"/>
      <c r="J244" s="497"/>
      <c r="K244" s="497"/>
      <c r="L244" s="497"/>
      <c r="M244" s="497"/>
      <c r="N244" s="497"/>
      <c r="O244" s="497"/>
      <c r="P244" s="497"/>
      <c r="Q244" s="497"/>
      <c r="R244" s="497"/>
      <c r="S244" s="497"/>
      <c r="T244" s="101"/>
    </row>
    <row r="245" spans="1:20">
      <c r="A245" s="497"/>
      <c r="B245" s="497"/>
      <c r="C245" s="497"/>
      <c r="D245" s="497"/>
      <c r="E245" s="383"/>
      <c r="F245" s="497"/>
      <c r="G245" s="497"/>
      <c r="H245" s="497"/>
      <c r="I245" s="497"/>
      <c r="J245" s="497"/>
      <c r="K245" s="497"/>
      <c r="L245" s="497"/>
      <c r="M245" s="497"/>
      <c r="N245" s="497"/>
      <c r="O245" s="497"/>
      <c r="P245" s="497"/>
      <c r="Q245" s="497"/>
      <c r="R245" s="497"/>
      <c r="S245" s="497"/>
      <c r="T245" s="101"/>
    </row>
    <row r="246" spans="1:20">
      <c r="A246" s="497"/>
      <c r="B246" s="497"/>
      <c r="C246" s="497"/>
      <c r="D246" s="497"/>
      <c r="E246" s="383"/>
      <c r="F246" s="497"/>
      <c r="G246" s="497"/>
      <c r="H246" s="497"/>
      <c r="I246" s="497"/>
      <c r="J246" s="497"/>
      <c r="K246" s="497"/>
      <c r="L246" s="497"/>
      <c r="M246" s="497"/>
      <c r="N246" s="497"/>
      <c r="O246" s="497"/>
      <c r="P246" s="497"/>
      <c r="Q246" s="497"/>
      <c r="R246" s="497"/>
      <c r="S246" s="497"/>
      <c r="T246" s="101"/>
    </row>
    <row r="247" spans="1:20">
      <c r="A247" s="497"/>
      <c r="B247" s="497"/>
      <c r="C247" s="497"/>
      <c r="D247" s="497"/>
      <c r="E247" s="383"/>
      <c r="F247" s="497"/>
      <c r="G247" s="497"/>
      <c r="H247" s="497"/>
      <c r="I247" s="497"/>
      <c r="J247" s="497"/>
      <c r="K247" s="497"/>
      <c r="L247" s="497"/>
      <c r="M247" s="497"/>
      <c r="N247" s="497"/>
      <c r="O247" s="497"/>
      <c r="P247" s="497"/>
      <c r="Q247" s="497"/>
      <c r="R247" s="497"/>
      <c r="S247" s="497"/>
      <c r="T247" s="101"/>
    </row>
    <row r="248" spans="1:20">
      <c r="A248" s="497"/>
      <c r="B248" s="497"/>
      <c r="C248" s="497"/>
      <c r="D248" s="497"/>
      <c r="E248" s="383"/>
      <c r="F248" s="497"/>
      <c r="G248" s="497"/>
      <c r="H248" s="497"/>
      <c r="I248" s="497"/>
      <c r="J248" s="497"/>
      <c r="K248" s="497"/>
      <c r="L248" s="497"/>
      <c r="M248" s="497"/>
      <c r="N248" s="497"/>
      <c r="O248" s="497"/>
      <c r="P248" s="497"/>
      <c r="Q248" s="497"/>
      <c r="R248" s="497"/>
      <c r="S248" s="497"/>
      <c r="T248" s="101"/>
    </row>
    <row r="249" spans="1:20">
      <c r="A249" s="497"/>
      <c r="B249" s="497"/>
      <c r="C249" s="497"/>
      <c r="D249" s="497"/>
      <c r="E249" s="383"/>
      <c r="F249" s="497"/>
      <c r="G249" s="497"/>
      <c r="H249" s="497"/>
      <c r="I249" s="497"/>
      <c r="J249" s="497"/>
      <c r="K249" s="497"/>
      <c r="L249" s="497"/>
      <c r="M249" s="497"/>
      <c r="N249" s="497"/>
      <c r="O249" s="497"/>
      <c r="P249" s="497"/>
      <c r="Q249" s="497"/>
      <c r="R249" s="497"/>
      <c r="S249" s="497"/>
      <c r="T249" s="101"/>
    </row>
    <row r="250" spans="1:20">
      <c r="A250" s="497"/>
      <c r="B250" s="497"/>
      <c r="C250" s="497"/>
      <c r="D250" s="497"/>
      <c r="E250" s="383"/>
      <c r="F250" s="497"/>
      <c r="G250" s="497"/>
      <c r="H250" s="497"/>
      <c r="I250" s="497"/>
      <c r="J250" s="497"/>
      <c r="K250" s="497"/>
      <c r="L250" s="497"/>
      <c r="M250" s="497"/>
      <c r="N250" s="497"/>
      <c r="O250" s="497"/>
      <c r="P250" s="497"/>
      <c r="Q250" s="497"/>
      <c r="R250" s="497"/>
      <c r="S250" s="497"/>
      <c r="T250" s="101"/>
    </row>
    <row r="251" spans="1:20">
      <c r="A251" s="497"/>
      <c r="B251" s="497"/>
      <c r="C251" s="497"/>
      <c r="D251" s="497"/>
      <c r="E251" s="383"/>
      <c r="F251" s="497"/>
      <c r="G251" s="497"/>
      <c r="H251" s="497"/>
      <c r="I251" s="497"/>
      <c r="J251" s="497"/>
      <c r="K251" s="497"/>
      <c r="L251" s="497"/>
      <c r="M251" s="497"/>
      <c r="N251" s="497"/>
      <c r="O251" s="497"/>
      <c r="P251" s="497"/>
      <c r="Q251" s="497"/>
      <c r="R251" s="497"/>
      <c r="S251" s="497"/>
      <c r="T251" s="101"/>
    </row>
    <row r="252" spans="1:20">
      <c r="A252" s="497"/>
      <c r="B252" s="497"/>
      <c r="C252" s="497"/>
      <c r="D252" s="497"/>
      <c r="E252" s="383"/>
      <c r="F252" s="497"/>
      <c r="G252" s="497"/>
      <c r="H252" s="497"/>
      <c r="I252" s="497"/>
      <c r="J252" s="497"/>
      <c r="K252" s="497"/>
      <c r="L252" s="497"/>
      <c r="M252" s="497"/>
      <c r="N252" s="497"/>
      <c r="O252" s="497"/>
      <c r="P252" s="497"/>
      <c r="Q252" s="497"/>
      <c r="R252" s="497"/>
      <c r="S252" s="497"/>
      <c r="T252" s="101"/>
    </row>
    <row r="253" spans="1:20">
      <c r="A253" s="497"/>
      <c r="B253" s="497"/>
      <c r="C253" s="497"/>
      <c r="D253" s="497"/>
      <c r="E253" s="383"/>
      <c r="F253" s="497"/>
      <c r="G253" s="497"/>
      <c r="H253" s="497"/>
      <c r="I253" s="497"/>
      <c r="J253" s="497"/>
      <c r="K253" s="497"/>
      <c r="L253" s="497"/>
      <c r="M253" s="497"/>
      <c r="N253" s="497"/>
      <c r="O253" s="497"/>
      <c r="P253" s="497"/>
      <c r="Q253" s="497"/>
      <c r="R253" s="497"/>
      <c r="S253" s="497"/>
      <c r="T253" s="101"/>
    </row>
    <row r="254" spans="1:20">
      <c r="A254" s="497"/>
      <c r="B254" s="497"/>
      <c r="C254" s="497"/>
      <c r="D254" s="497"/>
      <c r="E254" s="383"/>
      <c r="F254" s="497"/>
      <c r="G254" s="497"/>
      <c r="H254" s="497"/>
      <c r="I254" s="497"/>
      <c r="J254" s="497"/>
      <c r="K254" s="497"/>
      <c r="L254" s="497"/>
      <c r="M254" s="497"/>
      <c r="N254" s="497"/>
      <c r="O254" s="497"/>
      <c r="P254" s="497"/>
      <c r="Q254" s="497"/>
      <c r="R254" s="497"/>
      <c r="S254" s="497"/>
      <c r="T254" s="101"/>
    </row>
    <row r="255" spans="1:20">
      <c r="A255" s="497"/>
      <c r="B255" s="497"/>
      <c r="C255" s="497"/>
      <c r="D255" s="497"/>
      <c r="E255" s="383"/>
      <c r="F255" s="497"/>
      <c r="G255" s="497"/>
      <c r="H255" s="497"/>
      <c r="I255" s="497"/>
      <c r="J255" s="497"/>
      <c r="K255" s="497"/>
      <c r="L255" s="497"/>
      <c r="M255" s="497"/>
      <c r="N255" s="497"/>
      <c r="O255" s="497"/>
      <c r="P255" s="497"/>
      <c r="Q255" s="497"/>
      <c r="R255" s="497"/>
      <c r="S255" s="497"/>
      <c r="T255" s="101"/>
    </row>
    <row r="256" spans="1:20">
      <c r="A256" s="497"/>
      <c r="B256" s="497"/>
      <c r="C256" s="497"/>
      <c r="D256" s="497"/>
      <c r="E256" s="383"/>
      <c r="F256" s="497"/>
      <c r="G256" s="497"/>
      <c r="H256" s="497"/>
      <c r="I256" s="497"/>
      <c r="J256" s="497"/>
      <c r="K256" s="497"/>
      <c r="L256" s="497"/>
      <c r="M256" s="497"/>
      <c r="N256" s="497"/>
      <c r="O256" s="497"/>
      <c r="P256" s="497"/>
      <c r="Q256" s="497"/>
      <c r="R256" s="497"/>
      <c r="S256" s="497"/>
      <c r="T256" s="101"/>
    </row>
    <row r="257" spans="1:20">
      <c r="A257" s="497"/>
      <c r="B257" s="497"/>
      <c r="C257" s="497"/>
      <c r="D257" s="497"/>
      <c r="E257" s="383"/>
      <c r="F257" s="497"/>
      <c r="G257" s="497"/>
      <c r="H257" s="497"/>
      <c r="I257" s="497"/>
      <c r="J257" s="497"/>
      <c r="K257" s="497"/>
      <c r="L257" s="497"/>
      <c r="M257" s="497"/>
      <c r="N257" s="497"/>
      <c r="O257" s="497"/>
      <c r="P257" s="497"/>
      <c r="Q257" s="497"/>
      <c r="R257" s="497"/>
      <c r="S257" s="497"/>
      <c r="T257" s="101"/>
    </row>
    <row r="258" spans="1:20">
      <c r="A258" s="497"/>
      <c r="B258" s="497"/>
      <c r="C258" s="497"/>
      <c r="D258" s="497"/>
      <c r="E258" s="383"/>
      <c r="F258" s="497"/>
      <c r="G258" s="497"/>
      <c r="H258" s="497"/>
      <c r="I258" s="497"/>
      <c r="J258" s="497"/>
      <c r="K258" s="497"/>
      <c r="L258" s="497"/>
      <c r="M258" s="497"/>
      <c r="N258" s="497"/>
      <c r="O258" s="497"/>
      <c r="P258" s="497"/>
      <c r="Q258" s="497"/>
      <c r="R258" s="497"/>
      <c r="S258" s="497"/>
      <c r="T258" s="101"/>
    </row>
    <row r="259" spans="1:20">
      <c r="A259" s="497"/>
      <c r="B259" s="497"/>
      <c r="C259" s="497"/>
      <c r="D259" s="497"/>
      <c r="E259" s="383"/>
      <c r="F259" s="497"/>
      <c r="G259" s="497"/>
      <c r="H259" s="497"/>
      <c r="I259" s="497"/>
      <c r="J259" s="497"/>
      <c r="K259" s="497"/>
      <c r="L259" s="497"/>
      <c r="M259" s="497"/>
      <c r="N259" s="497"/>
      <c r="O259" s="497"/>
      <c r="P259" s="497"/>
      <c r="Q259" s="497"/>
      <c r="R259" s="497"/>
      <c r="S259" s="497"/>
      <c r="T259" s="101"/>
    </row>
    <row r="260" spans="1:20">
      <c r="A260" s="497"/>
      <c r="B260" s="497"/>
      <c r="C260" s="497"/>
      <c r="D260" s="497"/>
      <c r="E260" s="383"/>
      <c r="F260" s="497"/>
      <c r="G260" s="497"/>
      <c r="H260" s="497"/>
      <c r="I260" s="497"/>
      <c r="J260" s="497"/>
      <c r="K260" s="497"/>
      <c r="L260" s="497"/>
      <c r="M260" s="497"/>
      <c r="N260" s="497"/>
      <c r="O260" s="497"/>
      <c r="P260" s="497"/>
      <c r="Q260" s="497"/>
      <c r="R260" s="497"/>
      <c r="S260" s="497"/>
      <c r="T260" s="101"/>
    </row>
    <row r="261" spans="1:20">
      <c r="A261" s="497"/>
      <c r="B261" s="497"/>
      <c r="C261" s="497"/>
      <c r="D261" s="497"/>
      <c r="E261" s="383"/>
      <c r="F261" s="497"/>
      <c r="G261" s="497"/>
      <c r="H261" s="497"/>
      <c r="I261" s="497"/>
      <c r="J261" s="497"/>
      <c r="K261" s="497"/>
      <c r="L261" s="497"/>
      <c r="M261" s="497"/>
      <c r="N261" s="497"/>
      <c r="O261" s="497"/>
      <c r="P261" s="497"/>
      <c r="Q261" s="497"/>
      <c r="R261" s="497"/>
      <c r="S261" s="497"/>
      <c r="T261" s="101"/>
    </row>
    <row r="262" spans="1:20">
      <c r="A262" s="497"/>
      <c r="B262" s="497"/>
      <c r="C262" s="497"/>
      <c r="D262" s="497"/>
      <c r="E262" s="383"/>
      <c r="F262" s="497"/>
      <c r="G262" s="497"/>
      <c r="H262" s="497"/>
      <c r="I262" s="497"/>
      <c r="J262" s="497"/>
      <c r="K262" s="497"/>
      <c r="L262" s="497"/>
      <c r="M262" s="497"/>
      <c r="N262" s="497"/>
      <c r="O262" s="497"/>
      <c r="P262" s="497"/>
      <c r="Q262" s="497"/>
      <c r="R262" s="497"/>
      <c r="S262" s="497"/>
      <c r="T262" s="101"/>
    </row>
  </sheetData>
  <mergeCells count="16">
    <mergeCell ref="B19:C19"/>
    <mergeCell ref="B21:C21"/>
    <mergeCell ref="B26:C26"/>
    <mergeCell ref="B32:C32"/>
    <mergeCell ref="A1:F1"/>
    <mergeCell ref="A2:F2"/>
    <mergeCell ref="A3:F3"/>
    <mergeCell ref="B5:C5"/>
    <mergeCell ref="B15:C15"/>
    <mergeCell ref="B11:D11"/>
    <mergeCell ref="B57:C57"/>
    <mergeCell ref="B37:C37"/>
    <mergeCell ref="B39:C39"/>
    <mergeCell ref="B42:D42"/>
    <mergeCell ref="A43:C43"/>
    <mergeCell ref="D43:F43"/>
  </mergeCells>
  <pageMargins left="0.7" right="0.7" top="0.75" bottom="0.75" header="0.3" footer="0.3"/>
  <pageSetup orientation="landscape" r:id="rId1"/>
  <headerFooter>
    <oddFooter>Page &amp;P of &amp;N</oddFooter>
  </headerFooter>
</worksheet>
</file>

<file path=xl/worksheets/sheet218.xml><?xml version="1.0" encoding="utf-8"?>
<worksheet xmlns="http://schemas.openxmlformats.org/spreadsheetml/2006/main" xmlns:r="http://schemas.openxmlformats.org/officeDocument/2006/relationships">
  <sheetPr>
    <tabColor theme="5" tint="-0.499984740745262"/>
  </sheetPr>
  <dimension ref="A1:J67"/>
  <sheetViews>
    <sheetView topLeftCell="A51" workbookViewId="0">
      <selection activeCell="D54" sqref="D54"/>
    </sheetView>
  </sheetViews>
  <sheetFormatPr defaultColWidth="12.28515625" defaultRowHeight="15.75"/>
  <cols>
    <col min="1" max="1" width="7.28515625" style="397" customWidth="1"/>
    <col min="2" max="2" width="13.5703125" style="397" customWidth="1"/>
    <col min="3" max="3" width="41.85546875" style="397" customWidth="1"/>
    <col min="4" max="4" width="27.85546875" style="397" customWidth="1"/>
    <col min="5" max="5" width="21.28515625" style="294" customWidth="1"/>
    <col min="6" max="6" width="9.85546875" style="397" customWidth="1"/>
    <col min="7" max="16384" width="12.28515625" style="397"/>
  </cols>
  <sheetData>
    <row r="1" spans="1:6">
      <c r="A1" s="2149" t="s">
        <v>133</v>
      </c>
      <c r="B1" s="2149"/>
      <c r="C1" s="2149"/>
      <c r="D1" s="2149"/>
      <c r="E1" s="2149"/>
      <c r="F1" s="2149"/>
    </row>
    <row r="2" spans="1:6">
      <c r="A2" s="2149" t="s">
        <v>4777</v>
      </c>
      <c r="B2" s="2149"/>
      <c r="C2" s="2149"/>
      <c r="D2" s="2149"/>
      <c r="E2" s="2149"/>
      <c r="F2" s="2149"/>
    </row>
    <row r="3" spans="1:6">
      <c r="A3" s="2149" t="s">
        <v>140</v>
      </c>
      <c r="B3" s="2149"/>
      <c r="C3" s="2149"/>
      <c r="D3" s="2149"/>
      <c r="E3" s="2149"/>
      <c r="F3" s="2149"/>
    </row>
    <row r="4" spans="1:6" ht="31.5">
      <c r="A4" s="100" t="s">
        <v>134</v>
      </c>
      <c r="B4" s="114" t="s">
        <v>135</v>
      </c>
      <c r="C4" s="112" t="s">
        <v>0</v>
      </c>
      <c r="D4" s="302" t="s">
        <v>4326</v>
      </c>
      <c r="E4" s="4" t="s">
        <v>4327</v>
      </c>
      <c r="F4" s="113" t="s">
        <v>1489</v>
      </c>
    </row>
    <row r="5" spans="1:6" s="395" customFormat="1" ht="18" customHeight="1">
      <c r="A5" s="386"/>
      <c r="B5" s="2192" t="s">
        <v>7507</v>
      </c>
      <c r="C5" s="2193"/>
      <c r="D5" s="2194"/>
      <c r="E5" s="380"/>
      <c r="F5" s="56"/>
    </row>
    <row r="6" spans="1:6" ht="31.5">
      <c r="A6" s="425">
        <v>1</v>
      </c>
      <c r="B6" s="425" t="s">
        <v>1</v>
      </c>
      <c r="C6" s="425" t="s">
        <v>4778</v>
      </c>
      <c r="D6" s="425" t="s">
        <v>239</v>
      </c>
      <c r="E6" s="189">
        <v>2266680</v>
      </c>
      <c r="F6" s="426" t="s">
        <v>118</v>
      </c>
    </row>
    <row r="7" spans="1:6" ht="78.75">
      <c r="A7" s="425">
        <v>2</v>
      </c>
      <c r="B7" s="425" t="s">
        <v>5</v>
      </c>
      <c r="C7" s="425" t="s">
        <v>4779</v>
      </c>
      <c r="D7" s="425" t="s">
        <v>7506</v>
      </c>
      <c r="E7" s="189">
        <v>3403372.531</v>
      </c>
      <c r="F7" s="426" t="s">
        <v>118</v>
      </c>
    </row>
    <row r="8" spans="1:6" ht="31.5">
      <c r="A8" s="425">
        <v>3</v>
      </c>
      <c r="B8" s="425" t="s">
        <v>7</v>
      </c>
      <c r="C8" s="425" t="s">
        <v>4780</v>
      </c>
      <c r="D8" s="425" t="s">
        <v>9</v>
      </c>
      <c r="E8" s="189">
        <v>33600</v>
      </c>
      <c r="F8" s="426" t="s">
        <v>118</v>
      </c>
    </row>
    <row r="9" spans="1:6" ht="31.5">
      <c r="A9" s="425">
        <v>4</v>
      </c>
      <c r="B9" s="425" t="s">
        <v>10</v>
      </c>
      <c r="C9" s="425" t="s">
        <v>4781</v>
      </c>
      <c r="D9" s="425" t="s">
        <v>175</v>
      </c>
      <c r="E9" s="189">
        <v>58800</v>
      </c>
      <c r="F9" s="426" t="s">
        <v>118</v>
      </c>
    </row>
    <row r="10" spans="1:6" ht="47.25">
      <c r="A10" s="425">
        <v>5</v>
      </c>
      <c r="B10" s="425" t="s">
        <v>12</v>
      </c>
      <c r="C10" s="425" t="s">
        <v>4782</v>
      </c>
      <c r="D10" s="425" t="s">
        <v>14</v>
      </c>
      <c r="E10" s="189">
        <v>780000</v>
      </c>
      <c r="F10" s="426" t="s">
        <v>118</v>
      </c>
    </row>
    <row r="11" spans="1:6" s="395" customFormat="1">
      <c r="A11" s="115"/>
      <c r="B11" s="2145" t="s">
        <v>4508</v>
      </c>
      <c r="C11" s="2179"/>
      <c r="D11" s="2146"/>
      <c r="E11" s="119"/>
      <c r="F11" s="115"/>
    </row>
    <row r="12" spans="1:6" ht="63">
      <c r="A12" s="425">
        <v>6</v>
      </c>
      <c r="B12" s="425" t="s">
        <v>5</v>
      </c>
      <c r="C12" s="425" t="s">
        <v>4783</v>
      </c>
      <c r="D12" s="425" t="s">
        <v>242</v>
      </c>
      <c r="E12" s="189">
        <v>700000</v>
      </c>
      <c r="F12" s="426" t="s">
        <v>118</v>
      </c>
    </row>
    <row r="13" spans="1:6" ht="31.5">
      <c r="A13" s="425">
        <v>7</v>
      </c>
      <c r="B13" s="425" t="s">
        <v>176</v>
      </c>
      <c r="C13" s="425" t="s">
        <v>4784</v>
      </c>
      <c r="D13" s="425" t="s">
        <v>585</v>
      </c>
      <c r="E13" s="189">
        <v>800000</v>
      </c>
      <c r="F13" s="426" t="s">
        <v>118</v>
      </c>
    </row>
    <row r="14" spans="1:6" ht="63">
      <c r="A14" s="425">
        <v>8</v>
      </c>
      <c r="B14" s="425" t="s">
        <v>360</v>
      </c>
      <c r="C14" s="425" t="s">
        <v>4785</v>
      </c>
      <c r="D14" s="425" t="s">
        <v>1736</v>
      </c>
      <c r="E14" s="189">
        <v>1771226.2660000001</v>
      </c>
      <c r="F14" s="426" t="s">
        <v>118</v>
      </c>
    </row>
    <row r="15" spans="1:6">
      <c r="A15" s="425"/>
      <c r="B15" s="2521" t="s">
        <v>143</v>
      </c>
      <c r="C15" s="2522"/>
      <c r="D15" s="2523"/>
      <c r="E15" s="189"/>
      <c r="F15" s="426"/>
    </row>
    <row r="16" spans="1:6" ht="63">
      <c r="A16" s="425">
        <v>9</v>
      </c>
      <c r="B16" s="426" t="s">
        <v>195</v>
      </c>
      <c r="C16" s="425" t="s">
        <v>4786</v>
      </c>
      <c r="D16" s="426" t="s">
        <v>196</v>
      </c>
      <c r="E16" s="193">
        <v>5738993.4500000002</v>
      </c>
      <c r="F16" s="426" t="s">
        <v>118</v>
      </c>
    </row>
    <row r="17" spans="1:6">
      <c r="A17" s="425"/>
      <c r="B17" s="2526" t="s">
        <v>593</v>
      </c>
      <c r="C17" s="2527"/>
      <c r="D17" s="2528"/>
      <c r="E17" s="193"/>
      <c r="F17" s="426"/>
    </row>
    <row r="18" spans="1:6" ht="47.25">
      <c r="A18" s="425">
        <v>10</v>
      </c>
      <c r="B18" s="426" t="s">
        <v>39</v>
      </c>
      <c r="C18" s="427" t="s">
        <v>4787</v>
      </c>
      <c r="D18" s="426" t="s">
        <v>2931</v>
      </c>
      <c r="E18" s="193">
        <v>16000000</v>
      </c>
      <c r="F18" s="426" t="s">
        <v>118</v>
      </c>
    </row>
    <row r="19" spans="1:6" ht="63">
      <c r="A19" s="425">
        <v>11</v>
      </c>
      <c r="B19" s="426" t="s">
        <v>41</v>
      </c>
      <c r="C19" s="425" t="s">
        <v>4788</v>
      </c>
      <c r="D19" s="426" t="s">
        <v>4789</v>
      </c>
      <c r="E19" s="193">
        <v>11260218.880000001</v>
      </c>
      <c r="F19" s="426" t="s">
        <v>118</v>
      </c>
    </row>
    <row r="20" spans="1:6">
      <c r="A20" s="425"/>
      <c r="B20" s="2526" t="s">
        <v>4790</v>
      </c>
      <c r="C20" s="2527"/>
      <c r="D20" s="2528"/>
      <c r="E20" s="193"/>
      <c r="F20" s="426"/>
    </row>
    <row r="21" spans="1:6" ht="63">
      <c r="A21" s="425">
        <v>12</v>
      </c>
      <c r="B21" s="426" t="s">
        <v>4791</v>
      </c>
      <c r="C21" s="425" t="s">
        <v>4792</v>
      </c>
      <c r="D21" s="425" t="s">
        <v>4793</v>
      </c>
      <c r="E21" s="193">
        <v>1500000</v>
      </c>
      <c r="F21" s="426" t="s">
        <v>118</v>
      </c>
    </row>
    <row r="22" spans="1:6" ht="94.5">
      <c r="A22" s="425">
        <v>13</v>
      </c>
      <c r="B22" s="426" t="s">
        <v>4794</v>
      </c>
      <c r="C22" s="425" t="s">
        <v>4795</v>
      </c>
      <c r="D22" s="425" t="s">
        <v>4796</v>
      </c>
      <c r="E22" s="193">
        <v>4000000</v>
      </c>
      <c r="F22" s="426" t="s">
        <v>4</v>
      </c>
    </row>
    <row r="23" spans="1:6" ht="47.25">
      <c r="A23" s="425">
        <v>14</v>
      </c>
      <c r="B23" s="426" t="s">
        <v>4794</v>
      </c>
      <c r="C23" s="425" t="s">
        <v>4797</v>
      </c>
      <c r="D23" s="425" t="s">
        <v>4798</v>
      </c>
      <c r="E23" s="193">
        <v>500000</v>
      </c>
      <c r="F23" s="425" t="s">
        <v>4</v>
      </c>
    </row>
    <row r="24" spans="1:6" ht="47.25">
      <c r="A24" s="425">
        <v>15</v>
      </c>
      <c r="B24" s="426" t="s">
        <v>4799</v>
      </c>
      <c r="C24" s="425" t="s">
        <v>4800</v>
      </c>
      <c r="D24" s="425" t="s">
        <v>7510</v>
      </c>
      <c r="E24" s="193">
        <v>1000000</v>
      </c>
      <c r="F24" s="426" t="s">
        <v>4</v>
      </c>
    </row>
    <row r="25" spans="1:6" ht="47.25">
      <c r="A25" s="425">
        <v>16</v>
      </c>
      <c r="B25" s="426" t="s">
        <v>4801</v>
      </c>
      <c r="C25" s="425" t="s">
        <v>4802</v>
      </c>
      <c r="D25" s="425" t="s">
        <v>4803</v>
      </c>
      <c r="E25" s="106">
        <v>1000000</v>
      </c>
      <c r="F25" s="426" t="s">
        <v>4</v>
      </c>
    </row>
    <row r="26" spans="1:6" ht="47.25">
      <c r="A26" s="425">
        <v>17</v>
      </c>
      <c r="B26" s="426" t="s">
        <v>4804</v>
      </c>
      <c r="C26" s="425" t="s">
        <v>4805</v>
      </c>
      <c r="D26" s="426" t="s">
        <v>4806</v>
      </c>
      <c r="E26" s="189">
        <v>1000000</v>
      </c>
      <c r="F26" s="426" t="s">
        <v>4</v>
      </c>
    </row>
    <row r="27" spans="1:6" ht="47.25">
      <c r="A27" s="425">
        <v>18</v>
      </c>
      <c r="B27" s="426" t="s">
        <v>4807</v>
      </c>
      <c r="C27" s="425" t="s">
        <v>4808</v>
      </c>
      <c r="D27" s="426" t="s">
        <v>4806</v>
      </c>
      <c r="E27" s="189">
        <v>1000000</v>
      </c>
      <c r="F27" s="426" t="s">
        <v>4</v>
      </c>
    </row>
    <row r="28" spans="1:6" ht="47.25">
      <c r="A28" s="425">
        <v>19</v>
      </c>
      <c r="B28" s="426" t="s">
        <v>4809</v>
      </c>
      <c r="C28" s="425" t="s">
        <v>4810</v>
      </c>
      <c r="D28" s="425" t="s">
        <v>4811</v>
      </c>
      <c r="E28" s="193">
        <v>500000</v>
      </c>
      <c r="F28" s="426" t="s">
        <v>4</v>
      </c>
    </row>
    <row r="29" spans="1:6" ht="47.25">
      <c r="A29" s="425">
        <v>20</v>
      </c>
      <c r="B29" s="426" t="s">
        <v>4812</v>
      </c>
      <c r="C29" s="425" t="s">
        <v>4813</v>
      </c>
      <c r="D29" s="426" t="s">
        <v>4806</v>
      </c>
      <c r="E29" s="189">
        <v>1000000</v>
      </c>
      <c r="F29" s="426" t="s">
        <v>4</v>
      </c>
    </row>
    <row r="30" spans="1:6" ht="47.25">
      <c r="A30" s="425">
        <v>21</v>
      </c>
      <c r="B30" s="426" t="s">
        <v>4814</v>
      </c>
      <c r="C30" s="425" t="s">
        <v>4815</v>
      </c>
      <c r="D30" s="426" t="s">
        <v>4816</v>
      </c>
      <c r="E30" s="189">
        <v>2000000</v>
      </c>
      <c r="F30" s="426" t="s">
        <v>4</v>
      </c>
    </row>
    <row r="31" spans="1:6" ht="47.25">
      <c r="A31" s="425">
        <v>22</v>
      </c>
      <c r="B31" s="426" t="s">
        <v>4817</v>
      </c>
      <c r="C31" s="425" t="s">
        <v>4818</v>
      </c>
      <c r="D31" s="425" t="s">
        <v>4819</v>
      </c>
      <c r="E31" s="106">
        <v>1000000</v>
      </c>
      <c r="F31" s="426" t="s">
        <v>4</v>
      </c>
    </row>
    <row r="32" spans="1:6" ht="47.25">
      <c r="A32" s="425">
        <v>23</v>
      </c>
      <c r="B32" s="426" t="s">
        <v>4820</v>
      </c>
      <c r="C32" s="425" t="s">
        <v>4821</v>
      </c>
      <c r="D32" s="426" t="s">
        <v>4822</v>
      </c>
      <c r="E32" s="193">
        <v>2500000</v>
      </c>
      <c r="F32" s="426" t="s">
        <v>4</v>
      </c>
    </row>
    <row r="33" spans="1:6" ht="47.25">
      <c r="A33" s="425">
        <v>24</v>
      </c>
      <c r="B33" s="426" t="s">
        <v>4823</v>
      </c>
      <c r="C33" s="425" t="s">
        <v>4824</v>
      </c>
      <c r="D33" s="426" t="s">
        <v>7511</v>
      </c>
      <c r="E33" s="193">
        <v>2000000</v>
      </c>
      <c r="F33" s="426" t="s">
        <v>4</v>
      </c>
    </row>
    <row r="34" spans="1:6" ht="47.25">
      <c r="A34" s="425">
        <v>25</v>
      </c>
      <c r="B34" s="426" t="s">
        <v>4825</v>
      </c>
      <c r="C34" s="425" t="s">
        <v>4826</v>
      </c>
      <c r="D34" s="426" t="s">
        <v>4827</v>
      </c>
      <c r="E34" s="189">
        <v>1000000</v>
      </c>
      <c r="F34" s="426" t="s">
        <v>118</v>
      </c>
    </row>
    <row r="35" spans="1:6">
      <c r="A35" s="425"/>
      <c r="B35" s="2526" t="s">
        <v>1353</v>
      </c>
      <c r="C35" s="2527"/>
      <c r="D35" s="2528"/>
      <c r="E35" s="189"/>
      <c r="F35" s="426"/>
    </row>
    <row r="36" spans="1:6" ht="47.25">
      <c r="A36" s="425">
        <v>26</v>
      </c>
      <c r="B36" s="426" t="s">
        <v>4828</v>
      </c>
      <c r="C36" s="425" t="s">
        <v>4829</v>
      </c>
      <c r="D36" s="426" t="s">
        <v>4830</v>
      </c>
      <c r="E36" s="193">
        <v>2000000</v>
      </c>
      <c r="F36" s="426" t="s">
        <v>4</v>
      </c>
    </row>
    <row r="37" spans="1:6" ht="47.25">
      <c r="A37" s="425">
        <v>27</v>
      </c>
      <c r="B37" s="426" t="s">
        <v>4831</v>
      </c>
      <c r="C37" s="425" t="s">
        <v>4832</v>
      </c>
      <c r="D37" s="426" t="s">
        <v>4830</v>
      </c>
      <c r="E37" s="189">
        <v>1500000</v>
      </c>
      <c r="F37" s="426" t="s">
        <v>4</v>
      </c>
    </row>
    <row r="38" spans="1:6" ht="47.25">
      <c r="A38" s="425">
        <v>28</v>
      </c>
      <c r="B38" s="426" t="s">
        <v>4833</v>
      </c>
      <c r="C38" s="425" t="s">
        <v>4834</v>
      </c>
      <c r="D38" s="426" t="s">
        <v>4806</v>
      </c>
      <c r="E38" s="189">
        <v>1000000</v>
      </c>
      <c r="F38" s="426" t="s">
        <v>4</v>
      </c>
    </row>
    <row r="39" spans="1:6" ht="47.25">
      <c r="A39" s="425">
        <v>29</v>
      </c>
      <c r="B39" s="426" t="s">
        <v>4835</v>
      </c>
      <c r="C39" s="425" t="s">
        <v>4836</v>
      </c>
      <c r="D39" s="426" t="s">
        <v>4806</v>
      </c>
      <c r="E39" s="189">
        <v>1000000</v>
      </c>
      <c r="F39" s="425" t="s">
        <v>4</v>
      </c>
    </row>
    <row r="40" spans="1:6" ht="47.25">
      <c r="A40" s="425">
        <v>30</v>
      </c>
      <c r="B40" s="426" t="s">
        <v>4837</v>
      </c>
      <c r="C40" s="425" t="s">
        <v>4838</v>
      </c>
      <c r="D40" s="426" t="s">
        <v>4839</v>
      </c>
      <c r="E40" s="189">
        <v>2000000</v>
      </c>
      <c r="F40" s="425" t="s">
        <v>4</v>
      </c>
    </row>
    <row r="41" spans="1:6" ht="47.25">
      <c r="A41" s="425">
        <v>31</v>
      </c>
      <c r="B41" s="426" t="s">
        <v>4840</v>
      </c>
      <c r="C41" s="425" t="s">
        <v>4841</v>
      </c>
      <c r="D41" s="426" t="s">
        <v>4806</v>
      </c>
      <c r="E41" s="189">
        <v>1000000</v>
      </c>
      <c r="F41" s="425" t="s">
        <v>4</v>
      </c>
    </row>
    <row r="42" spans="1:6" ht="63">
      <c r="A42" s="425">
        <v>32</v>
      </c>
      <c r="B42" s="425" t="s">
        <v>4842</v>
      </c>
      <c r="C42" s="425" t="s">
        <v>4843</v>
      </c>
      <c r="D42" s="426" t="s">
        <v>4806</v>
      </c>
      <c r="E42" s="189">
        <v>1000000</v>
      </c>
      <c r="F42" s="425" t="s">
        <v>4</v>
      </c>
    </row>
    <row r="43" spans="1:6" ht="47.25">
      <c r="A43" s="425">
        <v>33</v>
      </c>
      <c r="B43" s="426" t="s">
        <v>4844</v>
      </c>
      <c r="C43" s="425" t="s">
        <v>4845</v>
      </c>
      <c r="D43" s="426" t="s">
        <v>4806</v>
      </c>
      <c r="E43" s="189">
        <v>1000000</v>
      </c>
      <c r="F43" s="425" t="s">
        <v>4</v>
      </c>
    </row>
    <row r="44" spans="1:6" ht="63">
      <c r="A44" s="425">
        <v>34</v>
      </c>
      <c r="B44" s="426" t="s">
        <v>4846</v>
      </c>
      <c r="C44" s="425" t="s">
        <v>4847</v>
      </c>
      <c r="D44" s="425" t="s">
        <v>4848</v>
      </c>
      <c r="E44" s="189">
        <v>1000000</v>
      </c>
      <c r="F44" s="425" t="s">
        <v>118</v>
      </c>
    </row>
    <row r="45" spans="1:6" ht="47.25">
      <c r="A45" s="425">
        <v>35</v>
      </c>
      <c r="B45" s="425" t="s">
        <v>4849</v>
      </c>
      <c r="C45" s="425" t="s">
        <v>4850</v>
      </c>
      <c r="D45" s="426" t="s">
        <v>4851</v>
      </c>
      <c r="E45" s="193">
        <v>2500000</v>
      </c>
      <c r="F45" s="425" t="s">
        <v>4</v>
      </c>
    </row>
    <row r="46" spans="1:6" ht="126">
      <c r="A46" s="425">
        <v>36</v>
      </c>
      <c r="B46" s="426" t="s">
        <v>4852</v>
      </c>
      <c r="C46" s="425" t="s">
        <v>4853</v>
      </c>
      <c r="D46" s="426" t="s">
        <v>7512</v>
      </c>
      <c r="E46" s="189">
        <v>2500000</v>
      </c>
      <c r="F46" s="425" t="s">
        <v>118</v>
      </c>
    </row>
    <row r="47" spans="1:6" ht="63">
      <c r="A47" s="425">
        <v>37</v>
      </c>
      <c r="B47" s="425" t="s">
        <v>4854</v>
      </c>
      <c r="C47" s="425" t="s">
        <v>4855</v>
      </c>
      <c r="D47" s="426" t="s">
        <v>4830</v>
      </c>
      <c r="E47" s="193">
        <v>2500000</v>
      </c>
      <c r="F47" s="425" t="s">
        <v>4</v>
      </c>
    </row>
    <row r="48" spans="1:6" ht="94.5">
      <c r="A48" s="425">
        <v>38</v>
      </c>
      <c r="B48" s="425" t="s">
        <v>4856</v>
      </c>
      <c r="C48" s="425" t="s">
        <v>4857</v>
      </c>
      <c r="D48" s="426" t="s">
        <v>4858</v>
      </c>
      <c r="E48" s="193">
        <v>1500000</v>
      </c>
      <c r="F48" s="425" t="s">
        <v>4</v>
      </c>
    </row>
    <row r="49" spans="1:6" ht="94.5">
      <c r="A49" s="425">
        <v>39</v>
      </c>
      <c r="B49" s="425" t="s">
        <v>4859</v>
      </c>
      <c r="C49" s="425" t="s">
        <v>4860</v>
      </c>
      <c r="D49" s="426" t="s">
        <v>4861</v>
      </c>
      <c r="E49" s="193">
        <v>1500000</v>
      </c>
      <c r="F49" s="425" t="s">
        <v>118</v>
      </c>
    </row>
    <row r="50" spans="1:6" ht="47.25">
      <c r="A50" s="425">
        <v>40</v>
      </c>
      <c r="B50" s="425" t="s">
        <v>4859</v>
      </c>
      <c r="C50" s="425" t="s">
        <v>4862</v>
      </c>
      <c r="D50" s="426" t="s">
        <v>4863</v>
      </c>
      <c r="E50" s="193">
        <v>1500000</v>
      </c>
      <c r="F50" s="425" t="s">
        <v>4</v>
      </c>
    </row>
    <row r="51" spans="1:6" ht="78.75">
      <c r="A51" s="425">
        <v>41</v>
      </c>
      <c r="B51" s="426" t="s">
        <v>4864</v>
      </c>
      <c r="C51" s="425" t="s">
        <v>4865</v>
      </c>
      <c r="D51" s="425" t="s">
        <v>7772</v>
      </c>
      <c r="E51" s="106">
        <v>1500000</v>
      </c>
      <c r="F51" s="425" t="s">
        <v>4</v>
      </c>
    </row>
    <row r="52" spans="1:6" s="396" customFormat="1" ht="19.5" customHeight="1">
      <c r="A52" s="428"/>
      <c r="B52" s="2145" t="s">
        <v>148</v>
      </c>
      <c r="C52" s="2179"/>
      <c r="D52" s="429"/>
      <c r="E52" s="429"/>
      <c r="F52" s="430"/>
    </row>
    <row r="53" spans="1:6" ht="47.25">
      <c r="A53" s="425">
        <v>42</v>
      </c>
      <c r="B53" s="425" t="s">
        <v>4866</v>
      </c>
      <c r="C53" s="425" t="s">
        <v>4867</v>
      </c>
      <c r="D53" s="426" t="s">
        <v>7513</v>
      </c>
      <c r="E53" s="193">
        <v>4000000</v>
      </c>
      <c r="F53" s="425" t="s">
        <v>4</v>
      </c>
    </row>
    <row r="54" spans="1:6" ht="78.75">
      <c r="A54" s="425">
        <v>43</v>
      </c>
      <c r="B54" s="425" t="s">
        <v>4868</v>
      </c>
      <c r="C54" s="425" t="s">
        <v>4869</v>
      </c>
      <c r="D54" s="426" t="s">
        <v>4870</v>
      </c>
      <c r="E54" s="193">
        <v>3000000</v>
      </c>
      <c r="F54" s="425" t="s">
        <v>118</v>
      </c>
    </row>
    <row r="55" spans="1:6" ht="78.75">
      <c r="A55" s="425">
        <v>44</v>
      </c>
      <c r="B55" s="425" t="s">
        <v>4871</v>
      </c>
      <c r="C55" s="425" t="s">
        <v>4872</v>
      </c>
      <c r="D55" s="426" t="s">
        <v>4873</v>
      </c>
      <c r="E55" s="193">
        <v>1000000</v>
      </c>
      <c r="F55" s="425" t="s">
        <v>118</v>
      </c>
    </row>
    <row r="56" spans="1:6" ht="31.5">
      <c r="A56" s="425">
        <v>45</v>
      </c>
      <c r="B56" s="425" t="s">
        <v>4874</v>
      </c>
      <c r="C56" s="425" t="s">
        <v>4875</v>
      </c>
      <c r="D56" s="426" t="s">
        <v>4876</v>
      </c>
      <c r="E56" s="193">
        <v>1000000</v>
      </c>
      <c r="F56" s="425" t="s">
        <v>4</v>
      </c>
    </row>
    <row r="57" spans="1:6" ht="78.75">
      <c r="A57" s="425">
        <v>46</v>
      </c>
      <c r="B57" s="425" t="s">
        <v>4877</v>
      </c>
      <c r="C57" s="425" t="s">
        <v>4878</v>
      </c>
      <c r="D57" s="426" t="s">
        <v>4879</v>
      </c>
      <c r="E57" s="193">
        <v>4000000</v>
      </c>
      <c r="F57" s="425" t="s">
        <v>4</v>
      </c>
    </row>
    <row r="58" spans="1:6" ht="63">
      <c r="A58" s="425">
        <v>47</v>
      </c>
      <c r="B58" s="425" t="s">
        <v>4880</v>
      </c>
      <c r="C58" s="425" t="s">
        <v>4881</v>
      </c>
      <c r="D58" s="426" t="s">
        <v>4882</v>
      </c>
      <c r="E58" s="189">
        <v>1000000</v>
      </c>
      <c r="F58" s="425" t="s">
        <v>4</v>
      </c>
    </row>
    <row r="59" spans="1:6">
      <c r="A59" s="425"/>
      <c r="B59" s="2529" t="s">
        <v>208</v>
      </c>
      <c r="C59" s="2530"/>
      <c r="D59" s="2530"/>
      <c r="E59" s="189"/>
      <c r="F59" s="425"/>
    </row>
    <row r="60" spans="1:6" ht="94.5">
      <c r="A60" s="425">
        <v>48</v>
      </c>
      <c r="B60" s="425" t="s">
        <v>4883</v>
      </c>
      <c r="C60" s="425" t="s">
        <v>4884</v>
      </c>
      <c r="D60" s="426" t="s">
        <v>4885</v>
      </c>
      <c r="E60" s="193">
        <v>930000</v>
      </c>
      <c r="F60" s="425" t="s">
        <v>4</v>
      </c>
    </row>
    <row r="61" spans="1:6" ht="110.25">
      <c r="A61" s="425">
        <v>49</v>
      </c>
      <c r="B61" s="425" t="s">
        <v>4883</v>
      </c>
      <c r="C61" s="425" t="s">
        <v>4886</v>
      </c>
      <c r="D61" s="426" t="s">
        <v>4887</v>
      </c>
      <c r="E61" s="189">
        <v>1000000</v>
      </c>
      <c r="F61" s="425" t="s">
        <v>4</v>
      </c>
    </row>
    <row r="62" spans="1:6" ht="94.5">
      <c r="A62" s="425">
        <v>50</v>
      </c>
      <c r="B62" s="425" t="s">
        <v>4883</v>
      </c>
      <c r="C62" s="425" t="s">
        <v>4888</v>
      </c>
      <c r="D62" s="426" t="s">
        <v>4889</v>
      </c>
      <c r="E62" s="189">
        <v>936349.52</v>
      </c>
      <c r="F62" s="425" t="s">
        <v>4</v>
      </c>
    </row>
    <row r="63" spans="1:6" ht="78.75">
      <c r="A63" s="425">
        <v>51</v>
      </c>
      <c r="B63" s="426" t="s">
        <v>381</v>
      </c>
      <c r="C63" s="425" t="s">
        <v>4890</v>
      </c>
      <c r="D63" s="426" t="s">
        <v>7508</v>
      </c>
      <c r="E63" s="189">
        <v>2180817.5099999998</v>
      </c>
      <c r="F63" s="425" t="s">
        <v>118</v>
      </c>
    </row>
    <row r="64" spans="1:6" s="395" customFormat="1">
      <c r="A64" s="115"/>
      <c r="B64" s="2195" t="s">
        <v>4536</v>
      </c>
      <c r="C64" s="2195"/>
      <c r="D64" s="115"/>
      <c r="E64" s="119"/>
      <c r="F64" s="115"/>
    </row>
    <row r="65" spans="1:10" ht="189">
      <c r="A65" s="425">
        <v>52</v>
      </c>
      <c r="B65" s="425" t="s">
        <v>581</v>
      </c>
      <c r="C65" s="425" t="s">
        <v>4891</v>
      </c>
      <c r="D65" s="426" t="s">
        <v>7509</v>
      </c>
      <c r="E65" s="189">
        <v>2180817.5099999998</v>
      </c>
      <c r="F65" s="425" t="s">
        <v>118</v>
      </c>
    </row>
    <row r="66" spans="1:10">
      <c r="B66" s="2524" t="s">
        <v>2090</v>
      </c>
      <c r="C66" s="2525"/>
      <c r="D66" s="310"/>
      <c r="E66" s="141">
        <f>SUM(E6:E65)</f>
        <v>109040875.66700001</v>
      </c>
      <c r="F66" s="399"/>
    </row>
    <row r="67" spans="1:10" s="395" customFormat="1" ht="93.6" customHeight="1">
      <c r="A67" s="2143" t="s">
        <v>7569</v>
      </c>
      <c r="B67" s="2143"/>
      <c r="C67" s="2143"/>
      <c r="D67" s="2143" t="s">
        <v>172</v>
      </c>
      <c r="E67" s="2143"/>
      <c r="F67" s="2143"/>
      <c r="J67" s="424"/>
    </row>
  </sheetData>
  <mergeCells count="15">
    <mergeCell ref="B66:C66"/>
    <mergeCell ref="A67:C67"/>
    <mergeCell ref="D67:F67"/>
    <mergeCell ref="B17:D17"/>
    <mergeCell ref="B20:D20"/>
    <mergeCell ref="B35:D35"/>
    <mergeCell ref="B59:D59"/>
    <mergeCell ref="B64:C64"/>
    <mergeCell ref="B52:C52"/>
    <mergeCell ref="A1:F1"/>
    <mergeCell ref="A2:F2"/>
    <mergeCell ref="A3:F3"/>
    <mergeCell ref="B11:D11"/>
    <mergeCell ref="B15:D15"/>
    <mergeCell ref="B5:D5"/>
  </mergeCells>
  <pageMargins left="0.7" right="0.7" top="0.75" bottom="0.75" header="0.3" footer="0.3"/>
  <pageSetup orientation="landscape" r:id="rId1"/>
  <headerFooter>
    <oddFooter>Page &amp;P of &amp;N</oddFooter>
  </headerFooter>
</worksheet>
</file>

<file path=xl/worksheets/sheet219.xml><?xml version="1.0" encoding="utf-8"?>
<worksheet xmlns="http://schemas.openxmlformats.org/spreadsheetml/2006/main" xmlns:r="http://schemas.openxmlformats.org/officeDocument/2006/relationships">
  <sheetPr>
    <tabColor theme="5" tint="-0.499984740745262"/>
  </sheetPr>
  <dimension ref="A1:F105"/>
  <sheetViews>
    <sheetView tabSelected="1" topLeftCell="A46" workbookViewId="0">
      <selection activeCell="A48" sqref="A48:XFD48"/>
    </sheetView>
  </sheetViews>
  <sheetFormatPr defaultRowHeight="15"/>
  <cols>
    <col min="1" max="1" width="7.28515625" style="201" customWidth="1"/>
    <col min="2" max="2" width="15.140625" style="2" customWidth="1"/>
    <col min="3" max="3" width="42.5703125" style="2" customWidth="1"/>
    <col min="4" max="4" width="25.7109375" style="2" customWidth="1"/>
    <col min="5" max="5" width="20.42578125" style="237" customWidth="1"/>
    <col min="6" max="6" width="10.42578125" style="2" customWidth="1"/>
    <col min="7" max="16384" width="9.140625" style="2"/>
  </cols>
  <sheetData>
    <row r="1" spans="1:6" s="199" customFormat="1" ht="15.75">
      <c r="A1" s="2328" t="s">
        <v>133</v>
      </c>
      <c r="B1" s="2328"/>
      <c r="C1" s="2328"/>
      <c r="D1" s="2328"/>
      <c r="E1" s="2328"/>
      <c r="F1" s="2328"/>
    </row>
    <row r="2" spans="1:6" s="199" customFormat="1" ht="15.75">
      <c r="A2" s="2328" t="s">
        <v>4892</v>
      </c>
      <c r="B2" s="2328"/>
      <c r="C2" s="2328"/>
      <c r="D2" s="2328"/>
      <c r="E2" s="2328"/>
      <c r="F2" s="2328"/>
    </row>
    <row r="3" spans="1:6" s="199" customFormat="1" ht="15.75">
      <c r="A3" s="2328" t="s">
        <v>140</v>
      </c>
      <c r="B3" s="2328"/>
      <c r="C3" s="2328"/>
      <c r="D3" s="2328"/>
      <c r="E3" s="2328"/>
      <c r="F3" s="2328"/>
    </row>
    <row r="4" spans="1:6" ht="32.25" customHeight="1">
      <c r="A4" s="113" t="s">
        <v>134</v>
      </c>
      <c r="B4" s="112" t="s">
        <v>135</v>
      </c>
      <c r="C4" s="112" t="s">
        <v>0</v>
      </c>
      <c r="D4" s="39" t="s">
        <v>4326</v>
      </c>
      <c r="E4" s="39" t="s">
        <v>4327</v>
      </c>
      <c r="F4" s="113" t="s">
        <v>1489</v>
      </c>
    </row>
    <row r="5" spans="1:6" ht="15.75">
      <c r="A5" s="113"/>
      <c r="B5" s="2192" t="s">
        <v>139</v>
      </c>
      <c r="C5" s="2194"/>
      <c r="D5" s="56"/>
      <c r="E5" s="380"/>
      <c r="F5" s="56"/>
    </row>
    <row r="6" spans="1:6" s="2614" customFormat="1" ht="31.5">
      <c r="A6" s="2610">
        <v>1</v>
      </c>
      <c r="B6" s="2611" t="s">
        <v>464</v>
      </c>
      <c r="C6" s="2611" t="s">
        <v>4893</v>
      </c>
      <c r="D6" s="2612" t="s">
        <v>239</v>
      </c>
      <c r="E6" s="2613">
        <v>3200000</v>
      </c>
      <c r="F6" s="2611" t="s">
        <v>466</v>
      </c>
    </row>
    <row r="7" spans="1:6" s="2614" customFormat="1" ht="78.75">
      <c r="A7" s="2610">
        <v>2</v>
      </c>
      <c r="B7" s="2611" t="s">
        <v>5</v>
      </c>
      <c r="C7" s="2611" t="s">
        <v>4894</v>
      </c>
      <c r="D7" s="2612" t="s">
        <v>240</v>
      </c>
      <c r="E7" s="2613">
        <v>2000000</v>
      </c>
      <c r="F7" s="2611" t="s">
        <v>466</v>
      </c>
    </row>
    <row r="8" spans="1:6" s="2614" customFormat="1" ht="31.5">
      <c r="A8" s="2610">
        <v>3</v>
      </c>
      <c r="B8" s="2611" t="s">
        <v>7</v>
      </c>
      <c r="C8" s="2611" t="s">
        <v>4895</v>
      </c>
      <c r="D8" s="2612" t="s">
        <v>9</v>
      </c>
      <c r="E8" s="2613">
        <v>50000</v>
      </c>
      <c r="F8" s="2611" t="s">
        <v>466</v>
      </c>
    </row>
    <row r="9" spans="1:6" s="2614" customFormat="1" ht="31.5">
      <c r="A9" s="2610">
        <v>4</v>
      </c>
      <c r="B9" s="2611" t="s">
        <v>10</v>
      </c>
      <c r="C9" s="2611" t="s">
        <v>4896</v>
      </c>
      <c r="D9" s="2612" t="s">
        <v>175</v>
      </c>
      <c r="E9" s="2613">
        <v>80000</v>
      </c>
      <c r="F9" s="2611" t="s">
        <v>466</v>
      </c>
    </row>
    <row r="10" spans="1:6" s="2614" customFormat="1" ht="47.25">
      <c r="A10" s="2610">
        <v>5</v>
      </c>
      <c r="B10" s="2611" t="s">
        <v>12</v>
      </c>
      <c r="C10" s="2611" t="s">
        <v>4897</v>
      </c>
      <c r="D10" s="2612" t="s">
        <v>14</v>
      </c>
      <c r="E10" s="2613">
        <v>1212452</v>
      </c>
      <c r="F10" s="2611" t="s">
        <v>466</v>
      </c>
    </row>
    <row r="11" spans="1:6" ht="15.75">
      <c r="A11" s="5"/>
      <c r="B11" s="2145" t="s">
        <v>4508</v>
      </c>
      <c r="C11" s="2179"/>
      <c r="D11" s="2146"/>
      <c r="E11" s="119"/>
      <c r="F11" s="115"/>
    </row>
    <row r="12" spans="1:6" s="2614" customFormat="1" ht="78.75">
      <c r="A12" s="2610">
        <v>6</v>
      </c>
      <c r="B12" s="2611" t="s">
        <v>5</v>
      </c>
      <c r="C12" s="2611" t="s">
        <v>4898</v>
      </c>
      <c r="D12" s="2612" t="s">
        <v>242</v>
      </c>
      <c r="E12" s="2613">
        <v>500000</v>
      </c>
      <c r="F12" s="2611" t="s">
        <v>466</v>
      </c>
    </row>
    <row r="13" spans="1:6" s="2614" customFormat="1" ht="47.25">
      <c r="A13" s="2610">
        <v>7</v>
      </c>
      <c r="B13" s="2611" t="s">
        <v>12</v>
      </c>
      <c r="C13" s="2611" t="s">
        <v>4899</v>
      </c>
      <c r="D13" s="2612" t="s">
        <v>14</v>
      </c>
      <c r="E13" s="2613">
        <v>771226</v>
      </c>
      <c r="F13" s="2611" t="s">
        <v>466</v>
      </c>
    </row>
    <row r="14" spans="1:6" s="2614" customFormat="1" ht="63">
      <c r="A14" s="2610">
        <v>8</v>
      </c>
      <c r="B14" s="2611" t="s">
        <v>360</v>
      </c>
      <c r="C14" s="2611" t="s">
        <v>4900</v>
      </c>
      <c r="D14" s="2612" t="s">
        <v>1736</v>
      </c>
      <c r="E14" s="2613">
        <v>2000000</v>
      </c>
      <c r="F14" s="2611" t="s">
        <v>466</v>
      </c>
    </row>
    <row r="15" spans="1:6" s="2614" customFormat="1" ht="15.75">
      <c r="A15" s="2610"/>
      <c r="B15" s="2615" t="s">
        <v>207</v>
      </c>
      <c r="C15" s="2616"/>
      <c r="D15" s="2612"/>
      <c r="E15" s="2613"/>
      <c r="F15" s="2611"/>
    </row>
    <row r="16" spans="1:6" s="2614" customFormat="1" ht="63">
      <c r="A16" s="2610">
        <v>9</v>
      </c>
      <c r="B16" s="2611" t="s">
        <v>475</v>
      </c>
      <c r="C16" s="2611" t="s">
        <v>7486</v>
      </c>
      <c r="D16" s="2612" t="s">
        <v>196</v>
      </c>
      <c r="E16" s="2613">
        <v>5738993.4500000002</v>
      </c>
      <c r="F16" s="2611" t="s">
        <v>466</v>
      </c>
    </row>
    <row r="17" spans="1:6" s="2614" customFormat="1" ht="15.75">
      <c r="A17" s="2610"/>
      <c r="B17" s="2615" t="s">
        <v>555</v>
      </c>
      <c r="C17" s="2616"/>
      <c r="D17" s="2612"/>
      <c r="E17" s="2613"/>
      <c r="F17" s="2611"/>
    </row>
    <row r="18" spans="1:6" s="2614" customFormat="1" ht="157.5">
      <c r="A18" s="2610">
        <v>11</v>
      </c>
      <c r="B18" s="2617" t="s">
        <v>247</v>
      </c>
      <c r="C18" s="2611" t="s">
        <v>4903</v>
      </c>
      <c r="D18" s="2618" t="s">
        <v>4904</v>
      </c>
      <c r="E18" s="2619">
        <v>1880817</v>
      </c>
      <c r="F18" s="2611" t="s">
        <v>466</v>
      </c>
    </row>
    <row r="19" spans="1:6" s="2614" customFormat="1" ht="15.75">
      <c r="A19" s="2610"/>
      <c r="B19" s="2615" t="s">
        <v>593</v>
      </c>
      <c r="C19" s="2616"/>
      <c r="D19" s="2617"/>
      <c r="E19" s="2613"/>
      <c r="F19" s="2611"/>
    </row>
    <row r="20" spans="1:6" s="2614" customFormat="1" ht="47.25">
      <c r="A20" s="2610">
        <v>13</v>
      </c>
      <c r="B20" s="2611" t="s">
        <v>39</v>
      </c>
      <c r="C20" s="2611" t="s">
        <v>4905</v>
      </c>
      <c r="D20" s="2612" t="s">
        <v>264</v>
      </c>
      <c r="E20" s="2613">
        <v>17266570.07</v>
      </c>
      <c r="F20" s="2611" t="s">
        <v>466</v>
      </c>
    </row>
    <row r="21" spans="1:6" s="2614" customFormat="1" ht="47.25">
      <c r="A21" s="2610">
        <v>14</v>
      </c>
      <c r="B21" s="2611" t="s">
        <v>41</v>
      </c>
      <c r="C21" s="2611" t="s">
        <v>4906</v>
      </c>
      <c r="D21" s="2612" t="s">
        <v>264</v>
      </c>
      <c r="E21" s="2613">
        <v>8000000</v>
      </c>
      <c r="F21" s="2611" t="s">
        <v>466</v>
      </c>
    </row>
    <row r="22" spans="1:6" s="2614" customFormat="1" ht="63">
      <c r="A22" s="2610">
        <v>15</v>
      </c>
      <c r="B22" s="2611" t="s">
        <v>4511</v>
      </c>
      <c r="C22" s="2611" t="s">
        <v>4907</v>
      </c>
      <c r="D22" s="2612" t="s">
        <v>4908</v>
      </c>
      <c r="E22" s="2613">
        <v>2000000</v>
      </c>
      <c r="F22" s="2611" t="s">
        <v>466</v>
      </c>
    </row>
    <row r="23" spans="1:6" s="2614" customFormat="1" ht="15.75">
      <c r="A23" s="2610"/>
      <c r="B23" s="2615" t="s">
        <v>2408</v>
      </c>
      <c r="C23" s="2616"/>
      <c r="D23" s="2612"/>
      <c r="E23" s="2613"/>
      <c r="F23" s="2611"/>
    </row>
    <row r="24" spans="1:6" s="2614" customFormat="1" ht="47.25">
      <c r="A24" s="2610">
        <v>16</v>
      </c>
      <c r="B24" s="2611" t="s">
        <v>4909</v>
      </c>
      <c r="C24" s="2611" t="s">
        <v>4910</v>
      </c>
      <c r="D24" s="2611" t="s">
        <v>4911</v>
      </c>
      <c r="E24" s="2613">
        <v>1500000</v>
      </c>
      <c r="F24" s="2611" t="s">
        <v>4</v>
      </c>
    </row>
    <row r="25" spans="1:6" s="2614" customFormat="1" ht="47.25">
      <c r="A25" s="2610">
        <v>17</v>
      </c>
      <c r="B25" s="2611" t="s">
        <v>4912</v>
      </c>
      <c r="C25" s="2611" t="s">
        <v>4913</v>
      </c>
      <c r="D25" s="2611" t="s">
        <v>4914</v>
      </c>
      <c r="E25" s="2613">
        <v>600000</v>
      </c>
      <c r="F25" s="2611" t="s">
        <v>4</v>
      </c>
    </row>
    <row r="26" spans="1:6" s="2614" customFormat="1" ht="47.25">
      <c r="A26" s="2610">
        <v>18</v>
      </c>
      <c r="B26" s="2611" t="s">
        <v>4915</v>
      </c>
      <c r="C26" s="2611" t="s">
        <v>4916</v>
      </c>
      <c r="D26" s="2611" t="s">
        <v>7489</v>
      </c>
      <c r="E26" s="2613">
        <v>700000</v>
      </c>
      <c r="F26" s="2611" t="s">
        <v>4</v>
      </c>
    </row>
    <row r="27" spans="1:6" s="2614" customFormat="1" ht="47.25">
      <c r="A27" s="2610">
        <v>19</v>
      </c>
      <c r="B27" s="2611" t="s">
        <v>4917</v>
      </c>
      <c r="C27" s="2611" t="s">
        <v>4918</v>
      </c>
      <c r="D27" s="2611" t="s">
        <v>4379</v>
      </c>
      <c r="E27" s="2613">
        <v>800000</v>
      </c>
      <c r="F27" s="2611" t="s">
        <v>4</v>
      </c>
    </row>
    <row r="28" spans="1:6" s="2614" customFormat="1" ht="47.25">
      <c r="A28" s="2610">
        <v>20</v>
      </c>
      <c r="B28" s="2611" t="s">
        <v>4919</v>
      </c>
      <c r="C28" s="2611" t="s">
        <v>4920</v>
      </c>
      <c r="D28" s="2611" t="s">
        <v>7489</v>
      </c>
      <c r="E28" s="2613">
        <v>700000</v>
      </c>
      <c r="F28" s="2611" t="s">
        <v>4</v>
      </c>
    </row>
    <row r="29" spans="1:6" s="2614" customFormat="1" ht="47.25">
      <c r="A29" s="2610">
        <v>21</v>
      </c>
      <c r="B29" s="2611" t="s">
        <v>4921</v>
      </c>
      <c r="C29" s="2611" t="s">
        <v>4922</v>
      </c>
      <c r="D29" s="2611" t="s">
        <v>813</v>
      </c>
      <c r="E29" s="2613">
        <v>1500000</v>
      </c>
      <c r="F29" s="2611" t="s">
        <v>4</v>
      </c>
    </row>
    <row r="30" spans="1:6" s="2614" customFormat="1" ht="47.25">
      <c r="A30" s="2610">
        <v>22</v>
      </c>
      <c r="B30" s="2611" t="s">
        <v>4923</v>
      </c>
      <c r="C30" s="2611" t="s">
        <v>4924</v>
      </c>
      <c r="D30" s="2611" t="s">
        <v>4925</v>
      </c>
      <c r="E30" s="2613">
        <v>200000</v>
      </c>
      <c r="F30" s="2611" t="s">
        <v>4</v>
      </c>
    </row>
    <row r="31" spans="1:6" s="2614" customFormat="1" ht="47.25">
      <c r="A31" s="2610">
        <v>23</v>
      </c>
      <c r="B31" s="2611" t="s">
        <v>4926</v>
      </c>
      <c r="C31" s="2611" t="s">
        <v>4927</v>
      </c>
      <c r="D31" s="2611" t="s">
        <v>4928</v>
      </c>
      <c r="E31" s="2613">
        <v>800000</v>
      </c>
      <c r="F31" s="2611" t="s">
        <v>4</v>
      </c>
    </row>
    <row r="32" spans="1:6" s="2614" customFormat="1" ht="47.25">
      <c r="A32" s="2610">
        <v>24</v>
      </c>
      <c r="B32" s="2611" t="s">
        <v>4929</v>
      </c>
      <c r="C32" s="2611" t="s">
        <v>4930</v>
      </c>
      <c r="D32" s="2611" t="s">
        <v>813</v>
      </c>
      <c r="E32" s="2613">
        <v>1500000</v>
      </c>
      <c r="F32" s="2611" t="s">
        <v>4</v>
      </c>
    </row>
    <row r="33" spans="1:6" s="2614" customFormat="1" ht="47.25">
      <c r="A33" s="2610">
        <v>25</v>
      </c>
      <c r="B33" s="2611" t="s">
        <v>4931</v>
      </c>
      <c r="C33" s="2611" t="s">
        <v>4932</v>
      </c>
      <c r="D33" s="2611" t="s">
        <v>4928</v>
      </c>
      <c r="E33" s="2613">
        <v>800000</v>
      </c>
      <c r="F33" s="2611" t="s">
        <v>4</v>
      </c>
    </row>
    <row r="34" spans="1:6" s="2614" customFormat="1" ht="47.25">
      <c r="A34" s="2610">
        <v>26</v>
      </c>
      <c r="B34" s="2611" t="s">
        <v>4933</v>
      </c>
      <c r="C34" s="2611" t="s">
        <v>4934</v>
      </c>
      <c r="D34" s="2611" t="s">
        <v>4935</v>
      </c>
      <c r="E34" s="2613">
        <v>800000</v>
      </c>
      <c r="F34" s="2611" t="s">
        <v>4</v>
      </c>
    </row>
    <row r="35" spans="1:6" s="2614" customFormat="1" ht="47.25">
      <c r="A35" s="2610">
        <v>27</v>
      </c>
      <c r="B35" s="2611" t="s">
        <v>4936</v>
      </c>
      <c r="C35" s="2611" t="s">
        <v>4937</v>
      </c>
      <c r="D35" s="2611" t="s">
        <v>7490</v>
      </c>
      <c r="E35" s="2613">
        <v>800000</v>
      </c>
      <c r="F35" s="2611" t="s">
        <v>4</v>
      </c>
    </row>
    <row r="36" spans="1:6" s="2614" customFormat="1" ht="63">
      <c r="A36" s="2610">
        <v>28</v>
      </c>
      <c r="B36" s="2611" t="s">
        <v>4938</v>
      </c>
      <c r="C36" s="2611" t="s">
        <v>4939</v>
      </c>
      <c r="D36" s="2611" t="s">
        <v>7491</v>
      </c>
      <c r="E36" s="2613">
        <v>700000</v>
      </c>
      <c r="F36" s="2611" t="s">
        <v>4</v>
      </c>
    </row>
    <row r="37" spans="1:6" s="2614" customFormat="1" ht="47.25">
      <c r="A37" s="2610">
        <v>29</v>
      </c>
      <c r="B37" s="2611" t="s">
        <v>4940</v>
      </c>
      <c r="C37" s="2611" t="s">
        <v>4941</v>
      </c>
      <c r="D37" s="2611" t="s">
        <v>4928</v>
      </c>
      <c r="E37" s="2613">
        <v>800000</v>
      </c>
      <c r="F37" s="2611" t="s">
        <v>4</v>
      </c>
    </row>
    <row r="38" spans="1:6" s="2614" customFormat="1" ht="47.25">
      <c r="A38" s="2610">
        <v>30</v>
      </c>
      <c r="B38" s="2611" t="s">
        <v>4942</v>
      </c>
      <c r="C38" s="2611" t="s">
        <v>4943</v>
      </c>
      <c r="D38" s="2611" t="s">
        <v>813</v>
      </c>
      <c r="E38" s="2613">
        <v>1500000</v>
      </c>
      <c r="F38" s="2611" t="s">
        <v>4</v>
      </c>
    </row>
    <row r="39" spans="1:6" s="2614" customFormat="1" ht="78.75">
      <c r="A39" s="2610">
        <v>31</v>
      </c>
      <c r="B39" s="2611" t="s">
        <v>4944</v>
      </c>
      <c r="C39" s="2611" t="s">
        <v>4945</v>
      </c>
      <c r="D39" s="2611" t="s">
        <v>7492</v>
      </c>
      <c r="E39" s="2613">
        <v>1300000</v>
      </c>
      <c r="F39" s="2611" t="s">
        <v>4</v>
      </c>
    </row>
    <row r="40" spans="1:6" s="2614" customFormat="1" ht="47.25">
      <c r="A40" s="2610">
        <v>32</v>
      </c>
      <c r="B40" s="2611" t="s">
        <v>4946</v>
      </c>
      <c r="C40" s="2611" t="s">
        <v>4947</v>
      </c>
      <c r="D40" s="2611" t="s">
        <v>813</v>
      </c>
      <c r="E40" s="2613">
        <v>1500000</v>
      </c>
      <c r="F40" s="2611" t="s">
        <v>4</v>
      </c>
    </row>
    <row r="41" spans="1:6" s="2614" customFormat="1" ht="47.25">
      <c r="A41" s="2610">
        <v>33</v>
      </c>
      <c r="B41" s="2611" t="s">
        <v>4948</v>
      </c>
      <c r="C41" s="2611" t="s">
        <v>4949</v>
      </c>
      <c r="D41" s="2611" t="s">
        <v>813</v>
      </c>
      <c r="E41" s="2613">
        <v>1500000</v>
      </c>
      <c r="F41" s="2611" t="s">
        <v>4</v>
      </c>
    </row>
    <row r="42" spans="1:6" s="2614" customFormat="1" ht="47.25">
      <c r="A42" s="2620" t="s">
        <v>1633</v>
      </c>
      <c r="B42" s="2611" t="s">
        <v>4950</v>
      </c>
      <c r="C42" s="2611" t="s">
        <v>4951</v>
      </c>
      <c r="D42" s="2611" t="s">
        <v>813</v>
      </c>
      <c r="E42" s="2613">
        <v>1500000</v>
      </c>
      <c r="F42" s="2611" t="s">
        <v>4</v>
      </c>
    </row>
    <row r="43" spans="1:6" s="2614" customFormat="1" ht="47.25">
      <c r="A43" s="2610">
        <v>35</v>
      </c>
      <c r="B43" s="2611" t="s">
        <v>4952</v>
      </c>
      <c r="C43" s="2611" t="s">
        <v>4953</v>
      </c>
      <c r="D43" s="2611" t="s">
        <v>813</v>
      </c>
      <c r="E43" s="2613">
        <v>1500000</v>
      </c>
      <c r="F43" s="2611" t="s">
        <v>4</v>
      </c>
    </row>
    <row r="44" spans="1:6" s="2614" customFormat="1" ht="47.25">
      <c r="A44" s="2610">
        <v>36</v>
      </c>
      <c r="B44" s="2611" t="s">
        <v>4954</v>
      </c>
      <c r="C44" s="2611" t="s">
        <v>4955</v>
      </c>
      <c r="D44" s="2611" t="s">
        <v>819</v>
      </c>
      <c r="E44" s="2613">
        <v>800000</v>
      </c>
      <c r="F44" s="2611" t="s">
        <v>4</v>
      </c>
    </row>
    <row r="45" spans="1:6" s="2614" customFormat="1" ht="47.25">
      <c r="A45" s="2610">
        <v>37</v>
      </c>
      <c r="B45" s="2611" t="s">
        <v>4956</v>
      </c>
      <c r="C45" s="2611" t="s">
        <v>4957</v>
      </c>
      <c r="D45" s="2611" t="s">
        <v>819</v>
      </c>
      <c r="E45" s="2613">
        <v>800000</v>
      </c>
      <c r="F45" s="2611" t="s">
        <v>4</v>
      </c>
    </row>
    <row r="46" spans="1:6" s="2614" customFormat="1" ht="31.5">
      <c r="A46" s="2610">
        <v>38</v>
      </c>
      <c r="B46" s="2611" t="s">
        <v>4958</v>
      </c>
      <c r="C46" s="2611" t="s">
        <v>4959</v>
      </c>
      <c r="D46" s="2611" t="s">
        <v>813</v>
      </c>
      <c r="E46" s="2613">
        <v>1500000</v>
      </c>
      <c r="F46" s="2611" t="s">
        <v>4</v>
      </c>
    </row>
    <row r="47" spans="1:6" s="2614" customFormat="1" ht="47.25">
      <c r="A47" s="2610">
        <v>39</v>
      </c>
      <c r="B47" s="2611" t="s">
        <v>4960</v>
      </c>
      <c r="C47" s="2611" t="s">
        <v>4961</v>
      </c>
      <c r="D47" s="2611" t="s">
        <v>819</v>
      </c>
      <c r="E47" s="2613">
        <v>800000</v>
      </c>
      <c r="F47" s="2611" t="s">
        <v>4</v>
      </c>
    </row>
    <row r="48" spans="1:6" s="2614" customFormat="1" ht="47.25">
      <c r="A48" s="2610">
        <v>40</v>
      </c>
      <c r="B48" s="2611" t="s">
        <v>4962</v>
      </c>
      <c r="C48" s="2611" t="s">
        <v>4963</v>
      </c>
      <c r="D48" s="2611" t="s">
        <v>7493</v>
      </c>
      <c r="E48" s="2613">
        <v>300000</v>
      </c>
      <c r="F48" s="2611" t="s">
        <v>4</v>
      </c>
    </row>
    <row r="49" spans="1:6" ht="47.25">
      <c r="A49" s="5">
        <v>41</v>
      </c>
      <c r="B49" s="66" t="s">
        <v>4964</v>
      </c>
      <c r="C49" s="66" t="s">
        <v>4965</v>
      </c>
      <c r="D49" s="66" t="s">
        <v>813</v>
      </c>
      <c r="E49" s="122">
        <v>1500000</v>
      </c>
      <c r="F49" s="66" t="s">
        <v>4</v>
      </c>
    </row>
    <row r="50" spans="1:6" ht="63">
      <c r="A50" s="5">
        <v>42</v>
      </c>
      <c r="B50" s="66" t="s">
        <v>4966</v>
      </c>
      <c r="C50" s="66" t="s">
        <v>4967</v>
      </c>
      <c r="D50" s="66" t="s">
        <v>4968</v>
      </c>
      <c r="E50" s="122">
        <v>1100000</v>
      </c>
      <c r="F50" s="66" t="s">
        <v>4</v>
      </c>
    </row>
    <row r="51" spans="1:6" ht="47.25">
      <c r="A51" s="5">
        <v>43</v>
      </c>
      <c r="B51" s="66" t="s">
        <v>4969</v>
      </c>
      <c r="C51" s="66" t="s">
        <v>4970</v>
      </c>
      <c r="D51" s="66" t="s">
        <v>819</v>
      </c>
      <c r="E51" s="122">
        <v>800000</v>
      </c>
      <c r="F51" s="66" t="s">
        <v>4</v>
      </c>
    </row>
    <row r="52" spans="1:6" ht="47.25">
      <c r="A52" s="5">
        <v>44</v>
      </c>
      <c r="B52" s="66" t="s">
        <v>4971</v>
      </c>
      <c r="C52" s="66" t="s">
        <v>4972</v>
      </c>
      <c r="D52" s="66" t="s">
        <v>7494</v>
      </c>
      <c r="E52" s="122">
        <v>800000</v>
      </c>
      <c r="F52" s="66" t="s">
        <v>4</v>
      </c>
    </row>
    <row r="53" spans="1:6" ht="47.25">
      <c r="A53" s="5">
        <v>45</v>
      </c>
      <c r="B53" s="66" t="s">
        <v>4973</v>
      </c>
      <c r="C53" s="66" t="s">
        <v>4974</v>
      </c>
      <c r="D53" s="66" t="s">
        <v>819</v>
      </c>
      <c r="E53" s="122">
        <v>800000</v>
      </c>
      <c r="F53" s="66" t="s">
        <v>4</v>
      </c>
    </row>
    <row r="54" spans="1:6" ht="63">
      <c r="A54" s="5">
        <v>46</v>
      </c>
      <c r="B54" s="66" t="s">
        <v>4975</v>
      </c>
      <c r="C54" s="66" t="s">
        <v>4976</v>
      </c>
      <c r="D54" s="66" t="s">
        <v>7497</v>
      </c>
      <c r="E54" s="122">
        <v>300000</v>
      </c>
      <c r="F54" s="66" t="s">
        <v>466</v>
      </c>
    </row>
    <row r="55" spans="1:6" ht="47.25">
      <c r="A55" s="5">
        <v>47</v>
      </c>
      <c r="B55" s="120" t="s">
        <v>4962</v>
      </c>
      <c r="C55" s="66" t="s">
        <v>4977</v>
      </c>
      <c r="D55" s="66" t="s">
        <v>7495</v>
      </c>
      <c r="E55" s="122">
        <v>500000</v>
      </c>
      <c r="F55" s="66" t="s">
        <v>4</v>
      </c>
    </row>
    <row r="56" spans="1:6" ht="15.75">
      <c r="A56" s="5"/>
      <c r="B56" s="2152" t="s">
        <v>2487</v>
      </c>
      <c r="C56" s="2153"/>
      <c r="D56" s="66"/>
      <c r="E56" s="122"/>
      <c r="F56" s="66"/>
    </row>
    <row r="57" spans="1:6" ht="47.25">
      <c r="A57" s="5">
        <v>48</v>
      </c>
      <c r="B57" s="66" t="s">
        <v>4978</v>
      </c>
      <c r="C57" s="66" t="s">
        <v>4979</v>
      </c>
      <c r="D57" s="66" t="s">
        <v>4379</v>
      </c>
      <c r="E57" s="122">
        <v>800000</v>
      </c>
      <c r="F57" s="66" t="s">
        <v>4</v>
      </c>
    </row>
    <row r="58" spans="1:6" ht="47.25">
      <c r="A58" s="5">
        <v>49</v>
      </c>
      <c r="B58" s="66" t="s">
        <v>4980</v>
      </c>
      <c r="C58" s="66" t="s">
        <v>4981</v>
      </c>
      <c r="D58" s="66" t="s">
        <v>4379</v>
      </c>
      <c r="E58" s="122">
        <v>800000</v>
      </c>
      <c r="F58" s="66" t="s">
        <v>4</v>
      </c>
    </row>
    <row r="59" spans="1:6" ht="63">
      <c r="A59" s="5">
        <v>50</v>
      </c>
      <c r="B59" s="66" t="s">
        <v>4982</v>
      </c>
      <c r="C59" s="66" t="s">
        <v>4983</v>
      </c>
      <c r="D59" s="66" t="s">
        <v>4928</v>
      </c>
      <c r="E59" s="122">
        <v>800000</v>
      </c>
      <c r="F59" s="66" t="s">
        <v>4</v>
      </c>
    </row>
    <row r="60" spans="1:6" ht="47.25">
      <c r="A60" s="5">
        <v>51</v>
      </c>
      <c r="B60" s="66" t="s">
        <v>4984</v>
      </c>
      <c r="C60" s="66" t="s">
        <v>4985</v>
      </c>
      <c r="D60" s="66" t="s">
        <v>4379</v>
      </c>
      <c r="E60" s="122">
        <v>800000</v>
      </c>
      <c r="F60" s="66" t="s">
        <v>4</v>
      </c>
    </row>
    <row r="61" spans="1:6" ht="63">
      <c r="A61" s="5">
        <v>52</v>
      </c>
      <c r="B61" s="66" t="s">
        <v>4986</v>
      </c>
      <c r="C61" s="66" t="s">
        <v>4987</v>
      </c>
      <c r="D61" s="66" t="s">
        <v>7496</v>
      </c>
      <c r="E61" s="122">
        <v>1200000</v>
      </c>
      <c r="F61" s="66" t="s">
        <v>466</v>
      </c>
    </row>
    <row r="62" spans="1:6" ht="47.25">
      <c r="A62" s="5">
        <v>53</v>
      </c>
      <c r="B62" s="66" t="s">
        <v>4988</v>
      </c>
      <c r="C62" s="66" t="s">
        <v>4989</v>
      </c>
      <c r="D62" s="66" t="s">
        <v>827</v>
      </c>
      <c r="E62" s="122">
        <v>800000</v>
      </c>
      <c r="F62" s="66" t="s">
        <v>4</v>
      </c>
    </row>
    <row r="63" spans="1:6" ht="63">
      <c r="A63" s="5">
        <v>54</v>
      </c>
      <c r="B63" s="66" t="s">
        <v>4990</v>
      </c>
      <c r="C63" s="66" t="s">
        <v>4991</v>
      </c>
      <c r="D63" s="66" t="s">
        <v>4992</v>
      </c>
      <c r="E63" s="122">
        <v>500000</v>
      </c>
      <c r="F63" s="66" t="s">
        <v>4</v>
      </c>
    </row>
    <row r="64" spans="1:6" ht="47.25">
      <c r="A64" s="5">
        <v>55</v>
      </c>
      <c r="B64" s="66" t="s">
        <v>4993</v>
      </c>
      <c r="C64" s="66" t="s">
        <v>4994</v>
      </c>
      <c r="D64" s="66" t="s">
        <v>827</v>
      </c>
      <c r="E64" s="122">
        <v>800000</v>
      </c>
      <c r="F64" s="66" t="s">
        <v>4</v>
      </c>
    </row>
    <row r="65" spans="1:6" ht="47.25">
      <c r="A65" s="5">
        <v>56</v>
      </c>
      <c r="B65" s="66" t="s">
        <v>4995</v>
      </c>
      <c r="C65" s="66" t="s">
        <v>4996</v>
      </c>
      <c r="D65" s="66" t="s">
        <v>4997</v>
      </c>
      <c r="E65" s="122">
        <v>1000000</v>
      </c>
      <c r="F65" s="66" t="s">
        <v>4</v>
      </c>
    </row>
    <row r="66" spans="1:6" ht="47.25">
      <c r="A66" s="5">
        <v>57</v>
      </c>
      <c r="B66" s="66" t="s">
        <v>4998</v>
      </c>
      <c r="C66" s="66" t="s">
        <v>4999</v>
      </c>
      <c r="D66" s="66" t="s">
        <v>827</v>
      </c>
      <c r="E66" s="122">
        <v>800000</v>
      </c>
      <c r="F66" s="66" t="s">
        <v>4</v>
      </c>
    </row>
    <row r="67" spans="1:6" ht="47.25">
      <c r="A67" s="5">
        <v>58</v>
      </c>
      <c r="B67" s="66" t="s">
        <v>5000</v>
      </c>
      <c r="C67" s="66" t="s">
        <v>5001</v>
      </c>
      <c r="D67" s="66" t="s">
        <v>7498</v>
      </c>
      <c r="E67" s="122">
        <v>1000000</v>
      </c>
      <c r="F67" s="66" t="s">
        <v>466</v>
      </c>
    </row>
    <row r="68" spans="1:6" ht="47.25">
      <c r="A68" s="5">
        <v>59</v>
      </c>
      <c r="B68" s="66" t="s">
        <v>5002</v>
      </c>
      <c r="C68" s="66" t="s">
        <v>5003</v>
      </c>
      <c r="D68" s="66" t="s">
        <v>5004</v>
      </c>
      <c r="E68" s="122">
        <v>1000000</v>
      </c>
      <c r="F68" s="66" t="s">
        <v>466</v>
      </c>
    </row>
    <row r="69" spans="1:6" ht="47.25">
      <c r="A69" s="5">
        <v>60</v>
      </c>
      <c r="B69" s="66" t="s">
        <v>5005</v>
      </c>
      <c r="C69" s="66" t="s">
        <v>5006</v>
      </c>
      <c r="D69" s="66" t="s">
        <v>5007</v>
      </c>
      <c r="E69" s="122">
        <v>1000000</v>
      </c>
      <c r="F69" s="66" t="s">
        <v>466</v>
      </c>
    </row>
    <row r="70" spans="1:6" ht="63">
      <c r="A70" s="5">
        <v>61</v>
      </c>
      <c r="B70" s="66" t="s">
        <v>5008</v>
      </c>
      <c r="C70" s="66" t="s">
        <v>5009</v>
      </c>
      <c r="D70" s="66" t="s">
        <v>7499</v>
      </c>
      <c r="E70" s="122">
        <v>1000000</v>
      </c>
      <c r="F70" s="66" t="s">
        <v>466</v>
      </c>
    </row>
    <row r="71" spans="1:6" ht="15.75">
      <c r="A71" s="5"/>
      <c r="B71" s="2145" t="s">
        <v>5010</v>
      </c>
      <c r="C71" s="2146"/>
      <c r="D71" s="66"/>
      <c r="E71" s="122"/>
      <c r="F71" s="66"/>
    </row>
    <row r="72" spans="1:6" ht="63">
      <c r="A72" s="5">
        <v>62</v>
      </c>
      <c r="B72" s="66" t="s">
        <v>5011</v>
      </c>
      <c r="C72" s="66" t="s">
        <v>5012</v>
      </c>
      <c r="D72" s="66" t="s">
        <v>5013</v>
      </c>
      <c r="E72" s="122">
        <v>1500000</v>
      </c>
      <c r="F72" s="66" t="s">
        <v>466</v>
      </c>
    </row>
    <row r="73" spans="1:6" ht="63">
      <c r="A73" s="5">
        <v>63</v>
      </c>
      <c r="B73" s="66" t="s">
        <v>5011</v>
      </c>
      <c r="C73" s="66" t="s">
        <v>5014</v>
      </c>
      <c r="D73" s="66" t="s">
        <v>5015</v>
      </c>
      <c r="E73" s="122">
        <v>3800000</v>
      </c>
      <c r="F73" s="66" t="s">
        <v>4</v>
      </c>
    </row>
    <row r="74" spans="1:6" ht="15.75">
      <c r="A74" s="5"/>
      <c r="B74" s="2145" t="s">
        <v>148</v>
      </c>
      <c r="C74" s="2146"/>
      <c r="D74" s="115"/>
      <c r="E74" s="119"/>
      <c r="F74" s="115"/>
    </row>
    <row r="75" spans="1:6" ht="47.25">
      <c r="A75" s="5">
        <v>65</v>
      </c>
      <c r="B75" s="66" t="s">
        <v>5018</v>
      </c>
      <c r="C75" s="66" t="s">
        <v>5019</v>
      </c>
      <c r="D75" s="66" t="s">
        <v>5020</v>
      </c>
      <c r="E75" s="122">
        <v>200000</v>
      </c>
      <c r="F75" s="66" t="s">
        <v>4</v>
      </c>
    </row>
    <row r="76" spans="1:6" ht="47.25">
      <c r="A76" s="5">
        <v>66</v>
      </c>
      <c r="B76" s="66" t="s">
        <v>7500</v>
      </c>
      <c r="C76" s="66" t="s">
        <v>5021</v>
      </c>
      <c r="D76" s="66" t="s">
        <v>5022</v>
      </c>
      <c r="E76" s="122">
        <v>500000</v>
      </c>
      <c r="F76" s="66" t="s">
        <v>4</v>
      </c>
    </row>
    <row r="77" spans="1:6" ht="49.5" customHeight="1">
      <c r="A77" s="5">
        <v>67</v>
      </c>
      <c r="B77" s="66" t="s">
        <v>5023</v>
      </c>
      <c r="C77" s="66" t="s">
        <v>5024</v>
      </c>
      <c r="D77" s="66" t="s">
        <v>5025</v>
      </c>
      <c r="E77" s="122">
        <v>500000</v>
      </c>
      <c r="F77" s="66" t="s">
        <v>4</v>
      </c>
    </row>
    <row r="78" spans="1:6" ht="66.75" customHeight="1">
      <c r="A78" s="5">
        <v>68</v>
      </c>
      <c r="B78" s="66" t="s">
        <v>7501</v>
      </c>
      <c r="C78" s="66" t="s">
        <v>5026</v>
      </c>
      <c r="D78" s="66" t="s">
        <v>7502</v>
      </c>
      <c r="E78" s="122">
        <v>300000</v>
      </c>
      <c r="F78" s="66" t="s">
        <v>466</v>
      </c>
    </row>
    <row r="79" spans="1:6" ht="48" customHeight="1">
      <c r="A79" s="5">
        <v>69</v>
      </c>
      <c r="B79" s="66" t="s">
        <v>5027</v>
      </c>
      <c r="C79" s="66" t="s">
        <v>5028</v>
      </c>
      <c r="D79" s="66" t="s">
        <v>5029</v>
      </c>
      <c r="E79" s="122">
        <v>500000</v>
      </c>
      <c r="F79" s="66" t="s">
        <v>4</v>
      </c>
    </row>
    <row r="80" spans="1:6" ht="37.5" customHeight="1">
      <c r="A80" s="5">
        <v>70</v>
      </c>
      <c r="B80" s="66" t="s">
        <v>5030</v>
      </c>
      <c r="C80" s="66" t="s">
        <v>5031</v>
      </c>
      <c r="D80" s="66" t="s">
        <v>5032</v>
      </c>
      <c r="E80" s="122">
        <v>500000</v>
      </c>
      <c r="F80" s="66" t="s">
        <v>466</v>
      </c>
    </row>
    <row r="81" spans="1:6" ht="51" customHeight="1">
      <c r="A81" s="5">
        <v>71</v>
      </c>
      <c r="B81" s="66" t="s">
        <v>5033</v>
      </c>
      <c r="C81" s="66" t="s">
        <v>5034</v>
      </c>
      <c r="D81" s="66" t="s">
        <v>7503</v>
      </c>
      <c r="E81" s="122">
        <v>500000</v>
      </c>
      <c r="F81" s="66" t="s">
        <v>466</v>
      </c>
    </row>
    <row r="82" spans="1:6" ht="15.75">
      <c r="A82" s="5"/>
      <c r="B82" s="2192" t="s">
        <v>208</v>
      </c>
      <c r="C82" s="2194"/>
      <c r="D82" s="422"/>
      <c r="E82" s="122"/>
      <c r="F82" s="66"/>
    </row>
    <row r="83" spans="1:6" ht="53.25" customHeight="1">
      <c r="A83" s="5">
        <v>74</v>
      </c>
      <c r="B83" s="66" t="s">
        <v>5040</v>
      </c>
      <c r="C83" s="66" t="s">
        <v>5041</v>
      </c>
      <c r="D83" s="422" t="s">
        <v>5042</v>
      </c>
      <c r="E83" s="122">
        <v>700000</v>
      </c>
      <c r="F83" s="66" t="s">
        <v>466</v>
      </c>
    </row>
    <row r="84" spans="1:6" ht="50.25" customHeight="1">
      <c r="A84" s="5">
        <v>75</v>
      </c>
      <c r="B84" s="66" t="s">
        <v>7505</v>
      </c>
      <c r="C84" s="66" t="s">
        <v>5043</v>
      </c>
      <c r="D84" s="66" t="s">
        <v>5044</v>
      </c>
      <c r="E84" s="122">
        <v>460000</v>
      </c>
      <c r="F84" s="66" t="s">
        <v>4</v>
      </c>
    </row>
    <row r="85" spans="1:6" ht="48" customHeight="1">
      <c r="A85" s="5">
        <v>76</v>
      </c>
      <c r="B85" s="120" t="s">
        <v>7505</v>
      </c>
      <c r="C85" s="115" t="s">
        <v>5045</v>
      </c>
      <c r="D85" s="422" t="s">
        <v>7504</v>
      </c>
      <c r="E85" s="122">
        <v>400000</v>
      </c>
      <c r="F85" s="66" t="s">
        <v>4</v>
      </c>
    </row>
    <row r="86" spans="1:6" ht="24" customHeight="1">
      <c r="A86" s="113"/>
      <c r="B86" s="56" t="s">
        <v>784</v>
      </c>
      <c r="C86" s="56"/>
      <c r="D86" s="423"/>
      <c r="E86" s="380">
        <f>SUM(E6:E85)</f>
        <v>97860058.519999996</v>
      </c>
      <c r="F86" s="56"/>
    </row>
    <row r="87" spans="1:6" ht="15.75">
      <c r="A87" s="2168" t="s">
        <v>3665</v>
      </c>
      <c r="B87" s="2168"/>
      <c r="C87" s="2168"/>
      <c r="D87" s="2168"/>
      <c r="E87" s="2168"/>
      <c r="F87" s="2168"/>
    </row>
    <row r="88" spans="1:6" ht="70.5" customHeight="1">
      <c r="A88" s="2168" t="s">
        <v>3666</v>
      </c>
      <c r="B88" s="2168"/>
      <c r="C88" s="2168"/>
      <c r="D88" s="2168" t="s">
        <v>3667</v>
      </c>
      <c r="E88" s="2168"/>
      <c r="F88" s="2168"/>
    </row>
    <row r="89" spans="1:6" ht="78" customHeight="1">
      <c r="A89" s="2143" t="s">
        <v>3460</v>
      </c>
      <c r="B89" s="2143"/>
      <c r="C89" s="2143"/>
      <c r="D89" s="2143" t="s">
        <v>172</v>
      </c>
      <c r="E89" s="2143"/>
      <c r="F89" s="2143"/>
    </row>
    <row r="90" spans="1:6" ht="15.75">
      <c r="A90" s="371"/>
      <c r="B90" s="371"/>
      <c r="C90" s="371"/>
      <c r="D90" s="371"/>
      <c r="E90" s="371"/>
      <c r="F90" s="371"/>
    </row>
    <row r="91" spans="1:6" ht="15.75">
      <c r="A91" s="371"/>
      <c r="B91" s="371"/>
      <c r="C91" s="371"/>
      <c r="D91" s="371"/>
      <c r="E91" s="371"/>
      <c r="F91" s="371"/>
    </row>
    <row r="92" spans="1:6" ht="15.75">
      <c r="A92" s="371"/>
      <c r="B92" s="371"/>
      <c r="C92" s="371"/>
      <c r="D92" s="371"/>
      <c r="E92" s="371"/>
      <c r="F92" s="371"/>
    </row>
    <row r="95" spans="1:6" ht="78.75">
      <c r="A95" s="5">
        <v>10</v>
      </c>
      <c r="B95" s="66" t="s">
        <v>247</v>
      </c>
      <c r="C95" s="66" t="s">
        <v>4901</v>
      </c>
      <c r="D95" s="115" t="s">
        <v>4902</v>
      </c>
      <c r="E95" s="122">
        <v>300000</v>
      </c>
      <c r="F95" s="66" t="s">
        <v>466</v>
      </c>
    </row>
    <row r="96" spans="1:6" ht="15.75">
      <c r="A96" s="5"/>
      <c r="B96" s="2192" t="s">
        <v>4536</v>
      </c>
      <c r="C96" s="2194"/>
      <c r="D96" s="115"/>
      <c r="E96" s="119"/>
      <c r="F96" s="115"/>
    </row>
    <row r="97" spans="1:6" ht="204.75">
      <c r="A97" s="5">
        <v>12</v>
      </c>
      <c r="B97" s="66" t="s">
        <v>581</v>
      </c>
      <c r="C97" s="66" t="s">
        <v>7488</v>
      </c>
      <c r="D97" s="120" t="s">
        <v>7487</v>
      </c>
      <c r="E97" s="122">
        <v>2180817</v>
      </c>
      <c r="F97" s="66" t="s">
        <v>466</v>
      </c>
    </row>
    <row r="98" spans="1:6" ht="63">
      <c r="A98" s="5">
        <v>64</v>
      </c>
      <c r="B98" s="66" t="s">
        <v>5011</v>
      </c>
      <c r="C98" s="66" t="s">
        <v>5016</v>
      </c>
      <c r="D98" s="66" t="s">
        <v>5017</v>
      </c>
      <c r="E98" s="122">
        <v>3700000</v>
      </c>
      <c r="F98" s="66" t="s">
        <v>4</v>
      </c>
    </row>
    <row r="99" spans="1:6" ht="31.5">
      <c r="A99" s="5">
        <v>72</v>
      </c>
      <c r="B99" s="66" t="s">
        <v>5035</v>
      </c>
      <c r="C99" s="66" t="s">
        <v>5036</v>
      </c>
      <c r="D99" s="422" t="s">
        <v>5037</v>
      </c>
      <c r="E99" s="122">
        <v>2500000</v>
      </c>
      <c r="F99" s="66" t="s">
        <v>4</v>
      </c>
    </row>
    <row r="100" spans="1:6" ht="31.5">
      <c r="A100" s="5">
        <v>73</v>
      </c>
      <c r="B100" s="66" t="s">
        <v>5038</v>
      </c>
      <c r="C100" s="66" t="s">
        <v>5039</v>
      </c>
      <c r="D100" s="422" t="s">
        <v>5037</v>
      </c>
      <c r="E100" s="122">
        <v>2500000</v>
      </c>
      <c r="F100" s="66" t="s">
        <v>4</v>
      </c>
    </row>
    <row r="101" spans="1:6">
      <c r="E101" s="237">
        <f>SUM(E95:E100)</f>
        <v>11180817</v>
      </c>
    </row>
    <row r="105" spans="1:6">
      <c r="E105" s="237">
        <f>E101+E86</f>
        <v>109040875.52</v>
      </c>
    </row>
  </sheetData>
  <mergeCells count="19">
    <mergeCell ref="B96:C96"/>
    <mergeCell ref="B19:C19"/>
    <mergeCell ref="B23:C23"/>
    <mergeCell ref="B56:C56"/>
    <mergeCell ref="B71:C71"/>
    <mergeCell ref="A87:F87"/>
    <mergeCell ref="A88:C88"/>
    <mergeCell ref="D88:F88"/>
    <mergeCell ref="A89:C89"/>
    <mergeCell ref="D89:F89"/>
    <mergeCell ref="B74:C74"/>
    <mergeCell ref="B82:C82"/>
    <mergeCell ref="B17:C17"/>
    <mergeCell ref="A1:F1"/>
    <mergeCell ref="A2:F2"/>
    <mergeCell ref="A3:F3"/>
    <mergeCell ref="B5:C5"/>
    <mergeCell ref="B11:D11"/>
    <mergeCell ref="B15:C15"/>
  </mergeCells>
  <pageMargins left="0.7" right="0.7" top="0.75" bottom="0.75" header="0.3" footer="0.3"/>
  <pageSetup orientation="landscape" r:id="rId1"/>
  <headerFooter>
    <oddFooter>Page &amp;P of &amp;N</oddFooter>
  </headerFooter>
</worksheet>
</file>

<file path=xl/worksheets/sheet22.xml><?xml version="1.0" encoding="utf-8"?>
<worksheet xmlns="http://schemas.openxmlformats.org/spreadsheetml/2006/main" xmlns:r="http://schemas.openxmlformats.org/officeDocument/2006/relationships">
  <sheetPr>
    <tabColor theme="5" tint="-0.499984740745262"/>
  </sheetPr>
  <dimension ref="A1:F100"/>
  <sheetViews>
    <sheetView topLeftCell="A52" workbookViewId="0">
      <selection activeCell="B55" sqref="B55"/>
    </sheetView>
  </sheetViews>
  <sheetFormatPr defaultRowHeight="15.75"/>
  <cols>
    <col min="1" max="1" width="7" style="256" customWidth="1"/>
    <col min="2" max="2" width="16.5703125" style="12" customWidth="1"/>
    <col min="3" max="3" width="42.85546875" style="12" customWidth="1"/>
    <col min="4" max="4" width="23.140625" style="12" customWidth="1"/>
    <col min="5" max="5" width="20.42578125" style="224" customWidth="1"/>
    <col min="6" max="6" width="9.28515625" style="12" customWidth="1"/>
    <col min="7" max="16384" width="9.140625" style="12"/>
  </cols>
  <sheetData>
    <row r="1" spans="1:6" s="317" customFormat="1">
      <c r="A1" s="2234" t="s">
        <v>133</v>
      </c>
      <c r="B1" s="2234"/>
      <c r="C1" s="2234"/>
      <c r="D1" s="2234"/>
      <c r="E1" s="2234"/>
      <c r="F1" s="2234"/>
    </row>
    <row r="2" spans="1:6" s="317" customFormat="1">
      <c r="A2" s="2234" t="s">
        <v>23416</v>
      </c>
      <c r="B2" s="2234"/>
      <c r="C2" s="2234"/>
      <c r="D2" s="2234"/>
      <c r="E2" s="2234"/>
      <c r="F2" s="2234"/>
    </row>
    <row r="3" spans="1:6" s="317" customFormat="1">
      <c r="A3" s="2234" t="s">
        <v>6436</v>
      </c>
      <c r="B3" s="2234"/>
      <c r="C3" s="2234"/>
      <c r="D3" s="2234"/>
      <c r="E3" s="2234"/>
      <c r="F3" s="2234"/>
    </row>
    <row r="4" spans="1:6" s="317" customFormat="1" ht="35.25" customHeight="1">
      <c r="A4" s="387" t="s">
        <v>134</v>
      </c>
      <c r="B4" s="56" t="s">
        <v>676</v>
      </c>
      <c r="C4" s="56" t="s">
        <v>463</v>
      </c>
      <c r="D4" s="56" t="s">
        <v>788</v>
      </c>
      <c r="E4" s="388" t="s">
        <v>19290</v>
      </c>
      <c r="F4" s="56" t="s">
        <v>677</v>
      </c>
    </row>
    <row r="5" spans="1:6" s="317" customFormat="1" ht="18.75" customHeight="1">
      <c r="A5" s="387"/>
      <c r="B5" s="2195" t="s">
        <v>139</v>
      </c>
      <c r="C5" s="2195"/>
      <c r="D5" s="2195"/>
      <c r="E5" s="388"/>
      <c r="F5" s="56"/>
    </row>
    <row r="6" spans="1:6" ht="31.5">
      <c r="A6" s="175">
        <v>1</v>
      </c>
      <c r="B6" s="159" t="s">
        <v>1</v>
      </c>
      <c r="C6" s="159" t="s">
        <v>23417</v>
      </c>
      <c r="D6" s="159" t="s">
        <v>1233</v>
      </c>
      <c r="E6" s="116">
        <v>1600000</v>
      </c>
      <c r="F6" s="159" t="s">
        <v>118</v>
      </c>
    </row>
    <row r="7" spans="1:6" ht="94.5">
      <c r="A7" s="175">
        <v>2</v>
      </c>
      <c r="B7" s="159" t="s">
        <v>5</v>
      </c>
      <c r="C7" s="159" t="s">
        <v>23418</v>
      </c>
      <c r="D7" s="159" t="s">
        <v>240</v>
      </c>
      <c r="E7" s="116">
        <v>2000000</v>
      </c>
      <c r="F7" s="159" t="s">
        <v>118</v>
      </c>
    </row>
    <row r="8" spans="1:6" ht="47.25">
      <c r="A8" s="175">
        <v>3</v>
      </c>
      <c r="B8" s="159" t="s">
        <v>23419</v>
      </c>
      <c r="C8" s="159" t="s">
        <v>23420</v>
      </c>
      <c r="D8" s="159" t="s">
        <v>23421</v>
      </c>
      <c r="E8" s="116">
        <v>300000</v>
      </c>
      <c r="F8" s="159" t="s">
        <v>4</v>
      </c>
    </row>
    <row r="9" spans="1:6" ht="47.25">
      <c r="A9" s="175">
        <v>4</v>
      </c>
      <c r="B9" s="159" t="s">
        <v>23422</v>
      </c>
      <c r="C9" s="159" t="s">
        <v>23423</v>
      </c>
      <c r="D9" s="159" t="s">
        <v>23422</v>
      </c>
      <c r="E9" s="116">
        <v>300000</v>
      </c>
      <c r="F9" s="159" t="s">
        <v>4</v>
      </c>
    </row>
    <row r="10" spans="1:6" ht="78.75">
      <c r="A10" s="175">
        <v>5</v>
      </c>
      <c r="B10" s="159" t="s">
        <v>24141</v>
      </c>
      <c r="C10" s="159" t="s">
        <v>23424</v>
      </c>
      <c r="D10" s="159" t="s">
        <v>23425</v>
      </c>
      <c r="E10" s="116">
        <v>600000</v>
      </c>
      <c r="F10" s="159" t="s">
        <v>4</v>
      </c>
    </row>
    <row r="11" spans="1:6" ht="31.5">
      <c r="A11" s="175">
        <v>6</v>
      </c>
      <c r="B11" s="159" t="s">
        <v>7</v>
      </c>
      <c r="C11" s="159" t="s">
        <v>23426</v>
      </c>
      <c r="D11" s="159" t="s">
        <v>23427</v>
      </c>
      <c r="E11" s="116">
        <v>100000</v>
      </c>
      <c r="F11" s="159" t="s">
        <v>118</v>
      </c>
    </row>
    <row r="12" spans="1:6" ht="31.5">
      <c r="A12" s="175">
        <v>7</v>
      </c>
      <c r="B12" s="159" t="s">
        <v>10</v>
      </c>
      <c r="C12" s="159" t="s">
        <v>23428</v>
      </c>
      <c r="D12" s="159" t="s">
        <v>23429</v>
      </c>
      <c r="E12" s="116">
        <v>42452</v>
      </c>
      <c r="F12" s="159" t="s">
        <v>118</v>
      </c>
    </row>
    <row r="13" spans="1:6" ht="63">
      <c r="A13" s="175">
        <v>8</v>
      </c>
      <c r="B13" s="159" t="s">
        <v>12</v>
      </c>
      <c r="C13" s="159" t="s">
        <v>23430</v>
      </c>
      <c r="D13" s="159" t="s">
        <v>1235</v>
      </c>
      <c r="E13" s="116">
        <v>1600000</v>
      </c>
      <c r="F13" s="159" t="s">
        <v>118</v>
      </c>
    </row>
    <row r="14" spans="1:6" s="317" customFormat="1">
      <c r="A14" s="63"/>
      <c r="B14" s="2171" t="s">
        <v>3161</v>
      </c>
      <c r="C14" s="2171"/>
      <c r="D14" s="2171"/>
      <c r="E14" s="390"/>
      <c r="F14" s="65"/>
    </row>
    <row r="15" spans="1:6" ht="126">
      <c r="A15" s="175">
        <v>9</v>
      </c>
      <c r="B15" s="159" t="s">
        <v>5</v>
      </c>
      <c r="C15" s="159" t="s">
        <v>23431</v>
      </c>
      <c r="D15" s="159" t="s">
        <v>23432</v>
      </c>
      <c r="E15" s="116">
        <v>1000000</v>
      </c>
      <c r="F15" s="159" t="s">
        <v>110</v>
      </c>
    </row>
    <row r="16" spans="1:6" ht="78.75">
      <c r="A16" s="175">
        <v>10</v>
      </c>
      <c r="B16" s="159" t="s">
        <v>23433</v>
      </c>
      <c r="C16" s="159" t="s">
        <v>23434</v>
      </c>
      <c r="D16" s="159" t="s">
        <v>23435</v>
      </c>
      <c r="E16" s="116">
        <v>1000000</v>
      </c>
      <c r="F16" s="159" t="s">
        <v>110</v>
      </c>
    </row>
    <row r="17" spans="1:6" ht="63">
      <c r="A17" s="175">
        <v>11</v>
      </c>
      <c r="B17" s="159" t="s">
        <v>360</v>
      </c>
      <c r="C17" s="159" t="s">
        <v>23436</v>
      </c>
      <c r="D17" s="159" t="s">
        <v>23437</v>
      </c>
      <c r="E17" s="116">
        <v>1271226.27</v>
      </c>
      <c r="F17" s="159" t="s">
        <v>110</v>
      </c>
    </row>
    <row r="18" spans="1:6" s="317" customFormat="1">
      <c r="A18" s="63"/>
      <c r="B18" s="2198" t="s">
        <v>143</v>
      </c>
      <c r="C18" s="2198"/>
      <c r="D18" s="160"/>
      <c r="E18" s="193"/>
      <c r="F18" s="65"/>
    </row>
    <row r="19" spans="1:6" ht="116.25" customHeight="1">
      <c r="A19" s="175">
        <v>12</v>
      </c>
      <c r="B19" s="159" t="s">
        <v>23438</v>
      </c>
      <c r="C19" s="159" t="s">
        <v>23439</v>
      </c>
      <c r="D19" s="159" t="s">
        <v>22</v>
      </c>
      <c r="E19" s="116">
        <v>5738993.4500000002</v>
      </c>
      <c r="F19" s="159" t="s">
        <v>110</v>
      </c>
    </row>
    <row r="20" spans="1:6" s="317" customFormat="1">
      <c r="A20" s="63"/>
      <c r="B20" s="62" t="s">
        <v>593</v>
      </c>
      <c r="C20" s="65"/>
      <c r="D20" s="65"/>
      <c r="E20" s="390"/>
      <c r="F20" s="65"/>
    </row>
    <row r="21" spans="1:6" ht="78.75" customHeight="1">
      <c r="A21" s="175">
        <v>13</v>
      </c>
      <c r="B21" s="159" t="s">
        <v>23440</v>
      </c>
      <c r="C21" s="159" t="s">
        <v>23441</v>
      </c>
      <c r="D21" s="159" t="s">
        <v>23442</v>
      </c>
      <c r="E21" s="116">
        <v>16000000</v>
      </c>
      <c r="F21" s="159" t="s">
        <v>118</v>
      </c>
    </row>
    <row r="22" spans="1:6" ht="105" customHeight="1">
      <c r="A22" s="175">
        <v>14</v>
      </c>
      <c r="B22" s="159" t="s">
        <v>23443</v>
      </c>
      <c r="C22" s="159" t="s">
        <v>23444</v>
      </c>
      <c r="D22" s="159" t="s">
        <v>23445</v>
      </c>
      <c r="E22" s="116">
        <v>12000000</v>
      </c>
      <c r="F22" s="159" t="s">
        <v>118</v>
      </c>
    </row>
    <row r="23" spans="1:6" ht="220.5">
      <c r="A23" s="175">
        <v>15</v>
      </c>
      <c r="B23" s="159" t="s">
        <v>23446</v>
      </c>
      <c r="C23" s="159" t="s">
        <v>23447</v>
      </c>
      <c r="D23" s="159" t="s">
        <v>6036</v>
      </c>
      <c r="E23" s="116">
        <v>3064306.2</v>
      </c>
      <c r="F23" s="159" t="s">
        <v>118</v>
      </c>
    </row>
    <row r="24" spans="1:6">
      <c r="A24" s="175"/>
      <c r="B24" s="2198" t="s">
        <v>555</v>
      </c>
      <c r="C24" s="2198"/>
      <c r="D24" s="160"/>
      <c r="E24" s="193"/>
      <c r="F24" s="160"/>
    </row>
    <row r="25" spans="1:6" ht="127.5" customHeight="1">
      <c r="A25" s="175"/>
      <c r="B25" s="159" t="s">
        <v>23448</v>
      </c>
      <c r="C25" s="159" t="s">
        <v>23449</v>
      </c>
      <c r="D25" s="159" t="s">
        <v>23450</v>
      </c>
      <c r="E25" s="116">
        <v>2180817.5099999998</v>
      </c>
      <c r="F25" s="159" t="s">
        <v>118</v>
      </c>
    </row>
    <row r="26" spans="1:6">
      <c r="A26" s="175"/>
      <c r="B26" s="2198" t="s">
        <v>1573</v>
      </c>
      <c r="C26" s="2198"/>
      <c r="D26" s="159"/>
      <c r="E26" s="193"/>
      <c r="F26" s="160"/>
    </row>
    <row r="27" spans="1:6" ht="47.25">
      <c r="A27" s="175">
        <v>16</v>
      </c>
      <c r="B27" s="159" t="s">
        <v>23451</v>
      </c>
      <c r="C27" s="159" t="s">
        <v>23452</v>
      </c>
      <c r="D27" s="159" t="s">
        <v>23453</v>
      </c>
      <c r="E27" s="116">
        <v>100000</v>
      </c>
      <c r="F27" s="159" t="s">
        <v>4</v>
      </c>
    </row>
    <row r="28" spans="1:6" ht="47.25">
      <c r="A28" s="175">
        <v>17</v>
      </c>
      <c r="B28" s="159" t="s">
        <v>23454</v>
      </c>
      <c r="C28" s="159" t="s">
        <v>23455</v>
      </c>
      <c r="D28" s="159" t="s">
        <v>23453</v>
      </c>
      <c r="E28" s="116">
        <v>100000</v>
      </c>
      <c r="F28" s="159" t="s">
        <v>4</v>
      </c>
    </row>
    <row r="29" spans="1:6" ht="47.25">
      <c r="A29" s="175">
        <v>18</v>
      </c>
      <c r="B29" s="159" t="s">
        <v>23456</v>
      </c>
      <c r="C29" s="159" t="s">
        <v>23457</v>
      </c>
      <c r="D29" s="159" t="s">
        <v>23453</v>
      </c>
      <c r="E29" s="116">
        <v>100000</v>
      </c>
      <c r="F29" s="159" t="s">
        <v>4</v>
      </c>
    </row>
    <row r="30" spans="1:6" ht="47.25">
      <c r="A30" s="175">
        <v>19</v>
      </c>
      <c r="B30" s="159" t="s">
        <v>23458</v>
      </c>
      <c r="C30" s="159" t="s">
        <v>23459</v>
      </c>
      <c r="D30" s="159" t="s">
        <v>23453</v>
      </c>
      <c r="E30" s="116">
        <v>100000</v>
      </c>
      <c r="F30" s="159" t="s">
        <v>4</v>
      </c>
    </row>
    <row r="31" spans="1:6" ht="47.25">
      <c r="A31" s="175">
        <v>20</v>
      </c>
      <c r="B31" s="159" t="s">
        <v>23460</v>
      </c>
      <c r="C31" s="159" t="s">
        <v>23461</v>
      </c>
      <c r="D31" s="159" t="s">
        <v>23462</v>
      </c>
      <c r="E31" s="116">
        <v>100000</v>
      </c>
      <c r="F31" s="159" t="s">
        <v>4</v>
      </c>
    </row>
    <row r="32" spans="1:6" ht="47.25">
      <c r="A32" s="175">
        <v>21</v>
      </c>
      <c r="B32" s="159" t="s">
        <v>23463</v>
      </c>
      <c r="C32" s="159" t="s">
        <v>23464</v>
      </c>
      <c r="D32" s="159" t="s">
        <v>23453</v>
      </c>
      <c r="E32" s="116">
        <v>100000</v>
      </c>
      <c r="F32" s="159" t="s">
        <v>4</v>
      </c>
    </row>
    <row r="33" spans="1:6" ht="47.25">
      <c r="A33" s="175">
        <v>22</v>
      </c>
      <c r="B33" s="159" t="s">
        <v>23465</v>
      </c>
      <c r="C33" s="159" t="s">
        <v>23466</v>
      </c>
      <c r="D33" s="159" t="s">
        <v>23462</v>
      </c>
      <c r="E33" s="116">
        <v>100000</v>
      </c>
      <c r="F33" s="159" t="s">
        <v>4</v>
      </c>
    </row>
    <row r="34" spans="1:6" ht="47.25">
      <c r="A34" s="175">
        <v>23</v>
      </c>
      <c r="B34" s="159" t="s">
        <v>23467</v>
      </c>
      <c r="C34" s="159" t="s">
        <v>23468</v>
      </c>
      <c r="D34" s="159" t="s">
        <v>23453</v>
      </c>
      <c r="E34" s="116">
        <v>100000</v>
      </c>
      <c r="F34" s="159" t="s">
        <v>4</v>
      </c>
    </row>
    <row r="35" spans="1:6" ht="47.25">
      <c r="A35" s="175">
        <v>24</v>
      </c>
      <c r="B35" s="159" t="s">
        <v>23469</v>
      </c>
      <c r="C35" s="159" t="s">
        <v>23470</v>
      </c>
      <c r="D35" s="159" t="s">
        <v>23462</v>
      </c>
      <c r="E35" s="116">
        <v>100000</v>
      </c>
      <c r="F35" s="159" t="s">
        <v>4</v>
      </c>
    </row>
    <row r="36" spans="1:6" ht="47.25">
      <c r="A36" s="175">
        <v>25</v>
      </c>
      <c r="B36" s="159" t="s">
        <v>23471</v>
      </c>
      <c r="C36" s="159" t="s">
        <v>23472</v>
      </c>
      <c r="D36" s="159" t="s">
        <v>23462</v>
      </c>
      <c r="E36" s="116">
        <v>100000</v>
      </c>
      <c r="F36" s="159" t="s">
        <v>4</v>
      </c>
    </row>
    <row r="37" spans="1:6" s="317" customFormat="1">
      <c r="A37" s="63"/>
      <c r="B37" s="2171" t="s">
        <v>480</v>
      </c>
      <c r="C37" s="2171"/>
      <c r="D37" s="65"/>
      <c r="E37" s="390"/>
      <c r="F37" s="65"/>
    </row>
    <row r="38" spans="1:6" ht="78.75">
      <c r="A38" s="175">
        <v>26</v>
      </c>
      <c r="B38" s="159" t="s">
        <v>23475</v>
      </c>
      <c r="C38" s="159" t="s">
        <v>23476</v>
      </c>
      <c r="D38" s="159" t="s">
        <v>23477</v>
      </c>
      <c r="E38" s="116">
        <v>500000</v>
      </c>
      <c r="F38" s="159" t="s">
        <v>558</v>
      </c>
    </row>
    <row r="39" spans="1:6" ht="78.75">
      <c r="A39" s="175">
        <v>27</v>
      </c>
      <c r="B39" s="159" t="s">
        <v>23478</v>
      </c>
      <c r="C39" s="159" t="s">
        <v>23479</v>
      </c>
      <c r="D39" s="159" t="s">
        <v>23477</v>
      </c>
      <c r="E39" s="116">
        <v>700000</v>
      </c>
      <c r="F39" s="159" t="s">
        <v>118</v>
      </c>
    </row>
    <row r="40" spans="1:6" ht="47.25">
      <c r="A40" s="175">
        <v>28</v>
      </c>
      <c r="B40" s="159" t="s">
        <v>23480</v>
      </c>
      <c r="C40" s="159" t="s">
        <v>23481</v>
      </c>
      <c r="D40" s="159" t="s">
        <v>23482</v>
      </c>
      <c r="E40" s="116">
        <v>400000</v>
      </c>
      <c r="F40" s="159" t="s">
        <v>4</v>
      </c>
    </row>
    <row r="41" spans="1:6" ht="47.25">
      <c r="A41" s="175">
        <v>29</v>
      </c>
      <c r="B41" s="159" t="s">
        <v>23483</v>
      </c>
      <c r="C41" s="159" t="s">
        <v>23484</v>
      </c>
      <c r="D41" s="159" t="s">
        <v>23485</v>
      </c>
      <c r="E41" s="116">
        <v>400000</v>
      </c>
      <c r="F41" s="159" t="s">
        <v>558</v>
      </c>
    </row>
    <row r="42" spans="1:6" ht="47.25">
      <c r="A42" s="175">
        <v>30</v>
      </c>
      <c r="B42" s="159" t="s">
        <v>23486</v>
      </c>
      <c r="C42" s="159" t="s">
        <v>23487</v>
      </c>
      <c r="D42" s="159" t="s">
        <v>23488</v>
      </c>
      <c r="E42" s="116">
        <v>400000</v>
      </c>
      <c r="F42" s="159" t="s">
        <v>558</v>
      </c>
    </row>
    <row r="43" spans="1:6" ht="126">
      <c r="A43" s="175">
        <v>31</v>
      </c>
      <c r="B43" s="159" t="s">
        <v>23489</v>
      </c>
      <c r="C43" s="159" t="s">
        <v>23490</v>
      </c>
      <c r="D43" s="159" t="s">
        <v>24145</v>
      </c>
      <c r="E43" s="116">
        <v>400000</v>
      </c>
      <c r="F43" s="159" t="s">
        <v>558</v>
      </c>
    </row>
    <row r="44" spans="1:6" ht="63">
      <c r="A44" s="175">
        <v>32</v>
      </c>
      <c r="B44" s="159" t="s">
        <v>23491</v>
      </c>
      <c r="C44" s="159" t="s">
        <v>23492</v>
      </c>
      <c r="D44" s="159" t="s">
        <v>23493</v>
      </c>
      <c r="E44" s="116">
        <v>500000</v>
      </c>
      <c r="F44" s="159" t="s">
        <v>110</v>
      </c>
    </row>
    <row r="45" spans="1:6" ht="50.25">
      <c r="A45" s="175">
        <v>33</v>
      </c>
      <c r="B45" s="115" t="s">
        <v>23494</v>
      </c>
      <c r="C45" s="115" t="s">
        <v>23495</v>
      </c>
      <c r="D45" s="115" t="s">
        <v>23496</v>
      </c>
      <c r="E45" s="116">
        <v>400000</v>
      </c>
      <c r="F45" s="115" t="s">
        <v>118</v>
      </c>
    </row>
    <row r="46" spans="1:6" ht="47.25">
      <c r="A46" s="175">
        <v>34</v>
      </c>
      <c r="B46" s="159" t="s">
        <v>23497</v>
      </c>
      <c r="C46" s="159" t="s">
        <v>23498</v>
      </c>
      <c r="D46" s="159" t="s">
        <v>23488</v>
      </c>
      <c r="E46" s="116">
        <v>400000</v>
      </c>
      <c r="F46" s="159" t="s">
        <v>4</v>
      </c>
    </row>
    <row r="47" spans="1:6" ht="47.25">
      <c r="A47" s="175">
        <v>35</v>
      </c>
      <c r="B47" s="159" t="s">
        <v>23451</v>
      </c>
      <c r="C47" s="159" t="s">
        <v>23499</v>
      </c>
      <c r="D47" s="159" t="s">
        <v>23500</v>
      </c>
      <c r="E47" s="116">
        <v>400000</v>
      </c>
      <c r="F47" s="159" t="s">
        <v>118</v>
      </c>
    </row>
    <row r="48" spans="1:6" ht="47.25">
      <c r="A48" s="175">
        <v>36</v>
      </c>
      <c r="B48" s="159" t="s">
        <v>23501</v>
      </c>
      <c r="C48" s="159" t="s">
        <v>23502</v>
      </c>
      <c r="D48" s="159" t="s">
        <v>23503</v>
      </c>
      <c r="E48" s="116">
        <v>400000</v>
      </c>
      <c r="F48" s="159" t="s">
        <v>558</v>
      </c>
    </row>
    <row r="49" spans="1:6" ht="47.25">
      <c r="A49" s="175">
        <v>37</v>
      </c>
      <c r="B49" s="159" t="s">
        <v>23504</v>
      </c>
      <c r="C49" s="159" t="s">
        <v>23505</v>
      </c>
      <c r="D49" s="159" t="s">
        <v>23506</v>
      </c>
      <c r="E49" s="116">
        <v>400000</v>
      </c>
      <c r="F49" s="159" t="s">
        <v>110</v>
      </c>
    </row>
    <row r="50" spans="1:6" ht="63">
      <c r="A50" s="175">
        <v>38</v>
      </c>
      <c r="B50" s="159" t="s">
        <v>23507</v>
      </c>
      <c r="C50" s="159" t="s">
        <v>23508</v>
      </c>
      <c r="D50" s="159" t="s">
        <v>23509</v>
      </c>
      <c r="E50" s="116">
        <v>400000</v>
      </c>
      <c r="F50" s="159" t="s">
        <v>118</v>
      </c>
    </row>
    <row r="51" spans="1:6" ht="47.25">
      <c r="A51" s="175">
        <v>39</v>
      </c>
      <c r="B51" s="159" t="s">
        <v>23510</v>
      </c>
      <c r="C51" s="159" t="s">
        <v>23511</v>
      </c>
      <c r="D51" s="159" t="s">
        <v>23503</v>
      </c>
      <c r="E51" s="116">
        <v>400000</v>
      </c>
      <c r="F51" s="159" t="s">
        <v>4</v>
      </c>
    </row>
    <row r="52" spans="1:6" ht="47.25">
      <c r="A52" s="175">
        <v>40</v>
      </c>
      <c r="B52" s="159" t="s">
        <v>23512</v>
      </c>
      <c r="C52" s="159" t="s">
        <v>23513</v>
      </c>
      <c r="D52" s="159" t="s">
        <v>23503</v>
      </c>
      <c r="E52" s="116">
        <v>400000</v>
      </c>
      <c r="F52" s="159" t="s">
        <v>118</v>
      </c>
    </row>
    <row r="53" spans="1:6" ht="47.25">
      <c r="A53" s="175">
        <v>41</v>
      </c>
      <c r="B53" s="159" t="s">
        <v>23514</v>
      </c>
      <c r="C53" s="159" t="s">
        <v>23515</v>
      </c>
      <c r="D53" s="159" t="s">
        <v>23516</v>
      </c>
      <c r="E53" s="116">
        <v>400000</v>
      </c>
      <c r="F53" s="159" t="s">
        <v>118</v>
      </c>
    </row>
    <row r="54" spans="1:6" ht="63">
      <c r="A54" s="175">
        <v>42</v>
      </c>
      <c r="B54" s="159" t="s">
        <v>23517</v>
      </c>
      <c r="C54" s="159" t="s">
        <v>23518</v>
      </c>
      <c r="D54" s="159" t="s">
        <v>23519</v>
      </c>
      <c r="E54" s="116">
        <v>400000</v>
      </c>
      <c r="F54" s="159" t="s">
        <v>118</v>
      </c>
    </row>
    <row r="55" spans="1:6" ht="47.25">
      <c r="A55" s="175">
        <v>43</v>
      </c>
      <c r="B55" s="159" t="s">
        <v>23520</v>
      </c>
      <c r="C55" s="159" t="s">
        <v>23521</v>
      </c>
      <c r="D55" s="159" t="s">
        <v>23503</v>
      </c>
      <c r="E55" s="116">
        <v>400000</v>
      </c>
      <c r="F55" s="159" t="s">
        <v>4</v>
      </c>
    </row>
    <row r="56" spans="1:6" ht="63">
      <c r="A56" s="175">
        <v>44</v>
      </c>
      <c r="B56" s="159" t="s">
        <v>23522</v>
      </c>
      <c r="C56" s="159" t="s">
        <v>23523</v>
      </c>
      <c r="D56" s="159" t="s">
        <v>23524</v>
      </c>
      <c r="E56" s="116">
        <v>400000</v>
      </c>
      <c r="F56" s="159" t="s">
        <v>118</v>
      </c>
    </row>
    <row r="57" spans="1:6" ht="31.5">
      <c r="A57" s="175">
        <v>45</v>
      </c>
      <c r="B57" s="159" t="s">
        <v>23475</v>
      </c>
      <c r="C57" s="159" t="s">
        <v>23530</v>
      </c>
      <c r="D57" s="159" t="s">
        <v>23531</v>
      </c>
      <c r="E57" s="116">
        <v>2000000</v>
      </c>
      <c r="F57" s="159" t="s">
        <v>4</v>
      </c>
    </row>
    <row r="58" spans="1:6" ht="31.5">
      <c r="A58" s="175">
        <v>46</v>
      </c>
      <c r="B58" s="159" t="s">
        <v>23532</v>
      </c>
      <c r="C58" s="159" t="s">
        <v>23533</v>
      </c>
      <c r="D58" s="159" t="s">
        <v>23531</v>
      </c>
      <c r="E58" s="116">
        <v>2000000</v>
      </c>
      <c r="F58" s="159" t="s">
        <v>4</v>
      </c>
    </row>
    <row r="59" spans="1:6" ht="126">
      <c r="A59" s="175">
        <v>47</v>
      </c>
      <c r="B59" s="159" t="s">
        <v>23534</v>
      </c>
      <c r="C59" s="159" t="s">
        <v>23535</v>
      </c>
      <c r="D59" s="159" t="s">
        <v>23536</v>
      </c>
      <c r="E59" s="116">
        <v>750000</v>
      </c>
      <c r="F59" s="159" t="s">
        <v>118</v>
      </c>
    </row>
    <row r="60" spans="1:6" s="317" customFormat="1">
      <c r="A60" s="63"/>
      <c r="B60" s="2171" t="s">
        <v>1353</v>
      </c>
      <c r="C60" s="2171"/>
      <c r="D60" s="65"/>
      <c r="E60" s="390"/>
      <c r="F60" s="65"/>
    </row>
    <row r="61" spans="1:6" ht="81.75">
      <c r="A61" s="175">
        <v>48</v>
      </c>
      <c r="B61" s="159" t="s">
        <v>23537</v>
      </c>
      <c r="C61" s="159" t="s">
        <v>23538</v>
      </c>
      <c r="D61" s="159" t="s">
        <v>23539</v>
      </c>
      <c r="E61" s="116">
        <v>500000</v>
      </c>
      <c r="F61" s="159" t="s">
        <v>118</v>
      </c>
    </row>
    <row r="62" spans="1:6" ht="81.75">
      <c r="A62" s="175">
        <v>49</v>
      </c>
      <c r="B62" s="159" t="s">
        <v>23540</v>
      </c>
      <c r="C62" s="159" t="s">
        <v>23541</v>
      </c>
      <c r="D62" s="159" t="s">
        <v>23542</v>
      </c>
      <c r="E62" s="116">
        <v>1000000</v>
      </c>
      <c r="F62" s="159" t="s">
        <v>118</v>
      </c>
    </row>
    <row r="63" spans="1:6" ht="63">
      <c r="A63" s="175">
        <v>50</v>
      </c>
      <c r="B63" s="159" t="s">
        <v>23543</v>
      </c>
      <c r="C63" s="159" t="s">
        <v>23544</v>
      </c>
      <c r="D63" s="159" t="s">
        <v>23545</v>
      </c>
      <c r="E63" s="116">
        <v>500000</v>
      </c>
      <c r="F63" s="159" t="s">
        <v>118</v>
      </c>
    </row>
    <row r="64" spans="1:6" ht="63">
      <c r="A64" s="175">
        <v>51</v>
      </c>
      <c r="B64" s="159" t="s">
        <v>23546</v>
      </c>
      <c r="C64" s="159" t="s">
        <v>23547</v>
      </c>
      <c r="D64" s="159" t="s">
        <v>23545</v>
      </c>
      <c r="E64" s="116">
        <v>500000</v>
      </c>
      <c r="F64" s="159" t="s">
        <v>4</v>
      </c>
    </row>
    <row r="65" spans="1:6" ht="63">
      <c r="A65" s="175">
        <v>52</v>
      </c>
      <c r="B65" s="159" t="s">
        <v>23548</v>
      </c>
      <c r="C65" s="159" t="s">
        <v>23549</v>
      </c>
      <c r="D65" s="159" t="s">
        <v>23550</v>
      </c>
      <c r="E65" s="116">
        <v>600000</v>
      </c>
      <c r="F65" s="159" t="s">
        <v>118</v>
      </c>
    </row>
    <row r="66" spans="1:6" ht="47.25">
      <c r="A66" s="175">
        <v>53</v>
      </c>
      <c r="B66" s="159" t="s">
        <v>23551</v>
      </c>
      <c r="C66" s="159" t="s">
        <v>23552</v>
      </c>
      <c r="D66" s="159" t="s">
        <v>23553</v>
      </c>
      <c r="E66" s="116">
        <v>500000</v>
      </c>
      <c r="F66" s="159" t="s">
        <v>118</v>
      </c>
    </row>
    <row r="67" spans="1:6" ht="78.75">
      <c r="A67" s="175">
        <v>54</v>
      </c>
      <c r="B67" s="159" t="s">
        <v>23554</v>
      </c>
      <c r="C67" s="159" t="s">
        <v>23555</v>
      </c>
      <c r="D67" s="159" t="s">
        <v>23556</v>
      </c>
      <c r="E67" s="116">
        <v>500000</v>
      </c>
      <c r="F67" s="159" t="s">
        <v>4</v>
      </c>
    </row>
    <row r="68" spans="1:6" ht="47.25">
      <c r="A68" s="175">
        <v>55</v>
      </c>
      <c r="B68" s="159" t="s">
        <v>23557</v>
      </c>
      <c r="C68" s="159" t="s">
        <v>23558</v>
      </c>
      <c r="D68" s="159" t="s">
        <v>24143</v>
      </c>
      <c r="E68" s="116">
        <v>500000</v>
      </c>
      <c r="F68" s="159" t="s">
        <v>118</v>
      </c>
    </row>
    <row r="69" spans="1:6" ht="47.25">
      <c r="A69" s="175">
        <v>56</v>
      </c>
      <c r="B69" s="159" t="s">
        <v>23559</v>
      </c>
      <c r="C69" s="159" t="s">
        <v>23560</v>
      </c>
      <c r="D69" s="159" t="s">
        <v>23561</v>
      </c>
      <c r="E69" s="116">
        <v>500000</v>
      </c>
      <c r="F69" s="159" t="s">
        <v>4</v>
      </c>
    </row>
    <row r="70" spans="1:6" ht="47.25">
      <c r="A70" s="175">
        <v>57</v>
      </c>
      <c r="B70" s="159" t="s">
        <v>23562</v>
      </c>
      <c r="C70" s="159" t="s">
        <v>23563</v>
      </c>
      <c r="D70" s="159" t="s">
        <v>23564</v>
      </c>
      <c r="E70" s="116">
        <v>500000</v>
      </c>
      <c r="F70" s="159" t="s">
        <v>118</v>
      </c>
    </row>
    <row r="71" spans="1:6" ht="94.5">
      <c r="A71" s="175">
        <v>58</v>
      </c>
      <c r="B71" s="159" t="s">
        <v>23565</v>
      </c>
      <c r="C71" s="159" t="s">
        <v>23566</v>
      </c>
      <c r="D71" s="159" t="s">
        <v>24144</v>
      </c>
      <c r="E71" s="116">
        <v>500000</v>
      </c>
      <c r="F71" s="159" t="s">
        <v>118</v>
      </c>
    </row>
    <row r="72" spans="1:6" ht="47.25">
      <c r="A72" s="175">
        <v>59</v>
      </c>
      <c r="B72" s="159" t="s">
        <v>23567</v>
      </c>
      <c r="C72" s="159" t="s">
        <v>23568</v>
      </c>
      <c r="D72" s="159" t="s">
        <v>23569</v>
      </c>
      <c r="E72" s="116">
        <v>300000</v>
      </c>
      <c r="F72" s="159" t="s">
        <v>118</v>
      </c>
    </row>
    <row r="73" spans="1:6" ht="47.25">
      <c r="A73" s="175">
        <v>60</v>
      </c>
      <c r="B73" s="159" t="s">
        <v>23570</v>
      </c>
      <c r="C73" s="159" t="s">
        <v>23571</v>
      </c>
      <c r="D73" s="159" t="s">
        <v>23572</v>
      </c>
      <c r="E73" s="116">
        <v>6800000</v>
      </c>
      <c r="F73" s="159" t="s">
        <v>4</v>
      </c>
    </row>
    <row r="74" spans="1:6" ht="47.25">
      <c r="A74" s="175">
        <v>61</v>
      </c>
      <c r="B74" s="159" t="s">
        <v>23559</v>
      </c>
      <c r="C74" s="159" t="s">
        <v>23573</v>
      </c>
      <c r="D74" s="159" t="s">
        <v>23574</v>
      </c>
      <c r="E74" s="116">
        <v>6800000</v>
      </c>
      <c r="F74" s="159" t="s">
        <v>4</v>
      </c>
    </row>
    <row r="75" spans="1:6" ht="94.5">
      <c r="A75" s="175">
        <v>62</v>
      </c>
      <c r="B75" s="159" t="s">
        <v>23575</v>
      </c>
      <c r="C75" s="159" t="s">
        <v>23576</v>
      </c>
      <c r="D75" s="159" t="s">
        <v>23577</v>
      </c>
      <c r="E75" s="116">
        <v>750000</v>
      </c>
      <c r="F75" s="159" t="s">
        <v>118</v>
      </c>
    </row>
    <row r="76" spans="1:6" s="317" customFormat="1">
      <c r="A76" s="63"/>
      <c r="B76" s="2171" t="s">
        <v>148</v>
      </c>
      <c r="C76" s="2171"/>
      <c r="D76" s="65"/>
      <c r="E76" s="390"/>
      <c r="F76" s="65"/>
    </row>
    <row r="77" spans="1:6" ht="63">
      <c r="A77" s="175">
        <v>63</v>
      </c>
      <c r="B77" s="159" t="s">
        <v>23578</v>
      </c>
      <c r="C77" s="159" t="s">
        <v>23579</v>
      </c>
      <c r="D77" s="159" t="s">
        <v>23580</v>
      </c>
      <c r="E77" s="116">
        <v>1300000</v>
      </c>
      <c r="F77" s="159" t="s">
        <v>118</v>
      </c>
    </row>
    <row r="78" spans="1:6" ht="132" customHeight="1">
      <c r="A78" s="175">
        <v>64</v>
      </c>
      <c r="B78" s="159" t="s">
        <v>23581</v>
      </c>
      <c r="C78" s="159" t="s">
        <v>23582</v>
      </c>
      <c r="D78" s="159" t="s">
        <v>23583</v>
      </c>
      <c r="E78" s="116">
        <v>3000000</v>
      </c>
      <c r="F78" s="159" t="s">
        <v>4</v>
      </c>
    </row>
    <row r="79" spans="1:6" ht="131.25" customHeight="1">
      <c r="A79" s="175">
        <v>65</v>
      </c>
      <c r="B79" s="159" t="s">
        <v>23584</v>
      </c>
      <c r="C79" s="159" t="s">
        <v>23585</v>
      </c>
      <c r="D79" s="159" t="s">
        <v>24146</v>
      </c>
      <c r="E79" s="116">
        <v>1400000</v>
      </c>
      <c r="F79" s="159" t="s">
        <v>118</v>
      </c>
    </row>
    <row r="80" spans="1:6">
      <c r="A80" s="175"/>
      <c r="B80" s="2172" t="s">
        <v>6926</v>
      </c>
      <c r="C80" s="2172"/>
      <c r="D80" s="159"/>
      <c r="E80" s="116"/>
      <c r="F80" s="159"/>
    </row>
    <row r="81" spans="1:6" ht="180" customHeight="1">
      <c r="A81" s="175">
        <v>66</v>
      </c>
      <c r="B81" s="159" t="s">
        <v>23588</v>
      </c>
      <c r="C81" s="159" t="s">
        <v>23589</v>
      </c>
      <c r="D81" s="159" t="s">
        <v>24148</v>
      </c>
      <c r="E81" s="116">
        <v>1262262.58</v>
      </c>
      <c r="F81" s="159" t="s">
        <v>118</v>
      </c>
    </row>
    <row r="82" spans="1:6" s="2" customFormat="1" ht="15.75" customHeight="1">
      <c r="A82" s="325"/>
      <c r="B82" s="280" t="s">
        <v>6930</v>
      </c>
      <c r="C82" s="326"/>
      <c r="D82" s="326"/>
      <c r="E82" s="361">
        <f>SUM(E6:E81)</f>
        <v>90360058.010000005</v>
      </c>
      <c r="F82" s="326"/>
    </row>
    <row r="83" spans="1:6">
      <c r="A83" s="2168" t="s">
        <v>3665</v>
      </c>
      <c r="B83" s="2168"/>
      <c r="C83" s="2168"/>
      <c r="D83" s="2168"/>
      <c r="E83" s="2168"/>
      <c r="F83" s="2168"/>
    </row>
    <row r="84" spans="1:6" ht="114" customHeight="1">
      <c r="A84" s="2168" t="s">
        <v>13523</v>
      </c>
      <c r="B84" s="2168"/>
      <c r="C84" s="2168"/>
      <c r="D84" s="2168" t="s">
        <v>13524</v>
      </c>
      <c r="E84" s="2168"/>
      <c r="F84" s="2168"/>
    </row>
    <row r="85" spans="1:6" ht="79.5" customHeight="1">
      <c r="A85" s="2143" t="s">
        <v>19194</v>
      </c>
      <c r="B85" s="2143"/>
      <c r="C85" s="2143"/>
      <c r="D85" s="2143" t="s">
        <v>5819</v>
      </c>
      <c r="E85" s="2143"/>
      <c r="F85" s="2143"/>
    </row>
    <row r="92" spans="1:6" ht="126">
      <c r="A92" s="175"/>
      <c r="B92" s="159" t="s">
        <v>23473</v>
      </c>
      <c r="C92" s="159" t="s">
        <v>23474</v>
      </c>
      <c r="D92" s="159" t="s">
        <v>24142</v>
      </c>
      <c r="E92" s="116">
        <v>1180817.51</v>
      </c>
      <c r="F92" s="159" t="s">
        <v>4</v>
      </c>
    </row>
    <row r="93" spans="1:6" ht="63">
      <c r="A93" s="175"/>
      <c r="B93" s="159" t="s">
        <v>23525</v>
      </c>
      <c r="C93" s="159" t="s">
        <v>23526</v>
      </c>
      <c r="D93" s="162" t="s">
        <v>23527</v>
      </c>
      <c r="E93" s="116">
        <v>2500000</v>
      </c>
      <c r="F93" s="159" t="s">
        <v>4</v>
      </c>
    </row>
    <row r="94" spans="1:6" ht="63">
      <c r="A94" s="175"/>
      <c r="B94" s="159" t="s">
        <v>23528</v>
      </c>
      <c r="C94" s="159" t="s">
        <v>23529</v>
      </c>
      <c r="D94" s="162" t="s">
        <v>23527</v>
      </c>
      <c r="E94" s="116">
        <v>2500000</v>
      </c>
      <c r="F94" s="159" t="s">
        <v>4</v>
      </c>
    </row>
    <row r="95" spans="1:6" ht="78.75">
      <c r="A95" s="175"/>
      <c r="B95" s="159" t="s">
        <v>23586</v>
      </c>
      <c r="C95" s="159" t="s">
        <v>23587</v>
      </c>
      <c r="D95" s="159" t="s">
        <v>24147</v>
      </c>
      <c r="E95" s="116">
        <v>6000000</v>
      </c>
      <c r="F95" s="159" t="s">
        <v>4</v>
      </c>
    </row>
    <row r="96" spans="1:6" ht="78.75">
      <c r="A96" s="175"/>
      <c r="B96" s="159" t="s">
        <v>23588</v>
      </c>
      <c r="C96" s="159" t="s">
        <v>23589</v>
      </c>
      <c r="D96" s="159" t="s">
        <v>24149</v>
      </c>
      <c r="E96" s="116">
        <v>6500000</v>
      </c>
      <c r="F96" s="159" t="s">
        <v>118</v>
      </c>
    </row>
    <row r="97" spans="5:5">
      <c r="E97" s="1036">
        <f>SUM(E92:E96)</f>
        <v>18680817.509999998</v>
      </c>
    </row>
    <row r="100" spans="5:5">
      <c r="E100" s="1106">
        <f>E97+E82</f>
        <v>109040875.52000001</v>
      </c>
    </row>
  </sheetData>
  <mergeCells count="17">
    <mergeCell ref="A83:F83"/>
    <mergeCell ref="A84:C84"/>
    <mergeCell ref="D84:F84"/>
    <mergeCell ref="A85:C85"/>
    <mergeCell ref="D85:F85"/>
    <mergeCell ref="B80:C80"/>
    <mergeCell ref="A1:F1"/>
    <mergeCell ref="A2:F2"/>
    <mergeCell ref="A3:F3"/>
    <mergeCell ref="B5:D5"/>
    <mergeCell ref="B14:D14"/>
    <mergeCell ref="B18:C18"/>
    <mergeCell ref="B24:C24"/>
    <mergeCell ref="B26:C26"/>
    <mergeCell ref="B37:C37"/>
    <mergeCell ref="B60:C60"/>
    <mergeCell ref="B76:C76"/>
  </mergeCells>
  <pageMargins left="0.7" right="0.7" top="0.75" bottom="0.75" header="0.3" footer="0.3"/>
  <pageSetup orientation="landscape" r:id="rId1"/>
  <headerFooter>
    <oddFooter>Page &amp;P of &amp;N</oddFooter>
  </headerFooter>
</worksheet>
</file>

<file path=xl/worksheets/sheet220.xml><?xml version="1.0" encoding="utf-8"?>
<worksheet xmlns="http://schemas.openxmlformats.org/spreadsheetml/2006/main" xmlns:r="http://schemas.openxmlformats.org/officeDocument/2006/relationships">
  <sheetPr>
    <tabColor theme="5" tint="-0.499984740745262"/>
  </sheetPr>
  <dimension ref="A1:J69"/>
  <sheetViews>
    <sheetView topLeftCell="A52" workbookViewId="0">
      <selection activeCell="E7" sqref="E7"/>
    </sheetView>
  </sheetViews>
  <sheetFormatPr defaultRowHeight="15.75"/>
  <cols>
    <col min="1" max="1" width="6.7109375" style="60" customWidth="1"/>
    <col min="2" max="2" width="14.5703125" style="60" customWidth="1"/>
    <col min="3" max="3" width="42.5703125" style="60" customWidth="1"/>
    <col min="4" max="4" width="25.7109375" style="60" customWidth="1"/>
    <col min="5" max="5" width="20.85546875" style="106" bestFit="1" customWidth="1"/>
    <col min="6" max="6" width="10.5703125" style="60" customWidth="1"/>
    <col min="7" max="16384" width="9.140625" style="60"/>
  </cols>
  <sheetData>
    <row r="1" spans="1:6" s="50" customFormat="1">
      <c r="A1" s="2149" t="s">
        <v>133</v>
      </c>
      <c r="B1" s="2149"/>
      <c r="C1" s="2149"/>
      <c r="D1" s="2149"/>
      <c r="E1" s="2149"/>
      <c r="F1" s="2149"/>
    </row>
    <row r="2" spans="1:6" s="50" customFormat="1">
      <c r="A2" s="2149" t="s">
        <v>6169</v>
      </c>
      <c r="B2" s="2149"/>
      <c r="C2" s="2149"/>
      <c r="D2" s="2149"/>
      <c r="E2" s="2149"/>
      <c r="F2" s="2149"/>
    </row>
    <row r="3" spans="1:6" s="50" customFormat="1">
      <c r="A3" s="2149" t="s">
        <v>140</v>
      </c>
      <c r="B3" s="2149"/>
      <c r="C3" s="2149"/>
      <c r="D3" s="2149"/>
      <c r="E3" s="2149"/>
      <c r="F3" s="2149"/>
    </row>
    <row r="4" spans="1:6" s="50" customFormat="1" ht="31.5">
      <c r="A4" s="212" t="s">
        <v>134</v>
      </c>
      <c r="B4" s="114" t="s">
        <v>135</v>
      </c>
      <c r="C4" s="112" t="s">
        <v>0</v>
      </c>
      <c r="D4" s="39" t="s">
        <v>4326</v>
      </c>
      <c r="E4" s="4" t="s">
        <v>4327</v>
      </c>
      <c r="F4" s="113" t="s">
        <v>1489</v>
      </c>
    </row>
    <row r="5" spans="1:6" s="126" customFormat="1">
      <c r="A5" s="386"/>
      <c r="B5" s="2195" t="s">
        <v>139</v>
      </c>
      <c r="C5" s="2195"/>
      <c r="D5" s="56"/>
      <c r="E5" s="380"/>
      <c r="F5" s="56"/>
    </row>
    <row r="6" spans="1:6" ht="31.5">
      <c r="A6" s="60">
        <v>1</v>
      </c>
      <c r="B6" s="147" t="s">
        <v>6170</v>
      </c>
      <c r="C6" s="147" t="s">
        <v>6171</v>
      </c>
      <c r="D6" s="147" t="s">
        <v>6172</v>
      </c>
      <c r="E6" s="381">
        <v>1596756.25</v>
      </c>
      <c r="F6" s="147" t="s">
        <v>466</v>
      </c>
    </row>
    <row r="7" spans="1:6" ht="94.5">
      <c r="A7" s="60">
        <v>2</v>
      </c>
      <c r="B7" s="147" t="s">
        <v>1423</v>
      </c>
      <c r="C7" s="147" t="s">
        <v>6173</v>
      </c>
      <c r="D7" s="147" t="s">
        <v>6174</v>
      </c>
      <c r="E7" s="381">
        <v>2073957.53</v>
      </c>
      <c r="F7" s="147" t="s">
        <v>466</v>
      </c>
    </row>
    <row r="8" spans="1:6" ht="31.5">
      <c r="A8" s="60">
        <v>3</v>
      </c>
      <c r="B8" s="147" t="s">
        <v>7</v>
      </c>
      <c r="C8" s="147" t="s">
        <v>6175</v>
      </c>
      <c r="D8" s="381" t="s">
        <v>794</v>
      </c>
      <c r="E8" s="381">
        <v>64800</v>
      </c>
      <c r="F8" s="147" t="s">
        <v>466</v>
      </c>
    </row>
    <row r="9" spans="1:6" ht="31.5">
      <c r="A9" s="60">
        <v>4</v>
      </c>
      <c r="B9" s="147" t="s">
        <v>10</v>
      </c>
      <c r="C9" s="147" t="s">
        <v>6176</v>
      </c>
      <c r="D9" s="381" t="s">
        <v>580</v>
      </c>
      <c r="E9" s="381">
        <v>52200</v>
      </c>
      <c r="F9" s="147" t="s">
        <v>466</v>
      </c>
    </row>
    <row r="10" spans="1:6" ht="47.25">
      <c r="A10" s="60">
        <v>5</v>
      </c>
      <c r="B10" s="147" t="s">
        <v>1426</v>
      </c>
      <c r="C10" s="147" t="s">
        <v>6177</v>
      </c>
      <c r="D10" s="147" t="s">
        <v>6178</v>
      </c>
      <c r="E10" s="381">
        <v>2481307</v>
      </c>
      <c r="F10" s="147" t="s">
        <v>466</v>
      </c>
    </row>
    <row r="11" spans="1:6" s="126" customFormat="1">
      <c r="A11" s="115"/>
      <c r="B11" s="2158" t="s">
        <v>142</v>
      </c>
      <c r="C11" s="2158"/>
      <c r="D11" s="2158"/>
      <c r="E11" s="119"/>
      <c r="F11" s="115"/>
    </row>
    <row r="12" spans="1:6" ht="47.25">
      <c r="A12" s="60">
        <v>6</v>
      </c>
      <c r="B12" s="147" t="s">
        <v>1423</v>
      </c>
      <c r="C12" s="147" t="s">
        <v>6179</v>
      </c>
      <c r="D12" s="147" t="s">
        <v>6180</v>
      </c>
      <c r="E12" s="381">
        <v>968283</v>
      </c>
      <c r="F12" s="147" t="s">
        <v>466</v>
      </c>
    </row>
    <row r="13" spans="1:6" ht="47.25">
      <c r="A13" s="60">
        <v>7</v>
      </c>
      <c r="B13" s="147" t="s">
        <v>176</v>
      </c>
      <c r="C13" s="147" t="s">
        <v>6181</v>
      </c>
      <c r="D13" s="147" t="s">
        <v>6178</v>
      </c>
      <c r="E13" s="381">
        <v>915943.27</v>
      </c>
      <c r="F13" s="147" t="s">
        <v>466</v>
      </c>
    </row>
    <row r="14" spans="1:6" ht="47.25">
      <c r="A14" s="60">
        <v>8</v>
      </c>
      <c r="B14" s="147" t="s">
        <v>7087</v>
      </c>
      <c r="C14" s="147" t="s">
        <v>6182</v>
      </c>
      <c r="D14" s="147" t="s">
        <v>7088</v>
      </c>
      <c r="E14" s="381">
        <v>1387000</v>
      </c>
      <c r="F14" s="147" t="s">
        <v>466</v>
      </c>
    </row>
    <row r="15" spans="1:6">
      <c r="B15" s="2195" t="s">
        <v>207</v>
      </c>
      <c r="C15" s="2195"/>
      <c r="D15" s="147"/>
      <c r="E15" s="381"/>
      <c r="F15" s="147"/>
    </row>
    <row r="16" spans="1:6" ht="78.75">
      <c r="A16" s="60">
        <v>9</v>
      </c>
      <c r="B16" s="147" t="s">
        <v>475</v>
      </c>
      <c r="C16" s="147" t="s">
        <v>6183</v>
      </c>
      <c r="D16" s="147" t="s">
        <v>6184</v>
      </c>
      <c r="E16" s="381">
        <v>5738993.4500000002</v>
      </c>
      <c r="F16" s="147" t="s">
        <v>466</v>
      </c>
    </row>
    <row r="17" spans="1:10">
      <c r="B17" s="2195" t="s">
        <v>555</v>
      </c>
      <c r="C17" s="2195"/>
      <c r="D17" s="147"/>
      <c r="E17" s="381"/>
      <c r="F17" s="147"/>
    </row>
    <row r="18" spans="1:10" ht="409.5">
      <c r="A18" s="60">
        <v>10</v>
      </c>
      <c r="B18" s="147" t="s">
        <v>6185</v>
      </c>
      <c r="C18" s="147" t="s">
        <v>6186</v>
      </c>
      <c r="D18" s="147" t="s">
        <v>7089</v>
      </c>
      <c r="E18" s="381">
        <v>2180817.5099999998</v>
      </c>
      <c r="F18" s="147" t="s">
        <v>466</v>
      </c>
    </row>
    <row r="19" spans="1:10" s="126" customFormat="1">
      <c r="A19" s="60"/>
      <c r="B19" s="2195" t="s">
        <v>4536</v>
      </c>
      <c r="C19" s="2195"/>
      <c r="D19" s="115"/>
      <c r="E19" s="119"/>
      <c r="F19" s="115"/>
    </row>
    <row r="20" spans="1:10" ht="126">
      <c r="A20" s="60">
        <v>11</v>
      </c>
      <c r="B20" s="147" t="s">
        <v>6187</v>
      </c>
      <c r="C20" s="147" t="s">
        <v>6188</v>
      </c>
      <c r="D20" s="147" t="s">
        <v>6189</v>
      </c>
      <c r="E20" s="381">
        <v>430000</v>
      </c>
      <c r="F20" s="147" t="s">
        <v>558</v>
      </c>
      <c r="J20" s="60" t="s">
        <v>1148</v>
      </c>
    </row>
    <row r="21" spans="1:10" ht="126">
      <c r="A21" s="60">
        <v>12</v>
      </c>
      <c r="B21" s="147" t="s">
        <v>6190</v>
      </c>
      <c r="C21" s="147" t="s">
        <v>6191</v>
      </c>
      <c r="D21" s="147" t="s">
        <v>6192</v>
      </c>
      <c r="E21" s="381">
        <v>442000</v>
      </c>
      <c r="F21" s="147" t="s">
        <v>558</v>
      </c>
    </row>
    <row r="22" spans="1:10" ht="126">
      <c r="A22" s="60">
        <v>13</v>
      </c>
      <c r="B22" s="147" t="s">
        <v>6193</v>
      </c>
      <c r="C22" s="147" t="s">
        <v>6194</v>
      </c>
      <c r="D22" s="147" t="s">
        <v>6195</v>
      </c>
      <c r="E22" s="381">
        <v>436490.2</v>
      </c>
      <c r="F22" s="147" t="s">
        <v>558</v>
      </c>
    </row>
    <row r="23" spans="1:10" ht="126">
      <c r="A23" s="60">
        <v>14</v>
      </c>
      <c r="B23" s="147" t="s">
        <v>6196</v>
      </c>
      <c r="C23" s="147" t="s">
        <v>6197</v>
      </c>
      <c r="D23" s="147" t="s">
        <v>6198</v>
      </c>
      <c r="E23" s="381">
        <v>435000.51</v>
      </c>
      <c r="F23" s="147" t="s">
        <v>558</v>
      </c>
    </row>
    <row r="24" spans="1:10" ht="126">
      <c r="A24" s="60">
        <v>15</v>
      </c>
      <c r="B24" s="147" t="s">
        <v>6199</v>
      </c>
      <c r="C24" s="147" t="s">
        <v>6200</v>
      </c>
      <c r="D24" s="147" t="s">
        <v>6201</v>
      </c>
      <c r="E24" s="381">
        <v>437326.8</v>
      </c>
      <c r="F24" s="147" t="s">
        <v>558</v>
      </c>
    </row>
    <row r="25" spans="1:10">
      <c r="B25" s="2195" t="s">
        <v>593</v>
      </c>
      <c r="C25" s="2195"/>
      <c r="D25" s="147"/>
      <c r="E25" s="381"/>
      <c r="F25" s="147"/>
    </row>
    <row r="26" spans="1:10" s="147" customFormat="1" ht="47.25">
      <c r="A26" s="147">
        <v>16</v>
      </c>
      <c r="B26" s="147" t="s">
        <v>39</v>
      </c>
      <c r="C26" s="147" t="s">
        <v>6202</v>
      </c>
      <c r="D26" s="147" t="s">
        <v>6203</v>
      </c>
      <c r="E26" s="381">
        <v>18000000</v>
      </c>
      <c r="F26" s="147" t="s">
        <v>466</v>
      </c>
    </row>
    <row r="27" spans="1:10" ht="47.25">
      <c r="A27" s="60">
        <v>17</v>
      </c>
      <c r="B27" s="147" t="s">
        <v>596</v>
      </c>
      <c r="C27" s="147" t="s">
        <v>6204</v>
      </c>
      <c r="D27" s="147" t="s">
        <v>6205</v>
      </c>
      <c r="E27" s="381">
        <v>10000000</v>
      </c>
      <c r="F27" s="147" t="s">
        <v>466</v>
      </c>
      <c r="G27" s="147"/>
      <c r="H27" s="147"/>
      <c r="I27" s="147"/>
      <c r="J27" s="147"/>
    </row>
    <row r="28" spans="1:10">
      <c r="B28" s="2195" t="s">
        <v>480</v>
      </c>
      <c r="C28" s="2195"/>
      <c r="D28" s="147"/>
      <c r="E28" s="381"/>
      <c r="F28" s="147"/>
      <c r="G28" s="147"/>
      <c r="H28" s="147"/>
      <c r="I28" s="147"/>
      <c r="J28" s="147"/>
    </row>
    <row r="29" spans="1:10" ht="126">
      <c r="A29" s="60">
        <v>18</v>
      </c>
      <c r="B29" s="147" t="s">
        <v>6206</v>
      </c>
      <c r="C29" s="147" t="s">
        <v>6207</v>
      </c>
      <c r="D29" s="381" t="s">
        <v>6208</v>
      </c>
      <c r="E29" s="381">
        <v>2300000</v>
      </c>
      <c r="F29" s="147" t="s">
        <v>6209</v>
      </c>
      <c r="G29" s="147"/>
      <c r="H29" s="147"/>
      <c r="I29" s="147"/>
      <c r="J29" s="147"/>
    </row>
    <row r="30" spans="1:10" ht="110.25">
      <c r="A30" s="60">
        <v>19</v>
      </c>
      <c r="B30" s="147" t="s">
        <v>6210</v>
      </c>
      <c r="C30" s="147" t="s">
        <v>6211</v>
      </c>
      <c r="D30" s="381" t="s">
        <v>6212</v>
      </c>
      <c r="E30" s="381">
        <v>3000000</v>
      </c>
      <c r="F30" s="147" t="s">
        <v>4</v>
      </c>
      <c r="G30" s="147"/>
      <c r="H30" s="147"/>
      <c r="I30" s="147"/>
      <c r="J30" s="147"/>
    </row>
    <row r="31" spans="1:10" ht="47.25">
      <c r="A31" s="60">
        <v>20</v>
      </c>
      <c r="B31" s="147" t="s">
        <v>6213</v>
      </c>
      <c r="C31" s="147" t="s">
        <v>6214</v>
      </c>
      <c r="D31" s="381" t="s">
        <v>6215</v>
      </c>
      <c r="E31" s="381">
        <v>1000000</v>
      </c>
      <c r="F31" s="247" t="s">
        <v>4</v>
      </c>
      <c r="G31" s="147"/>
      <c r="H31" s="147"/>
      <c r="I31" s="147"/>
      <c r="J31" s="147"/>
    </row>
    <row r="32" spans="1:10" ht="126">
      <c r="A32" s="60">
        <v>21</v>
      </c>
      <c r="B32" s="147" t="s">
        <v>6216</v>
      </c>
      <c r="C32" s="147" t="s">
        <v>6217</v>
      </c>
      <c r="D32" s="381" t="s">
        <v>6218</v>
      </c>
      <c r="E32" s="381">
        <v>2500000</v>
      </c>
      <c r="F32" s="147" t="s">
        <v>4</v>
      </c>
      <c r="G32" s="147"/>
      <c r="H32" s="147"/>
      <c r="I32" s="147"/>
      <c r="J32" s="147"/>
    </row>
    <row r="33" spans="1:10" ht="78.75">
      <c r="A33" s="60">
        <v>22</v>
      </c>
      <c r="B33" s="147" t="s">
        <v>6219</v>
      </c>
      <c r="C33" s="147" t="s">
        <v>6220</v>
      </c>
      <c r="D33" s="381" t="s">
        <v>6221</v>
      </c>
      <c r="E33" s="381">
        <v>1500000</v>
      </c>
      <c r="F33" s="147" t="s">
        <v>558</v>
      </c>
      <c r="G33" s="147"/>
      <c r="H33" s="147"/>
      <c r="I33" s="147"/>
      <c r="J33" s="147"/>
    </row>
    <row r="34" spans="1:10" ht="78.75">
      <c r="A34" s="60">
        <v>23</v>
      </c>
      <c r="B34" s="147" t="s">
        <v>6222</v>
      </c>
      <c r="C34" s="147" t="s">
        <v>6223</v>
      </c>
      <c r="D34" s="381" t="s">
        <v>6221</v>
      </c>
      <c r="E34" s="381">
        <v>1500000</v>
      </c>
      <c r="F34" s="147" t="s">
        <v>4</v>
      </c>
      <c r="G34" s="147"/>
      <c r="H34" s="147"/>
      <c r="I34" s="147"/>
      <c r="J34" s="147"/>
    </row>
    <row r="35" spans="1:10" ht="94.5">
      <c r="A35" s="60">
        <v>24</v>
      </c>
      <c r="B35" s="147" t="s">
        <v>6224</v>
      </c>
      <c r="C35" s="147" t="s">
        <v>6225</v>
      </c>
      <c r="D35" s="381" t="s">
        <v>6226</v>
      </c>
      <c r="E35" s="381">
        <v>3000000</v>
      </c>
      <c r="F35" s="147" t="s">
        <v>118</v>
      </c>
      <c r="G35" s="147"/>
      <c r="H35" s="147"/>
      <c r="I35" s="147"/>
      <c r="J35" s="147"/>
    </row>
    <row r="36" spans="1:10" ht="126">
      <c r="A36" s="60">
        <v>25</v>
      </c>
      <c r="B36" s="147" t="s">
        <v>6227</v>
      </c>
      <c r="C36" s="147" t="s">
        <v>6228</v>
      </c>
      <c r="D36" s="381" t="s">
        <v>6229</v>
      </c>
      <c r="E36" s="381">
        <v>2700000</v>
      </c>
      <c r="F36" s="147" t="s">
        <v>466</v>
      </c>
      <c r="G36" s="147"/>
      <c r="H36" s="147"/>
      <c r="I36" s="147"/>
      <c r="J36" s="147"/>
    </row>
    <row r="37" spans="1:10" ht="47.25">
      <c r="A37" s="60">
        <v>26</v>
      </c>
      <c r="B37" s="147" t="s">
        <v>6230</v>
      </c>
      <c r="C37" s="147" t="s">
        <v>6231</v>
      </c>
      <c r="D37" s="147" t="s">
        <v>6232</v>
      </c>
      <c r="E37" s="381">
        <v>1000000</v>
      </c>
      <c r="F37" s="147" t="s">
        <v>4</v>
      </c>
      <c r="G37" s="147"/>
      <c r="H37" s="147"/>
      <c r="I37" s="147"/>
      <c r="J37" s="147"/>
    </row>
    <row r="38" spans="1:10" ht="110.25">
      <c r="A38" s="60">
        <v>27</v>
      </c>
      <c r="B38" s="147" t="s">
        <v>6233</v>
      </c>
      <c r="C38" s="147" t="s">
        <v>6234</v>
      </c>
      <c r="D38" s="147" t="s">
        <v>6235</v>
      </c>
      <c r="E38" s="381">
        <v>2500000</v>
      </c>
      <c r="F38" s="147" t="s">
        <v>4</v>
      </c>
      <c r="G38" s="147"/>
      <c r="H38" s="147"/>
      <c r="I38" s="147"/>
      <c r="J38" s="147"/>
    </row>
    <row r="39" spans="1:10" ht="126">
      <c r="A39" s="60">
        <v>28</v>
      </c>
      <c r="B39" s="147" t="s">
        <v>6236</v>
      </c>
      <c r="C39" s="147" t="s">
        <v>6237</v>
      </c>
      <c r="D39" s="381" t="s">
        <v>6238</v>
      </c>
      <c r="E39" s="381">
        <v>2400000</v>
      </c>
      <c r="F39" s="147" t="s">
        <v>4</v>
      </c>
      <c r="G39" s="147"/>
      <c r="H39" s="147"/>
      <c r="I39" s="147"/>
      <c r="J39" s="147"/>
    </row>
    <row r="40" spans="1:10" ht="126">
      <c r="A40" s="60">
        <v>29</v>
      </c>
      <c r="B40" s="147" t="s">
        <v>6239</v>
      </c>
      <c r="C40" s="147" t="s">
        <v>6240</v>
      </c>
      <c r="D40" s="381" t="s">
        <v>6241</v>
      </c>
      <c r="E40" s="381">
        <v>2500000</v>
      </c>
      <c r="F40" s="147" t="s">
        <v>6209</v>
      </c>
      <c r="G40" s="147"/>
      <c r="H40" s="147"/>
      <c r="I40" s="147"/>
      <c r="J40" s="147"/>
    </row>
    <row r="41" spans="1:10" ht="110.25">
      <c r="A41" s="60">
        <v>30</v>
      </c>
      <c r="B41" s="147" t="s">
        <v>6242</v>
      </c>
      <c r="C41" s="147" t="s">
        <v>6243</v>
      </c>
      <c r="D41" s="147" t="s">
        <v>6244</v>
      </c>
      <c r="E41" s="381">
        <v>2500000</v>
      </c>
      <c r="F41" s="147" t="s">
        <v>4</v>
      </c>
      <c r="G41" s="147"/>
      <c r="H41" s="147"/>
      <c r="I41" s="147"/>
      <c r="J41" s="147"/>
    </row>
    <row r="42" spans="1:10" ht="110.25">
      <c r="A42" s="60">
        <v>31</v>
      </c>
      <c r="B42" s="147" t="s">
        <v>7090</v>
      </c>
      <c r="C42" s="147" t="s">
        <v>6245</v>
      </c>
      <c r="D42" s="147" t="s">
        <v>7091</v>
      </c>
      <c r="E42" s="381">
        <v>2300000</v>
      </c>
      <c r="F42" s="147" t="s">
        <v>6209</v>
      </c>
      <c r="G42" s="147"/>
      <c r="H42" s="147"/>
      <c r="I42" s="147"/>
      <c r="J42" s="147"/>
    </row>
    <row r="43" spans="1:10" ht="31.5">
      <c r="A43" s="60">
        <v>32</v>
      </c>
      <c r="B43" s="147" t="s">
        <v>6242</v>
      </c>
      <c r="C43" s="147" t="s">
        <v>6246</v>
      </c>
      <c r="D43" s="147" t="s">
        <v>6247</v>
      </c>
      <c r="E43" s="381">
        <v>1000000</v>
      </c>
      <c r="F43" s="147" t="s">
        <v>4</v>
      </c>
      <c r="G43" s="147"/>
      <c r="H43" s="147"/>
      <c r="I43" s="147"/>
      <c r="J43" s="147"/>
    </row>
    <row r="44" spans="1:10">
      <c r="B44" s="2158" t="s">
        <v>6248</v>
      </c>
      <c r="C44" s="2158"/>
      <c r="D44" s="147"/>
      <c r="E44" s="381"/>
      <c r="F44" s="147"/>
      <c r="G44" s="147"/>
      <c r="H44" s="147"/>
      <c r="I44" s="147"/>
      <c r="J44" s="147"/>
    </row>
    <row r="45" spans="1:10" ht="94.5">
      <c r="A45" s="60">
        <v>33</v>
      </c>
      <c r="B45" s="147" t="s">
        <v>6249</v>
      </c>
      <c r="C45" s="147" t="s">
        <v>6250</v>
      </c>
      <c r="D45" s="147" t="s">
        <v>6251</v>
      </c>
      <c r="E45" s="381">
        <v>1000000</v>
      </c>
      <c r="F45" s="147" t="s">
        <v>6209</v>
      </c>
      <c r="G45" s="147"/>
      <c r="H45" s="147"/>
      <c r="I45" s="147"/>
      <c r="J45" s="147"/>
    </row>
    <row r="46" spans="1:10" ht="110.25">
      <c r="A46" s="60">
        <v>34</v>
      </c>
      <c r="B46" s="147" t="s">
        <v>6252</v>
      </c>
      <c r="C46" s="147" t="s">
        <v>6253</v>
      </c>
      <c r="D46" s="147" t="s">
        <v>7092</v>
      </c>
      <c r="E46" s="381">
        <v>4500000</v>
      </c>
      <c r="F46" s="147" t="s">
        <v>4</v>
      </c>
      <c r="G46" s="147"/>
      <c r="H46" s="147"/>
      <c r="I46" s="147"/>
      <c r="J46" s="147"/>
    </row>
    <row r="47" spans="1:10" ht="141.75">
      <c r="A47" s="60">
        <v>35</v>
      </c>
      <c r="B47" s="147" t="s">
        <v>6254</v>
      </c>
      <c r="C47" s="147" t="s">
        <v>6255</v>
      </c>
      <c r="D47" s="147" t="s">
        <v>7093</v>
      </c>
      <c r="E47" s="381">
        <v>4800000</v>
      </c>
      <c r="F47" s="147" t="s">
        <v>6209</v>
      </c>
      <c r="G47" s="147"/>
      <c r="H47" s="147"/>
      <c r="I47" s="147"/>
      <c r="J47" s="147"/>
    </row>
    <row r="48" spans="1:10" ht="110.25">
      <c r="A48" s="60">
        <v>36</v>
      </c>
      <c r="B48" s="147" t="s">
        <v>6256</v>
      </c>
      <c r="C48" s="147" t="s">
        <v>6257</v>
      </c>
      <c r="D48" s="147" t="s">
        <v>6258</v>
      </c>
      <c r="E48" s="381">
        <v>3000000</v>
      </c>
      <c r="F48" s="147" t="s">
        <v>4</v>
      </c>
      <c r="G48" s="147"/>
      <c r="H48" s="147"/>
      <c r="I48" s="147"/>
      <c r="J48" s="147"/>
    </row>
    <row r="49" spans="1:10" ht="110.25">
      <c r="A49" s="60">
        <v>37</v>
      </c>
      <c r="B49" s="147" t="s">
        <v>6259</v>
      </c>
      <c r="C49" s="147" t="s">
        <v>6260</v>
      </c>
      <c r="D49" s="147" t="s">
        <v>6261</v>
      </c>
      <c r="E49" s="381">
        <v>3000000</v>
      </c>
      <c r="F49" s="147" t="s">
        <v>4</v>
      </c>
      <c r="G49" s="147"/>
      <c r="H49" s="147"/>
      <c r="I49" s="147"/>
      <c r="J49" s="147"/>
    </row>
    <row r="50" spans="1:10" s="383" customFormat="1" ht="78.75">
      <c r="A50" s="60">
        <v>39</v>
      </c>
      <c r="B50" s="147" t="s">
        <v>6262</v>
      </c>
      <c r="C50" s="147" t="s">
        <v>6263</v>
      </c>
      <c r="D50" s="147" t="s">
        <v>6264</v>
      </c>
      <c r="E50" s="381">
        <v>1000000</v>
      </c>
      <c r="F50" s="147" t="s">
        <v>4</v>
      </c>
      <c r="G50" s="382"/>
      <c r="H50" s="382"/>
      <c r="I50" s="382"/>
      <c r="J50" s="382"/>
    </row>
    <row r="51" spans="1:10" s="352" customFormat="1">
      <c r="A51" s="113"/>
      <c r="B51" s="2195" t="s">
        <v>148</v>
      </c>
      <c r="C51" s="2195"/>
      <c r="D51" s="113"/>
      <c r="E51" s="385"/>
      <c r="F51" s="113"/>
    </row>
    <row r="52" spans="1:10" ht="31.5">
      <c r="A52" s="60">
        <v>40</v>
      </c>
      <c r="B52" s="147" t="s">
        <v>6266</v>
      </c>
      <c r="C52" s="147" t="s">
        <v>6267</v>
      </c>
      <c r="D52" s="147" t="s">
        <v>6268</v>
      </c>
      <c r="E52" s="381">
        <v>1500000</v>
      </c>
      <c r="F52" s="147" t="s">
        <v>4</v>
      </c>
    </row>
    <row r="53" spans="1:10" ht="78.75">
      <c r="A53" s="60">
        <v>41</v>
      </c>
      <c r="B53" s="147" t="s">
        <v>7098</v>
      </c>
      <c r="C53" s="147" t="s">
        <v>6271</v>
      </c>
      <c r="D53" s="147" t="s">
        <v>6272</v>
      </c>
      <c r="E53" s="381">
        <v>1000000</v>
      </c>
      <c r="F53" s="147" t="s">
        <v>118</v>
      </c>
    </row>
    <row r="54" spans="1:10">
      <c r="B54" s="2195" t="s">
        <v>15</v>
      </c>
      <c r="C54" s="2195"/>
      <c r="D54" s="147"/>
      <c r="E54" s="384">
        <f>SUM(E6:E53)</f>
        <v>99140875.519999996</v>
      </c>
      <c r="F54" s="147"/>
    </row>
    <row r="55" spans="1:10" s="286" customFormat="1" ht="87.75" customHeight="1">
      <c r="A55" s="2143" t="s">
        <v>3460</v>
      </c>
      <c r="B55" s="2143"/>
      <c r="C55" s="2143"/>
      <c r="D55" s="2143" t="s">
        <v>172</v>
      </c>
      <c r="E55" s="2143"/>
      <c r="F55" s="2143"/>
    </row>
    <row r="63" spans="1:10" ht="78.75">
      <c r="A63" s="97">
        <v>40</v>
      </c>
      <c r="B63" s="98" t="s">
        <v>7094</v>
      </c>
      <c r="C63" s="98" t="s">
        <v>6265</v>
      </c>
      <c r="D63" s="98" t="s">
        <v>7095</v>
      </c>
      <c r="E63" s="359">
        <v>3300000</v>
      </c>
      <c r="F63" s="98" t="s">
        <v>4</v>
      </c>
    </row>
    <row r="64" spans="1:10" ht="78.75">
      <c r="A64" s="97">
        <v>42</v>
      </c>
      <c r="B64" s="98" t="s">
        <v>7096</v>
      </c>
      <c r="C64" s="98" t="s">
        <v>6269</v>
      </c>
      <c r="D64" s="98" t="s">
        <v>7095</v>
      </c>
      <c r="E64" s="359">
        <v>3300000</v>
      </c>
      <c r="F64" s="98" t="s">
        <v>4</v>
      </c>
    </row>
    <row r="65" spans="1:6" ht="78.75">
      <c r="A65" s="97">
        <v>43</v>
      </c>
      <c r="B65" s="98" t="s">
        <v>7097</v>
      </c>
      <c r="C65" s="98" t="s">
        <v>6270</v>
      </c>
      <c r="D65" s="98" t="s">
        <v>7095</v>
      </c>
      <c r="E65" s="359">
        <v>3300000</v>
      </c>
      <c r="F65" s="98" t="s">
        <v>4</v>
      </c>
    </row>
    <row r="66" spans="1:6">
      <c r="E66" s="106">
        <f>SUM(E63:E65)</f>
        <v>9900000</v>
      </c>
    </row>
    <row r="69" spans="1:6">
      <c r="E69" s="106">
        <f>E66+E54</f>
        <v>109040875.52</v>
      </c>
    </row>
  </sheetData>
  <mergeCells count="15">
    <mergeCell ref="B54:C54"/>
    <mergeCell ref="A55:C55"/>
    <mergeCell ref="D55:F55"/>
    <mergeCell ref="B17:C17"/>
    <mergeCell ref="B19:C19"/>
    <mergeCell ref="B25:C25"/>
    <mergeCell ref="B28:C28"/>
    <mergeCell ref="B44:C44"/>
    <mergeCell ref="B51:C51"/>
    <mergeCell ref="A1:F1"/>
    <mergeCell ref="A2:F2"/>
    <mergeCell ref="A3:F3"/>
    <mergeCell ref="B5:C5"/>
    <mergeCell ref="B15:C15"/>
    <mergeCell ref="B11:D11"/>
  </mergeCells>
  <pageMargins left="0.7" right="0.7" top="0.75" bottom="0.75" header="0.3" footer="0.3"/>
  <pageSetup orientation="landscape" r:id="rId1"/>
  <headerFooter>
    <oddFooter>Page &amp;P of &amp;N</oddFooter>
  </headerFooter>
</worksheet>
</file>

<file path=xl/worksheets/sheet221.xml><?xml version="1.0" encoding="utf-8"?>
<worksheet xmlns="http://schemas.openxmlformats.org/spreadsheetml/2006/main" xmlns:r="http://schemas.openxmlformats.org/officeDocument/2006/relationships">
  <sheetPr>
    <tabColor theme="5" tint="-0.499984740745262"/>
  </sheetPr>
  <dimension ref="A1:F75"/>
  <sheetViews>
    <sheetView topLeftCell="A52" workbookViewId="0">
      <selection activeCell="D55" sqref="D55:F55"/>
    </sheetView>
  </sheetViews>
  <sheetFormatPr defaultColWidth="16.28515625" defaultRowHeight="15.75"/>
  <cols>
    <col min="1" max="1" width="7.5703125" style="50" customWidth="1"/>
    <col min="2" max="2" width="14.42578125" style="50" customWidth="1"/>
    <col min="3" max="3" width="42.28515625" style="50" customWidth="1"/>
    <col min="4" max="4" width="24.140625" style="50" customWidth="1"/>
    <col min="5" max="5" width="21.5703125" style="131" customWidth="1"/>
    <col min="6" max="6" width="11.5703125" style="50" customWidth="1"/>
    <col min="7" max="16384" width="16.28515625" style="50"/>
  </cols>
  <sheetData>
    <row r="1" spans="1:6">
      <c r="A1" s="2149" t="s">
        <v>133</v>
      </c>
      <c r="B1" s="2149"/>
      <c r="C1" s="2149"/>
      <c r="D1" s="2149"/>
      <c r="E1" s="2149"/>
      <c r="F1" s="2149"/>
    </row>
    <row r="2" spans="1:6">
      <c r="A2" s="2149" t="s">
        <v>6273</v>
      </c>
      <c r="B2" s="2149"/>
      <c r="C2" s="2149"/>
      <c r="D2" s="2149"/>
      <c r="E2" s="2149"/>
      <c r="F2" s="2149"/>
    </row>
    <row r="3" spans="1:6">
      <c r="A3" s="2149" t="s">
        <v>140</v>
      </c>
      <c r="B3" s="2149"/>
      <c r="C3" s="2149"/>
      <c r="D3" s="2149"/>
      <c r="E3" s="2149"/>
      <c r="F3" s="2149"/>
    </row>
    <row r="4" spans="1:6" ht="36.75" customHeight="1">
      <c r="A4" s="100" t="s">
        <v>134</v>
      </c>
      <c r="B4" s="114" t="s">
        <v>135</v>
      </c>
      <c r="C4" s="112" t="s">
        <v>0</v>
      </c>
      <c r="D4" s="105" t="s">
        <v>4326</v>
      </c>
      <c r="E4" s="4" t="s">
        <v>4327</v>
      </c>
      <c r="F4" s="355" t="s">
        <v>1489</v>
      </c>
    </row>
    <row r="5" spans="1:6" s="126" customFormat="1" ht="15.75" customHeight="1">
      <c r="A5" s="253"/>
      <c r="B5" s="2192" t="s">
        <v>4328</v>
      </c>
      <c r="C5" s="2194"/>
      <c r="D5" s="377"/>
      <c r="E5" s="380"/>
      <c r="F5" s="377"/>
    </row>
    <row r="6" spans="1:6" ht="31.5">
      <c r="A6" s="50">
        <v>1</v>
      </c>
      <c r="B6" s="50" t="s">
        <v>1</v>
      </c>
      <c r="C6" s="50" t="s">
        <v>6274</v>
      </c>
      <c r="D6" s="50" t="s">
        <v>3</v>
      </c>
      <c r="E6" s="131">
        <v>2097360</v>
      </c>
      <c r="F6" s="51" t="s">
        <v>466</v>
      </c>
    </row>
    <row r="7" spans="1:6" ht="94.5">
      <c r="A7" s="50">
        <v>2</v>
      </c>
      <c r="B7" s="50" t="s">
        <v>5</v>
      </c>
      <c r="C7" s="50" t="s">
        <v>6275</v>
      </c>
      <c r="D7" s="50" t="s">
        <v>1304</v>
      </c>
      <c r="E7" s="131">
        <v>2416767.7999999998</v>
      </c>
      <c r="F7" s="51" t="s">
        <v>466</v>
      </c>
    </row>
    <row r="8" spans="1:6" ht="31.5">
      <c r="A8" s="50">
        <v>3</v>
      </c>
      <c r="B8" s="50" t="s">
        <v>7</v>
      </c>
      <c r="C8" s="50" t="s">
        <v>6276</v>
      </c>
      <c r="D8" s="50" t="s">
        <v>9</v>
      </c>
      <c r="E8" s="131">
        <v>103680</v>
      </c>
      <c r="F8" s="51" t="s">
        <v>466</v>
      </c>
    </row>
    <row r="9" spans="1:6" ht="31.5">
      <c r="A9" s="50">
        <v>4</v>
      </c>
      <c r="B9" s="50" t="s">
        <v>10</v>
      </c>
      <c r="C9" s="50" t="s">
        <v>6277</v>
      </c>
      <c r="D9" s="50" t="s">
        <v>175</v>
      </c>
      <c r="E9" s="131">
        <v>46800</v>
      </c>
      <c r="F9" s="51" t="s">
        <v>466</v>
      </c>
    </row>
    <row r="10" spans="1:6" ht="47.25">
      <c r="A10" s="50">
        <v>5</v>
      </c>
      <c r="B10" s="50" t="s">
        <v>12</v>
      </c>
      <c r="C10" s="50" t="s">
        <v>6278</v>
      </c>
      <c r="D10" s="50" t="s">
        <v>14</v>
      </c>
      <c r="E10" s="131">
        <v>1877845.2</v>
      </c>
      <c r="F10" s="51" t="s">
        <v>466</v>
      </c>
    </row>
    <row r="11" spans="1:6" s="126" customFormat="1">
      <c r="A11" s="159"/>
      <c r="B11" s="2215" t="s">
        <v>142</v>
      </c>
      <c r="C11" s="2220"/>
      <c r="D11" s="2216"/>
      <c r="E11" s="119"/>
      <c r="F11" s="50"/>
    </row>
    <row r="12" spans="1:6" ht="78.75">
      <c r="A12" s="50">
        <v>6</v>
      </c>
      <c r="B12" s="50" t="s">
        <v>5</v>
      </c>
      <c r="C12" s="50" t="s">
        <v>6279</v>
      </c>
      <c r="D12" s="50" t="s">
        <v>686</v>
      </c>
      <c r="E12" s="131">
        <v>908490.4</v>
      </c>
      <c r="F12" s="51" t="s">
        <v>466</v>
      </c>
    </row>
    <row r="13" spans="1:6" ht="47.25">
      <c r="A13" s="50">
        <v>7</v>
      </c>
      <c r="B13" s="50" t="s">
        <v>12</v>
      </c>
      <c r="C13" s="50" t="s">
        <v>6280</v>
      </c>
      <c r="D13" s="50" t="s">
        <v>14</v>
      </c>
      <c r="E13" s="131">
        <v>1362735.6</v>
      </c>
      <c r="F13" s="51" t="s">
        <v>466</v>
      </c>
    </row>
    <row r="14" spans="1:6" ht="63">
      <c r="A14" s="50">
        <v>8</v>
      </c>
      <c r="B14" s="50" t="s">
        <v>3655</v>
      </c>
      <c r="C14" s="50" t="s">
        <v>6281</v>
      </c>
      <c r="D14" s="50" t="s">
        <v>1736</v>
      </c>
      <c r="E14" s="131">
        <v>1000000</v>
      </c>
      <c r="F14" s="51" t="s">
        <v>466</v>
      </c>
    </row>
    <row r="15" spans="1:6">
      <c r="B15" s="2215" t="s">
        <v>143</v>
      </c>
      <c r="C15" s="2216"/>
      <c r="F15" s="51"/>
    </row>
    <row r="16" spans="1:6" ht="78.75">
      <c r="A16" s="50">
        <v>9</v>
      </c>
      <c r="B16" s="50" t="s">
        <v>475</v>
      </c>
      <c r="C16" s="50" t="s">
        <v>6282</v>
      </c>
      <c r="D16" s="50" t="s">
        <v>22</v>
      </c>
      <c r="E16" s="131">
        <v>5738993.4500000002</v>
      </c>
      <c r="F16" s="51" t="s">
        <v>466</v>
      </c>
    </row>
    <row r="17" spans="1:6">
      <c r="B17" s="2215" t="s">
        <v>555</v>
      </c>
      <c r="C17" s="2216"/>
      <c r="F17" s="51"/>
    </row>
    <row r="18" spans="1:6" ht="94.5">
      <c r="A18" s="50">
        <v>10</v>
      </c>
      <c r="B18" s="50" t="s">
        <v>381</v>
      </c>
      <c r="C18" s="50" t="s">
        <v>6283</v>
      </c>
      <c r="D18" s="50" t="s">
        <v>24</v>
      </c>
      <c r="E18" s="133">
        <v>2180818</v>
      </c>
      <c r="F18" s="51" t="s">
        <v>466</v>
      </c>
    </row>
    <row r="19" spans="1:6" s="126" customFormat="1">
      <c r="A19" s="159"/>
      <c r="B19" s="2171" t="s">
        <v>4536</v>
      </c>
      <c r="C19" s="2171"/>
      <c r="D19" s="50"/>
      <c r="E19" s="119"/>
      <c r="F19" s="50"/>
    </row>
    <row r="20" spans="1:6" ht="283.5">
      <c r="A20" s="60">
        <v>11</v>
      </c>
      <c r="B20" s="107" t="s">
        <v>6284</v>
      </c>
      <c r="C20" s="60" t="s">
        <v>6285</v>
      </c>
      <c r="D20" s="60" t="s">
        <v>7081</v>
      </c>
      <c r="E20" s="133">
        <v>2180818</v>
      </c>
      <c r="F20" s="107" t="s">
        <v>466</v>
      </c>
    </row>
    <row r="21" spans="1:6">
      <c r="B21" s="2189" t="s">
        <v>593</v>
      </c>
      <c r="C21" s="2191"/>
      <c r="E21" s="133"/>
      <c r="F21" s="51"/>
    </row>
    <row r="22" spans="1:6" ht="47.25">
      <c r="A22" s="50">
        <v>12</v>
      </c>
      <c r="B22" s="50" t="s">
        <v>39</v>
      </c>
      <c r="C22" s="50" t="s">
        <v>6286</v>
      </c>
      <c r="D22" s="50" t="s">
        <v>264</v>
      </c>
      <c r="E22" s="131">
        <v>20000000</v>
      </c>
      <c r="F22" s="51" t="s">
        <v>466</v>
      </c>
    </row>
    <row r="23" spans="1:6" ht="47.25">
      <c r="A23" s="50">
        <v>13</v>
      </c>
      <c r="B23" s="50" t="s">
        <v>41</v>
      </c>
      <c r="C23" s="50" t="s">
        <v>6287</v>
      </c>
      <c r="D23" s="50" t="s">
        <v>264</v>
      </c>
      <c r="E23" s="131">
        <v>7260218.0700000003</v>
      </c>
      <c r="F23" s="51" t="s">
        <v>466</v>
      </c>
    </row>
    <row r="24" spans="1:6">
      <c r="B24" s="2215" t="s">
        <v>810</v>
      </c>
      <c r="C24" s="2216"/>
      <c r="F24" s="51"/>
    </row>
    <row r="25" spans="1:6" ht="110.25">
      <c r="A25" s="50">
        <v>14</v>
      </c>
      <c r="B25" s="51" t="s">
        <v>6288</v>
      </c>
      <c r="C25" s="51" t="s">
        <v>6289</v>
      </c>
      <c r="D25" s="51" t="s">
        <v>6290</v>
      </c>
      <c r="E25" s="133">
        <v>1100000</v>
      </c>
      <c r="F25" s="50" t="s">
        <v>4</v>
      </c>
    </row>
    <row r="26" spans="1:6" ht="94.5">
      <c r="A26" s="50">
        <v>15</v>
      </c>
      <c r="B26" s="51" t="s">
        <v>6297</v>
      </c>
      <c r="C26" s="51" t="s">
        <v>6298</v>
      </c>
      <c r="D26" s="51" t="s">
        <v>6299</v>
      </c>
      <c r="E26" s="133">
        <v>500000</v>
      </c>
      <c r="F26" s="50" t="s">
        <v>118</v>
      </c>
    </row>
    <row r="27" spans="1:6" ht="94.5">
      <c r="A27" s="50">
        <v>16</v>
      </c>
      <c r="B27" s="51" t="s">
        <v>6300</v>
      </c>
      <c r="C27" s="51" t="s">
        <v>6301</v>
      </c>
      <c r="D27" s="51" t="s">
        <v>6302</v>
      </c>
      <c r="E27" s="133">
        <v>250000</v>
      </c>
      <c r="F27" s="50" t="s">
        <v>118</v>
      </c>
    </row>
    <row r="28" spans="1:6" ht="78.75">
      <c r="A28" s="50">
        <v>17</v>
      </c>
      <c r="B28" s="51" t="s">
        <v>6303</v>
      </c>
      <c r="C28" s="51" t="s">
        <v>6304</v>
      </c>
      <c r="D28" s="51" t="s">
        <v>6305</v>
      </c>
      <c r="E28" s="133">
        <v>150000</v>
      </c>
      <c r="F28" s="50" t="s">
        <v>272</v>
      </c>
    </row>
    <row r="29" spans="1:6" ht="110.25">
      <c r="A29" s="50">
        <v>18</v>
      </c>
      <c r="B29" s="51" t="s">
        <v>6306</v>
      </c>
      <c r="C29" s="51" t="s">
        <v>6307</v>
      </c>
      <c r="D29" s="51" t="s">
        <v>6308</v>
      </c>
      <c r="E29" s="133">
        <v>600000</v>
      </c>
      <c r="F29" s="50" t="s">
        <v>272</v>
      </c>
    </row>
    <row r="30" spans="1:6" ht="63">
      <c r="A30" s="50">
        <v>19</v>
      </c>
      <c r="B30" s="51" t="s">
        <v>6309</v>
      </c>
      <c r="C30" s="51" t="s">
        <v>6310</v>
      </c>
      <c r="D30" s="51" t="s">
        <v>6311</v>
      </c>
      <c r="E30" s="133">
        <v>450000</v>
      </c>
      <c r="F30" s="50" t="s">
        <v>118</v>
      </c>
    </row>
    <row r="31" spans="1:6">
      <c r="B31" s="2189" t="s">
        <v>2487</v>
      </c>
      <c r="C31" s="2191"/>
      <c r="D31" s="51"/>
      <c r="E31" s="133"/>
    </row>
    <row r="32" spans="1:6" ht="63">
      <c r="A32" s="50">
        <v>20</v>
      </c>
      <c r="B32" s="51" t="s">
        <v>6312</v>
      </c>
      <c r="C32" s="50" t="s">
        <v>6313</v>
      </c>
      <c r="D32" s="51" t="s">
        <v>6314</v>
      </c>
      <c r="E32" s="133">
        <v>3470876</v>
      </c>
      <c r="F32" s="50" t="s">
        <v>4</v>
      </c>
    </row>
    <row r="33" spans="1:6" ht="94.5">
      <c r="A33" s="50">
        <v>21</v>
      </c>
      <c r="B33" s="51" t="s">
        <v>6315</v>
      </c>
      <c r="C33" s="50" t="s">
        <v>6316</v>
      </c>
      <c r="D33" s="51" t="s">
        <v>6317</v>
      </c>
      <c r="E33" s="133">
        <v>200000</v>
      </c>
      <c r="F33" s="50" t="s">
        <v>118</v>
      </c>
    </row>
    <row r="34" spans="1:6" ht="78.75">
      <c r="A34" s="50">
        <v>22</v>
      </c>
      <c r="B34" s="51" t="s">
        <v>7083</v>
      </c>
      <c r="C34" s="50" t="s">
        <v>6318</v>
      </c>
      <c r="D34" s="51" t="s">
        <v>6319</v>
      </c>
      <c r="E34" s="133">
        <v>750000</v>
      </c>
      <c r="F34" s="50" t="s">
        <v>118</v>
      </c>
    </row>
    <row r="35" spans="1:6" ht="47.25">
      <c r="A35" s="50">
        <v>23</v>
      </c>
      <c r="B35" s="51" t="s">
        <v>7082</v>
      </c>
      <c r="C35" s="50" t="s">
        <v>6320</v>
      </c>
      <c r="D35" s="51" t="s">
        <v>813</v>
      </c>
      <c r="E35" s="133">
        <v>2450000</v>
      </c>
      <c r="F35" s="50" t="s">
        <v>4</v>
      </c>
    </row>
    <row r="36" spans="1:6" ht="47.25">
      <c r="A36" s="50">
        <v>24</v>
      </c>
      <c r="B36" s="51" t="s">
        <v>7084</v>
      </c>
      <c r="C36" s="50" t="s">
        <v>6321</v>
      </c>
      <c r="D36" s="51" t="s">
        <v>6322</v>
      </c>
      <c r="E36" s="133">
        <v>800000</v>
      </c>
      <c r="F36" s="50" t="s">
        <v>118</v>
      </c>
    </row>
    <row r="37" spans="1:6" ht="63">
      <c r="A37" s="50">
        <v>25</v>
      </c>
      <c r="B37" s="51" t="s">
        <v>6323</v>
      </c>
      <c r="C37" s="50" t="s">
        <v>6324</v>
      </c>
      <c r="D37" s="51" t="s">
        <v>6325</v>
      </c>
      <c r="E37" s="133">
        <v>1100000</v>
      </c>
      <c r="F37" s="50" t="s">
        <v>118</v>
      </c>
    </row>
    <row r="38" spans="1:6" ht="47.25">
      <c r="A38" s="50">
        <v>26</v>
      </c>
      <c r="B38" s="51" t="s">
        <v>6326</v>
      </c>
      <c r="C38" s="50" t="s">
        <v>6327</v>
      </c>
      <c r="D38" s="51" t="s">
        <v>6328</v>
      </c>
      <c r="E38" s="133">
        <v>1300000</v>
      </c>
      <c r="F38" s="50" t="s">
        <v>118</v>
      </c>
    </row>
    <row r="39" spans="1:6" ht="63">
      <c r="A39" s="50">
        <v>27</v>
      </c>
      <c r="B39" s="51" t="s">
        <v>6329</v>
      </c>
      <c r="C39" s="50" t="s">
        <v>6330</v>
      </c>
      <c r="D39" s="51" t="s">
        <v>6331</v>
      </c>
      <c r="E39" s="133">
        <v>600000</v>
      </c>
      <c r="F39" s="50" t="s">
        <v>272</v>
      </c>
    </row>
    <row r="40" spans="1:6" ht="141.75">
      <c r="A40" s="50">
        <v>28</v>
      </c>
      <c r="B40" s="51" t="s">
        <v>6332</v>
      </c>
      <c r="C40" s="50" t="s">
        <v>6333</v>
      </c>
      <c r="D40" s="51" t="s">
        <v>6334</v>
      </c>
      <c r="E40" s="133">
        <v>220000</v>
      </c>
      <c r="F40" s="50" t="s">
        <v>4</v>
      </c>
    </row>
    <row r="41" spans="1:6" ht="47.25">
      <c r="A41" s="50">
        <v>29</v>
      </c>
      <c r="B41" s="51" t="s">
        <v>6335</v>
      </c>
      <c r="C41" s="50" t="s">
        <v>6336</v>
      </c>
      <c r="D41" s="51" t="s">
        <v>6337</v>
      </c>
      <c r="E41" s="133">
        <v>500000</v>
      </c>
      <c r="F41" s="50" t="s">
        <v>118</v>
      </c>
    </row>
    <row r="42" spans="1:6" s="356" customFormat="1">
      <c r="A42" s="50"/>
      <c r="B42" s="2145" t="s">
        <v>148</v>
      </c>
      <c r="C42" s="2179"/>
      <c r="D42" s="376"/>
      <c r="E42" s="378"/>
      <c r="F42" s="101"/>
    </row>
    <row r="43" spans="1:6" ht="47.25">
      <c r="A43" s="50">
        <v>30</v>
      </c>
      <c r="B43" s="51" t="s">
        <v>6338</v>
      </c>
      <c r="C43" s="50" t="s">
        <v>6339</v>
      </c>
      <c r="D43" s="51" t="s">
        <v>6340</v>
      </c>
      <c r="E43" s="133">
        <v>2400000</v>
      </c>
      <c r="F43" s="50" t="s">
        <v>4</v>
      </c>
    </row>
    <row r="44" spans="1:6" ht="157.5">
      <c r="A44" s="50">
        <v>31</v>
      </c>
      <c r="B44" s="51" t="s">
        <v>6341</v>
      </c>
      <c r="C44" s="50" t="s">
        <v>6342</v>
      </c>
      <c r="D44" s="51" t="s">
        <v>6344</v>
      </c>
      <c r="E44" s="133">
        <v>2000000</v>
      </c>
      <c r="F44" s="50" t="s">
        <v>4</v>
      </c>
    </row>
    <row r="45" spans="1:6" ht="47.25">
      <c r="A45" s="50">
        <v>32</v>
      </c>
      <c r="B45" s="51" t="s">
        <v>6345</v>
      </c>
      <c r="C45" s="50" t="s">
        <v>6346</v>
      </c>
      <c r="D45" s="51" t="s">
        <v>6347</v>
      </c>
      <c r="E45" s="133">
        <v>500000</v>
      </c>
      <c r="F45" s="50" t="s">
        <v>118</v>
      </c>
    </row>
    <row r="46" spans="1:6" ht="31.5">
      <c r="A46" s="50">
        <v>33</v>
      </c>
      <c r="B46" s="51" t="s">
        <v>6348</v>
      </c>
      <c r="C46" s="50" t="s">
        <v>6349</v>
      </c>
      <c r="D46" s="51" t="s">
        <v>6350</v>
      </c>
      <c r="E46" s="133">
        <v>2000000</v>
      </c>
      <c r="F46" s="50" t="s">
        <v>4</v>
      </c>
    </row>
    <row r="47" spans="1:6" ht="47.25">
      <c r="A47" s="50">
        <v>34</v>
      </c>
      <c r="B47" s="51" t="s">
        <v>6351</v>
      </c>
      <c r="C47" s="50" t="s">
        <v>6352</v>
      </c>
      <c r="D47" s="51" t="s">
        <v>6353</v>
      </c>
      <c r="E47" s="133">
        <v>1275473</v>
      </c>
      <c r="F47" s="50" t="s">
        <v>4</v>
      </c>
    </row>
    <row r="48" spans="1:6" ht="63">
      <c r="A48" s="50">
        <v>35</v>
      </c>
      <c r="B48" s="51" t="s">
        <v>6354</v>
      </c>
      <c r="C48" s="50" t="s">
        <v>6355</v>
      </c>
      <c r="D48" s="51" t="s">
        <v>6356</v>
      </c>
      <c r="E48" s="133">
        <v>600000</v>
      </c>
      <c r="F48" s="50" t="s">
        <v>4</v>
      </c>
    </row>
    <row r="49" spans="1:6" ht="94.5">
      <c r="A49" s="50">
        <v>36</v>
      </c>
      <c r="B49" s="51" t="s">
        <v>7085</v>
      </c>
      <c r="C49" s="50" t="s">
        <v>6357</v>
      </c>
      <c r="D49" s="51" t="s">
        <v>7086</v>
      </c>
      <c r="E49" s="133">
        <v>300000</v>
      </c>
      <c r="F49" s="50" t="s">
        <v>118</v>
      </c>
    </row>
    <row r="50" spans="1:6">
      <c r="B50" s="2189" t="s">
        <v>6358</v>
      </c>
      <c r="C50" s="2191"/>
      <c r="D50" s="51"/>
      <c r="E50" s="133"/>
    </row>
    <row r="51" spans="1:6" ht="63">
      <c r="A51" s="50">
        <v>37</v>
      </c>
      <c r="B51" s="51" t="s">
        <v>6359</v>
      </c>
      <c r="C51" s="73" t="s">
        <v>6360</v>
      </c>
      <c r="D51" s="51" t="s">
        <v>6361</v>
      </c>
      <c r="E51" s="133">
        <v>4000000</v>
      </c>
      <c r="F51" s="50" t="s">
        <v>4</v>
      </c>
    </row>
    <row r="52" spans="1:6">
      <c r="B52" s="2227" t="s">
        <v>15</v>
      </c>
      <c r="C52" s="2227"/>
      <c r="D52" s="2227"/>
      <c r="E52" s="379">
        <f>SUM(E6:E51)</f>
        <v>74690875.520000011</v>
      </c>
      <c r="F52" s="47"/>
    </row>
    <row r="53" spans="1:6" s="2" customFormat="1">
      <c r="A53" s="2168" t="s">
        <v>3665</v>
      </c>
      <c r="B53" s="2168"/>
      <c r="C53" s="2168"/>
      <c r="D53" s="2168"/>
      <c r="E53" s="2168"/>
      <c r="F53" s="2168"/>
    </row>
    <row r="54" spans="1:6" s="2" customFormat="1" ht="66.75" customHeight="1">
      <c r="A54" s="2168" t="s">
        <v>3666</v>
      </c>
      <c r="B54" s="2168"/>
      <c r="C54" s="2168"/>
      <c r="D54" s="2168" t="s">
        <v>3667</v>
      </c>
      <c r="E54" s="2168"/>
      <c r="F54" s="2168"/>
    </row>
    <row r="55" spans="1:6" s="2" customFormat="1" ht="96" customHeight="1">
      <c r="A55" s="2143" t="s">
        <v>3460</v>
      </c>
      <c r="B55" s="2143"/>
      <c r="C55" s="2143"/>
      <c r="D55" s="2143" t="s">
        <v>172</v>
      </c>
      <c r="E55" s="2143"/>
      <c r="F55" s="2143"/>
    </row>
    <row r="61" spans="1:6">
      <c r="D61" s="50" t="s">
        <v>1148</v>
      </c>
    </row>
    <row r="65" spans="1:6" ht="47.25">
      <c r="A65" s="50">
        <v>15</v>
      </c>
      <c r="B65" s="143" t="s">
        <v>6291</v>
      </c>
      <c r="C65" s="143" t="s">
        <v>6292</v>
      </c>
      <c r="D65" s="143" t="s">
        <v>6293</v>
      </c>
      <c r="E65" s="133">
        <v>1500000</v>
      </c>
      <c r="F65" s="97" t="s">
        <v>4</v>
      </c>
    </row>
    <row r="66" spans="1:6" ht="47.25">
      <c r="A66" s="50">
        <v>16</v>
      </c>
      <c r="B66" s="143" t="s">
        <v>6294</v>
      </c>
      <c r="C66" s="143" t="s">
        <v>6295</v>
      </c>
      <c r="D66" s="143" t="s">
        <v>6296</v>
      </c>
      <c r="E66" s="133">
        <v>500000</v>
      </c>
      <c r="F66" s="97" t="s">
        <v>4</v>
      </c>
    </row>
    <row r="67" spans="1:6" ht="47.25">
      <c r="A67" s="50">
        <v>33</v>
      </c>
      <c r="B67" s="51" t="s">
        <v>6341</v>
      </c>
      <c r="C67" s="50" t="s">
        <v>6342</v>
      </c>
      <c r="D67" s="51" t="s">
        <v>6343</v>
      </c>
      <c r="E67" s="133">
        <v>2350000</v>
      </c>
      <c r="F67" s="50" t="s">
        <v>4</v>
      </c>
    </row>
    <row r="68" spans="1:6" ht="94.5">
      <c r="A68" s="50">
        <v>41</v>
      </c>
      <c r="B68" s="51" t="s">
        <v>6362</v>
      </c>
      <c r="C68" s="73" t="s">
        <v>6360</v>
      </c>
      <c r="D68" s="51" t="s">
        <v>6363</v>
      </c>
      <c r="E68" s="133">
        <v>13000000</v>
      </c>
      <c r="F68" s="50" t="s">
        <v>4</v>
      </c>
    </row>
    <row r="69" spans="1:6" ht="94.5">
      <c r="A69" s="50">
        <v>42</v>
      </c>
      <c r="B69" s="51" t="s">
        <v>6362</v>
      </c>
      <c r="C69" s="73" t="s">
        <v>6364</v>
      </c>
      <c r="D69" s="51" t="s">
        <v>6365</v>
      </c>
      <c r="E69" s="133">
        <v>12000000</v>
      </c>
      <c r="F69" s="50" t="s">
        <v>4</v>
      </c>
    </row>
    <row r="70" spans="1:6" ht="94.5">
      <c r="A70" s="50">
        <v>43</v>
      </c>
      <c r="B70" s="51" t="s">
        <v>6362</v>
      </c>
      <c r="C70" s="73" t="s">
        <v>6366</v>
      </c>
      <c r="D70" s="51" t="s">
        <v>6367</v>
      </c>
      <c r="E70" s="133">
        <v>5000000</v>
      </c>
      <c r="F70" s="50" t="s">
        <v>4</v>
      </c>
    </row>
    <row r="71" spans="1:6">
      <c r="E71" s="131">
        <f>SUM(E65:E70)</f>
        <v>34350000</v>
      </c>
    </row>
    <row r="75" spans="1:6">
      <c r="E75" s="131">
        <f>E71+E52</f>
        <v>109040875.52000001</v>
      </c>
    </row>
  </sheetData>
  <mergeCells count="19">
    <mergeCell ref="A54:C54"/>
    <mergeCell ref="D54:F54"/>
    <mergeCell ref="A55:C55"/>
    <mergeCell ref="D55:F55"/>
    <mergeCell ref="B50:C50"/>
    <mergeCell ref="B52:D52"/>
    <mergeCell ref="A1:F1"/>
    <mergeCell ref="A2:F2"/>
    <mergeCell ref="A3:F3"/>
    <mergeCell ref="B5:C5"/>
    <mergeCell ref="B11:D11"/>
    <mergeCell ref="B15:C15"/>
    <mergeCell ref="B17:C17"/>
    <mergeCell ref="B19:C19"/>
    <mergeCell ref="B21:C21"/>
    <mergeCell ref="A53:F53"/>
    <mergeCell ref="B24:C24"/>
    <mergeCell ref="B31:C31"/>
    <mergeCell ref="B42:C42"/>
  </mergeCells>
  <pageMargins left="0.7" right="0.7" top="0.75" bottom="0.75" header="0.3" footer="0.3"/>
  <pageSetup orientation="landscape" r:id="rId1"/>
  <headerFooter>
    <oddFooter>Page &amp;P of &amp;N</oddFooter>
  </headerFooter>
</worksheet>
</file>

<file path=xl/worksheets/sheet222.xml><?xml version="1.0" encoding="utf-8"?>
<worksheet xmlns="http://schemas.openxmlformats.org/spreadsheetml/2006/main" xmlns:r="http://schemas.openxmlformats.org/officeDocument/2006/relationships">
  <sheetPr>
    <tabColor theme="5" tint="-0.499984740745262"/>
  </sheetPr>
  <dimension ref="A1:G80"/>
  <sheetViews>
    <sheetView topLeftCell="A67" workbookViewId="0">
      <selection activeCell="D68" sqref="D68"/>
    </sheetView>
  </sheetViews>
  <sheetFormatPr defaultRowHeight="15.75"/>
  <cols>
    <col min="1" max="1" width="7.28515625" style="50" customWidth="1"/>
    <col min="2" max="2" width="13.7109375" style="50" customWidth="1"/>
    <col min="3" max="3" width="42.28515625" style="50" customWidth="1"/>
    <col min="4" max="4" width="25.42578125" style="50" customWidth="1"/>
    <col min="5" max="5" width="21.5703125" style="294" customWidth="1"/>
    <col min="6" max="6" width="9.85546875" style="50" customWidth="1"/>
    <col min="7" max="7" width="17.5703125" style="50" customWidth="1"/>
    <col min="8" max="16384" width="9.140625" style="50"/>
  </cols>
  <sheetData>
    <row r="1" spans="1:6">
      <c r="A1" s="2149" t="s">
        <v>133</v>
      </c>
      <c r="B1" s="2149"/>
      <c r="C1" s="2149"/>
      <c r="D1" s="2149"/>
      <c r="E1" s="2149"/>
      <c r="F1" s="2149"/>
    </row>
    <row r="2" spans="1:6">
      <c r="A2" s="2149" t="s">
        <v>4505</v>
      </c>
      <c r="B2" s="2149"/>
      <c r="C2" s="2149"/>
      <c r="D2" s="2149"/>
      <c r="E2" s="2149"/>
      <c r="F2" s="2149"/>
    </row>
    <row r="3" spans="1:6">
      <c r="A3" s="2149" t="s">
        <v>140</v>
      </c>
      <c r="B3" s="2149"/>
      <c r="C3" s="2149"/>
      <c r="D3" s="2149"/>
      <c r="E3" s="2149"/>
      <c r="F3" s="2149"/>
    </row>
    <row r="4" spans="1:6" ht="20.25" customHeight="1">
      <c r="A4" s="100" t="s">
        <v>134</v>
      </c>
      <c r="B4" s="114" t="s">
        <v>135</v>
      </c>
      <c r="C4" s="112" t="s">
        <v>0</v>
      </c>
      <c r="D4" s="302" t="s">
        <v>4326</v>
      </c>
      <c r="E4" s="105" t="s">
        <v>4327</v>
      </c>
      <c r="F4" s="355" t="s">
        <v>1489</v>
      </c>
    </row>
    <row r="5" spans="1:6" s="804" customFormat="1" ht="15.75" customHeight="1">
      <c r="A5" s="249"/>
      <c r="B5" s="2195" t="s">
        <v>139</v>
      </c>
      <c r="C5" s="2195"/>
      <c r="D5" s="56"/>
      <c r="E5" s="380"/>
      <c r="F5" s="147"/>
    </row>
    <row r="6" spans="1:6" ht="31.5">
      <c r="A6" s="50">
        <v>1</v>
      </c>
      <c r="B6" s="50" t="s">
        <v>1</v>
      </c>
      <c r="C6" s="50" t="s">
        <v>7630</v>
      </c>
      <c r="D6" s="50" t="s">
        <v>239</v>
      </c>
      <c r="E6" s="106">
        <v>1841440</v>
      </c>
      <c r="F6" s="50" t="s">
        <v>118</v>
      </c>
    </row>
    <row r="7" spans="1:6" ht="78.75">
      <c r="A7" s="50">
        <v>2</v>
      </c>
      <c r="B7" s="50" t="s">
        <v>5</v>
      </c>
      <c r="C7" s="50" t="s">
        <v>7631</v>
      </c>
      <c r="D7" s="50" t="s">
        <v>240</v>
      </c>
      <c r="E7" s="106">
        <v>2425012.5299999998</v>
      </c>
      <c r="F7" s="50" t="s">
        <v>118</v>
      </c>
    </row>
    <row r="8" spans="1:6" ht="31.5">
      <c r="A8" s="50">
        <v>3</v>
      </c>
      <c r="B8" s="50" t="s">
        <v>7</v>
      </c>
      <c r="C8" s="51" t="s">
        <v>7632</v>
      </c>
      <c r="D8" s="50" t="s">
        <v>4506</v>
      </c>
      <c r="E8" s="106">
        <v>40000</v>
      </c>
      <c r="F8" s="50" t="s">
        <v>118</v>
      </c>
    </row>
    <row r="9" spans="1:6" ht="31.5">
      <c r="A9" s="50">
        <v>4</v>
      </c>
      <c r="B9" s="50" t="s">
        <v>10</v>
      </c>
      <c r="C9" s="51" t="s">
        <v>7633</v>
      </c>
      <c r="D9" s="50" t="s">
        <v>4507</v>
      </c>
      <c r="E9" s="106">
        <v>36000</v>
      </c>
      <c r="F9" s="50" t="s">
        <v>118</v>
      </c>
    </row>
    <row r="10" spans="1:6" ht="47.25">
      <c r="A10" s="50">
        <v>5</v>
      </c>
      <c r="B10" s="50" t="s">
        <v>12</v>
      </c>
      <c r="C10" s="50" t="s">
        <v>7634</v>
      </c>
      <c r="D10" s="50" t="s">
        <v>14</v>
      </c>
      <c r="E10" s="106">
        <v>2200000</v>
      </c>
      <c r="F10" s="50" t="s">
        <v>118</v>
      </c>
    </row>
    <row r="11" spans="1:6" s="804" customFormat="1">
      <c r="A11" s="159"/>
      <c r="B11" s="2172" t="s">
        <v>142</v>
      </c>
      <c r="C11" s="2172"/>
      <c r="D11" s="2172"/>
      <c r="E11" s="119"/>
      <c r="F11" s="50"/>
    </row>
    <row r="12" spans="1:6" ht="78.75">
      <c r="A12" s="50">
        <v>6</v>
      </c>
      <c r="B12" s="50" t="s">
        <v>799</v>
      </c>
      <c r="C12" s="50" t="s">
        <v>7635</v>
      </c>
      <c r="D12" s="50" t="s">
        <v>242</v>
      </c>
      <c r="E12" s="106">
        <v>271226.27</v>
      </c>
      <c r="F12" s="50" t="s">
        <v>118</v>
      </c>
    </row>
    <row r="13" spans="1:6" ht="63">
      <c r="A13" s="50">
        <v>7</v>
      </c>
      <c r="B13" s="50" t="s">
        <v>12</v>
      </c>
      <c r="C13" s="50" t="s">
        <v>7636</v>
      </c>
      <c r="D13" s="51" t="s">
        <v>7679</v>
      </c>
      <c r="E13" s="106">
        <v>1500000</v>
      </c>
      <c r="F13" s="50" t="s">
        <v>118</v>
      </c>
    </row>
    <row r="14" spans="1:6" ht="78.75">
      <c r="A14" s="50">
        <v>8</v>
      </c>
      <c r="B14" s="50" t="s">
        <v>360</v>
      </c>
      <c r="C14" s="50" t="s">
        <v>7637</v>
      </c>
      <c r="D14" s="50" t="s">
        <v>7680</v>
      </c>
      <c r="E14" s="106">
        <v>1500000</v>
      </c>
      <c r="F14" s="50" t="s">
        <v>118</v>
      </c>
    </row>
    <row r="15" spans="1:6">
      <c r="B15" s="2215" t="s">
        <v>593</v>
      </c>
      <c r="C15" s="2276"/>
      <c r="E15" s="106"/>
    </row>
    <row r="16" spans="1:6" ht="47.25">
      <c r="A16" s="50">
        <v>9</v>
      </c>
      <c r="B16" s="50" t="s">
        <v>39</v>
      </c>
      <c r="C16" s="50" t="s">
        <v>7638</v>
      </c>
      <c r="D16" s="50" t="s">
        <v>4509</v>
      </c>
      <c r="E16" s="106">
        <v>18000000</v>
      </c>
      <c r="F16" s="50" t="s">
        <v>118</v>
      </c>
    </row>
    <row r="17" spans="1:6" ht="47.25">
      <c r="A17" s="50">
        <v>10</v>
      </c>
      <c r="B17" s="50" t="s">
        <v>41</v>
      </c>
      <c r="C17" s="50" t="s">
        <v>7639</v>
      </c>
      <c r="D17" s="50" t="s">
        <v>4510</v>
      </c>
      <c r="E17" s="106">
        <v>8500000</v>
      </c>
      <c r="F17" s="50" t="s">
        <v>4</v>
      </c>
    </row>
    <row r="18" spans="1:6" ht="47.25">
      <c r="A18" s="50">
        <v>11</v>
      </c>
      <c r="B18" s="50" t="s">
        <v>4511</v>
      </c>
      <c r="C18" s="50" t="s">
        <v>7640</v>
      </c>
      <c r="D18" s="50" t="s">
        <v>4510</v>
      </c>
      <c r="E18" s="106">
        <v>760218.88</v>
      </c>
      <c r="F18" s="50" t="s">
        <v>4</v>
      </c>
    </row>
    <row r="19" spans="1:6">
      <c r="B19" s="2341" t="s">
        <v>4514</v>
      </c>
      <c r="C19" s="2276"/>
      <c r="E19" s="110"/>
    </row>
    <row r="20" spans="1:6" ht="63">
      <c r="A20" s="50">
        <v>12</v>
      </c>
      <c r="B20" s="50" t="s">
        <v>195</v>
      </c>
      <c r="C20" s="50" t="s">
        <v>7642</v>
      </c>
      <c r="D20" s="50" t="s">
        <v>196</v>
      </c>
      <c r="E20" s="110">
        <v>5738993.4500000002</v>
      </c>
      <c r="F20" s="50" t="s">
        <v>4</v>
      </c>
    </row>
    <row r="21" spans="1:6">
      <c r="B21" s="2215" t="s">
        <v>2408</v>
      </c>
      <c r="C21" s="2276"/>
      <c r="E21" s="110"/>
    </row>
    <row r="22" spans="1:6" ht="63">
      <c r="A22" s="50">
        <v>13</v>
      </c>
      <c r="B22" s="50" t="s">
        <v>7595</v>
      </c>
      <c r="C22" s="51" t="s">
        <v>7643</v>
      </c>
      <c r="D22" s="51" t="s">
        <v>4515</v>
      </c>
      <c r="E22" s="106">
        <v>1000000</v>
      </c>
      <c r="F22" s="50" t="s">
        <v>4</v>
      </c>
    </row>
    <row r="23" spans="1:6" ht="126">
      <c r="A23" s="50">
        <v>14</v>
      </c>
      <c r="B23" s="51" t="s">
        <v>7596</v>
      </c>
      <c r="C23" s="51" t="s">
        <v>7644</v>
      </c>
      <c r="D23" s="50" t="s">
        <v>7681</v>
      </c>
      <c r="E23" s="106">
        <v>2000000</v>
      </c>
      <c r="F23" s="50" t="s">
        <v>4</v>
      </c>
    </row>
    <row r="24" spans="1:6" ht="47.25">
      <c r="A24" s="50">
        <v>15</v>
      </c>
      <c r="B24" s="51" t="s">
        <v>7597</v>
      </c>
      <c r="C24" s="50" t="s">
        <v>7645</v>
      </c>
      <c r="D24" s="50" t="s">
        <v>3357</v>
      </c>
      <c r="E24" s="106">
        <v>3000000</v>
      </c>
      <c r="F24" s="50" t="s">
        <v>4</v>
      </c>
    </row>
    <row r="25" spans="1:6" ht="78.75">
      <c r="A25" s="50">
        <v>16</v>
      </c>
      <c r="B25" s="50" t="s">
        <v>7599</v>
      </c>
      <c r="C25" s="50" t="s">
        <v>7647</v>
      </c>
      <c r="D25" s="51" t="s">
        <v>4516</v>
      </c>
      <c r="E25" s="106">
        <v>2000000</v>
      </c>
      <c r="F25" s="50" t="s">
        <v>4</v>
      </c>
    </row>
    <row r="26" spans="1:6" ht="63">
      <c r="A26" s="50">
        <v>17</v>
      </c>
      <c r="B26" s="50" t="s">
        <v>7600</v>
      </c>
      <c r="C26" s="50" t="s">
        <v>7648</v>
      </c>
      <c r="D26" s="50" t="s">
        <v>4517</v>
      </c>
      <c r="E26" s="106">
        <v>1000000</v>
      </c>
      <c r="F26" s="50" t="s">
        <v>4</v>
      </c>
    </row>
    <row r="27" spans="1:6" ht="141.75">
      <c r="A27" s="50">
        <v>18</v>
      </c>
      <c r="B27" s="50" t="s">
        <v>7601</v>
      </c>
      <c r="C27" s="50" t="s">
        <v>7649</v>
      </c>
      <c r="D27" s="50" t="s">
        <v>7682</v>
      </c>
      <c r="E27" s="106">
        <v>3000000</v>
      </c>
      <c r="F27" s="50" t="s">
        <v>118</v>
      </c>
    </row>
    <row r="28" spans="1:6" ht="47.25">
      <c r="A28" s="50">
        <v>19</v>
      </c>
      <c r="B28" s="50" t="s">
        <v>7603</v>
      </c>
      <c r="C28" s="50" t="s">
        <v>7651</v>
      </c>
      <c r="D28" s="160" t="s">
        <v>1246</v>
      </c>
      <c r="E28" s="106">
        <v>2000000</v>
      </c>
      <c r="F28" s="50" t="s">
        <v>4</v>
      </c>
    </row>
    <row r="29" spans="1:6" ht="47.25">
      <c r="A29" s="50">
        <v>20</v>
      </c>
      <c r="B29" s="50" t="s">
        <v>7604</v>
      </c>
      <c r="C29" s="50" t="s">
        <v>4518</v>
      </c>
      <c r="D29" s="50" t="s">
        <v>4519</v>
      </c>
      <c r="E29" s="106">
        <v>500000</v>
      </c>
      <c r="F29" s="50" t="s">
        <v>4</v>
      </c>
    </row>
    <row r="30" spans="1:6" ht="94.5">
      <c r="A30" s="50">
        <v>21</v>
      </c>
      <c r="B30" s="50" t="s">
        <v>7605</v>
      </c>
      <c r="C30" s="50" t="s">
        <v>7652</v>
      </c>
      <c r="D30" s="51" t="s">
        <v>4520</v>
      </c>
      <c r="E30" s="106">
        <v>1500000</v>
      </c>
      <c r="F30" s="50" t="s">
        <v>4</v>
      </c>
    </row>
    <row r="31" spans="1:6" ht="78.75">
      <c r="A31" s="50">
        <v>22</v>
      </c>
      <c r="B31" s="50" t="s">
        <v>7606</v>
      </c>
      <c r="C31" s="50" t="s">
        <v>7653</v>
      </c>
      <c r="D31" s="51" t="s">
        <v>4521</v>
      </c>
      <c r="E31" s="106">
        <v>1300000</v>
      </c>
      <c r="F31" s="50" t="s">
        <v>4</v>
      </c>
    </row>
    <row r="32" spans="1:6">
      <c r="B32" s="2215" t="s">
        <v>2487</v>
      </c>
      <c r="C32" s="2276"/>
      <c r="D32" s="51"/>
      <c r="E32" s="106"/>
    </row>
    <row r="33" spans="1:7" ht="94.5">
      <c r="A33" s="50">
        <v>23</v>
      </c>
      <c r="B33" s="51" t="s">
        <v>7607</v>
      </c>
      <c r="C33" s="50" t="s">
        <v>7654</v>
      </c>
      <c r="D33" s="50" t="s">
        <v>4522</v>
      </c>
      <c r="E33" s="106">
        <v>400000</v>
      </c>
      <c r="F33" s="50" t="s">
        <v>4</v>
      </c>
    </row>
    <row r="34" spans="1:7" ht="47.25">
      <c r="A34" s="50">
        <v>24</v>
      </c>
      <c r="B34" s="51" t="s">
        <v>7608</v>
      </c>
      <c r="C34" s="50" t="s">
        <v>7655</v>
      </c>
      <c r="D34" s="50" t="s">
        <v>1246</v>
      </c>
      <c r="E34" s="106">
        <v>2000000</v>
      </c>
      <c r="F34" s="50" t="s">
        <v>4</v>
      </c>
    </row>
    <row r="35" spans="1:7" ht="63">
      <c r="A35" s="50">
        <v>25</v>
      </c>
      <c r="B35" s="51" t="s">
        <v>7609</v>
      </c>
      <c r="C35" s="50" t="s">
        <v>7656</v>
      </c>
      <c r="D35" s="51" t="s">
        <v>7683</v>
      </c>
      <c r="E35" s="106">
        <v>2000000</v>
      </c>
      <c r="F35" s="50" t="s">
        <v>4</v>
      </c>
    </row>
    <row r="36" spans="1:7" ht="63">
      <c r="A36" s="50">
        <v>26</v>
      </c>
      <c r="B36" s="51" t="s">
        <v>7610</v>
      </c>
      <c r="C36" s="50" t="s">
        <v>7657</v>
      </c>
      <c r="D36" s="51" t="s">
        <v>4523</v>
      </c>
      <c r="E36" s="106">
        <v>2500000</v>
      </c>
      <c r="F36" s="50" t="s">
        <v>4</v>
      </c>
    </row>
    <row r="37" spans="1:7" ht="47.25">
      <c r="A37" s="50">
        <v>27</v>
      </c>
      <c r="B37" s="51" t="s">
        <v>7611</v>
      </c>
      <c r="C37" s="50" t="s">
        <v>7658</v>
      </c>
      <c r="D37" s="50" t="s">
        <v>4524</v>
      </c>
      <c r="E37" s="106">
        <v>2500000</v>
      </c>
      <c r="F37" s="50" t="s">
        <v>4</v>
      </c>
    </row>
    <row r="38" spans="1:7" ht="47.25">
      <c r="A38" s="50">
        <v>28</v>
      </c>
      <c r="B38" s="51" t="s">
        <v>7612</v>
      </c>
      <c r="C38" s="50" t="s">
        <v>7659</v>
      </c>
      <c r="D38" s="50" t="s">
        <v>4525</v>
      </c>
      <c r="E38" s="106">
        <v>2000000</v>
      </c>
      <c r="F38" s="50" t="s">
        <v>4</v>
      </c>
    </row>
    <row r="39" spans="1:7" ht="63">
      <c r="A39" s="50">
        <v>29</v>
      </c>
      <c r="B39" s="51" t="s">
        <v>7613</v>
      </c>
      <c r="C39" s="50" t="s">
        <v>7660</v>
      </c>
      <c r="D39" s="50" t="s">
        <v>4526</v>
      </c>
      <c r="E39" s="106">
        <v>1000000</v>
      </c>
      <c r="F39" s="50" t="s">
        <v>4</v>
      </c>
    </row>
    <row r="40" spans="1:7" ht="47.25">
      <c r="A40" s="50">
        <v>30</v>
      </c>
      <c r="B40" s="51" t="s">
        <v>7614</v>
      </c>
      <c r="C40" s="50" t="s">
        <v>7661</v>
      </c>
      <c r="D40" s="50" t="s">
        <v>4527</v>
      </c>
      <c r="E40" s="106">
        <v>1000000</v>
      </c>
      <c r="F40" s="50" t="s">
        <v>4</v>
      </c>
    </row>
    <row r="41" spans="1:7" ht="63">
      <c r="A41" s="50">
        <v>31</v>
      </c>
      <c r="B41" s="51" t="s">
        <v>7615</v>
      </c>
      <c r="C41" s="50" t="s">
        <v>7662</v>
      </c>
      <c r="D41" s="50" t="s">
        <v>4517</v>
      </c>
      <c r="E41" s="106">
        <v>1000000</v>
      </c>
      <c r="F41" s="50" t="s">
        <v>4</v>
      </c>
    </row>
    <row r="42" spans="1:7" ht="47.25">
      <c r="A42" s="50">
        <v>32</v>
      </c>
      <c r="B42" s="51" t="s">
        <v>7616</v>
      </c>
      <c r="C42" s="50" t="s">
        <v>7663</v>
      </c>
      <c r="D42" s="51" t="s">
        <v>4528</v>
      </c>
      <c r="E42" s="110">
        <v>1995123</v>
      </c>
      <c r="F42" s="50" t="s">
        <v>4</v>
      </c>
    </row>
    <row r="43" spans="1:7" s="396" customFormat="1">
      <c r="A43" s="50"/>
      <c r="B43" s="2145" t="s">
        <v>148</v>
      </c>
      <c r="C43" s="2146"/>
      <c r="D43" s="242"/>
      <c r="E43" s="837"/>
      <c r="F43" s="242"/>
      <c r="G43" s="50"/>
    </row>
    <row r="44" spans="1:7" ht="126">
      <c r="A44" s="50">
        <v>33</v>
      </c>
      <c r="B44" s="51" t="s">
        <v>7617</v>
      </c>
      <c r="C44" s="50" t="s">
        <v>7664</v>
      </c>
      <c r="D44" s="51" t="s">
        <v>4529</v>
      </c>
      <c r="E44" s="110">
        <v>2300000</v>
      </c>
      <c r="F44" s="50" t="s">
        <v>4</v>
      </c>
    </row>
    <row r="45" spans="1:7" ht="126">
      <c r="A45" s="50">
        <v>34</v>
      </c>
      <c r="B45" s="51" t="s">
        <v>7618</v>
      </c>
      <c r="C45" s="50" t="s">
        <v>7665</v>
      </c>
      <c r="D45" s="51" t="s">
        <v>7684</v>
      </c>
      <c r="E45" s="106">
        <v>1000000</v>
      </c>
      <c r="F45" s="50" t="s">
        <v>4</v>
      </c>
    </row>
    <row r="46" spans="1:7" ht="126">
      <c r="A46" s="50">
        <v>35</v>
      </c>
      <c r="B46" s="51" t="s">
        <v>7685</v>
      </c>
      <c r="C46" s="50" t="s">
        <v>7666</v>
      </c>
      <c r="D46" s="51" t="s">
        <v>7686</v>
      </c>
      <c r="E46" s="106">
        <v>1200000</v>
      </c>
      <c r="F46" s="50" t="s">
        <v>4</v>
      </c>
    </row>
    <row r="47" spans="1:7" ht="31.5">
      <c r="A47" s="50">
        <v>36</v>
      </c>
      <c r="B47" s="51" t="s">
        <v>7620</v>
      </c>
      <c r="C47" s="50" t="s">
        <v>7668</v>
      </c>
      <c r="D47" s="50" t="s">
        <v>4531</v>
      </c>
      <c r="E47" s="106">
        <v>1500000</v>
      </c>
      <c r="F47" s="50" t="s">
        <v>4</v>
      </c>
    </row>
    <row r="48" spans="1:7" ht="126">
      <c r="A48" s="50">
        <v>37</v>
      </c>
      <c r="B48" s="51" t="s">
        <v>7623</v>
      </c>
      <c r="C48" s="50" t="s">
        <v>7671</v>
      </c>
      <c r="D48" s="51" t="s">
        <v>4532</v>
      </c>
      <c r="E48" s="106">
        <v>1500000</v>
      </c>
      <c r="F48" s="50" t="s">
        <v>4</v>
      </c>
    </row>
    <row r="49" spans="1:6" ht="63">
      <c r="A49" s="50">
        <v>38</v>
      </c>
      <c r="B49" s="51" t="s">
        <v>7624</v>
      </c>
      <c r="C49" s="50" t="s">
        <v>7672</v>
      </c>
      <c r="D49" s="51" t="s">
        <v>4533</v>
      </c>
      <c r="E49" s="106">
        <v>500000</v>
      </c>
      <c r="F49" s="50" t="s">
        <v>4</v>
      </c>
    </row>
    <row r="50" spans="1:6" ht="110.25">
      <c r="A50" s="50">
        <v>39</v>
      </c>
      <c r="B50" s="51" t="s">
        <v>7626</v>
      </c>
      <c r="C50" s="50" t="s">
        <v>7674</v>
      </c>
      <c r="D50" s="51" t="s">
        <v>4534</v>
      </c>
      <c r="E50" s="106">
        <v>500000</v>
      </c>
      <c r="F50" s="50" t="s">
        <v>4</v>
      </c>
    </row>
    <row r="51" spans="1:6" ht="31.5">
      <c r="A51" s="50">
        <v>40</v>
      </c>
      <c r="B51" s="51" t="s">
        <v>7627</v>
      </c>
      <c r="C51" s="50" t="s">
        <v>7675</v>
      </c>
      <c r="D51" s="51" t="s">
        <v>7690</v>
      </c>
      <c r="E51" s="106">
        <v>3000000</v>
      </c>
      <c r="F51" s="50" t="s">
        <v>4</v>
      </c>
    </row>
    <row r="52" spans="1:6" ht="47.25">
      <c r="A52" s="50">
        <v>41</v>
      </c>
      <c r="B52" s="51" t="s">
        <v>7628</v>
      </c>
      <c r="C52" s="50" t="s">
        <v>7676</v>
      </c>
      <c r="D52" s="51" t="s">
        <v>4530</v>
      </c>
      <c r="E52" s="106">
        <v>1000000</v>
      </c>
      <c r="F52" s="50" t="s">
        <v>4</v>
      </c>
    </row>
    <row r="53" spans="1:6">
      <c r="B53" s="2167" t="s">
        <v>15</v>
      </c>
      <c r="C53" s="2167"/>
      <c r="D53" s="2167"/>
      <c r="E53" s="468">
        <f>SUM(E6:E52)</f>
        <v>89008014.129999995</v>
      </c>
      <c r="F53" s="304"/>
    </row>
    <row r="54" spans="1:6" ht="78" customHeight="1">
      <c r="A54" s="2143" t="s">
        <v>3460</v>
      </c>
      <c r="B54" s="2143"/>
      <c r="C54" s="2143"/>
      <c r="D54" s="2143" t="s">
        <v>172</v>
      </c>
      <c r="E54" s="2143"/>
      <c r="F54" s="2143"/>
    </row>
    <row r="65" spans="1:6">
      <c r="A65" s="159"/>
      <c r="B65" s="2171" t="s">
        <v>4536</v>
      </c>
      <c r="C65" s="2171"/>
      <c r="D65" s="159"/>
      <c r="E65" s="311"/>
    </row>
    <row r="66" spans="1:6" ht="283.5">
      <c r="A66" s="50">
        <v>42</v>
      </c>
      <c r="B66" s="51" t="s">
        <v>7629</v>
      </c>
      <c r="C66" s="51" t="s">
        <v>7678</v>
      </c>
      <c r="D66" s="51" t="s">
        <v>7691</v>
      </c>
      <c r="E66" s="153">
        <v>2180817.52</v>
      </c>
      <c r="F66" s="173" t="s">
        <v>118</v>
      </c>
    </row>
    <row r="67" spans="1:6" ht="173.25">
      <c r="A67" s="50">
        <v>17</v>
      </c>
      <c r="B67" s="51" t="s">
        <v>7598</v>
      </c>
      <c r="C67" s="50" t="s">
        <v>7646</v>
      </c>
      <c r="D67" s="143" t="s">
        <v>14922</v>
      </c>
      <c r="E67" s="153">
        <v>2300000</v>
      </c>
      <c r="F67" s="50" t="s">
        <v>4</v>
      </c>
    </row>
    <row r="68" spans="1:6" ht="94.5">
      <c r="A68" s="97">
        <v>12</v>
      </c>
      <c r="B68" s="97" t="s">
        <v>4512</v>
      </c>
      <c r="C68" s="97" t="s">
        <v>7641</v>
      </c>
      <c r="D68" s="97" t="s">
        <v>4513</v>
      </c>
      <c r="E68" s="154">
        <v>3971226.26</v>
      </c>
      <c r="F68" s="97" t="s">
        <v>4</v>
      </c>
    </row>
    <row r="69" spans="1:6" ht="157.5">
      <c r="A69" s="97">
        <v>21</v>
      </c>
      <c r="B69" s="97" t="s">
        <v>7602</v>
      </c>
      <c r="C69" s="97" t="s">
        <v>7650</v>
      </c>
      <c r="D69" s="143" t="s">
        <v>7693</v>
      </c>
      <c r="E69" s="153">
        <v>3000000</v>
      </c>
      <c r="F69" s="97" t="s">
        <v>4</v>
      </c>
    </row>
    <row r="70" spans="1:6" ht="63">
      <c r="A70" s="50">
        <v>39</v>
      </c>
      <c r="B70" s="51" t="s">
        <v>7619</v>
      </c>
      <c r="C70" s="50" t="s">
        <v>7667</v>
      </c>
      <c r="D70" s="50" t="s">
        <v>7687</v>
      </c>
      <c r="E70" s="153">
        <v>1400000</v>
      </c>
      <c r="F70" s="50" t="s">
        <v>4</v>
      </c>
    </row>
    <row r="71" spans="1:6" ht="110.25">
      <c r="A71" s="50">
        <v>41</v>
      </c>
      <c r="B71" s="51" t="s">
        <v>7621</v>
      </c>
      <c r="C71" s="50" t="s">
        <v>7669</v>
      </c>
      <c r="D71" s="51" t="s">
        <v>7688</v>
      </c>
      <c r="E71" s="153">
        <v>1000000</v>
      </c>
      <c r="F71" s="50" t="s">
        <v>4</v>
      </c>
    </row>
    <row r="72" spans="1:6" ht="94.5">
      <c r="A72" s="50">
        <v>42</v>
      </c>
      <c r="B72" s="51" t="s">
        <v>7622</v>
      </c>
      <c r="C72" s="50" t="s">
        <v>7670</v>
      </c>
      <c r="D72" s="143" t="s">
        <v>14923</v>
      </c>
      <c r="E72" s="153">
        <v>2500000</v>
      </c>
      <c r="F72" s="50" t="s">
        <v>4</v>
      </c>
    </row>
    <row r="73" spans="1:6" ht="173.25">
      <c r="A73" s="50">
        <v>45</v>
      </c>
      <c r="B73" s="51" t="s">
        <v>7625</v>
      </c>
      <c r="C73" s="50" t="s">
        <v>7673</v>
      </c>
      <c r="D73" s="143" t="s">
        <v>7689</v>
      </c>
      <c r="E73" s="153">
        <v>1500000</v>
      </c>
      <c r="F73" s="50" t="s">
        <v>4</v>
      </c>
    </row>
    <row r="74" spans="1:6">
      <c r="B74" s="2189" t="s">
        <v>555</v>
      </c>
      <c r="C74" s="2249"/>
      <c r="D74" s="51"/>
    </row>
    <row r="75" spans="1:6" ht="126">
      <c r="A75" s="50">
        <v>49</v>
      </c>
      <c r="B75" s="51" t="s">
        <v>381</v>
      </c>
      <c r="C75" s="51" t="s">
        <v>7677</v>
      </c>
      <c r="D75" s="51" t="s">
        <v>7692</v>
      </c>
      <c r="E75" s="153">
        <v>2180817.52</v>
      </c>
      <c r="F75" s="50" t="s">
        <v>118</v>
      </c>
    </row>
    <row r="76" spans="1:6">
      <c r="E76" s="294">
        <f>SUM(E66:E75)</f>
        <v>20032861.300000001</v>
      </c>
    </row>
    <row r="80" spans="1:6">
      <c r="E80" s="294">
        <f>E76+E53</f>
        <v>109040875.42999999</v>
      </c>
    </row>
  </sheetData>
  <mergeCells count="15">
    <mergeCell ref="B74:C74"/>
    <mergeCell ref="B65:C65"/>
    <mergeCell ref="A54:C54"/>
    <mergeCell ref="D54:F54"/>
    <mergeCell ref="A1:F1"/>
    <mergeCell ref="A2:F2"/>
    <mergeCell ref="A3:F3"/>
    <mergeCell ref="B5:C5"/>
    <mergeCell ref="B11:D11"/>
    <mergeCell ref="B15:C15"/>
    <mergeCell ref="B53:D53"/>
    <mergeCell ref="B19:C19"/>
    <mergeCell ref="B21:C21"/>
    <mergeCell ref="B32:C32"/>
    <mergeCell ref="B43:C43"/>
  </mergeCells>
  <pageMargins left="0.7" right="0.7" top="0.75" bottom="0.75" header="0.3" footer="0.3"/>
  <pageSetup orientation="landscape" r:id="rId1"/>
  <headerFooter>
    <oddFooter>Page &amp;P of &amp;N</oddFooter>
  </headerFooter>
</worksheet>
</file>

<file path=xl/worksheets/sheet223.xml><?xml version="1.0" encoding="utf-8"?>
<worksheet xmlns="http://schemas.openxmlformats.org/spreadsheetml/2006/main" xmlns:r="http://schemas.openxmlformats.org/officeDocument/2006/relationships">
  <sheetPr>
    <tabColor theme="5" tint="-0.499984740745262"/>
  </sheetPr>
  <dimension ref="A1:J63"/>
  <sheetViews>
    <sheetView workbookViewId="0">
      <selection activeCell="H9" sqref="H9"/>
    </sheetView>
  </sheetViews>
  <sheetFormatPr defaultRowHeight="15"/>
  <cols>
    <col min="1" max="1" width="6.7109375" style="83" customWidth="1"/>
    <col min="2" max="2" width="14.85546875" style="83" customWidth="1"/>
    <col min="3" max="3" width="42.42578125" style="83" customWidth="1"/>
    <col min="4" max="4" width="26.42578125" style="83" customWidth="1"/>
    <col min="5" max="5" width="19.85546875" style="375" customWidth="1"/>
    <col min="6" max="6" width="11.140625" style="1084" customWidth="1"/>
    <col min="7" max="7" width="9.140625" style="83"/>
    <col min="8" max="8" width="14.28515625" style="83" bestFit="1" customWidth="1"/>
    <col min="9" max="9" width="13.28515625" style="83" bestFit="1" customWidth="1"/>
    <col min="10" max="10" width="13.28515625" style="979" bestFit="1" customWidth="1"/>
    <col min="11" max="16384" width="9.140625" style="83"/>
  </cols>
  <sheetData>
    <row r="1" spans="1:10" s="68" customFormat="1" ht="15.75">
      <c r="A1" s="2186" t="s">
        <v>133</v>
      </c>
      <c r="B1" s="2187"/>
      <c r="C1" s="2187"/>
      <c r="D1" s="2187"/>
      <c r="E1" s="2187"/>
      <c r="F1" s="2188"/>
      <c r="J1" s="978"/>
    </row>
    <row r="2" spans="1:10" s="68" customFormat="1" ht="14.25">
      <c r="A2" s="2531" t="s">
        <v>16504</v>
      </c>
      <c r="B2" s="2532"/>
      <c r="C2" s="2532"/>
      <c r="D2" s="2532"/>
      <c r="E2" s="2532"/>
      <c r="F2" s="2533"/>
      <c r="J2" s="978"/>
    </row>
    <row r="3" spans="1:10" s="68" customFormat="1" ht="15.75">
      <c r="A3" s="2186" t="s">
        <v>6436</v>
      </c>
      <c r="B3" s="2187"/>
      <c r="C3" s="2187"/>
      <c r="D3" s="2187"/>
      <c r="E3" s="2187"/>
      <c r="F3" s="2188"/>
      <c r="J3" s="978"/>
    </row>
    <row r="4" spans="1:10" s="68" customFormat="1" ht="16.5" customHeight="1">
      <c r="A4" s="46" t="s">
        <v>134</v>
      </c>
      <c r="B4" s="173" t="s">
        <v>1486</v>
      </c>
      <c r="C4" s="47" t="s">
        <v>0</v>
      </c>
      <c r="D4" s="173" t="s">
        <v>1487</v>
      </c>
      <c r="E4" s="552" t="s">
        <v>1488</v>
      </c>
      <c r="F4" s="135" t="s">
        <v>1489</v>
      </c>
      <c r="J4" s="978"/>
    </row>
    <row r="5" spans="1:10" s="68" customFormat="1" ht="16.5" customHeight="1">
      <c r="A5" s="46"/>
      <c r="B5" s="2335" t="s">
        <v>139</v>
      </c>
      <c r="C5" s="2336"/>
      <c r="D5" s="172"/>
      <c r="E5" s="4"/>
      <c r="F5" s="112"/>
      <c r="J5" s="978"/>
    </row>
    <row r="6" spans="1:10" ht="31.5">
      <c r="A6" s="49">
        <v>1</v>
      </c>
      <c r="B6" s="50" t="s">
        <v>1</v>
      </c>
      <c r="C6" s="50" t="s">
        <v>16505</v>
      </c>
      <c r="D6" s="50" t="s">
        <v>239</v>
      </c>
      <c r="E6" s="193">
        <v>1840150</v>
      </c>
      <c r="F6" s="115" t="s">
        <v>118</v>
      </c>
    </row>
    <row r="7" spans="1:10" ht="78.75">
      <c r="A7" s="49">
        <v>2</v>
      </c>
      <c r="B7" s="50" t="s">
        <v>5</v>
      </c>
      <c r="C7" s="50" t="s">
        <v>16506</v>
      </c>
      <c r="D7" s="50" t="s">
        <v>792</v>
      </c>
      <c r="E7" s="193">
        <v>1998000.07</v>
      </c>
      <c r="F7" s="115" t="s">
        <v>118</v>
      </c>
    </row>
    <row r="8" spans="1:10" ht="31.5">
      <c r="A8" s="49">
        <v>3</v>
      </c>
      <c r="B8" s="50" t="s">
        <v>7</v>
      </c>
      <c r="C8" s="51" t="s">
        <v>16507</v>
      </c>
      <c r="D8" s="50" t="s">
        <v>4506</v>
      </c>
      <c r="E8" s="193">
        <v>100000</v>
      </c>
      <c r="F8" s="115" t="s">
        <v>118</v>
      </c>
    </row>
    <row r="9" spans="1:10" ht="31.5">
      <c r="A9" s="49">
        <v>4</v>
      </c>
      <c r="B9" s="50" t="s">
        <v>10</v>
      </c>
      <c r="C9" s="51" t="s">
        <v>16508</v>
      </c>
      <c r="D9" s="50" t="s">
        <v>4507</v>
      </c>
      <c r="E9" s="193">
        <v>100000</v>
      </c>
      <c r="F9" s="115" t="s">
        <v>118</v>
      </c>
    </row>
    <row r="10" spans="1:10" ht="47.25">
      <c r="A10" s="49">
        <v>5</v>
      </c>
      <c r="B10" s="50" t="s">
        <v>12</v>
      </c>
      <c r="C10" s="50" t="s">
        <v>16509</v>
      </c>
      <c r="D10" s="50" t="s">
        <v>14</v>
      </c>
      <c r="E10" s="193">
        <v>2504302</v>
      </c>
      <c r="F10" s="115" t="s">
        <v>118</v>
      </c>
    </row>
    <row r="11" spans="1:10" ht="15.75">
      <c r="A11" s="49"/>
      <c r="B11" s="2215" t="s">
        <v>142</v>
      </c>
      <c r="C11" s="2220"/>
      <c r="D11" s="2216"/>
      <c r="E11" s="193"/>
      <c r="F11" s="115"/>
    </row>
    <row r="12" spans="1:10" ht="78.75">
      <c r="A12" s="49">
        <v>6</v>
      </c>
      <c r="B12" s="50" t="s">
        <v>5</v>
      </c>
      <c r="C12" s="50" t="s">
        <v>16511</v>
      </c>
      <c r="D12" s="50" t="s">
        <v>686</v>
      </c>
      <c r="E12" s="193">
        <v>721226</v>
      </c>
      <c r="F12" s="115" t="s">
        <v>118</v>
      </c>
    </row>
    <row r="13" spans="1:10" ht="47.25">
      <c r="A13" s="49">
        <v>7</v>
      </c>
      <c r="B13" s="50" t="s">
        <v>12</v>
      </c>
      <c r="C13" s="50" t="s">
        <v>16512</v>
      </c>
      <c r="D13" s="50" t="s">
        <v>14</v>
      </c>
      <c r="E13" s="193">
        <v>680000</v>
      </c>
      <c r="F13" s="115" t="s">
        <v>118</v>
      </c>
    </row>
    <row r="14" spans="1:10" ht="63">
      <c r="A14" s="49">
        <v>8</v>
      </c>
      <c r="B14" s="50" t="s">
        <v>360</v>
      </c>
      <c r="C14" s="50" t="s">
        <v>22296</v>
      </c>
      <c r="D14" s="50" t="s">
        <v>1736</v>
      </c>
      <c r="E14" s="193">
        <v>1870000</v>
      </c>
      <c r="F14" s="115" t="s">
        <v>118</v>
      </c>
    </row>
    <row r="15" spans="1:10" ht="15.75">
      <c r="A15" s="49"/>
      <c r="B15" s="2215" t="s">
        <v>593</v>
      </c>
      <c r="C15" s="2216"/>
      <c r="D15" s="50"/>
      <c r="E15" s="193"/>
      <c r="F15" s="115"/>
    </row>
    <row r="16" spans="1:10" ht="47.25">
      <c r="A16" s="49">
        <v>9</v>
      </c>
      <c r="B16" s="50" t="s">
        <v>39</v>
      </c>
      <c r="C16" s="50" t="s">
        <v>16513</v>
      </c>
      <c r="D16" s="50" t="s">
        <v>16514</v>
      </c>
      <c r="E16" s="193">
        <v>15100000</v>
      </c>
      <c r="F16" s="115" t="s">
        <v>118</v>
      </c>
    </row>
    <row r="17" spans="1:6" ht="47.25">
      <c r="A17" s="49">
        <v>10</v>
      </c>
      <c r="B17" s="50" t="s">
        <v>41</v>
      </c>
      <c r="C17" s="50" t="s">
        <v>16515</v>
      </c>
      <c r="D17" s="50" t="s">
        <v>4510</v>
      </c>
      <c r="E17" s="193">
        <v>11500000</v>
      </c>
      <c r="F17" s="115" t="s">
        <v>118</v>
      </c>
    </row>
    <row r="18" spans="1:6" ht="47.25">
      <c r="A18" s="49">
        <v>11</v>
      </c>
      <c r="B18" s="50" t="s">
        <v>4720</v>
      </c>
      <c r="C18" s="50" t="s">
        <v>16516</v>
      </c>
      <c r="D18" s="50" t="s">
        <v>4721</v>
      </c>
      <c r="E18" s="193">
        <v>660219</v>
      </c>
      <c r="F18" s="115" t="s">
        <v>118</v>
      </c>
    </row>
    <row r="19" spans="1:6" ht="15.75">
      <c r="A19" s="49"/>
      <c r="B19" s="2215" t="s">
        <v>207</v>
      </c>
      <c r="C19" s="2216"/>
      <c r="D19" s="50"/>
      <c r="E19" s="193"/>
      <c r="F19" s="115"/>
    </row>
    <row r="20" spans="1:6" ht="63">
      <c r="A20" s="49">
        <v>12</v>
      </c>
      <c r="B20" s="50" t="s">
        <v>195</v>
      </c>
      <c r="C20" s="50" t="s">
        <v>16517</v>
      </c>
      <c r="D20" s="50" t="s">
        <v>196</v>
      </c>
      <c r="E20" s="193">
        <v>5738993.4500000002</v>
      </c>
      <c r="F20" s="115" t="s">
        <v>4</v>
      </c>
    </row>
    <row r="21" spans="1:6" ht="15.75">
      <c r="A21" s="49"/>
      <c r="B21" s="2215" t="s">
        <v>1404</v>
      </c>
      <c r="C21" s="2216"/>
      <c r="D21" s="50"/>
      <c r="E21" s="193"/>
      <c r="F21" s="115"/>
    </row>
    <row r="22" spans="1:6" ht="31.5">
      <c r="A22" s="49">
        <v>13</v>
      </c>
      <c r="B22" s="51" t="s">
        <v>16518</v>
      </c>
      <c r="C22" s="51" t="s">
        <v>16519</v>
      </c>
      <c r="D22" s="51" t="s">
        <v>22295</v>
      </c>
      <c r="E22" s="193">
        <v>4000000</v>
      </c>
      <c r="F22" s="115" t="s">
        <v>4</v>
      </c>
    </row>
    <row r="23" spans="1:6" ht="110.25">
      <c r="A23" s="49">
        <v>14</v>
      </c>
      <c r="B23" s="51" t="s">
        <v>16522</v>
      </c>
      <c r="C23" s="51" t="s">
        <v>16523</v>
      </c>
      <c r="D23" s="51" t="s">
        <v>17777</v>
      </c>
      <c r="E23" s="133">
        <v>3980000</v>
      </c>
      <c r="F23" s="115" t="s">
        <v>4</v>
      </c>
    </row>
    <row r="24" spans="1:6" ht="113.25">
      <c r="A24" s="49">
        <v>15</v>
      </c>
      <c r="B24" s="51" t="s">
        <v>16524</v>
      </c>
      <c r="C24" s="51" t="s">
        <v>16525</v>
      </c>
      <c r="D24" s="51" t="s">
        <v>17778</v>
      </c>
      <c r="E24" s="193">
        <v>5725300</v>
      </c>
      <c r="F24" s="115" t="s">
        <v>4</v>
      </c>
    </row>
    <row r="25" spans="1:6" ht="47.25">
      <c r="A25" s="49">
        <v>16</v>
      </c>
      <c r="B25" s="50" t="s">
        <v>16526</v>
      </c>
      <c r="C25" s="51" t="s">
        <v>16527</v>
      </c>
      <c r="D25" s="51" t="s">
        <v>16528</v>
      </c>
      <c r="E25" s="189">
        <v>1159000</v>
      </c>
      <c r="F25" s="115" t="s">
        <v>4</v>
      </c>
    </row>
    <row r="26" spans="1:6" ht="78.75">
      <c r="A26" s="49">
        <v>17</v>
      </c>
      <c r="B26" s="50" t="s">
        <v>16529</v>
      </c>
      <c r="C26" s="51" t="s">
        <v>16530</v>
      </c>
      <c r="D26" s="51" t="s">
        <v>16531</v>
      </c>
      <c r="E26" s="189">
        <v>7000000</v>
      </c>
      <c r="F26" s="115" t="s">
        <v>4</v>
      </c>
    </row>
    <row r="27" spans="1:6" ht="110.25">
      <c r="A27" s="49">
        <v>18</v>
      </c>
      <c r="B27" s="50" t="s">
        <v>16532</v>
      </c>
      <c r="C27" s="51" t="s">
        <v>16533</v>
      </c>
      <c r="D27" s="51" t="s">
        <v>17779</v>
      </c>
      <c r="E27" s="193">
        <v>3241028</v>
      </c>
      <c r="F27" s="115" t="s">
        <v>4</v>
      </c>
    </row>
    <row r="28" spans="1:6" ht="157.5">
      <c r="A28" s="49">
        <v>19</v>
      </c>
      <c r="B28" s="51" t="s">
        <v>16534</v>
      </c>
      <c r="C28" s="51" t="s">
        <v>16535</v>
      </c>
      <c r="D28" s="51" t="s">
        <v>17780</v>
      </c>
      <c r="E28" s="193">
        <v>3762560</v>
      </c>
      <c r="F28" s="115" t="s">
        <v>4</v>
      </c>
    </row>
    <row r="29" spans="1:6" ht="47.25">
      <c r="A29" s="49">
        <v>20</v>
      </c>
      <c r="B29" s="50" t="s">
        <v>16536</v>
      </c>
      <c r="C29" s="51" t="s">
        <v>16537</v>
      </c>
      <c r="D29" s="51" t="s">
        <v>16538</v>
      </c>
      <c r="E29" s="189">
        <v>800000</v>
      </c>
      <c r="F29" s="115" t="s">
        <v>4</v>
      </c>
    </row>
    <row r="30" spans="1:6" ht="110.25">
      <c r="A30" s="49">
        <v>21</v>
      </c>
      <c r="B30" s="51" t="s">
        <v>16541</v>
      </c>
      <c r="C30" s="51" t="s">
        <v>16542</v>
      </c>
      <c r="D30" s="51" t="s">
        <v>16543</v>
      </c>
      <c r="E30" s="193">
        <v>3268272</v>
      </c>
      <c r="F30" s="115" t="s">
        <v>4</v>
      </c>
    </row>
    <row r="31" spans="1:6" ht="157.5">
      <c r="A31" s="49">
        <v>22</v>
      </c>
      <c r="B31" s="51" t="s">
        <v>16544</v>
      </c>
      <c r="C31" s="51" t="s">
        <v>16545</v>
      </c>
      <c r="D31" s="51" t="s">
        <v>17782</v>
      </c>
      <c r="E31" s="193">
        <v>4650000</v>
      </c>
      <c r="F31" s="115" t="s">
        <v>4</v>
      </c>
    </row>
    <row r="32" spans="1:6" ht="15.75">
      <c r="A32" s="49"/>
      <c r="B32" s="2215" t="s">
        <v>1408</v>
      </c>
      <c r="C32" s="2216"/>
      <c r="D32" s="51"/>
      <c r="E32" s="193"/>
      <c r="F32" s="115"/>
    </row>
    <row r="33" spans="1:10" ht="47.25">
      <c r="A33" s="49">
        <v>23</v>
      </c>
      <c r="B33" s="51" t="s">
        <v>17783</v>
      </c>
      <c r="C33" s="51" t="s">
        <v>16546</v>
      </c>
      <c r="D33" s="51" t="s">
        <v>16547</v>
      </c>
      <c r="E33" s="193">
        <v>450000</v>
      </c>
      <c r="F33" s="115" t="s">
        <v>4</v>
      </c>
    </row>
    <row r="34" spans="1:10" ht="47.25">
      <c r="A34" s="49">
        <v>24</v>
      </c>
      <c r="B34" s="51" t="s">
        <v>17784</v>
      </c>
      <c r="C34" s="51" t="s">
        <v>16548</v>
      </c>
      <c r="D34" s="51" t="s">
        <v>16549</v>
      </c>
      <c r="E34" s="193">
        <v>450000</v>
      </c>
      <c r="F34" s="115" t="s">
        <v>4</v>
      </c>
    </row>
    <row r="35" spans="1:10" ht="31.5">
      <c r="A35" s="49">
        <v>25</v>
      </c>
      <c r="B35" s="51" t="s">
        <v>17785</v>
      </c>
      <c r="C35" s="51" t="s">
        <v>16550</v>
      </c>
      <c r="D35" s="51" t="s">
        <v>916</v>
      </c>
      <c r="E35" s="193">
        <v>2000000</v>
      </c>
      <c r="F35" s="115" t="s">
        <v>4</v>
      </c>
    </row>
    <row r="36" spans="1:10" ht="15.75">
      <c r="A36" s="49"/>
      <c r="B36" s="2189" t="s">
        <v>662</v>
      </c>
      <c r="C36" s="2191"/>
      <c r="D36" s="51"/>
      <c r="E36" s="193"/>
      <c r="F36" s="115"/>
    </row>
    <row r="37" spans="1:10" ht="286.5">
      <c r="A37" s="49">
        <v>26</v>
      </c>
      <c r="B37" s="51" t="s">
        <v>16553</v>
      </c>
      <c r="C37" s="51" t="s">
        <v>16554</v>
      </c>
      <c r="D37" s="51" t="s">
        <v>16555</v>
      </c>
      <c r="E37" s="193">
        <v>6995300</v>
      </c>
      <c r="F37" s="115" t="s">
        <v>4</v>
      </c>
    </row>
    <row r="38" spans="1:10" ht="15.75">
      <c r="A38" s="49"/>
      <c r="B38" s="2215" t="s">
        <v>144</v>
      </c>
      <c r="C38" s="2216"/>
      <c r="D38" s="51"/>
      <c r="E38" s="193"/>
      <c r="F38" s="115"/>
    </row>
    <row r="39" spans="1:10" ht="94.5">
      <c r="A39" s="49">
        <v>27</v>
      </c>
      <c r="B39" s="51" t="s">
        <v>381</v>
      </c>
      <c r="C39" s="51" t="s">
        <v>16556</v>
      </c>
      <c r="D39" s="51" t="s">
        <v>4535</v>
      </c>
      <c r="E39" s="193">
        <v>2180817</v>
      </c>
      <c r="F39" s="115" t="s">
        <v>4</v>
      </c>
    </row>
    <row r="40" spans="1:10" ht="15.75">
      <c r="A40" s="49"/>
      <c r="B40" s="2189" t="s">
        <v>1418</v>
      </c>
      <c r="C40" s="2191"/>
      <c r="D40" s="51"/>
      <c r="E40" s="193"/>
      <c r="F40" s="115"/>
    </row>
    <row r="41" spans="1:10" ht="141.75">
      <c r="A41" s="49">
        <v>28</v>
      </c>
      <c r="B41" s="51" t="s">
        <v>16557</v>
      </c>
      <c r="C41" s="51" t="s">
        <v>16558</v>
      </c>
      <c r="D41" s="51" t="s">
        <v>17786</v>
      </c>
      <c r="E41" s="193">
        <v>3004700</v>
      </c>
      <c r="F41" s="115" t="s">
        <v>118</v>
      </c>
      <c r="J41" s="979">
        <v>100000</v>
      </c>
    </row>
    <row r="42" spans="1:10" ht="15.75">
      <c r="A42" s="49"/>
      <c r="B42" s="2167" t="s">
        <v>1946</v>
      </c>
      <c r="C42" s="2167"/>
      <c r="D42" s="2167"/>
      <c r="E42" s="552">
        <f>SUM(E6:E41)</f>
        <v>95479867.520000011</v>
      </c>
      <c r="F42" s="1085"/>
      <c r="J42" s="979">
        <v>594000</v>
      </c>
    </row>
    <row r="43" spans="1:10" s="68" customFormat="1" ht="90" customHeight="1">
      <c r="A43" s="2143" t="s">
        <v>19194</v>
      </c>
      <c r="B43" s="2143"/>
      <c r="C43" s="2143"/>
      <c r="D43" s="2143" t="s">
        <v>5819</v>
      </c>
      <c r="E43" s="2143"/>
      <c r="F43" s="2143"/>
      <c r="J43" s="978">
        <v>60000</v>
      </c>
    </row>
    <row r="44" spans="1:10" s="68" customFormat="1" ht="15.75">
      <c r="A44" s="371"/>
      <c r="B44" s="371"/>
      <c r="C44" s="371"/>
      <c r="D44" s="371"/>
      <c r="E44" s="371"/>
      <c r="F44" s="371"/>
      <c r="J44" s="978"/>
    </row>
    <row r="45" spans="1:10" s="68" customFormat="1" ht="15.75">
      <c r="A45" s="371"/>
      <c r="B45" s="371"/>
      <c r="C45" s="371"/>
      <c r="D45" s="371"/>
      <c r="E45" s="371"/>
      <c r="F45" s="371"/>
      <c r="J45" s="978"/>
    </row>
    <row r="46" spans="1:10" s="68" customFormat="1" ht="15.75">
      <c r="A46" s="371"/>
      <c r="B46" s="371"/>
      <c r="C46" s="371"/>
      <c r="D46" s="371"/>
      <c r="E46" s="371"/>
      <c r="F46" s="371"/>
      <c r="J46" s="978"/>
    </row>
    <row r="47" spans="1:10" s="68" customFormat="1" ht="15.75">
      <c r="A47" s="371"/>
      <c r="B47" s="371"/>
      <c r="C47" s="371"/>
      <c r="D47" s="371"/>
      <c r="E47" s="371"/>
      <c r="F47" s="371"/>
      <c r="J47" s="978"/>
    </row>
    <row r="48" spans="1:10" s="68" customFormat="1" ht="15.75">
      <c r="A48" s="371"/>
      <c r="B48" s="371"/>
      <c r="C48" s="371"/>
      <c r="D48" s="371"/>
      <c r="E48" s="371"/>
      <c r="F48" s="371"/>
      <c r="J48" s="978"/>
    </row>
    <row r="49" spans="1:10" s="68" customFormat="1" ht="15.75">
      <c r="A49" s="371"/>
      <c r="B49" s="371"/>
      <c r="C49" s="371"/>
      <c r="D49" s="371"/>
      <c r="E49" s="371"/>
      <c r="F49" s="371"/>
      <c r="J49" s="978"/>
    </row>
    <row r="50" spans="1:10">
      <c r="J50" s="979">
        <v>173580</v>
      </c>
    </row>
    <row r="51" spans="1:10">
      <c r="J51" s="979">
        <v>150000</v>
      </c>
    </row>
    <row r="52" spans="1:10">
      <c r="J52" s="979">
        <v>1927120</v>
      </c>
    </row>
    <row r="54" spans="1:10" ht="94.5">
      <c r="A54" s="49">
        <v>26</v>
      </c>
      <c r="B54" s="51" t="s">
        <v>16551</v>
      </c>
      <c r="C54" s="51" t="s">
        <v>16552</v>
      </c>
      <c r="D54" s="51" t="s">
        <v>24079</v>
      </c>
      <c r="E54" s="193">
        <v>1800000</v>
      </c>
      <c r="F54" s="115" t="s">
        <v>118</v>
      </c>
      <c r="H54" s="979">
        <v>1800000</v>
      </c>
    </row>
    <row r="56" spans="1:10" ht="47.25">
      <c r="A56" s="49">
        <v>13</v>
      </c>
      <c r="B56" s="51" t="s">
        <v>16518</v>
      </c>
      <c r="C56" s="51" t="s">
        <v>16519</v>
      </c>
      <c r="D56" s="51" t="s">
        <v>22294</v>
      </c>
      <c r="E56" s="193">
        <v>3000000</v>
      </c>
      <c r="F56" s="115" t="s">
        <v>4</v>
      </c>
      <c r="H56" s="979">
        <v>3000000</v>
      </c>
    </row>
    <row r="57" spans="1:10" ht="126">
      <c r="A57" s="49">
        <v>14</v>
      </c>
      <c r="B57" s="51" t="s">
        <v>16520</v>
      </c>
      <c r="C57" s="51" t="s">
        <v>16521</v>
      </c>
      <c r="D57" s="51" t="s">
        <v>17776</v>
      </c>
      <c r="E57" s="193">
        <v>4949000</v>
      </c>
      <c r="F57" s="115" t="s">
        <v>1979</v>
      </c>
      <c r="H57" s="979">
        <v>3980000</v>
      </c>
    </row>
    <row r="58" spans="1:10" ht="126">
      <c r="A58" s="49">
        <v>22</v>
      </c>
      <c r="B58" s="51" t="s">
        <v>16539</v>
      </c>
      <c r="C58" s="51" t="s">
        <v>16540</v>
      </c>
      <c r="D58" s="51" t="s">
        <v>17781</v>
      </c>
      <c r="E58" s="193">
        <v>3812008</v>
      </c>
      <c r="F58" s="115" t="s">
        <v>1979</v>
      </c>
      <c r="H58" s="979">
        <v>3762008</v>
      </c>
    </row>
    <row r="59" spans="1:10">
      <c r="E59" s="375">
        <f>SUM(E54:E58)</f>
        <v>13561008</v>
      </c>
      <c r="H59" s="1182">
        <f>SUM(H54:H58)</f>
        <v>12542008</v>
      </c>
      <c r="I59" s="1182">
        <f>E59-H59</f>
        <v>1019000</v>
      </c>
    </row>
    <row r="63" spans="1:10">
      <c r="E63" s="375">
        <f>E59+E42</f>
        <v>109040875.52000001</v>
      </c>
    </row>
  </sheetData>
  <mergeCells count="15">
    <mergeCell ref="A1:F1"/>
    <mergeCell ref="A2:F2"/>
    <mergeCell ref="A3:F3"/>
    <mergeCell ref="B5:C5"/>
    <mergeCell ref="B15:C15"/>
    <mergeCell ref="B11:D11"/>
    <mergeCell ref="B42:D42"/>
    <mergeCell ref="A43:C43"/>
    <mergeCell ref="D43:F43"/>
    <mergeCell ref="B19:C19"/>
    <mergeCell ref="B21:C21"/>
    <mergeCell ref="B32:C32"/>
    <mergeCell ref="B36:C36"/>
    <mergeCell ref="B38:C38"/>
    <mergeCell ref="B40:C40"/>
  </mergeCells>
  <pageMargins left="0.7" right="0.7" top="0.75" bottom="0.75" header="0.3" footer="0.3"/>
  <pageSetup orientation="landscape" r:id="rId1"/>
  <headerFooter>
    <oddFooter>Page &amp;P of &amp;N</oddFooter>
  </headerFooter>
</worksheet>
</file>

<file path=xl/worksheets/sheet224.xml><?xml version="1.0" encoding="utf-8"?>
<worksheet xmlns="http://schemas.openxmlformats.org/spreadsheetml/2006/main" xmlns:r="http://schemas.openxmlformats.org/officeDocument/2006/relationships">
  <sheetPr>
    <tabColor theme="5" tint="-0.499984740745262"/>
  </sheetPr>
  <dimension ref="A1:EG113"/>
  <sheetViews>
    <sheetView topLeftCell="A87" workbookViewId="0">
      <selection activeCell="D99" sqref="D99"/>
    </sheetView>
  </sheetViews>
  <sheetFormatPr defaultRowHeight="15.75"/>
  <cols>
    <col min="1" max="1" width="7.42578125" style="147" customWidth="1"/>
    <col min="2" max="2" width="13.140625" style="147" customWidth="1"/>
    <col min="3" max="3" width="42.140625" style="147" customWidth="1"/>
    <col min="4" max="4" width="27" style="147" customWidth="1"/>
    <col min="5" max="5" width="22" style="147" customWidth="1"/>
    <col min="6" max="6" width="10" style="1007" customWidth="1"/>
    <col min="7" max="21" width="9.140625" style="382"/>
    <col min="22" max="22" width="9.140625" style="999"/>
    <col min="23" max="16384" width="9.140625" style="147"/>
  </cols>
  <sheetData>
    <row r="1" spans="1:21">
      <c r="A1" s="2149" t="s">
        <v>133</v>
      </c>
      <c r="B1" s="2149"/>
      <c r="C1" s="2149"/>
      <c r="D1" s="2149"/>
      <c r="E1" s="2149"/>
      <c r="F1" s="2149"/>
    </row>
    <row r="2" spans="1:21">
      <c r="A2" s="2149" t="s">
        <v>18344</v>
      </c>
      <c r="B2" s="2149"/>
      <c r="C2" s="2149"/>
      <c r="D2" s="2149"/>
      <c r="E2" s="2149"/>
      <c r="F2" s="2149"/>
    </row>
    <row r="3" spans="1:21">
      <c r="A3" s="2149" t="s">
        <v>140</v>
      </c>
      <c r="B3" s="2149"/>
      <c r="C3" s="2149"/>
      <c r="D3" s="2149"/>
      <c r="E3" s="2149"/>
      <c r="F3" s="2149"/>
    </row>
    <row r="4" spans="1:21" ht="31.5">
      <c r="A4" s="100" t="s">
        <v>134</v>
      </c>
      <c r="B4" s="114" t="s">
        <v>135</v>
      </c>
      <c r="C4" s="112" t="s">
        <v>0</v>
      </c>
      <c r="D4" s="39" t="s">
        <v>4326</v>
      </c>
      <c r="E4" s="4" t="s">
        <v>4327</v>
      </c>
      <c r="F4" s="503" t="s">
        <v>1489</v>
      </c>
    </row>
    <row r="5" spans="1:21" s="12" customFormat="1" ht="15.75" customHeight="1">
      <c r="A5" s="936"/>
      <c r="B5" s="2195" t="s">
        <v>4328</v>
      </c>
      <c r="C5" s="2195"/>
      <c r="D5" s="56"/>
      <c r="E5" s="900"/>
      <c r="F5" s="56"/>
      <c r="G5" s="993"/>
      <c r="H5" s="937"/>
      <c r="I5" s="937"/>
      <c r="J5" s="937"/>
      <c r="K5" s="937"/>
      <c r="L5" s="937"/>
      <c r="M5" s="937"/>
      <c r="N5" s="937"/>
      <c r="O5" s="937"/>
      <c r="P5" s="937"/>
      <c r="Q5" s="937"/>
      <c r="R5" s="937"/>
      <c r="S5" s="937"/>
      <c r="T5" s="937"/>
      <c r="U5" s="937"/>
    </row>
    <row r="6" spans="1:21" ht="45" customHeight="1">
      <c r="A6" s="147">
        <v>1</v>
      </c>
      <c r="B6" s="147" t="s">
        <v>18345</v>
      </c>
      <c r="C6" s="147" t="s">
        <v>18346</v>
      </c>
      <c r="D6" s="147" t="s">
        <v>6172</v>
      </c>
      <c r="E6" s="381">
        <v>1440000</v>
      </c>
      <c r="F6" s="147" t="s">
        <v>118</v>
      </c>
    </row>
    <row r="7" spans="1:21" ht="71.25" customHeight="1">
      <c r="A7" s="147">
        <v>2</v>
      </c>
      <c r="B7" s="147" t="s">
        <v>1423</v>
      </c>
      <c r="C7" s="147" t="s">
        <v>18347</v>
      </c>
      <c r="D7" s="147" t="s">
        <v>20371</v>
      </c>
      <c r="E7" s="381">
        <v>2528452.5299999998</v>
      </c>
      <c r="F7" s="147" t="s">
        <v>118</v>
      </c>
    </row>
    <row r="8" spans="1:21" ht="38.25" customHeight="1">
      <c r="A8" s="147">
        <v>3</v>
      </c>
      <c r="B8" s="147" t="s">
        <v>7</v>
      </c>
      <c r="C8" s="147" t="s">
        <v>18348</v>
      </c>
      <c r="D8" s="381" t="s">
        <v>794</v>
      </c>
      <c r="E8" s="381">
        <v>28800</v>
      </c>
      <c r="F8" s="147" t="s">
        <v>118</v>
      </c>
    </row>
    <row r="9" spans="1:21" ht="36.75" customHeight="1">
      <c r="A9" s="147">
        <v>4</v>
      </c>
      <c r="B9" s="147" t="s">
        <v>10</v>
      </c>
      <c r="C9" s="147" t="s">
        <v>18349</v>
      </c>
      <c r="D9" s="381" t="s">
        <v>580</v>
      </c>
      <c r="E9" s="381">
        <v>49200</v>
      </c>
      <c r="F9" s="147" t="s">
        <v>118</v>
      </c>
    </row>
    <row r="10" spans="1:21" ht="53.25" customHeight="1">
      <c r="A10" s="147">
        <v>5</v>
      </c>
      <c r="B10" s="147" t="s">
        <v>1426</v>
      </c>
      <c r="C10" s="147" t="s">
        <v>18350</v>
      </c>
      <c r="D10" s="147" t="s">
        <v>20372</v>
      </c>
      <c r="E10" s="381">
        <v>2496000</v>
      </c>
      <c r="F10" s="147" t="s">
        <v>118</v>
      </c>
    </row>
    <row r="11" spans="1:21" s="12" customFormat="1" ht="17.25" customHeight="1">
      <c r="A11" s="159"/>
      <c r="B11" s="2172" t="s">
        <v>142</v>
      </c>
      <c r="C11" s="2172"/>
      <c r="D11" s="2172"/>
      <c r="E11" s="119"/>
      <c r="F11" s="159"/>
      <c r="G11" s="937"/>
      <c r="H11" s="937"/>
      <c r="I11" s="937"/>
      <c r="J11" s="937"/>
      <c r="K11" s="937"/>
      <c r="L11" s="937"/>
      <c r="M11" s="937"/>
      <c r="N11" s="937"/>
      <c r="O11" s="937"/>
      <c r="P11" s="937"/>
      <c r="Q11" s="937"/>
      <c r="R11" s="937"/>
      <c r="S11" s="937"/>
      <c r="T11" s="937"/>
      <c r="U11" s="937"/>
    </row>
    <row r="12" spans="1:21" ht="42" customHeight="1">
      <c r="A12" s="147">
        <v>6</v>
      </c>
      <c r="B12" s="147" t="s">
        <v>1423</v>
      </c>
      <c r="C12" s="147" t="s">
        <v>18351</v>
      </c>
      <c r="D12" s="147" t="s">
        <v>18352</v>
      </c>
      <c r="E12" s="381">
        <v>271226.26</v>
      </c>
      <c r="F12" s="147" t="s">
        <v>118</v>
      </c>
    </row>
    <row r="13" spans="1:21" ht="43.5" customHeight="1">
      <c r="A13" s="147">
        <v>7</v>
      </c>
      <c r="B13" s="147" t="s">
        <v>18353</v>
      </c>
      <c r="C13" s="147" t="s">
        <v>18354</v>
      </c>
      <c r="D13" s="147" t="s">
        <v>9828</v>
      </c>
      <c r="E13" s="381">
        <v>1500000</v>
      </c>
      <c r="F13" s="147" t="s">
        <v>118</v>
      </c>
    </row>
    <row r="14" spans="1:21" ht="51" customHeight="1">
      <c r="A14" s="147">
        <v>8</v>
      </c>
      <c r="B14" s="147" t="s">
        <v>5879</v>
      </c>
      <c r="C14" s="147" t="s">
        <v>18355</v>
      </c>
      <c r="D14" s="147" t="s">
        <v>20373</v>
      </c>
      <c r="E14" s="381">
        <v>1500000</v>
      </c>
      <c r="F14" s="147" t="s">
        <v>118</v>
      </c>
    </row>
    <row r="15" spans="1:21" ht="21" customHeight="1">
      <c r="B15" s="2192" t="s">
        <v>207</v>
      </c>
      <c r="C15" s="2194"/>
      <c r="E15" s="381"/>
      <c r="F15" s="147"/>
    </row>
    <row r="16" spans="1:21" ht="78.75">
      <c r="A16" s="147">
        <v>9</v>
      </c>
      <c r="B16" s="147" t="s">
        <v>475</v>
      </c>
      <c r="C16" s="147" t="s">
        <v>18356</v>
      </c>
      <c r="D16" s="147" t="s">
        <v>6184</v>
      </c>
      <c r="E16" s="381">
        <v>5738993.4500000002</v>
      </c>
      <c r="F16" s="147" t="s">
        <v>118</v>
      </c>
    </row>
    <row r="17" spans="1:21">
      <c r="B17" s="2192" t="s">
        <v>555</v>
      </c>
      <c r="C17" s="2194"/>
      <c r="E17" s="381"/>
      <c r="F17" s="147"/>
    </row>
    <row r="18" spans="1:21" ht="87" customHeight="1">
      <c r="A18" s="147">
        <v>10</v>
      </c>
      <c r="B18" s="147" t="s">
        <v>18357</v>
      </c>
      <c r="C18" s="147" t="s">
        <v>20389</v>
      </c>
      <c r="D18" s="147" t="s">
        <v>18358</v>
      </c>
      <c r="E18" s="381">
        <v>2172385.77</v>
      </c>
      <c r="F18" s="147" t="s">
        <v>118</v>
      </c>
    </row>
    <row r="19" spans="1:21" s="12" customFormat="1">
      <c r="A19" s="159"/>
      <c r="B19" s="2171" t="s">
        <v>4536</v>
      </c>
      <c r="C19" s="2171"/>
      <c r="D19" s="159"/>
      <c r="E19" s="119"/>
      <c r="F19" s="159"/>
      <c r="G19" s="937"/>
      <c r="H19" s="937"/>
      <c r="I19" s="937"/>
      <c r="J19" s="937"/>
      <c r="K19" s="937"/>
      <c r="L19" s="937"/>
      <c r="M19" s="937"/>
      <c r="N19" s="937"/>
      <c r="O19" s="937"/>
      <c r="P19" s="937"/>
      <c r="Q19" s="937"/>
      <c r="R19" s="937"/>
      <c r="S19" s="937"/>
      <c r="T19" s="937"/>
      <c r="U19" s="937"/>
    </row>
    <row r="20" spans="1:21" ht="68.25" customHeight="1">
      <c r="A20" s="147">
        <v>11</v>
      </c>
      <c r="B20" s="147" t="s">
        <v>18359</v>
      </c>
      <c r="C20" s="147" t="s">
        <v>18360</v>
      </c>
      <c r="D20" s="147" t="s">
        <v>18361</v>
      </c>
      <c r="E20" s="381">
        <v>331581.84000000003</v>
      </c>
      <c r="F20" s="147" t="s">
        <v>4</v>
      </c>
    </row>
    <row r="21" spans="1:21" ht="69.75" customHeight="1">
      <c r="A21" s="147">
        <v>12</v>
      </c>
      <c r="B21" s="147" t="s">
        <v>18362</v>
      </c>
      <c r="C21" s="147" t="s">
        <v>18363</v>
      </c>
      <c r="D21" s="147" t="s">
        <v>18364</v>
      </c>
      <c r="E21" s="381">
        <v>325000</v>
      </c>
      <c r="F21" s="147" t="s">
        <v>4</v>
      </c>
    </row>
    <row r="22" spans="1:21" ht="66" customHeight="1">
      <c r="A22" s="147">
        <v>13</v>
      </c>
      <c r="B22" s="147" t="s">
        <v>18365</v>
      </c>
      <c r="C22" s="147" t="s">
        <v>18366</v>
      </c>
      <c r="D22" s="147" t="s">
        <v>18367</v>
      </c>
      <c r="E22" s="381">
        <v>400000</v>
      </c>
      <c r="F22" s="147" t="s">
        <v>4</v>
      </c>
    </row>
    <row r="23" spans="1:21" ht="70.5" customHeight="1">
      <c r="A23" s="147">
        <v>14</v>
      </c>
      <c r="B23" s="147" t="s">
        <v>18368</v>
      </c>
      <c r="C23" s="147" t="s">
        <v>18369</v>
      </c>
      <c r="D23" s="147" t="s">
        <v>18367</v>
      </c>
      <c r="E23" s="381">
        <v>400000</v>
      </c>
      <c r="F23" s="147" t="s">
        <v>4</v>
      </c>
    </row>
    <row r="24" spans="1:21" ht="67.5" customHeight="1">
      <c r="A24" s="147">
        <v>15</v>
      </c>
      <c r="B24" s="147" t="s">
        <v>18370</v>
      </c>
      <c r="C24" s="147" t="s">
        <v>18369</v>
      </c>
      <c r="D24" s="147" t="s">
        <v>18367</v>
      </c>
      <c r="E24" s="381">
        <v>400000</v>
      </c>
      <c r="F24" s="147" t="s">
        <v>4</v>
      </c>
    </row>
    <row r="25" spans="1:21" ht="70.5" customHeight="1">
      <c r="A25" s="147">
        <v>16</v>
      </c>
      <c r="B25" s="147" t="s">
        <v>18371</v>
      </c>
      <c r="C25" s="147" t="s">
        <v>18372</v>
      </c>
      <c r="D25" s="147" t="s">
        <v>18364</v>
      </c>
      <c r="E25" s="381">
        <v>325000</v>
      </c>
      <c r="F25" s="147" t="s">
        <v>4</v>
      </c>
    </row>
    <row r="26" spans="1:21">
      <c r="B26" s="2192" t="s">
        <v>593</v>
      </c>
      <c r="C26" s="2194"/>
      <c r="E26" s="381"/>
      <c r="F26" s="147"/>
    </row>
    <row r="27" spans="1:21" ht="58.5" customHeight="1">
      <c r="A27" s="147">
        <v>17</v>
      </c>
      <c r="B27" s="147" t="s">
        <v>18373</v>
      </c>
      <c r="C27" s="147" t="s">
        <v>18374</v>
      </c>
      <c r="D27" s="147" t="s">
        <v>20374</v>
      </c>
      <c r="E27" s="381">
        <v>20940000</v>
      </c>
      <c r="F27" s="147" t="s">
        <v>118</v>
      </c>
    </row>
    <row r="28" spans="1:21" ht="48.75" customHeight="1">
      <c r="A28" s="147">
        <v>18</v>
      </c>
      <c r="B28" s="147" t="s">
        <v>18375</v>
      </c>
      <c r="C28" s="147" t="s">
        <v>18376</v>
      </c>
      <c r="D28" s="147" t="s">
        <v>18377</v>
      </c>
      <c r="E28" s="381">
        <v>8000000</v>
      </c>
      <c r="F28" s="147" t="s">
        <v>118</v>
      </c>
    </row>
    <row r="29" spans="1:21" ht="17.25" customHeight="1">
      <c r="B29" s="2192" t="s">
        <v>2408</v>
      </c>
      <c r="C29" s="2194"/>
      <c r="E29" s="381"/>
      <c r="F29" s="147"/>
    </row>
    <row r="30" spans="1:21" ht="84" customHeight="1">
      <c r="A30" s="147">
        <v>19</v>
      </c>
      <c r="B30" s="147" t="s">
        <v>18378</v>
      </c>
      <c r="C30" s="147" t="s">
        <v>18379</v>
      </c>
      <c r="D30" s="147" t="s">
        <v>20375</v>
      </c>
      <c r="E30" s="381">
        <v>615000</v>
      </c>
      <c r="F30" s="147" t="s">
        <v>763</v>
      </c>
    </row>
    <row r="31" spans="1:21" ht="94.5">
      <c r="A31" s="147">
        <v>20</v>
      </c>
      <c r="B31" s="147" t="s">
        <v>18383</v>
      </c>
      <c r="C31" s="147" t="s">
        <v>18384</v>
      </c>
      <c r="D31" s="147" t="s">
        <v>20376</v>
      </c>
      <c r="E31" s="381">
        <v>1580000</v>
      </c>
      <c r="F31" s="147" t="s">
        <v>118</v>
      </c>
    </row>
    <row r="32" spans="1:21" ht="47.25">
      <c r="A32" s="147">
        <v>21</v>
      </c>
      <c r="B32" s="147" t="s">
        <v>18385</v>
      </c>
      <c r="C32" s="147" t="s">
        <v>18386</v>
      </c>
      <c r="D32" s="147" t="s">
        <v>18387</v>
      </c>
      <c r="E32" s="381">
        <v>500000</v>
      </c>
      <c r="F32" s="147" t="s">
        <v>4</v>
      </c>
    </row>
    <row r="33" spans="1:9" ht="47.25">
      <c r="A33" s="147">
        <v>22</v>
      </c>
      <c r="B33" s="147" t="s">
        <v>18388</v>
      </c>
      <c r="C33" s="147" t="s">
        <v>18389</v>
      </c>
      <c r="D33" s="147" t="s">
        <v>18390</v>
      </c>
      <c r="E33" s="381">
        <v>1000000</v>
      </c>
      <c r="F33" s="147" t="s">
        <v>4</v>
      </c>
    </row>
    <row r="34" spans="1:9" ht="94.5">
      <c r="A34" s="147">
        <v>23</v>
      </c>
      <c r="B34" s="147" t="s">
        <v>18391</v>
      </c>
      <c r="C34" s="147" t="s">
        <v>18392</v>
      </c>
      <c r="D34" s="147" t="s">
        <v>18393</v>
      </c>
      <c r="E34" s="381">
        <v>2000000</v>
      </c>
      <c r="F34" s="147" t="s">
        <v>4</v>
      </c>
    </row>
    <row r="35" spans="1:9" ht="47.25">
      <c r="A35" s="147">
        <v>24</v>
      </c>
      <c r="B35" s="147" t="s">
        <v>18394</v>
      </c>
      <c r="C35" s="147" t="s">
        <v>18395</v>
      </c>
      <c r="D35" s="147" t="s">
        <v>18396</v>
      </c>
      <c r="E35" s="381">
        <v>1500000</v>
      </c>
      <c r="F35" s="147" t="s">
        <v>4</v>
      </c>
    </row>
    <row r="36" spans="1:9" ht="47.25">
      <c r="A36" s="147">
        <v>25</v>
      </c>
      <c r="B36" s="147" t="s">
        <v>18397</v>
      </c>
      <c r="C36" s="147" t="s">
        <v>18398</v>
      </c>
      <c r="D36" s="147" t="s">
        <v>18399</v>
      </c>
      <c r="E36" s="381">
        <v>3500000</v>
      </c>
      <c r="F36" s="147" t="s">
        <v>4</v>
      </c>
    </row>
    <row r="37" spans="1:9" ht="47.25">
      <c r="A37" s="147">
        <v>26</v>
      </c>
      <c r="B37" s="147" t="s">
        <v>18400</v>
      </c>
      <c r="C37" s="147" t="s">
        <v>18401</v>
      </c>
      <c r="D37" s="147" t="s">
        <v>18402</v>
      </c>
      <c r="E37" s="381">
        <v>1500000</v>
      </c>
      <c r="F37" s="147" t="s">
        <v>4</v>
      </c>
    </row>
    <row r="38" spans="1:9" ht="157.5">
      <c r="A38" s="147">
        <v>27</v>
      </c>
      <c r="B38" s="147" t="s">
        <v>18403</v>
      </c>
      <c r="C38" s="147" t="s">
        <v>18404</v>
      </c>
      <c r="D38" s="147" t="s">
        <v>20377</v>
      </c>
      <c r="E38" s="381">
        <v>305930.17</v>
      </c>
      <c r="F38" s="147" t="s">
        <v>763</v>
      </c>
    </row>
    <row r="39" spans="1:9" ht="63">
      <c r="A39" s="147">
        <v>28</v>
      </c>
      <c r="B39" s="147" t="s">
        <v>18405</v>
      </c>
      <c r="C39" s="147" t="s">
        <v>18406</v>
      </c>
      <c r="D39" s="147" t="s">
        <v>18407</v>
      </c>
      <c r="E39" s="381">
        <v>200000</v>
      </c>
      <c r="F39" s="147" t="s">
        <v>118</v>
      </c>
    </row>
    <row r="40" spans="1:9" ht="47.25">
      <c r="A40" s="147">
        <v>29</v>
      </c>
      <c r="B40" s="147" t="s">
        <v>18408</v>
      </c>
      <c r="C40" s="147" t="s">
        <v>18409</v>
      </c>
      <c r="D40" s="147" t="s">
        <v>18410</v>
      </c>
      <c r="E40" s="381">
        <v>450000</v>
      </c>
      <c r="F40" s="147" t="s">
        <v>763</v>
      </c>
    </row>
    <row r="41" spans="1:9" ht="63">
      <c r="A41" s="147">
        <v>30</v>
      </c>
      <c r="B41" s="147" t="s">
        <v>18411</v>
      </c>
      <c r="C41" s="147" t="s">
        <v>18412</v>
      </c>
      <c r="D41" s="147" t="s">
        <v>18413</v>
      </c>
      <c r="E41" s="381">
        <v>585000</v>
      </c>
      <c r="F41" s="147" t="s">
        <v>763</v>
      </c>
    </row>
    <row r="42" spans="1:9" ht="47.25">
      <c r="A42" s="147">
        <v>31</v>
      </c>
      <c r="B42" s="147" t="s">
        <v>18414</v>
      </c>
      <c r="C42" s="147" t="s">
        <v>18415</v>
      </c>
      <c r="D42" s="147" t="s">
        <v>18416</v>
      </c>
      <c r="E42" s="381">
        <v>247500</v>
      </c>
      <c r="F42" s="147" t="s">
        <v>763</v>
      </c>
    </row>
    <row r="43" spans="1:9" ht="47.25">
      <c r="A43" s="147">
        <v>32</v>
      </c>
      <c r="B43" s="147" t="s">
        <v>18417</v>
      </c>
      <c r="C43" s="147" t="s">
        <v>18418</v>
      </c>
      <c r="D43" s="147" t="s">
        <v>18419</v>
      </c>
      <c r="E43" s="381">
        <v>292500</v>
      </c>
      <c r="F43" s="147" t="s">
        <v>763</v>
      </c>
    </row>
    <row r="44" spans="1:9" ht="47.25">
      <c r="A44" s="147">
        <v>33</v>
      </c>
      <c r="B44" s="147" t="s">
        <v>18420</v>
      </c>
      <c r="C44" s="147" t="s">
        <v>18421</v>
      </c>
      <c r="D44" s="147" t="s">
        <v>18422</v>
      </c>
      <c r="E44" s="381">
        <v>337500</v>
      </c>
      <c r="F44" s="147" t="s">
        <v>763</v>
      </c>
    </row>
    <row r="45" spans="1:9" ht="78.75">
      <c r="A45" s="147">
        <v>34</v>
      </c>
      <c r="B45" s="147" t="s">
        <v>18423</v>
      </c>
      <c r="C45" s="147" t="s">
        <v>18424</v>
      </c>
      <c r="D45" s="147" t="s">
        <v>18425</v>
      </c>
      <c r="E45" s="381">
        <v>557500</v>
      </c>
      <c r="F45" s="147" t="s">
        <v>1810</v>
      </c>
    </row>
    <row r="46" spans="1:9" ht="47.25">
      <c r="A46" s="147">
        <v>35</v>
      </c>
      <c r="B46" s="147" t="s">
        <v>18426</v>
      </c>
      <c r="C46" s="147" t="s">
        <v>18427</v>
      </c>
      <c r="D46" s="147" t="s">
        <v>18428</v>
      </c>
      <c r="E46" s="381">
        <v>450000</v>
      </c>
      <c r="F46" s="147" t="s">
        <v>763</v>
      </c>
    </row>
    <row r="47" spans="1:9" ht="94.5">
      <c r="A47" s="147">
        <v>36</v>
      </c>
      <c r="B47" s="147" t="s">
        <v>18429</v>
      </c>
      <c r="C47" s="147" t="s">
        <v>18430</v>
      </c>
      <c r="D47" s="147" t="s">
        <v>18431</v>
      </c>
      <c r="E47" s="381">
        <v>123260.5</v>
      </c>
      <c r="F47" s="147" t="s">
        <v>763</v>
      </c>
      <c r="I47" s="382">
        <v>4500</v>
      </c>
    </row>
    <row r="48" spans="1:9" ht="63">
      <c r="A48" s="147">
        <v>37</v>
      </c>
      <c r="B48" s="147" t="s">
        <v>18432</v>
      </c>
      <c r="C48" s="147" t="s">
        <v>18433</v>
      </c>
      <c r="D48" s="147" t="s">
        <v>18434</v>
      </c>
      <c r="E48" s="381">
        <v>270000</v>
      </c>
      <c r="F48" s="147" t="s">
        <v>763</v>
      </c>
      <c r="I48" s="382">
        <v>115</v>
      </c>
    </row>
    <row r="49" spans="1:137" ht="47.25">
      <c r="A49" s="147">
        <v>38</v>
      </c>
      <c r="B49" s="147" t="s">
        <v>18435</v>
      </c>
      <c r="C49" s="147" t="s">
        <v>18436</v>
      </c>
      <c r="D49" s="147" t="s">
        <v>18437</v>
      </c>
      <c r="E49" s="381">
        <v>157500</v>
      </c>
      <c r="F49" s="147" t="s">
        <v>763</v>
      </c>
      <c r="I49" s="382">
        <f>I47*I48</f>
        <v>517500</v>
      </c>
    </row>
    <row r="50" spans="1:137" ht="47.25">
      <c r="A50" s="147">
        <v>39</v>
      </c>
      <c r="B50" s="147" t="s">
        <v>18438</v>
      </c>
      <c r="C50" s="147" t="s">
        <v>18439</v>
      </c>
      <c r="D50" s="147" t="s">
        <v>18440</v>
      </c>
      <c r="E50" s="381">
        <v>315000</v>
      </c>
      <c r="F50" s="147" t="s">
        <v>763</v>
      </c>
    </row>
    <row r="51" spans="1:137" ht="47.25">
      <c r="A51" s="147">
        <v>40</v>
      </c>
      <c r="B51" s="147" t="s">
        <v>18441</v>
      </c>
      <c r="C51" s="147" t="s">
        <v>18442</v>
      </c>
      <c r="D51" s="147" t="s">
        <v>18443</v>
      </c>
      <c r="E51" s="381">
        <v>202500</v>
      </c>
      <c r="F51" s="147" t="s">
        <v>763</v>
      </c>
    </row>
    <row r="52" spans="1:137" ht="47.25">
      <c r="A52" s="147">
        <v>41</v>
      </c>
      <c r="B52" s="147" t="s">
        <v>18391</v>
      </c>
      <c r="C52" s="147" t="s">
        <v>18444</v>
      </c>
      <c r="D52" s="147" t="s">
        <v>18445</v>
      </c>
      <c r="E52" s="381">
        <v>180000</v>
      </c>
      <c r="F52" s="147" t="s">
        <v>763</v>
      </c>
    </row>
    <row r="53" spans="1:137" ht="47.25">
      <c r="A53" s="147">
        <v>42</v>
      </c>
      <c r="B53" s="147" t="s">
        <v>18446</v>
      </c>
      <c r="C53" s="147" t="s">
        <v>18447</v>
      </c>
      <c r="D53" s="147" t="s">
        <v>18443</v>
      </c>
      <c r="E53" s="381">
        <v>202500</v>
      </c>
      <c r="F53" s="147" t="s">
        <v>763</v>
      </c>
    </row>
    <row r="54" spans="1:137" ht="47.25">
      <c r="A54" s="147">
        <v>43</v>
      </c>
      <c r="B54" s="147" t="s">
        <v>18448</v>
      </c>
      <c r="C54" s="147" t="s">
        <v>18449</v>
      </c>
      <c r="D54" s="147" t="s">
        <v>18450</v>
      </c>
      <c r="E54" s="381">
        <v>157500</v>
      </c>
      <c r="F54" s="147" t="s">
        <v>763</v>
      </c>
    </row>
    <row r="55" spans="1:137" ht="47.25">
      <c r="A55" s="147">
        <v>44</v>
      </c>
      <c r="B55" s="147" t="s">
        <v>18451</v>
      </c>
      <c r="C55" s="147" t="s">
        <v>18452</v>
      </c>
      <c r="D55" s="147" t="s">
        <v>18450</v>
      </c>
      <c r="E55" s="381">
        <v>157500</v>
      </c>
      <c r="F55" s="147" t="s">
        <v>118</v>
      </c>
    </row>
    <row r="56" spans="1:137" ht="47.25">
      <c r="A56" s="147">
        <v>45</v>
      </c>
      <c r="B56" s="147" t="s">
        <v>18453</v>
      </c>
      <c r="C56" s="147" t="s">
        <v>18454</v>
      </c>
      <c r="D56" s="147" t="s">
        <v>18455</v>
      </c>
      <c r="E56" s="381">
        <v>540000</v>
      </c>
      <c r="F56" s="147" t="s">
        <v>763</v>
      </c>
    </row>
    <row r="57" spans="1:137" ht="47.25">
      <c r="A57" s="147">
        <v>46</v>
      </c>
      <c r="B57" s="147" t="s">
        <v>18456</v>
      </c>
      <c r="C57" s="147" t="s">
        <v>18457</v>
      </c>
      <c r="D57" s="147" t="s">
        <v>18450</v>
      </c>
      <c r="E57" s="381">
        <v>157500</v>
      </c>
      <c r="F57" s="147" t="s">
        <v>763</v>
      </c>
    </row>
    <row r="58" spans="1:137" ht="47.25">
      <c r="A58" s="147">
        <v>47</v>
      </c>
      <c r="B58" s="147" t="s">
        <v>18394</v>
      </c>
      <c r="C58" s="147" t="s">
        <v>18458</v>
      </c>
      <c r="D58" s="147" t="s">
        <v>18459</v>
      </c>
      <c r="E58" s="381">
        <v>517500</v>
      </c>
      <c r="F58" s="147" t="s">
        <v>763</v>
      </c>
    </row>
    <row r="59" spans="1:137" ht="63">
      <c r="A59" s="147">
        <v>48</v>
      </c>
      <c r="B59" s="147" t="s">
        <v>18460</v>
      </c>
      <c r="C59" s="147" t="s">
        <v>18461</v>
      </c>
      <c r="D59" s="147" t="s">
        <v>18462</v>
      </c>
      <c r="E59" s="381">
        <v>20000</v>
      </c>
      <c r="F59" s="147" t="s">
        <v>118</v>
      </c>
    </row>
    <row r="60" spans="1:137" s="98" customFormat="1" ht="63">
      <c r="A60" s="147">
        <v>49</v>
      </c>
      <c r="B60" s="147" t="s">
        <v>18463</v>
      </c>
      <c r="C60" s="147" t="s">
        <v>18464</v>
      </c>
      <c r="D60" s="147" t="s">
        <v>18465</v>
      </c>
      <c r="E60" s="381">
        <v>1000000</v>
      </c>
      <c r="F60" s="147" t="s">
        <v>4</v>
      </c>
      <c r="G60" s="382"/>
      <c r="H60" s="382"/>
      <c r="I60" s="382"/>
      <c r="J60" s="382"/>
      <c r="K60" s="382"/>
      <c r="L60" s="382"/>
      <c r="M60" s="382"/>
      <c r="N60" s="382"/>
      <c r="O60" s="382"/>
      <c r="P60" s="382"/>
      <c r="Q60" s="382"/>
      <c r="R60" s="382"/>
      <c r="S60" s="382"/>
      <c r="T60" s="382"/>
      <c r="U60" s="382"/>
      <c r="V60" s="999"/>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row>
    <row r="61" spans="1:137" s="98" customFormat="1">
      <c r="A61" s="147"/>
      <c r="B61" s="2192" t="s">
        <v>2487</v>
      </c>
      <c r="C61" s="2194"/>
      <c r="D61" s="147"/>
      <c r="E61" s="381"/>
      <c r="F61" s="147"/>
      <c r="G61" s="382"/>
      <c r="H61" s="382"/>
      <c r="I61" s="382"/>
      <c r="J61" s="382"/>
      <c r="K61" s="382"/>
      <c r="L61" s="382"/>
      <c r="M61" s="382"/>
      <c r="N61" s="382"/>
      <c r="O61" s="382"/>
      <c r="P61" s="382"/>
      <c r="Q61" s="382"/>
      <c r="R61" s="382"/>
      <c r="S61" s="382"/>
      <c r="T61" s="382"/>
      <c r="U61" s="382"/>
      <c r="V61" s="999"/>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row>
    <row r="62" spans="1:137" s="98" customFormat="1" ht="47.25">
      <c r="A62" s="147">
        <v>50</v>
      </c>
      <c r="B62" s="147" t="s">
        <v>18466</v>
      </c>
      <c r="C62" s="147" t="s">
        <v>18467</v>
      </c>
      <c r="D62" s="147" t="s">
        <v>18443</v>
      </c>
      <c r="E62" s="381">
        <v>202500</v>
      </c>
      <c r="F62" s="147" t="s">
        <v>763</v>
      </c>
      <c r="G62" s="382"/>
      <c r="H62" s="382"/>
      <c r="I62" s="382"/>
      <c r="J62" s="382"/>
      <c r="K62" s="382"/>
      <c r="L62" s="382"/>
      <c r="M62" s="382"/>
      <c r="N62" s="382"/>
      <c r="O62" s="382"/>
      <c r="P62" s="382"/>
      <c r="Q62" s="382"/>
      <c r="R62" s="382"/>
      <c r="S62" s="382"/>
      <c r="T62" s="382"/>
      <c r="U62" s="382"/>
      <c r="V62" s="999"/>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c r="DA62" s="147"/>
      <c r="DB62" s="147"/>
      <c r="DC62" s="147"/>
      <c r="DD62" s="147"/>
      <c r="DE62" s="147"/>
      <c r="DF62" s="147"/>
      <c r="DG62" s="147"/>
      <c r="DH62" s="147"/>
      <c r="DI62" s="147"/>
      <c r="DJ62" s="147"/>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row>
    <row r="63" spans="1:137" ht="47.25">
      <c r="A63" s="147">
        <v>51</v>
      </c>
      <c r="B63" s="147" t="s">
        <v>18468</v>
      </c>
      <c r="C63" s="147" t="s">
        <v>18469</v>
      </c>
      <c r="D63" s="147" t="s">
        <v>20378</v>
      </c>
      <c r="E63" s="381">
        <v>1000000</v>
      </c>
      <c r="F63" s="147" t="s">
        <v>4</v>
      </c>
    </row>
    <row r="64" spans="1:137" ht="110.25">
      <c r="A64" s="147">
        <v>52</v>
      </c>
      <c r="B64" s="147" t="s">
        <v>18470</v>
      </c>
      <c r="C64" s="147" t="s">
        <v>18471</v>
      </c>
      <c r="D64" s="147" t="s">
        <v>20379</v>
      </c>
      <c r="E64" s="381">
        <v>1540000</v>
      </c>
      <c r="F64" s="147" t="s">
        <v>4</v>
      </c>
    </row>
    <row r="65" spans="1:22" ht="47.25">
      <c r="A65" s="147">
        <v>53</v>
      </c>
      <c r="B65" s="147" t="s">
        <v>18362</v>
      </c>
      <c r="C65" s="147" t="s">
        <v>18472</v>
      </c>
      <c r="D65" s="50" t="s">
        <v>18473</v>
      </c>
      <c r="E65" s="381">
        <v>3200000</v>
      </c>
      <c r="F65" s="147" t="s">
        <v>763</v>
      </c>
    </row>
    <row r="66" spans="1:22" ht="47.25">
      <c r="A66" s="147">
        <v>54</v>
      </c>
      <c r="B66" s="147" t="s">
        <v>18474</v>
      </c>
      <c r="C66" s="147" t="s">
        <v>18475</v>
      </c>
      <c r="D66" s="50" t="s">
        <v>22286</v>
      </c>
      <c r="E66" s="381">
        <v>640045</v>
      </c>
      <c r="F66" s="147" t="s">
        <v>118</v>
      </c>
    </row>
    <row r="67" spans="1:22" ht="78.75">
      <c r="A67" s="147">
        <v>55</v>
      </c>
      <c r="B67" s="147" t="s">
        <v>18476</v>
      </c>
      <c r="C67" s="147" t="s">
        <v>18477</v>
      </c>
      <c r="D67" s="60" t="s">
        <v>20380</v>
      </c>
      <c r="E67" s="381">
        <v>1400000</v>
      </c>
      <c r="F67" s="147" t="s">
        <v>118</v>
      </c>
    </row>
    <row r="68" spans="1:22" ht="110.25">
      <c r="A68" s="147">
        <v>56</v>
      </c>
      <c r="B68" s="147" t="s">
        <v>18478</v>
      </c>
      <c r="C68" s="147" t="s">
        <v>18479</v>
      </c>
      <c r="D68" s="147" t="s">
        <v>20381</v>
      </c>
      <c r="E68" s="381">
        <v>490000</v>
      </c>
      <c r="F68" s="147" t="s">
        <v>118</v>
      </c>
    </row>
    <row r="69" spans="1:22" ht="110.25">
      <c r="A69" s="147">
        <v>57</v>
      </c>
      <c r="B69" s="147" t="s">
        <v>18480</v>
      </c>
      <c r="C69" s="147" t="s">
        <v>18481</v>
      </c>
      <c r="D69" s="147" t="s">
        <v>20382</v>
      </c>
      <c r="E69" s="381">
        <v>500000</v>
      </c>
      <c r="F69" s="147" t="s">
        <v>118</v>
      </c>
    </row>
    <row r="70" spans="1:22" ht="63">
      <c r="A70" s="147">
        <v>58</v>
      </c>
      <c r="B70" s="147" t="s">
        <v>18482</v>
      </c>
      <c r="C70" s="147" t="s">
        <v>18483</v>
      </c>
      <c r="D70" s="147" t="s">
        <v>18484</v>
      </c>
      <c r="E70" s="381">
        <v>100000</v>
      </c>
      <c r="F70" s="147" t="s">
        <v>118</v>
      </c>
    </row>
    <row r="71" spans="1:22" ht="47.25">
      <c r="A71" s="147">
        <v>59</v>
      </c>
      <c r="B71" s="147" t="s">
        <v>18485</v>
      </c>
      <c r="C71" s="147" t="s">
        <v>18486</v>
      </c>
      <c r="D71" s="147" t="s">
        <v>18487</v>
      </c>
      <c r="E71" s="381">
        <v>80000</v>
      </c>
      <c r="F71" s="147" t="s">
        <v>118</v>
      </c>
    </row>
    <row r="72" spans="1:22" ht="47.25">
      <c r="A72" s="147">
        <v>60</v>
      </c>
      <c r="B72" s="1007" t="s">
        <v>20383</v>
      </c>
      <c r="C72" s="147" t="s">
        <v>20388</v>
      </c>
      <c r="D72" s="147" t="s">
        <v>20387</v>
      </c>
      <c r="E72" s="381">
        <v>2000000</v>
      </c>
      <c r="F72" s="147" t="s">
        <v>118</v>
      </c>
    </row>
    <row r="73" spans="1:22" s="396" customFormat="1">
      <c r="B73" s="2145" t="s">
        <v>662</v>
      </c>
      <c r="C73" s="2146"/>
      <c r="E73" s="428"/>
      <c r="G73" s="674"/>
      <c r="H73" s="674"/>
      <c r="I73" s="674"/>
      <c r="J73" s="674"/>
      <c r="K73" s="674"/>
      <c r="L73" s="674"/>
      <c r="M73" s="674"/>
      <c r="N73" s="674"/>
      <c r="O73" s="674"/>
      <c r="P73" s="674"/>
      <c r="Q73" s="674"/>
      <c r="R73" s="674"/>
      <c r="S73" s="674"/>
      <c r="T73" s="674"/>
      <c r="U73" s="674"/>
      <c r="V73" s="1000"/>
    </row>
    <row r="74" spans="1:22" ht="47.25">
      <c r="A74" s="147">
        <v>61</v>
      </c>
      <c r="B74" s="147" t="s">
        <v>18488</v>
      </c>
      <c r="C74" s="147" t="s">
        <v>18489</v>
      </c>
      <c r="D74" s="147" t="s">
        <v>18490</v>
      </c>
      <c r="E74" s="381">
        <v>250000</v>
      </c>
      <c r="F74" s="147" t="s">
        <v>118</v>
      </c>
    </row>
    <row r="75" spans="1:22" ht="141.75">
      <c r="A75" s="147">
        <v>62</v>
      </c>
      <c r="B75" s="147" t="s">
        <v>18491</v>
      </c>
      <c r="C75" s="147" t="s">
        <v>18492</v>
      </c>
      <c r="D75" s="147" t="s">
        <v>20384</v>
      </c>
      <c r="E75" s="381">
        <v>1020000</v>
      </c>
      <c r="F75" s="147" t="s">
        <v>118</v>
      </c>
      <c r="I75" s="382">
        <v>750000</v>
      </c>
    </row>
    <row r="76" spans="1:22" ht="63">
      <c r="A76" s="147">
        <v>63</v>
      </c>
      <c r="B76" s="147" t="s">
        <v>18493</v>
      </c>
      <c r="C76" s="147" t="s">
        <v>18494</v>
      </c>
      <c r="D76" s="147" t="s">
        <v>18495</v>
      </c>
      <c r="E76" s="381">
        <v>1000000</v>
      </c>
      <c r="F76" s="147" t="s">
        <v>763</v>
      </c>
      <c r="I76" s="382">
        <v>270000</v>
      </c>
    </row>
    <row r="77" spans="1:22" s="377" customFormat="1" ht="78.75" customHeight="1">
      <c r="A77" s="147">
        <v>64</v>
      </c>
      <c r="B77" s="147" t="s">
        <v>18496</v>
      </c>
      <c r="C77" s="147" t="s">
        <v>18497</v>
      </c>
      <c r="D77" s="147" t="s">
        <v>20385</v>
      </c>
      <c r="E77" s="381">
        <v>1500000</v>
      </c>
      <c r="F77" s="147" t="s">
        <v>4</v>
      </c>
      <c r="G77" s="1001"/>
      <c r="H77" s="1001"/>
      <c r="I77" s="1001"/>
      <c r="J77" s="1001"/>
      <c r="K77" s="1001"/>
      <c r="L77" s="1001"/>
      <c r="M77" s="1001"/>
      <c r="N77" s="1001"/>
      <c r="O77" s="1001"/>
      <c r="P77" s="1001"/>
      <c r="Q77" s="1001"/>
      <c r="R77" s="1001"/>
      <c r="S77" s="1001"/>
      <c r="T77" s="1001"/>
      <c r="U77" s="1001"/>
      <c r="V77" s="995"/>
    </row>
    <row r="78" spans="1:22" ht="174.75" customHeight="1">
      <c r="A78" s="147">
        <v>65</v>
      </c>
      <c r="B78" s="147" t="s">
        <v>18498</v>
      </c>
      <c r="C78" s="147" t="s">
        <v>18499</v>
      </c>
      <c r="D78" s="147" t="s">
        <v>24045</v>
      </c>
      <c r="E78" s="381">
        <v>2850000</v>
      </c>
      <c r="F78" s="147" t="s">
        <v>4</v>
      </c>
    </row>
    <row r="79" spans="1:22" ht="66" customHeight="1">
      <c r="A79" s="147">
        <v>66</v>
      </c>
      <c r="B79" s="147" t="s">
        <v>18500</v>
      </c>
      <c r="C79" s="147" t="s">
        <v>18501</v>
      </c>
      <c r="D79" s="147" t="s">
        <v>18502</v>
      </c>
      <c r="E79" s="381">
        <v>600000</v>
      </c>
      <c r="F79" s="147" t="s">
        <v>118</v>
      </c>
    </row>
    <row r="80" spans="1:22" ht="19.5" customHeight="1">
      <c r="B80" s="2192" t="s">
        <v>208</v>
      </c>
      <c r="C80" s="2194"/>
      <c r="E80" s="381"/>
      <c r="F80" s="147"/>
    </row>
    <row r="81" spans="1:22" ht="80.25" customHeight="1">
      <c r="A81" s="147">
        <v>67</v>
      </c>
      <c r="B81" s="147" t="s">
        <v>18503</v>
      </c>
      <c r="C81" s="147" t="s">
        <v>18504</v>
      </c>
      <c r="D81" s="147" t="s">
        <v>20386</v>
      </c>
      <c r="E81" s="381">
        <v>2000000</v>
      </c>
      <c r="F81" s="147" t="s">
        <v>4</v>
      </c>
    </row>
    <row r="82" spans="1:22" s="1005" customFormat="1">
      <c r="A82" s="377"/>
      <c r="B82" s="377" t="s">
        <v>15</v>
      </c>
      <c r="C82" s="377"/>
      <c r="D82" s="1002"/>
      <c r="E82" s="1002">
        <f>SUM(E6:E81)</f>
        <v>88840875.519999996</v>
      </c>
      <c r="F82" s="1003"/>
      <c r="G82" s="382"/>
      <c r="H82" s="382"/>
      <c r="I82" s="382"/>
      <c r="J82" s="382"/>
      <c r="K82" s="382"/>
      <c r="L82" s="382"/>
      <c r="M82" s="382"/>
      <c r="N82" s="382"/>
      <c r="O82" s="382"/>
      <c r="P82" s="382"/>
      <c r="Q82" s="382"/>
      <c r="R82" s="382"/>
      <c r="S82" s="382"/>
      <c r="T82" s="382"/>
      <c r="U82" s="382"/>
      <c r="V82" s="1004"/>
    </row>
    <row r="83" spans="1:22" s="12" customFormat="1" ht="75" customHeight="1">
      <c r="A83" s="2183" t="s">
        <v>20503</v>
      </c>
      <c r="B83" s="2184"/>
      <c r="C83" s="2185"/>
      <c r="D83" s="2183" t="s">
        <v>20504</v>
      </c>
      <c r="E83" s="2184"/>
      <c r="F83" s="2185"/>
    </row>
    <row r="84" spans="1:22" s="382" customFormat="1">
      <c r="E84" s="1006"/>
    </row>
    <row r="85" spans="1:22" s="382" customFormat="1"/>
    <row r="86" spans="1:22" s="382" customFormat="1"/>
    <row r="87" spans="1:22" s="382" customFormat="1"/>
    <row r="88" spans="1:22" s="382" customFormat="1"/>
    <row r="89" spans="1:22" s="382" customFormat="1"/>
    <row r="90" spans="1:22" s="382" customFormat="1" ht="47.25">
      <c r="A90" s="147">
        <v>55</v>
      </c>
      <c r="B90" s="147" t="s">
        <v>18474</v>
      </c>
      <c r="C90" s="147" t="s">
        <v>18475</v>
      </c>
      <c r="D90" s="50" t="s">
        <v>22285</v>
      </c>
      <c r="E90" s="381">
        <v>5200000</v>
      </c>
      <c r="F90" s="147" t="s">
        <v>118</v>
      </c>
    </row>
    <row r="91" spans="1:22" s="382" customFormat="1" ht="47.25">
      <c r="A91" s="147">
        <v>20</v>
      </c>
      <c r="B91" s="147" t="s">
        <v>18380</v>
      </c>
      <c r="C91" s="147" t="s">
        <v>18381</v>
      </c>
      <c r="D91" s="147" t="s">
        <v>18382</v>
      </c>
      <c r="E91" s="381">
        <v>15000000</v>
      </c>
      <c r="F91" s="147" t="s">
        <v>558</v>
      </c>
    </row>
    <row r="92" spans="1:22" s="382" customFormat="1">
      <c r="E92" s="1006">
        <f>SUM(E90:E91)</f>
        <v>20200000</v>
      </c>
    </row>
    <row r="93" spans="1:22" s="382" customFormat="1"/>
    <row r="94" spans="1:22" s="382" customFormat="1"/>
    <row r="95" spans="1:22" s="382" customFormat="1">
      <c r="E95" s="1006">
        <f>E92+E82</f>
        <v>109040875.52</v>
      </c>
    </row>
    <row r="96" spans="1:22" s="382" customFormat="1"/>
    <row r="97" s="382" customFormat="1"/>
    <row r="98" s="382" customFormat="1"/>
    <row r="99" s="382" customFormat="1"/>
    <row r="100" s="382" customFormat="1"/>
    <row r="101" s="382" customFormat="1"/>
    <row r="102" s="382" customFormat="1"/>
    <row r="103" s="382" customFormat="1"/>
    <row r="104" s="382" customFormat="1"/>
    <row r="105" s="382" customFormat="1"/>
    <row r="106" s="382" customFormat="1"/>
    <row r="107" s="382" customFormat="1"/>
    <row r="108" s="382" customFormat="1"/>
    <row r="109" s="382" customFormat="1"/>
    <row r="110" s="382" customFormat="1"/>
    <row r="111" s="382" customFormat="1"/>
    <row r="112" s="382" customFormat="1"/>
    <row r="113" s="382" customFormat="1"/>
  </sheetData>
  <mergeCells count="15">
    <mergeCell ref="B80:C80"/>
    <mergeCell ref="A83:C83"/>
    <mergeCell ref="D83:F83"/>
    <mergeCell ref="B17:C17"/>
    <mergeCell ref="B19:C19"/>
    <mergeCell ref="B26:C26"/>
    <mergeCell ref="B29:C29"/>
    <mergeCell ref="B61:C61"/>
    <mergeCell ref="B73:C73"/>
    <mergeCell ref="B15:C15"/>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225.xml><?xml version="1.0" encoding="utf-8"?>
<worksheet xmlns="http://schemas.openxmlformats.org/spreadsheetml/2006/main" xmlns:r="http://schemas.openxmlformats.org/officeDocument/2006/relationships">
  <sheetPr>
    <tabColor theme="5" tint="-0.499984740745262"/>
  </sheetPr>
  <dimension ref="A1:F108"/>
  <sheetViews>
    <sheetView workbookViewId="0">
      <selection activeCell="E7" sqref="E7"/>
    </sheetView>
  </sheetViews>
  <sheetFormatPr defaultRowHeight="15"/>
  <cols>
    <col min="1" max="1" width="7" style="849" customWidth="1"/>
    <col min="2" max="2" width="15.85546875" style="994" customWidth="1"/>
    <col min="3" max="3" width="42.85546875" style="994" customWidth="1"/>
    <col min="4" max="4" width="25.7109375" style="994" customWidth="1"/>
    <col min="5" max="5" width="20.85546875" style="1070" customWidth="1"/>
    <col min="6" max="6" width="10" style="994" customWidth="1"/>
    <col min="7" max="16384" width="9.140625" style="994"/>
  </cols>
  <sheetData>
    <row r="1" spans="1:6" s="535" customFormat="1" ht="15.75" customHeight="1">
      <c r="A1" s="2354" t="s">
        <v>133</v>
      </c>
      <c r="B1" s="2534"/>
      <c r="C1" s="2534"/>
      <c r="D1" s="2534"/>
      <c r="E1" s="2534"/>
      <c r="F1" s="2534"/>
    </row>
    <row r="2" spans="1:6" s="535" customFormat="1" ht="15.75" customHeight="1">
      <c r="A2" s="2354" t="s">
        <v>19760</v>
      </c>
      <c r="B2" s="2534"/>
      <c r="C2" s="2534"/>
      <c r="D2" s="2534"/>
      <c r="E2" s="2534"/>
      <c r="F2" s="2534"/>
    </row>
    <row r="3" spans="1:6" s="535" customFormat="1" ht="18" customHeight="1">
      <c r="A3" s="2354" t="s">
        <v>6436</v>
      </c>
      <c r="B3" s="2534"/>
      <c r="C3" s="2534"/>
      <c r="D3" s="2534"/>
      <c r="E3" s="2534"/>
      <c r="F3" s="2534"/>
    </row>
    <row r="4" spans="1:6" ht="30.75" customHeight="1">
      <c r="A4" s="1068" t="s">
        <v>134</v>
      </c>
      <c r="B4" s="56" t="s">
        <v>676</v>
      </c>
      <c r="C4" s="56" t="s">
        <v>463</v>
      </c>
      <c r="D4" s="56" t="s">
        <v>788</v>
      </c>
      <c r="E4" s="380" t="s">
        <v>3371</v>
      </c>
      <c r="F4" s="56" t="s">
        <v>677</v>
      </c>
    </row>
    <row r="5" spans="1:6" ht="19.5" customHeight="1">
      <c r="A5" s="1068"/>
      <c r="B5" s="2195" t="s">
        <v>139</v>
      </c>
      <c r="C5" s="2195"/>
      <c r="D5" s="56"/>
      <c r="E5" s="380"/>
      <c r="F5" s="56"/>
    </row>
    <row r="6" spans="1:6" ht="31.5">
      <c r="A6" s="175">
        <v>1</v>
      </c>
      <c r="B6" s="159" t="s">
        <v>464</v>
      </c>
      <c r="C6" s="159" t="s">
        <v>19761</v>
      </c>
      <c r="D6" s="159" t="s">
        <v>239</v>
      </c>
      <c r="E6" s="119">
        <v>2500000</v>
      </c>
      <c r="F6" s="159" t="s">
        <v>583</v>
      </c>
    </row>
    <row r="7" spans="1:6" ht="88.5" customHeight="1">
      <c r="A7" s="175">
        <v>2</v>
      </c>
      <c r="B7" s="159" t="s">
        <v>5</v>
      </c>
      <c r="C7" s="159" t="s">
        <v>19762</v>
      </c>
      <c r="D7" s="159" t="s">
        <v>240</v>
      </c>
      <c r="E7" s="119">
        <v>2372452</v>
      </c>
      <c r="F7" s="159" t="s">
        <v>118</v>
      </c>
    </row>
    <row r="8" spans="1:6" ht="32.25" customHeight="1">
      <c r="A8" s="175">
        <v>3</v>
      </c>
      <c r="B8" s="159" t="s">
        <v>7</v>
      </c>
      <c r="C8" s="159" t="s">
        <v>19763</v>
      </c>
      <c r="D8" s="159" t="s">
        <v>9</v>
      </c>
      <c r="E8" s="119">
        <v>170000</v>
      </c>
      <c r="F8" s="159" t="s">
        <v>118</v>
      </c>
    </row>
    <row r="9" spans="1:6" ht="31.5">
      <c r="A9" s="175">
        <v>4</v>
      </c>
      <c r="B9" s="159" t="s">
        <v>10</v>
      </c>
      <c r="C9" s="159" t="s">
        <v>19764</v>
      </c>
      <c r="D9" s="159" t="s">
        <v>175</v>
      </c>
      <c r="E9" s="119">
        <v>60000</v>
      </c>
      <c r="F9" s="159" t="s">
        <v>118</v>
      </c>
    </row>
    <row r="10" spans="1:6" ht="63" customHeight="1">
      <c r="A10" s="175">
        <v>5</v>
      </c>
      <c r="B10" s="159" t="s">
        <v>12</v>
      </c>
      <c r="C10" s="159" t="s">
        <v>19765</v>
      </c>
      <c r="D10" s="159" t="s">
        <v>14</v>
      </c>
      <c r="E10" s="119">
        <v>1440000</v>
      </c>
      <c r="F10" s="159" t="s">
        <v>118</v>
      </c>
    </row>
    <row r="11" spans="1:6" ht="17.25" customHeight="1">
      <c r="A11" s="175"/>
      <c r="B11" s="2172" t="s">
        <v>142</v>
      </c>
      <c r="C11" s="2172"/>
      <c r="D11" s="159"/>
      <c r="E11" s="119"/>
      <c r="F11" s="159"/>
    </row>
    <row r="12" spans="1:6" ht="102.75" customHeight="1">
      <c r="A12" s="175">
        <v>6</v>
      </c>
      <c r="B12" s="159" t="s">
        <v>5</v>
      </c>
      <c r="C12" s="159" t="s">
        <v>19766</v>
      </c>
      <c r="D12" s="159" t="s">
        <v>19767</v>
      </c>
      <c r="E12" s="119">
        <v>951226</v>
      </c>
      <c r="F12" s="159" t="s">
        <v>118</v>
      </c>
    </row>
    <row r="13" spans="1:6" ht="57" customHeight="1">
      <c r="A13" s="175">
        <v>7</v>
      </c>
      <c r="B13" s="159" t="s">
        <v>12</v>
      </c>
      <c r="C13" s="159" t="s">
        <v>19768</v>
      </c>
      <c r="D13" s="159" t="s">
        <v>14</v>
      </c>
      <c r="E13" s="119">
        <v>720000</v>
      </c>
      <c r="F13" s="159" t="s">
        <v>118</v>
      </c>
    </row>
    <row r="14" spans="1:6" s="2" customFormat="1" ht="69" customHeight="1">
      <c r="A14" s="5">
        <v>8</v>
      </c>
      <c r="B14" s="115" t="s">
        <v>19769</v>
      </c>
      <c r="C14" s="115" t="s">
        <v>19770</v>
      </c>
      <c r="D14" s="115" t="s">
        <v>19771</v>
      </c>
      <c r="E14" s="119">
        <v>1600000</v>
      </c>
      <c r="F14" s="115" t="s">
        <v>118</v>
      </c>
    </row>
    <row r="15" spans="1:6" ht="21.75" customHeight="1">
      <c r="A15" s="175"/>
      <c r="B15" s="2198" t="s">
        <v>195</v>
      </c>
      <c r="C15" s="2198"/>
      <c r="D15" s="159"/>
      <c r="E15" s="119"/>
      <c r="F15" s="159"/>
    </row>
    <row r="16" spans="1:6" ht="63">
      <c r="A16" s="175">
        <v>9</v>
      </c>
      <c r="B16" s="159" t="s">
        <v>195</v>
      </c>
      <c r="C16" s="159" t="s">
        <v>19772</v>
      </c>
      <c r="D16" s="159" t="s">
        <v>196</v>
      </c>
      <c r="E16" s="119">
        <v>5738993.4500000002</v>
      </c>
      <c r="F16" s="159" t="s">
        <v>583</v>
      </c>
    </row>
    <row r="17" spans="1:6" ht="15.75" customHeight="1">
      <c r="A17" s="175"/>
      <c r="B17" s="2198" t="s">
        <v>593</v>
      </c>
      <c r="C17" s="2198"/>
      <c r="D17" s="160"/>
      <c r="E17" s="121"/>
      <c r="F17" s="159"/>
    </row>
    <row r="18" spans="1:6" ht="47.25">
      <c r="A18" s="175">
        <v>10</v>
      </c>
      <c r="B18" s="159" t="s">
        <v>39</v>
      </c>
      <c r="C18" s="159" t="s">
        <v>19791</v>
      </c>
      <c r="D18" s="159" t="s">
        <v>19792</v>
      </c>
      <c r="E18" s="119">
        <v>17000000</v>
      </c>
      <c r="F18" s="159" t="s">
        <v>583</v>
      </c>
    </row>
    <row r="19" spans="1:6" ht="47.25">
      <c r="A19" s="175">
        <v>11</v>
      </c>
      <c r="B19" s="159" t="s">
        <v>41</v>
      </c>
      <c r="C19" s="159" t="s">
        <v>19793</v>
      </c>
      <c r="D19" s="159" t="s">
        <v>19794</v>
      </c>
      <c r="E19" s="119">
        <v>10000000</v>
      </c>
      <c r="F19" s="159" t="s">
        <v>118</v>
      </c>
    </row>
    <row r="20" spans="1:6" ht="31.5">
      <c r="A20" s="175">
        <v>12</v>
      </c>
      <c r="B20" s="159" t="s">
        <v>19795</v>
      </c>
      <c r="C20" s="159" t="s">
        <v>19796</v>
      </c>
      <c r="D20" s="159" t="s">
        <v>19797</v>
      </c>
      <c r="E20" s="119">
        <v>500000</v>
      </c>
      <c r="F20" s="159" t="s">
        <v>118</v>
      </c>
    </row>
    <row r="21" spans="1:6" ht="15.75">
      <c r="A21" s="175"/>
      <c r="B21" s="2198" t="s">
        <v>19798</v>
      </c>
      <c r="C21" s="2198"/>
      <c r="D21" s="159"/>
      <c r="E21" s="119"/>
      <c r="F21" s="159"/>
    </row>
    <row r="22" spans="1:6" ht="47.25">
      <c r="A22" s="175">
        <v>13</v>
      </c>
      <c r="B22" s="159" t="s">
        <v>19799</v>
      </c>
      <c r="C22" s="159" t="s">
        <v>19800</v>
      </c>
      <c r="D22" s="159" t="s">
        <v>19801</v>
      </c>
      <c r="E22" s="119">
        <v>1500000</v>
      </c>
      <c r="F22" s="65" t="s">
        <v>118</v>
      </c>
    </row>
    <row r="23" spans="1:6" ht="47.25">
      <c r="A23" s="175">
        <v>14</v>
      </c>
      <c r="B23" s="159" t="s">
        <v>19802</v>
      </c>
      <c r="C23" s="159" t="s">
        <v>19803</v>
      </c>
      <c r="D23" s="159" t="s">
        <v>22284</v>
      </c>
      <c r="E23" s="119">
        <v>1700000</v>
      </c>
      <c r="F23" s="65" t="s">
        <v>118</v>
      </c>
    </row>
    <row r="24" spans="1:6" ht="51.75" customHeight="1">
      <c r="A24" s="175">
        <v>15</v>
      </c>
      <c r="B24" s="159" t="s">
        <v>19804</v>
      </c>
      <c r="C24" s="159" t="s">
        <v>19805</v>
      </c>
      <c r="D24" s="159" t="s">
        <v>19806</v>
      </c>
      <c r="E24" s="119">
        <v>450000</v>
      </c>
      <c r="F24" s="159" t="s">
        <v>118</v>
      </c>
    </row>
    <row r="25" spans="1:6" ht="47.25">
      <c r="A25" s="175">
        <v>16</v>
      </c>
      <c r="B25" s="159" t="s">
        <v>19807</v>
      </c>
      <c r="C25" s="159" t="s">
        <v>19808</v>
      </c>
      <c r="D25" s="159" t="s">
        <v>20390</v>
      </c>
      <c r="E25" s="119">
        <v>1300000</v>
      </c>
      <c r="F25" s="159" t="s">
        <v>4</v>
      </c>
    </row>
    <row r="26" spans="1:6" ht="47.25">
      <c r="A26" s="175">
        <v>17</v>
      </c>
      <c r="B26" s="159" t="s">
        <v>19809</v>
      </c>
      <c r="C26" s="159" t="s">
        <v>19810</v>
      </c>
      <c r="D26" s="159" t="s">
        <v>20391</v>
      </c>
      <c r="E26" s="119">
        <v>1000000</v>
      </c>
      <c r="F26" s="159" t="s">
        <v>4</v>
      </c>
    </row>
    <row r="27" spans="1:6" ht="31.5">
      <c r="A27" s="175">
        <v>18</v>
      </c>
      <c r="B27" s="159" t="s">
        <v>19811</v>
      </c>
      <c r="C27" s="159" t="s">
        <v>19812</v>
      </c>
      <c r="D27" s="159" t="s">
        <v>19813</v>
      </c>
      <c r="E27" s="119">
        <v>1000000</v>
      </c>
      <c r="F27" s="159" t="s">
        <v>4</v>
      </c>
    </row>
    <row r="28" spans="1:6" ht="43.5" customHeight="1">
      <c r="A28" s="175">
        <v>19</v>
      </c>
      <c r="B28" s="159" t="s">
        <v>19814</v>
      </c>
      <c r="C28" s="159" t="s">
        <v>19815</v>
      </c>
      <c r="D28" s="159" t="s">
        <v>20392</v>
      </c>
      <c r="E28" s="119">
        <v>700000</v>
      </c>
      <c r="F28" s="159" t="s">
        <v>4</v>
      </c>
    </row>
    <row r="29" spans="1:6" ht="15.75">
      <c r="A29" s="175"/>
      <c r="B29" s="2198" t="s">
        <v>535</v>
      </c>
      <c r="C29" s="2198"/>
      <c r="D29" s="159"/>
      <c r="E29" s="119"/>
      <c r="F29" s="159"/>
    </row>
    <row r="30" spans="1:6" ht="47.25">
      <c r="A30" s="175">
        <v>20</v>
      </c>
      <c r="B30" s="159" t="s">
        <v>19816</v>
      </c>
      <c r="C30" s="159" t="s">
        <v>19817</v>
      </c>
      <c r="D30" s="159" t="s">
        <v>19818</v>
      </c>
      <c r="E30" s="106">
        <v>4000000</v>
      </c>
      <c r="F30" s="159" t="s">
        <v>4</v>
      </c>
    </row>
    <row r="31" spans="1:6" ht="47.25">
      <c r="A31" s="175">
        <v>21</v>
      </c>
      <c r="B31" s="255" t="s">
        <v>19819</v>
      </c>
      <c r="C31" s="255" t="s">
        <v>19820</v>
      </c>
      <c r="D31" s="255" t="s">
        <v>19821</v>
      </c>
      <c r="E31" s="119">
        <v>2000000</v>
      </c>
      <c r="F31" s="159" t="s">
        <v>118</v>
      </c>
    </row>
    <row r="32" spans="1:6" ht="47.25">
      <c r="A32" s="175">
        <v>22</v>
      </c>
      <c r="B32" s="255" t="s">
        <v>19822</v>
      </c>
      <c r="C32" s="255" t="s">
        <v>19823</v>
      </c>
      <c r="D32" s="255" t="s">
        <v>19824</v>
      </c>
      <c r="E32" s="119">
        <v>1500000</v>
      </c>
      <c r="F32" s="255" t="s">
        <v>118</v>
      </c>
    </row>
    <row r="33" spans="1:6" ht="63">
      <c r="A33" s="175">
        <v>23</v>
      </c>
      <c r="B33" s="255" t="s">
        <v>19825</v>
      </c>
      <c r="C33" s="255" t="s">
        <v>19826</v>
      </c>
      <c r="D33" s="255" t="s">
        <v>19827</v>
      </c>
      <c r="E33" s="119">
        <v>1500000</v>
      </c>
      <c r="F33" s="159" t="s">
        <v>118</v>
      </c>
    </row>
    <row r="34" spans="1:6" ht="73.5" customHeight="1">
      <c r="A34" s="175">
        <v>24</v>
      </c>
      <c r="B34" s="159" t="s">
        <v>19828</v>
      </c>
      <c r="C34" s="159" t="s">
        <v>19829</v>
      </c>
      <c r="D34" s="255" t="s">
        <v>19830</v>
      </c>
      <c r="E34" s="119">
        <v>1000000</v>
      </c>
      <c r="F34" s="159" t="s">
        <v>118</v>
      </c>
    </row>
    <row r="35" spans="1:6" ht="47.25">
      <c r="A35" s="175">
        <v>25</v>
      </c>
      <c r="B35" s="159" t="s">
        <v>19831</v>
      </c>
      <c r="C35" s="159" t="s">
        <v>19832</v>
      </c>
      <c r="D35" s="159" t="s">
        <v>9024</v>
      </c>
      <c r="E35" s="119">
        <v>1300000</v>
      </c>
      <c r="F35" s="159" t="s">
        <v>4</v>
      </c>
    </row>
    <row r="36" spans="1:6" ht="47.25">
      <c r="A36" s="175">
        <v>26</v>
      </c>
      <c r="B36" s="159" t="s">
        <v>19833</v>
      </c>
      <c r="C36" s="159" t="s">
        <v>19834</v>
      </c>
      <c r="D36" s="159" t="s">
        <v>9024</v>
      </c>
      <c r="E36" s="119">
        <v>1300000</v>
      </c>
      <c r="F36" s="159" t="s">
        <v>4</v>
      </c>
    </row>
    <row r="37" spans="1:6" ht="63">
      <c r="A37" s="175">
        <v>27</v>
      </c>
      <c r="B37" s="159" t="s">
        <v>19835</v>
      </c>
      <c r="C37" s="159" t="s">
        <v>19836</v>
      </c>
      <c r="D37" s="159" t="s">
        <v>19837</v>
      </c>
      <c r="E37" s="119">
        <v>500000</v>
      </c>
      <c r="F37" s="159" t="s">
        <v>118</v>
      </c>
    </row>
    <row r="38" spans="1:6" ht="47.25">
      <c r="A38" s="175">
        <v>28</v>
      </c>
      <c r="B38" s="159" t="s">
        <v>19838</v>
      </c>
      <c r="C38" s="159" t="s">
        <v>19839</v>
      </c>
      <c r="D38" s="159" t="s">
        <v>9024</v>
      </c>
      <c r="E38" s="119">
        <v>1300000</v>
      </c>
      <c r="F38" s="159" t="s">
        <v>4</v>
      </c>
    </row>
    <row r="39" spans="1:6" ht="57" customHeight="1">
      <c r="A39" s="175">
        <v>29</v>
      </c>
      <c r="B39" s="159" t="s">
        <v>19840</v>
      </c>
      <c r="C39" s="159" t="s">
        <v>19841</v>
      </c>
      <c r="D39" s="159" t="s">
        <v>19842</v>
      </c>
      <c r="E39" s="119">
        <v>2000000</v>
      </c>
      <c r="F39" s="159"/>
    </row>
    <row r="40" spans="1:6" ht="21" customHeight="1">
      <c r="A40" s="175"/>
      <c r="B40" s="2198" t="s">
        <v>785</v>
      </c>
      <c r="C40" s="2198"/>
      <c r="D40" s="159"/>
      <c r="E40" s="119"/>
      <c r="F40" s="159"/>
    </row>
    <row r="41" spans="1:6" ht="127.5" customHeight="1">
      <c r="A41" s="175">
        <v>30</v>
      </c>
      <c r="B41" s="159" t="s">
        <v>19843</v>
      </c>
      <c r="C41" s="159" t="s">
        <v>19844</v>
      </c>
      <c r="D41" s="159" t="s">
        <v>20393</v>
      </c>
      <c r="E41" s="119">
        <v>7000000</v>
      </c>
      <c r="F41" s="159" t="s">
        <v>4</v>
      </c>
    </row>
    <row r="42" spans="1:6" ht="19.5" customHeight="1">
      <c r="A42" s="175"/>
      <c r="B42" s="2198" t="s">
        <v>662</v>
      </c>
      <c r="C42" s="2198"/>
      <c r="D42" s="159"/>
      <c r="E42" s="119"/>
      <c r="F42" s="159"/>
    </row>
    <row r="43" spans="1:6" ht="31.5">
      <c r="A43" s="175">
        <v>31</v>
      </c>
      <c r="B43" s="160" t="s">
        <v>19845</v>
      </c>
      <c r="C43" s="160" t="s">
        <v>19846</v>
      </c>
      <c r="D43" s="160" t="s">
        <v>4879</v>
      </c>
      <c r="E43" s="110">
        <v>3000000</v>
      </c>
      <c r="F43" s="160" t="s">
        <v>4</v>
      </c>
    </row>
    <row r="44" spans="1:6" ht="94.5">
      <c r="A44" s="175">
        <v>32</v>
      </c>
      <c r="B44" s="160" t="s">
        <v>19847</v>
      </c>
      <c r="C44" s="160" t="s">
        <v>19848</v>
      </c>
      <c r="D44" s="160" t="s">
        <v>19849</v>
      </c>
      <c r="E44" s="110">
        <v>4000000</v>
      </c>
      <c r="F44" s="160" t="s">
        <v>4</v>
      </c>
    </row>
    <row r="45" spans="1:6" ht="31.5">
      <c r="A45" s="175">
        <v>33</v>
      </c>
      <c r="B45" s="160" t="s">
        <v>19850</v>
      </c>
      <c r="C45" s="160" t="s">
        <v>19851</v>
      </c>
      <c r="D45" s="160" t="s">
        <v>19852</v>
      </c>
      <c r="E45" s="110">
        <v>3800000</v>
      </c>
      <c r="F45" s="160" t="s">
        <v>4</v>
      </c>
    </row>
    <row r="46" spans="1:6" ht="47.25">
      <c r="A46" s="175">
        <v>34</v>
      </c>
      <c r="B46" s="160" t="s">
        <v>19853</v>
      </c>
      <c r="C46" s="160" t="s">
        <v>19854</v>
      </c>
      <c r="D46" s="160" t="s">
        <v>19855</v>
      </c>
      <c r="E46" s="110">
        <v>500000</v>
      </c>
      <c r="F46" s="160" t="s">
        <v>118</v>
      </c>
    </row>
    <row r="47" spans="1:6" ht="63">
      <c r="A47" s="175">
        <v>35</v>
      </c>
      <c r="B47" s="160" t="s">
        <v>19856</v>
      </c>
      <c r="C47" s="160" t="s">
        <v>19857</v>
      </c>
      <c r="D47" s="160" t="s">
        <v>19858</v>
      </c>
      <c r="E47" s="110">
        <v>500000</v>
      </c>
      <c r="F47" s="160" t="s">
        <v>118</v>
      </c>
    </row>
    <row r="48" spans="1:6" ht="31.5">
      <c r="A48" s="175">
        <v>36</v>
      </c>
      <c r="B48" s="160" t="s">
        <v>19859</v>
      </c>
      <c r="C48" s="160" t="s">
        <v>19860</v>
      </c>
      <c r="D48" s="160" t="s">
        <v>19861</v>
      </c>
      <c r="E48" s="110">
        <v>1500000</v>
      </c>
      <c r="F48" s="159" t="s">
        <v>118</v>
      </c>
    </row>
    <row r="49" spans="1:6" ht="103.5" customHeight="1">
      <c r="A49" s="175">
        <v>37</v>
      </c>
      <c r="B49" s="160" t="s">
        <v>19862</v>
      </c>
      <c r="C49" s="160" t="s">
        <v>19863</v>
      </c>
      <c r="D49" s="160" t="s">
        <v>20394</v>
      </c>
      <c r="E49" s="110">
        <v>1000000</v>
      </c>
      <c r="F49" s="160" t="s">
        <v>118</v>
      </c>
    </row>
    <row r="50" spans="1:6" ht="47.25">
      <c r="A50" s="175">
        <v>38</v>
      </c>
      <c r="B50" s="160" t="s">
        <v>19864</v>
      </c>
      <c r="C50" s="160" t="s">
        <v>19865</v>
      </c>
      <c r="D50" s="160" t="s">
        <v>19866</v>
      </c>
      <c r="E50" s="110">
        <v>600000</v>
      </c>
      <c r="F50" s="160" t="s">
        <v>4</v>
      </c>
    </row>
    <row r="51" spans="1:6" ht="47.25">
      <c r="A51" s="175">
        <v>39</v>
      </c>
      <c r="B51" s="337" t="s">
        <v>19867</v>
      </c>
      <c r="C51" s="337" t="s">
        <v>19865</v>
      </c>
      <c r="D51" s="337" t="s">
        <v>19868</v>
      </c>
      <c r="E51" s="110">
        <v>500000</v>
      </c>
      <c r="F51" s="160" t="s">
        <v>118</v>
      </c>
    </row>
    <row r="52" spans="1:6" ht="31.5">
      <c r="A52" s="175">
        <v>40</v>
      </c>
      <c r="B52" s="160" t="s">
        <v>19869</v>
      </c>
      <c r="C52" s="160" t="s">
        <v>19870</v>
      </c>
      <c r="D52" s="160" t="s">
        <v>19871</v>
      </c>
      <c r="E52" s="110">
        <v>400000</v>
      </c>
      <c r="F52" s="160" t="s">
        <v>118</v>
      </c>
    </row>
    <row r="53" spans="1:6" ht="47.25">
      <c r="A53" s="175">
        <v>41</v>
      </c>
      <c r="B53" s="159" t="s">
        <v>19872</v>
      </c>
      <c r="C53" s="159" t="s">
        <v>19873</v>
      </c>
      <c r="D53" s="159" t="s">
        <v>4876</v>
      </c>
      <c r="E53" s="106">
        <v>2000000</v>
      </c>
      <c r="F53" s="159" t="s">
        <v>4</v>
      </c>
    </row>
    <row r="54" spans="1:6" ht="31.5">
      <c r="A54" s="175">
        <v>42</v>
      </c>
      <c r="B54" s="159" t="s">
        <v>19874</v>
      </c>
      <c r="C54" s="159" t="s">
        <v>19875</v>
      </c>
      <c r="D54" s="159" t="s">
        <v>19876</v>
      </c>
      <c r="E54" s="106">
        <v>2500000</v>
      </c>
      <c r="F54" s="159" t="s">
        <v>4</v>
      </c>
    </row>
    <row r="55" spans="1:6" ht="63">
      <c r="A55" s="175">
        <v>43</v>
      </c>
      <c r="B55" s="159" t="s">
        <v>19877</v>
      </c>
      <c r="C55" s="159" t="s">
        <v>19878</v>
      </c>
      <c r="D55" s="159" t="s">
        <v>19879</v>
      </c>
      <c r="E55" s="106">
        <v>800000</v>
      </c>
      <c r="F55" s="159" t="s">
        <v>4</v>
      </c>
    </row>
    <row r="56" spans="1:6" ht="15.75">
      <c r="A56" s="175"/>
      <c r="B56" s="2360" t="s">
        <v>1418</v>
      </c>
      <c r="C56" s="2360"/>
      <c r="D56" s="159"/>
      <c r="E56" s="119"/>
      <c r="F56" s="159"/>
    </row>
    <row r="57" spans="1:6" ht="116.25" customHeight="1">
      <c r="A57" s="175">
        <v>44</v>
      </c>
      <c r="B57" s="65" t="s">
        <v>19880</v>
      </c>
      <c r="C57" s="65" t="s">
        <v>19881</v>
      </c>
      <c r="D57" s="159" t="s">
        <v>19882</v>
      </c>
      <c r="E57" s="122">
        <v>1700000</v>
      </c>
      <c r="F57" s="65" t="s">
        <v>4</v>
      </c>
    </row>
    <row r="58" spans="1:6" ht="15.75">
      <c r="A58" s="52"/>
      <c r="B58" s="253" t="s">
        <v>15</v>
      </c>
      <c r="C58" s="253"/>
      <c r="D58" s="253"/>
      <c r="E58" s="379">
        <f>SUM(E6:E57)</f>
        <v>96902671.450000003</v>
      </c>
      <c r="F58" s="253"/>
    </row>
    <row r="59" spans="1:6" ht="75" customHeight="1">
      <c r="A59" s="2183" t="s">
        <v>20503</v>
      </c>
      <c r="B59" s="2184"/>
      <c r="C59" s="2185"/>
      <c r="D59" s="2183" t="s">
        <v>20504</v>
      </c>
      <c r="E59" s="2184"/>
      <c r="F59" s="2185"/>
    </row>
    <row r="60" spans="1:6" s="1053" customFormat="1" ht="15.75">
      <c r="A60" s="371"/>
      <c r="B60" s="371"/>
      <c r="C60" s="371"/>
      <c r="D60" s="371"/>
      <c r="E60" s="371"/>
      <c r="F60" s="371"/>
    </row>
    <row r="61" spans="1:6" s="1053" customFormat="1" ht="15.75">
      <c r="A61" s="371"/>
      <c r="B61" s="371"/>
      <c r="C61" s="371"/>
      <c r="D61" s="371"/>
      <c r="E61" s="371"/>
      <c r="F61" s="371"/>
    </row>
    <row r="62" spans="1:6" s="1053" customFormat="1" ht="75" customHeight="1">
      <c r="A62" s="371"/>
      <c r="B62" s="371"/>
      <c r="C62" s="371"/>
      <c r="D62" s="371"/>
      <c r="E62" s="371"/>
      <c r="F62" s="371"/>
    </row>
    <row r="63" spans="1:6" s="1053" customFormat="1" ht="75" customHeight="1">
      <c r="A63" s="371"/>
      <c r="B63" s="371"/>
      <c r="C63" s="371"/>
      <c r="D63" s="371"/>
      <c r="E63" s="371"/>
      <c r="F63" s="371"/>
    </row>
    <row r="64" spans="1:6" s="1053" customFormat="1" ht="75" customHeight="1">
      <c r="A64" s="371"/>
      <c r="B64" s="371"/>
      <c r="C64" s="371"/>
      <c r="D64" s="371"/>
      <c r="E64" s="371"/>
      <c r="F64" s="371"/>
    </row>
    <row r="65" spans="1:6" s="1053" customFormat="1" ht="75" customHeight="1">
      <c r="A65" s="371"/>
      <c r="B65" s="371"/>
      <c r="C65" s="371"/>
      <c r="D65" s="371"/>
      <c r="E65" s="371"/>
      <c r="F65" s="371"/>
    </row>
    <row r="66" spans="1:6" s="1053" customFormat="1" ht="75" customHeight="1">
      <c r="A66" s="371"/>
      <c r="B66" s="371"/>
      <c r="C66" s="371"/>
      <c r="D66" s="371"/>
      <c r="E66" s="371"/>
      <c r="F66" s="371"/>
    </row>
    <row r="67" spans="1:6" s="1053" customFormat="1" ht="75" customHeight="1">
      <c r="A67" s="371"/>
      <c r="B67" s="371"/>
      <c r="C67" s="371"/>
      <c r="D67" s="371"/>
      <c r="E67" s="371"/>
      <c r="F67" s="371"/>
    </row>
    <row r="68" spans="1:6" s="1053" customFormat="1" ht="15.75">
      <c r="A68" s="371"/>
      <c r="B68" s="371"/>
      <c r="C68" s="371"/>
      <c r="D68" s="371"/>
      <c r="E68" s="371"/>
      <c r="F68" s="371"/>
    </row>
    <row r="69" spans="1:6" s="1053" customFormat="1" ht="15.75">
      <c r="A69" s="371"/>
      <c r="B69" s="371"/>
      <c r="C69" s="371"/>
      <c r="D69" s="371"/>
      <c r="E69" s="371"/>
      <c r="F69" s="371"/>
    </row>
    <row r="70" spans="1:6" s="1053" customFormat="1" ht="15.75">
      <c r="A70" s="371"/>
      <c r="B70" s="371"/>
      <c r="C70" s="371"/>
      <c r="D70" s="371"/>
      <c r="E70" s="371"/>
      <c r="F70" s="371"/>
    </row>
    <row r="71" spans="1:6" s="1053" customFormat="1" ht="15.75">
      <c r="A71" s="371"/>
      <c r="B71" s="371"/>
      <c r="C71" s="371"/>
      <c r="D71" s="371"/>
      <c r="E71" s="371"/>
      <c r="F71" s="371"/>
    </row>
    <row r="72" spans="1:6" s="1053" customFormat="1" ht="15.75">
      <c r="A72" s="371"/>
      <c r="B72" s="371"/>
      <c r="C72" s="371"/>
      <c r="D72" s="371"/>
      <c r="E72" s="371"/>
      <c r="F72" s="371"/>
    </row>
    <row r="73" spans="1:6" s="1053" customFormat="1" ht="15.75">
      <c r="A73" s="371"/>
      <c r="B73" s="371"/>
      <c r="C73" s="371"/>
      <c r="D73" s="371"/>
      <c r="E73" s="371"/>
      <c r="F73" s="371"/>
    </row>
    <row r="74" spans="1:6" s="1053" customFormat="1" ht="15.75">
      <c r="A74" s="371"/>
      <c r="B74" s="371"/>
      <c r="C74" s="371"/>
      <c r="D74" s="371"/>
      <c r="E74" s="371"/>
      <c r="F74" s="371"/>
    </row>
    <row r="75" spans="1:6" s="1053" customFormat="1" ht="15.75">
      <c r="A75" s="371"/>
      <c r="B75" s="371"/>
      <c r="C75" s="371"/>
      <c r="D75" s="371"/>
      <c r="E75" s="371"/>
      <c r="F75" s="371"/>
    </row>
    <row r="76" spans="1:6" s="1053" customFormat="1" ht="15.75">
      <c r="A76" s="1069"/>
      <c r="B76" s="371"/>
      <c r="C76" s="371"/>
      <c r="D76" s="371"/>
      <c r="E76" s="371"/>
      <c r="F76" s="371"/>
    </row>
    <row r="77" spans="1:6" s="1053" customFormat="1" ht="15.75">
      <c r="A77" s="1069"/>
      <c r="B77" s="371"/>
      <c r="C77" s="371"/>
      <c r="D77" s="371"/>
      <c r="E77" s="371"/>
      <c r="F77" s="371"/>
    </row>
    <row r="78" spans="1:6" s="1053" customFormat="1" ht="15.75">
      <c r="A78" s="1069"/>
      <c r="B78" s="371"/>
      <c r="C78" s="371"/>
      <c r="D78" s="371"/>
      <c r="E78" s="371"/>
      <c r="F78" s="371"/>
    </row>
    <row r="80" spans="1:6" ht="15.75">
      <c r="A80" s="175"/>
      <c r="B80" s="2198" t="s">
        <v>555</v>
      </c>
      <c r="C80" s="2198"/>
      <c r="D80" s="159"/>
      <c r="E80" s="119"/>
      <c r="F80" s="159"/>
    </row>
    <row r="81" spans="1:6" ht="78.75">
      <c r="A81" s="175">
        <v>10</v>
      </c>
      <c r="B81" s="159" t="s">
        <v>247</v>
      </c>
      <c r="C81" s="159" t="s">
        <v>19773</v>
      </c>
      <c r="D81" s="162" t="s">
        <v>22283</v>
      </c>
      <c r="E81" s="119">
        <v>2018404.07</v>
      </c>
      <c r="F81" s="159" t="s">
        <v>583</v>
      </c>
    </row>
    <row r="82" spans="1:6" ht="15.75">
      <c r="A82" s="175"/>
      <c r="B82" s="2173" t="s">
        <v>8032</v>
      </c>
      <c r="C82" s="2175"/>
      <c r="D82" s="159"/>
      <c r="E82" s="122"/>
      <c r="F82" s="65"/>
    </row>
    <row r="83" spans="1:6" ht="47.25">
      <c r="A83" s="175">
        <v>55</v>
      </c>
      <c r="B83" s="65" t="s">
        <v>19883</v>
      </c>
      <c r="C83" s="65" t="s">
        <v>19884</v>
      </c>
      <c r="D83" s="168" t="s">
        <v>19885</v>
      </c>
      <c r="E83" s="122">
        <v>189000</v>
      </c>
      <c r="F83" s="65" t="s">
        <v>4</v>
      </c>
    </row>
    <row r="84" spans="1:6" ht="31.5">
      <c r="A84" s="175">
        <v>56</v>
      </c>
      <c r="B84" s="65" t="s">
        <v>19886</v>
      </c>
      <c r="C84" s="65" t="s">
        <v>19887</v>
      </c>
      <c r="D84" s="168" t="s">
        <v>19888</v>
      </c>
      <c r="E84" s="122">
        <v>756000</v>
      </c>
      <c r="F84" s="65" t="s">
        <v>4</v>
      </c>
    </row>
    <row r="85" spans="1:6" ht="31.5">
      <c r="A85" s="175">
        <v>57</v>
      </c>
      <c r="B85" s="65" t="s">
        <v>19889</v>
      </c>
      <c r="C85" s="65" t="s">
        <v>19890</v>
      </c>
      <c r="D85" s="168" t="s">
        <v>19891</v>
      </c>
      <c r="E85" s="122">
        <v>315000</v>
      </c>
      <c r="F85" s="65" t="s">
        <v>4</v>
      </c>
    </row>
    <row r="86" spans="1:6" ht="31.5">
      <c r="A86" s="175">
        <v>58</v>
      </c>
      <c r="B86" s="65" t="s">
        <v>19892</v>
      </c>
      <c r="C86" s="65" t="s">
        <v>19893</v>
      </c>
      <c r="D86" s="168" t="s">
        <v>19894</v>
      </c>
      <c r="E86" s="122">
        <v>882000</v>
      </c>
      <c r="F86" s="65" t="s">
        <v>4</v>
      </c>
    </row>
    <row r="87" spans="1:6" ht="31.5">
      <c r="A87" s="175">
        <v>59</v>
      </c>
      <c r="B87" s="65" t="s">
        <v>19895</v>
      </c>
      <c r="C87" s="65" t="s">
        <v>19896</v>
      </c>
      <c r="D87" s="168" t="s">
        <v>19891</v>
      </c>
      <c r="E87" s="122">
        <v>378000</v>
      </c>
      <c r="F87" s="65" t="s">
        <v>4</v>
      </c>
    </row>
    <row r="88" spans="1:6" ht="31.5">
      <c r="A88" s="175">
        <v>60</v>
      </c>
      <c r="B88" s="65" t="s">
        <v>19897</v>
      </c>
      <c r="C88" s="65" t="s">
        <v>19898</v>
      </c>
      <c r="D88" s="168" t="s">
        <v>19894</v>
      </c>
      <c r="E88" s="122">
        <v>882000</v>
      </c>
      <c r="F88" s="65" t="s">
        <v>4</v>
      </c>
    </row>
    <row r="89" spans="1:6" ht="31.5">
      <c r="A89" s="175">
        <v>61</v>
      </c>
      <c r="B89" s="65" t="s">
        <v>19899</v>
      </c>
      <c r="C89" s="65" t="s">
        <v>19900</v>
      </c>
      <c r="D89" s="168" t="s">
        <v>19901</v>
      </c>
      <c r="E89" s="122">
        <v>227000</v>
      </c>
      <c r="F89" s="65" t="s">
        <v>4</v>
      </c>
    </row>
    <row r="90" spans="1:6" ht="31.5">
      <c r="A90" s="175">
        <v>62</v>
      </c>
      <c r="B90" s="65" t="s">
        <v>19902</v>
      </c>
      <c r="C90" s="65" t="s">
        <v>19903</v>
      </c>
      <c r="D90" s="168" t="s">
        <v>19894</v>
      </c>
      <c r="E90" s="122">
        <v>882000</v>
      </c>
      <c r="F90" s="65" t="s">
        <v>4</v>
      </c>
    </row>
    <row r="91" spans="1:6" ht="31.5">
      <c r="A91" s="175">
        <v>63</v>
      </c>
      <c r="B91" s="65" t="s">
        <v>19904</v>
      </c>
      <c r="C91" s="65" t="s">
        <v>19905</v>
      </c>
      <c r="D91" s="168" t="s">
        <v>19906</v>
      </c>
      <c r="E91" s="122">
        <v>529000</v>
      </c>
      <c r="F91" s="65" t="s">
        <v>4</v>
      </c>
    </row>
    <row r="92" spans="1:6" ht="31.5">
      <c r="A92" s="175">
        <v>64</v>
      </c>
      <c r="B92" s="65" t="s">
        <v>19907</v>
      </c>
      <c r="C92" s="65" t="s">
        <v>19908</v>
      </c>
      <c r="D92" s="168" t="s">
        <v>19909</v>
      </c>
      <c r="E92" s="122">
        <v>940800</v>
      </c>
      <c r="F92" s="65" t="s">
        <v>4</v>
      </c>
    </row>
    <row r="93" spans="1:6" ht="31.5">
      <c r="A93" s="175">
        <v>65</v>
      </c>
      <c r="B93" s="65" t="s">
        <v>19910</v>
      </c>
      <c r="C93" s="65" t="s">
        <v>19911</v>
      </c>
      <c r="D93" s="168" t="s">
        <v>19891</v>
      </c>
      <c r="E93" s="122">
        <v>378000</v>
      </c>
      <c r="F93" s="65" t="s">
        <v>4</v>
      </c>
    </row>
    <row r="94" spans="1:6" ht="31.5">
      <c r="A94" s="175">
        <v>66</v>
      </c>
      <c r="B94" s="65" t="s">
        <v>19912</v>
      </c>
      <c r="C94" s="65" t="s">
        <v>19913</v>
      </c>
      <c r="D94" s="168" t="s">
        <v>19901</v>
      </c>
      <c r="E94" s="122">
        <v>227000</v>
      </c>
      <c r="F94" s="65" t="s">
        <v>4</v>
      </c>
    </row>
    <row r="95" spans="1:6" ht="31.5">
      <c r="A95" s="175">
        <v>67</v>
      </c>
      <c r="B95" s="65" t="s">
        <v>19914</v>
      </c>
      <c r="C95" s="65" t="s">
        <v>19915</v>
      </c>
      <c r="D95" s="168" t="s">
        <v>19916</v>
      </c>
      <c r="E95" s="122">
        <v>1414000</v>
      </c>
      <c r="F95" s="65" t="s">
        <v>4</v>
      </c>
    </row>
    <row r="96" spans="1:6" ht="15.75">
      <c r="A96" s="175"/>
      <c r="B96" s="2198" t="s">
        <v>930</v>
      </c>
      <c r="C96" s="2198"/>
      <c r="D96" s="159"/>
      <c r="E96" s="119"/>
      <c r="F96" s="159"/>
    </row>
    <row r="97" spans="1:6" ht="94.5">
      <c r="A97" s="175">
        <v>11</v>
      </c>
      <c r="B97" s="160" t="s">
        <v>19774</v>
      </c>
      <c r="C97" s="160" t="s">
        <v>19775</v>
      </c>
      <c r="D97" s="160" t="s">
        <v>19776</v>
      </c>
      <c r="E97" s="110">
        <v>265000</v>
      </c>
      <c r="F97" s="159" t="s">
        <v>4</v>
      </c>
    </row>
    <row r="98" spans="1:6" ht="94.5">
      <c r="A98" s="175">
        <v>12</v>
      </c>
      <c r="B98" s="160" t="s">
        <v>19777</v>
      </c>
      <c r="C98" s="160" t="s">
        <v>19778</v>
      </c>
      <c r="D98" s="160" t="s">
        <v>19776</v>
      </c>
      <c r="E98" s="110">
        <v>265000</v>
      </c>
      <c r="F98" s="159" t="s">
        <v>4</v>
      </c>
    </row>
    <row r="99" spans="1:6" ht="94.5">
      <c r="A99" s="175">
        <v>13</v>
      </c>
      <c r="B99" s="160" t="s">
        <v>19779</v>
      </c>
      <c r="C99" s="160" t="s">
        <v>19780</v>
      </c>
      <c r="D99" s="160" t="s">
        <v>19776</v>
      </c>
      <c r="E99" s="110">
        <v>265000</v>
      </c>
      <c r="F99" s="159" t="s">
        <v>4</v>
      </c>
    </row>
    <row r="100" spans="1:6" ht="94.5">
      <c r="A100" s="175">
        <v>14</v>
      </c>
      <c r="B100" s="160" t="s">
        <v>19781</v>
      </c>
      <c r="C100" s="160" t="s">
        <v>19782</v>
      </c>
      <c r="D100" s="160" t="s">
        <v>19776</v>
      </c>
      <c r="E100" s="110">
        <v>265000</v>
      </c>
      <c r="F100" s="159" t="s">
        <v>4</v>
      </c>
    </row>
    <row r="101" spans="1:6" ht="94.5">
      <c r="A101" s="175">
        <v>15</v>
      </c>
      <c r="B101" s="160" t="s">
        <v>19783</v>
      </c>
      <c r="C101" s="160" t="s">
        <v>19784</v>
      </c>
      <c r="D101" s="160" t="s">
        <v>19776</v>
      </c>
      <c r="E101" s="110">
        <v>265000</v>
      </c>
      <c r="F101" s="159" t="s">
        <v>4</v>
      </c>
    </row>
    <row r="102" spans="1:6" ht="94.5">
      <c r="A102" s="175">
        <v>16</v>
      </c>
      <c r="B102" s="160" t="s">
        <v>19785</v>
      </c>
      <c r="C102" s="160" t="s">
        <v>19786</v>
      </c>
      <c r="D102" s="160" t="s">
        <v>19776</v>
      </c>
      <c r="E102" s="110">
        <v>265000</v>
      </c>
      <c r="F102" s="159" t="s">
        <v>4</v>
      </c>
    </row>
    <row r="103" spans="1:6" ht="94.5">
      <c r="A103" s="175">
        <v>17</v>
      </c>
      <c r="B103" s="160" t="s">
        <v>19787</v>
      </c>
      <c r="C103" s="160" t="s">
        <v>19788</v>
      </c>
      <c r="D103" s="160" t="s">
        <v>19776</v>
      </c>
      <c r="E103" s="110">
        <v>265000</v>
      </c>
      <c r="F103" s="159" t="s">
        <v>4</v>
      </c>
    </row>
    <row r="104" spans="1:6" ht="94.5">
      <c r="A104" s="175">
        <v>18</v>
      </c>
      <c r="B104" s="160" t="s">
        <v>19789</v>
      </c>
      <c r="C104" s="160" t="s">
        <v>19790</v>
      </c>
      <c r="D104" s="160" t="s">
        <v>19776</v>
      </c>
      <c r="E104" s="110">
        <v>265000</v>
      </c>
      <c r="F104" s="159" t="s">
        <v>4</v>
      </c>
    </row>
    <row r="105" spans="1:6">
      <c r="E105" s="1070">
        <f>SUM(E81:E104)</f>
        <v>12138204.07</v>
      </c>
    </row>
    <row r="108" spans="1:6">
      <c r="E108" s="1070">
        <f>E105+E58</f>
        <v>109040875.52000001</v>
      </c>
    </row>
  </sheetData>
  <mergeCells count="17">
    <mergeCell ref="B40:C40"/>
    <mergeCell ref="B82:C82"/>
    <mergeCell ref="B80:C80"/>
    <mergeCell ref="B96:C96"/>
    <mergeCell ref="A59:C59"/>
    <mergeCell ref="A1:F1"/>
    <mergeCell ref="A2:F2"/>
    <mergeCell ref="A3:F3"/>
    <mergeCell ref="B5:C5"/>
    <mergeCell ref="B11:C11"/>
    <mergeCell ref="D59:F59"/>
    <mergeCell ref="B42:C42"/>
    <mergeCell ref="B56:C56"/>
    <mergeCell ref="B15:C15"/>
    <mergeCell ref="B17:C17"/>
    <mergeCell ref="B21:C21"/>
    <mergeCell ref="B29:C29"/>
  </mergeCells>
  <pageMargins left="0.7" right="0.7" top="0.75" bottom="0.75" header="0.3" footer="0.3"/>
  <pageSetup orientation="landscape" r:id="rId1"/>
  <headerFooter>
    <oddFooter>Page &amp;P of &amp;N</oddFooter>
  </headerFooter>
</worksheet>
</file>

<file path=xl/worksheets/sheet226.xml><?xml version="1.0" encoding="utf-8"?>
<worksheet xmlns="http://schemas.openxmlformats.org/spreadsheetml/2006/main" xmlns:r="http://schemas.openxmlformats.org/officeDocument/2006/relationships">
  <sheetPr>
    <tabColor theme="5" tint="-0.499984740745262"/>
  </sheetPr>
  <dimension ref="A1:F99"/>
  <sheetViews>
    <sheetView topLeftCell="A37" workbookViewId="0">
      <selection activeCell="B39" sqref="B39"/>
    </sheetView>
  </sheetViews>
  <sheetFormatPr defaultRowHeight="15.75"/>
  <cols>
    <col min="1" max="1" width="7.42578125" style="1055" customWidth="1"/>
    <col min="2" max="2" width="14.140625" style="1055" customWidth="1"/>
    <col min="3" max="3" width="43.140625" style="1055" customWidth="1"/>
    <col min="4" max="4" width="27.5703125" style="1055" customWidth="1"/>
    <col min="5" max="5" width="20" style="1055" customWidth="1"/>
    <col min="6" max="6" width="8.140625" style="1062" customWidth="1"/>
    <col min="7" max="16384" width="9.140625" style="1055"/>
  </cols>
  <sheetData>
    <row r="1" spans="1:6">
      <c r="A1" s="2149" t="s">
        <v>133</v>
      </c>
      <c r="B1" s="2149"/>
      <c r="C1" s="2149"/>
      <c r="D1" s="2149"/>
      <c r="E1" s="2149"/>
      <c r="F1" s="2149"/>
    </row>
    <row r="2" spans="1:6">
      <c r="A2" s="2149" t="s">
        <v>19945</v>
      </c>
      <c r="B2" s="2149"/>
      <c r="C2" s="2149"/>
      <c r="D2" s="2149"/>
      <c r="E2" s="2149"/>
      <c r="F2" s="2149"/>
    </row>
    <row r="3" spans="1:6">
      <c r="A3" s="2149" t="s">
        <v>140</v>
      </c>
      <c r="B3" s="2149"/>
      <c r="C3" s="2149"/>
      <c r="D3" s="2149"/>
      <c r="E3" s="2149"/>
      <c r="F3" s="2149"/>
    </row>
    <row r="4" spans="1:6" ht="31.5">
      <c r="A4" s="100" t="s">
        <v>134</v>
      </c>
      <c r="B4" s="114" t="s">
        <v>135</v>
      </c>
      <c r="C4" s="112" t="s">
        <v>0</v>
      </c>
      <c r="D4" s="39" t="s">
        <v>4326</v>
      </c>
      <c r="E4" s="4" t="s">
        <v>4327</v>
      </c>
      <c r="F4" s="113" t="s">
        <v>1489</v>
      </c>
    </row>
    <row r="5" spans="1:6" s="2" customFormat="1" ht="15.75" customHeight="1">
      <c r="A5" s="386"/>
      <c r="B5" s="2192" t="s">
        <v>139</v>
      </c>
      <c r="C5" s="2194"/>
      <c r="D5" s="56"/>
      <c r="E5" s="266"/>
      <c r="F5" s="56"/>
    </row>
    <row r="6" spans="1:6" ht="31.5">
      <c r="A6" s="1055">
        <v>1</v>
      </c>
      <c r="B6" s="1056" t="s">
        <v>464</v>
      </c>
      <c r="C6" s="1056" t="s">
        <v>20432</v>
      </c>
      <c r="D6" s="1056" t="s">
        <v>239</v>
      </c>
      <c r="E6" s="1057">
        <v>2450000</v>
      </c>
      <c r="F6" s="1058" t="s">
        <v>4</v>
      </c>
    </row>
    <row r="7" spans="1:6" ht="78.75">
      <c r="A7" s="1055">
        <v>2</v>
      </c>
      <c r="B7" s="1056" t="s">
        <v>5</v>
      </c>
      <c r="C7" s="1056" t="s">
        <v>20433</v>
      </c>
      <c r="D7" s="1056" t="s">
        <v>240</v>
      </c>
      <c r="E7" s="1059">
        <v>1877248.9</v>
      </c>
      <c r="F7" s="1058" t="s">
        <v>4</v>
      </c>
    </row>
    <row r="8" spans="1:6" ht="31.5">
      <c r="A8" s="1055">
        <v>3</v>
      </c>
      <c r="B8" s="1056" t="s">
        <v>7</v>
      </c>
      <c r="C8" s="1056" t="s">
        <v>20434</v>
      </c>
      <c r="D8" s="1056" t="s">
        <v>9</v>
      </c>
      <c r="E8" s="1057">
        <v>160000</v>
      </c>
      <c r="F8" s="1058" t="s">
        <v>4</v>
      </c>
    </row>
    <row r="9" spans="1:6" ht="31.5">
      <c r="A9" s="1055">
        <v>4</v>
      </c>
      <c r="B9" s="1056" t="s">
        <v>10</v>
      </c>
      <c r="C9" s="1056" t="s">
        <v>20435</v>
      </c>
      <c r="D9" s="1056" t="s">
        <v>175</v>
      </c>
      <c r="E9" s="1057">
        <v>55200</v>
      </c>
      <c r="F9" s="1058" t="s">
        <v>4</v>
      </c>
    </row>
    <row r="10" spans="1:6" ht="47.25">
      <c r="A10" s="1055">
        <v>5</v>
      </c>
      <c r="B10" s="1056" t="s">
        <v>12</v>
      </c>
      <c r="C10" s="1056" t="s">
        <v>20436</v>
      </c>
      <c r="D10" s="1056" t="s">
        <v>14</v>
      </c>
      <c r="E10" s="1057">
        <v>2000000</v>
      </c>
      <c r="F10" s="1058" t="s">
        <v>4</v>
      </c>
    </row>
    <row r="11" spans="1:6" s="2" customFormat="1">
      <c r="A11" s="115"/>
      <c r="B11" s="2145" t="s">
        <v>142</v>
      </c>
      <c r="C11" s="2179"/>
      <c r="D11" s="2146"/>
      <c r="E11" s="119"/>
      <c r="F11" s="115"/>
    </row>
    <row r="12" spans="1:6" ht="78.75">
      <c r="A12" s="1055">
        <v>6</v>
      </c>
      <c r="B12" s="1056" t="s">
        <v>1423</v>
      </c>
      <c r="C12" s="1056" t="s">
        <v>20437</v>
      </c>
      <c r="D12" s="1056" t="s">
        <v>19946</v>
      </c>
      <c r="E12" s="1060">
        <v>871224.47</v>
      </c>
      <c r="F12" s="1058" t="s">
        <v>4</v>
      </c>
    </row>
    <row r="13" spans="1:6" ht="47.25">
      <c r="A13" s="1055">
        <v>7</v>
      </c>
      <c r="B13" s="1056" t="s">
        <v>1426</v>
      </c>
      <c r="C13" s="1056" t="s">
        <v>20438</v>
      </c>
      <c r="D13" s="1056" t="s">
        <v>14756</v>
      </c>
      <c r="E13" s="1060">
        <v>1000000</v>
      </c>
      <c r="F13" s="1058" t="s">
        <v>4</v>
      </c>
    </row>
    <row r="14" spans="1:6" ht="63">
      <c r="A14" s="1055">
        <v>8</v>
      </c>
      <c r="B14" s="1056" t="s">
        <v>3655</v>
      </c>
      <c r="C14" s="1056" t="s">
        <v>20439</v>
      </c>
      <c r="D14" s="1056" t="s">
        <v>20464</v>
      </c>
      <c r="E14" s="1060">
        <v>1400000</v>
      </c>
      <c r="F14" s="1058" t="s">
        <v>4</v>
      </c>
    </row>
    <row r="15" spans="1:6">
      <c r="B15" s="1061" t="s">
        <v>195</v>
      </c>
    </row>
    <row r="16" spans="1:6" ht="63">
      <c r="A16" s="1055">
        <v>9</v>
      </c>
      <c r="B16" s="1056" t="s">
        <v>475</v>
      </c>
      <c r="C16" s="1056" t="s">
        <v>20440</v>
      </c>
      <c r="D16" s="1056" t="s">
        <v>196</v>
      </c>
      <c r="E16" s="1063">
        <v>5738993.4500000002</v>
      </c>
      <c r="F16" s="1058" t="s">
        <v>4</v>
      </c>
    </row>
    <row r="17" spans="1:6" ht="20.25" customHeight="1">
      <c r="B17" s="2535" t="s">
        <v>591</v>
      </c>
      <c r="C17" s="2536"/>
    </row>
    <row r="18" spans="1:6" ht="78.75">
      <c r="A18" s="1055">
        <v>10</v>
      </c>
      <c r="B18" s="1056" t="s">
        <v>381</v>
      </c>
      <c r="C18" s="1056" t="s">
        <v>20441</v>
      </c>
      <c r="D18" s="1056" t="s">
        <v>24</v>
      </c>
      <c r="E18" s="1060">
        <v>2180816.31</v>
      </c>
      <c r="F18" s="1058" t="s">
        <v>4</v>
      </c>
    </row>
    <row r="19" spans="1:6">
      <c r="B19" s="1061" t="s">
        <v>9080</v>
      </c>
      <c r="C19" s="1056"/>
      <c r="D19" s="1056"/>
      <c r="E19" s="1057"/>
      <c r="F19" s="1058"/>
    </row>
    <row r="20" spans="1:6" ht="47.25">
      <c r="A20" s="1055">
        <v>11</v>
      </c>
      <c r="B20" s="1056" t="s">
        <v>39</v>
      </c>
      <c r="C20" s="1056" t="s">
        <v>20457</v>
      </c>
      <c r="D20" s="1056" t="s">
        <v>264</v>
      </c>
      <c r="E20" s="1060">
        <v>5000000</v>
      </c>
      <c r="F20" s="1058" t="s">
        <v>4</v>
      </c>
    </row>
    <row r="21" spans="1:6" ht="47.25">
      <c r="A21" s="1055">
        <v>12</v>
      </c>
      <c r="B21" s="1056" t="s">
        <v>41</v>
      </c>
      <c r="C21" s="1056" t="s">
        <v>20458</v>
      </c>
      <c r="D21" s="1056" t="s">
        <v>264</v>
      </c>
      <c r="E21" s="1063">
        <v>17700000</v>
      </c>
      <c r="F21" s="1062" t="s">
        <v>4</v>
      </c>
    </row>
    <row r="22" spans="1:6" ht="141.75">
      <c r="A22" s="1055">
        <v>13</v>
      </c>
      <c r="B22" s="1056" t="s">
        <v>41</v>
      </c>
      <c r="C22" s="1056" t="s">
        <v>20459</v>
      </c>
      <c r="D22" s="1056" t="s">
        <v>24046</v>
      </c>
      <c r="E22" s="1063">
        <v>8000000</v>
      </c>
    </row>
    <row r="23" spans="1:6" ht="31.5">
      <c r="A23" s="1055">
        <v>14</v>
      </c>
      <c r="B23" s="1056" t="s">
        <v>22280</v>
      </c>
      <c r="C23" s="1056" t="s">
        <v>24047</v>
      </c>
      <c r="D23" s="1056" t="s">
        <v>24048</v>
      </c>
      <c r="E23" s="1063">
        <v>500000</v>
      </c>
      <c r="F23" s="1062" t="s">
        <v>4</v>
      </c>
    </row>
    <row r="24" spans="1:6" ht="18.75" customHeight="1">
      <c r="B24" s="2535" t="s">
        <v>19963</v>
      </c>
      <c r="C24" s="2536"/>
    </row>
    <row r="25" spans="1:6" ht="110.25">
      <c r="A25" s="1055">
        <v>15</v>
      </c>
      <c r="B25" s="1056" t="s">
        <v>7596</v>
      </c>
      <c r="C25" s="1055" t="s">
        <v>19964</v>
      </c>
      <c r="D25" s="1056" t="s">
        <v>20465</v>
      </c>
      <c r="E25" s="1057">
        <v>1300000</v>
      </c>
      <c r="F25" s="1058" t="s">
        <v>4</v>
      </c>
    </row>
    <row r="26" spans="1:6" ht="78.75">
      <c r="A26" s="1055">
        <v>16</v>
      </c>
      <c r="B26" s="1056" t="s">
        <v>19965</v>
      </c>
      <c r="C26" s="1055" t="s">
        <v>19966</v>
      </c>
      <c r="D26" s="1056" t="s">
        <v>19967</v>
      </c>
      <c r="E26" s="1057">
        <v>1000000</v>
      </c>
      <c r="F26" s="1058" t="s">
        <v>4</v>
      </c>
    </row>
    <row r="27" spans="1:6" ht="78.75">
      <c r="A27" s="1055">
        <v>17</v>
      </c>
      <c r="B27" s="1056" t="s">
        <v>19968</v>
      </c>
      <c r="C27" s="1055" t="s">
        <v>19969</v>
      </c>
      <c r="D27" s="1056" t="s">
        <v>19970</v>
      </c>
      <c r="E27" s="1057">
        <v>1000000</v>
      </c>
      <c r="F27" s="1058" t="s">
        <v>4</v>
      </c>
    </row>
    <row r="28" spans="1:6" ht="31.5">
      <c r="A28" s="1055">
        <v>18</v>
      </c>
      <c r="B28" s="1056" t="s">
        <v>19971</v>
      </c>
      <c r="C28" s="1055" t="s">
        <v>19972</v>
      </c>
      <c r="D28" s="1056" t="s">
        <v>19973</v>
      </c>
      <c r="E28" s="1057">
        <v>1000000</v>
      </c>
      <c r="F28" s="1058" t="s">
        <v>4</v>
      </c>
    </row>
    <row r="29" spans="1:6" ht="78.75">
      <c r="A29" s="1055">
        <v>19</v>
      </c>
      <c r="B29" s="1056" t="s">
        <v>19958</v>
      </c>
      <c r="C29" s="1055" t="s">
        <v>19974</v>
      </c>
      <c r="D29" s="1056" t="s">
        <v>19970</v>
      </c>
      <c r="E29" s="1057">
        <v>1000000</v>
      </c>
      <c r="F29" s="1058" t="s">
        <v>4</v>
      </c>
    </row>
    <row r="30" spans="1:6" ht="94.5">
      <c r="A30" s="1055">
        <v>20</v>
      </c>
      <c r="B30" s="1056" t="s">
        <v>19975</v>
      </c>
      <c r="C30" s="1055" t="s">
        <v>19976</v>
      </c>
      <c r="D30" s="1056" t="s">
        <v>19977</v>
      </c>
      <c r="E30" s="1057">
        <v>1000000</v>
      </c>
      <c r="F30" s="1058" t="s">
        <v>4</v>
      </c>
    </row>
    <row r="31" spans="1:6" ht="94.5">
      <c r="A31" s="1055">
        <v>21</v>
      </c>
      <c r="B31" s="1056" t="s">
        <v>19978</v>
      </c>
      <c r="C31" s="1055" t="s">
        <v>19979</v>
      </c>
      <c r="D31" s="1056" t="s">
        <v>19980</v>
      </c>
      <c r="E31" s="1057">
        <v>1000000</v>
      </c>
      <c r="F31" s="1058" t="s">
        <v>4</v>
      </c>
    </row>
    <row r="32" spans="1:6" ht="78.75">
      <c r="A32" s="1055">
        <v>22</v>
      </c>
      <c r="B32" s="1056" t="s">
        <v>19981</v>
      </c>
      <c r="C32" s="1055" t="s">
        <v>19982</v>
      </c>
      <c r="D32" s="1056" t="s">
        <v>19970</v>
      </c>
      <c r="E32" s="1057">
        <v>1000000</v>
      </c>
      <c r="F32" s="1058" t="s">
        <v>4</v>
      </c>
    </row>
    <row r="33" spans="1:6" ht="63">
      <c r="A33" s="1055">
        <v>23</v>
      </c>
      <c r="B33" s="1056" t="s">
        <v>19983</v>
      </c>
      <c r="C33" s="1055" t="s">
        <v>19984</v>
      </c>
      <c r="D33" s="1056" t="s">
        <v>4517</v>
      </c>
      <c r="E33" s="1057">
        <v>1000000</v>
      </c>
      <c r="F33" s="1058" t="s">
        <v>4</v>
      </c>
    </row>
    <row r="34" spans="1:6" ht="47.25">
      <c r="A34" s="1055">
        <v>24</v>
      </c>
      <c r="B34" s="1056" t="s">
        <v>19985</v>
      </c>
      <c r="C34" s="1055" t="s">
        <v>19986</v>
      </c>
      <c r="D34" s="1056" t="s">
        <v>19987</v>
      </c>
      <c r="E34" s="1057">
        <v>600000</v>
      </c>
      <c r="F34" s="1058" t="s">
        <v>4</v>
      </c>
    </row>
    <row r="35" spans="1:6" ht="47.25">
      <c r="A35" s="1055">
        <v>25</v>
      </c>
      <c r="B35" s="1056" t="s">
        <v>19988</v>
      </c>
      <c r="C35" s="1055" t="s">
        <v>19989</v>
      </c>
      <c r="D35" s="1056" t="s">
        <v>24049</v>
      </c>
      <c r="E35" s="1057">
        <v>1000000</v>
      </c>
      <c r="F35" s="1058" t="s">
        <v>4</v>
      </c>
    </row>
    <row r="36" spans="1:6" ht="78.75">
      <c r="A36" s="1055">
        <v>26</v>
      </c>
      <c r="B36" s="1056" t="s">
        <v>19990</v>
      </c>
      <c r="C36" s="1055" t="s">
        <v>19991</v>
      </c>
      <c r="D36" s="1056" t="s">
        <v>19970</v>
      </c>
      <c r="E36" s="1057">
        <v>1000000</v>
      </c>
      <c r="F36" s="1058" t="s">
        <v>4</v>
      </c>
    </row>
    <row r="37" spans="1:6" ht="78.75">
      <c r="A37" s="1055">
        <v>27</v>
      </c>
      <c r="B37" s="1056" t="s">
        <v>19992</v>
      </c>
      <c r="C37" s="1055" t="s">
        <v>19993</v>
      </c>
      <c r="D37" s="1056" t="s">
        <v>19970</v>
      </c>
      <c r="E37" s="1057">
        <v>1000000</v>
      </c>
      <c r="F37" s="1058" t="s">
        <v>4</v>
      </c>
    </row>
    <row r="38" spans="1:6" ht="78.75">
      <c r="A38" s="1055">
        <v>28</v>
      </c>
      <c r="B38" s="1056" t="s">
        <v>19994</v>
      </c>
      <c r="C38" s="1055" t="s">
        <v>19995</v>
      </c>
      <c r="D38" s="1056" t="s">
        <v>19996</v>
      </c>
      <c r="E38" s="1057">
        <v>1000000</v>
      </c>
      <c r="F38" s="1058" t="s">
        <v>4</v>
      </c>
    </row>
    <row r="39" spans="1:6" ht="78.75">
      <c r="A39" s="1055">
        <v>29</v>
      </c>
      <c r="B39" s="1056" t="s">
        <v>19997</v>
      </c>
      <c r="C39" s="1055" t="s">
        <v>19998</v>
      </c>
      <c r="D39" s="1056" t="s">
        <v>19999</v>
      </c>
      <c r="E39" s="1057">
        <v>1026576.08</v>
      </c>
      <c r="F39" s="1058" t="s">
        <v>4</v>
      </c>
    </row>
    <row r="40" spans="1:6" ht="47.25">
      <c r="A40" s="1055">
        <v>30</v>
      </c>
      <c r="B40" s="1056" t="s">
        <v>19953</v>
      </c>
      <c r="C40" s="1055" t="s">
        <v>20000</v>
      </c>
      <c r="D40" s="1056" t="s">
        <v>20001</v>
      </c>
      <c r="E40" s="1057">
        <v>2400000</v>
      </c>
      <c r="F40" s="1058" t="s">
        <v>4</v>
      </c>
    </row>
    <row r="41" spans="1:6" ht="47.25">
      <c r="A41" s="1055">
        <v>31</v>
      </c>
      <c r="B41" s="1056" t="s">
        <v>20002</v>
      </c>
      <c r="C41" s="1055" t="s">
        <v>20003</v>
      </c>
      <c r="D41" s="1056" t="s">
        <v>20004</v>
      </c>
      <c r="E41" s="1057">
        <v>600000</v>
      </c>
      <c r="F41" s="1058" t="s">
        <v>4</v>
      </c>
    </row>
    <row r="42" spans="1:6" ht="78.75">
      <c r="A42" s="1055">
        <v>32</v>
      </c>
      <c r="B42" s="1056" t="s">
        <v>5426</v>
      </c>
      <c r="C42" s="1055" t="s">
        <v>20005</v>
      </c>
      <c r="D42" s="1056" t="s">
        <v>19970</v>
      </c>
      <c r="E42" s="1057">
        <v>1000000</v>
      </c>
      <c r="F42" s="1058" t="s">
        <v>4</v>
      </c>
    </row>
    <row r="43" spans="1:6" ht="78.75">
      <c r="A43" s="1055">
        <v>33</v>
      </c>
      <c r="B43" s="1056" t="s">
        <v>20006</v>
      </c>
      <c r="C43" s="1055" t="s">
        <v>20007</v>
      </c>
      <c r="D43" s="1056" t="s">
        <v>19970</v>
      </c>
      <c r="E43" s="1057">
        <v>1000000</v>
      </c>
      <c r="F43" s="1058" t="s">
        <v>4</v>
      </c>
    </row>
    <row r="44" spans="1:6" ht="47.25">
      <c r="A44" s="1055">
        <v>34</v>
      </c>
      <c r="B44" s="1056" t="s">
        <v>20008</v>
      </c>
      <c r="C44" s="1055" t="s">
        <v>20009</v>
      </c>
      <c r="D44" s="1056" t="s">
        <v>19973</v>
      </c>
      <c r="E44" s="1057">
        <v>1000000</v>
      </c>
      <c r="F44" s="1058" t="s">
        <v>4</v>
      </c>
    </row>
    <row r="45" spans="1:6" ht="47.25">
      <c r="A45" s="1055">
        <v>35</v>
      </c>
      <c r="B45" s="1056" t="s">
        <v>4921</v>
      </c>
      <c r="C45" s="1055" t="s">
        <v>20010</v>
      </c>
      <c r="D45" s="1056" t="s">
        <v>19973</v>
      </c>
      <c r="E45" s="1057">
        <v>1000000</v>
      </c>
      <c r="F45" s="1058" t="s">
        <v>4</v>
      </c>
    </row>
    <row r="46" spans="1:6" ht="18" customHeight="1">
      <c r="B46" s="2537" t="s">
        <v>20466</v>
      </c>
      <c r="C46" s="2538"/>
      <c r="D46" s="1056"/>
      <c r="E46" s="1057"/>
    </row>
    <row r="47" spans="1:6" ht="63">
      <c r="A47" s="1055">
        <v>36</v>
      </c>
      <c r="B47" s="1056" t="s">
        <v>20011</v>
      </c>
      <c r="C47" s="1055" t="s">
        <v>19964</v>
      </c>
      <c r="D47" s="1056" t="s">
        <v>20012</v>
      </c>
      <c r="E47" s="1057">
        <v>5000000</v>
      </c>
      <c r="F47" s="1058" t="s">
        <v>466</v>
      </c>
    </row>
    <row r="48" spans="1:6" ht="63">
      <c r="A48" s="1055">
        <v>37</v>
      </c>
      <c r="B48" s="1056" t="s">
        <v>20013</v>
      </c>
      <c r="C48" s="1055" t="s">
        <v>19966</v>
      </c>
      <c r="D48" s="1056" t="s">
        <v>20014</v>
      </c>
      <c r="E48" s="1057">
        <v>2000000</v>
      </c>
      <c r="F48" s="1058" t="s">
        <v>466</v>
      </c>
    </row>
    <row r="49" spans="1:6" ht="63">
      <c r="A49" s="1055">
        <v>38</v>
      </c>
      <c r="B49" s="1056" t="s">
        <v>20015</v>
      </c>
      <c r="C49" s="1055" t="s">
        <v>19972</v>
      </c>
      <c r="D49" s="1056" t="s">
        <v>20016</v>
      </c>
      <c r="E49" s="1057">
        <v>2000000</v>
      </c>
      <c r="F49" s="1058" t="s">
        <v>466</v>
      </c>
    </row>
    <row r="50" spans="1:6" ht="110.25">
      <c r="A50" s="1055">
        <v>39</v>
      </c>
      <c r="B50" s="1056" t="s">
        <v>20017</v>
      </c>
      <c r="C50" s="1055" t="s">
        <v>19974</v>
      </c>
      <c r="D50" s="1056" t="s">
        <v>20018</v>
      </c>
      <c r="E50" s="1057">
        <v>2000000</v>
      </c>
      <c r="F50" s="1058" t="s">
        <v>466</v>
      </c>
    </row>
    <row r="51" spans="1:6" ht="78.75">
      <c r="A51" s="1055">
        <v>40</v>
      </c>
      <c r="B51" s="1056" t="s">
        <v>20019</v>
      </c>
      <c r="C51" s="1055" t="s">
        <v>19976</v>
      </c>
      <c r="D51" s="1056" t="s">
        <v>20020</v>
      </c>
      <c r="E51" s="1057">
        <v>4200000</v>
      </c>
      <c r="F51" s="1058" t="s">
        <v>466</v>
      </c>
    </row>
    <row r="52" spans="1:6" ht="63">
      <c r="A52" s="1055">
        <v>41</v>
      </c>
      <c r="B52" s="1056" t="s">
        <v>20021</v>
      </c>
      <c r="C52" s="1055" t="s">
        <v>19979</v>
      </c>
      <c r="D52" s="1056" t="s">
        <v>20022</v>
      </c>
      <c r="E52" s="1057">
        <v>800000</v>
      </c>
      <c r="F52" s="1058" t="s">
        <v>466</v>
      </c>
    </row>
    <row r="53" spans="1:6" ht="47.25">
      <c r="A53" s="1055">
        <v>42</v>
      </c>
      <c r="B53" s="1056" t="s">
        <v>20023</v>
      </c>
      <c r="C53" s="1055" t="s">
        <v>19982</v>
      </c>
      <c r="D53" s="1056" t="s">
        <v>20024</v>
      </c>
      <c r="E53" s="1057">
        <v>600000</v>
      </c>
      <c r="F53" s="1058" t="s">
        <v>466</v>
      </c>
    </row>
    <row r="54" spans="1:6" ht="47.25">
      <c r="A54" s="1055">
        <v>43</v>
      </c>
      <c r="B54" s="1056" t="s">
        <v>20025</v>
      </c>
      <c r="C54" s="1055" t="s">
        <v>19984</v>
      </c>
      <c r="D54" s="1056" t="s">
        <v>20026</v>
      </c>
      <c r="E54" s="1057">
        <v>3200000</v>
      </c>
      <c r="F54" s="1058" t="s">
        <v>466</v>
      </c>
    </row>
    <row r="55" spans="1:6" ht="63">
      <c r="A55" s="1055">
        <v>44</v>
      </c>
      <c r="B55" s="1056" t="s">
        <v>20027</v>
      </c>
      <c r="C55" s="1055" t="s">
        <v>19986</v>
      </c>
      <c r="D55" s="1056" t="s">
        <v>20028</v>
      </c>
      <c r="E55" s="1057">
        <v>3000000</v>
      </c>
      <c r="F55" s="1058" t="s">
        <v>466</v>
      </c>
    </row>
    <row r="56" spans="1:6" s="428" customFormat="1">
      <c r="B56" s="431" t="s">
        <v>662</v>
      </c>
      <c r="C56" s="429"/>
      <c r="D56" s="429"/>
      <c r="E56" s="429"/>
      <c r="F56" s="1064"/>
    </row>
    <row r="57" spans="1:6" ht="50.25" customHeight="1">
      <c r="A57" s="1055">
        <v>45</v>
      </c>
      <c r="B57" s="1056" t="s">
        <v>20032</v>
      </c>
      <c r="C57" s="1055" t="s">
        <v>20461</v>
      </c>
      <c r="D57" s="1056" t="s">
        <v>20033</v>
      </c>
      <c r="E57" s="1057">
        <v>1800000</v>
      </c>
      <c r="F57" s="1058" t="s">
        <v>4</v>
      </c>
    </row>
    <row r="58" spans="1:6" ht="37.5" customHeight="1">
      <c r="A58" s="1055">
        <v>46</v>
      </c>
      <c r="B58" s="1056" t="s">
        <v>20034</v>
      </c>
      <c r="C58" s="1055" t="s">
        <v>20462</v>
      </c>
      <c r="D58" s="1056" t="s">
        <v>20035</v>
      </c>
      <c r="E58" s="1057">
        <v>600000</v>
      </c>
      <c r="F58" s="1058" t="s">
        <v>4</v>
      </c>
    </row>
    <row r="59" spans="1:6" ht="64.5" customHeight="1">
      <c r="A59" s="1055">
        <v>47</v>
      </c>
      <c r="B59" s="1056" t="s">
        <v>20036</v>
      </c>
      <c r="C59" s="1055" t="s">
        <v>20463</v>
      </c>
      <c r="D59" s="1056" t="s">
        <v>20037</v>
      </c>
      <c r="E59" s="1057">
        <v>800000</v>
      </c>
      <c r="F59" s="1058" t="s">
        <v>4</v>
      </c>
    </row>
    <row r="60" spans="1:6">
      <c r="C60" s="1065" t="s">
        <v>15</v>
      </c>
      <c r="D60" s="1065"/>
      <c r="E60" s="1066">
        <f>SUM(E6:E59)</f>
        <v>96860059.209999993</v>
      </c>
    </row>
    <row r="61" spans="1:6">
      <c r="A61" s="2168" t="s">
        <v>3665</v>
      </c>
      <c r="B61" s="2168"/>
      <c r="C61" s="2168"/>
      <c r="D61" s="2168"/>
      <c r="E61" s="2168"/>
      <c r="F61" s="2168"/>
    </row>
    <row r="62" spans="1:6" ht="66.75" customHeight="1">
      <c r="A62" s="2168" t="s">
        <v>3666</v>
      </c>
      <c r="B62" s="2168"/>
      <c r="C62" s="2168"/>
      <c r="D62" s="2168" t="s">
        <v>3667</v>
      </c>
      <c r="E62" s="2168"/>
      <c r="F62" s="2168"/>
    </row>
    <row r="63" spans="1:6" ht="99" customHeight="1">
      <c r="A63" s="2183" t="s">
        <v>20503</v>
      </c>
      <c r="B63" s="2184"/>
      <c r="C63" s="2185"/>
      <c r="D63" s="2183" t="s">
        <v>20504</v>
      </c>
      <c r="E63" s="2184"/>
      <c r="F63" s="2185"/>
    </row>
    <row r="78" spans="1:6" ht="31.5">
      <c r="B78" s="1065" t="s">
        <v>20029</v>
      </c>
    </row>
    <row r="79" spans="1:6" ht="63">
      <c r="B79" s="1056" t="s">
        <v>20030</v>
      </c>
      <c r="C79" s="1055" t="s">
        <v>20460</v>
      </c>
      <c r="D79" s="1055" t="s">
        <v>20031</v>
      </c>
      <c r="E79" s="1057">
        <v>10000000</v>
      </c>
      <c r="F79" s="1058" t="s">
        <v>4</v>
      </c>
    </row>
    <row r="80" spans="1:6">
      <c r="A80" s="115"/>
      <c r="B80" s="2195" t="s">
        <v>4536</v>
      </c>
      <c r="C80" s="2195"/>
      <c r="D80" s="115"/>
      <c r="E80" s="119"/>
      <c r="F80" s="115"/>
    </row>
    <row r="81" spans="2:6" ht="47.25">
      <c r="B81" s="1056" t="s">
        <v>19947</v>
      </c>
      <c r="C81" s="1056" t="s">
        <v>20442</v>
      </c>
      <c r="D81" s="1056" t="s">
        <v>19948</v>
      </c>
      <c r="E81" s="1057">
        <v>145000</v>
      </c>
      <c r="F81" s="1058" t="s">
        <v>4</v>
      </c>
    </row>
    <row r="82" spans="2:6" ht="47.25">
      <c r="B82" s="1056" t="s">
        <v>19949</v>
      </c>
      <c r="C82" s="1056" t="s">
        <v>20443</v>
      </c>
      <c r="D82" s="1056" t="s">
        <v>19950</v>
      </c>
      <c r="E82" s="1057">
        <v>145000</v>
      </c>
      <c r="F82" s="1058" t="s">
        <v>4</v>
      </c>
    </row>
    <row r="83" spans="2:6" ht="47.25">
      <c r="B83" s="1056" t="s">
        <v>5426</v>
      </c>
      <c r="C83" s="1056" t="s">
        <v>20444</v>
      </c>
      <c r="D83" s="1056" t="s">
        <v>19950</v>
      </c>
      <c r="E83" s="1057">
        <v>145000</v>
      </c>
      <c r="F83" s="1058" t="s">
        <v>4</v>
      </c>
    </row>
    <row r="84" spans="2:6" ht="47.25">
      <c r="B84" s="1056" t="s">
        <v>19951</v>
      </c>
      <c r="C84" s="1056" t="s">
        <v>20445</v>
      </c>
      <c r="D84" s="1056" t="s">
        <v>19950</v>
      </c>
      <c r="E84" s="1057">
        <v>145000</v>
      </c>
      <c r="F84" s="1058" t="s">
        <v>4</v>
      </c>
    </row>
    <row r="85" spans="2:6" ht="47.25">
      <c r="B85" s="1056" t="s">
        <v>19952</v>
      </c>
      <c r="C85" s="1056" t="s">
        <v>20446</v>
      </c>
      <c r="D85" s="1056" t="s">
        <v>19950</v>
      </c>
      <c r="E85" s="1057">
        <v>145000</v>
      </c>
      <c r="F85" s="1058" t="s">
        <v>4</v>
      </c>
    </row>
    <row r="86" spans="2:6" ht="47.25">
      <c r="B86" s="1056" t="s">
        <v>19953</v>
      </c>
      <c r="C86" s="1056" t="s">
        <v>20447</v>
      </c>
      <c r="D86" s="1056" t="s">
        <v>19950</v>
      </c>
      <c r="E86" s="1057">
        <v>145000</v>
      </c>
      <c r="F86" s="1058" t="s">
        <v>4</v>
      </c>
    </row>
    <row r="87" spans="2:6" ht="47.25">
      <c r="B87" s="1056" t="s">
        <v>19954</v>
      </c>
      <c r="C87" s="1056" t="s">
        <v>20448</v>
      </c>
      <c r="D87" s="1056" t="s">
        <v>19950</v>
      </c>
      <c r="E87" s="1057">
        <v>145000</v>
      </c>
      <c r="F87" s="1058" t="s">
        <v>4</v>
      </c>
    </row>
    <row r="88" spans="2:6" ht="47.25">
      <c r="B88" s="1056" t="s">
        <v>19955</v>
      </c>
      <c r="C88" s="1056" t="s">
        <v>20449</v>
      </c>
      <c r="D88" s="1056" t="s">
        <v>19950</v>
      </c>
      <c r="E88" s="1057">
        <v>145000</v>
      </c>
      <c r="F88" s="1058" t="s">
        <v>4</v>
      </c>
    </row>
    <row r="89" spans="2:6" ht="47.25">
      <c r="B89" s="1056" t="s">
        <v>19956</v>
      </c>
      <c r="C89" s="1056" t="s">
        <v>20450</v>
      </c>
      <c r="D89" s="1056" t="s">
        <v>19950</v>
      </c>
      <c r="E89" s="1057">
        <v>145000</v>
      </c>
      <c r="F89" s="1058" t="s">
        <v>4</v>
      </c>
    </row>
    <row r="90" spans="2:6" ht="47.25">
      <c r="B90" s="1056" t="s">
        <v>19957</v>
      </c>
      <c r="C90" s="1056" t="s">
        <v>20451</v>
      </c>
      <c r="D90" s="1056" t="s">
        <v>19950</v>
      </c>
      <c r="E90" s="1057">
        <v>145000</v>
      </c>
      <c r="F90" s="1058" t="s">
        <v>4</v>
      </c>
    </row>
    <row r="91" spans="2:6" ht="47.25">
      <c r="B91" s="1056" t="s">
        <v>19958</v>
      </c>
      <c r="C91" s="1056" t="s">
        <v>20452</v>
      </c>
      <c r="D91" s="1056" t="s">
        <v>19950</v>
      </c>
      <c r="E91" s="1057">
        <v>145000</v>
      </c>
      <c r="F91" s="1058" t="s">
        <v>4</v>
      </c>
    </row>
    <row r="92" spans="2:6" ht="47.25">
      <c r="B92" s="1056" t="s">
        <v>19959</v>
      </c>
      <c r="C92" s="1056" t="s">
        <v>20453</v>
      </c>
      <c r="D92" s="1056" t="s">
        <v>19950</v>
      </c>
      <c r="E92" s="1057">
        <v>145000</v>
      </c>
      <c r="F92" s="1058" t="s">
        <v>4</v>
      </c>
    </row>
    <row r="93" spans="2:6" ht="47.25">
      <c r="B93" s="1056" t="s">
        <v>19960</v>
      </c>
      <c r="C93" s="1056" t="s">
        <v>20454</v>
      </c>
      <c r="D93" s="1056" t="s">
        <v>19950</v>
      </c>
      <c r="E93" s="1057">
        <v>145000</v>
      </c>
      <c r="F93" s="1058" t="s">
        <v>4</v>
      </c>
    </row>
    <row r="94" spans="2:6" ht="47.25">
      <c r="B94" s="1056" t="s">
        <v>19961</v>
      </c>
      <c r="C94" s="1056" t="s">
        <v>20455</v>
      </c>
      <c r="D94" s="1056" t="s">
        <v>19950</v>
      </c>
      <c r="E94" s="1057">
        <v>145000</v>
      </c>
      <c r="F94" s="1058" t="s">
        <v>4</v>
      </c>
    </row>
    <row r="95" spans="2:6" ht="47.25">
      <c r="B95" s="1056" t="s">
        <v>19962</v>
      </c>
      <c r="C95" s="1056" t="s">
        <v>20456</v>
      </c>
      <c r="D95" s="1056" t="s">
        <v>19950</v>
      </c>
      <c r="E95" s="1057">
        <v>150816.31</v>
      </c>
      <c r="F95" s="1058" t="s">
        <v>4</v>
      </c>
    </row>
    <row r="96" spans="2:6">
      <c r="E96" s="1063">
        <f>SUM(E79:E95)</f>
        <v>12180816.310000001</v>
      </c>
    </row>
    <row r="99" spans="5:5">
      <c r="E99" s="1063">
        <f>E96+E60</f>
        <v>109040875.52</v>
      </c>
    </row>
  </sheetData>
  <mergeCells count="14">
    <mergeCell ref="B80:C80"/>
    <mergeCell ref="B24:C24"/>
    <mergeCell ref="B46:C46"/>
    <mergeCell ref="A61:F61"/>
    <mergeCell ref="A62:C62"/>
    <mergeCell ref="D62:F62"/>
    <mergeCell ref="A63:C63"/>
    <mergeCell ref="D63:F63"/>
    <mergeCell ref="B17:C17"/>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227.xml><?xml version="1.0" encoding="utf-8"?>
<worksheet xmlns="http://schemas.openxmlformats.org/spreadsheetml/2006/main" xmlns:r="http://schemas.openxmlformats.org/officeDocument/2006/relationships">
  <sheetPr>
    <tabColor theme="5" tint="-0.499984740745262"/>
  </sheetPr>
  <dimension ref="A1:F73"/>
  <sheetViews>
    <sheetView topLeftCell="A65" workbookViewId="0">
      <selection activeCell="D68" sqref="D68"/>
    </sheetView>
  </sheetViews>
  <sheetFormatPr defaultRowHeight="15.75"/>
  <cols>
    <col min="1" max="1" width="7.42578125" style="50" customWidth="1"/>
    <col min="2" max="2" width="13.140625" style="50" customWidth="1"/>
    <col min="3" max="3" width="42.7109375" style="50" customWidth="1"/>
    <col min="4" max="4" width="28.85546875" style="50" customWidth="1"/>
    <col min="5" max="5" width="19.85546875" style="60" customWidth="1"/>
    <col min="6" max="6" width="9.42578125" style="50" customWidth="1"/>
    <col min="7" max="16384" width="9.140625" style="1031"/>
  </cols>
  <sheetData>
    <row r="1" spans="1:6">
      <c r="A1" s="2149" t="s">
        <v>133</v>
      </c>
      <c r="B1" s="2149"/>
      <c r="C1" s="2149"/>
      <c r="D1" s="2149"/>
      <c r="E1" s="2149"/>
      <c r="F1" s="2149"/>
    </row>
    <row r="2" spans="1:6">
      <c r="A2" s="2149" t="s">
        <v>21573</v>
      </c>
      <c r="B2" s="2149"/>
      <c r="C2" s="2149"/>
      <c r="D2" s="2149"/>
      <c r="E2" s="2149"/>
      <c r="F2" s="2149"/>
    </row>
    <row r="3" spans="1:6">
      <c r="A3" s="2149" t="s">
        <v>6436</v>
      </c>
      <c r="B3" s="2149"/>
      <c r="C3" s="2149"/>
      <c r="D3" s="2149"/>
      <c r="E3" s="2149"/>
      <c r="F3" s="2149"/>
    </row>
    <row r="4" spans="1:6" ht="31.5">
      <c r="A4" s="100" t="s">
        <v>134</v>
      </c>
      <c r="B4" s="114" t="s">
        <v>135</v>
      </c>
      <c r="C4" s="112" t="s">
        <v>0</v>
      </c>
      <c r="D4" s="39" t="s">
        <v>4326</v>
      </c>
      <c r="E4" s="105" t="s">
        <v>4327</v>
      </c>
      <c r="F4" s="503" t="s">
        <v>1489</v>
      </c>
    </row>
    <row r="5" spans="1:6" ht="15.75" customHeight="1">
      <c r="A5" s="249"/>
      <c r="B5" s="2192" t="s">
        <v>139</v>
      </c>
      <c r="C5" s="2193"/>
      <c r="D5" s="2194"/>
      <c r="E5" s="266"/>
      <c r="F5" s="66"/>
    </row>
    <row r="6" spans="1:6" ht="31.5">
      <c r="A6" s="50">
        <v>1</v>
      </c>
      <c r="B6" s="50" t="s">
        <v>1</v>
      </c>
      <c r="C6" s="50" t="s">
        <v>21574</v>
      </c>
      <c r="D6" s="50" t="s">
        <v>19531</v>
      </c>
      <c r="E6" s="116">
        <v>2107858.85</v>
      </c>
      <c r="F6" s="51" t="s">
        <v>110</v>
      </c>
    </row>
    <row r="7" spans="1:6" ht="78.75">
      <c r="A7" s="50">
        <f>A6+1</f>
        <v>2</v>
      </c>
      <c r="B7" s="50" t="s">
        <v>5</v>
      </c>
      <c r="C7" s="50" t="s">
        <v>21575</v>
      </c>
      <c r="D7" s="50" t="s">
        <v>21576</v>
      </c>
      <c r="E7" s="116">
        <v>1354393.68</v>
      </c>
      <c r="F7" s="51" t="s">
        <v>110</v>
      </c>
    </row>
    <row r="8" spans="1:6" ht="31.5">
      <c r="A8" s="50">
        <f t="shared" ref="A8:A15" si="0">A7+1</f>
        <v>3</v>
      </c>
      <c r="B8" s="50" t="s">
        <v>7</v>
      </c>
      <c r="C8" s="50" t="s">
        <v>21577</v>
      </c>
      <c r="D8" s="50" t="s">
        <v>21578</v>
      </c>
      <c r="E8" s="116">
        <v>40000</v>
      </c>
      <c r="F8" s="51" t="s">
        <v>118</v>
      </c>
    </row>
    <row r="9" spans="1:6" ht="31.5">
      <c r="A9" s="50">
        <f t="shared" si="0"/>
        <v>4</v>
      </c>
      <c r="B9" s="50" t="s">
        <v>10</v>
      </c>
      <c r="C9" s="50" t="s">
        <v>21579</v>
      </c>
      <c r="D9" s="50" t="s">
        <v>14496</v>
      </c>
      <c r="E9" s="116">
        <v>40200</v>
      </c>
      <c r="F9" s="51" t="s">
        <v>118</v>
      </c>
    </row>
    <row r="10" spans="1:6" ht="47.25">
      <c r="A10" s="50">
        <f t="shared" si="0"/>
        <v>5</v>
      </c>
      <c r="B10" s="50" t="s">
        <v>12</v>
      </c>
      <c r="C10" s="50" t="s">
        <v>21580</v>
      </c>
      <c r="D10" s="50" t="s">
        <v>1738</v>
      </c>
      <c r="E10" s="116">
        <v>3000000</v>
      </c>
      <c r="F10" s="51" t="s">
        <v>118</v>
      </c>
    </row>
    <row r="11" spans="1:6">
      <c r="B11" s="2215" t="s">
        <v>4508</v>
      </c>
      <c r="C11" s="2220"/>
      <c r="D11" s="2216"/>
      <c r="E11" s="119"/>
      <c r="F11" s="159"/>
    </row>
    <row r="12" spans="1:6" ht="63">
      <c r="A12" s="50">
        <v>6</v>
      </c>
      <c r="B12" s="50" t="s">
        <v>5</v>
      </c>
      <c r="C12" s="50" t="s">
        <v>21581</v>
      </c>
      <c r="D12" s="50" t="s">
        <v>242</v>
      </c>
      <c r="E12" s="117">
        <v>771226.27</v>
      </c>
      <c r="F12" s="51" t="s">
        <v>118</v>
      </c>
    </row>
    <row r="13" spans="1:6" ht="47.25">
      <c r="A13" s="50">
        <f t="shared" si="0"/>
        <v>7</v>
      </c>
      <c r="B13" s="50" t="s">
        <v>12</v>
      </c>
      <c r="C13" s="50" t="s">
        <v>21582</v>
      </c>
      <c r="D13" s="50" t="s">
        <v>1738</v>
      </c>
      <c r="E13" s="116">
        <v>700000</v>
      </c>
      <c r="F13" s="51" t="s">
        <v>118</v>
      </c>
    </row>
    <row r="14" spans="1:6" ht="63">
      <c r="A14" s="50">
        <f t="shared" si="0"/>
        <v>8</v>
      </c>
      <c r="B14" s="50" t="s">
        <v>360</v>
      </c>
      <c r="C14" s="50" t="s">
        <v>21583</v>
      </c>
      <c r="D14" s="50" t="s">
        <v>2398</v>
      </c>
      <c r="E14" s="116">
        <v>1800000</v>
      </c>
      <c r="F14" s="51" t="s">
        <v>118</v>
      </c>
    </row>
    <row r="15" spans="1:6" ht="63">
      <c r="A15" s="50">
        <f t="shared" si="0"/>
        <v>9</v>
      </c>
      <c r="B15" s="50" t="s">
        <v>195</v>
      </c>
      <c r="C15" s="50" t="s">
        <v>21584</v>
      </c>
      <c r="D15" s="50" t="s">
        <v>8653</v>
      </c>
      <c r="E15" s="116">
        <v>5738993.4500000002</v>
      </c>
      <c r="F15" s="51" t="s">
        <v>118</v>
      </c>
    </row>
    <row r="16" spans="1:6">
      <c r="B16" s="253" t="s">
        <v>593</v>
      </c>
      <c r="E16" s="117"/>
    </row>
    <row r="17" spans="1:6" ht="47.25">
      <c r="A17" s="50">
        <v>10</v>
      </c>
      <c r="B17" s="50" t="s">
        <v>21597</v>
      </c>
      <c r="C17" s="50" t="s">
        <v>21598</v>
      </c>
      <c r="D17" s="50" t="s">
        <v>40</v>
      </c>
      <c r="E17" s="117">
        <v>20000000</v>
      </c>
      <c r="F17" s="51" t="s">
        <v>118</v>
      </c>
    </row>
    <row r="18" spans="1:6" ht="47.25">
      <c r="A18" s="50">
        <v>12</v>
      </c>
      <c r="B18" s="50" t="s">
        <v>21599</v>
      </c>
      <c r="C18" s="50" t="s">
        <v>21600</v>
      </c>
      <c r="D18" s="50" t="s">
        <v>40</v>
      </c>
      <c r="E18" s="117">
        <v>15000000</v>
      </c>
      <c r="F18" s="51" t="s">
        <v>118</v>
      </c>
    </row>
    <row r="19" spans="1:6">
      <c r="B19" s="2215" t="s">
        <v>810</v>
      </c>
      <c r="C19" s="2216"/>
      <c r="E19" s="117"/>
      <c r="F19" s="51"/>
    </row>
    <row r="20" spans="1:6" ht="94.5">
      <c r="A20" s="50">
        <v>13</v>
      </c>
      <c r="B20" s="50" t="s">
        <v>21601</v>
      </c>
      <c r="C20" s="50" t="s">
        <v>21602</v>
      </c>
      <c r="D20" s="50" t="s">
        <v>21603</v>
      </c>
      <c r="E20" s="117">
        <v>1000000</v>
      </c>
      <c r="F20" s="51" t="s">
        <v>118</v>
      </c>
    </row>
    <row r="21" spans="1:6" ht="110.25">
      <c r="A21" s="50">
        <v>14</v>
      </c>
      <c r="B21" s="50" t="s">
        <v>21604</v>
      </c>
      <c r="C21" s="50" t="s">
        <v>21605</v>
      </c>
      <c r="D21" s="50" t="s">
        <v>21606</v>
      </c>
      <c r="E21" s="117">
        <v>1200000</v>
      </c>
      <c r="F21" s="51" t="s">
        <v>118</v>
      </c>
    </row>
    <row r="22" spans="1:6" ht="63">
      <c r="A22" s="50">
        <v>15</v>
      </c>
      <c r="B22" s="50" t="s">
        <v>21607</v>
      </c>
      <c r="C22" s="50" t="s">
        <v>21608</v>
      </c>
      <c r="D22" s="50" t="s">
        <v>21609</v>
      </c>
      <c r="E22" s="117">
        <v>1200000</v>
      </c>
      <c r="F22" s="51" t="s">
        <v>4</v>
      </c>
    </row>
    <row r="23" spans="1:6" ht="78.75">
      <c r="A23" s="50">
        <v>16</v>
      </c>
      <c r="B23" s="50" t="s">
        <v>21610</v>
      </c>
      <c r="C23" s="50" t="s">
        <v>21611</v>
      </c>
      <c r="D23" s="50" t="s">
        <v>21612</v>
      </c>
      <c r="E23" s="117">
        <v>3000000</v>
      </c>
      <c r="F23" s="50" t="s">
        <v>4</v>
      </c>
    </row>
    <row r="24" spans="1:6" ht="94.5">
      <c r="A24" s="50">
        <v>17</v>
      </c>
      <c r="B24" s="50" t="s">
        <v>21613</v>
      </c>
      <c r="C24" s="50" t="s">
        <v>21614</v>
      </c>
      <c r="D24" s="50" t="s">
        <v>21615</v>
      </c>
      <c r="E24" s="117">
        <v>2707385.76</v>
      </c>
      <c r="F24" s="50" t="s">
        <v>4</v>
      </c>
    </row>
    <row r="25" spans="1:6" ht="94.5">
      <c r="A25" s="50">
        <v>18</v>
      </c>
      <c r="B25" s="50" t="s">
        <v>21585</v>
      </c>
      <c r="C25" s="50" t="s">
        <v>21616</v>
      </c>
      <c r="D25" s="50" t="s">
        <v>21617</v>
      </c>
      <c r="E25" s="117">
        <v>3000000</v>
      </c>
      <c r="F25" s="50" t="s">
        <v>4</v>
      </c>
    </row>
    <row r="26" spans="1:6" ht="94.5">
      <c r="A26" s="50">
        <v>19</v>
      </c>
      <c r="B26" s="50" t="s">
        <v>7596</v>
      </c>
      <c r="C26" s="50" t="s">
        <v>21618</v>
      </c>
      <c r="D26" s="50" t="s">
        <v>21619</v>
      </c>
      <c r="E26" s="117">
        <v>4000000</v>
      </c>
      <c r="F26" s="50" t="s">
        <v>4</v>
      </c>
    </row>
    <row r="27" spans="1:6" ht="94.5">
      <c r="A27" s="50">
        <v>20</v>
      </c>
      <c r="B27" s="50" t="s">
        <v>21620</v>
      </c>
      <c r="C27" s="50" t="s">
        <v>21621</v>
      </c>
      <c r="D27" s="50" t="s">
        <v>21619</v>
      </c>
      <c r="E27" s="117">
        <v>4000000</v>
      </c>
      <c r="F27" s="50" t="s">
        <v>4</v>
      </c>
    </row>
    <row r="28" spans="1:6" ht="94.5">
      <c r="A28" s="50">
        <v>21</v>
      </c>
      <c r="B28" s="50" t="s">
        <v>21622</v>
      </c>
      <c r="C28" s="50" t="s">
        <v>21623</v>
      </c>
      <c r="D28" s="50" t="s">
        <v>21624</v>
      </c>
      <c r="E28" s="117">
        <v>1200000</v>
      </c>
      <c r="F28" s="50" t="s">
        <v>4</v>
      </c>
    </row>
    <row r="29" spans="1:6" ht="63">
      <c r="A29" s="50">
        <v>22</v>
      </c>
      <c r="B29" s="50" t="s">
        <v>14094</v>
      </c>
      <c r="C29" s="50" t="s">
        <v>21625</v>
      </c>
      <c r="D29" s="50" t="s">
        <v>21626</v>
      </c>
      <c r="E29" s="117">
        <v>2500000</v>
      </c>
      <c r="F29" s="51" t="s">
        <v>4</v>
      </c>
    </row>
    <row r="30" spans="1:6">
      <c r="B30" s="2215" t="s">
        <v>535</v>
      </c>
      <c r="C30" s="2216"/>
      <c r="E30" s="117"/>
      <c r="F30" s="51"/>
    </row>
    <row r="31" spans="1:6" ht="126">
      <c r="A31" s="50">
        <v>23</v>
      </c>
      <c r="B31" s="50" t="s">
        <v>21627</v>
      </c>
      <c r="C31" s="50" t="s">
        <v>21628</v>
      </c>
      <c r="D31" s="50" t="s">
        <v>21629</v>
      </c>
      <c r="E31" s="117">
        <v>1000000</v>
      </c>
      <c r="F31" s="51" t="s">
        <v>118</v>
      </c>
    </row>
    <row r="32" spans="1:6" ht="94.5">
      <c r="A32" s="50">
        <v>24</v>
      </c>
      <c r="B32" s="50" t="s">
        <v>21630</v>
      </c>
      <c r="C32" s="50" t="s">
        <v>21631</v>
      </c>
      <c r="D32" s="50" t="s">
        <v>22269</v>
      </c>
      <c r="E32" s="117">
        <v>2000000</v>
      </c>
      <c r="F32" s="51" t="s">
        <v>118</v>
      </c>
    </row>
    <row r="33" spans="1:6" ht="126">
      <c r="A33" s="50">
        <v>25</v>
      </c>
      <c r="B33" s="50" t="s">
        <v>21632</v>
      </c>
      <c r="C33" s="50" t="s">
        <v>21633</v>
      </c>
      <c r="D33" s="50" t="s">
        <v>21634</v>
      </c>
      <c r="E33" s="117">
        <v>4000000</v>
      </c>
      <c r="F33" s="51" t="s">
        <v>4</v>
      </c>
    </row>
    <row r="34" spans="1:6" ht="126">
      <c r="A34" s="50">
        <v>26</v>
      </c>
      <c r="B34" s="50" t="s">
        <v>21635</v>
      </c>
      <c r="C34" s="50" t="s">
        <v>21636</v>
      </c>
      <c r="D34" s="50" t="s">
        <v>21634</v>
      </c>
      <c r="E34" s="117">
        <v>4000000</v>
      </c>
      <c r="F34" s="51" t="s">
        <v>4</v>
      </c>
    </row>
    <row r="35" spans="1:6" ht="78.75">
      <c r="A35" s="50">
        <v>27</v>
      </c>
      <c r="B35" s="50" t="s">
        <v>21637</v>
      </c>
      <c r="C35" s="50" t="s">
        <v>21638</v>
      </c>
      <c r="D35" s="50" t="s">
        <v>21639</v>
      </c>
      <c r="E35" s="117">
        <v>2000000</v>
      </c>
      <c r="F35" s="51" t="s">
        <v>4</v>
      </c>
    </row>
    <row r="36" spans="1:6" ht="141.75">
      <c r="A36" s="50">
        <v>28</v>
      </c>
      <c r="B36" s="50" t="s">
        <v>21640</v>
      </c>
      <c r="C36" s="50" t="s">
        <v>21641</v>
      </c>
      <c r="D36" s="50" t="s">
        <v>21642</v>
      </c>
      <c r="E36" s="117">
        <v>5000000</v>
      </c>
      <c r="F36" s="51" t="s">
        <v>4</v>
      </c>
    </row>
    <row r="37" spans="1:6">
      <c r="B37" s="2215" t="s">
        <v>21645</v>
      </c>
      <c r="C37" s="2216"/>
      <c r="E37" s="117"/>
      <c r="F37" s="51"/>
    </row>
    <row r="38" spans="1:6" ht="126">
      <c r="A38" s="50">
        <v>29</v>
      </c>
      <c r="B38" s="50" t="s">
        <v>21646</v>
      </c>
      <c r="C38" s="50" t="s">
        <v>21647</v>
      </c>
      <c r="D38" s="50" t="s">
        <v>4243</v>
      </c>
      <c r="E38" s="117">
        <v>10000000</v>
      </c>
      <c r="F38" s="51" t="s">
        <v>4</v>
      </c>
    </row>
    <row r="39" spans="1:6" ht="20.25" customHeight="1">
      <c r="B39" s="2145" t="s">
        <v>148</v>
      </c>
      <c r="C39" s="2179"/>
      <c r="D39" s="1032"/>
      <c r="E39" s="429"/>
      <c r="F39" s="1000"/>
    </row>
    <row r="40" spans="1:6" ht="110.25">
      <c r="A40" s="50">
        <v>30</v>
      </c>
      <c r="B40" s="51" t="s">
        <v>21648</v>
      </c>
      <c r="C40" s="50" t="s">
        <v>21649</v>
      </c>
      <c r="D40" s="50" t="s">
        <v>21650</v>
      </c>
      <c r="E40" s="117">
        <v>800000</v>
      </c>
      <c r="F40" s="51" t="s">
        <v>118</v>
      </c>
    </row>
    <row r="41" spans="1:6" ht="63">
      <c r="A41" s="50">
        <v>31</v>
      </c>
      <c r="B41" s="51" t="s">
        <v>21651</v>
      </c>
      <c r="C41" s="50" t="s">
        <v>21652</v>
      </c>
      <c r="D41" s="50" t="s">
        <v>22270</v>
      </c>
      <c r="E41" s="116">
        <v>100000</v>
      </c>
      <c r="F41" s="51" t="s">
        <v>118</v>
      </c>
    </row>
    <row r="42" spans="1:6">
      <c r="B42" s="2215" t="s">
        <v>21653</v>
      </c>
      <c r="C42" s="2216"/>
      <c r="E42" s="221"/>
      <c r="F42" s="51"/>
    </row>
    <row r="43" spans="1:6" ht="94.5">
      <c r="A43" s="50">
        <v>32</v>
      </c>
      <c r="B43" s="50" t="s">
        <v>21654</v>
      </c>
      <c r="C43" s="50" t="s">
        <v>21655</v>
      </c>
      <c r="D43" s="50" t="s">
        <v>22271</v>
      </c>
      <c r="E43" s="117">
        <v>1100000</v>
      </c>
      <c r="F43" s="51" t="s">
        <v>118</v>
      </c>
    </row>
    <row r="44" spans="1:6">
      <c r="B44" s="173" t="s">
        <v>1946</v>
      </c>
      <c r="E44" s="277">
        <f>SUM(E6:E43)</f>
        <v>104360058.00999999</v>
      </c>
      <c r="F44" s="304"/>
    </row>
    <row r="45" spans="1:6" s="10" customFormat="1" ht="78.75" customHeight="1">
      <c r="A45" s="2183" t="s">
        <v>20503</v>
      </c>
      <c r="B45" s="2184"/>
      <c r="C45" s="2185"/>
      <c r="D45" s="2183" t="s">
        <v>20504</v>
      </c>
      <c r="E45" s="2184"/>
      <c r="F45" s="2185"/>
    </row>
    <row r="47" spans="1:6" s="1054" customFormat="1">
      <c r="A47" s="50"/>
      <c r="B47" s="50"/>
      <c r="C47" s="50"/>
      <c r="D47" s="50"/>
      <c r="E47" s="60"/>
      <c r="F47" s="50"/>
    </row>
    <row r="48" spans="1:6" s="1054" customFormat="1">
      <c r="A48" s="50"/>
      <c r="B48" s="50"/>
      <c r="C48" s="50"/>
      <c r="D48" s="50"/>
      <c r="E48" s="60"/>
      <c r="F48" s="50"/>
    </row>
    <row r="49" spans="1:6" s="1054" customFormat="1">
      <c r="A49" s="50"/>
      <c r="B49" s="50"/>
      <c r="C49" s="50"/>
      <c r="D49" s="50"/>
      <c r="E49" s="60"/>
      <c r="F49" s="50"/>
    </row>
    <row r="50" spans="1:6" s="1054" customFormat="1">
      <c r="A50" s="50"/>
      <c r="B50" s="50"/>
      <c r="C50" s="50"/>
      <c r="D50" s="50"/>
      <c r="E50" s="60"/>
      <c r="F50" s="50"/>
    </row>
    <row r="51" spans="1:6" s="1054" customFormat="1">
      <c r="A51" s="50"/>
      <c r="B51" s="50"/>
      <c r="C51" s="50"/>
      <c r="D51" s="50"/>
      <c r="E51" s="60"/>
      <c r="F51" s="50"/>
    </row>
    <row r="52" spans="1:6" s="1054" customFormat="1">
      <c r="A52" s="50"/>
      <c r="B52" s="50"/>
      <c r="C52" s="50"/>
      <c r="D52" s="50"/>
      <c r="E52" s="60"/>
      <c r="F52" s="50"/>
    </row>
    <row r="53" spans="1:6" s="1054" customFormat="1">
      <c r="A53" s="50"/>
      <c r="B53" s="50"/>
      <c r="C53" s="50"/>
      <c r="D53" s="50"/>
      <c r="E53" s="60"/>
      <c r="F53" s="50"/>
    </row>
    <row r="54" spans="1:6" s="1054" customFormat="1">
      <c r="A54" s="50"/>
      <c r="B54" s="50"/>
      <c r="C54" s="50"/>
      <c r="D54" s="50"/>
      <c r="E54" s="60"/>
      <c r="F54" s="50"/>
    </row>
    <row r="60" spans="1:6">
      <c r="B60" s="2171" t="s">
        <v>4536</v>
      </c>
      <c r="C60" s="2171"/>
      <c r="D60" s="159"/>
      <c r="E60" s="119"/>
      <c r="F60" s="159"/>
    </row>
    <row r="61" spans="1:6" ht="78.75">
      <c r="A61" s="50">
        <v>10</v>
      </c>
      <c r="B61" s="159" t="s">
        <v>21585</v>
      </c>
      <c r="C61" s="50" t="s">
        <v>21586</v>
      </c>
      <c r="D61" s="50" t="s">
        <v>27488</v>
      </c>
      <c r="E61" s="117">
        <v>363469</v>
      </c>
      <c r="F61" s="50" t="s">
        <v>4</v>
      </c>
    </row>
    <row r="62" spans="1:6" ht="78.75">
      <c r="A62" s="50">
        <f>A61+1</f>
        <v>11</v>
      </c>
      <c r="B62" s="159" t="s">
        <v>21587</v>
      </c>
      <c r="C62" s="50" t="s">
        <v>21588</v>
      </c>
      <c r="D62" s="50" t="s">
        <v>27488</v>
      </c>
      <c r="E62" s="117">
        <v>363469</v>
      </c>
      <c r="F62" s="50" t="s">
        <v>4</v>
      </c>
    </row>
    <row r="63" spans="1:6" ht="78.75">
      <c r="A63" s="50">
        <f>A62+1</f>
        <v>12</v>
      </c>
      <c r="B63" s="159" t="s">
        <v>21589</v>
      </c>
      <c r="C63" s="50" t="s">
        <v>21590</v>
      </c>
      <c r="D63" s="50" t="s">
        <v>27488</v>
      </c>
      <c r="E63" s="117">
        <v>363469</v>
      </c>
      <c r="F63" s="50" t="s">
        <v>4</v>
      </c>
    </row>
    <row r="64" spans="1:6" ht="78.75">
      <c r="A64" s="50">
        <f>A63+1</f>
        <v>13</v>
      </c>
      <c r="B64" s="159" t="s">
        <v>21591</v>
      </c>
      <c r="C64" s="50" t="s">
        <v>21592</v>
      </c>
      <c r="D64" s="50" t="s">
        <v>27489</v>
      </c>
      <c r="E64" s="117">
        <v>363469</v>
      </c>
      <c r="F64" s="50" t="s">
        <v>4</v>
      </c>
    </row>
    <row r="65" spans="1:6" ht="78.75">
      <c r="A65" s="50">
        <f>A64+1</f>
        <v>14</v>
      </c>
      <c r="B65" s="159" t="s">
        <v>21593</v>
      </c>
      <c r="C65" s="50" t="s">
        <v>21594</v>
      </c>
      <c r="D65" s="50" t="s">
        <v>27488</v>
      </c>
      <c r="E65" s="117">
        <v>363469</v>
      </c>
      <c r="F65" s="50" t="s">
        <v>4</v>
      </c>
    </row>
    <row r="66" spans="1:6" ht="78.75">
      <c r="A66" s="50">
        <f>A65+1</f>
        <v>15</v>
      </c>
      <c r="B66" s="159" t="s">
        <v>21595</v>
      </c>
      <c r="C66" s="50" t="s">
        <v>21596</v>
      </c>
      <c r="D66" s="50" t="s">
        <v>27488</v>
      </c>
      <c r="E66" s="117">
        <v>363469</v>
      </c>
      <c r="F66" s="50" t="s">
        <v>4</v>
      </c>
    </row>
    <row r="67" spans="1:6" ht="110.25">
      <c r="A67" s="50">
        <f>A36+1</f>
        <v>29</v>
      </c>
      <c r="B67" s="50" t="s">
        <v>21643</v>
      </c>
      <c r="C67" s="50" t="s">
        <v>21644</v>
      </c>
      <c r="D67" s="50" t="s">
        <v>27490</v>
      </c>
      <c r="E67" s="117">
        <v>2500000</v>
      </c>
      <c r="F67" s="51" t="s">
        <v>4</v>
      </c>
    </row>
    <row r="68" spans="1:6">
      <c r="E68" s="61">
        <f>SUM(E61:E67)</f>
        <v>4680814</v>
      </c>
    </row>
    <row r="73" spans="1:6">
      <c r="E73" s="61">
        <f>E68+E44</f>
        <v>109040872.00999999</v>
      </c>
    </row>
  </sheetData>
  <mergeCells count="13">
    <mergeCell ref="A1:F1"/>
    <mergeCell ref="A2:F2"/>
    <mergeCell ref="A3:F3"/>
    <mergeCell ref="B11:D11"/>
    <mergeCell ref="B60:C60"/>
    <mergeCell ref="B5:D5"/>
    <mergeCell ref="B39:C39"/>
    <mergeCell ref="B19:C19"/>
    <mergeCell ref="B30:C30"/>
    <mergeCell ref="B37:C37"/>
    <mergeCell ref="B42:C42"/>
    <mergeCell ref="A45:C45"/>
    <mergeCell ref="D45:F45"/>
  </mergeCells>
  <pageMargins left="0.7" right="0.7" top="0.75" bottom="0.75" header="0.3" footer="0.3"/>
  <pageSetup orientation="landscape" r:id="rId1"/>
  <headerFooter>
    <oddFooter>Page &amp;P of &amp;N</oddFooter>
  </headerFooter>
</worksheet>
</file>

<file path=xl/worksheets/sheet228.xml><?xml version="1.0" encoding="utf-8"?>
<worksheet xmlns="http://schemas.openxmlformats.org/spreadsheetml/2006/main" xmlns:r="http://schemas.openxmlformats.org/officeDocument/2006/relationships">
  <sheetPr>
    <tabColor theme="5" tint="-0.499984740745262"/>
  </sheetPr>
  <dimension ref="A1:IV95"/>
  <sheetViews>
    <sheetView view="pageLayout" workbookViewId="0">
      <selection activeCell="E7" sqref="E7"/>
    </sheetView>
  </sheetViews>
  <sheetFormatPr defaultRowHeight="15.75"/>
  <cols>
    <col min="1" max="1" width="7" style="342" customWidth="1"/>
    <col min="2" max="2" width="13.42578125" style="389" customWidth="1"/>
    <col min="3" max="3" width="43.85546875" style="389" customWidth="1"/>
    <col min="4" max="4" width="25.5703125" style="389" customWidth="1"/>
    <col min="5" max="5" width="20.7109375" style="1118" customWidth="1"/>
    <col min="6" max="6" width="10.28515625" style="389" customWidth="1"/>
    <col min="7" max="16384" width="9.140625" style="83"/>
  </cols>
  <sheetData>
    <row r="1" spans="1:6">
      <c r="A1" s="2234" t="s">
        <v>133</v>
      </c>
      <c r="B1" s="2234"/>
      <c r="C1" s="2234"/>
      <c r="D1" s="2234"/>
      <c r="E1" s="2234"/>
      <c r="F1" s="2234"/>
    </row>
    <row r="2" spans="1:6" ht="15">
      <c r="A2" s="2500" t="s">
        <v>26376</v>
      </c>
      <c r="B2" s="2500"/>
      <c r="C2" s="2500"/>
      <c r="D2" s="2500"/>
      <c r="E2" s="2500"/>
      <c r="F2" s="2500"/>
    </row>
    <row r="3" spans="1:6">
      <c r="A3" s="2234" t="s">
        <v>6436</v>
      </c>
      <c r="B3" s="2234"/>
      <c r="C3" s="2234"/>
      <c r="D3" s="2234"/>
      <c r="E3" s="2234"/>
      <c r="F3" s="2234"/>
    </row>
    <row r="4" spans="1:6" ht="31.5">
      <c r="A4" s="387" t="s">
        <v>134</v>
      </c>
      <c r="B4" s="312" t="s">
        <v>676</v>
      </c>
      <c r="C4" s="312" t="s">
        <v>463</v>
      </c>
      <c r="D4" s="312" t="s">
        <v>788</v>
      </c>
      <c r="E4" s="1002" t="s">
        <v>1394</v>
      </c>
      <c r="F4" s="56" t="s">
        <v>677</v>
      </c>
    </row>
    <row r="5" spans="1:6">
      <c r="A5" s="387"/>
      <c r="B5" s="2192" t="s">
        <v>139</v>
      </c>
      <c r="C5" s="2193"/>
      <c r="D5" s="2194"/>
      <c r="E5" s="1002"/>
      <c r="F5" s="56"/>
    </row>
    <row r="6" spans="1:6" ht="31.5">
      <c r="A6" s="84">
        <v>1</v>
      </c>
      <c r="B6" s="50" t="s">
        <v>464</v>
      </c>
      <c r="C6" s="50" t="s">
        <v>23037</v>
      </c>
      <c r="D6" s="50" t="s">
        <v>3</v>
      </c>
      <c r="E6" s="1076">
        <v>1507999</v>
      </c>
      <c r="F6" s="65" t="s">
        <v>118</v>
      </c>
    </row>
    <row r="7" spans="1:6" ht="78.75">
      <c r="A7" s="84">
        <f>1+A6</f>
        <v>2</v>
      </c>
      <c r="B7" s="50" t="s">
        <v>5</v>
      </c>
      <c r="C7" s="50" t="s">
        <v>23038</v>
      </c>
      <c r="D7" s="50" t="s">
        <v>240</v>
      </c>
      <c r="E7" s="1076">
        <v>900000</v>
      </c>
      <c r="F7" s="65" t="s">
        <v>118</v>
      </c>
    </row>
    <row r="8" spans="1:6" ht="31.5">
      <c r="A8" s="84">
        <f t="shared" ref="A8:A65" si="0">1+A7</f>
        <v>3</v>
      </c>
      <c r="B8" s="50" t="s">
        <v>174</v>
      </c>
      <c r="C8" s="50" t="s">
        <v>23039</v>
      </c>
      <c r="D8" s="60" t="s">
        <v>23040</v>
      </c>
      <c r="E8" s="1076">
        <v>340000</v>
      </c>
      <c r="F8" s="65" t="s">
        <v>118</v>
      </c>
    </row>
    <row r="9" spans="1:6" ht="31.5">
      <c r="A9" s="84">
        <f t="shared" si="0"/>
        <v>4</v>
      </c>
      <c r="B9" s="50" t="s">
        <v>7</v>
      </c>
      <c r="C9" s="50" t="s">
        <v>23041</v>
      </c>
      <c r="D9" s="50" t="s">
        <v>794</v>
      </c>
      <c r="E9" s="1076">
        <v>45024</v>
      </c>
      <c r="F9" s="65" t="s">
        <v>118</v>
      </c>
    </row>
    <row r="10" spans="1:6" ht="31.5">
      <c r="A10" s="84">
        <f t="shared" si="0"/>
        <v>5</v>
      </c>
      <c r="B10" s="50" t="s">
        <v>10</v>
      </c>
      <c r="C10" s="50" t="s">
        <v>23042</v>
      </c>
      <c r="D10" s="50" t="s">
        <v>580</v>
      </c>
      <c r="E10" s="1076">
        <v>50000</v>
      </c>
      <c r="F10" s="65" t="s">
        <v>118</v>
      </c>
    </row>
    <row r="11" spans="1:6" ht="47.25">
      <c r="A11" s="84">
        <f t="shared" si="0"/>
        <v>6</v>
      </c>
      <c r="B11" s="50" t="s">
        <v>12</v>
      </c>
      <c r="C11" s="50" t="s">
        <v>23043</v>
      </c>
      <c r="D11" s="50" t="s">
        <v>14</v>
      </c>
      <c r="E11" s="1076">
        <v>2212759</v>
      </c>
      <c r="F11" s="65" t="s">
        <v>118</v>
      </c>
    </row>
    <row r="12" spans="1:6">
      <c r="A12" s="84">
        <f t="shared" si="0"/>
        <v>7</v>
      </c>
      <c r="B12" s="50" t="s">
        <v>23044</v>
      </c>
      <c r="C12" s="50" t="s">
        <v>23045</v>
      </c>
      <c r="D12" s="50" t="s">
        <v>23046</v>
      </c>
      <c r="E12" s="1076">
        <v>420000</v>
      </c>
      <c r="F12" s="65" t="s">
        <v>118</v>
      </c>
    </row>
    <row r="13" spans="1:6" ht="31.5">
      <c r="A13" s="84">
        <f t="shared" si="0"/>
        <v>8</v>
      </c>
      <c r="B13" s="50" t="s">
        <v>10143</v>
      </c>
      <c r="C13" s="50" t="s">
        <v>23047</v>
      </c>
      <c r="D13" s="50" t="s">
        <v>23048</v>
      </c>
      <c r="E13" s="1076">
        <v>264000</v>
      </c>
      <c r="F13" s="65" t="s">
        <v>118</v>
      </c>
    </row>
    <row r="14" spans="1:6">
      <c r="A14" s="84"/>
      <c r="B14" s="2173" t="s">
        <v>142</v>
      </c>
      <c r="C14" s="2174"/>
      <c r="D14" s="2175"/>
      <c r="E14" s="1115"/>
      <c r="F14" s="65"/>
    </row>
    <row r="15" spans="1:6" ht="78.75">
      <c r="A15" s="84">
        <v>9</v>
      </c>
      <c r="B15" s="50" t="s">
        <v>5</v>
      </c>
      <c r="C15" s="50" t="s">
        <v>23049</v>
      </c>
      <c r="D15" s="50" t="s">
        <v>242</v>
      </c>
      <c r="E15" s="1116">
        <v>401882</v>
      </c>
      <c r="F15" s="65" t="s">
        <v>118</v>
      </c>
    </row>
    <row r="16" spans="1:6" ht="47.25">
      <c r="A16" s="84">
        <f t="shared" si="0"/>
        <v>10</v>
      </c>
      <c r="B16" s="50" t="s">
        <v>12</v>
      </c>
      <c r="C16" s="50" t="s">
        <v>23050</v>
      </c>
      <c r="D16" s="50" t="s">
        <v>14</v>
      </c>
      <c r="E16" s="1116">
        <v>1300000</v>
      </c>
      <c r="F16" s="65" t="s">
        <v>118</v>
      </c>
    </row>
    <row r="17" spans="1:6" ht="63">
      <c r="A17" s="84">
        <f t="shared" si="0"/>
        <v>11</v>
      </c>
      <c r="B17" s="50" t="s">
        <v>360</v>
      </c>
      <c r="C17" s="50" t="s">
        <v>23051</v>
      </c>
      <c r="D17" s="50" t="s">
        <v>10798</v>
      </c>
      <c r="E17" s="1116">
        <v>300000</v>
      </c>
      <c r="F17" s="65" t="s">
        <v>118</v>
      </c>
    </row>
    <row r="18" spans="1:6" ht="20.25" customHeight="1">
      <c r="A18" s="84"/>
      <c r="B18" s="2173" t="s">
        <v>207</v>
      </c>
      <c r="C18" s="2175"/>
      <c r="D18" s="65"/>
      <c r="E18" s="1115"/>
      <c r="F18" s="65"/>
    </row>
    <row r="19" spans="1:6" ht="63">
      <c r="A19" s="84">
        <v>12</v>
      </c>
      <c r="B19" s="50" t="s">
        <v>475</v>
      </c>
      <c r="C19" s="50" t="s">
        <v>23052</v>
      </c>
      <c r="D19" s="50" t="s">
        <v>23053</v>
      </c>
      <c r="E19" s="1076">
        <v>5738993.4500000002</v>
      </c>
      <c r="F19" s="65" t="s">
        <v>118</v>
      </c>
    </row>
    <row r="20" spans="1:6">
      <c r="A20" s="84"/>
      <c r="B20" s="62" t="s">
        <v>555</v>
      </c>
      <c r="C20" s="65"/>
      <c r="D20" s="65"/>
      <c r="E20" s="1115"/>
      <c r="F20" s="65"/>
    </row>
    <row r="21" spans="1:6" ht="94.5">
      <c r="A21" s="84">
        <v>13</v>
      </c>
      <c r="B21" s="50" t="s">
        <v>381</v>
      </c>
      <c r="C21" s="50" t="s">
        <v>23054</v>
      </c>
      <c r="D21" s="50" t="s">
        <v>24</v>
      </c>
      <c r="E21" s="1116">
        <v>2000000</v>
      </c>
      <c r="F21" s="65" t="s">
        <v>118</v>
      </c>
    </row>
    <row r="22" spans="1:6">
      <c r="A22" s="84"/>
      <c r="B22" s="173" t="s">
        <v>593</v>
      </c>
      <c r="C22" s="50"/>
      <c r="D22" s="50"/>
      <c r="E22" s="1117"/>
      <c r="F22" s="65"/>
    </row>
    <row r="23" spans="1:6" ht="47.25">
      <c r="A23" s="84">
        <v>14</v>
      </c>
      <c r="B23" s="50" t="s">
        <v>39</v>
      </c>
      <c r="C23" s="50" t="s">
        <v>23055</v>
      </c>
      <c r="D23" s="50" t="s">
        <v>40</v>
      </c>
      <c r="E23" s="1076">
        <v>13000000</v>
      </c>
      <c r="F23" s="65" t="s">
        <v>118</v>
      </c>
    </row>
    <row r="24" spans="1:6" ht="63">
      <c r="A24" s="84">
        <f t="shared" si="0"/>
        <v>15</v>
      </c>
      <c r="B24" s="50" t="s">
        <v>23056</v>
      </c>
      <c r="C24" s="50" t="s">
        <v>23057</v>
      </c>
      <c r="D24" s="50" t="s">
        <v>40</v>
      </c>
      <c r="E24" s="1076">
        <v>14260218</v>
      </c>
      <c r="F24" s="65" t="s">
        <v>118</v>
      </c>
    </row>
    <row r="25" spans="1:6">
      <c r="A25" s="84"/>
      <c r="B25" s="2171" t="s">
        <v>810</v>
      </c>
      <c r="C25" s="2171"/>
      <c r="D25" s="65"/>
      <c r="E25" s="1115"/>
      <c r="F25" s="65"/>
    </row>
    <row r="26" spans="1:6" ht="47.25">
      <c r="A26" s="84">
        <v>16</v>
      </c>
      <c r="B26" s="50" t="s">
        <v>23058</v>
      </c>
      <c r="C26" s="50" t="s">
        <v>23059</v>
      </c>
      <c r="D26" s="50" t="s">
        <v>1449</v>
      </c>
      <c r="E26" s="1076">
        <v>2000000</v>
      </c>
      <c r="F26" s="65" t="s">
        <v>4</v>
      </c>
    </row>
    <row r="27" spans="1:6" ht="78.75">
      <c r="A27" s="84">
        <f t="shared" si="0"/>
        <v>17</v>
      </c>
      <c r="B27" s="50" t="s">
        <v>23060</v>
      </c>
      <c r="C27" s="50" t="s">
        <v>23061</v>
      </c>
      <c r="D27" s="50" t="s">
        <v>23062</v>
      </c>
      <c r="E27" s="1116">
        <v>400000</v>
      </c>
      <c r="F27" s="65" t="s">
        <v>118</v>
      </c>
    </row>
    <row r="28" spans="1:6" ht="315">
      <c r="A28" s="84">
        <f t="shared" si="0"/>
        <v>18</v>
      </c>
      <c r="B28" s="50" t="s">
        <v>23063</v>
      </c>
      <c r="C28" s="50" t="s">
        <v>23064</v>
      </c>
      <c r="D28" s="84" t="s">
        <v>24548</v>
      </c>
      <c r="E28" s="1116">
        <v>4400000</v>
      </c>
      <c r="F28" s="65" t="s">
        <v>118</v>
      </c>
    </row>
    <row r="29" spans="1:6" ht="204.75">
      <c r="A29" s="84">
        <f t="shared" si="0"/>
        <v>19</v>
      </c>
      <c r="B29" s="50" t="s">
        <v>23065</v>
      </c>
      <c r="C29" s="50" t="s">
        <v>23066</v>
      </c>
      <c r="D29" s="50" t="s">
        <v>23067</v>
      </c>
      <c r="E29" s="1116">
        <v>7000000</v>
      </c>
      <c r="F29" s="65" t="s">
        <v>4</v>
      </c>
    </row>
    <row r="30" spans="1:6" ht="157.5">
      <c r="A30" s="84">
        <f t="shared" si="0"/>
        <v>20</v>
      </c>
      <c r="B30" s="50" t="s">
        <v>24509</v>
      </c>
      <c r="C30" s="50" t="s">
        <v>23068</v>
      </c>
      <c r="D30" s="50" t="s">
        <v>24549</v>
      </c>
      <c r="E30" s="1116">
        <v>1000000</v>
      </c>
      <c r="F30" s="65" t="s">
        <v>4</v>
      </c>
    </row>
    <row r="31" spans="1:6" ht="63">
      <c r="A31" s="84">
        <f t="shared" si="0"/>
        <v>21</v>
      </c>
      <c r="B31" s="50" t="s">
        <v>23069</v>
      </c>
      <c r="C31" s="50" t="s">
        <v>23070</v>
      </c>
      <c r="D31" s="50" t="s">
        <v>23071</v>
      </c>
      <c r="E31" s="1076">
        <v>4000000</v>
      </c>
      <c r="F31" s="65" t="s">
        <v>4</v>
      </c>
    </row>
    <row r="32" spans="1:6" ht="110.25">
      <c r="A32" s="84">
        <f t="shared" si="0"/>
        <v>22</v>
      </c>
      <c r="B32" s="50" t="s">
        <v>23072</v>
      </c>
      <c r="C32" s="50" t="s">
        <v>23073</v>
      </c>
      <c r="D32" s="50" t="s">
        <v>23074</v>
      </c>
      <c r="E32" s="1116">
        <v>600000</v>
      </c>
      <c r="F32" s="65" t="s">
        <v>118</v>
      </c>
    </row>
    <row r="33" spans="1:6" ht="47.25">
      <c r="A33" s="84">
        <f t="shared" si="0"/>
        <v>23</v>
      </c>
      <c r="B33" s="50" t="s">
        <v>23075</v>
      </c>
      <c r="C33" s="50" t="s">
        <v>23076</v>
      </c>
      <c r="D33" s="50" t="s">
        <v>1449</v>
      </c>
      <c r="E33" s="1116">
        <v>2000000</v>
      </c>
      <c r="F33" s="65" t="s">
        <v>4</v>
      </c>
    </row>
    <row r="34" spans="1:6" ht="78.75">
      <c r="A34" s="84">
        <f t="shared" si="0"/>
        <v>24</v>
      </c>
      <c r="B34" s="50" t="s">
        <v>23078</v>
      </c>
      <c r="C34" s="50" t="s">
        <v>23077</v>
      </c>
      <c r="D34" s="50" t="s">
        <v>23080</v>
      </c>
      <c r="E34" s="1116">
        <v>300000</v>
      </c>
      <c r="F34" s="65" t="s">
        <v>118</v>
      </c>
    </row>
    <row r="35" spans="1:6" ht="47.25">
      <c r="A35" s="84">
        <f t="shared" si="0"/>
        <v>25</v>
      </c>
      <c r="B35" s="50" t="s">
        <v>24550</v>
      </c>
      <c r="C35" s="50" t="s">
        <v>23079</v>
      </c>
      <c r="D35" s="50" t="s">
        <v>24551</v>
      </c>
      <c r="E35" s="1076">
        <v>100000</v>
      </c>
      <c r="F35" s="63" t="s">
        <v>4</v>
      </c>
    </row>
    <row r="36" spans="1:6" ht="63">
      <c r="A36" s="84">
        <f t="shared" si="0"/>
        <v>26</v>
      </c>
      <c r="B36" s="50" t="s">
        <v>24552</v>
      </c>
      <c r="C36" s="50" t="s">
        <v>23081</v>
      </c>
      <c r="D36" s="50" t="s">
        <v>24551</v>
      </c>
      <c r="E36" s="1076">
        <v>100000</v>
      </c>
      <c r="F36" s="63" t="s">
        <v>4</v>
      </c>
    </row>
    <row r="37" spans="1:6" ht="47.25">
      <c r="A37" s="84">
        <f t="shared" si="0"/>
        <v>27</v>
      </c>
      <c r="B37" s="50" t="s">
        <v>23063</v>
      </c>
      <c r="C37" s="50" t="s">
        <v>24553</v>
      </c>
      <c r="D37" s="50" t="s">
        <v>24551</v>
      </c>
      <c r="E37" s="1076">
        <v>100000</v>
      </c>
      <c r="F37" s="63" t="s">
        <v>4</v>
      </c>
    </row>
    <row r="38" spans="1:6" ht="63">
      <c r="A38" s="84">
        <f t="shared" si="0"/>
        <v>28</v>
      </c>
      <c r="B38" s="50" t="s">
        <v>23060</v>
      </c>
      <c r="C38" s="50" t="s">
        <v>24554</v>
      </c>
      <c r="D38" s="50" t="s">
        <v>24551</v>
      </c>
      <c r="E38" s="1076">
        <v>100000</v>
      </c>
      <c r="F38" s="63" t="s">
        <v>4</v>
      </c>
    </row>
    <row r="39" spans="1:6" ht="47.25">
      <c r="A39" s="84">
        <f t="shared" si="0"/>
        <v>29</v>
      </c>
      <c r="B39" s="50" t="s">
        <v>24555</v>
      </c>
      <c r="C39" s="50" t="s">
        <v>24556</v>
      </c>
      <c r="D39" s="50" t="s">
        <v>24551</v>
      </c>
      <c r="E39" s="1076">
        <v>100000</v>
      </c>
      <c r="F39" s="63" t="s">
        <v>4</v>
      </c>
    </row>
    <row r="40" spans="1:6" ht="47.25">
      <c r="A40" s="84">
        <f t="shared" si="0"/>
        <v>30</v>
      </c>
      <c r="B40" s="50" t="s">
        <v>23075</v>
      </c>
      <c r="C40" s="50" t="s">
        <v>24557</v>
      </c>
      <c r="D40" s="50" t="s">
        <v>24551</v>
      </c>
      <c r="E40" s="1076">
        <v>100000</v>
      </c>
      <c r="F40" s="63" t="s">
        <v>4</v>
      </c>
    </row>
    <row r="41" spans="1:6" ht="47.25">
      <c r="A41" s="84">
        <f t="shared" si="0"/>
        <v>31</v>
      </c>
      <c r="B41" s="50" t="s">
        <v>24558</v>
      </c>
      <c r="C41" s="50" t="s">
        <v>24559</v>
      </c>
      <c r="D41" s="50" t="s">
        <v>24551</v>
      </c>
      <c r="E41" s="1076">
        <v>100000</v>
      </c>
      <c r="F41" s="63" t="s">
        <v>4</v>
      </c>
    </row>
    <row r="42" spans="1:6" ht="47.25">
      <c r="A42" s="84">
        <f t="shared" si="0"/>
        <v>32</v>
      </c>
      <c r="B42" s="50" t="s">
        <v>24560</v>
      </c>
      <c r="C42" s="50" t="s">
        <v>24561</v>
      </c>
      <c r="D42" s="50" t="s">
        <v>24551</v>
      </c>
      <c r="E42" s="1076">
        <v>100000</v>
      </c>
      <c r="F42" s="63" t="s">
        <v>4</v>
      </c>
    </row>
    <row r="43" spans="1:6" ht="47.25">
      <c r="A43" s="84">
        <f t="shared" si="0"/>
        <v>33</v>
      </c>
      <c r="B43" s="50" t="s">
        <v>24562</v>
      </c>
      <c r="C43" s="50" t="s">
        <v>24563</v>
      </c>
      <c r="D43" s="50" t="s">
        <v>24551</v>
      </c>
      <c r="E43" s="1076">
        <v>100000</v>
      </c>
      <c r="F43" s="63" t="s">
        <v>4</v>
      </c>
    </row>
    <row r="44" spans="1:6" ht="47.25">
      <c r="A44" s="84">
        <f t="shared" si="0"/>
        <v>34</v>
      </c>
      <c r="B44" s="50" t="s">
        <v>24564</v>
      </c>
      <c r="C44" s="50" t="s">
        <v>24565</v>
      </c>
      <c r="D44" s="50" t="s">
        <v>24551</v>
      </c>
      <c r="E44" s="1076">
        <v>100000</v>
      </c>
      <c r="F44" s="63" t="s">
        <v>4</v>
      </c>
    </row>
    <row r="45" spans="1:6" ht="63">
      <c r="A45" s="84">
        <f t="shared" si="0"/>
        <v>35</v>
      </c>
      <c r="B45" s="50" t="s">
        <v>23060</v>
      </c>
      <c r="C45" s="50" t="s">
        <v>24566</v>
      </c>
      <c r="D45" s="50" t="s">
        <v>24567</v>
      </c>
      <c r="E45" s="1076">
        <v>50000</v>
      </c>
      <c r="F45" s="63" t="s">
        <v>4</v>
      </c>
    </row>
    <row r="46" spans="1:6" ht="63">
      <c r="A46" s="84">
        <f t="shared" si="0"/>
        <v>36</v>
      </c>
      <c r="B46" s="50" t="s">
        <v>23069</v>
      </c>
      <c r="C46" s="50" t="s">
        <v>24568</v>
      </c>
      <c r="D46" s="50" t="s">
        <v>24567</v>
      </c>
      <c r="E46" s="1076">
        <v>50000</v>
      </c>
      <c r="F46" s="63" t="s">
        <v>4</v>
      </c>
    </row>
    <row r="47" spans="1:6" ht="47.25">
      <c r="A47" s="84">
        <f t="shared" si="0"/>
        <v>37</v>
      </c>
      <c r="B47" s="50" t="s">
        <v>24569</v>
      </c>
      <c r="C47" s="50" t="s">
        <v>24570</v>
      </c>
      <c r="D47" s="50" t="s">
        <v>24567</v>
      </c>
      <c r="E47" s="1076">
        <v>50000</v>
      </c>
      <c r="F47" s="63" t="s">
        <v>4</v>
      </c>
    </row>
    <row r="48" spans="1:6" ht="47.25">
      <c r="A48" s="84">
        <f t="shared" si="0"/>
        <v>38</v>
      </c>
      <c r="B48" s="50" t="s">
        <v>24571</v>
      </c>
      <c r="C48" s="50" t="s">
        <v>24572</v>
      </c>
      <c r="D48" s="50" t="s">
        <v>24567</v>
      </c>
      <c r="E48" s="1076">
        <v>50000</v>
      </c>
      <c r="F48" s="63" t="s">
        <v>4</v>
      </c>
    </row>
    <row r="49" spans="1:6" ht="47.25">
      <c r="A49" s="84">
        <f t="shared" si="0"/>
        <v>39</v>
      </c>
      <c r="B49" s="50" t="s">
        <v>24564</v>
      </c>
      <c r="C49" s="50" t="s">
        <v>24573</v>
      </c>
      <c r="D49" s="50" t="s">
        <v>24567</v>
      </c>
      <c r="E49" s="1076">
        <v>50000</v>
      </c>
      <c r="F49" s="63" t="s">
        <v>4</v>
      </c>
    </row>
    <row r="50" spans="1:6" ht="63">
      <c r="A50" s="84">
        <f t="shared" si="0"/>
        <v>40</v>
      </c>
      <c r="B50" s="50" t="s">
        <v>23078</v>
      </c>
      <c r="C50" s="50" t="s">
        <v>24574</v>
      </c>
      <c r="D50" s="50" t="s">
        <v>24567</v>
      </c>
      <c r="E50" s="1076">
        <v>50000</v>
      </c>
      <c r="F50" s="63" t="s">
        <v>4</v>
      </c>
    </row>
    <row r="51" spans="1:6" ht="47.25">
      <c r="A51" s="84">
        <f t="shared" si="0"/>
        <v>41</v>
      </c>
      <c r="B51" s="50" t="s">
        <v>24575</v>
      </c>
      <c r="C51" s="50" t="s">
        <v>24576</v>
      </c>
      <c r="D51" s="50" t="s">
        <v>24567</v>
      </c>
      <c r="E51" s="1076">
        <v>50000</v>
      </c>
      <c r="F51" s="63" t="s">
        <v>4</v>
      </c>
    </row>
    <row r="52" spans="1:6" ht="47.25">
      <c r="A52" s="84">
        <f t="shared" si="0"/>
        <v>42</v>
      </c>
      <c r="B52" s="50" t="s">
        <v>24560</v>
      </c>
      <c r="C52" s="50" t="s">
        <v>24577</v>
      </c>
      <c r="D52" s="50" t="s">
        <v>24567</v>
      </c>
      <c r="E52" s="1076">
        <v>50000</v>
      </c>
      <c r="F52" s="63" t="s">
        <v>4</v>
      </c>
    </row>
    <row r="53" spans="1:6" ht="63">
      <c r="A53" s="84">
        <f t="shared" si="0"/>
        <v>43</v>
      </c>
      <c r="B53" s="50" t="s">
        <v>24578</v>
      </c>
      <c r="C53" s="50" t="s">
        <v>24579</v>
      </c>
      <c r="D53" s="50" t="s">
        <v>24567</v>
      </c>
      <c r="E53" s="1076">
        <v>50000</v>
      </c>
      <c r="F53" s="63" t="s">
        <v>4</v>
      </c>
    </row>
    <row r="54" spans="1:6" ht="47.25">
      <c r="A54" s="84">
        <f t="shared" si="0"/>
        <v>44</v>
      </c>
      <c r="B54" s="50" t="s">
        <v>24558</v>
      </c>
      <c r="C54" s="50" t="s">
        <v>24580</v>
      </c>
      <c r="D54" s="50" t="s">
        <v>24567</v>
      </c>
      <c r="E54" s="1076">
        <v>50000</v>
      </c>
      <c r="F54" s="63" t="s">
        <v>4</v>
      </c>
    </row>
    <row r="55" spans="1:6" ht="47.25">
      <c r="A55" s="84">
        <f t="shared" si="0"/>
        <v>45</v>
      </c>
      <c r="B55" s="50" t="s">
        <v>23063</v>
      </c>
      <c r="C55" s="50" t="s">
        <v>24581</v>
      </c>
      <c r="D55" s="50" t="s">
        <v>24567</v>
      </c>
      <c r="E55" s="1076">
        <v>50000</v>
      </c>
      <c r="F55" s="63" t="s">
        <v>4</v>
      </c>
    </row>
    <row r="56" spans="1:6" ht="47.25">
      <c r="A56" s="84">
        <f t="shared" si="0"/>
        <v>46</v>
      </c>
      <c r="B56" s="50" t="s">
        <v>24582</v>
      </c>
      <c r="C56" s="50" t="s">
        <v>24583</v>
      </c>
      <c r="D56" s="50" t="s">
        <v>24567</v>
      </c>
      <c r="E56" s="1076">
        <v>50000</v>
      </c>
      <c r="F56" s="63" t="s">
        <v>4</v>
      </c>
    </row>
    <row r="57" spans="1:6" ht="63">
      <c r="A57" s="84">
        <f t="shared" si="0"/>
        <v>47</v>
      </c>
      <c r="B57" s="50" t="s">
        <v>24584</v>
      </c>
      <c r="C57" s="50" t="s">
        <v>24585</v>
      </c>
      <c r="D57" s="50" t="s">
        <v>24567</v>
      </c>
      <c r="E57" s="1076">
        <v>50000</v>
      </c>
      <c r="F57" s="63" t="s">
        <v>4</v>
      </c>
    </row>
    <row r="58" spans="1:6" ht="47.25">
      <c r="A58" s="84">
        <f t="shared" si="0"/>
        <v>48</v>
      </c>
      <c r="B58" s="50" t="s">
        <v>24562</v>
      </c>
      <c r="C58" s="50" t="s">
        <v>24586</v>
      </c>
      <c r="D58" s="50" t="s">
        <v>24567</v>
      </c>
      <c r="E58" s="1076">
        <v>50000</v>
      </c>
      <c r="F58" s="63" t="s">
        <v>4</v>
      </c>
    </row>
    <row r="59" spans="1:6" ht="47.25">
      <c r="A59" s="84">
        <f t="shared" si="0"/>
        <v>49</v>
      </c>
      <c r="B59" s="50" t="s">
        <v>23075</v>
      </c>
      <c r="C59" s="50" t="s">
        <v>24587</v>
      </c>
      <c r="D59" s="50" t="s">
        <v>24567</v>
      </c>
      <c r="E59" s="1076">
        <v>50000</v>
      </c>
      <c r="F59" s="63" t="s">
        <v>4</v>
      </c>
    </row>
    <row r="60" spans="1:6" ht="47.25">
      <c r="A60" s="84">
        <f t="shared" si="0"/>
        <v>50</v>
      </c>
      <c r="B60" s="50" t="s">
        <v>24588</v>
      </c>
      <c r="C60" s="50" t="s">
        <v>24589</v>
      </c>
      <c r="D60" s="50" t="s">
        <v>24567</v>
      </c>
      <c r="E60" s="1076">
        <v>50000</v>
      </c>
      <c r="F60" s="63" t="s">
        <v>4</v>
      </c>
    </row>
    <row r="61" spans="1:6" ht="47.25">
      <c r="A61" s="84">
        <f t="shared" si="0"/>
        <v>51</v>
      </c>
      <c r="B61" s="50" t="s">
        <v>23065</v>
      </c>
      <c r="C61" s="50" t="s">
        <v>24590</v>
      </c>
      <c r="D61" s="50" t="s">
        <v>24567</v>
      </c>
      <c r="E61" s="1076">
        <v>50000</v>
      </c>
      <c r="F61" s="63" t="s">
        <v>4</v>
      </c>
    </row>
    <row r="62" spans="1:6" ht="47.25">
      <c r="A62" s="84">
        <f t="shared" si="0"/>
        <v>52</v>
      </c>
      <c r="B62" s="50" t="s">
        <v>24591</v>
      </c>
      <c r="C62" s="50" t="s">
        <v>24592</v>
      </c>
      <c r="D62" s="50" t="s">
        <v>24567</v>
      </c>
      <c r="E62" s="1076">
        <v>50000</v>
      </c>
      <c r="F62" s="63" t="s">
        <v>4</v>
      </c>
    </row>
    <row r="63" spans="1:6" ht="47.25">
      <c r="A63" s="84">
        <f t="shared" si="0"/>
        <v>53</v>
      </c>
      <c r="B63" s="50" t="s">
        <v>23072</v>
      </c>
      <c r="C63" s="50" t="s">
        <v>24593</v>
      </c>
      <c r="D63" s="50" t="s">
        <v>24567</v>
      </c>
      <c r="E63" s="1076">
        <v>50000</v>
      </c>
      <c r="F63" s="63" t="s">
        <v>4</v>
      </c>
    </row>
    <row r="64" spans="1:6" ht="63">
      <c r="A64" s="84">
        <f t="shared" si="0"/>
        <v>54</v>
      </c>
      <c r="B64" s="50" t="s">
        <v>24594</v>
      </c>
      <c r="C64" s="50" t="s">
        <v>24595</v>
      </c>
      <c r="D64" s="50" t="s">
        <v>24567</v>
      </c>
      <c r="E64" s="1076">
        <v>50000</v>
      </c>
      <c r="F64" s="63" t="s">
        <v>4</v>
      </c>
    </row>
    <row r="65" spans="1:256" ht="78.75">
      <c r="A65" s="84">
        <f t="shared" si="0"/>
        <v>55</v>
      </c>
      <c r="B65" s="50" t="s">
        <v>24596</v>
      </c>
      <c r="C65" s="50" t="s">
        <v>24597</v>
      </c>
      <c r="D65" s="50" t="s">
        <v>24567</v>
      </c>
      <c r="E65" s="1076">
        <v>50000</v>
      </c>
      <c r="F65" s="63" t="s">
        <v>4</v>
      </c>
    </row>
    <row r="66" spans="1:256">
      <c r="A66" s="84"/>
      <c r="B66" s="2171" t="s">
        <v>535</v>
      </c>
      <c r="C66" s="2171"/>
      <c r="D66" s="65"/>
      <c r="E66" s="1115"/>
      <c r="F66" s="65"/>
    </row>
    <row r="67" spans="1:256" ht="110.25">
      <c r="A67" s="84">
        <v>56</v>
      </c>
      <c r="B67" s="50" t="s">
        <v>23082</v>
      </c>
      <c r="C67" s="50" t="s">
        <v>23083</v>
      </c>
      <c r="D67" s="50" t="s">
        <v>23084</v>
      </c>
      <c r="E67" s="1076">
        <v>5000000</v>
      </c>
      <c r="F67" s="65" t="s">
        <v>118</v>
      </c>
    </row>
    <row r="68" spans="1:256" ht="126">
      <c r="A68" s="84">
        <v>57</v>
      </c>
      <c r="B68" s="50" t="s">
        <v>23085</v>
      </c>
      <c r="C68" s="50" t="s">
        <v>23086</v>
      </c>
      <c r="D68" s="50" t="s">
        <v>23087</v>
      </c>
      <c r="E68" s="1116">
        <v>4000000</v>
      </c>
      <c r="F68" s="65" t="s">
        <v>118</v>
      </c>
    </row>
    <row r="69" spans="1:256" ht="126">
      <c r="A69" s="84">
        <v>58</v>
      </c>
      <c r="B69" s="50" t="s">
        <v>23088</v>
      </c>
      <c r="C69" s="50" t="s">
        <v>23089</v>
      </c>
      <c r="D69" s="50" t="s">
        <v>23090</v>
      </c>
      <c r="E69" s="1076">
        <v>5000000</v>
      </c>
      <c r="F69" s="65" t="s">
        <v>118</v>
      </c>
    </row>
    <row r="70" spans="1:256" ht="47.25">
      <c r="A70" s="84">
        <v>59</v>
      </c>
      <c r="B70" s="50" t="s">
        <v>23091</v>
      </c>
      <c r="C70" s="50" t="s">
        <v>23092</v>
      </c>
      <c r="D70" s="50" t="s">
        <v>23093</v>
      </c>
      <c r="E70" s="1076">
        <v>4000000</v>
      </c>
      <c r="F70" s="65" t="s">
        <v>4</v>
      </c>
    </row>
    <row r="71" spans="1:256" ht="31.5">
      <c r="A71" s="84">
        <v>60</v>
      </c>
      <c r="B71" s="50" t="s">
        <v>23094</v>
      </c>
      <c r="C71" s="50" t="s">
        <v>23095</v>
      </c>
      <c r="D71" s="50" t="s">
        <v>1449</v>
      </c>
      <c r="E71" s="1076">
        <v>2000000</v>
      </c>
      <c r="F71" s="65" t="s">
        <v>4</v>
      </c>
    </row>
    <row r="72" spans="1:256" ht="63">
      <c r="A72" s="84">
        <v>61</v>
      </c>
      <c r="B72" s="50" t="s">
        <v>23096</v>
      </c>
      <c r="C72" s="50" t="s">
        <v>23097</v>
      </c>
      <c r="D72" s="50" t="s">
        <v>24598</v>
      </c>
      <c r="E72" s="1076">
        <v>4000000</v>
      </c>
      <c r="F72" s="65" t="s">
        <v>4</v>
      </c>
    </row>
    <row r="73" spans="1:256" ht="63">
      <c r="A73" s="84">
        <v>62</v>
      </c>
      <c r="B73" s="50" t="s">
        <v>23098</v>
      </c>
      <c r="C73" s="50" t="s">
        <v>23099</v>
      </c>
      <c r="D73" s="50" t="s">
        <v>23100</v>
      </c>
      <c r="E73" s="1076">
        <v>3000000</v>
      </c>
      <c r="F73" s="65" t="s">
        <v>4</v>
      </c>
    </row>
    <row r="74" spans="1:256" ht="78.75">
      <c r="A74" s="84">
        <v>63</v>
      </c>
      <c r="B74" s="50" t="s">
        <v>23101</v>
      </c>
      <c r="C74" s="50" t="s">
        <v>23102</v>
      </c>
      <c r="D74" s="50" t="s">
        <v>23103</v>
      </c>
      <c r="E74" s="1076">
        <v>500000</v>
      </c>
      <c r="F74" s="65" t="s">
        <v>118</v>
      </c>
    </row>
    <row r="75" spans="1:256">
      <c r="A75" s="84"/>
      <c r="B75" s="173" t="s">
        <v>662</v>
      </c>
      <c r="C75" s="50"/>
      <c r="D75" s="51"/>
      <c r="E75" s="1116"/>
      <c r="F75" s="65"/>
    </row>
    <row r="76" spans="1:256" ht="110.25">
      <c r="A76" s="84">
        <v>64</v>
      </c>
      <c r="B76" s="50" t="s">
        <v>23106</v>
      </c>
      <c r="C76" s="50" t="s">
        <v>23107</v>
      </c>
      <c r="D76" s="51" t="s">
        <v>23108</v>
      </c>
      <c r="E76" s="1116">
        <v>1500000</v>
      </c>
      <c r="F76" s="65" t="s">
        <v>118</v>
      </c>
    </row>
    <row r="77" spans="1:256">
      <c r="A77" s="84"/>
      <c r="B77" s="2215" t="s">
        <v>208</v>
      </c>
      <c r="C77" s="2216"/>
      <c r="D77" s="51"/>
      <c r="E77" s="1116"/>
      <c r="F77" s="65"/>
    </row>
    <row r="78" spans="1:256" ht="63">
      <c r="A78" s="84">
        <v>65</v>
      </c>
      <c r="B78" s="50" t="s">
        <v>8889</v>
      </c>
      <c r="C78" s="50" t="s">
        <v>23109</v>
      </c>
      <c r="D78" s="50" t="s">
        <v>24510</v>
      </c>
      <c r="E78" s="1076">
        <v>9000000</v>
      </c>
      <c r="F78" s="65" t="s">
        <v>118</v>
      </c>
    </row>
    <row r="79" spans="1:256">
      <c r="A79" s="84"/>
      <c r="B79" s="2173" t="s">
        <v>9771</v>
      </c>
      <c r="C79" s="2174"/>
      <c r="D79" s="2175"/>
      <c r="E79" s="1002">
        <f>SUM(E6:E78)</f>
        <v>104490875.45</v>
      </c>
      <c r="F79" s="65"/>
    </row>
    <row r="80" spans="1:256" ht="84" customHeight="1">
      <c r="A80" s="2143" t="s">
        <v>1391</v>
      </c>
      <c r="B80" s="2143"/>
      <c r="C80" s="2143"/>
      <c r="D80" s="2143" t="s">
        <v>1392</v>
      </c>
      <c r="E80" s="2143"/>
      <c r="F80" s="2143"/>
      <c r="G80" s="170"/>
      <c r="H80" s="822"/>
      <c r="I80" s="822"/>
      <c r="J80" s="822"/>
      <c r="K80" s="822"/>
      <c r="L80" s="822"/>
      <c r="M80" s="822"/>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822"/>
      <c r="BK80" s="822"/>
      <c r="BL80" s="822"/>
      <c r="BM80" s="822"/>
      <c r="BN80" s="822"/>
      <c r="BO80" s="822"/>
      <c r="BP80" s="822"/>
      <c r="BQ80" s="822"/>
      <c r="BR80" s="822"/>
      <c r="BS80" s="822"/>
      <c r="BT80" s="822"/>
      <c r="BU80" s="822"/>
      <c r="BV80" s="822"/>
      <c r="BW80" s="822"/>
      <c r="BX80" s="822"/>
      <c r="BY80" s="822"/>
      <c r="BZ80" s="822"/>
      <c r="CA80" s="822"/>
      <c r="CB80" s="822"/>
      <c r="CC80" s="822"/>
      <c r="CD80" s="822"/>
      <c r="CE80" s="822"/>
      <c r="CF80" s="822"/>
      <c r="CG80" s="822"/>
      <c r="CH80" s="822"/>
      <c r="CI80" s="822"/>
      <c r="CJ80" s="822"/>
      <c r="CK80" s="822"/>
      <c r="CL80" s="822"/>
      <c r="CM80" s="822"/>
      <c r="CN80" s="822"/>
      <c r="CO80" s="822"/>
      <c r="CP80" s="822"/>
      <c r="CQ80" s="822"/>
      <c r="CR80" s="822"/>
      <c r="CS80" s="822"/>
      <c r="CT80" s="822"/>
      <c r="CU80" s="822"/>
      <c r="CV80" s="822"/>
      <c r="CW80" s="822"/>
      <c r="CX80" s="822"/>
      <c r="CY80" s="822"/>
      <c r="CZ80" s="822"/>
      <c r="DA80" s="822"/>
      <c r="DB80" s="822"/>
      <c r="DC80" s="822"/>
      <c r="DD80" s="822"/>
      <c r="DE80" s="822"/>
      <c r="DF80" s="822"/>
      <c r="DG80" s="822"/>
      <c r="DH80" s="822"/>
      <c r="DI80" s="822"/>
      <c r="DJ80" s="822"/>
      <c r="DK80" s="822"/>
      <c r="DL80" s="822"/>
      <c r="DM80" s="822"/>
      <c r="DN80" s="822"/>
      <c r="DO80" s="822"/>
      <c r="DP80" s="822"/>
      <c r="DQ80" s="822"/>
      <c r="DR80" s="822"/>
      <c r="DS80" s="822"/>
      <c r="DT80" s="822"/>
      <c r="DU80" s="822"/>
      <c r="DV80" s="822"/>
      <c r="DW80" s="822"/>
      <c r="DX80" s="822"/>
      <c r="DY80" s="822"/>
      <c r="DZ80" s="822"/>
      <c r="EA80" s="822"/>
      <c r="EB80" s="822"/>
      <c r="EC80" s="822"/>
      <c r="ED80" s="822"/>
      <c r="EE80" s="822"/>
      <c r="EF80" s="822"/>
      <c r="EG80" s="822"/>
      <c r="EH80" s="822"/>
      <c r="EI80" s="822"/>
      <c r="EJ80" s="822"/>
      <c r="EK80" s="822"/>
      <c r="EL80" s="822"/>
      <c r="EM80" s="822"/>
      <c r="EN80" s="822"/>
      <c r="EO80" s="822"/>
      <c r="EP80" s="822"/>
      <c r="EQ80" s="822"/>
      <c r="ER80" s="822"/>
      <c r="ES80" s="822"/>
      <c r="ET80" s="822"/>
      <c r="EU80" s="822"/>
      <c r="EV80" s="822"/>
      <c r="EW80" s="822"/>
      <c r="EX80" s="822"/>
      <c r="EY80" s="822"/>
      <c r="EZ80" s="822"/>
      <c r="FA80" s="822"/>
      <c r="FB80" s="822"/>
      <c r="FC80" s="822"/>
      <c r="FD80" s="822"/>
      <c r="FE80" s="822"/>
      <c r="FF80" s="822"/>
      <c r="FG80" s="822"/>
      <c r="FH80" s="822"/>
      <c r="FI80" s="822"/>
      <c r="FJ80" s="822"/>
      <c r="FK80" s="822"/>
      <c r="FL80" s="822"/>
      <c r="FM80" s="822"/>
      <c r="FN80" s="822"/>
      <c r="FO80" s="822"/>
      <c r="FP80" s="822"/>
      <c r="FQ80" s="822"/>
      <c r="FR80" s="822"/>
      <c r="FS80" s="822"/>
      <c r="FT80" s="822"/>
      <c r="FU80" s="822"/>
      <c r="FV80" s="822"/>
      <c r="FW80" s="822"/>
      <c r="FX80" s="822"/>
      <c r="FY80" s="822"/>
      <c r="FZ80" s="822"/>
      <c r="GA80" s="822"/>
      <c r="GB80" s="822"/>
      <c r="GC80" s="822"/>
      <c r="GD80" s="822"/>
      <c r="GE80" s="822"/>
      <c r="GF80" s="822"/>
      <c r="GG80" s="822"/>
      <c r="GH80" s="822"/>
      <c r="GI80" s="822"/>
      <c r="GJ80" s="822"/>
      <c r="GK80" s="822"/>
      <c r="GL80" s="822"/>
      <c r="GM80" s="822"/>
      <c r="GN80" s="822"/>
      <c r="GO80" s="822"/>
      <c r="GP80" s="822"/>
      <c r="GQ80" s="822"/>
      <c r="GR80" s="822"/>
      <c r="GS80" s="822"/>
      <c r="GT80" s="822"/>
      <c r="GU80" s="822"/>
      <c r="GV80" s="822"/>
      <c r="GW80" s="822"/>
      <c r="GX80" s="822"/>
      <c r="GY80" s="822"/>
      <c r="GZ80" s="822"/>
      <c r="HA80" s="822"/>
      <c r="HB80" s="822"/>
      <c r="HC80" s="822"/>
      <c r="HD80" s="822"/>
      <c r="HE80" s="822"/>
      <c r="HF80" s="822"/>
      <c r="HG80" s="822"/>
      <c r="HH80" s="822"/>
      <c r="HI80" s="822"/>
      <c r="HJ80" s="822"/>
      <c r="HK80" s="822"/>
      <c r="HL80" s="822"/>
      <c r="HM80" s="822"/>
      <c r="HN80" s="822"/>
      <c r="HO80" s="822"/>
      <c r="HP80" s="822"/>
      <c r="HQ80" s="822"/>
      <c r="HR80" s="822"/>
      <c r="HS80" s="822"/>
      <c r="HT80" s="822"/>
      <c r="HU80" s="822"/>
      <c r="HV80" s="822"/>
      <c r="HW80" s="822"/>
      <c r="HX80" s="822"/>
      <c r="HY80" s="822"/>
      <c r="HZ80" s="822"/>
      <c r="IA80" s="822"/>
      <c r="IB80" s="822"/>
      <c r="IC80" s="822"/>
      <c r="ID80" s="822"/>
      <c r="IE80" s="822"/>
      <c r="IF80" s="822"/>
      <c r="IG80" s="822"/>
      <c r="IH80" s="822"/>
      <c r="II80" s="822"/>
      <c r="IJ80" s="822"/>
      <c r="IK80" s="822"/>
      <c r="IL80" s="822"/>
      <c r="IM80" s="822"/>
      <c r="IN80" s="822"/>
      <c r="IO80" s="822"/>
      <c r="IP80" s="822"/>
      <c r="IQ80" s="822"/>
      <c r="IR80" s="822"/>
      <c r="IS80" s="822"/>
      <c r="IT80" s="822"/>
      <c r="IU80" s="822"/>
      <c r="IV80" s="822"/>
    </row>
    <row r="90" spans="1:6" ht="47.25">
      <c r="B90" s="50" t="s">
        <v>24599</v>
      </c>
      <c r="C90" s="50" t="s">
        <v>24600</v>
      </c>
      <c r="D90" s="50" t="s">
        <v>24567</v>
      </c>
      <c r="E90" s="1076">
        <v>50000</v>
      </c>
      <c r="F90" s="63" t="s">
        <v>4</v>
      </c>
    </row>
    <row r="91" spans="1:6" ht="78.75">
      <c r="A91" s="84"/>
      <c r="B91" s="50" t="s">
        <v>23104</v>
      </c>
      <c r="C91" s="50" t="s">
        <v>23105</v>
      </c>
      <c r="D91" s="143" t="s">
        <v>24601</v>
      </c>
      <c r="E91" s="1116">
        <v>4500000</v>
      </c>
      <c r="F91" s="65" t="s">
        <v>4</v>
      </c>
    </row>
    <row r="92" spans="1:6">
      <c r="E92" s="1118">
        <f>SUM(E90:E91)</f>
        <v>4550000</v>
      </c>
    </row>
    <row r="95" spans="1:6">
      <c r="E95" s="1118">
        <f>E92+E79</f>
        <v>109040875.45</v>
      </c>
    </row>
  </sheetData>
  <mergeCells count="12">
    <mergeCell ref="A1:F1"/>
    <mergeCell ref="A2:F2"/>
    <mergeCell ref="A3:F3"/>
    <mergeCell ref="B25:C25"/>
    <mergeCell ref="B14:D14"/>
    <mergeCell ref="B5:D5"/>
    <mergeCell ref="B18:C18"/>
    <mergeCell ref="B66:C66"/>
    <mergeCell ref="B77:C77"/>
    <mergeCell ref="B79:D79"/>
    <mergeCell ref="A80:C80"/>
    <mergeCell ref="D80:F80"/>
  </mergeCells>
  <pageMargins left="0.7" right="0.7" top="0.75" bottom="0.75" header="0.3" footer="0.3"/>
  <pageSetup orientation="landscape" r:id="rId1"/>
  <headerFooter>
    <oddFooter>Page &amp;P of &amp;N</oddFooter>
  </headerFooter>
</worksheet>
</file>

<file path=xl/worksheets/sheet229.xml><?xml version="1.0" encoding="utf-8"?>
<worksheet xmlns="http://schemas.openxmlformats.org/spreadsheetml/2006/main" xmlns:r="http://schemas.openxmlformats.org/officeDocument/2006/relationships">
  <sheetPr>
    <tabColor theme="5" tint="-0.499984740745262"/>
  </sheetPr>
  <dimension ref="A1:I77"/>
  <sheetViews>
    <sheetView topLeftCell="A46" workbookViewId="0">
      <selection activeCell="A47" sqref="A47:F47"/>
    </sheetView>
  </sheetViews>
  <sheetFormatPr defaultRowHeight="15.75"/>
  <cols>
    <col min="1" max="1" width="6.85546875" style="286" customWidth="1"/>
    <col min="2" max="2" width="15.7109375" style="286" customWidth="1"/>
    <col min="3" max="3" width="41.7109375" style="286" customWidth="1"/>
    <col min="4" max="4" width="28.85546875" style="286" customWidth="1"/>
    <col min="5" max="5" width="19" style="739" customWidth="1"/>
    <col min="6" max="6" width="10.140625" style="286" customWidth="1"/>
    <col min="7" max="7" width="18.5703125" style="286" customWidth="1"/>
    <col min="8" max="8" width="14.5703125" style="288" bestFit="1" customWidth="1"/>
    <col min="9" max="9" width="18.5703125" style="288" bestFit="1" customWidth="1"/>
    <col min="10" max="10" width="16.42578125" style="286" bestFit="1" customWidth="1"/>
    <col min="11" max="16384" width="9.140625" style="286"/>
  </cols>
  <sheetData>
    <row r="1" spans="1:9" s="126" customFormat="1">
      <c r="A1" s="2234" t="s">
        <v>133</v>
      </c>
      <c r="B1" s="2234"/>
      <c r="C1" s="2234"/>
      <c r="D1" s="2234"/>
      <c r="E1" s="2234"/>
      <c r="F1" s="2234"/>
      <c r="H1" s="353"/>
      <c r="I1" s="353"/>
    </row>
    <row r="2" spans="1:9" s="126" customFormat="1">
      <c r="A2" s="2234" t="s">
        <v>25327</v>
      </c>
      <c r="B2" s="2234"/>
      <c r="C2" s="2234"/>
      <c r="D2" s="2234"/>
      <c r="E2" s="2234"/>
      <c r="F2" s="2234"/>
      <c r="H2" s="353"/>
      <c r="I2" s="353"/>
    </row>
    <row r="3" spans="1:9" s="126" customFormat="1">
      <c r="A3" s="2234" t="s">
        <v>6436</v>
      </c>
      <c r="B3" s="2234"/>
      <c r="C3" s="2234"/>
      <c r="D3" s="2234"/>
      <c r="E3" s="2234"/>
      <c r="F3" s="2234"/>
      <c r="H3" s="353"/>
      <c r="I3" s="353"/>
    </row>
    <row r="4" spans="1:9" s="226" customFormat="1" ht="31.5">
      <c r="A4" s="1132" t="s">
        <v>134</v>
      </c>
      <c r="B4" s="56" t="s">
        <v>676</v>
      </c>
      <c r="C4" s="56" t="s">
        <v>463</v>
      </c>
      <c r="D4" s="56" t="s">
        <v>788</v>
      </c>
      <c r="E4" s="380" t="s">
        <v>3371</v>
      </c>
      <c r="F4" s="377" t="s">
        <v>677</v>
      </c>
      <c r="H4" s="661"/>
      <c r="I4" s="661"/>
    </row>
    <row r="5" spans="1:9" s="126" customFormat="1">
      <c r="A5" s="387"/>
      <c r="B5" s="2192" t="s">
        <v>139</v>
      </c>
      <c r="C5" s="2193"/>
      <c r="D5" s="2194"/>
      <c r="E5" s="388"/>
      <c r="F5" s="377"/>
      <c r="H5" s="353"/>
      <c r="I5" s="353"/>
    </row>
    <row r="6" spans="1:9" ht="31.5">
      <c r="A6" s="50">
        <v>1</v>
      </c>
      <c r="B6" s="108" t="s">
        <v>1</v>
      </c>
      <c r="C6" s="108" t="s">
        <v>25328</v>
      </c>
      <c r="D6" s="108" t="s">
        <v>3</v>
      </c>
      <c r="E6" s="193">
        <v>2500000</v>
      </c>
      <c r="F6" s="51" t="s">
        <v>118</v>
      </c>
    </row>
    <row r="7" spans="1:9" ht="63">
      <c r="A7" s="50">
        <v>2</v>
      </c>
      <c r="B7" s="108" t="s">
        <v>5</v>
      </c>
      <c r="C7" s="108" t="s">
        <v>25329</v>
      </c>
      <c r="D7" s="108" t="s">
        <v>1492</v>
      </c>
      <c r="E7" s="193">
        <v>2000000</v>
      </c>
      <c r="F7" s="51" t="s">
        <v>118</v>
      </c>
    </row>
    <row r="8" spans="1:9" ht="31.5">
      <c r="A8" s="50">
        <v>3</v>
      </c>
      <c r="B8" s="108" t="s">
        <v>7</v>
      </c>
      <c r="C8" s="108" t="s">
        <v>25330</v>
      </c>
      <c r="D8" s="51" t="s">
        <v>9</v>
      </c>
      <c r="E8" s="193">
        <v>33600</v>
      </c>
      <c r="F8" s="51" t="s">
        <v>118</v>
      </c>
    </row>
    <row r="9" spans="1:9" ht="31.5">
      <c r="A9" s="50">
        <v>4</v>
      </c>
      <c r="B9" s="108" t="s">
        <v>10</v>
      </c>
      <c r="C9" s="108" t="s">
        <v>25331</v>
      </c>
      <c r="D9" s="51" t="s">
        <v>175</v>
      </c>
      <c r="E9" s="193">
        <v>75600</v>
      </c>
      <c r="F9" s="51" t="s">
        <v>118</v>
      </c>
    </row>
    <row r="10" spans="1:9" ht="47.25">
      <c r="A10" s="50">
        <v>5</v>
      </c>
      <c r="B10" s="108" t="s">
        <v>12</v>
      </c>
      <c r="C10" s="108" t="s">
        <v>25332</v>
      </c>
      <c r="D10" s="108" t="s">
        <v>1914</v>
      </c>
      <c r="E10" s="110">
        <v>1933252.53</v>
      </c>
      <c r="F10" s="51" t="s">
        <v>118</v>
      </c>
    </row>
    <row r="11" spans="1:9" s="1135" customFormat="1">
      <c r="A11" s="50"/>
      <c r="B11" s="2306" t="s">
        <v>15120</v>
      </c>
      <c r="C11" s="2306"/>
      <c r="D11" s="2306"/>
      <c r="E11" s="4"/>
      <c r="F11" s="51"/>
      <c r="G11" s="1133"/>
      <c r="H11" s="1134"/>
      <c r="I11" s="1134"/>
    </row>
    <row r="12" spans="1:9" ht="63">
      <c r="A12" s="50">
        <v>6</v>
      </c>
      <c r="B12" s="51" t="s">
        <v>5</v>
      </c>
      <c r="C12" s="51" t="s">
        <v>25333</v>
      </c>
      <c r="D12" s="51" t="s">
        <v>242</v>
      </c>
      <c r="E12" s="193">
        <v>600000</v>
      </c>
      <c r="F12" s="51" t="s">
        <v>118</v>
      </c>
    </row>
    <row r="13" spans="1:9" ht="47.25">
      <c r="A13" s="50">
        <v>7</v>
      </c>
      <c r="B13" s="51" t="s">
        <v>12</v>
      </c>
      <c r="C13" s="51" t="s">
        <v>25334</v>
      </c>
      <c r="D13" s="51" t="s">
        <v>14</v>
      </c>
      <c r="E13" s="193">
        <v>1000000</v>
      </c>
      <c r="F13" s="51" t="s">
        <v>118</v>
      </c>
    </row>
    <row r="14" spans="1:9" ht="63">
      <c r="A14" s="50">
        <v>8</v>
      </c>
      <c r="B14" s="51" t="s">
        <v>360</v>
      </c>
      <c r="C14" s="51" t="s">
        <v>25335</v>
      </c>
      <c r="D14" s="51" t="s">
        <v>25336</v>
      </c>
      <c r="E14" s="193">
        <v>1671226.27</v>
      </c>
      <c r="F14" s="51" t="s">
        <v>118</v>
      </c>
    </row>
    <row r="15" spans="1:9" s="1135" customFormat="1">
      <c r="A15" s="50"/>
      <c r="B15" s="47" t="s">
        <v>207</v>
      </c>
      <c r="C15" s="47"/>
      <c r="D15" s="51"/>
      <c r="E15" s="105"/>
      <c r="F15" s="51"/>
      <c r="G15" s="1133"/>
      <c r="H15" s="1134"/>
      <c r="I15" s="1134"/>
    </row>
    <row r="16" spans="1:9" ht="63">
      <c r="A16" s="50">
        <v>9</v>
      </c>
      <c r="B16" s="51" t="s">
        <v>207</v>
      </c>
      <c r="C16" s="51" t="s">
        <v>25337</v>
      </c>
      <c r="D16" s="51" t="s">
        <v>196</v>
      </c>
      <c r="E16" s="193">
        <v>5738993.4500000002</v>
      </c>
      <c r="F16" s="51" t="s">
        <v>118</v>
      </c>
    </row>
    <row r="17" spans="1:9">
      <c r="A17" s="50"/>
      <c r="B17" s="2198" t="s">
        <v>15121</v>
      </c>
      <c r="C17" s="2198"/>
      <c r="D17" s="51"/>
      <c r="E17" s="110"/>
      <c r="F17" s="51"/>
      <c r="G17" s="1136"/>
    </row>
    <row r="18" spans="1:9" ht="94.5">
      <c r="A18" s="50">
        <v>10</v>
      </c>
      <c r="B18" s="51" t="s">
        <v>15122</v>
      </c>
      <c r="C18" s="51" t="s">
        <v>25338</v>
      </c>
      <c r="D18" s="51" t="s">
        <v>25339</v>
      </c>
      <c r="E18" s="193">
        <v>2180817.5099999998</v>
      </c>
      <c r="F18" s="51" t="s">
        <v>118</v>
      </c>
    </row>
    <row r="19" spans="1:9" s="1135" customFormat="1">
      <c r="A19" s="50"/>
      <c r="B19" s="47" t="s">
        <v>593</v>
      </c>
      <c r="C19" s="47"/>
      <c r="D19" s="50"/>
      <c r="E19" s="106"/>
      <c r="F19" s="51"/>
      <c r="G19" s="1133"/>
      <c r="H19" s="1134"/>
      <c r="I19" s="1134"/>
    </row>
    <row r="20" spans="1:9" s="1135" customFormat="1" ht="47.25">
      <c r="A20" s="50">
        <v>11</v>
      </c>
      <c r="B20" s="51" t="s">
        <v>39</v>
      </c>
      <c r="C20" s="51" t="s">
        <v>25342</v>
      </c>
      <c r="D20" s="51" t="s">
        <v>15130</v>
      </c>
      <c r="E20" s="193">
        <v>16260218.880000001</v>
      </c>
      <c r="F20" s="51" t="s">
        <v>118</v>
      </c>
      <c r="G20" s="1133"/>
      <c r="H20" s="1134"/>
      <c r="I20" s="1134"/>
    </row>
    <row r="21" spans="1:9" ht="63">
      <c r="A21" s="50">
        <v>12</v>
      </c>
      <c r="B21" s="51" t="s">
        <v>25343</v>
      </c>
      <c r="C21" s="51" t="s">
        <v>25344</v>
      </c>
      <c r="D21" s="51" t="s">
        <v>25345</v>
      </c>
      <c r="E21" s="193">
        <v>11060645.699999999</v>
      </c>
      <c r="F21" s="51" t="s">
        <v>118</v>
      </c>
    </row>
    <row r="22" spans="1:9">
      <c r="A22" s="50"/>
      <c r="B22" s="2228" t="s">
        <v>480</v>
      </c>
      <c r="C22" s="2229"/>
      <c r="D22" s="2230"/>
      <c r="E22" s="110"/>
      <c r="F22" s="51"/>
    </row>
    <row r="23" spans="1:9" ht="126">
      <c r="A23" s="50">
        <v>13</v>
      </c>
      <c r="B23" s="108" t="s">
        <v>25346</v>
      </c>
      <c r="C23" s="108" t="s">
        <v>25390</v>
      </c>
      <c r="D23" s="108" t="s">
        <v>25347</v>
      </c>
      <c r="E23" s="193">
        <v>2175967.5</v>
      </c>
      <c r="F23" s="108" t="s">
        <v>4</v>
      </c>
      <c r="I23" s="288">
        <v>1922927.5</v>
      </c>
    </row>
    <row r="24" spans="1:9" ht="78.75">
      <c r="A24" s="50">
        <v>14</v>
      </c>
      <c r="B24" s="108" t="s">
        <v>25348</v>
      </c>
      <c r="C24" s="108" t="s">
        <v>25391</v>
      </c>
      <c r="D24" s="108" t="s">
        <v>25349</v>
      </c>
      <c r="E24" s="193">
        <v>3902808</v>
      </c>
      <c r="F24" s="108" t="s">
        <v>4</v>
      </c>
      <c r="I24" s="288">
        <v>253040</v>
      </c>
    </row>
    <row r="25" spans="1:9" ht="78.75">
      <c r="A25" s="50">
        <v>15</v>
      </c>
      <c r="B25" s="108" t="s">
        <v>25350</v>
      </c>
      <c r="C25" s="108" t="s">
        <v>25392</v>
      </c>
      <c r="D25" s="108" t="s">
        <v>25351</v>
      </c>
      <c r="E25" s="193">
        <v>1400000</v>
      </c>
      <c r="F25" s="108" t="s">
        <v>4</v>
      </c>
    </row>
    <row r="26" spans="1:9" ht="78.75">
      <c r="A26" s="50">
        <v>16</v>
      </c>
      <c r="B26" s="108" t="s">
        <v>25352</v>
      </c>
      <c r="C26" s="108" t="s">
        <v>25393</v>
      </c>
      <c r="D26" s="108" t="s">
        <v>25353</v>
      </c>
      <c r="E26" s="193">
        <v>4067679</v>
      </c>
      <c r="F26" s="108" t="s">
        <v>4</v>
      </c>
    </row>
    <row r="27" spans="1:9" ht="157.5">
      <c r="A27" s="50">
        <v>17</v>
      </c>
      <c r="B27" s="108" t="s">
        <v>17585</v>
      </c>
      <c r="C27" s="108" t="s">
        <v>25394</v>
      </c>
      <c r="D27" s="108" t="s">
        <v>25354</v>
      </c>
      <c r="E27" s="193">
        <v>5750603.25</v>
      </c>
      <c r="F27" s="108" t="s">
        <v>4</v>
      </c>
    </row>
    <row r="28" spans="1:9" ht="141.75">
      <c r="A28" s="50">
        <v>18</v>
      </c>
      <c r="B28" s="108" t="s">
        <v>25355</v>
      </c>
      <c r="C28" s="108" t="s">
        <v>25395</v>
      </c>
      <c r="D28" s="108" t="s">
        <v>25356</v>
      </c>
      <c r="E28" s="193">
        <v>3058188</v>
      </c>
      <c r="F28" s="108" t="s">
        <v>4</v>
      </c>
    </row>
    <row r="29" spans="1:9" ht="78.75">
      <c r="A29" s="50">
        <v>19</v>
      </c>
      <c r="B29" s="108" t="s">
        <v>25357</v>
      </c>
      <c r="C29" s="108" t="s">
        <v>25396</v>
      </c>
      <c r="D29" s="108" t="s">
        <v>25358</v>
      </c>
      <c r="E29" s="193">
        <v>798000</v>
      </c>
      <c r="F29" s="108" t="s">
        <v>118</v>
      </c>
    </row>
    <row r="30" spans="1:9" ht="31.5">
      <c r="A30" s="50">
        <v>20</v>
      </c>
      <c r="B30" s="108" t="s">
        <v>25359</v>
      </c>
      <c r="C30" s="108" t="s">
        <v>25397</v>
      </c>
      <c r="D30" s="108" t="s">
        <v>25360</v>
      </c>
      <c r="E30" s="193">
        <v>2000000</v>
      </c>
      <c r="F30" s="108" t="s">
        <v>4</v>
      </c>
    </row>
    <row r="31" spans="1:9">
      <c r="A31" s="50"/>
      <c r="B31" s="2228" t="s">
        <v>1353</v>
      </c>
      <c r="C31" s="2229"/>
      <c r="D31" s="2230"/>
      <c r="E31" s="110"/>
      <c r="F31" s="51"/>
    </row>
    <row r="32" spans="1:9" ht="63">
      <c r="A32" s="50">
        <v>21</v>
      </c>
      <c r="B32" s="51" t="s">
        <v>25363</v>
      </c>
      <c r="C32" s="108" t="s">
        <v>25398</v>
      </c>
      <c r="D32" s="51" t="s">
        <v>25364</v>
      </c>
      <c r="E32" s="193">
        <v>1000000</v>
      </c>
      <c r="F32" s="51" t="s">
        <v>4</v>
      </c>
    </row>
    <row r="33" spans="1:9" s="1135" customFormat="1" ht="126">
      <c r="A33" s="50">
        <v>22</v>
      </c>
      <c r="B33" s="51" t="s">
        <v>25371</v>
      </c>
      <c r="C33" s="108" t="s">
        <v>25399</v>
      </c>
      <c r="D33" s="51" t="s">
        <v>25372</v>
      </c>
      <c r="E33" s="193">
        <v>3406646.25</v>
      </c>
      <c r="F33" s="51" t="s">
        <v>4</v>
      </c>
      <c r="G33" s="1133"/>
      <c r="H33" s="1134"/>
      <c r="I33" s="1134"/>
    </row>
    <row r="34" spans="1:9" ht="141.75">
      <c r="A34" s="50">
        <v>23</v>
      </c>
      <c r="B34" s="51" t="s">
        <v>25373</v>
      </c>
      <c r="C34" s="108" t="s">
        <v>25400</v>
      </c>
      <c r="D34" s="51" t="s">
        <v>25374</v>
      </c>
      <c r="E34" s="193">
        <v>3700000</v>
      </c>
      <c r="F34" s="51" t="s">
        <v>4</v>
      </c>
    </row>
    <row r="35" spans="1:9" ht="110.25">
      <c r="A35" s="50">
        <v>24</v>
      </c>
      <c r="B35" s="51" t="s">
        <v>25375</v>
      </c>
      <c r="C35" s="108" t="s">
        <v>25401</v>
      </c>
      <c r="D35" s="51" t="s">
        <v>25376</v>
      </c>
      <c r="E35" s="193">
        <v>2780573.25</v>
      </c>
      <c r="F35" s="51" t="s">
        <v>118</v>
      </c>
    </row>
    <row r="36" spans="1:9" ht="47.25">
      <c r="A36" s="50">
        <v>25</v>
      </c>
      <c r="B36" s="51" t="s">
        <v>25377</v>
      </c>
      <c r="C36" s="108" t="s">
        <v>25402</v>
      </c>
      <c r="D36" s="51" t="s">
        <v>25378</v>
      </c>
      <c r="E36" s="193">
        <v>2000000</v>
      </c>
      <c r="F36" s="51" t="s">
        <v>4</v>
      </c>
    </row>
    <row r="37" spans="1:9">
      <c r="A37" s="50"/>
      <c r="B37" s="2227" t="s">
        <v>6628</v>
      </c>
      <c r="C37" s="2227"/>
      <c r="D37" s="2227"/>
      <c r="E37" s="110"/>
      <c r="F37" s="51"/>
    </row>
    <row r="38" spans="1:9" s="1135" customFormat="1" ht="110.25">
      <c r="A38" s="50">
        <v>26</v>
      </c>
      <c r="B38" s="51" t="s">
        <v>25379</v>
      </c>
      <c r="C38" s="51" t="s">
        <v>25380</v>
      </c>
      <c r="D38" s="51" t="s">
        <v>25381</v>
      </c>
      <c r="E38" s="193">
        <v>5142926.25</v>
      </c>
      <c r="F38" s="51" t="s">
        <v>4</v>
      </c>
      <c r="G38" s="1133"/>
      <c r="H38" s="1134"/>
      <c r="I38" s="1134"/>
    </row>
    <row r="39" spans="1:9" s="1135" customFormat="1">
      <c r="A39" s="159"/>
      <c r="B39" s="2189" t="s">
        <v>208</v>
      </c>
      <c r="C39" s="2191"/>
      <c r="D39" s="160"/>
      <c r="E39" s="39"/>
      <c r="F39" s="51"/>
      <c r="G39" s="1133"/>
      <c r="H39" s="1134"/>
      <c r="I39" s="1134"/>
    </row>
    <row r="40" spans="1:9" s="1135" customFormat="1" ht="378">
      <c r="A40" s="50">
        <v>27</v>
      </c>
      <c r="B40" s="71" t="s">
        <v>25387</v>
      </c>
      <c r="C40" s="71" t="s">
        <v>25410</v>
      </c>
      <c r="D40" s="51" t="s">
        <v>25388</v>
      </c>
      <c r="E40" s="193">
        <v>2500000</v>
      </c>
      <c r="F40" s="51" t="s">
        <v>4</v>
      </c>
      <c r="G40" s="1133"/>
      <c r="H40" s="1134"/>
      <c r="I40" s="1134"/>
    </row>
    <row r="41" spans="1:9">
      <c r="A41" s="50"/>
      <c r="B41" s="2228" t="s">
        <v>148</v>
      </c>
      <c r="C41" s="2229"/>
      <c r="D41" s="2230"/>
      <c r="E41" s="110"/>
      <c r="F41" s="51"/>
    </row>
    <row r="42" spans="1:9" ht="31.5">
      <c r="A42" s="50">
        <v>28</v>
      </c>
      <c r="B42" s="51" t="s">
        <v>25382</v>
      </c>
      <c r="C42" s="51" t="s">
        <v>25403</v>
      </c>
      <c r="D42" s="51" t="s">
        <v>25383</v>
      </c>
      <c r="E42" s="193">
        <v>3273942</v>
      </c>
      <c r="F42" s="51" t="s">
        <v>4</v>
      </c>
    </row>
    <row r="43" spans="1:9" ht="78.75">
      <c r="A43" s="50">
        <v>29</v>
      </c>
      <c r="B43" s="51" t="s">
        <v>25389</v>
      </c>
      <c r="C43" s="51" t="s">
        <v>25404</v>
      </c>
      <c r="D43" s="51" t="s">
        <v>25384</v>
      </c>
      <c r="E43" s="193">
        <v>1605912</v>
      </c>
      <c r="F43" s="51" t="s">
        <v>4</v>
      </c>
    </row>
    <row r="44" spans="1:9">
      <c r="A44" s="50"/>
      <c r="B44" s="173" t="s">
        <v>15</v>
      </c>
      <c r="C44" s="50"/>
      <c r="D44" s="47"/>
      <c r="E44" s="295">
        <f>SUM(E6:E43)</f>
        <v>93617599.840000004</v>
      </c>
      <c r="F44" s="50"/>
    </row>
    <row r="45" spans="1:9" s="10" customFormat="1" ht="15.75" customHeight="1">
      <c r="A45" s="2168" t="s">
        <v>3665</v>
      </c>
      <c r="B45" s="2168"/>
      <c r="C45" s="2168"/>
      <c r="D45" s="2168"/>
      <c r="E45" s="2168"/>
      <c r="F45" s="2168"/>
      <c r="H45" s="757"/>
      <c r="I45" s="757"/>
    </row>
    <row r="46" spans="1:9" ht="59.25" customHeight="1">
      <c r="A46" s="2235" t="s">
        <v>3666</v>
      </c>
      <c r="B46" s="2235"/>
      <c r="C46" s="2235"/>
      <c r="D46" s="2235" t="s">
        <v>3667</v>
      </c>
      <c r="E46" s="2235"/>
      <c r="F46" s="2235"/>
    </row>
    <row r="47" spans="1:9" ht="82.5" customHeight="1">
      <c r="A47" s="2236" t="s">
        <v>7569</v>
      </c>
      <c r="B47" s="2236"/>
      <c r="C47" s="2236"/>
      <c r="D47" s="2236" t="s">
        <v>1392</v>
      </c>
      <c r="E47" s="2236"/>
      <c r="F47" s="2236"/>
    </row>
    <row r="48" spans="1:9">
      <c r="A48" s="1137"/>
      <c r="B48" s="1137"/>
      <c r="C48" s="1137"/>
      <c r="D48" s="1137"/>
      <c r="E48" s="1137"/>
      <c r="F48" s="1137"/>
    </row>
    <row r="49" spans="1:6">
      <c r="A49" s="1137"/>
      <c r="B49" s="1137"/>
      <c r="C49" s="1137"/>
      <c r="D49" s="1137"/>
      <c r="E49" s="1137"/>
      <c r="F49" s="1137"/>
    </row>
    <row r="50" spans="1:6">
      <c r="A50" s="1137"/>
      <c r="B50" s="1137"/>
      <c r="C50" s="1137"/>
      <c r="D50" s="1137"/>
      <c r="E50" s="1137"/>
      <c r="F50" s="1137"/>
    </row>
    <row r="51" spans="1:6">
      <c r="A51" s="1137"/>
      <c r="B51" s="1137"/>
      <c r="C51" s="1137"/>
      <c r="D51" s="1137"/>
      <c r="E51" s="1137"/>
      <c r="F51" s="1137"/>
    </row>
    <row r="52" spans="1:6">
      <c r="A52" s="1137"/>
      <c r="B52" s="1137"/>
      <c r="C52" s="1137"/>
      <c r="D52" s="1137"/>
      <c r="E52" s="1137"/>
      <c r="F52" s="1137"/>
    </row>
    <row r="53" spans="1:6">
      <c r="A53" s="1137"/>
      <c r="B53" s="1137"/>
      <c r="C53" s="1137"/>
      <c r="D53" s="1137"/>
      <c r="E53" s="1137"/>
      <c r="F53" s="1137"/>
    </row>
    <row r="54" spans="1:6">
      <c r="A54" s="1137"/>
      <c r="B54" s="1137"/>
      <c r="C54" s="1137"/>
      <c r="D54" s="1137"/>
      <c r="E54" s="1137"/>
      <c r="F54" s="1137"/>
    </row>
    <row r="55" spans="1:6">
      <c r="A55" s="1137"/>
      <c r="B55" s="1137"/>
      <c r="C55" s="1137"/>
      <c r="D55" s="1137"/>
      <c r="E55" s="1137"/>
      <c r="F55" s="1137"/>
    </row>
    <row r="66" spans="1:6">
      <c r="A66" s="50"/>
      <c r="B66" s="2198" t="s">
        <v>930</v>
      </c>
      <c r="C66" s="2198"/>
      <c r="D66" s="51"/>
      <c r="E66" s="110"/>
      <c r="F66" s="51"/>
    </row>
    <row r="67" spans="1:6" ht="346.5">
      <c r="A67" s="50">
        <v>11</v>
      </c>
      <c r="B67" s="51" t="s">
        <v>8079</v>
      </c>
      <c r="C67" s="51" t="s">
        <v>25340</v>
      </c>
      <c r="D67" s="51" t="s">
        <v>25341</v>
      </c>
      <c r="E67" s="193">
        <v>2180817.5099999998</v>
      </c>
      <c r="F67" s="51" t="s">
        <v>118</v>
      </c>
    </row>
    <row r="68" spans="1:6" ht="63">
      <c r="A68" s="50">
        <v>22</v>
      </c>
      <c r="B68" s="108" t="s">
        <v>25361</v>
      </c>
      <c r="C68" s="108" t="s">
        <v>25405</v>
      </c>
      <c r="D68" s="143" t="s">
        <v>25362</v>
      </c>
      <c r="E68" s="193">
        <v>2500000</v>
      </c>
      <c r="F68" s="108" t="s">
        <v>4</v>
      </c>
    </row>
    <row r="69" spans="1:6" ht="47.25">
      <c r="A69" s="50">
        <v>34</v>
      </c>
      <c r="B69" s="108" t="s">
        <v>25385</v>
      </c>
      <c r="C69" s="51" t="s">
        <v>25406</v>
      </c>
      <c r="D69" s="108" t="s">
        <v>25386</v>
      </c>
      <c r="E69" s="193">
        <v>1500000</v>
      </c>
      <c r="F69" s="108" t="s">
        <v>4</v>
      </c>
    </row>
    <row r="70" spans="1:6" ht="110.25">
      <c r="A70" s="50">
        <v>24</v>
      </c>
      <c r="B70" s="51" t="s">
        <v>25365</v>
      </c>
      <c r="C70" s="108" t="s">
        <v>25407</v>
      </c>
      <c r="D70" s="51" t="s">
        <v>25366</v>
      </c>
      <c r="E70" s="193">
        <v>2300000</v>
      </c>
      <c r="F70" s="51" t="s">
        <v>4</v>
      </c>
    </row>
    <row r="71" spans="1:6" ht="94.5">
      <c r="A71" s="50">
        <v>25</v>
      </c>
      <c r="B71" s="51" t="s">
        <v>25367</v>
      </c>
      <c r="C71" s="108" t="s">
        <v>25408</v>
      </c>
      <c r="D71" s="51" t="s">
        <v>25368</v>
      </c>
      <c r="E71" s="193">
        <v>3340008</v>
      </c>
      <c r="F71" s="51" t="s">
        <v>4</v>
      </c>
    </row>
    <row r="72" spans="1:6" ht="126">
      <c r="A72" s="50">
        <v>26</v>
      </c>
      <c r="B72" s="51" t="s">
        <v>25369</v>
      </c>
      <c r="C72" s="108" t="s">
        <v>25409</v>
      </c>
      <c r="D72" s="51" t="s">
        <v>25370</v>
      </c>
      <c r="E72" s="193">
        <v>3602450.25</v>
      </c>
      <c r="F72" s="51" t="s">
        <v>4</v>
      </c>
    </row>
    <row r="73" spans="1:6">
      <c r="E73" s="739">
        <f>SUM(E67:E72)</f>
        <v>15423275.76</v>
      </c>
    </row>
    <row r="77" spans="1:6">
      <c r="E77" s="739">
        <f>E73+E44</f>
        <v>109040875.60000001</v>
      </c>
    </row>
  </sheetData>
  <mergeCells count="17">
    <mergeCell ref="B17:C17"/>
    <mergeCell ref="A1:F1"/>
    <mergeCell ref="A2:F2"/>
    <mergeCell ref="A3:F3"/>
    <mergeCell ref="B5:D5"/>
    <mergeCell ref="B11:D11"/>
    <mergeCell ref="B66:C66"/>
    <mergeCell ref="B22:D22"/>
    <mergeCell ref="B31:D31"/>
    <mergeCell ref="B37:D37"/>
    <mergeCell ref="B41:D41"/>
    <mergeCell ref="B39:C39"/>
    <mergeCell ref="A47:C47"/>
    <mergeCell ref="D47:F47"/>
    <mergeCell ref="A45:F45"/>
    <mergeCell ref="A46:C46"/>
    <mergeCell ref="D46:F46"/>
  </mergeCells>
  <pageMargins left="0.7" right="0.7" top="0.75" bottom="0.75" header="0.3" footer="0.3"/>
  <pageSetup orientation="landscape" r:id="rId1"/>
  <headerFooter>
    <oddFooter>Page &amp;P of &amp;N</oddFooter>
  </headerFooter>
</worksheet>
</file>

<file path=xl/worksheets/sheet23.xml><?xml version="1.0" encoding="utf-8"?>
<worksheet xmlns="http://schemas.openxmlformats.org/spreadsheetml/2006/main" xmlns:r="http://schemas.openxmlformats.org/officeDocument/2006/relationships">
  <sheetPr>
    <tabColor theme="5" tint="-0.499984740745262"/>
  </sheetPr>
  <dimension ref="A1:F148"/>
  <sheetViews>
    <sheetView topLeftCell="A17" workbookViewId="0">
      <selection activeCell="B21" sqref="B21"/>
    </sheetView>
  </sheetViews>
  <sheetFormatPr defaultRowHeight="15.75"/>
  <cols>
    <col min="1" max="1" width="7.140625" style="128" customWidth="1"/>
    <col min="2" max="2" width="16.5703125" style="11" customWidth="1"/>
    <col min="3" max="3" width="42.85546875" style="11" customWidth="1"/>
    <col min="4" max="4" width="25" style="11" customWidth="1"/>
    <col min="5" max="5" width="20.85546875" style="1100" customWidth="1"/>
    <col min="6" max="6" width="9.28515625" style="11" customWidth="1"/>
    <col min="7" max="16384" width="9.140625" style="11"/>
  </cols>
  <sheetData>
    <row r="1" spans="1:6" s="317" customFormat="1">
      <c r="A1" s="2234" t="s">
        <v>133</v>
      </c>
      <c r="B1" s="2234"/>
      <c r="C1" s="2234"/>
      <c r="D1" s="2234"/>
      <c r="E1" s="2234"/>
      <c r="F1" s="2234"/>
    </row>
    <row r="2" spans="1:6" s="317" customFormat="1">
      <c r="A2" s="2234" t="s">
        <v>23590</v>
      </c>
      <c r="B2" s="2234"/>
      <c r="C2" s="2234"/>
      <c r="D2" s="2234"/>
      <c r="E2" s="2234"/>
      <c r="F2" s="2234"/>
    </row>
    <row r="3" spans="1:6" s="317" customFormat="1">
      <c r="A3" s="2234" t="s">
        <v>6436</v>
      </c>
      <c r="B3" s="2234"/>
      <c r="C3" s="2234"/>
      <c r="D3" s="2234"/>
      <c r="E3" s="2234"/>
      <c r="F3" s="2234"/>
    </row>
    <row r="4" spans="1:6" s="317" customFormat="1" ht="35.25" customHeight="1">
      <c r="A4" s="387" t="s">
        <v>134</v>
      </c>
      <c r="B4" s="56" t="s">
        <v>676</v>
      </c>
      <c r="C4" s="56" t="s">
        <v>463</v>
      </c>
      <c r="D4" s="56" t="s">
        <v>788</v>
      </c>
      <c r="E4" s="384" t="s">
        <v>19290</v>
      </c>
      <c r="F4" s="56" t="s">
        <v>677</v>
      </c>
    </row>
    <row r="5" spans="1:6" s="317" customFormat="1" ht="18.75" customHeight="1">
      <c r="A5" s="387"/>
      <c r="B5" s="2195" t="s">
        <v>139</v>
      </c>
      <c r="C5" s="2195"/>
      <c r="D5" s="2195"/>
      <c r="E5" s="384"/>
      <c r="F5" s="56"/>
    </row>
    <row r="6" spans="1:6" ht="31.5">
      <c r="A6" s="49">
        <v>1</v>
      </c>
      <c r="B6" s="50" t="s">
        <v>1</v>
      </c>
      <c r="C6" s="50" t="s">
        <v>23591</v>
      </c>
      <c r="D6" s="50" t="s">
        <v>2388</v>
      </c>
      <c r="E6" s="106">
        <v>4020800</v>
      </c>
      <c r="F6" s="50" t="s">
        <v>118</v>
      </c>
    </row>
    <row r="7" spans="1:6" ht="78.75">
      <c r="A7" s="49">
        <v>2</v>
      </c>
      <c r="B7" s="50" t="s">
        <v>5</v>
      </c>
      <c r="C7" s="50" t="s">
        <v>23592</v>
      </c>
      <c r="D7" s="50" t="s">
        <v>240</v>
      </c>
      <c r="E7" s="106">
        <v>1000052.5</v>
      </c>
      <c r="F7" s="51" t="s">
        <v>118</v>
      </c>
    </row>
    <row r="8" spans="1:6" ht="31.5">
      <c r="A8" s="49">
        <v>3</v>
      </c>
      <c r="B8" s="50" t="s">
        <v>7</v>
      </c>
      <c r="C8" s="50" t="s">
        <v>23593</v>
      </c>
      <c r="D8" s="50" t="s">
        <v>9</v>
      </c>
      <c r="E8" s="106">
        <v>180000</v>
      </c>
      <c r="F8" s="51" t="s">
        <v>118</v>
      </c>
    </row>
    <row r="9" spans="1:6" ht="31.5">
      <c r="A9" s="49">
        <v>4</v>
      </c>
      <c r="B9" s="50" t="s">
        <v>10</v>
      </c>
      <c r="C9" s="50" t="s">
        <v>23594</v>
      </c>
      <c r="D9" s="50" t="s">
        <v>175</v>
      </c>
      <c r="E9" s="106">
        <v>93600</v>
      </c>
      <c r="F9" s="51" t="s">
        <v>118</v>
      </c>
    </row>
    <row r="10" spans="1:6" ht="47.25">
      <c r="A10" s="49">
        <v>5</v>
      </c>
      <c r="B10" s="50" t="s">
        <v>12</v>
      </c>
      <c r="C10" s="50" t="s">
        <v>23595</v>
      </c>
      <c r="D10" s="50" t="s">
        <v>14</v>
      </c>
      <c r="E10" s="106">
        <v>1248000</v>
      </c>
      <c r="F10" s="51" t="s">
        <v>118</v>
      </c>
    </row>
    <row r="11" spans="1:6" s="317" customFormat="1">
      <c r="A11" s="63"/>
      <c r="B11" s="2171" t="s">
        <v>3161</v>
      </c>
      <c r="C11" s="2171"/>
      <c r="D11" s="2171"/>
      <c r="E11" s="381"/>
      <c r="F11" s="65"/>
    </row>
    <row r="12" spans="1:6" ht="78.75">
      <c r="A12" s="49">
        <v>6</v>
      </c>
      <c r="B12" s="50" t="s">
        <v>5</v>
      </c>
      <c r="C12" s="50" t="s">
        <v>23596</v>
      </c>
      <c r="D12" s="50" t="s">
        <v>23597</v>
      </c>
      <c r="E12" s="106">
        <v>771226.25</v>
      </c>
      <c r="F12" s="177" t="s">
        <v>16601</v>
      </c>
    </row>
    <row r="13" spans="1:6" ht="47.25">
      <c r="A13" s="49">
        <v>7</v>
      </c>
      <c r="B13" s="50" t="s">
        <v>12</v>
      </c>
      <c r="C13" s="50" t="s">
        <v>23598</v>
      </c>
      <c r="D13" s="50" t="s">
        <v>14</v>
      </c>
      <c r="E13" s="106">
        <v>1000000</v>
      </c>
      <c r="F13" s="177" t="s">
        <v>272</v>
      </c>
    </row>
    <row r="14" spans="1:6" ht="47.25">
      <c r="A14" s="49">
        <v>8</v>
      </c>
      <c r="B14" s="50" t="s">
        <v>13461</v>
      </c>
      <c r="C14" s="50" t="s">
        <v>23599</v>
      </c>
      <c r="D14" s="50" t="s">
        <v>246</v>
      </c>
      <c r="E14" s="106">
        <v>1500000</v>
      </c>
      <c r="F14" s="177" t="s">
        <v>118</v>
      </c>
    </row>
    <row r="15" spans="1:6" s="317" customFormat="1">
      <c r="A15" s="63"/>
      <c r="B15" s="2198" t="s">
        <v>143</v>
      </c>
      <c r="C15" s="2198"/>
      <c r="D15" s="160"/>
      <c r="E15" s="110"/>
      <c r="F15" s="65"/>
    </row>
    <row r="16" spans="1:6" ht="78.75">
      <c r="A16" s="49">
        <v>9</v>
      </c>
      <c r="B16" s="51" t="s">
        <v>195</v>
      </c>
      <c r="C16" s="50" t="s">
        <v>23600</v>
      </c>
      <c r="D16" s="51" t="s">
        <v>196</v>
      </c>
      <c r="E16" s="110">
        <v>5738993.4500000002</v>
      </c>
      <c r="F16" s="50" t="s">
        <v>118</v>
      </c>
    </row>
    <row r="17" spans="1:6" s="317" customFormat="1">
      <c r="A17" s="63"/>
      <c r="B17" s="62" t="s">
        <v>593</v>
      </c>
      <c r="C17" s="65"/>
      <c r="D17" s="65"/>
      <c r="E17" s="381"/>
      <c r="F17" s="65"/>
    </row>
    <row r="18" spans="1:6" ht="47.25">
      <c r="A18" s="49">
        <v>10</v>
      </c>
      <c r="B18" s="51" t="s">
        <v>39</v>
      </c>
      <c r="C18" s="50" t="s">
        <v>23601</v>
      </c>
      <c r="D18" s="51" t="s">
        <v>264</v>
      </c>
      <c r="E18" s="110">
        <v>19732177.32</v>
      </c>
      <c r="F18" s="51" t="s">
        <v>118</v>
      </c>
    </row>
    <row r="19" spans="1:6" ht="78.75">
      <c r="A19" s="49">
        <v>11</v>
      </c>
      <c r="B19" s="51" t="s">
        <v>23602</v>
      </c>
      <c r="C19" s="50" t="s">
        <v>23603</v>
      </c>
      <c r="D19" s="51" t="s">
        <v>264</v>
      </c>
      <c r="E19" s="110">
        <v>10744391</v>
      </c>
      <c r="F19" s="51" t="s">
        <v>118</v>
      </c>
    </row>
    <row r="20" spans="1:6" ht="31.5">
      <c r="A20" s="49">
        <v>12</v>
      </c>
      <c r="B20" s="51" t="s">
        <v>23604</v>
      </c>
      <c r="C20" s="50" t="s">
        <v>23605</v>
      </c>
      <c r="D20" s="51" t="s">
        <v>2931</v>
      </c>
      <c r="E20" s="110">
        <v>1500000</v>
      </c>
      <c r="F20" s="51" t="s">
        <v>118</v>
      </c>
    </row>
    <row r="21" spans="1:6" ht="47.25">
      <c r="A21" s="49">
        <v>13</v>
      </c>
      <c r="B21" s="51" t="s">
        <v>23606</v>
      </c>
      <c r="C21" s="50" t="s">
        <v>23607</v>
      </c>
      <c r="D21" s="51" t="s">
        <v>23608</v>
      </c>
      <c r="E21" s="110">
        <v>1500000</v>
      </c>
      <c r="F21" s="51" t="s">
        <v>4</v>
      </c>
    </row>
    <row r="22" spans="1:6">
      <c r="A22" s="49"/>
      <c r="B22" s="2198" t="s">
        <v>555</v>
      </c>
      <c r="C22" s="2198"/>
      <c r="D22" s="51"/>
      <c r="E22" s="110"/>
      <c r="F22" s="51"/>
    </row>
    <row r="23" spans="1:6" ht="94.5">
      <c r="A23" s="49">
        <v>14</v>
      </c>
      <c r="B23" s="51" t="s">
        <v>381</v>
      </c>
      <c r="C23" s="50" t="s">
        <v>23609</v>
      </c>
      <c r="D23" s="50" t="s">
        <v>23610</v>
      </c>
      <c r="E23" s="110">
        <v>1680817.5</v>
      </c>
      <c r="F23" s="51" t="s">
        <v>118</v>
      </c>
    </row>
    <row r="24" spans="1:6" ht="47.25">
      <c r="A24" s="49">
        <v>15</v>
      </c>
      <c r="B24" s="51" t="s">
        <v>23611</v>
      </c>
      <c r="C24" s="50" t="s">
        <v>23612</v>
      </c>
      <c r="D24" s="50" t="s">
        <v>23613</v>
      </c>
      <c r="E24" s="110">
        <v>100000</v>
      </c>
      <c r="F24" s="51" t="s">
        <v>4</v>
      </c>
    </row>
    <row r="25" spans="1:6" ht="47.25">
      <c r="A25" s="49">
        <v>16</v>
      </c>
      <c r="B25" s="51" t="s">
        <v>23614</v>
      </c>
      <c r="C25" s="50" t="s">
        <v>23615</v>
      </c>
      <c r="D25" s="50" t="s">
        <v>23616</v>
      </c>
      <c r="E25" s="110">
        <v>100000</v>
      </c>
      <c r="F25" s="51" t="s">
        <v>558</v>
      </c>
    </row>
    <row r="26" spans="1:6" ht="47.25">
      <c r="A26" s="49">
        <v>17</v>
      </c>
      <c r="B26" s="51" t="s">
        <v>23617</v>
      </c>
      <c r="C26" s="50" t="s">
        <v>23618</v>
      </c>
      <c r="D26" s="50" t="s">
        <v>23616</v>
      </c>
      <c r="E26" s="110">
        <v>100000</v>
      </c>
      <c r="F26" s="51" t="s">
        <v>4</v>
      </c>
    </row>
    <row r="27" spans="1:6" ht="47.25">
      <c r="A27" s="49">
        <v>18</v>
      </c>
      <c r="B27" s="51" t="s">
        <v>23619</v>
      </c>
      <c r="C27" s="50" t="s">
        <v>23620</v>
      </c>
      <c r="D27" s="50" t="s">
        <v>23616</v>
      </c>
      <c r="E27" s="110">
        <v>100000</v>
      </c>
      <c r="F27" s="51" t="s">
        <v>558</v>
      </c>
    </row>
    <row r="28" spans="1:6" ht="47.25">
      <c r="A28" s="49">
        <v>19</v>
      </c>
      <c r="B28" s="51" t="s">
        <v>23621</v>
      </c>
      <c r="C28" s="50" t="s">
        <v>23622</v>
      </c>
      <c r="D28" s="50" t="s">
        <v>23616</v>
      </c>
      <c r="E28" s="110">
        <v>100000</v>
      </c>
      <c r="F28" s="51" t="s">
        <v>558</v>
      </c>
    </row>
    <row r="29" spans="1:6">
      <c r="A29" s="49"/>
      <c r="B29" s="2198" t="s">
        <v>1573</v>
      </c>
      <c r="C29" s="2198"/>
      <c r="D29" s="50"/>
      <c r="E29" s="110"/>
      <c r="F29" s="51"/>
    </row>
    <row r="30" spans="1:6" ht="31.5">
      <c r="A30" s="49">
        <v>20</v>
      </c>
      <c r="B30" s="51" t="s">
        <v>23623</v>
      </c>
      <c r="C30" s="50" t="s">
        <v>23624</v>
      </c>
      <c r="D30" s="51" t="s">
        <v>23625</v>
      </c>
      <c r="E30" s="110">
        <v>68134.17</v>
      </c>
      <c r="F30" s="51" t="s">
        <v>558</v>
      </c>
    </row>
    <row r="31" spans="1:6" ht="31.5">
      <c r="A31" s="49">
        <v>21</v>
      </c>
      <c r="B31" s="51" t="s">
        <v>23626</v>
      </c>
      <c r="C31" s="50" t="s">
        <v>23627</v>
      </c>
      <c r="D31" s="51" t="s">
        <v>23625</v>
      </c>
      <c r="E31" s="110">
        <v>68134.17</v>
      </c>
      <c r="F31" s="51" t="s">
        <v>558</v>
      </c>
    </row>
    <row r="32" spans="1:6" ht="31.5">
      <c r="A32" s="49">
        <v>22</v>
      </c>
      <c r="B32" s="51" t="s">
        <v>8761</v>
      </c>
      <c r="C32" s="50" t="s">
        <v>23628</v>
      </c>
      <c r="D32" s="51" t="s">
        <v>23625</v>
      </c>
      <c r="E32" s="110">
        <v>68134.17</v>
      </c>
      <c r="F32" s="51" t="s">
        <v>558</v>
      </c>
    </row>
    <row r="33" spans="1:6" ht="31.5">
      <c r="A33" s="49">
        <v>23</v>
      </c>
      <c r="B33" s="51" t="s">
        <v>23629</v>
      </c>
      <c r="C33" s="50" t="s">
        <v>23630</v>
      </c>
      <c r="D33" s="51" t="s">
        <v>23625</v>
      </c>
      <c r="E33" s="110">
        <v>68134.17</v>
      </c>
      <c r="F33" s="51" t="s">
        <v>558</v>
      </c>
    </row>
    <row r="34" spans="1:6" ht="31.5">
      <c r="A34" s="49">
        <v>24</v>
      </c>
      <c r="B34" s="51" t="s">
        <v>23631</v>
      </c>
      <c r="C34" s="50" t="s">
        <v>23632</v>
      </c>
      <c r="D34" s="51" t="s">
        <v>23625</v>
      </c>
      <c r="E34" s="110">
        <v>68134.17</v>
      </c>
      <c r="F34" s="51" t="s">
        <v>558</v>
      </c>
    </row>
    <row r="35" spans="1:6" ht="31.5">
      <c r="A35" s="49">
        <v>25</v>
      </c>
      <c r="B35" s="51" t="s">
        <v>23633</v>
      </c>
      <c r="C35" s="50" t="s">
        <v>23634</v>
      </c>
      <c r="D35" s="51" t="s">
        <v>23625</v>
      </c>
      <c r="E35" s="110">
        <v>68134.17</v>
      </c>
      <c r="F35" s="51" t="s">
        <v>558</v>
      </c>
    </row>
    <row r="36" spans="1:6" ht="31.5">
      <c r="A36" s="49">
        <v>26</v>
      </c>
      <c r="B36" s="51" t="s">
        <v>23635</v>
      </c>
      <c r="C36" s="50" t="s">
        <v>23636</v>
      </c>
      <c r="D36" s="51" t="s">
        <v>23625</v>
      </c>
      <c r="E36" s="110">
        <v>68134.17</v>
      </c>
      <c r="F36" s="51" t="s">
        <v>558</v>
      </c>
    </row>
    <row r="37" spans="1:6" ht="31.5">
      <c r="A37" s="49">
        <v>27</v>
      </c>
      <c r="B37" s="51" t="s">
        <v>23637</v>
      </c>
      <c r="C37" s="50" t="s">
        <v>23638</v>
      </c>
      <c r="D37" s="51" t="s">
        <v>23625</v>
      </c>
      <c r="E37" s="110">
        <v>68134.17</v>
      </c>
      <c r="F37" s="51" t="s">
        <v>558</v>
      </c>
    </row>
    <row r="38" spans="1:6" ht="31.5">
      <c r="A38" s="49">
        <v>28</v>
      </c>
      <c r="B38" s="51" t="s">
        <v>23639</v>
      </c>
      <c r="C38" s="50" t="s">
        <v>23640</v>
      </c>
      <c r="D38" s="51" t="s">
        <v>23625</v>
      </c>
      <c r="E38" s="110">
        <v>68134.17</v>
      </c>
      <c r="F38" s="51" t="s">
        <v>558</v>
      </c>
    </row>
    <row r="39" spans="1:6" ht="31.5">
      <c r="A39" s="49">
        <v>29</v>
      </c>
      <c r="B39" s="51" t="s">
        <v>23641</v>
      </c>
      <c r="C39" s="50" t="s">
        <v>23642</v>
      </c>
      <c r="D39" s="51" t="s">
        <v>23625</v>
      </c>
      <c r="E39" s="110">
        <v>68134.17</v>
      </c>
      <c r="F39" s="51" t="s">
        <v>558</v>
      </c>
    </row>
    <row r="40" spans="1:6" ht="31.5">
      <c r="A40" s="49">
        <v>30</v>
      </c>
      <c r="B40" s="51" t="s">
        <v>23643</v>
      </c>
      <c r="C40" s="50" t="s">
        <v>23644</v>
      </c>
      <c r="D40" s="51" t="s">
        <v>23625</v>
      </c>
      <c r="E40" s="110">
        <v>68134.17</v>
      </c>
      <c r="F40" s="51" t="s">
        <v>558</v>
      </c>
    </row>
    <row r="41" spans="1:6" ht="47.25">
      <c r="A41" s="49">
        <v>31</v>
      </c>
      <c r="B41" s="51" t="s">
        <v>23645</v>
      </c>
      <c r="C41" s="50" t="s">
        <v>23646</v>
      </c>
      <c r="D41" s="51" t="s">
        <v>23625</v>
      </c>
      <c r="E41" s="110">
        <v>68134.17</v>
      </c>
      <c r="F41" s="51" t="s">
        <v>558</v>
      </c>
    </row>
    <row r="42" spans="1:6" ht="31.5">
      <c r="A42" s="49">
        <v>32</v>
      </c>
      <c r="B42" s="51" t="s">
        <v>23647</v>
      </c>
      <c r="C42" s="50" t="s">
        <v>23648</v>
      </c>
      <c r="D42" s="51" t="s">
        <v>23625</v>
      </c>
      <c r="E42" s="110">
        <v>68134.17</v>
      </c>
      <c r="F42" s="51" t="s">
        <v>558</v>
      </c>
    </row>
    <row r="43" spans="1:6" ht="47.25">
      <c r="A43" s="49">
        <v>33</v>
      </c>
      <c r="B43" s="51" t="s">
        <v>23649</v>
      </c>
      <c r="C43" s="50" t="s">
        <v>23650</v>
      </c>
      <c r="D43" s="51" t="s">
        <v>23625</v>
      </c>
      <c r="E43" s="110">
        <v>68134.17</v>
      </c>
      <c r="F43" s="51" t="s">
        <v>558</v>
      </c>
    </row>
    <row r="44" spans="1:6" ht="31.5">
      <c r="A44" s="49">
        <v>34</v>
      </c>
      <c r="B44" s="51" t="s">
        <v>23651</v>
      </c>
      <c r="C44" s="50" t="s">
        <v>23652</v>
      </c>
      <c r="D44" s="51" t="s">
        <v>23625</v>
      </c>
      <c r="E44" s="110">
        <v>68134.17</v>
      </c>
      <c r="F44" s="51" t="s">
        <v>558</v>
      </c>
    </row>
    <row r="45" spans="1:6" ht="31.5">
      <c r="A45" s="49">
        <v>35</v>
      </c>
      <c r="B45" s="51" t="s">
        <v>23653</v>
      </c>
      <c r="C45" s="50" t="s">
        <v>23654</v>
      </c>
      <c r="D45" s="51" t="s">
        <v>23625</v>
      </c>
      <c r="E45" s="110">
        <v>68134.17</v>
      </c>
      <c r="F45" s="51" t="s">
        <v>558</v>
      </c>
    </row>
    <row r="46" spans="1:6" ht="31.5">
      <c r="A46" s="49">
        <v>36</v>
      </c>
      <c r="B46" s="51" t="s">
        <v>23614</v>
      </c>
      <c r="C46" s="50" t="s">
        <v>23655</v>
      </c>
      <c r="D46" s="51" t="s">
        <v>23625</v>
      </c>
      <c r="E46" s="110">
        <v>68134.17</v>
      </c>
      <c r="F46" s="51" t="s">
        <v>558</v>
      </c>
    </row>
    <row r="47" spans="1:6" ht="47.25">
      <c r="A47" s="49">
        <v>37</v>
      </c>
      <c r="B47" s="51" t="s">
        <v>23656</v>
      </c>
      <c r="C47" s="50" t="s">
        <v>23657</v>
      </c>
      <c r="D47" s="51" t="s">
        <v>23625</v>
      </c>
      <c r="E47" s="110">
        <v>68134.17</v>
      </c>
      <c r="F47" s="51" t="s">
        <v>558</v>
      </c>
    </row>
    <row r="48" spans="1:6" ht="31.5">
      <c r="A48" s="49">
        <v>38</v>
      </c>
      <c r="B48" s="51" t="s">
        <v>23658</v>
      </c>
      <c r="C48" s="50" t="s">
        <v>23659</v>
      </c>
      <c r="D48" s="51" t="s">
        <v>23625</v>
      </c>
      <c r="E48" s="110">
        <v>68134.17</v>
      </c>
      <c r="F48" s="51" t="s">
        <v>558</v>
      </c>
    </row>
    <row r="49" spans="1:6" ht="31.5">
      <c r="A49" s="49">
        <v>39</v>
      </c>
      <c r="B49" s="51" t="s">
        <v>23660</v>
      </c>
      <c r="C49" s="50" t="s">
        <v>23661</v>
      </c>
      <c r="D49" s="51" t="s">
        <v>23625</v>
      </c>
      <c r="E49" s="110">
        <v>68134.17</v>
      </c>
      <c r="F49" s="51" t="s">
        <v>558</v>
      </c>
    </row>
    <row r="50" spans="1:6" ht="31.5">
      <c r="A50" s="49">
        <v>40</v>
      </c>
      <c r="B50" s="51" t="s">
        <v>23662</v>
      </c>
      <c r="C50" s="50" t="s">
        <v>23663</v>
      </c>
      <c r="D50" s="51" t="s">
        <v>23625</v>
      </c>
      <c r="E50" s="110">
        <v>68134.17</v>
      </c>
      <c r="F50" s="51" t="s">
        <v>558</v>
      </c>
    </row>
    <row r="51" spans="1:6" ht="63">
      <c r="A51" s="49">
        <v>41</v>
      </c>
      <c r="B51" s="51" t="s">
        <v>23664</v>
      </c>
      <c r="C51" s="50" t="s">
        <v>23665</v>
      </c>
      <c r="D51" s="51" t="s">
        <v>23666</v>
      </c>
      <c r="E51" s="110">
        <v>150000</v>
      </c>
      <c r="F51" s="51" t="s">
        <v>558</v>
      </c>
    </row>
    <row r="52" spans="1:6" ht="63">
      <c r="A52" s="49">
        <v>42</v>
      </c>
      <c r="B52" s="51" t="s">
        <v>23614</v>
      </c>
      <c r="C52" s="50" t="s">
        <v>23667</v>
      </c>
      <c r="D52" s="51" t="s">
        <v>23666</v>
      </c>
      <c r="E52" s="110">
        <v>150000</v>
      </c>
      <c r="F52" s="51" t="s">
        <v>558</v>
      </c>
    </row>
    <row r="53" spans="1:6" ht="63">
      <c r="A53" s="49">
        <v>43</v>
      </c>
      <c r="B53" s="51" t="s">
        <v>23668</v>
      </c>
      <c r="C53" s="50" t="s">
        <v>23669</v>
      </c>
      <c r="D53" s="51" t="s">
        <v>23666</v>
      </c>
      <c r="E53" s="110">
        <v>150000</v>
      </c>
      <c r="F53" s="51" t="s">
        <v>558</v>
      </c>
    </row>
    <row r="54" spans="1:6" ht="63">
      <c r="A54" s="49">
        <v>44</v>
      </c>
      <c r="B54" s="51" t="s">
        <v>23670</v>
      </c>
      <c r="C54" s="50" t="s">
        <v>23671</v>
      </c>
      <c r="D54" s="51" t="s">
        <v>23666</v>
      </c>
      <c r="E54" s="110">
        <v>150000</v>
      </c>
      <c r="F54" s="51" t="s">
        <v>558</v>
      </c>
    </row>
    <row r="55" spans="1:6" ht="63">
      <c r="A55" s="49">
        <v>45</v>
      </c>
      <c r="B55" s="51" t="s">
        <v>23672</v>
      </c>
      <c r="C55" s="50" t="s">
        <v>23673</v>
      </c>
      <c r="D55" s="51" t="s">
        <v>23666</v>
      </c>
      <c r="E55" s="110">
        <v>150000</v>
      </c>
      <c r="F55" s="51" t="s">
        <v>558</v>
      </c>
    </row>
    <row r="56" spans="1:6" s="317" customFormat="1">
      <c r="A56" s="63"/>
      <c r="B56" s="2171" t="s">
        <v>480</v>
      </c>
      <c r="C56" s="2171"/>
      <c r="D56" s="65"/>
      <c r="E56" s="381"/>
      <c r="F56" s="65"/>
    </row>
    <row r="57" spans="1:6" ht="31.5">
      <c r="A57" s="49">
        <v>46</v>
      </c>
      <c r="B57" s="51" t="s">
        <v>23674</v>
      </c>
      <c r="C57" s="50" t="s">
        <v>23675</v>
      </c>
      <c r="D57" s="51" t="s">
        <v>1347</v>
      </c>
      <c r="E57" s="110">
        <v>2000000</v>
      </c>
      <c r="F57" s="51" t="s">
        <v>763</v>
      </c>
    </row>
    <row r="58" spans="1:6" ht="47.25">
      <c r="A58" s="49">
        <v>47</v>
      </c>
      <c r="B58" s="51" t="s">
        <v>23676</v>
      </c>
      <c r="C58" s="50" t="s">
        <v>23677</v>
      </c>
      <c r="D58" s="51" t="s">
        <v>1347</v>
      </c>
      <c r="E58" s="110">
        <v>1800000</v>
      </c>
      <c r="F58" s="51" t="s">
        <v>4</v>
      </c>
    </row>
    <row r="59" spans="1:6" ht="31.5">
      <c r="A59" s="49">
        <v>48</v>
      </c>
      <c r="B59" s="51" t="s">
        <v>23678</v>
      </c>
      <c r="C59" s="50" t="s">
        <v>23679</v>
      </c>
      <c r="D59" s="51" t="s">
        <v>23680</v>
      </c>
      <c r="E59" s="110">
        <v>900000</v>
      </c>
      <c r="F59" s="51" t="s">
        <v>4</v>
      </c>
    </row>
    <row r="60" spans="1:6" ht="78.75">
      <c r="A60" s="49">
        <v>49</v>
      </c>
      <c r="B60" s="51" t="s">
        <v>23681</v>
      </c>
      <c r="C60" s="50" t="s">
        <v>23682</v>
      </c>
      <c r="D60" s="51" t="s">
        <v>23683</v>
      </c>
      <c r="E60" s="110">
        <v>800000</v>
      </c>
      <c r="F60" s="51" t="s">
        <v>4</v>
      </c>
    </row>
    <row r="61" spans="1:6" ht="31.5">
      <c r="A61" s="49">
        <v>50</v>
      </c>
      <c r="B61" s="51" t="s">
        <v>23684</v>
      </c>
      <c r="C61" s="50" t="s">
        <v>23685</v>
      </c>
      <c r="D61" s="51" t="s">
        <v>23686</v>
      </c>
      <c r="E61" s="110">
        <v>800000</v>
      </c>
      <c r="F61" s="51" t="s">
        <v>4</v>
      </c>
    </row>
    <row r="62" spans="1:6" ht="31.5">
      <c r="A62" s="49">
        <v>51</v>
      </c>
      <c r="B62" s="51" t="s">
        <v>23687</v>
      </c>
      <c r="C62" s="50" t="s">
        <v>23688</v>
      </c>
      <c r="D62" s="51" t="s">
        <v>1347</v>
      </c>
      <c r="E62" s="110">
        <v>1800000</v>
      </c>
      <c r="F62" s="51" t="s">
        <v>4</v>
      </c>
    </row>
    <row r="63" spans="1:6" ht="31.5">
      <c r="A63" s="49">
        <v>52</v>
      </c>
      <c r="B63" s="51" t="s">
        <v>23689</v>
      </c>
      <c r="C63" s="50" t="s">
        <v>23690</v>
      </c>
      <c r="D63" s="51" t="s">
        <v>23691</v>
      </c>
      <c r="E63" s="110">
        <v>2000000</v>
      </c>
      <c r="F63" s="51" t="s">
        <v>4</v>
      </c>
    </row>
    <row r="64" spans="1:6" ht="78.75">
      <c r="A64" s="49">
        <v>53</v>
      </c>
      <c r="B64" s="51" t="s">
        <v>23692</v>
      </c>
      <c r="C64" s="50" t="s">
        <v>23693</v>
      </c>
      <c r="D64" s="51" t="s">
        <v>23694</v>
      </c>
      <c r="E64" s="110">
        <v>800000</v>
      </c>
      <c r="F64" s="51" t="s">
        <v>4</v>
      </c>
    </row>
    <row r="65" spans="1:6" ht="94.5">
      <c r="A65" s="49">
        <v>54</v>
      </c>
      <c r="B65" s="51" t="s">
        <v>23695</v>
      </c>
      <c r="C65" s="50" t="s">
        <v>23696</v>
      </c>
      <c r="D65" s="51" t="s">
        <v>23697</v>
      </c>
      <c r="E65" s="110">
        <v>800000</v>
      </c>
      <c r="F65" s="51" t="s">
        <v>4</v>
      </c>
    </row>
    <row r="66" spans="1:6" ht="47.25">
      <c r="A66" s="49">
        <v>55</v>
      </c>
      <c r="B66" s="51" t="s">
        <v>24025</v>
      </c>
      <c r="C66" s="50" t="s">
        <v>23698</v>
      </c>
      <c r="D66" s="51" t="s">
        <v>23699</v>
      </c>
      <c r="E66" s="110">
        <v>3000000</v>
      </c>
      <c r="F66" s="51" t="s">
        <v>4</v>
      </c>
    </row>
    <row r="67" spans="1:6" ht="94.5">
      <c r="A67" s="49">
        <v>56</v>
      </c>
      <c r="B67" s="51" t="s">
        <v>23700</v>
      </c>
      <c r="C67" s="50" t="s">
        <v>23701</v>
      </c>
      <c r="D67" s="51" t="s">
        <v>23702</v>
      </c>
      <c r="E67" s="110">
        <v>300000</v>
      </c>
      <c r="F67" s="51" t="s">
        <v>118</v>
      </c>
    </row>
    <row r="68" spans="1:6" ht="31.5">
      <c r="A68" s="49">
        <v>57</v>
      </c>
      <c r="B68" s="51" t="s">
        <v>23703</v>
      </c>
      <c r="C68" s="50" t="s">
        <v>23704</v>
      </c>
      <c r="D68" s="51" t="s">
        <v>23680</v>
      </c>
      <c r="E68" s="110">
        <v>800000</v>
      </c>
      <c r="F68" s="51" t="s">
        <v>4</v>
      </c>
    </row>
    <row r="69" spans="1:6" ht="94.5">
      <c r="A69" s="49">
        <v>58</v>
      </c>
      <c r="B69" s="51" t="s">
        <v>23705</v>
      </c>
      <c r="C69" s="50" t="s">
        <v>23706</v>
      </c>
      <c r="D69" s="51" t="s">
        <v>24026</v>
      </c>
      <c r="E69" s="110">
        <v>300000</v>
      </c>
      <c r="F69" s="51" t="s">
        <v>118</v>
      </c>
    </row>
    <row r="70" spans="1:6" ht="31.5">
      <c r="A70" s="49">
        <v>59</v>
      </c>
      <c r="B70" s="51" t="s">
        <v>24027</v>
      </c>
      <c r="C70" s="50" t="s">
        <v>23707</v>
      </c>
      <c r="D70" s="51" t="s">
        <v>23680</v>
      </c>
      <c r="E70" s="110">
        <v>800000</v>
      </c>
      <c r="F70" s="51" t="s">
        <v>4</v>
      </c>
    </row>
    <row r="71" spans="1:6" ht="94.5">
      <c r="A71" s="49">
        <v>60</v>
      </c>
      <c r="B71" s="51" t="s">
        <v>23708</v>
      </c>
      <c r="C71" s="50" t="s">
        <v>23709</v>
      </c>
      <c r="D71" s="51" t="s">
        <v>24028</v>
      </c>
      <c r="E71" s="110">
        <v>300000</v>
      </c>
      <c r="F71" s="51" t="s">
        <v>118</v>
      </c>
    </row>
    <row r="72" spans="1:6" ht="31.5">
      <c r="A72" s="49">
        <v>61</v>
      </c>
      <c r="B72" s="51" t="s">
        <v>23708</v>
      </c>
      <c r="C72" s="50" t="s">
        <v>23710</v>
      </c>
      <c r="D72" s="51" t="s">
        <v>23680</v>
      </c>
      <c r="E72" s="110">
        <v>800000</v>
      </c>
      <c r="F72" s="51" t="s">
        <v>4</v>
      </c>
    </row>
    <row r="73" spans="1:6" ht="31.5">
      <c r="A73" s="49">
        <v>62</v>
      </c>
      <c r="B73" s="51" t="s">
        <v>23711</v>
      </c>
      <c r="C73" s="50" t="s">
        <v>23712</v>
      </c>
      <c r="D73" s="51" t="s">
        <v>23713</v>
      </c>
      <c r="E73" s="110">
        <v>800000</v>
      </c>
      <c r="F73" s="51" t="s">
        <v>4</v>
      </c>
    </row>
    <row r="74" spans="1:6" ht="47.25">
      <c r="A74" s="49">
        <v>63</v>
      </c>
      <c r="B74" s="51" t="s">
        <v>23714</v>
      </c>
      <c r="C74" s="50" t="s">
        <v>23715</v>
      </c>
      <c r="D74" s="51" t="s">
        <v>2735</v>
      </c>
      <c r="E74" s="110">
        <v>800000</v>
      </c>
      <c r="F74" s="51" t="s">
        <v>4</v>
      </c>
    </row>
    <row r="75" spans="1:6" ht="94.5">
      <c r="A75" s="49">
        <v>64</v>
      </c>
      <c r="B75" s="51" t="s">
        <v>23716</v>
      </c>
      <c r="C75" s="50" t="s">
        <v>23717</v>
      </c>
      <c r="D75" s="51" t="s">
        <v>23718</v>
      </c>
      <c r="E75" s="110">
        <v>800000</v>
      </c>
      <c r="F75" s="51" t="s">
        <v>4</v>
      </c>
    </row>
    <row r="76" spans="1:6" ht="141.75">
      <c r="A76" s="49">
        <v>65</v>
      </c>
      <c r="B76" s="51" t="s">
        <v>23719</v>
      </c>
      <c r="C76" s="50" t="s">
        <v>23720</v>
      </c>
      <c r="D76" s="51" t="s">
        <v>24029</v>
      </c>
      <c r="E76" s="110">
        <v>1800000</v>
      </c>
      <c r="F76" s="51" t="s">
        <v>4</v>
      </c>
    </row>
    <row r="77" spans="1:6" ht="94.5">
      <c r="A77" s="49">
        <v>66</v>
      </c>
      <c r="B77" s="51" t="s">
        <v>2035</v>
      </c>
      <c r="C77" s="50" t="s">
        <v>23721</v>
      </c>
      <c r="D77" s="51" t="s">
        <v>23722</v>
      </c>
      <c r="E77" s="110">
        <v>300000</v>
      </c>
      <c r="F77" s="51" t="s">
        <v>118</v>
      </c>
    </row>
    <row r="78" spans="1:6" ht="31.5">
      <c r="A78" s="49">
        <v>67</v>
      </c>
      <c r="B78" s="51" t="s">
        <v>2035</v>
      </c>
      <c r="C78" s="50" t="s">
        <v>23723</v>
      </c>
      <c r="D78" s="51" t="s">
        <v>2735</v>
      </c>
      <c r="E78" s="110">
        <v>900000</v>
      </c>
      <c r="F78" s="51" t="s">
        <v>4</v>
      </c>
    </row>
    <row r="79" spans="1:6" ht="31.5">
      <c r="A79" s="49">
        <v>68</v>
      </c>
      <c r="B79" s="51" t="s">
        <v>23724</v>
      </c>
      <c r="C79" s="50" t="s">
        <v>23725</v>
      </c>
      <c r="D79" s="51" t="s">
        <v>2735</v>
      </c>
      <c r="E79" s="110">
        <v>700000</v>
      </c>
      <c r="F79" s="51" t="s">
        <v>4</v>
      </c>
    </row>
    <row r="80" spans="1:6" ht="31.5">
      <c r="A80" s="49">
        <v>69</v>
      </c>
      <c r="B80" s="51" t="s">
        <v>23728</v>
      </c>
      <c r="C80" s="50" t="s">
        <v>23729</v>
      </c>
      <c r="D80" s="51" t="s">
        <v>23730</v>
      </c>
      <c r="E80" s="110">
        <v>2000000</v>
      </c>
      <c r="F80" s="51" t="s">
        <v>4</v>
      </c>
    </row>
    <row r="81" spans="1:6" ht="94.5">
      <c r="A81" s="49">
        <v>70</v>
      </c>
      <c r="B81" s="51" t="s">
        <v>23731</v>
      </c>
      <c r="C81" s="50" t="s">
        <v>23732</v>
      </c>
      <c r="D81" s="51" t="s">
        <v>23733</v>
      </c>
      <c r="E81" s="110">
        <v>1600000</v>
      </c>
      <c r="F81" s="51" t="s">
        <v>118</v>
      </c>
    </row>
    <row r="82" spans="1:6" ht="31.5">
      <c r="A82" s="49">
        <v>71</v>
      </c>
      <c r="B82" s="51" t="s">
        <v>23734</v>
      </c>
      <c r="C82" s="50" t="s">
        <v>23735</v>
      </c>
      <c r="D82" s="51" t="s">
        <v>1347</v>
      </c>
      <c r="E82" s="110">
        <v>1000000</v>
      </c>
      <c r="F82" s="51" t="s">
        <v>4</v>
      </c>
    </row>
    <row r="83" spans="1:6" ht="94.5">
      <c r="A83" s="49">
        <v>72</v>
      </c>
      <c r="B83" s="51" t="s">
        <v>23736</v>
      </c>
      <c r="C83" s="50" t="s">
        <v>23737</v>
      </c>
      <c r="D83" s="51" t="s">
        <v>24032</v>
      </c>
      <c r="E83" s="110">
        <v>500000</v>
      </c>
      <c r="F83" s="51" t="s">
        <v>4</v>
      </c>
    </row>
    <row r="84" spans="1:6" ht="63">
      <c r="A84" s="49">
        <v>73</v>
      </c>
      <c r="B84" s="51" t="s">
        <v>23738</v>
      </c>
      <c r="C84" s="50" t="s">
        <v>23739</v>
      </c>
      <c r="D84" s="51" t="s">
        <v>23740</v>
      </c>
      <c r="E84" s="110">
        <v>300000</v>
      </c>
      <c r="F84" s="51" t="s">
        <v>118</v>
      </c>
    </row>
    <row r="85" spans="1:6" ht="31.5">
      <c r="A85" s="49">
        <v>74</v>
      </c>
      <c r="B85" s="51" t="s">
        <v>23741</v>
      </c>
      <c r="C85" s="50" t="s">
        <v>23742</v>
      </c>
      <c r="D85" s="51" t="s">
        <v>23680</v>
      </c>
      <c r="E85" s="110">
        <v>800000</v>
      </c>
      <c r="F85" s="51" t="s">
        <v>4</v>
      </c>
    </row>
    <row r="86" spans="1:6" ht="47.25">
      <c r="A86" s="49">
        <v>75</v>
      </c>
      <c r="B86" s="51" t="s">
        <v>23743</v>
      </c>
      <c r="C86" s="50" t="s">
        <v>23744</v>
      </c>
      <c r="D86" s="51" t="s">
        <v>23745</v>
      </c>
      <c r="E86" s="110">
        <v>1000000</v>
      </c>
      <c r="F86" s="51" t="s">
        <v>4</v>
      </c>
    </row>
    <row r="87" spans="1:6" ht="78.75">
      <c r="A87" s="49">
        <v>76</v>
      </c>
      <c r="B87" s="51" t="s">
        <v>23746</v>
      </c>
      <c r="C87" s="50" t="s">
        <v>23747</v>
      </c>
      <c r="D87" s="51" t="s">
        <v>23748</v>
      </c>
      <c r="E87" s="110">
        <v>600000</v>
      </c>
      <c r="F87" s="51" t="s">
        <v>4</v>
      </c>
    </row>
    <row r="88" spans="1:6" ht="31.5">
      <c r="A88" s="49">
        <v>77</v>
      </c>
      <c r="B88" s="51" t="s">
        <v>19242</v>
      </c>
      <c r="C88" s="50" t="s">
        <v>23749</v>
      </c>
      <c r="D88" s="51" t="s">
        <v>1347</v>
      </c>
      <c r="E88" s="110">
        <v>1000000</v>
      </c>
      <c r="F88" s="51" t="s">
        <v>4</v>
      </c>
    </row>
    <row r="89" spans="1:6" ht="31.5">
      <c r="A89" s="49">
        <v>78</v>
      </c>
      <c r="B89" s="51" t="s">
        <v>23750</v>
      </c>
      <c r="C89" s="50" t="s">
        <v>23751</v>
      </c>
      <c r="D89" s="51" t="s">
        <v>23680</v>
      </c>
      <c r="E89" s="110">
        <v>900000</v>
      </c>
      <c r="F89" s="51" t="s">
        <v>4</v>
      </c>
    </row>
    <row r="90" spans="1:6" ht="78.75">
      <c r="A90" s="49">
        <v>79</v>
      </c>
      <c r="B90" s="51" t="s">
        <v>23752</v>
      </c>
      <c r="C90" s="50" t="s">
        <v>23753</v>
      </c>
      <c r="D90" s="51" t="s">
        <v>23754</v>
      </c>
      <c r="E90" s="110">
        <v>500000</v>
      </c>
      <c r="F90" s="51" t="s">
        <v>118</v>
      </c>
    </row>
    <row r="91" spans="1:6" ht="31.5">
      <c r="A91" s="49">
        <v>80</v>
      </c>
      <c r="B91" s="51" t="s">
        <v>23755</v>
      </c>
      <c r="C91" s="50" t="s">
        <v>23756</v>
      </c>
      <c r="D91" s="51" t="s">
        <v>23680</v>
      </c>
      <c r="E91" s="110">
        <v>900000</v>
      </c>
      <c r="F91" s="51" t="s">
        <v>4</v>
      </c>
    </row>
    <row r="92" spans="1:6" ht="78.75">
      <c r="A92" s="49">
        <v>81</v>
      </c>
      <c r="B92" s="51" t="s">
        <v>23757</v>
      </c>
      <c r="C92" s="50" t="s">
        <v>23758</v>
      </c>
      <c r="D92" s="51" t="s">
        <v>23759</v>
      </c>
      <c r="E92" s="110">
        <v>500000</v>
      </c>
      <c r="F92" s="51" t="s">
        <v>118</v>
      </c>
    </row>
    <row r="93" spans="1:6" ht="31.5">
      <c r="A93" s="49">
        <v>82</v>
      </c>
      <c r="B93" s="51" t="s">
        <v>1237</v>
      </c>
      <c r="C93" s="50" t="s">
        <v>23760</v>
      </c>
      <c r="D93" s="51" t="s">
        <v>23680</v>
      </c>
      <c r="E93" s="110">
        <v>900000</v>
      </c>
      <c r="F93" s="51" t="s">
        <v>4</v>
      </c>
    </row>
    <row r="94" spans="1:6" s="317" customFormat="1">
      <c r="A94" s="63"/>
      <c r="B94" s="2171" t="s">
        <v>1353</v>
      </c>
      <c r="C94" s="2171"/>
      <c r="D94" s="65"/>
      <c r="E94" s="381"/>
      <c r="F94" s="65"/>
    </row>
    <row r="95" spans="1:6" ht="94.5">
      <c r="A95" s="49">
        <v>83</v>
      </c>
      <c r="B95" s="51" t="s">
        <v>23761</v>
      </c>
      <c r="C95" s="50" t="s">
        <v>24098</v>
      </c>
      <c r="D95" s="50" t="s">
        <v>23762</v>
      </c>
      <c r="E95" s="110">
        <v>1000000</v>
      </c>
      <c r="F95" s="51" t="s">
        <v>118</v>
      </c>
    </row>
    <row r="96" spans="1:6" ht="94.5">
      <c r="A96" s="49">
        <v>84</v>
      </c>
      <c r="B96" s="51" t="s">
        <v>23763</v>
      </c>
      <c r="C96" s="50" t="s">
        <v>24099</v>
      </c>
      <c r="D96" s="50" t="s">
        <v>23764</v>
      </c>
      <c r="E96" s="110">
        <v>1000000</v>
      </c>
      <c r="F96" s="51" t="s">
        <v>110</v>
      </c>
    </row>
    <row r="97" spans="1:6" ht="47.25">
      <c r="A97" s="49">
        <v>85</v>
      </c>
      <c r="B97" s="51" t="s">
        <v>23765</v>
      </c>
      <c r="C97" s="50" t="s">
        <v>24100</v>
      </c>
      <c r="D97" s="50" t="s">
        <v>23766</v>
      </c>
      <c r="E97" s="110">
        <v>400000</v>
      </c>
      <c r="F97" s="51" t="s">
        <v>23767</v>
      </c>
    </row>
    <row r="98" spans="1:6" ht="47.25">
      <c r="A98" s="49">
        <v>86</v>
      </c>
      <c r="B98" s="51" t="s">
        <v>23768</v>
      </c>
      <c r="C98" s="50" t="s">
        <v>24101</v>
      </c>
      <c r="D98" s="50" t="s">
        <v>23769</v>
      </c>
      <c r="E98" s="110">
        <v>1000000</v>
      </c>
      <c r="F98" s="51" t="s">
        <v>110</v>
      </c>
    </row>
    <row r="99" spans="1:6" ht="78.75">
      <c r="A99" s="49">
        <v>87</v>
      </c>
      <c r="B99" s="51" t="s">
        <v>23770</v>
      </c>
      <c r="C99" s="50" t="s">
        <v>24102</v>
      </c>
      <c r="D99" s="50" t="s">
        <v>23771</v>
      </c>
      <c r="E99" s="110">
        <v>1000000</v>
      </c>
      <c r="F99" s="51" t="s">
        <v>110</v>
      </c>
    </row>
    <row r="100" spans="1:6" ht="31.5">
      <c r="A100" s="49">
        <v>88</v>
      </c>
      <c r="B100" s="51" t="s">
        <v>23772</v>
      </c>
      <c r="C100" s="50" t="s">
        <v>24103</v>
      </c>
      <c r="D100" s="50" t="s">
        <v>23773</v>
      </c>
      <c r="E100" s="110">
        <v>1500000</v>
      </c>
      <c r="F100" s="51" t="s">
        <v>558</v>
      </c>
    </row>
    <row r="101" spans="1:6" ht="47.25">
      <c r="A101" s="49">
        <v>89</v>
      </c>
      <c r="B101" s="51" t="s">
        <v>23774</v>
      </c>
      <c r="C101" s="50" t="s">
        <v>24104</v>
      </c>
      <c r="D101" s="50" t="s">
        <v>24110</v>
      </c>
      <c r="E101" s="110">
        <v>1000000</v>
      </c>
      <c r="F101" s="51" t="s">
        <v>110</v>
      </c>
    </row>
    <row r="102" spans="1:6" ht="31.5">
      <c r="A102" s="49">
        <v>90</v>
      </c>
      <c r="B102" s="51" t="s">
        <v>23775</v>
      </c>
      <c r="C102" s="50" t="s">
        <v>24105</v>
      </c>
      <c r="D102" s="50" t="s">
        <v>827</v>
      </c>
      <c r="E102" s="110">
        <v>900000</v>
      </c>
      <c r="F102" s="51" t="s">
        <v>4</v>
      </c>
    </row>
    <row r="103" spans="1:6" ht="31.5">
      <c r="A103" s="49">
        <v>91</v>
      </c>
      <c r="B103" s="51" t="s">
        <v>24030</v>
      </c>
      <c r="C103" s="50" t="s">
        <v>24106</v>
      </c>
      <c r="D103" s="50" t="s">
        <v>23776</v>
      </c>
      <c r="E103" s="110">
        <v>1000000</v>
      </c>
      <c r="F103" s="51" t="s">
        <v>4</v>
      </c>
    </row>
    <row r="104" spans="1:6" ht="31.5">
      <c r="A104" s="49">
        <v>92</v>
      </c>
      <c r="B104" s="51" t="s">
        <v>23777</v>
      </c>
      <c r="C104" s="50" t="s">
        <v>24107</v>
      </c>
      <c r="D104" s="50" t="s">
        <v>871</v>
      </c>
      <c r="E104" s="110">
        <v>1000000</v>
      </c>
      <c r="F104" s="51" t="s">
        <v>4</v>
      </c>
    </row>
    <row r="105" spans="1:6" ht="63">
      <c r="A105" s="49">
        <v>93</v>
      </c>
      <c r="B105" s="51" t="s">
        <v>23778</v>
      </c>
      <c r="C105" s="50" t="s">
        <v>24108</v>
      </c>
      <c r="D105" s="50" t="s">
        <v>23779</v>
      </c>
      <c r="E105" s="110">
        <v>1500000</v>
      </c>
      <c r="F105" s="51" t="s">
        <v>118</v>
      </c>
    </row>
    <row r="106" spans="1:6" ht="47.25">
      <c r="A106" s="49">
        <v>94</v>
      </c>
      <c r="B106" s="51" t="s">
        <v>23780</v>
      </c>
      <c r="C106" s="50" t="s">
        <v>24109</v>
      </c>
      <c r="D106" s="50" t="s">
        <v>24112</v>
      </c>
      <c r="E106" s="110">
        <v>1000000</v>
      </c>
      <c r="F106" s="51" t="s">
        <v>118</v>
      </c>
    </row>
    <row r="107" spans="1:6" s="317" customFormat="1">
      <c r="A107" s="63"/>
      <c r="B107" s="2171" t="s">
        <v>148</v>
      </c>
      <c r="C107" s="2171"/>
      <c r="D107" s="65"/>
      <c r="E107" s="381"/>
      <c r="F107" s="65"/>
    </row>
    <row r="108" spans="1:6" ht="47.25">
      <c r="A108" s="49">
        <v>95</v>
      </c>
      <c r="B108" s="50" t="s">
        <v>23781</v>
      </c>
      <c r="C108" s="50" t="s">
        <v>23782</v>
      </c>
      <c r="D108" s="51" t="s">
        <v>23783</v>
      </c>
      <c r="E108" s="106">
        <v>400000</v>
      </c>
      <c r="F108" s="50" t="s">
        <v>4</v>
      </c>
    </row>
    <row r="109" spans="1:6" ht="47.25">
      <c r="A109" s="49">
        <v>96</v>
      </c>
      <c r="B109" s="50" t="s">
        <v>23784</v>
      </c>
      <c r="C109" s="50" t="s">
        <v>23785</v>
      </c>
      <c r="D109" s="51" t="s">
        <v>23786</v>
      </c>
      <c r="E109" s="106">
        <v>1000000</v>
      </c>
      <c r="F109" s="50" t="s">
        <v>110</v>
      </c>
    </row>
    <row r="110" spans="1:6" ht="31.5">
      <c r="A110" s="49">
        <v>97</v>
      </c>
      <c r="B110" s="50" t="s">
        <v>23787</v>
      </c>
      <c r="C110" s="50" t="s">
        <v>23788</v>
      </c>
      <c r="D110" s="50" t="s">
        <v>23789</v>
      </c>
      <c r="E110" s="106">
        <v>500000</v>
      </c>
      <c r="F110" s="50" t="s">
        <v>4</v>
      </c>
    </row>
    <row r="111" spans="1:6" s="317" customFormat="1">
      <c r="A111" s="387"/>
      <c r="B111" s="2195" t="s">
        <v>3680</v>
      </c>
      <c r="C111" s="2195"/>
      <c r="D111" s="56"/>
      <c r="E111" s="384"/>
      <c r="F111" s="56"/>
    </row>
    <row r="112" spans="1:6" ht="60.75" customHeight="1">
      <c r="A112" s="49">
        <v>98</v>
      </c>
      <c r="B112" s="50" t="s">
        <v>23793</v>
      </c>
      <c r="C112" s="50" t="s">
        <v>24093</v>
      </c>
      <c r="D112" s="50" t="s">
        <v>24111</v>
      </c>
      <c r="E112" s="106">
        <v>1200000</v>
      </c>
      <c r="F112" s="50" t="s">
        <v>118</v>
      </c>
    </row>
    <row r="113" spans="1:6" ht="60.75" customHeight="1">
      <c r="A113" s="49">
        <v>99</v>
      </c>
      <c r="B113" s="50" t="s">
        <v>23794</v>
      </c>
      <c r="C113" s="50" t="s">
        <v>24094</v>
      </c>
      <c r="D113" s="50" t="s">
        <v>23795</v>
      </c>
      <c r="E113" s="106">
        <v>240000</v>
      </c>
      <c r="F113" s="50" t="s">
        <v>4</v>
      </c>
    </row>
    <row r="114" spans="1:6" ht="47.25">
      <c r="A114" s="49">
        <v>100</v>
      </c>
      <c r="B114" s="50" t="s">
        <v>23796</v>
      </c>
      <c r="C114" s="50" t="s">
        <v>24095</v>
      </c>
      <c r="D114" s="50" t="s">
        <v>24022</v>
      </c>
      <c r="E114" s="106">
        <v>400000</v>
      </c>
      <c r="F114" s="50" t="s">
        <v>4</v>
      </c>
    </row>
    <row r="115" spans="1:6" ht="42" customHeight="1">
      <c r="A115" s="49">
        <v>101</v>
      </c>
      <c r="B115" s="50" t="s">
        <v>23797</v>
      </c>
      <c r="C115" s="50" t="s">
        <v>24096</v>
      </c>
      <c r="D115" s="50" t="s">
        <v>24023</v>
      </c>
      <c r="E115" s="106">
        <v>160000</v>
      </c>
      <c r="F115" s="50" t="s">
        <v>558</v>
      </c>
    </row>
    <row r="116" spans="1:6" ht="31.5">
      <c r="A116" s="49">
        <v>102</v>
      </c>
      <c r="B116" s="50" t="s">
        <v>23798</v>
      </c>
      <c r="C116" s="50" t="s">
        <v>24097</v>
      </c>
      <c r="D116" s="50" t="s">
        <v>24024</v>
      </c>
      <c r="E116" s="106">
        <v>350000</v>
      </c>
      <c r="F116" s="50" t="s">
        <v>558</v>
      </c>
    </row>
    <row r="117" spans="1:6" s="10" customFormat="1" ht="15.75" customHeight="1">
      <c r="A117" s="325"/>
      <c r="B117" s="280" t="s">
        <v>6930</v>
      </c>
      <c r="C117" s="326"/>
      <c r="D117" s="326"/>
      <c r="E117" s="742">
        <f>SUM(E6:E116)</f>
        <v>106540875.59000003</v>
      </c>
      <c r="F117" s="326"/>
    </row>
    <row r="118" spans="1:6" s="10" customFormat="1" ht="87" customHeight="1">
      <c r="A118" s="2143" t="s">
        <v>19194</v>
      </c>
      <c r="B118" s="2143"/>
      <c r="C118" s="2143"/>
      <c r="D118" s="2143" t="s">
        <v>5819</v>
      </c>
      <c r="E118" s="2143"/>
      <c r="F118" s="2143"/>
    </row>
    <row r="140" spans="1:6" ht="31.5">
      <c r="A140" s="49"/>
      <c r="B140" s="50" t="s">
        <v>23790</v>
      </c>
      <c r="C140" s="50" t="s">
        <v>23791</v>
      </c>
      <c r="D140" s="50" t="s">
        <v>23792</v>
      </c>
      <c r="E140" s="106">
        <v>1000000</v>
      </c>
      <c r="F140" s="50" t="s">
        <v>4</v>
      </c>
    </row>
    <row r="141" spans="1:6" ht="31.5">
      <c r="A141" s="49"/>
      <c r="B141" s="51" t="s">
        <v>23726</v>
      </c>
      <c r="C141" s="50" t="s">
        <v>23727</v>
      </c>
      <c r="D141" s="51" t="s">
        <v>1347</v>
      </c>
      <c r="E141" s="110">
        <v>1000000</v>
      </c>
      <c r="F141" s="51" t="s">
        <v>4</v>
      </c>
    </row>
    <row r="142" spans="1:6" ht="47.25">
      <c r="A142" s="49"/>
      <c r="B142" s="51" t="s">
        <v>23736</v>
      </c>
      <c r="C142" s="50" t="s">
        <v>23737</v>
      </c>
      <c r="D142" s="51" t="s">
        <v>24031</v>
      </c>
      <c r="E142" s="110">
        <v>500000</v>
      </c>
      <c r="F142" s="51" t="s">
        <v>4</v>
      </c>
    </row>
    <row r="143" spans="1:6">
      <c r="E143" s="1100">
        <f>SUM(E140:E142)</f>
        <v>2500000</v>
      </c>
    </row>
    <row r="148" spans="5:5">
      <c r="E148" s="1100">
        <f>E143+E117</f>
        <v>109040875.59000003</v>
      </c>
    </row>
  </sheetData>
  <mergeCells count="14">
    <mergeCell ref="A118:C118"/>
    <mergeCell ref="D118:F118"/>
    <mergeCell ref="B22:C22"/>
    <mergeCell ref="B29:C29"/>
    <mergeCell ref="B56:C56"/>
    <mergeCell ref="B94:C94"/>
    <mergeCell ref="B107:C107"/>
    <mergeCell ref="B111:C111"/>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230.xml><?xml version="1.0" encoding="utf-8"?>
<worksheet xmlns="http://schemas.openxmlformats.org/spreadsheetml/2006/main" xmlns:r="http://schemas.openxmlformats.org/officeDocument/2006/relationships">
  <sheetPr>
    <tabColor theme="5" tint="-0.499984740745262"/>
  </sheetPr>
  <dimension ref="A1:K126"/>
  <sheetViews>
    <sheetView topLeftCell="A124" workbookViewId="0">
      <selection activeCell="D142" sqref="D142"/>
    </sheetView>
  </sheetViews>
  <sheetFormatPr defaultRowHeight="15"/>
  <cols>
    <col min="1" max="1" width="7.28515625" style="83" customWidth="1"/>
    <col min="2" max="2" width="15.28515625" style="83" customWidth="1"/>
    <col min="3" max="3" width="42" style="83" customWidth="1"/>
    <col min="4" max="4" width="27.140625" style="83" customWidth="1"/>
    <col min="5" max="5" width="20.85546875" style="557" customWidth="1"/>
    <col min="6" max="6" width="11.85546875" style="83" customWidth="1"/>
    <col min="7" max="7" width="21.85546875" style="83" customWidth="1"/>
    <col min="8" max="16384" width="9.140625" style="83"/>
  </cols>
  <sheetData>
    <row r="1" spans="1:11" ht="15.75" customHeight="1">
      <c r="A1" s="2234" t="s">
        <v>133</v>
      </c>
      <c r="B1" s="2234"/>
      <c r="C1" s="2234"/>
      <c r="D1" s="2234"/>
      <c r="E1" s="2234"/>
      <c r="F1" s="2234"/>
    </row>
    <row r="2" spans="1:11" ht="15.75" customHeight="1">
      <c r="A2" s="2234" t="s">
        <v>26066</v>
      </c>
      <c r="B2" s="2234"/>
      <c r="C2" s="2234"/>
      <c r="D2" s="2234"/>
      <c r="E2" s="2234"/>
      <c r="F2" s="2234"/>
    </row>
    <row r="3" spans="1:11" ht="15.75" customHeight="1">
      <c r="A3" s="2234" t="s">
        <v>6436</v>
      </c>
      <c r="B3" s="2234"/>
      <c r="C3" s="2234"/>
      <c r="D3" s="2234"/>
      <c r="E3" s="2234"/>
      <c r="F3" s="2234"/>
    </row>
    <row r="4" spans="1:11" ht="20.25" customHeight="1">
      <c r="A4" s="46" t="s">
        <v>134</v>
      </c>
      <c r="B4" s="173" t="s">
        <v>135</v>
      </c>
      <c r="C4" s="173" t="s">
        <v>0</v>
      </c>
      <c r="D4" s="173" t="s">
        <v>136</v>
      </c>
      <c r="E4" s="100" t="s">
        <v>13320</v>
      </c>
      <c r="F4" s="173" t="s">
        <v>1646</v>
      </c>
    </row>
    <row r="5" spans="1:11" ht="19.5" customHeight="1">
      <c r="A5" s="46"/>
      <c r="B5" s="2215" t="s">
        <v>139</v>
      </c>
      <c r="C5" s="2220"/>
      <c r="D5" s="2216"/>
      <c r="E5" s="100"/>
      <c r="F5" s="173"/>
    </row>
    <row r="6" spans="1:11" ht="31.5">
      <c r="A6" s="49">
        <v>1</v>
      </c>
      <c r="B6" s="50" t="s">
        <v>789</v>
      </c>
      <c r="C6" s="50" t="s">
        <v>26067</v>
      </c>
      <c r="D6" s="50" t="s">
        <v>239</v>
      </c>
      <c r="E6" s="146">
        <v>1980000</v>
      </c>
      <c r="F6" s="49" t="s">
        <v>118</v>
      </c>
    </row>
    <row r="7" spans="1:11" ht="86.25" customHeight="1">
      <c r="A7" s="49">
        <v>2</v>
      </c>
      <c r="B7" s="50" t="s">
        <v>5</v>
      </c>
      <c r="C7" s="50" t="s">
        <v>26068</v>
      </c>
      <c r="D7" s="50" t="s">
        <v>240</v>
      </c>
      <c r="E7" s="146">
        <v>1382452.53</v>
      </c>
      <c r="F7" s="49" t="s">
        <v>118</v>
      </c>
    </row>
    <row r="8" spans="1:11" ht="31.5">
      <c r="A8" s="49">
        <v>3</v>
      </c>
      <c r="B8" s="50" t="s">
        <v>7</v>
      </c>
      <c r="C8" s="50" t="s">
        <v>26069</v>
      </c>
      <c r="D8" s="50" t="s">
        <v>9</v>
      </c>
      <c r="E8" s="146">
        <v>135000</v>
      </c>
      <c r="F8" s="49" t="s">
        <v>118</v>
      </c>
    </row>
    <row r="9" spans="1:11" ht="31.5">
      <c r="A9" s="49">
        <v>4</v>
      </c>
      <c r="B9" s="50" t="s">
        <v>10</v>
      </c>
      <c r="C9" s="50" t="s">
        <v>26070</v>
      </c>
      <c r="D9" s="50" t="s">
        <v>175</v>
      </c>
      <c r="E9" s="146">
        <v>45000</v>
      </c>
      <c r="F9" s="49" t="s">
        <v>118</v>
      </c>
    </row>
    <row r="10" spans="1:11" ht="86.25" customHeight="1">
      <c r="A10" s="49">
        <v>5</v>
      </c>
      <c r="B10" s="50" t="s">
        <v>12</v>
      </c>
      <c r="C10" s="50" t="s">
        <v>26071</v>
      </c>
      <c r="D10" s="50" t="s">
        <v>14</v>
      </c>
      <c r="E10" s="146">
        <v>3000000</v>
      </c>
      <c r="F10" s="49" t="s">
        <v>118</v>
      </c>
    </row>
    <row r="11" spans="1:11" ht="15.75" customHeight="1">
      <c r="A11" s="49"/>
      <c r="B11" s="2215" t="s">
        <v>142</v>
      </c>
      <c r="C11" s="2220"/>
      <c r="D11" s="2216"/>
      <c r="E11" s="100"/>
      <c r="F11" s="173"/>
      <c r="G11" s="1161"/>
      <c r="H11" s="1161"/>
      <c r="I11" s="1161"/>
      <c r="J11" s="1161"/>
      <c r="K11" s="1162"/>
    </row>
    <row r="12" spans="1:11" ht="78.75">
      <c r="A12" s="49">
        <v>6</v>
      </c>
      <c r="B12" s="159" t="s">
        <v>5</v>
      </c>
      <c r="C12" s="159" t="s">
        <v>26072</v>
      </c>
      <c r="D12" s="50" t="s">
        <v>242</v>
      </c>
      <c r="E12" s="61">
        <v>471226.71</v>
      </c>
      <c r="F12" s="49" t="s">
        <v>118</v>
      </c>
    </row>
    <row r="13" spans="1:11" ht="47.25">
      <c r="A13" s="49">
        <v>7</v>
      </c>
      <c r="B13" s="159" t="s">
        <v>12</v>
      </c>
      <c r="C13" s="159" t="s">
        <v>26073</v>
      </c>
      <c r="D13" s="50" t="s">
        <v>14</v>
      </c>
      <c r="E13" s="116">
        <v>1800000</v>
      </c>
      <c r="F13" s="49" t="s">
        <v>118</v>
      </c>
    </row>
    <row r="14" spans="1:11" ht="63">
      <c r="A14" s="49">
        <v>8</v>
      </c>
      <c r="B14" s="159" t="s">
        <v>360</v>
      </c>
      <c r="C14" s="159" t="s">
        <v>26074</v>
      </c>
      <c r="D14" s="50" t="s">
        <v>1736</v>
      </c>
      <c r="E14" s="116">
        <v>1000000</v>
      </c>
      <c r="F14" s="49" t="s">
        <v>118</v>
      </c>
    </row>
    <row r="15" spans="1:11" ht="15.75" customHeight="1">
      <c r="A15" s="49"/>
      <c r="B15" s="582" t="s">
        <v>4583</v>
      </c>
      <c r="C15" s="763"/>
      <c r="D15" s="763"/>
      <c r="E15" s="1148"/>
      <c r="F15" s="1163"/>
    </row>
    <row r="16" spans="1:11" ht="63">
      <c r="A16" s="49">
        <v>9</v>
      </c>
      <c r="B16" s="50" t="s">
        <v>475</v>
      </c>
      <c r="C16" s="50" t="s">
        <v>26075</v>
      </c>
      <c r="D16" s="50" t="s">
        <v>196</v>
      </c>
      <c r="E16" s="146">
        <v>5738993.4500000002</v>
      </c>
      <c r="F16" s="49" t="s">
        <v>118</v>
      </c>
    </row>
    <row r="17" spans="1:7" ht="15.75">
      <c r="A17" s="49"/>
      <c r="B17" s="582" t="s">
        <v>593</v>
      </c>
      <c r="C17" s="763"/>
      <c r="D17" s="763"/>
      <c r="E17" s="1148"/>
      <c r="F17" s="1163"/>
    </row>
    <row r="18" spans="1:7" ht="47.25">
      <c r="A18" s="49">
        <v>10</v>
      </c>
      <c r="B18" s="50" t="s">
        <v>39</v>
      </c>
      <c r="C18" s="50" t="s">
        <v>26076</v>
      </c>
      <c r="D18" s="50" t="s">
        <v>25953</v>
      </c>
      <c r="E18" s="146">
        <v>18000000</v>
      </c>
      <c r="F18" s="49" t="s">
        <v>118</v>
      </c>
    </row>
    <row r="19" spans="1:7" ht="47.25">
      <c r="A19" s="49">
        <v>11</v>
      </c>
      <c r="B19" s="50" t="s">
        <v>14383</v>
      </c>
      <c r="C19" s="50" t="s">
        <v>26077</v>
      </c>
      <c r="D19" s="50" t="s">
        <v>25953</v>
      </c>
      <c r="E19" s="146">
        <v>14164306.43</v>
      </c>
      <c r="F19" s="49" t="s">
        <v>118</v>
      </c>
    </row>
    <row r="20" spans="1:7" ht="63">
      <c r="A20" s="49">
        <v>12</v>
      </c>
      <c r="B20" s="50" t="s">
        <v>1752</v>
      </c>
      <c r="C20" s="50" t="s">
        <v>26078</v>
      </c>
      <c r="D20" s="50" t="s">
        <v>25954</v>
      </c>
      <c r="E20" s="146">
        <v>6000000</v>
      </c>
      <c r="F20" s="49" t="s">
        <v>118</v>
      </c>
    </row>
    <row r="21" spans="1:7" ht="15.75">
      <c r="A21" s="1163"/>
      <c r="B21" s="173" t="s">
        <v>15</v>
      </c>
      <c r="C21" s="50"/>
      <c r="D21" s="50"/>
      <c r="E21" s="1045">
        <f>SUM(E6:E20)</f>
        <v>53716979.120000005</v>
      </c>
      <c r="F21" s="49"/>
    </row>
    <row r="22" spans="1:7" ht="79.5" customHeight="1">
      <c r="A22" s="2236" t="s">
        <v>7569</v>
      </c>
      <c r="B22" s="2236"/>
      <c r="C22" s="2236"/>
      <c r="D22" s="2236" t="s">
        <v>1392</v>
      </c>
      <c r="E22" s="2236"/>
      <c r="F22" s="2236"/>
    </row>
    <row r="23" spans="1:7" ht="15.75">
      <c r="A23" s="489"/>
      <c r="B23" s="628"/>
      <c r="C23" s="50"/>
      <c r="D23" s="628"/>
      <c r="E23" s="1164"/>
      <c r="F23" s="1160"/>
    </row>
    <row r="24" spans="1:7" ht="15.75">
      <c r="A24" s="489"/>
      <c r="B24" s="628"/>
      <c r="C24" s="50"/>
      <c r="D24" s="628"/>
      <c r="E24" s="1164"/>
      <c r="F24" s="1160"/>
    </row>
    <row r="25" spans="1:7" ht="15.75">
      <c r="A25" s="489"/>
      <c r="B25" s="628"/>
      <c r="C25" s="50"/>
      <c r="D25" s="628"/>
      <c r="E25" s="1164"/>
      <c r="F25" s="1160"/>
    </row>
    <row r="31" spans="1:7" ht="15.75">
      <c r="A31" s="2234" t="s">
        <v>133</v>
      </c>
      <c r="B31" s="2234"/>
      <c r="C31" s="2234"/>
      <c r="D31" s="2234"/>
      <c r="E31" s="2234"/>
      <c r="F31" s="2234"/>
      <c r="G31" s="1631"/>
    </row>
    <row r="32" spans="1:7" ht="15.75">
      <c r="A32" s="2234" t="s">
        <v>26066</v>
      </c>
      <c r="B32" s="2234"/>
      <c r="C32" s="2234"/>
      <c r="D32" s="2234"/>
      <c r="E32" s="2234"/>
      <c r="F32" s="2234"/>
      <c r="G32" s="1631"/>
    </row>
    <row r="33" spans="1:7" ht="15.75">
      <c r="A33" s="2234" t="s">
        <v>6436</v>
      </c>
      <c r="B33" s="2234"/>
      <c r="C33" s="2234"/>
      <c r="D33" s="2234"/>
      <c r="E33" s="2234"/>
      <c r="F33" s="2234"/>
      <c r="G33" s="1631"/>
    </row>
    <row r="34" spans="1:7" ht="31.5">
      <c r="A34" s="46" t="s">
        <v>134</v>
      </c>
      <c r="B34" s="173" t="s">
        <v>135</v>
      </c>
      <c r="C34" s="173" t="s">
        <v>0</v>
      </c>
      <c r="D34" s="173" t="s">
        <v>136</v>
      </c>
      <c r="E34" s="295" t="s">
        <v>13320</v>
      </c>
      <c r="F34" s="173" t="s">
        <v>1646</v>
      </c>
      <c r="G34" s="1631"/>
    </row>
    <row r="35" spans="1:7" ht="15.75">
      <c r="A35" s="49"/>
      <c r="B35" s="173" t="s">
        <v>555</v>
      </c>
      <c r="C35" s="49"/>
      <c r="D35" s="49"/>
      <c r="E35" s="191"/>
      <c r="F35" s="49"/>
      <c r="G35" s="1631"/>
    </row>
    <row r="36" spans="1:7" ht="126">
      <c r="A36" s="49">
        <v>1</v>
      </c>
      <c r="B36" s="50" t="s">
        <v>25951</v>
      </c>
      <c r="C36" s="50" t="s">
        <v>26079</v>
      </c>
      <c r="D36" s="50" t="s">
        <v>25952</v>
      </c>
      <c r="E36" s="191">
        <v>1928066.06</v>
      </c>
      <c r="F36" s="49" t="s">
        <v>466</v>
      </c>
      <c r="G36" s="1631"/>
    </row>
    <row r="37" spans="1:7" ht="15.75">
      <c r="A37" s="49"/>
      <c r="B37" s="2215" t="s">
        <v>930</v>
      </c>
      <c r="C37" s="2216"/>
      <c r="D37" s="173"/>
      <c r="E37" s="295"/>
      <c r="F37" s="49"/>
      <c r="G37" s="1631"/>
    </row>
    <row r="38" spans="1:7" ht="47.25">
      <c r="A38" s="49">
        <v>2</v>
      </c>
      <c r="B38" s="50" t="s">
        <v>25955</v>
      </c>
      <c r="C38" s="50" t="s">
        <v>26080</v>
      </c>
      <c r="D38" s="50" t="s">
        <v>25956</v>
      </c>
      <c r="E38" s="191">
        <v>100000</v>
      </c>
      <c r="F38" s="49" t="s">
        <v>763</v>
      </c>
      <c r="G38" s="1631"/>
    </row>
    <row r="39" spans="1:7" ht="47.25">
      <c r="A39" s="49">
        <v>3</v>
      </c>
      <c r="B39" s="50" t="s">
        <v>25957</v>
      </c>
      <c r="C39" s="50" t="s">
        <v>26081</v>
      </c>
      <c r="D39" s="50" t="s">
        <v>25956</v>
      </c>
      <c r="E39" s="191">
        <v>100000</v>
      </c>
      <c r="F39" s="49" t="s">
        <v>763</v>
      </c>
      <c r="G39" s="1631"/>
    </row>
    <row r="40" spans="1:7" ht="47.25">
      <c r="A40" s="49">
        <v>4</v>
      </c>
      <c r="B40" s="50" t="s">
        <v>25958</v>
      </c>
      <c r="C40" s="50" t="s">
        <v>26082</v>
      </c>
      <c r="D40" s="50" t="s">
        <v>25956</v>
      </c>
      <c r="E40" s="191">
        <v>100000</v>
      </c>
      <c r="F40" s="49" t="s">
        <v>763</v>
      </c>
      <c r="G40" s="1631"/>
    </row>
    <row r="41" spans="1:7" ht="47.25">
      <c r="A41" s="49">
        <v>5</v>
      </c>
      <c r="B41" s="50" t="s">
        <v>25959</v>
      </c>
      <c r="C41" s="50" t="s">
        <v>26083</v>
      </c>
      <c r="D41" s="50" t="s">
        <v>25956</v>
      </c>
      <c r="E41" s="191">
        <v>100000</v>
      </c>
      <c r="F41" s="49" t="s">
        <v>763</v>
      </c>
      <c r="G41" s="1631"/>
    </row>
    <row r="42" spans="1:7" ht="47.25">
      <c r="A42" s="49">
        <v>6</v>
      </c>
      <c r="B42" s="50" t="s">
        <v>25960</v>
      </c>
      <c r="C42" s="50" t="s">
        <v>26084</v>
      </c>
      <c r="D42" s="50" t="s">
        <v>25956</v>
      </c>
      <c r="E42" s="191">
        <v>100000</v>
      </c>
      <c r="F42" s="49" t="s">
        <v>763</v>
      </c>
      <c r="G42" s="1631"/>
    </row>
    <row r="43" spans="1:7" ht="47.25">
      <c r="A43" s="49">
        <v>7</v>
      </c>
      <c r="B43" s="50" t="s">
        <v>25961</v>
      </c>
      <c r="C43" s="50" t="s">
        <v>26085</v>
      </c>
      <c r="D43" s="50" t="s">
        <v>25956</v>
      </c>
      <c r="E43" s="191">
        <v>100000</v>
      </c>
      <c r="F43" s="49" t="s">
        <v>763</v>
      </c>
      <c r="G43" s="1631"/>
    </row>
    <row r="44" spans="1:7" ht="47.25">
      <c r="A44" s="49">
        <v>8</v>
      </c>
      <c r="B44" s="50" t="s">
        <v>25962</v>
      </c>
      <c r="C44" s="50" t="s">
        <v>26086</v>
      </c>
      <c r="D44" s="50" t="s">
        <v>25956</v>
      </c>
      <c r="E44" s="191">
        <v>100000</v>
      </c>
      <c r="F44" s="49" t="s">
        <v>763</v>
      </c>
      <c r="G44" s="1631"/>
    </row>
    <row r="45" spans="1:7" ht="47.25">
      <c r="A45" s="49">
        <v>9</v>
      </c>
      <c r="B45" s="50" t="s">
        <v>25963</v>
      </c>
      <c r="C45" s="50" t="s">
        <v>26087</v>
      </c>
      <c r="D45" s="50" t="s">
        <v>25956</v>
      </c>
      <c r="E45" s="191">
        <v>100000</v>
      </c>
      <c r="F45" s="49" t="s">
        <v>763</v>
      </c>
      <c r="G45" s="1631"/>
    </row>
    <row r="46" spans="1:7" ht="47.25">
      <c r="A46" s="49">
        <v>10</v>
      </c>
      <c r="B46" s="50" t="s">
        <v>25964</v>
      </c>
      <c r="C46" s="50" t="s">
        <v>26088</v>
      </c>
      <c r="D46" s="50" t="s">
        <v>25956</v>
      </c>
      <c r="E46" s="191">
        <v>100000</v>
      </c>
      <c r="F46" s="49" t="s">
        <v>763</v>
      </c>
      <c r="G46" s="1631"/>
    </row>
    <row r="47" spans="1:7" ht="15.75">
      <c r="A47" s="49"/>
      <c r="B47" s="2215" t="s">
        <v>810</v>
      </c>
      <c r="C47" s="2216"/>
      <c r="D47" s="173"/>
      <c r="E47" s="295"/>
      <c r="F47" s="49"/>
      <c r="G47" s="1631"/>
    </row>
    <row r="48" spans="1:7" ht="47.25">
      <c r="A48" s="49">
        <v>11</v>
      </c>
      <c r="B48" s="50" t="s">
        <v>21622</v>
      </c>
      <c r="C48" s="50" t="s">
        <v>26089</v>
      </c>
      <c r="D48" s="51" t="s">
        <v>25965</v>
      </c>
      <c r="E48" s="373">
        <v>135000</v>
      </c>
      <c r="F48" s="49" t="s">
        <v>763</v>
      </c>
      <c r="G48" s="1631"/>
    </row>
    <row r="49" spans="1:7" ht="47.25">
      <c r="A49" s="49">
        <v>12</v>
      </c>
      <c r="B49" s="50" t="s">
        <v>25966</v>
      </c>
      <c r="C49" s="50" t="s">
        <v>26090</v>
      </c>
      <c r="D49" s="51" t="s">
        <v>25967</v>
      </c>
      <c r="E49" s="373">
        <v>335000</v>
      </c>
      <c r="F49" s="49" t="s">
        <v>763</v>
      </c>
      <c r="G49" s="1631"/>
    </row>
    <row r="50" spans="1:7" ht="47.25">
      <c r="A50" s="49">
        <v>13</v>
      </c>
      <c r="B50" s="50" t="s">
        <v>25968</v>
      </c>
      <c r="C50" s="50" t="s">
        <v>26091</v>
      </c>
      <c r="D50" s="51" t="s">
        <v>25969</v>
      </c>
      <c r="E50" s="373">
        <v>205000</v>
      </c>
      <c r="F50" s="49" t="s">
        <v>763</v>
      </c>
      <c r="G50" s="1631"/>
    </row>
    <row r="51" spans="1:7" ht="47.25">
      <c r="A51" s="49">
        <v>14</v>
      </c>
      <c r="B51" s="50" t="s">
        <v>25970</v>
      </c>
      <c r="C51" s="50" t="s">
        <v>26092</v>
      </c>
      <c r="D51" s="51" t="s">
        <v>25971</v>
      </c>
      <c r="E51" s="373">
        <v>340000</v>
      </c>
      <c r="F51" s="49" t="s">
        <v>763</v>
      </c>
      <c r="G51" s="1631"/>
    </row>
    <row r="52" spans="1:7" ht="47.25">
      <c r="A52" s="49">
        <v>15</v>
      </c>
      <c r="B52" s="50" t="s">
        <v>25972</v>
      </c>
      <c r="C52" s="50" t="s">
        <v>26093</v>
      </c>
      <c r="D52" s="51" t="s">
        <v>25973</v>
      </c>
      <c r="E52" s="373">
        <v>175000</v>
      </c>
      <c r="F52" s="49" t="s">
        <v>763</v>
      </c>
      <c r="G52" s="1631"/>
    </row>
    <row r="53" spans="1:7" ht="47.25">
      <c r="A53" s="49">
        <v>16</v>
      </c>
      <c r="B53" s="50" t="s">
        <v>25974</v>
      </c>
      <c r="C53" s="50" t="s">
        <v>26094</v>
      </c>
      <c r="D53" s="51" t="s">
        <v>25975</v>
      </c>
      <c r="E53" s="373">
        <v>460000</v>
      </c>
      <c r="F53" s="49" t="s">
        <v>763</v>
      </c>
      <c r="G53" s="1631"/>
    </row>
    <row r="54" spans="1:7" ht="47.25">
      <c r="A54" s="49">
        <v>17</v>
      </c>
      <c r="B54" s="50" t="s">
        <v>25976</v>
      </c>
      <c r="C54" s="50" t="s">
        <v>26095</v>
      </c>
      <c r="D54" s="51" t="s">
        <v>25977</v>
      </c>
      <c r="E54" s="373">
        <v>185000</v>
      </c>
      <c r="F54" s="49" t="s">
        <v>763</v>
      </c>
      <c r="G54" s="1631"/>
    </row>
    <row r="55" spans="1:7" ht="47.25">
      <c r="A55" s="49">
        <v>18</v>
      </c>
      <c r="B55" s="50" t="s">
        <v>25978</v>
      </c>
      <c r="C55" s="50" t="s">
        <v>26096</v>
      </c>
      <c r="D55" s="51" t="s">
        <v>25979</v>
      </c>
      <c r="E55" s="373">
        <v>220000</v>
      </c>
      <c r="F55" s="49" t="s">
        <v>763</v>
      </c>
      <c r="G55" s="1631"/>
    </row>
    <row r="56" spans="1:7" ht="47.25">
      <c r="A56" s="49">
        <v>19</v>
      </c>
      <c r="B56" s="50" t="s">
        <v>25980</v>
      </c>
      <c r="C56" s="50" t="s">
        <v>26097</v>
      </c>
      <c r="D56" s="51" t="s">
        <v>25981</v>
      </c>
      <c r="E56" s="373">
        <v>425000</v>
      </c>
      <c r="F56" s="49" t="s">
        <v>763</v>
      </c>
      <c r="G56" s="1631"/>
    </row>
    <row r="57" spans="1:7" ht="47.25">
      <c r="A57" s="49">
        <v>20</v>
      </c>
      <c r="B57" s="50" t="s">
        <v>25982</v>
      </c>
      <c r="C57" s="50" t="s">
        <v>26098</v>
      </c>
      <c r="D57" s="51" t="s">
        <v>25983</v>
      </c>
      <c r="E57" s="373">
        <v>245000</v>
      </c>
      <c r="F57" s="49" t="s">
        <v>763</v>
      </c>
      <c r="G57" s="1631"/>
    </row>
    <row r="58" spans="1:7" ht="47.25">
      <c r="A58" s="49">
        <v>21</v>
      </c>
      <c r="B58" s="50" t="s">
        <v>25984</v>
      </c>
      <c r="C58" s="50" t="s">
        <v>26099</v>
      </c>
      <c r="D58" s="51" t="s">
        <v>25985</v>
      </c>
      <c r="E58" s="373">
        <v>110000</v>
      </c>
      <c r="F58" s="49" t="s">
        <v>763</v>
      </c>
      <c r="G58" s="1631"/>
    </row>
    <row r="59" spans="1:7" ht="47.25">
      <c r="A59" s="49">
        <v>22</v>
      </c>
      <c r="B59" s="50" t="s">
        <v>25986</v>
      </c>
      <c r="C59" s="50" t="s">
        <v>26100</v>
      </c>
      <c r="D59" s="51" t="s">
        <v>25987</v>
      </c>
      <c r="E59" s="373">
        <v>400000</v>
      </c>
      <c r="F59" s="49" t="s">
        <v>763</v>
      </c>
      <c r="G59" s="1631"/>
    </row>
    <row r="60" spans="1:7" ht="47.25">
      <c r="A60" s="49">
        <v>23</v>
      </c>
      <c r="B60" s="50" t="s">
        <v>8333</v>
      </c>
      <c r="C60" s="50" t="s">
        <v>26101</v>
      </c>
      <c r="D60" s="51" t="s">
        <v>25988</v>
      </c>
      <c r="E60" s="373">
        <v>300000</v>
      </c>
      <c r="F60" s="49" t="s">
        <v>763</v>
      </c>
      <c r="G60" s="1631"/>
    </row>
    <row r="61" spans="1:7" ht="47.25">
      <c r="A61" s="49">
        <v>24</v>
      </c>
      <c r="B61" s="50" t="s">
        <v>25989</v>
      </c>
      <c r="C61" s="50" t="s">
        <v>26102</v>
      </c>
      <c r="D61" s="51" t="s">
        <v>25990</v>
      </c>
      <c r="E61" s="373">
        <v>170000</v>
      </c>
      <c r="F61" s="49" t="s">
        <v>763</v>
      </c>
      <c r="G61" s="1631"/>
    </row>
    <row r="62" spans="1:7" ht="47.25">
      <c r="A62" s="49">
        <v>25</v>
      </c>
      <c r="B62" s="50" t="s">
        <v>25991</v>
      </c>
      <c r="C62" s="50" t="s">
        <v>26103</v>
      </c>
      <c r="D62" s="51" t="s">
        <v>25992</v>
      </c>
      <c r="E62" s="373">
        <v>295000</v>
      </c>
      <c r="F62" s="49" t="s">
        <v>763</v>
      </c>
      <c r="G62" s="1631"/>
    </row>
    <row r="63" spans="1:7" ht="47.25">
      <c r="A63" s="49">
        <v>26</v>
      </c>
      <c r="B63" s="50" t="s">
        <v>25993</v>
      </c>
      <c r="C63" s="50" t="s">
        <v>26104</v>
      </c>
      <c r="D63" s="51" t="s">
        <v>25994</v>
      </c>
      <c r="E63" s="373">
        <v>540000</v>
      </c>
      <c r="F63" s="49" t="s">
        <v>763</v>
      </c>
      <c r="G63" s="1631"/>
    </row>
    <row r="64" spans="1:7" ht="47.25">
      <c r="A64" s="49">
        <v>27</v>
      </c>
      <c r="B64" s="50" t="s">
        <v>25995</v>
      </c>
      <c r="C64" s="50" t="s">
        <v>26105</v>
      </c>
      <c r="D64" s="51" t="s">
        <v>25996</v>
      </c>
      <c r="E64" s="373">
        <v>330000</v>
      </c>
      <c r="F64" s="49" t="s">
        <v>763</v>
      </c>
      <c r="G64" s="1631"/>
    </row>
    <row r="65" spans="1:7" ht="47.25">
      <c r="A65" s="49">
        <v>28</v>
      </c>
      <c r="B65" s="50" t="s">
        <v>25997</v>
      </c>
      <c r="C65" s="50" t="s">
        <v>26106</v>
      </c>
      <c r="D65" s="51" t="s">
        <v>25998</v>
      </c>
      <c r="E65" s="373">
        <v>195000</v>
      </c>
      <c r="F65" s="49" t="s">
        <v>763</v>
      </c>
      <c r="G65" s="1631"/>
    </row>
    <row r="66" spans="1:7" ht="47.25">
      <c r="A66" s="49">
        <v>29</v>
      </c>
      <c r="B66" s="50" t="s">
        <v>25999</v>
      </c>
      <c r="C66" s="50" t="s">
        <v>26107</v>
      </c>
      <c r="D66" s="51" t="s">
        <v>26000</v>
      </c>
      <c r="E66" s="373">
        <v>100000</v>
      </c>
      <c r="F66" s="49" t="s">
        <v>763</v>
      </c>
      <c r="G66" s="1631"/>
    </row>
    <row r="67" spans="1:7" ht="47.25">
      <c r="A67" s="49">
        <v>30</v>
      </c>
      <c r="B67" s="50" t="s">
        <v>26001</v>
      </c>
      <c r="C67" s="50" t="s">
        <v>26108</v>
      </c>
      <c r="D67" s="51" t="s">
        <v>25979</v>
      </c>
      <c r="E67" s="373">
        <v>220000</v>
      </c>
      <c r="F67" s="49" t="s">
        <v>763</v>
      </c>
      <c r="G67" s="1631"/>
    </row>
    <row r="68" spans="1:7" ht="47.25">
      <c r="A68" s="49">
        <v>31</v>
      </c>
      <c r="B68" s="50" t="s">
        <v>4909</v>
      </c>
      <c r="C68" s="50" t="s">
        <v>26109</v>
      </c>
      <c r="D68" s="51" t="s">
        <v>26002</v>
      </c>
      <c r="E68" s="373">
        <v>165000</v>
      </c>
      <c r="F68" s="49" t="s">
        <v>763</v>
      </c>
      <c r="G68" s="1631"/>
    </row>
    <row r="69" spans="1:7" ht="47.25">
      <c r="A69" s="49">
        <v>32</v>
      </c>
      <c r="B69" s="50" t="s">
        <v>26003</v>
      </c>
      <c r="C69" s="50" t="s">
        <v>26110</v>
      </c>
      <c r="D69" s="51" t="s">
        <v>25996</v>
      </c>
      <c r="E69" s="373">
        <v>330000</v>
      </c>
      <c r="F69" s="49" t="s">
        <v>763</v>
      </c>
      <c r="G69" s="1631"/>
    </row>
    <row r="70" spans="1:7" ht="47.25">
      <c r="A70" s="49">
        <v>33</v>
      </c>
      <c r="B70" s="50" t="s">
        <v>26004</v>
      </c>
      <c r="C70" s="50" t="s">
        <v>26111</v>
      </c>
      <c r="D70" s="51" t="s">
        <v>26005</v>
      </c>
      <c r="E70" s="373">
        <v>415000</v>
      </c>
      <c r="F70" s="49" t="s">
        <v>763</v>
      </c>
      <c r="G70" s="1631"/>
    </row>
    <row r="71" spans="1:7" ht="47.25">
      <c r="A71" s="49">
        <v>34</v>
      </c>
      <c r="B71" s="50" t="s">
        <v>26006</v>
      </c>
      <c r="C71" s="50" t="s">
        <v>26112</v>
      </c>
      <c r="D71" s="51" t="s">
        <v>26007</v>
      </c>
      <c r="E71" s="373">
        <v>250000</v>
      </c>
      <c r="F71" s="49" t="s">
        <v>763</v>
      </c>
      <c r="G71" s="1631"/>
    </row>
    <row r="72" spans="1:7" ht="47.25">
      <c r="A72" s="49">
        <v>35</v>
      </c>
      <c r="B72" s="50" t="s">
        <v>26008</v>
      </c>
      <c r="C72" s="50" t="s">
        <v>26113</v>
      </c>
      <c r="D72" s="51" t="s">
        <v>26000</v>
      </c>
      <c r="E72" s="373">
        <v>100000</v>
      </c>
      <c r="F72" s="49" t="s">
        <v>763</v>
      </c>
      <c r="G72" s="1631"/>
    </row>
    <row r="73" spans="1:7" ht="47.25">
      <c r="A73" s="49">
        <v>36</v>
      </c>
      <c r="B73" s="50" t="s">
        <v>26009</v>
      </c>
      <c r="C73" s="50" t="s">
        <v>26114</v>
      </c>
      <c r="D73" s="51" t="s">
        <v>26010</v>
      </c>
      <c r="E73" s="373">
        <v>650000</v>
      </c>
      <c r="F73" s="49" t="s">
        <v>763</v>
      </c>
      <c r="G73" s="1631"/>
    </row>
    <row r="74" spans="1:7" ht="47.25">
      <c r="A74" s="49">
        <v>37</v>
      </c>
      <c r="B74" s="50" t="s">
        <v>26011</v>
      </c>
      <c r="C74" s="50" t="s">
        <v>26115</v>
      </c>
      <c r="D74" s="51" t="s">
        <v>26012</v>
      </c>
      <c r="E74" s="373">
        <v>255000</v>
      </c>
      <c r="F74" s="49" t="s">
        <v>763</v>
      </c>
      <c r="G74" s="1631"/>
    </row>
    <row r="75" spans="1:7" ht="47.25">
      <c r="A75" s="49">
        <v>38</v>
      </c>
      <c r="B75" s="50" t="s">
        <v>12154</v>
      </c>
      <c r="C75" s="50" t="s">
        <v>26116</v>
      </c>
      <c r="D75" s="51" t="s">
        <v>26013</v>
      </c>
      <c r="E75" s="373">
        <v>180000</v>
      </c>
      <c r="F75" s="49" t="s">
        <v>763</v>
      </c>
      <c r="G75" s="1631"/>
    </row>
    <row r="76" spans="1:7" ht="47.25">
      <c r="A76" s="49">
        <v>39</v>
      </c>
      <c r="B76" s="50" t="s">
        <v>1905</v>
      </c>
      <c r="C76" s="50" t="s">
        <v>26117</v>
      </c>
      <c r="D76" s="51" t="s">
        <v>26014</v>
      </c>
      <c r="E76" s="373">
        <v>365000</v>
      </c>
      <c r="F76" s="49" t="s">
        <v>763</v>
      </c>
      <c r="G76" s="1631"/>
    </row>
    <row r="77" spans="1:7" ht="47.25">
      <c r="A77" s="49">
        <v>40</v>
      </c>
      <c r="B77" s="50" t="s">
        <v>10888</v>
      </c>
      <c r="C77" s="50" t="s">
        <v>26118</v>
      </c>
      <c r="D77" s="51" t="s">
        <v>26015</v>
      </c>
      <c r="E77" s="373">
        <v>140000</v>
      </c>
      <c r="F77" s="49" t="s">
        <v>763</v>
      </c>
      <c r="G77" s="1631"/>
    </row>
    <row r="78" spans="1:7" ht="47.25">
      <c r="A78" s="49">
        <v>41</v>
      </c>
      <c r="B78" s="50" t="s">
        <v>26016</v>
      </c>
      <c r="C78" s="50" t="s">
        <v>26119</v>
      </c>
      <c r="D78" s="51" t="s">
        <v>26017</v>
      </c>
      <c r="E78" s="373">
        <v>345000</v>
      </c>
      <c r="F78" s="49" t="s">
        <v>763</v>
      </c>
      <c r="G78" s="1631"/>
    </row>
    <row r="79" spans="1:7" ht="47.25">
      <c r="A79" s="49">
        <v>42</v>
      </c>
      <c r="B79" s="50" t="s">
        <v>5459</v>
      </c>
      <c r="C79" s="50" t="s">
        <v>26120</v>
      </c>
      <c r="D79" s="51" t="s">
        <v>26018</v>
      </c>
      <c r="E79" s="373">
        <v>325000</v>
      </c>
      <c r="F79" s="49" t="s">
        <v>763</v>
      </c>
      <c r="G79" s="1631"/>
    </row>
    <row r="80" spans="1:7" ht="47.25">
      <c r="A80" s="49">
        <v>43</v>
      </c>
      <c r="B80" s="50" t="s">
        <v>26019</v>
      </c>
      <c r="C80" s="50" t="s">
        <v>26121</v>
      </c>
      <c r="D80" s="51" t="s">
        <v>26020</v>
      </c>
      <c r="E80" s="373">
        <v>410000</v>
      </c>
      <c r="F80" s="49" t="s">
        <v>763</v>
      </c>
      <c r="G80" s="1631"/>
    </row>
    <row r="81" spans="1:7" ht="47.25">
      <c r="A81" s="49">
        <v>44</v>
      </c>
      <c r="B81" s="50" t="s">
        <v>26021</v>
      </c>
      <c r="C81" s="50" t="s">
        <v>26122</v>
      </c>
      <c r="D81" s="51" t="s">
        <v>26022</v>
      </c>
      <c r="E81" s="373">
        <v>80000</v>
      </c>
      <c r="F81" s="49" t="s">
        <v>763</v>
      </c>
      <c r="G81" s="1631"/>
    </row>
    <row r="82" spans="1:7" ht="47.25">
      <c r="A82" s="49">
        <v>45</v>
      </c>
      <c r="B82" s="50" t="s">
        <v>26023</v>
      </c>
      <c r="C82" s="50" t="s">
        <v>26123</v>
      </c>
      <c r="D82" s="51" t="s">
        <v>26024</v>
      </c>
      <c r="E82" s="373">
        <v>370000</v>
      </c>
      <c r="F82" s="49" t="s">
        <v>763</v>
      </c>
      <c r="G82" s="1631"/>
    </row>
    <row r="83" spans="1:7" ht="47.25">
      <c r="A83" s="49">
        <v>46</v>
      </c>
      <c r="B83" s="50" t="s">
        <v>26025</v>
      </c>
      <c r="C83" s="50" t="s">
        <v>26124</v>
      </c>
      <c r="D83" s="51" t="s">
        <v>26026</v>
      </c>
      <c r="E83" s="373">
        <v>240000</v>
      </c>
      <c r="F83" s="49" t="s">
        <v>763</v>
      </c>
      <c r="G83" s="1631"/>
    </row>
    <row r="84" spans="1:7" ht="47.25">
      <c r="A84" s="49">
        <v>47</v>
      </c>
      <c r="B84" s="50" t="s">
        <v>26027</v>
      </c>
      <c r="C84" s="50" t="s">
        <v>26125</v>
      </c>
      <c r="D84" s="51" t="s">
        <v>26013</v>
      </c>
      <c r="E84" s="373">
        <v>180000</v>
      </c>
      <c r="F84" s="49" t="s">
        <v>763</v>
      </c>
      <c r="G84" s="1631"/>
    </row>
    <row r="85" spans="1:7" ht="47.25">
      <c r="A85" s="49">
        <v>48</v>
      </c>
      <c r="B85" s="50" t="s">
        <v>26028</v>
      </c>
      <c r="C85" s="50" t="s">
        <v>26126</v>
      </c>
      <c r="D85" s="51" t="s">
        <v>26013</v>
      </c>
      <c r="E85" s="373">
        <v>180000</v>
      </c>
      <c r="F85" s="49" t="s">
        <v>763</v>
      </c>
      <c r="G85" s="1631"/>
    </row>
    <row r="86" spans="1:7" ht="47.25">
      <c r="A86" s="49">
        <v>49</v>
      </c>
      <c r="B86" s="50" t="s">
        <v>26029</v>
      </c>
      <c r="C86" s="50" t="s">
        <v>26127</v>
      </c>
      <c r="D86" s="51" t="s">
        <v>26030</v>
      </c>
      <c r="E86" s="373">
        <v>275000</v>
      </c>
      <c r="F86" s="49" t="s">
        <v>763</v>
      </c>
      <c r="G86" s="1631"/>
    </row>
    <row r="87" spans="1:7" ht="47.25">
      <c r="A87" s="49">
        <v>50</v>
      </c>
      <c r="B87" s="50" t="s">
        <v>8082</v>
      </c>
      <c r="C87" s="50" t="s">
        <v>26128</v>
      </c>
      <c r="D87" s="51" t="s">
        <v>26031</v>
      </c>
      <c r="E87" s="373">
        <v>350000</v>
      </c>
      <c r="F87" s="49" t="s">
        <v>763</v>
      </c>
      <c r="G87" s="1631"/>
    </row>
    <row r="88" spans="1:7" ht="47.25">
      <c r="A88" s="49">
        <v>51</v>
      </c>
      <c r="B88" s="50" t="s">
        <v>26032</v>
      </c>
      <c r="C88" s="50" t="s">
        <v>26129</v>
      </c>
      <c r="D88" s="51" t="s">
        <v>25985</v>
      </c>
      <c r="E88" s="373">
        <v>110000</v>
      </c>
      <c r="F88" s="49" t="s">
        <v>763</v>
      </c>
      <c r="G88" s="1631"/>
    </row>
    <row r="89" spans="1:7" ht="47.25">
      <c r="A89" s="49">
        <v>52</v>
      </c>
      <c r="B89" s="50" t="s">
        <v>26033</v>
      </c>
      <c r="C89" s="50" t="s">
        <v>26130</v>
      </c>
      <c r="D89" s="51" t="s">
        <v>25983</v>
      </c>
      <c r="E89" s="373">
        <v>245000</v>
      </c>
      <c r="F89" s="49" t="s">
        <v>763</v>
      </c>
      <c r="G89" s="1631"/>
    </row>
    <row r="90" spans="1:7" ht="47.25">
      <c r="A90" s="49">
        <v>53</v>
      </c>
      <c r="B90" s="50" t="s">
        <v>26034</v>
      </c>
      <c r="C90" s="50" t="s">
        <v>26131</v>
      </c>
      <c r="D90" s="51" t="s">
        <v>26035</v>
      </c>
      <c r="E90" s="373">
        <v>270000</v>
      </c>
      <c r="F90" s="49" t="s">
        <v>763</v>
      </c>
      <c r="G90" s="1631"/>
    </row>
    <row r="91" spans="1:7" ht="47.25">
      <c r="A91" s="49">
        <v>54</v>
      </c>
      <c r="B91" s="50" t="s">
        <v>26036</v>
      </c>
      <c r="C91" s="50" t="s">
        <v>26132</v>
      </c>
      <c r="D91" s="51" t="s">
        <v>26037</v>
      </c>
      <c r="E91" s="373">
        <v>415000</v>
      </c>
      <c r="F91" s="49" t="s">
        <v>763</v>
      </c>
      <c r="G91" s="1631"/>
    </row>
    <row r="92" spans="1:7" ht="47.25">
      <c r="A92" s="49">
        <v>55</v>
      </c>
      <c r="B92" s="50" t="s">
        <v>26038</v>
      </c>
      <c r="C92" s="50" t="s">
        <v>26133</v>
      </c>
      <c r="D92" s="51" t="s">
        <v>26039</v>
      </c>
      <c r="E92" s="373">
        <v>225000</v>
      </c>
      <c r="F92" s="49" t="s">
        <v>763</v>
      </c>
      <c r="G92" s="1631"/>
    </row>
    <row r="93" spans="1:7" ht="47.25">
      <c r="A93" s="49">
        <v>56</v>
      </c>
      <c r="B93" s="50" t="s">
        <v>26040</v>
      </c>
      <c r="C93" s="50" t="s">
        <v>26134</v>
      </c>
      <c r="D93" s="51" t="s">
        <v>26041</v>
      </c>
      <c r="E93" s="373">
        <v>210000</v>
      </c>
      <c r="F93" s="49" t="s">
        <v>763</v>
      </c>
      <c r="G93" s="1631"/>
    </row>
    <row r="94" spans="1:7" ht="47.25">
      <c r="A94" s="49">
        <v>57</v>
      </c>
      <c r="B94" s="50" t="s">
        <v>26042</v>
      </c>
      <c r="C94" s="50" t="s">
        <v>26135</v>
      </c>
      <c r="D94" s="51" t="s">
        <v>26043</v>
      </c>
      <c r="E94" s="373">
        <v>280000</v>
      </c>
      <c r="F94" s="49" t="s">
        <v>763</v>
      </c>
      <c r="G94" s="1631"/>
    </row>
    <row r="95" spans="1:7" ht="47.25">
      <c r="A95" s="49">
        <v>58</v>
      </c>
      <c r="B95" s="50" t="s">
        <v>26044</v>
      </c>
      <c r="C95" s="50" t="s">
        <v>26136</v>
      </c>
      <c r="D95" s="51" t="s">
        <v>26045</v>
      </c>
      <c r="E95" s="373">
        <v>325000</v>
      </c>
      <c r="F95" s="49" t="s">
        <v>763</v>
      </c>
      <c r="G95" s="1631"/>
    </row>
    <row r="96" spans="1:7" ht="15.75">
      <c r="A96" s="49"/>
      <c r="B96" s="2215" t="s">
        <v>535</v>
      </c>
      <c r="C96" s="2216"/>
      <c r="D96" s="49"/>
      <c r="E96" s="191"/>
      <c r="F96" s="49"/>
      <c r="G96" s="1631"/>
    </row>
    <row r="97" spans="1:7" ht="189">
      <c r="A97" s="49">
        <v>59</v>
      </c>
      <c r="B97" s="50" t="s">
        <v>26046</v>
      </c>
      <c r="C97" s="50" t="s">
        <v>26137</v>
      </c>
      <c r="D97" s="60" t="s">
        <v>26047</v>
      </c>
      <c r="E97" s="191">
        <v>7210000</v>
      </c>
      <c r="F97" s="49" t="s">
        <v>763</v>
      </c>
      <c r="G97" s="1631"/>
    </row>
    <row r="98" spans="1:7" ht="110.25">
      <c r="A98" s="49">
        <v>60</v>
      </c>
      <c r="B98" s="50" t="s">
        <v>26048</v>
      </c>
      <c r="C98" s="50" t="s">
        <v>26138</v>
      </c>
      <c r="D98" s="50" t="s">
        <v>26049</v>
      </c>
      <c r="E98" s="191">
        <v>8300000</v>
      </c>
      <c r="F98" s="49" t="s">
        <v>763</v>
      </c>
      <c r="G98" s="1631"/>
    </row>
    <row r="99" spans="1:7" ht="47.25">
      <c r="A99" s="49">
        <v>61</v>
      </c>
      <c r="B99" s="50" t="s">
        <v>26050</v>
      </c>
      <c r="C99" s="50" t="s">
        <v>26139</v>
      </c>
      <c r="D99" s="50" t="s">
        <v>11466</v>
      </c>
      <c r="E99" s="191">
        <v>7200000</v>
      </c>
      <c r="F99" s="49" t="s">
        <v>763</v>
      </c>
      <c r="G99" s="1631"/>
    </row>
    <row r="100" spans="1:7" ht="78.75">
      <c r="A100" s="49">
        <v>62</v>
      </c>
      <c r="B100" s="50" t="s">
        <v>25955</v>
      </c>
      <c r="C100" s="50" t="s">
        <v>26140</v>
      </c>
      <c r="D100" s="50" t="s">
        <v>26051</v>
      </c>
      <c r="E100" s="191">
        <v>500000</v>
      </c>
      <c r="F100" s="49" t="s">
        <v>583</v>
      </c>
      <c r="G100" s="1631"/>
    </row>
    <row r="101" spans="1:7" ht="63">
      <c r="A101" s="49">
        <v>63</v>
      </c>
      <c r="B101" s="50" t="s">
        <v>25957</v>
      </c>
      <c r="C101" s="50" t="s">
        <v>26141</v>
      </c>
      <c r="D101" s="50" t="s">
        <v>26052</v>
      </c>
      <c r="E101" s="191">
        <v>1100000</v>
      </c>
      <c r="F101" s="49" t="s">
        <v>118</v>
      </c>
      <c r="G101" s="1631"/>
    </row>
    <row r="102" spans="1:7" ht="47.25">
      <c r="A102" s="49">
        <v>64</v>
      </c>
      <c r="B102" s="50" t="s">
        <v>26053</v>
      </c>
      <c r="C102" s="50" t="s">
        <v>26142</v>
      </c>
      <c r="D102" s="50" t="s">
        <v>26054</v>
      </c>
      <c r="E102" s="191">
        <v>200000</v>
      </c>
      <c r="F102" s="49" t="s">
        <v>118</v>
      </c>
      <c r="G102" s="1631"/>
    </row>
    <row r="103" spans="1:7" ht="15.75">
      <c r="A103" s="49"/>
      <c r="B103" s="2215" t="s">
        <v>148</v>
      </c>
      <c r="C103" s="2216"/>
      <c r="D103" s="49"/>
      <c r="E103" s="191"/>
      <c r="F103" s="49"/>
      <c r="G103" s="1631"/>
    </row>
    <row r="104" spans="1:7" ht="126">
      <c r="A104" s="49">
        <v>65</v>
      </c>
      <c r="B104" s="50" t="s">
        <v>26057</v>
      </c>
      <c r="C104" s="50" t="s">
        <v>26143</v>
      </c>
      <c r="D104" s="50" t="s">
        <v>26058</v>
      </c>
      <c r="E104" s="191">
        <v>348000</v>
      </c>
      <c r="F104" s="49" t="s">
        <v>4</v>
      </c>
      <c r="G104" s="2543"/>
    </row>
    <row r="105" spans="1:7" ht="94.5">
      <c r="A105" s="49">
        <v>66</v>
      </c>
      <c r="B105" s="50" t="s">
        <v>26059</v>
      </c>
      <c r="C105" s="50" t="s">
        <v>26144</v>
      </c>
      <c r="D105" s="50" t="s">
        <v>26060</v>
      </c>
      <c r="E105" s="191">
        <v>200000</v>
      </c>
      <c r="F105" s="49" t="s">
        <v>583</v>
      </c>
      <c r="G105" s="2543"/>
    </row>
    <row r="106" spans="1:7" ht="15.75">
      <c r="A106" s="49"/>
      <c r="B106" s="2237" t="s">
        <v>1946</v>
      </c>
      <c r="C106" s="2539"/>
      <c r="D106" s="2540"/>
      <c r="E106" s="620">
        <f>SUM(E36:E105)</f>
        <v>40956066.060000002</v>
      </c>
      <c r="F106" s="49"/>
      <c r="G106" s="1631"/>
    </row>
    <row r="107" spans="1:7" ht="83.25" customHeight="1">
      <c r="A107" s="2236" t="s">
        <v>7569</v>
      </c>
      <c r="B107" s="2236"/>
      <c r="C107" s="2236"/>
      <c r="D107" s="2236" t="s">
        <v>1392</v>
      </c>
      <c r="E107" s="2236"/>
      <c r="F107" s="2236"/>
    </row>
    <row r="111" spans="1:7">
      <c r="E111" s="832"/>
    </row>
    <row r="114" spans="1:6" ht="15.75">
      <c r="A114" s="2018"/>
      <c r="B114" s="2541" t="s">
        <v>26055</v>
      </c>
      <c r="C114" s="2542"/>
      <c r="D114" s="2018"/>
      <c r="E114" s="2084"/>
      <c r="F114" s="2018"/>
    </row>
    <row r="115" spans="1:6" ht="63">
      <c r="A115" s="2018"/>
      <c r="B115" s="1935" t="s">
        <v>25984</v>
      </c>
      <c r="C115" s="1935" t="s">
        <v>26137</v>
      </c>
      <c r="D115" s="1935" t="s">
        <v>26056</v>
      </c>
      <c r="E115" s="2084">
        <v>450000</v>
      </c>
      <c r="F115" s="2018" t="s">
        <v>4</v>
      </c>
    </row>
    <row r="116" spans="1:6" ht="47.25">
      <c r="A116" s="2018"/>
      <c r="B116" s="1935" t="s">
        <v>26061</v>
      </c>
      <c r="C116" s="1935" t="s">
        <v>26144</v>
      </c>
      <c r="D116" s="1935" t="s">
        <v>26062</v>
      </c>
      <c r="E116" s="2084">
        <v>2000000</v>
      </c>
      <c r="F116" s="2018" t="s">
        <v>763</v>
      </c>
    </row>
    <row r="117" spans="1:6" ht="47.25">
      <c r="A117" s="2018"/>
      <c r="B117" s="1935" t="s">
        <v>26063</v>
      </c>
      <c r="C117" s="1935" t="s">
        <v>26145</v>
      </c>
      <c r="D117" s="1935" t="s">
        <v>26062</v>
      </c>
      <c r="E117" s="2084">
        <v>2000000</v>
      </c>
      <c r="F117" s="2018" t="s">
        <v>763</v>
      </c>
    </row>
    <row r="118" spans="1:6" ht="147" customHeight="1">
      <c r="A118" s="2018"/>
      <c r="B118" s="1935" t="s">
        <v>26064</v>
      </c>
      <c r="C118" s="1935" t="s">
        <v>26146</v>
      </c>
      <c r="D118" s="1901" t="s">
        <v>44187</v>
      </c>
      <c r="E118" s="2084">
        <v>2264214</v>
      </c>
      <c r="F118" s="2018" t="s">
        <v>763</v>
      </c>
    </row>
    <row r="119" spans="1:6" ht="157.5">
      <c r="A119" s="2018"/>
      <c r="B119" s="1935" t="s">
        <v>26065</v>
      </c>
      <c r="C119" s="1935" t="s">
        <v>26147</v>
      </c>
      <c r="D119" s="1901" t="s">
        <v>44188</v>
      </c>
      <c r="E119" s="2084">
        <v>3722086</v>
      </c>
      <c r="F119" s="2018" t="s">
        <v>763</v>
      </c>
    </row>
    <row r="120" spans="1:6" ht="157.5">
      <c r="A120" s="2018"/>
      <c r="B120" s="1935" t="s">
        <v>37823</v>
      </c>
      <c r="C120" s="1935" t="s">
        <v>26148</v>
      </c>
      <c r="D120" s="1901" t="s">
        <v>44189</v>
      </c>
      <c r="E120" s="2084">
        <v>8931530</v>
      </c>
      <c r="F120" s="2018" t="s">
        <v>763</v>
      </c>
    </row>
    <row r="121" spans="1:6">
      <c r="E121" s="832">
        <f>SUM(E115:E120)</f>
        <v>19367830</v>
      </c>
    </row>
    <row r="126" spans="1:6">
      <c r="E126" s="832">
        <f>E121+E106+E21</f>
        <v>114040875.18000001</v>
      </c>
    </row>
  </sheetData>
  <mergeCells count="19">
    <mergeCell ref="A1:F1"/>
    <mergeCell ref="A2:F2"/>
    <mergeCell ref="A3:F3"/>
    <mergeCell ref="B5:D5"/>
    <mergeCell ref="B11:D11"/>
    <mergeCell ref="G104:G105"/>
    <mergeCell ref="A22:C22"/>
    <mergeCell ref="A31:F31"/>
    <mergeCell ref="A32:F32"/>
    <mergeCell ref="A33:F33"/>
    <mergeCell ref="B37:C37"/>
    <mergeCell ref="B106:D106"/>
    <mergeCell ref="D22:F22"/>
    <mergeCell ref="B47:C47"/>
    <mergeCell ref="B96:C96"/>
    <mergeCell ref="B114:C114"/>
    <mergeCell ref="B103:C103"/>
    <mergeCell ref="A107:C107"/>
    <mergeCell ref="D107:F107"/>
  </mergeCells>
  <pageMargins left="0.7" right="0.7" top="0.75" bottom="0.75" header="0.3" footer="0.3"/>
  <pageSetup orientation="landscape" r:id="rId1"/>
  <headerFooter>
    <oddFooter>Page &amp;P of &amp;N</oddFooter>
  </headerFooter>
</worksheet>
</file>

<file path=xl/worksheets/sheet231.xml><?xml version="1.0" encoding="utf-8"?>
<worksheet xmlns="http://schemas.openxmlformats.org/spreadsheetml/2006/main" xmlns:r="http://schemas.openxmlformats.org/officeDocument/2006/relationships">
  <sheetPr>
    <tabColor theme="5" tint="-0.499984740745262"/>
  </sheetPr>
  <dimension ref="A1:R88"/>
  <sheetViews>
    <sheetView topLeftCell="A55" workbookViewId="0">
      <selection activeCell="H59" sqref="H59"/>
    </sheetView>
  </sheetViews>
  <sheetFormatPr defaultRowHeight="15"/>
  <cols>
    <col min="1" max="1" width="7.140625" style="1504" customWidth="1"/>
    <col min="2" max="2" width="15.28515625" style="1504" customWidth="1"/>
    <col min="3" max="3" width="42" style="91" customWidth="1"/>
    <col min="4" max="4" width="34" style="1504" customWidth="1"/>
    <col min="5" max="5" width="20" style="1504" customWidth="1"/>
    <col min="6" max="6" width="9.85546875" style="1631" customWidth="1"/>
    <col min="7" max="16384" width="9.140625" style="1504"/>
  </cols>
  <sheetData>
    <row r="1" spans="1:9" s="126" customFormat="1" ht="15.75">
      <c r="A1" s="2149" t="s">
        <v>133</v>
      </c>
      <c r="B1" s="2149"/>
      <c r="C1" s="2149"/>
      <c r="D1" s="2149"/>
      <c r="E1" s="2149"/>
      <c r="F1" s="2149"/>
    </row>
    <row r="2" spans="1:9" s="126" customFormat="1" ht="15.75">
      <c r="A2" s="2149" t="s">
        <v>34477</v>
      </c>
      <c r="B2" s="2149"/>
      <c r="C2" s="2149"/>
      <c r="D2" s="2149"/>
      <c r="E2" s="2149"/>
      <c r="F2" s="2149"/>
    </row>
    <row r="3" spans="1:9" s="126" customFormat="1" ht="15.75">
      <c r="A3" s="2149" t="s">
        <v>6436</v>
      </c>
      <c r="B3" s="2149"/>
      <c r="C3" s="2149"/>
      <c r="D3" s="2149"/>
      <c r="E3" s="2149"/>
      <c r="F3" s="2149"/>
    </row>
    <row r="4" spans="1:9" s="126" customFormat="1" ht="31.5">
      <c r="A4" s="100" t="s">
        <v>134</v>
      </c>
      <c r="B4" s="114" t="s">
        <v>135</v>
      </c>
      <c r="C4" s="112" t="s">
        <v>0</v>
      </c>
      <c r="D4" s="39" t="s">
        <v>1487</v>
      </c>
      <c r="E4" s="105" t="s">
        <v>4327</v>
      </c>
      <c r="F4" s="355" t="s">
        <v>1489</v>
      </c>
    </row>
    <row r="5" spans="1:9" s="126" customFormat="1" ht="15.75" customHeight="1">
      <c r="A5" s="253"/>
      <c r="B5" s="2195" t="s">
        <v>139</v>
      </c>
      <c r="C5" s="2195"/>
      <c r="D5" s="2195"/>
      <c r="E5" s="266"/>
      <c r="F5" s="147"/>
    </row>
    <row r="6" spans="1:9" ht="31.5">
      <c r="A6" s="49">
        <v>1</v>
      </c>
      <c r="B6" s="50" t="s">
        <v>789</v>
      </c>
      <c r="C6" s="159" t="s">
        <v>34478</v>
      </c>
      <c r="D6" s="50" t="s">
        <v>34479</v>
      </c>
      <c r="E6" s="145">
        <v>2112960</v>
      </c>
      <c r="F6" s="50" t="s">
        <v>118</v>
      </c>
    </row>
    <row r="7" spans="1:9" ht="63">
      <c r="A7" s="49">
        <v>2</v>
      </c>
      <c r="B7" s="50" t="s">
        <v>467</v>
      </c>
      <c r="C7" s="159" t="s">
        <v>34480</v>
      </c>
      <c r="D7" s="50" t="s">
        <v>34481</v>
      </c>
      <c r="E7" s="145">
        <v>1800000</v>
      </c>
      <c r="F7" s="50" t="s">
        <v>118</v>
      </c>
    </row>
    <row r="8" spans="1:9" ht="31.5">
      <c r="A8" s="49">
        <v>3</v>
      </c>
      <c r="B8" s="50" t="s">
        <v>7</v>
      </c>
      <c r="C8" s="159" t="s">
        <v>34482</v>
      </c>
      <c r="D8" s="50" t="s">
        <v>9</v>
      </c>
      <c r="E8" s="145">
        <v>169920</v>
      </c>
      <c r="F8" s="50" t="s">
        <v>118</v>
      </c>
    </row>
    <row r="9" spans="1:9" ht="31.5">
      <c r="A9" s="49">
        <v>4</v>
      </c>
      <c r="B9" s="50" t="s">
        <v>10</v>
      </c>
      <c r="C9" s="159" t="s">
        <v>34483</v>
      </c>
      <c r="D9" s="50" t="s">
        <v>34484</v>
      </c>
      <c r="E9" s="145">
        <v>59400</v>
      </c>
      <c r="F9" s="50" t="s">
        <v>118</v>
      </c>
    </row>
    <row r="10" spans="1:9" ht="47.25">
      <c r="A10" s="49">
        <v>5</v>
      </c>
      <c r="B10" s="50" t="s">
        <v>12</v>
      </c>
      <c r="C10" s="159" t="s">
        <v>34485</v>
      </c>
      <c r="D10" s="50" t="s">
        <v>34486</v>
      </c>
      <c r="E10" s="145">
        <v>2399776.0699999998</v>
      </c>
      <c r="F10" s="50" t="s">
        <v>118</v>
      </c>
    </row>
    <row r="11" spans="1:9" ht="15.75">
      <c r="A11" s="49"/>
      <c r="B11" s="2215" t="s">
        <v>16510</v>
      </c>
      <c r="C11" s="2220"/>
      <c r="D11" s="2216"/>
      <c r="E11" s="253"/>
      <c r="F11" s="50"/>
    </row>
    <row r="12" spans="1:9" ht="63">
      <c r="A12" s="49">
        <v>6</v>
      </c>
      <c r="B12" s="50" t="s">
        <v>5</v>
      </c>
      <c r="C12" s="159" t="s">
        <v>34487</v>
      </c>
      <c r="D12" s="50" t="s">
        <v>34488</v>
      </c>
      <c r="E12" s="145">
        <v>600000</v>
      </c>
      <c r="F12" s="50" t="s">
        <v>118</v>
      </c>
      <c r="I12" s="1504" t="s">
        <v>34489</v>
      </c>
    </row>
    <row r="13" spans="1:9" ht="47.25">
      <c r="A13" s="49">
        <v>7</v>
      </c>
      <c r="B13" s="50" t="s">
        <v>12</v>
      </c>
      <c r="C13" s="159" t="s">
        <v>34490</v>
      </c>
      <c r="D13" s="50" t="s">
        <v>34491</v>
      </c>
      <c r="E13" s="145">
        <v>1300000</v>
      </c>
      <c r="F13" s="50" t="s">
        <v>118</v>
      </c>
    </row>
    <row r="14" spans="1:9" ht="63">
      <c r="A14" s="49">
        <v>8</v>
      </c>
      <c r="B14" s="50" t="s">
        <v>360</v>
      </c>
      <c r="C14" s="159" t="s">
        <v>34492</v>
      </c>
      <c r="D14" s="50" t="s">
        <v>25419</v>
      </c>
      <c r="E14" s="145">
        <v>1371226</v>
      </c>
      <c r="F14" s="50" t="s">
        <v>118</v>
      </c>
    </row>
    <row r="15" spans="1:9" ht="15.75">
      <c r="A15" s="49"/>
      <c r="B15" s="173" t="s">
        <v>207</v>
      </c>
      <c r="C15" s="582"/>
      <c r="D15" s="279"/>
      <c r="E15" s="253"/>
      <c r="F15" s="50"/>
    </row>
    <row r="16" spans="1:9" ht="47.25">
      <c r="A16" s="49">
        <v>9</v>
      </c>
      <c r="B16" s="50" t="s">
        <v>475</v>
      </c>
      <c r="C16" s="159" t="s">
        <v>34493</v>
      </c>
      <c r="D16" s="50" t="s">
        <v>34494</v>
      </c>
      <c r="E16" s="145">
        <v>5738993.4500000002</v>
      </c>
      <c r="F16" s="50" t="s">
        <v>118</v>
      </c>
    </row>
    <row r="17" spans="1:6" ht="15.75">
      <c r="A17" s="49"/>
      <c r="B17" s="173" t="s">
        <v>593</v>
      </c>
      <c r="C17" s="582"/>
      <c r="D17" s="279"/>
      <c r="E17" s="253"/>
      <c r="F17" s="50"/>
    </row>
    <row r="18" spans="1:6" ht="47.25">
      <c r="A18" s="49">
        <v>11</v>
      </c>
      <c r="B18" s="50" t="s">
        <v>7787</v>
      </c>
      <c r="C18" s="159" t="s">
        <v>34496</v>
      </c>
      <c r="D18" s="50" t="s">
        <v>40</v>
      </c>
      <c r="E18" s="145">
        <v>23000000</v>
      </c>
      <c r="F18" s="50" t="s">
        <v>118</v>
      </c>
    </row>
    <row r="19" spans="1:6" ht="47.25">
      <c r="A19" s="49">
        <v>12</v>
      </c>
      <c r="B19" s="50" t="s">
        <v>9599</v>
      </c>
      <c r="C19" s="159" t="s">
        <v>34497</v>
      </c>
      <c r="D19" s="50" t="s">
        <v>34498</v>
      </c>
      <c r="E19" s="145">
        <v>15000000</v>
      </c>
      <c r="F19" s="50" t="s">
        <v>118</v>
      </c>
    </row>
    <row r="20" spans="1:6" ht="15.75">
      <c r="A20" s="49"/>
      <c r="B20" s="50"/>
      <c r="C20" s="229"/>
      <c r="D20" s="101"/>
      <c r="E20" s="145">
        <f>SUM(E6:E19)</f>
        <v>53552275.519999996</v>
      </c>
      <c r="F20" s="50"/>
    </row>
    <row r="21" spans="1:6" ht="15.75">
      <c r="A21" s="49"/>
      <c r="B21" s="50"/>
      <c r="C21" s="229"/>
      <c r="D21" s="101"/>
      <c r="E21" s="145"/>
      <c r="F21" s="50"/>
    </row>
    <row r="22" spans="1:6" ht="15.75">
      <c r="A22" s="49"/>
      <c r="B22" s="50"/>
      <c r="C22" s="229"/>
      <c r="D22" s="101"/>
      <c r="E22" s="145"/>
      <c r="F22" s="50"/>
    </row>
    <row r="23" spans="1:6" ht="15.75">
      <c r="A23" s="49"/>
      <c r="B23" s="50"/>
      <c r="C23" s="229"/>
      <c r="D23" s="101"/>
      <c r="E23" s="145"/>
      <c r="F23" s="50"/>
    </row>
    <row r="24" spans="1:6" ht="15.75">
      <c r="A24" s="49"/>
      <c r="B24" s="50"/>
      <c r="C24" s="229"/>
      <c r="D24" s="101"/>
      <c r="E24" s="145"/>
      <c r="F24" s="50"/>
    </row>
    <row r="25" spans="1:6" ht="15.75">
      <c r="A25" s="49"/>
      <c r="B25" s="50"/>
      <c r="C25" s="229"/>
      <c r="D25" s="101"/>
      <c r="E25" s="145"/>
      <c r="F25" s="50"/>
    </row>
    <row r="26" spans="1:6" ht="15.75">
      <c r="A26" s="2149" t="s">
        <v>133</v>
      </c>
      <c r="B26" s="2149"/>
      <c r="C26" s="2149"/>
      <c r="D26" s="2149"/>
      <c r="E26" s="2149"/>
      <c r="F26" s="2149"/>
    </row>
    <row r="27" spans="1:6" ht="15.75">
      <c r="A27" s="2149" t="s">
        <v>34477</v>
      </c>
      <c r="B27" s="2149"/>
      <c r="C27" s="2149"/>
      <c r="D27" s="2149"/>
      <c r="E27" s="2149"/>
      <c r="F27" s="2149"/>
    </row>
    <row r="28" spans="1:6" ht="15.75">
      <c r="A28" s="2149" t="s">
        <v>6436</v>
      </c>
      <c r="B28" s="2149"/>
      <c r="C28" s="2149"/>
      <c r="D28" s="2149"/>
      <c r="E28" s="2149"/>
      <c r="F28" s="2149"/>
    </row>
    <row r="29" spans="1:6" ht="20.25" customHeight="1">
      <c r="A29" s="100" t="s">
        <v>134</v>
      </c>
      <c r="B29" s="114" t="s">
        <v>135</v>
      </c>
      <c r="C29" s="112" t="s">
        <v>0</v>
      </c>
      <c r="D29" s="39" t="s">
        <v>1487</v>
      </c>
      <c r="E29" s="105" t="s">
        <v>4327</v>
      </c>
      <c r="F29" s="355" t="s">
        <v>1489</v>
      </c>
    </row>
    <row r="30" spans="1:6" ht="21.75" customHeight="1">
      <c r="A30" s="49"/>
      <c r="B30" s="2215" t="s">
        <v>810</v>
      </c>
      <c r="C30" s="2220"/>
      <c r="D30" s="101"/>
      <c r="E30" s="50"/>
      <c r="F30" s="173"/>
    </row>
    <row r="31" spans="1:6" ht="47.25">
      <c r="A31" s="49">
        <v>1</v>
      </c>
      <c r="B31" s="50" t="s">
        <v>34529</v>
      </c>
      <c r="C31" s="160" t="s">
        <v>34530</v>
      </c>
      <c r="D31" s="51" t="s">
        <v>34531</v>
      </c>
      <c r="E31" s="213">
        <v>1290000</v>
      </c>
      <c r="F31" s="51" t="s">
        <v>558</v>
      </c>
    </row>
    <row r="32" spans="1:6" ht="103.5" customHeight="1">
      <c r="A32" s="49">
        <v>2</v>
      </c>
      <c r="B32" s="50" t="s">
        <v>34532</v>
      </c>
      <c r="C32" s="160" t="s">
        <v>34533</v>
      </c>
      <c r="D32" s="51" t="s">
        <v>34534</v>
      </c>
      <c r="E32" s="213">
        <v>300000</v>
      </c>
      <c r="F32" s="51" t="s">
        <v>558</v>
      </c>
    </row>
    <row r="33" spans="1:8" ht="63" customHeight="1">
      <c r="A33" s="49">
        <v>3</v>
      </c>
      <c r="B33" s="50" t="s">
        <v>34535</v>
      </c>
      <c r="C33" s="160" t="s">
        <v>34536</v>
      </c>
      <c r="D33" s="51" t="s">
        <v>34537</v>
      </c>
      <c r="E33" s="213">
        <v>5000000</v>
      </c>
      <c r="F33" s="51" t="s">
        <v>558</v>
      </c>
    </row>
    <row r="34" spans="1:8" ht="47.25">
      <c r="A34" s="49">
        <v>4</v>
      </c>
      <c r="B34" s="50" t="s">
        <v>34543</v>
      </c>
      <c r="C34" s="160" t="s">
        <v>34544</v>
      </c>
      <c r="D34" s="51" t="s">
        <v>34545</v>
      </c>
      <c r="E34" s="213">
        <v>400000</v>
      </c>
      <c r="F34" s="51" t="s">
        <v>558</v>
      </c>
    </row>
    <row r="35" spans="1:8" ht="47.25">
      <c r="A35" s="49">
        <v>5</v>
      </c>
      <c r="B35" s="50" t="s">
        <v>34546</v>
      </c>
      <c r="C35" s="160" t="s">
        <v>34547</v>
      </c>
      <c r="D35" s="51" t="s">
        <v>34548</v>
      </c>
      <c r="E35" s="213">
        <v>400000</v>
      </c>
      <c r="F35" s="51" t="s">
        <v>558</v>
      </c>
      <c r="H35" s="1504" t="s">
        <v>34549</v>
      </c>
    </row>
    <row r="36" spans="1:8" ht="101.25" customHeight="1">
      <c r="A36" s="49">
        <v>6</v>
      </c>
      <c r="B36" s="50" t="s">
        <v>34550</v>
      </c>
      <c r="C36" s="160" t="s">
        <v>34551</v>
      </c>
      <c r="D36" s="51" t="s">
        <v>34552</v>
      </c>
      <c r="E36" s="213">
        <v>500000</v>
      </c>
      <c r="F36" s="51" t="s">
        <v>558</v>
      </c>
    </row>
    <row r="37" spans="1:8" ht="54" customHeight="1">
      <c r="A37" s="49">
        <v>7</v>
      </c>
      <c r="B37" s="50" t="s">
        <v>34553</v>
      </c>
      <c r="C37" s="160" t="s">
        <v>34554</v>
      </c>
      <c r="D37" s="51" t="s">
        <v>34555</v>
      </c>
      <c r="E37" s="213">
        <v>1000000</v>
      </c>
      <c r="F37" s="51" t="s">
        <v>558</v>
      </c>
    </row>
    <row r="38" spans="1:8" ht="47.25">
      <c r="A38" s="49">
        <v>8</v>
      </c>
      <c r="B38" s="50" t="s">
        <v>34556</v>
      </c>
      <c r="C38" s="160" t="s">
        <v>34557</v>
      </c>
      <c r="D38" s="51" t="s">
        <v>34558</v>
      </c>
      <c r="E38" s="213">
        <v>1000000</v>
      </c>
      <c r="F38" s="51" t="s">
        <v>558</v>
      </c>
    </row>
    <row r="39" spans="1:8" ht="94.5">
      <c r="A39" s="49">
        <v>9</v>
      </c>
      <c r="B39" s="51" t="s">
        <v>34559</v>
      </c>
      <c r="C39" s="160" t="s">
        <v>34557</v>
      </c>
      <c r="D39" s="51" t="s">
        <v>34560</v>
      </c>
      <c r="E39" s="213">
        <v>527000</v>
      </c>
      <c r="F39" s="51" t="s">
        <v>558</v>
      </c>
    </row>
    <row r="40" spans="1:8" s="1363" customFormat="1" ht="22.5" customHeight="1">
      <c r="A40" s="49"/>
      <c r="B40" s="2189" t="s">
        <v>535</v>
      </c>
      <c r="C40" s="2190"/>
      <c r="D40" s="179"/>
      <c r="E40" s="470"/>
      <c r="F40" s="47"/>
    </row>
    <row r="41" spans="1:8" ht="85.5" customHeight="1">
      <c r="A41" s="49">
        <v>10</v>
      </c>
      <c r="B41" s="50" t="s">
        <v>34561</v>
      </c>
      <c r="C41" s="159" t="s">
        <v>35173</v>
      </c>
      <c r="D41" s="50" t="s">
        <v>34562</v>
      </c>
      <c r="E41" s="145">
        <v>3000000</v>
      </c>
      <c r="F41" s="50" t="s">
        <v>110</v>
      </c>
    </row>
    <row r="42" spans="1:8" ht="67.5" customHeight="1">
      <c r="A42" s="49">
        <v>11</v>
      </c>
      <c r="B42" s="50" t="s">
        <v>34563</v>
      </c>
      <c r="C42" s="159" t="s">
        <v>35174</v>
      </c>
      <c r="D42" s="51" t="s">
        <v>34564</v>
      </c>
      <c r="E42" s="145">
        <v>1900000</v>
      </c>
      <c r="F42" s="50" t="s">
        <v>110</v>
      </c>
    </row>
    <row r="43" spans="1:8" ht="63">
      <c r="A43" s="49">
        <v>12</v>
      </c>
      <c r="B43" s="50" t="s">
        <v>34565</v>
      </c>
      <c r="C43" s="159" t="s">
        <v>35175</v>
      </c>
      <c r="D43" s="51" t="s">
        <v>34566</v>
      </c>
      <c r="E43" s="145">
        <v>1700000</v>
      </c>
      <c r="F43" s="50" t="s">
        <v>110</v>
      </c>
    </row>
    <row r="44" spans="1:8" ht="68.25" customHeight="1">
      <c r="A44" s="49">
        <v>13</v>
      </c>
      <c r="B44" s="50" t="s">
        <v>34567</v>
      </c>
      <c r="C44" s="159" t="s">
        <v>35176</v>
      </c>
      <c r="D44" s="51" t="s">
        <v>34568</v>
      </c>
      <c r="E44" s="145">
        <v>700000</v>
      </c>
      <c r="F44" s="50" t="s">
        <v>110</v>
      </c>
    </row>
    <row r="45" spans="1:8" ht="63">
      <c r="A45" s="49">
        <v>14</v>
      </c>
      <c r="B45" s="50" t="s">
        <v>34569</v>
      </c>
      <c r="C45" s="159" t="s">
        <v>35177</v>
      </c>
      <c r="D45" s="51" t="s">
        <v>34570</v>
      </c>
      <c r="E45" s="145">
        <v>4900000</v>
      </c>
      <c r="F45" s="50" t="s">
        <v>110</v>
      </c>
    </row>
    <row r="46" spans="1:8" ht="78.75">
      <c r="A46" s="49">
        <v>15</v>
      </c>
      <c r="B46" s="50" t="s">
        <v>34571</v>
      </c>
      <c r="C46" s="159" t="s">
        <v>35178</v>
      </c>
      <c r="D46" s="51" t="s">
        <v>34572</v>
      </c>
      <c r="E46" s="145">
        <v>3000000</v>
      </c>
      <c r="F46" s="50" t="s">
        <v>110</v>
      </c>
    </row>
    <row r="47" spans="1:8" ht="37.5" customHeight="1">
      <c r="A47" s="49">
        <v>16</v>
      </c>
      <c r="B47" s="50" t="s">
        <v>34573</v>
      </c>
      <c r="C47" s="159" t="s">
        <v>35179</v>
      </c>
      <c r="D47" s="50" t="s">
        <v>34574</v>
      </c>
      <c r="E47" s="145">
        <v>800000</v>
      </c>
      <c r="F47" s="50" t="s">
        <v>558</v>
      </c>
    </row>
    <row r="48" spans="1:8" ht="78.75">
      <c r="A48" s="49">
        <v>17</v>
      </c>
      <c r="B48" s="50" t="s">
        <v>34575</v>
      </c>
      <c r="C48" s="159" t="s">
        <v>35180</v>
      </c>
      <c r="D48" s="51" t="s">
        <v>34576</v>
      </c>
      <c r="E48" s="145">
        <v>5000000</v>
      </c>
      <c r="F48" s="50" t="s">
        <v>110</v>
      </c>
    </row>
    <row r="49" spans="1:18" ht="63">
      <c r="A49" s="49">
        <v>18</v>
      </c>
      <c r="B49" s="50" t="s">
        <v>34577</v>
      </c>
      <c r="C49" s="159" t="s">
        <v>35181</v>
      </c>
      <c r="D49" s="51" t="s">
        <v>34578</v>
      </c>
      <c r="E49" s="145">
        <v>5050000</v>
      </c>
      <c r="F49" s="50" t="s">
        <v>110</v>
      </c>
    </row>
    <row r="50" spans="1:18" s="1363" customFormat="1" ht="15.75">
      <c r="A50" s="46"/>
      <c r="B50" s="173" t="s">
        <v>662</v>
      </c>
      <c r="C50" s="582"/>
      <c r="D50" s="279"/>
      <c r="E50" s="47"/>
      <c r="F50" s="173"/>
    </row>
    <row r="51" spans="1:18" ht="31.5">
      <c r="A51" s="49">
        <v>19</v>
      </c>
      <c r="B51" s="50" t="s">
        <v>34579</v>
      </c>
      <c r="C51" s="159" t="s">
        <v>35182</v>
      </c>
      <c r="D51" s="51" t="s">
        <v>34580</v>
      </c>
      <c r="E51" s="1422">
        <v>250000</v>
      </c>
      <c r="F51" s="51" t="s">
        <v>558</v>
      </c>
    </row>
    <row r="52" spans="1:18" ht="63">
      <c r="A52" s="49">
        <v>20</v>
      </c>
      <c r="B52" s="50" t="s">
        <v>34581</v>
      </c>
      <c r="C52" s="159" t="s">
        <v>35183</v>
      </c>
      <c r="D52" s="51" t="s">
        <v>34582</v>
      </c>
      <c r="E52" s="1422">
        <v>1100000</v>
      </c>
      <c r="F52" s="51" t="s">
        <v>558</v>
      </c>
    </row>
    <row r="53" spans="1:18" ht="47.25">
      <c r="A53" s="49">
        <v>21</v>
      </c>
      <c r="B53" s="50" t="s">
        <v>34583</v>
      </c>
      <c r="C53" s="159" t="s">
        <v>35184</v>
      </c>
      <c r="D53" s="51" t="s">
        <v>34584</v>
      </c>
      <c r="E53" s="1422">
        <v>150000</v>
      </c>
      <c r="F53" s="51" t="s">
        <v>558</v>
      </c>
    </row>
    <row r="54" spans="1:18" ht="31.5">
      <c r="A54" s="49">
        <v>22</v>
      </c>
      <c r="B54" s="50" t="s">
        <v>34585</v>
      </c>
      <c r="C54" s="159" t="s">
        <v>35185</v>
      </c>
      <c r="D54" s="51" t="s">
        <v>34586</v>
      </c>
      <c r="E54" s="1545">
        <v>250000</v>
      </c>
      <c r="F54" s="51" t="s">
        <v>558</v>
      </c>
    </row>
    <row r="55" spans="1:18" ht="78.75">
      <c r="A55" s="49">
        <v>23</v>
      </c>
      <c r="B55" s="50" t="s">
        <v>34587</v>
      </c>
      <c r="C55" s="159" t="s">
        <v>35186</v>
      </c>
      <c r="D55" s="51" t="s">
        <v>34588</v>
      </c>
      <c r="E55" s="1422">
        <v>2050000</v>
      </c>
      <c r="F55" s="51" t="s">
        <v>558</v>
      </c>
    </row>
    <row r="56" spans="1:18" ht="57" customHeight="1">
      <c r="A56" s="49">
        <v>24</v>
      </c>
      <c r="B56" s="50" t="s">
        <v>34589</v>
      </c>
      <c r="C56" s="159" t="s">
        <v>35187</v>
      </c>
      <c r="D56" s="51" t="s">
        <v>35172</v>
      </c>
      <c r="E56" s="1300">
        <v>1060000</v>
      </c>
      <c r="F56" s="51" t="s">
        <v>558</v>
      </c>
    </row>
    <row r="57" spans="1:18" ht="47.25">
      <c r="A57" s="49">
        <v>25</v>
      </c>
      <c r="B57" s="50" t="s">
        <v>34590</v>
      </c>
      <c r="C57" s="159" t="s">
        <v>35188</v>
      </c>
      <c r="D57" s="51" t="s">
        <v>35191</v>
      </c>
      <c r="E57" s="1422">
        <v>250000</v>
      </c>
      <c r="F57" s="51" t="s">
        <v>558</v>
      </c>
    </row>
    <row r="58" spans="1:18" ht="15.75">
      <c r="A58" s="49"/>
      <c r="B58" s="46"/>
      <c r="C58" s="473" t="s">
        <v>15</v>
      </c>
      <c r="D58" s="1543"/>
      <c r="E58" s="1543">
        <f>SUM(E31:E57)</f>
        <v>41577000</v>
      </c>
      <c r="F58" s="49"/>
    </row>
    <row r="59" spans="1:18" s="68" customFormat="1" ht="90" customHeight="1">
      <c r="A59" s="2143" t="s">
        <v>1391</v>
      </c>
      <c r="B59" s="2143"/>
      <c r="C59" s="2143"/>
      <c r="D59" s="2143" t="s">
        <v>1392</v>
      </c>
      <c r="E59" s="2143"/>
      <c r="F59" s="2143"/>
      <c r="I59" s="978"/>
      <c r="L59" s="922"/>
      <c r="M59" s="922"/>
      <c r="N59" s="922"/>
      <c r="O59" s="922"/>
      <c r="P59" s="922"/>
      <c r="Q59" s="922"/>
      <c r="R59" s="922"/>
    </row>
    <row r="60" spans="1:18" ht="18">
      <c r="B60" s="369"/>
    </row>
    <row r="61" spans="1:18">
      <c r="B61" s="68"/>
    </row>
    <row r="62" spans="1:18" ht="18">
      <c r="B62" s="1544"/>
    </row>
    <row r="63" spans="1:18" ht="15.75" customHeight="1"/>
    <row r="64" spans="1:18" ht="15.75" customHeight="1">
      <c r="E64" s="1185"/>
    </row>
    <row r="66" spans="1:6" ht="15.75">
      <c r="A66" s="49"/>
      <c r="B66" s="173" t="s">
        <v>555</v>
      </c>
      <c r="C66" s="2240"/>
      <c r="D66" s="2242"/>
      <c r="E66" s="253"/>
      <c r="F66" s="50"/>
    </row>
    <row r="67" spans="1:6" ht="141.75">
      <c r="A67" s="49"/>
      <c r="B67" s="50" t="s">
        <v>14602</v>
      </c>
      <c r="C67" s="159" t="s">
        <v>34495</v>
      </c>
      <c r="D67" s="1898" t="s">
        <v>43642</v>
      </c>
      <c r="E67" s="145">
        <v>2180800</v>
      </c>
      <c r="F67" s="50" t="s">
        <v>118</v>
      </c>
    </row>
    <row r="68" spans="1:6" ht="47.25">
      <c r="A68" s="49"/>
      <c r="B68" s="50" t="s">
        <v>34590</v>
      </c>
      <c r="C68" s="159" t="s">
        <v>35188</v>
      </c>
      <c r="D68" s="51" t="s">
        <v>35190</v>
      </c>
      <c r="E68" s="1422">
        <v>950000</v>
      </c>
      <c r="F68" s="51" t="s">
        <v>558</v>
      </c>
    </row>
    <row r="69" spans="1:6" ht="15.75">
      <c r="A69" s="46"/>
      <c r="B69" s="2215" t="s">
        <v>930</v>
      </c>
      <c r="C69" s="2220"/>
      <c r="D69" s="279"/>
      <c r="E69" s="253"/>
      <c r="F69" s="173"/>
    </row>
    <row r="70" spans="1:6" ht="63">
      <c r="A70" s="49"/>
      <c r="B70" s="50" t="s">
        <v>34499</v>
      </c>
      <c r="C70" s="159" t="s">
        <v>34500</v>
      </c>
      <c r="D70" s="51" t="s">
        <v>34501</v>
      </c>
      <c r="E70" s="145">
        <v>218080</v>
      </c>
      <c r="F70" s="50" t="s">
        <v>558</v>
      </c>
    </row>
    <row r="71" spans="1:6" ht="63">
      <c r="A71" s="49"/>
      <c r="B71" s="50" t="s">
        <v>34502</v>
      </c>
      <c r="C71" s="159" t="s">
        <v>34503</v>
      </c>
      <c r="D71" s="51" t="s">
        <v>34504</v>
      </c>
      <c r="E71" s="145">
        <v>218080</v>
      </c>
      <c r="F71" s="50" t="s">
        <v>558</v>
      </c>
    </row>
    <row r="72" spans="1:6" ht="63">
      <c r="A72" s="49"/>
      <c r="B72" s="50" t="s">
        <v>34505</v>
      </c>
      <c r="C72" s="159" t="s">
        <v>34506</v>
      </c>
      <c r="D72" s="51" t="s">
        <v>34507</v>
      </c>
      <c r="E72" s="145">
        <v>218080</v>
      </c>
      <c r="F72" s="50" t="s">
        <v>558</v>
      </c>
    </row>
    <row r="73" spans="1:6" ht="63">
      <c r="A73" s="49"/>
      <c r="B73" s="50" t="s">
        <v>34508</v>
      </c>
      <c r="C73" s="159" t="s">
        <v>34509</v>
      </c>
      <c r="D73" s="51" t="s">
        <v>34510</v>
      </c>
      <c r="E73" s="145">
        <v>218080</v>
      </c>
      <c r="F73" s="50" t="s">
        <v>558</v>
      </c>
    </row>
    <row r="74" spans="1:6" ht="63">
      <c r="A74" s="49"/>
      <c r="B74" s="50" t="s">
        <v>34511</v>
      </c>
      <c r="C74" s="159" t="s">
        <v>34512</v>
      </c>
      <c r="D74" s="51" t="s">
        <v>34513</v>
      </c>
      <c r="E74" s="145">
        <v>218080</v>
      </c>
      <c r="F74" s="50" t="s">
        <v>558</v>
      </c>
    </row>
    <row r="75" spans="1:6" ht="63">
      <c r="A75" s="49"/>
      <c r="B75" s="50" t="s">
        <v>34514</v>
      </c>
      <c r="C75" s="159" t="s">
        <v>34515</v>
      </c>
      <c r="D75" s="51" t="s">
        <v>34516</v>
      </c>
      <c r="E75" s="145">
        <v>218080</v>
      </c>
      <c r="F75" s="50" t="s">
        <v>558</v>
      </c>
    </row>
    <row r="76" spans="1:6" ht="63">
      <c r="A76" s="49"/>
      <c r="B76" s="50" t="s">
        <v>34517</v>
      </c>
      <c r="C76" s="159" t="s">
        <v>34518</v>
      </c>
      <c r="D76" s="51" t="s">
        <v>34519</v>
      </c>
      <c r="E76" s="145">
        <v>218080</v>
      </c>
      <c r="F76" s="50" t="s">
        <v>558</v>
      </c>
    </row>
    <row r="77" spans="1:6" ht="63">
      <c r="A77" s="49"/>
      <c r="B77" s="50" t="s">
        <v>34520</v>
      </c>
      <c r="C77" s="159" t="s">
        <v>34521</v>
      </c>
      <c r="D77" s="51" t="s">
        <v>34522</v>
      </c>
      <c r="E77" s="145">
        <v>218080</v>
      </c>
      <c r="F77" s="50" t="s">
        <v>558</v>
      </c>
    </row>
    <row r="78" spans="1:6" ht="63">
      <c r="A78" s="49"/>
      <c r="B78" s="50" t="s">
        <v>34523</v>
      </c>
      <c r="C78" s="159" t="s">
        <v>34524</v>
      </c>
      <c r="D78" s="51" t="s">
        <v>34525</v>
      </c>
      <c r="E78" s="145">
        <v>218080</v>
      </c>
      <c r="F78" s="50" t="s">
        <v>558</v>
      </c>
    </row>
    <row r="79" spans="1:6" ht="63">
      <c r="A79" s="49"/>
      <c r="B79" s="50" t="s">
        <v>34526</v>
      </c>
      <c r="C79" s="159" t="s">
        <v>34527</v>
      </c>
      <c r="D79" s="51" t="s">
        <v>34528</v>
      </c>
      <c r="E79" s="145">
        <v>218080</v>
      </c>
      <c r="F79" s="50" t="s">
        <v>558</v>
      </c>
    </row>
    <row r="80" spans="1:6" ht="78.75">
      <c r="A80" s="96"/>
      <c r="B80" s="97" t="s">
        <v>35189</v>
      </c>
      <c r="C80" s="214" t="s">
        <v>34538</v>
      </c>
      <c r="D80" s="143" t="s">
        <v>34539</v>
      </c>
      <c r="E80" s="213">
        <v>8000000</v>
      </c>
      <c r="F80" s="143" t="s">
        <v>558</v>
      </c>
    </row>
    <row r="81" spans="1:6" ht="78.75">
      <c r="A81" s="96"/>
      <c r="B81" s="97" t="s">
        <v>34540</v>
      </c>
      <c r="C81" s="214" t="s">
        <v>34541</v>
      </c>
      <c r="D81" s="143" t="s">
        <v>34542</v>
      </c>
      <c r="E81" s="213">
        <v>600000</v>
      </c>
      <c r="F81" s="143" t="s">
        <v>558</v>
      </c>
    </row>
    <row r="82" spans="1:6">
      <c r="E82" s="1185">
        <f>SUM(E67:E81)</f>
        <v>13911600</v>
      </c>
    </row>
    <row r="88" spans="1:6">
      <c r="E88" s="1185">
        <f>E82+E58+E20</f>
        <v>109040875.52</v>
      </c>
    </row>
  </sheetData>
  <mergeCells count="14">
    <mergeCell ref="B69:C69"/>
    <mergeCell ref="B30:C30"/>
    <mergeCell ref="B40:C40"/>
    <mergeCell ref="A26:F26"/>
    <mergeCell ref="A27:F27"/>
    <mergeCell ref="A28:F28"/>
    <mergeCell ref="C66:D66"/>
    <mergeCell ref="A1:F1"/>
    <mergeCell ref="A2:F2"/>
    <mergeCell ref="A3:F3"/>
    <mergeCell ref="B5:D5"/>
    <mergeCell ref="A59:C59"/>
    <mergeCell ref="D59:F59"/>
    <mergeCell ref="B11:D11"/>
  </mergeCells>
  <pageMargins left="0.7" right="0.7" top="0.75" bottom="0.75" header="0.3" footer="0.3"/>
</worksheet>
</file>

<file path=xl/worksheets/sheet232.xml><?xml version="1.0" encoding="utf-8"?>
<worksheet xmlns="http://schemas.openxmlformats.org/spreadsheetml/2006/main" xmlns:r="http://schemas.openxmlformats.org/officeDocument/2006/relationships">
  <sheetPr>
    <tabColor theme="5" tint="-0.499984740745262"/>
  </sheetPr>
  <dimension ref="A1:F112"/>
  <sheetViews>
    <sheetView topLeftCell="A108" workbookViewId="0">
      <selection activeCell="H117" sqref="H117"/>
    </sheetView>
  </sheetViews>
  <sheetFormatPr defaultRowHeight="15"/>
  <cols>
    <col min="1" max="1" width="7" style="849" customWidth="1"/>
    <col min="2" max="2" width="13.7109375" style="1630" customWidth="1"/>
    <col min="3" max="3" width="41.5703125" style="1616" customWidth="1"/>
    <col min="4" max="4" width="29.7109375" style="1616" customWidth="1"/>
    <col min="5" max="5" width="20.42578125" style="1616" customWidth="1"/>
    <col min="6" max="6" width="9.28515625" style="236" customWidth="1"/>
    <col min="7" max="16384" width="9.140625" style="1616"/>
  </cols>
  <sheetData>
    <row r="1" spans="1:6" s="126" customFormat="1" ht="15.75">
      <c r="A1" s="2234" t="s">
        <v>133</v>
      </c>
      <c r="B1" s="2234"/>
      <c r="C1" s="2234"/>
      <c r="D1" s="2234"/>
      <c r="E1" s="2234"/>
      <c r="F1" s="2234"/>
    </row>
    <row r="2" spans="1:6" s="126" customFormat="1" ht="15.75">
      <c r="A2" s="2234" t="s">
        <v>37350</v>
      </c>
      <c r="B2" s="2234"/>
      <c r="C2" s="2234"/>
      <c r="D2" s="2234"/>
      <c r="E2" s="2234"/>
      <c r="F2" s="2234"/>
    </row>
    <row r="3" spans="1:6" s="126" customFormat="1" ht="15.75">
      <c r="A3" s="2234" t="s">
        <v>6436</v>
      </c>
      <c r="B3" s="2234"/>
      <c r="C3" s="2234"/>
      <c r="D3" s="2234"/>
      <c r="E3" s="2234"/>
      <c r="F3" s="2234"/>
    </row>
    <row r="4" spans="1:6" s="126" customFormat="1" ht="32.25" customHeight="1">
      <c r="A4" s="312" t="s">
        <v>134</v>
      </c>
      <c r="B4" s="56" t="s">
        <v>676</v>
      </c>
      <c r="C4" s="56" t="s">
        <v>463</v>
      </c>
      <c r="D4" s="56" t="s">
        <v>788</v>
      </c>
      <c r="E4" s="392" t="s">
        <v>3371</v>
      </c>
      <c r="F4" s="56" t="s">
        <v>677</v>
      </c>
    </row>
    <row r="5" spans="1:6" s="126" customFormat="1" ht="15.75">
      <c r="A5" s="387"/>
      <c r="B5" s="2195" t="s">
        <v>139</v>
      </c>
      <c r="C5" s="2195"/>
      <c r="D5" s="2195"/>
      <c r="E5" s="380"/>
      <c r="F5" s="56"/>
    </row>
    <row r="6" spans="1:6" ht="47.25">
      <c r="A6" s="175">
        <v>1</v>
      </c>
      <c r="B6" s="159" t="s">
        <v>1</v>
      </c>
      <c r="C6" s="159" t="s">
        <v>37351</v>
      </c>
      <c r="D6" s="159" t="s">
        <v>37352</v>
      </c>
      <c r="E6" s="1297">
        <v>2300000</v>
      </c>
      <c r="F6" s="159" t="s">
        <v>118</v>
      </c>
    </row>
    <row r="7" spans="1:6" ht="63">
      <c r="A7" s="175">
        <v>2</v>
      </c>
      <c r="B7" s="159" t="s">
        <v>5</v>
      </c>
      <c r="C7" s="159" t="s">
        <v>37353</v>
      </c>
      <c r="D7" s="159" t="s">
        <v>240</v>
      </c>
      <c r="E7" s="1297">
        <v>2042452</v>
      </c>
      <c r="F7" s="159" t="s">
        <v>118</v>
      </c>
    </row>
    <row r="8" spans="1:6" ht="31.5">
      <c r="A8" s="175">
        <v>3</v>
      </c>
      <c r="B8" s="159" t="s">
        <v>7</v>
      </c>
      <c r="C8" s="159" t="s">
        <v>37354</v>
      </c>
      <c r="D8" s="159" t="s">
        <v>9</v>
      </c>
      <c r="E8" s="1297">
        <v>100000</v>
      </c>
      <c r="F8" s="159" t="s">
        <v>118</v>
      </c>
    </row>
    <row r="9" spans="1:6" ht="31.5">
      <c r="A9" s="175">
        <v>4</v>
      </c>
      <c r="B9" s="159" t="s">
        <v>10</v>
      </c>
      <c r="C9" s="159" t="s">
        <v>37355</v>
      </c>
      <c r="D9" s="159" t="s">
        <v>175</v>
      </c>
      <c r="E9" s="1297">
        <v>100000</v>
      </c>
      <c r="F9" s="159" t="s">
        <v>118</v>
      </c>
    </row>
    <row r="10" spans="1:6" ht="47.25">
      <c r="A10" s="175">
        <v>5</v>
      </c>
      <c r="B10" s="159" t="s">
        <v>12</v>
      </c>
      <c r="C10" s="159" t="s">
        <v>37356</v>
      </c>
      <c r="D10" s="159" t="s">
        <v>14</v>
      </c>
      <c r="E10" s="1297">
        <v>2000000</v>
      </c>
      <c r="F10" s="159" t="s">
        <v>118</v>
      </c>
    </row>
    <row r="11" spans="1:6" ht="15.75">
      <c r="A11" s="175"/>
      <c r="B11" s="2172" t="s">
        <v>3161</v>
      </c>
      <c r="C11" s="2172"/>
      <c r="D11" s="2172"/>
      <c r="E11" s="311"/>
      <c r="F11" s="159"/>
    </row>
    <row r="12" spans="1:6" ht="63">
      <c r="A12" s="175">
        <v>6</v>
      </c>
      <c r="B12" s="159" t="s">
        <v>5</v>
      </c>
      <c r="C12" s="159" t="s">
        <v>37357</v>
      </c>
      <c r="D12" s="159" t="s">
        <v>242</v>
      </c>
      <c r="E12" s="1297">
        <v>1137796.07</v>
      </c>
      <c r="F12" s="159" t="s">
        <v>118</v>
      </c>
    </row>
    <row r="13" spans="1:6" ht="47.25">
      <c r="A13" s="175">
        <v>7</v>
      </c>
      <c r="B13" s="159" t="s">
        <v>12</v>
      </c>
      <c r="C13" s="159" t="s">
        <v>37358</v>
      </c>
      <c r="D13" s="159" t="s">
        <v>14</v>
      </c>
      <c r="E13" s="1297">
        <v>1000000</v>
      </c>
      <c r="F13" s="159" t="s">
        <v>118</v>
      </c>
    </row>
    <row r="14" spans="1:6" ht="63">
      <c r="A14" s="175">
        <v>8</v>
      </c>
      <c r="B14" s="159" t="s">
        <v>360</v>
      </c>
      <c r="C14" s="159" t="s">
        <v>37359</v>
      </c>
      <c r="D14" s="159" t="s">
        <v>246</v>
      </c>
      <c r="E14" s="1297">
        <v>1000000</v>
      </c>
      <c r="F14" s="159" t="s">
        <v>118</v>
      </c>
    </row>
    <row r="15" spans="1:6" ht="15.75">
      <c r="A15" s="175"/>
      <c r="B15" s="2172" t="s">
        <v>143</v>
      </c>
      <c r="C15" s="2172"/>
      <c r="D15" s="159"/>
      <c r="E15" s="311"/>
      <c r="F15" s="159"/>
    </row>
    <row r="16" spans="1:6" ht="63">
      <c r="A16" s="175">
        <v>9</v>
      </c>
      <c r="B16" s="160" t="s">
        <v>195</v>
      </c>
      <c r="C16" s="159" t="s">
        <v>37360</v>
      </c>
      <c r="D16" s="160" t="s">
        <v>196</v>
      </c>
      <c r="E16" s="1297">
        <v>5738993.4500000002</v>
      </c>
      <c r="F16" s="159" t="s">
        <v>583</v>
      </c>
    </row>
    <row r="17" spans="1:6" ht="15.75">
      <c r="A17" s="175"/>
      <c r="B17" s="2198" t="s">
        <v>555</v>
      </c>
      <c r="C17" s="2198"/>
      <c r="D17" s="160"/>
      <c r="E17" s="311"/>
      <c r="F17" s="159"/>
    </row>
    <row r="18" spans="1:6" ht="157.5">
      <c r="A18" s="175">
        <v>10</v>
      </c>
      <c r="B18" s="160" t="s">
        <v>247</v>
      </c>
      <c r="C18" s="159" t="s">
        <v>37361</v>
      </c>
      <c r="D18" s="115" t="s">
        <v>37362</v>
      </c>
      <c r="E18" s="1297">
        <v>2180817</v>
      </c>
      <c r="F18" s="159" t="s">
        <v>4</v>
      </c>
    </row>
    <row r="19" spans="1:6" ht="15.75">
      <c r="A19" s="175"/>
      <c r="B19" s="2198" t="s">
        <v>4345</v>
      </c>
      <c r="C19" s="2198"/>
      <c r="D19" s="159"/>
      <c r="E19" s="311"/>
      <c r="F19" s="159"/>
    </row>
    <row r="20" spans="1:6" ht="31.5">
      <c r="A20" s="175">
        <v>11</v>
      </c>
      <c r="B20" s="159" t="s">
        <v>37363</v>
      </c>
      <c r="C20" s="159" t="s">
        <v>37364</v>
      </c>
      <c r="D20" s="65" t="s">
        <v>37365</v>
      </c>
      <c r="E20" s="1297">
        <v>100000</v>
      </c>
      <c r="F20" s="159" t="s">
        <v>4</v>
      </c>
    </row>
    <row r="21" spans="1:6" ht="47.25">
      <c r="A21" s="175">
        <v>12</v>
      </c>
      <c r="B21" s="159" t="s">
        <v>37366</v>
      </c>
      <c r="C21" s="159" t="s">
        <v>37367</v>
      </c>
      <c r="D21" s="65" t="s">
        <v>37365</v>
      </c>
      <c r="E21" s="1297">
        <v>100000</v>
      </c>
      <c r="F21" s="159" t="s">
        <v>4</v>
      </c>
    </row>
    <row r="22" spans="1:6" ht="47.25">
      <c r="A22" s="175">
        <v>13</v>
      </c>
      <c r="B22" s="159" t="s">
        <v>37368</v>
      </c>
      <c r="C22" s="159" t="s">
        <v>37369</v>
      </c>
      <c r="D22" s="65" t="s">
        <v>37365</v>
      </c>
      <c r="E22" s="1297">
        <v>100000</v>
      </c>
      <c r="F22" s="159" t="s">
        <v>4</v>
      </c>
    </row>
    <row r="23" spans="1:6" ht="47.25">
      <c r="A23" s="175">
        <v>14</v>
      </c>
      <c r="B23" s="159" t="s">
        <v>37370</v>
      </c>
      <c r="C23" s="159" t="s">
        <v>37371</v>
      </c>
      <c r="D23" s="65" t="s">
        <v>37365</v>
      </c>
      <c r="E23" s="1297">
        <v>100000</v>
      </c>
      <c r="F23" s="159" t="s">
        <v>4</v>
      </c>
    </row>
    <row r="24" spans="1:6" ht="47.25">
      <c r="A24" s="175">
        <v>15</v>
      </c>
      <c r="B24" s="159" t="s">
        <v>16443</v>
      </c>
      <c r="C24" s="159" t="s">
        <v>37372</v>
      </c>
      <c r="D24" s="65" t="s">
        <v>37365</v>
      </c>
      <c r="E24" s="1297">
        <v>100000</v>
      </c>
      <c r="F24" s="159" t="s">
        <v>4</v>
      </c>
    </row>
    <row r="25" spans="1:6" ht="47.25">
      <c r="A25" s="175">
        <v>16</v>
      </c>
      <c r="B25" s="159" t="s">
        <v>37373</v>
      </c>
      <c r="C25" s="159" t="s">
        <v>37374</v>
      </c>
      <c r="D25" s="65" t="s">
        <v>37365</v>
      </c>
      <c r="E25" s="1297">
        <v>100000</v>
      </c>
      <c r="F25" s="159" t="s">
        <v>4</v>
      </c>
    </row>
    <row r="26" spans="1:6" ht="47.25">
      <c r="A26" s="175">
        <v>17</v>
      </c>
      <c r="B26" s="159" t="s">
        <v>37375</v>
      </c>
      <c r="C26" s="159" t="s">
        <v>37376</v>
      </c>
      <c r="D26" s="65" t="s">
        <v>37365</v>
      </c>
      <c r="E26" s="1297">
        <v>100000</v>
      </c>
      <c r="F26" s="159" t="s">
        <v>4</v>
      </c>
    </row>
    <row r="27" spans="1:6" ht="47.25">
      <c r="A27" s="175">
        <v>18</v>
      </c>
      <c r="B27" s="159" t="s">
        <v>37377</v>
      </c>
      <c r="C27" s="159" t="s">
        <v>37378</v>
      </c>
      <c r="D27" s="65" t="s">
        <v>37365</v>
      </c>
      <c r="E27" s="1297">
        <v>100000</v>
      </c>
      <c r="F27" s="159" t="s">
        <v>4</v>
      </c>
    </row>
    <row r="28" spans="1:6" ht="47.25">
      <c r="A28" s="175">
        <v>19</v>
      </c>
      <c r="B28" s="159" t="s">
        <v>37379</v>
      </c>
      <c r="C28" s="159" t="s">
        <v>37380</v>
      </c>
      <c r="D28" s="65" t="s">
        <v>37365</v>
      </c>
      <c r="E28" s="1297">
        <v>100000</v>
      </c>
      <c r="F28" s="159" t="s">
        <v>4</v>
      </c>
    </row>
    <row r="29" spans="1:6" ht="47.25">
      <c r="A29" s="175">
        <v>20</v>
      </c>
      <c r="B29" s="159" t="s">
        <v>37381</v>
      </c>
      <c r="C29" s="159" t="s">
        <v>37382</v>
      </c>
      <c r="D29" s="65" t="s">
        <v>37365</v>
      </c>
      <c r="E29" s="1297">
        <v>100000</v>
      </c>
      <c r="F29" s="159" t="s">
        <v>4</v>
      </c>
    </row>
    <row r="30" spans="1:6" ht="47.25">
      <c r="A30" s="175">
        <v>21</v>
      </c>
      <c r="B30" s="159" t="s">
        <v>37383</v>
      </c>
      <c r="C30" s="159" t="s">
        <v>37384</v>
      </c>
      <c r="D30" s="65" t="s">
        <v>37365</v>
      </c>
      <c r="E30" s="1297">
        <v>100000</v>
      </c>
      <c r="F30" s="159" t="s">
        <v>4</v>
      </c>
    </row>
    <row r="31" spans="1:6" ht="47.25">
      <c r="A31" s="175">
        <v>22</v>
      </c>
      <c r="B31" s="159" t="s">
        <v>37385</v>
      </c>
      <c r="C31" s="159" t="s">
        <v>37386</v>
      </c>
      <c r="D31" s="65" t="s">
        <v>37365</v>
      </c>
      <c r="E31" s="1297">
        <v>100000</v>
      </c>
      <c r="F31" s="159" t="s">
        <v>4</v>
      </c>
    </row>
    <row r="32" spans="1:6" ht="47.25">
      <c r="A32" s="175">
        <v>23</v>
      </c>
      <c r="B32" s="159" t="s">
        <v>37387</v>
      </c>
      <c r="C32" s="159" t="s">
        <v>37388</v>
      </c>
      <c r="D32" s="65" t="s">
        <v>37365</v>
      </c>
      <c r="E32" s="1297">
        <v>100000</v>
      </c>
      <c r="F32" s="159" t="s">
        <v>4</v>
      </c>
    </row>
    <row r="33" spans="1:6" ht="47.25">
      <c r="A33" s="175">
        <v>24</v>
      </c>
      <c r="B33" s="159" t="s">
        <v>37389</v>
      </c>
      <c r="C33" s="159" t="s">
        <v>37390</v>
      </c>
      <c r="D33" s="65" t="s">
        <v>37365</v>
      </c>
      <c r="E33" s="1297">
        <v>100000</v>
      </c>
      <c r="F33" s="159" t="s">
        <v>4</v>
      </c>
    </row>
    <row r="34" spans="1:6" ht="47.25">
      <c r="A34" s="175">
        <v>25</v>
      </c>
      <c r="B34" s="159" t="s">
        <v>37391</v>
      </c>
      <c r="C34" s="159" t="s">
        <v>37392</v>
      </c>
      <c r="D34" s="65" t="s">
        <v>37365</v>
      </c>
      <c r="E34" s="1297">
        <v>100000</v>
      </c>
      <c r="F34" s="159" t="s">
        <v>4</v>
      </c>
    </row>
    <row r="35" spans="1:6" ht="47.25">
      <c r="A35" s="175">
        <v>26</v>
      </c>
      <c r="B35" s="159" t="s">
        <v>37393</v>
      </c>
      <c r="C35" s="159" t="s">
        <v>37394</v>
      </c>
      <c r="D35" s="65" t="s">
        <v>37365</v>
      </c>
      <c r="E35" s="1297">
        <v>100000</v>
      </c>
      <c r="F35" s="159" t="s">
        <v>4</v>
      </c>
    </row>
    <row r="36" spans="1:6" ht="47.25">
      <c r="A36" s="175">
        <v>27</v>
      </c>
      <c r="B36" s="159" t="s">
        <v>37395</v>
      </c>
      <c r="C36" s="159" t="s">
        <v>37396</v>
      </c>
      <c r="D36" s="65" t="s">
        <v>37365</v>
      </c>
      <c r="E36" s="1297">
        <v>100000</v>
      </c>
      <c r="F36" s="159" t="s">
        <v>4</v>
      </c>
    </row>
    <row r="37" spans="1:6" ht="47.25">
      <c r="A37" s="175">
        <v>28</v>
      </c>
      <c r="B37" s="159" t="s">
        <v>37397</v>
      </c>
      <c r="C37" s="159" t="s">
        <v>37398</v>
      </c>
      <c r="D37" s="65" t="s">
        <v>37365</v>
      </c>
      <c r="E37" s="1297">
        <v>100000</v>
      </c>
      <c r="F37" s="159" t="s">
        <v>4</v>
      </c>
    </row>
    <row r="38" spans="1:6" ht="47.25">
      <c r="A38" s="175">
        <v>29</v>
      </c>
      <c r="B38" s="159" t="s">
        <v>37399</v>
      </c>
      <c r="C38" s="159" t="s">
        <v>37400</v>
      </c>
      <c r="D38" s="65" t="s">
        <v>37365</v>
      </c>
      <c r="E38" s="1297">
        <v>100000</v>
      </c>
      <c r="F38" s="159" t="s">
        <v>4</v>
      </c>
    </row>
    <row r="39" spans="1:6" ht="47.25">
      <c r="A39" s="175">
        <v>30</v>
      </c>
      <c r="B39" s="159" t="s">
        <v>37401</v>
      </c>
      <c r="C39" s="159" t="s">
        <v>37402</v>
      </c>
      <c r="D39" s="65" t="s">
        <v>37365</v>
      </c>
      <c r="E39" s="1297">
        <v>100000</v>
      </c>
      <c r="F39" s="159" t="s">
        <v>4</v>
      </c>
    </row>
    <row r="40" spans="1:6" ht="47.25">
      <c r="A40" s="175">
        <v>31</v>
      </c>
      <c r="B40" s="159" t="s">
        <v>9659</v>
      </c>
      <c r="C40" s="159" t="s">
        <v>37403</v>
      </c>
      <c r="D40" s="65" t="s">
        <v>37365</v>
      </c>
      <c r="E40" s="1297">
        <v>100000</v>
      </c>
      <c r="F40" s="159" t="s">
        <v>4</v>
      </c>
    </row>
    <row r="41" spans="1:6" ht="47.25">
      <c r="A41" s="175">
        <v>32</v>
      </c>
      <c r="B41" s="159" t="s">
        <v>37404</v>
      </c>
      <c r="C41" s="159" t="s">
        <v>37405</v>
      </c>
      <c r="D41" s="65" t="s">
        <v>37365</v>
      </c>
      <c r="E41" s="1297">
        <v>80817</v>
      </c>
      <c r="F41" s="159" t="s">
        <v>4</v>
      </c>
    </row>
    <row r="42" spans="1:6" ht="15.75">
      <c r="A42" s="175"/>
      <c r="B42" s="2172" t="s">
        <v>593</v>
      </c>
      <c r="C42" s="2172"/>
      <c r="D42" s="65"/>
      <c r="E42" s="311"/>
      <c r="F42" s="159"/>
    </row>
    <row r="43" spans="1:6" ht="47.25">
      <c r="A43" s="175">
        <v>33</v>
      </c>
      <c r="B43" s="160" t="s">
        <v>1498</v>
      </c>
      <c r="C43" s="159" t="s">
        <v>37406</v>
      </c>
      <c r="D43" s="160" t="s">
        <v>40</v>
      </c>
      <c r="E43" s="1297">
        <v>17260000</v>
      </c>
      <c r="F43" s="159" t="s">
        <v>118</v>
      </c>
    </row>
    <row r="44" spans="1:6" ht="94.5">
      <c r="A44" s="175">
        <v>34</v>
      </c>
      <c r="B44" s="160" t="s">
        <v>37407</v>
      </c>
      <c r="C44" s="159" t="s">
        <v>37408</v>
      </c>
      <c r="D44" s="160" t="s">
        <v>40</v>
      </c>
      <c r="E44" s="1297">
        <v>10000000</v>
      </c>
      <c r="F44" s="159" t="s">
        <v>118</v>
      </c>
    </row>
    <row r="45" spans="1:6" ht="15.75">
      <c r="A45" s="175"/>
      <c r="B45" s="2198" t="s">
        <v>1404</v>
      </c>
      <c r="C45" s="2198"/>
      <c r="D45" s="160"/>
      <c r="E45" s="311"/>
      <c r="F45" s="159"/>
    </row>
    <row r="46" spans="1:6" ht="94.5">
      <c r="A46" s="175">
        <v>35</v>
      </c>
      <c r="B46" s="159" t="s">
        <v>37363</v>
      </c>
      <c r="C46" s="159" t="s">
        <v>37409</v>
      </c>
      <c r="D46" s="159" t="s">
        <v>37410</v>
      </c>
      <c r="E46" s="1297">
        <v>250000</v>
      </c>
      <c r="F46" s="159" t="s">
        <v>4</v>
      </c>
    </row>
    <row r="47" spans="1:6" ht="94.5">
      <c r="A47" s="175">
        <v>36</v>
      </c>
      <c r="B47" s="159" t="s">
        <v>37411</v>
      </c>
      <c r="C47" s="159" t="s">
        <v>37412</v>
      </c>
      <c r="D47" s="159" t="s">
        <v>37410</v>
      </c>
      <c r="E47" s="1297">
        <v>250000</v>
      </c>
      <c r="F47" s="159" t="s">
        <v>4</v>
      </c>
    </row>
    <row r="48" spans="1:6" ht="126">
      <c r="A48" s="175">
        <v>37</v>
      </c>
      <c r="B48" s="159" t="s">
        <v>37413</v>
      </c>
      <c r="C48" s="159" t="s">
        <v>37414</v>
      </c>
      <c r="D48" s="159" t="s">
        <v>37415</v>
      </c>
      <c r="E48" s="1297">
        <v>1850000</v>
      </c>
      <c r="F48" s="159" t="s">
        <v>4</v>
      </c>
    </row>
    <row r="49" spans="1:6" ht="47.25">
      <c r="A49" s="175">
        <v>38</v>
      </c>
      <c r="B49" s="159" t="s">
        <v>37366</v>
      </c>
      <c r="C49" s="159" t="s">
        <v>37416</v>
      </c>
      <c r="D49" s="159" t="s">
        <v>37417</v>
      </c>
      <c r="E49" s="1297">
        <v>250000</v>
      </c>
      <c r="F49" s="159" t="s">
        <v>4</v>
      </c>
    </row>
    <row r="50" spans="1:6" ht="47.25">
      <c r="A50" s="175">
        <v>39</v>
      </c>
      <c r="B50" s="159" t="s">
        <v>19653</v>
      </c>
      <c r="C50" s="159" t="s">
        <v>37418</v>
      </c>
      <c r="D50" s="159" t="s">
        <v>37419</v>
      </c>
      <c r="E50" s="1297">
        <v>50000</v>
      </c>
      <c r="F50" s="159" t="s">
        <v>4</v>
      </c>
    </row>
    <row r="51" spans="1:6" ht="78.75">
      <c r="A51" s="175">
        <v>40</v>
      </c>
      <c r="B51" s="159" t="s">
        <v>37420</v>
      </c>
      <c r="C51" s="159" t="s">
        <v>37421</v>
      </c>
      <c r="D51" s="159" t="s">
        <v>37422</v>
      </c>
      <c r="E51" s="1297">
        <v>1000000</v>
      </c>
      <c r="F51" s="159" t="s">
        <v>4</v>
      </c>
    </row>
    <row r="52" spans="1:6" ht="78.75">
      <c r="A52" s="175">
        <v>41</v>
      </c>
      <c r="B52" s="159" t="s">
        <v>37423</v>
      </c>
      <c r="C52" s="159" t="s">
        <v>37424</v>
      </c>
      <c r="D52" s="159" t="s">
        <v>37425</v>
      </c>
      <c r="E52" s="1297">
        <v>1800000</v>
      </c>
      <c r="F52" s="159" t="s">
        <v>4</v>
      </c>
    </row>
    <row r="53" spans="1:6" ht="94.5">
      <c r="A53" s="175">
        <v>42</v>
      </c>
      <c r="B53" s="159" t="s">
        <v>37426</v>
      </c>
      <c r="C53" s="159" t="s">
        <v>37427</v>
      </c>
      <c r="D53" s="159" t="s">
        <v>37428</v>
      </c>
      <c r="E53" s="1297">
        <v>600000</v>
      </c>
      <c r="F53" s="159" t="s">
        <v>4</v>
      </c>
    </row>
    <row r="54" spans="1:6" ht="94.5">
      <c r="A54" s="175">
        <v>43</v>
      </c>
      <c r="B54" s="159" t="s">
        <v>37429</v>
      </c>
      <c r="C54" s="159" t="s">
        <v>37430</v>
      </c>
      <c r="D54" s="159" t="s">
        <v>37431</v>
      </c>
      <c r="E54" s="1297">
        <v>2000000</v>
      </c>
      <c r="F54" s="159" t="s">
        <v>4</v>
      </c>
    </row>
    <row r="55" spans="1:6" ht="47.25">
      <c r="A55" s="175">
        <v>44</v>
      </c>
      <c r="B55" s="159" t="s">
        <v>11194</v>
      </c>
      <c r="C55" s="159" t="s">
        <v>37432</v>
      </c>
      <c r="D55" s="159" t="s">
        <v>37433</v>
      </c>
      <c r="E55" s="1297">
        <v>150000</v>
      </c>
      <c r="F55" s="159" t="s">
        <v>4</v>
      </c>
    </row>
    <row r="56" spans="1:6" ht="47.25">
      <c r="A56" s="175">
        <v>45</v>
      </c>
      <c r="B56" s="159" t="s">
        <v>37368</v>
      </c>
      <c r="C56" s="159" t="s">
        <v>37434</v>
      </c>
      <c r="D56" s="159" t="s">
        <v>37435</v>
      </c>
      <c r="E56" s="1297">
        <v>150000</v>
      </c>
      <c r="F56" s="159" t="s">
        <v>4</v>
      </c>
    </row>
    <row r="57" spans="1:6" ht="47.25">
      <c r="A57" s="175">
        <v>46</v>
      </c>
      <c r="B57" s="159" t="s">
        <v>37370</v>
      </c>
      <c r="C57" s="159" t="s">
        <v>37436</v>
      </c>
      <c r="D57" s="159" t="s">
        <v>37437</v>
      </c>
      <c r="E57" s="1297">
        <v>500000</v>
      </c>
      <c r="F57" s="159" t="s">
        <v>4</v>
      </c>
    </row>
    <row r="58" spans="1:6" ht="47.25">
      <c r="A58" s="175">
        <v>47</v>
      </c>
      <c r="B58" s="159" t="s">
        <v>16443</v>
      </c>
      <c r="C58" s="159" t="s">
        <v>37438</v>
      </c>
      <c r="D58" s="159" t="s">
        <v>37439</v>
      </c>
      <c r="E58" s="1297">
        <v>100000</v>
      </c>
      <c r="F58" s="159" t="s">
        <v>4</v>
      </c>
    </row>
    <row r="59" spans="1:6" ht="47.25">
      <c r="A59" s="175">
        <v>48</v>
      </c>
      <c r="B59" s="159" t="s">
        <v>37373</v>
      </c>
      <c r="C59" s="159" t="s">
        <v>37440</v>
      </c>
      <c r="D59" s="159" t="s">
        <v>37435</v>
      </c>
      <c r="E59" s="1297">
        <v>150000</v>
      </c>
      <c r="F59" s="159" t="s">
        <v>4</v>
      </c>
    </row>
    <row r="60" spans="1:6" ht="94.5">
      <c r="A60" s="175">
        <v>49</v>
      </c>
      <c r="B60" s="159" t="s">
        <v>37441</v>
      </c>
      <c r="C60" s="159" t="s">
        <v>37442</v>
      </c>
      <c r="D60" s="159" t="s">
        <v>37443</v>
      </c>
      <c r="E60" s="1297">
        <v>1750000</v>
      </c>
      <c r="F60" s="159" t="s">
        <v>4</v>
      </c>
    </row>
    <row r="61" spans="1:6" ht="94.5">
      <c r="A61" s="175">
        <v>50</v>
      </c>
      <c r="B61" s="159" t="s">
        <v>37444</v>
      </c>
      <c r="C61" s="159" t="s">
        <v>37445</v>
      </c>
      <c r="D61" s="159" t="s">
        <v>37446</v>
      </c>
      <c r="E61" s="1297">
        <v>600000</v>
      </c>
      <c r="F61" s="159" t="s">
        <v>4</v>
      </c>
    </row>
    <row r="62" spans="1:6" ht="47.25">
      <c r="A62" s="175">
        <v>51</v>
      </c>
      <c r="B62" s="159" t="s">
        <v>37447</v>
      </c>
      <c r="C62" s="159" t="s">
        <v>37448</v>
      </c>
      <c r="D62" s="159" t="s">
        <v>37419</v>
      </c>
      <c r="E62" s="1297">
        <v>50000</v>
      </c>
      <c r="F62" s="159" t="s">
        <v>4</v>
      </c>
    </row>
    <row r="63" spans="1:6" ht="47.25">
      <c r="A63" s="175">
        <v>52</v>
      </c>
      <c r="B63" s="159" t="s">
        <v>37377</v>
      </c>
      <c r="C63" s="159" t="s">
        <v>37449</v>
      </c>
      <c r="D63" s="159" t="s">
        <v>37435</v>
      </c>
      <c r="E63" s="1297">
        <v>150000</v>
      </c>
      <c r="F63" s="159" t="s">
        <v>4</v>
      </c>
    </row>
    <row r="64" spans="1:6" ht="47.25">
      <c r="A64" s="175">
        <v>53</v>
      </c>
      <c r="B64" s="159" t="s">
        <v>37450</v>
      </c>
      <c r="C64" s="159" t="s">
        <v>37451</v>
      </c>
      <c r="D64" s="159" t="s">
        <v>1449</v>
      </c>
      <c r="E64" s="1297">
        <v>1600000</v>
      </c>
      <c r="F64" s="159" t="s">
        <v>4</v>
      </c>
    </row>
    <row r="65" spans="1:6" ht="47.25">
      <c r="A65" s="175">
        <v>54</v>
      </c>
      <c r="B65" s="159" t="s">
        <v>37452</v>
      </c>
      <c r="C65" s="159" t="s">
        <v>37453</v>
      </c>
      <c r="D65" s="159" t="s">
        <v>37437</v>
      </c>
      <c r="E65" s="1297">
        <v>500000</v>
      </c>
      <c r="F65" s="159" t="s">
        <v>4</v>
      </c>
    </row>
    <row r="66" spans="1:6" ht="47.25">
      <c r="A66" s="175">
        <v>55</v>
      </c>
      <c r="B66" s="159" t="s">
        <v>37454</v>
      </c>
      <c r="C66" s="159" t="s">
        <v>37455</v>
      </c>
      <c r="D66" s="159" t="s">
        <v>37435</v>
      </c>
      <c r="E66" s="1297">
        <v>150000</v>
      </c>
      <c r="F66" s="159" t="s">
        <v>4</v>
      </c>
    </row>
    <row r="67" spans="1:6" ht="47.25">
      <c r="A67" s="175">
        <v>56</v>
      </c>
      <c r="B67" s="159" t="s">
        <v>37381</v>
      </c>
      <c r="C67" s="159" t="s">
        <v>37456</v>
      </c>
      <c r="D67" s="159" t="s">
        <v>37435</v>
      </c>
      <c r="E67" s="1297">
        <v>150000</v>
      </c>
      <c r="F67" s="159" t="s">
        <v>4</v>
      </c>
    </row>
    <row r="68" spans="1:6" ht="47.25">
      <c r="A68" s="175">
        <v>57</v>
      </c>
      <c r="B68" s="159" t="s">
        <v>37457</v>
      </c>
      <c r="C68" s="159" t="s">
        <v>37458</v>
      </c>
      <c r="D68" s="159" t="s">
        <v>37459</v>
      </c>
      <c r="E68" s="1297">
        <v>1600000</v>
      </c>
      <c r="F68" s="159" t="s">
        <v>4</v>
      </c>
    </row>
    <row r="69" spans="1:6" ht="94.5">
      <c r="A69" s="175">
        <v>58</v>
      </c>
      <c r="B69" s="159" t="s">
        <v>37460</v>
      </c>
      <c r="C69" s="159" t="s">
        <v>37461</v>
      </c>
      <c r="D69" s="159" t="s">
        <v>37462</v>
      </c>
      <c r="E69" s="1297">
        <v>900000</v>
      </c>
      <c r="F69" s="159" t="s">
        <v>4</v>
      </c>
    </row>
    <row r="70" spans="1:6" ht="78.75">
      <c r="A70" s="175">
        <v>59</v>
      </c>
      <c r="B70" s="159" t="s">
        <v>37463</v>
      </c>
      <c r="C70" s="159" t="s">
        <v>37464</v>
      </c>
      <c r="D70" s="159" t="s">
        <v>37465</v>
      </c>
      <c r="E70" s="1297">
        <v>1650000</v>
      </c>
      <c r="F70" s="159" t="s">
        <v>4</v>
      </c>
    </row>
    <row r="71" spans="1:6" ht="110.25">
      <c r="A71" s="175">
        <v>60</v>
      </c>
      <c r="B71" s="159" t="s">
        <v>37466</v>
      </c>
      <c r="C71" s="159" t="s">
        <v>37467</v>
      </c>
      <c r="D71" s="159" t="s">
        <v>37468</v>
      </c>
      <c r="E71" s="1297">
        <v>2000000</v>
      </c>
      <c r="F71" s="159" t="s">
        <v>4</v>
      </c>
    </row>
    <row r="72" spans="1:6" ht="47.25">
      <c r="A72" s="175">
        <v>61</v>
      </c>
      <c r="B72" s="159" t="s">
        <v>37385</v>
      </c>
      <c r="C72" s="159" t="s">
        <v>37469</v>
      </c>
      <c r="D72" s="159" t="s">
        <v>37470</v>
      </c>
      <c r="E72" s="1297">
        <v>200000</v>
      </c>
      <c r="F72" s="159" t="s">
        <v>4</v>
      </c>
    </row>
    <row r="73" spans="1:6" ht="110.25">
      <c r="A73" s="175">
        <v>62</v>
      </c>
      <c r="B73" s="159" t="s">
        <v>31978</v>
      </c>
      <c r="C73" s="159" t="s">
        <v>37471</v>
      </c>
      <c r="D73" s="159" t="s">
        <v>37472</v>
      </c>
      <c r="E73" s="1297">
        <v>1050000</v>
      </c>
      <c r="F73" s="159" t="s">
        <v>4</v>
      </c>
    </row>
    <row r="74" spans="1:6" ht="47.25">
      <c r="A74" s="175">
        <v>63</v>
      </c>
      <c r="B74" s="159" t="s">
        <v>37473</v>
      </c>
      <c r="C74" s="159" t="s">
        <v>37474</v>
      </c>
      <c r="D74" s="159" t="s">
        <v>37470</v>
      </c>
      <c r="E74" s="1297">
        <v>200000</v>
      </c>
      <c r="F74" s="159" t="s">
        <v>4</v>
      </c>
    </row>
    <row r="75" spans="1:6" ht="110.25">
      <c r="A75" s="175">
        <v>64</v>
      </c>
      <c r="B75" s="159" t="s">
        <v>37387</v>
      </c>
      <c r="C75" s="159" t="s">
        <v>37475</v>
      </c>
      <c r="D75" s="159" t="s">
        <v>37476</v>
      </c>
      <c r="E75" s="1297">
        <v>1050000</v>
      </c>
      <c r="F75" s="159" t="s">
        <v>4</v>
      </c>
    </row>
    <row r="76" spans="1:6" ht="94.5">
      <c r="A76" s="175">
        <v>65</v>
      </c>
      <c r="B76" s="159" t="s">
        <v>37389</v>
      </c>
      <c r="C76" s="159" t="s">
        <v>37477</v>
      </c>
      <c r="D76" s="159" t="s">
        <v>37478</v>
      </c>
      <c r="E76" s="1297">
        <v>1900000</v>
      </c>
      <c r="F76" s="159" t="s">
        <v>4</v>
      </c>
    </row>
    <row r="77" spans="1:6" ht="47.25">
      <c r="A77" s="175">
        <v>66</v>
      </c>
      <c r="B77" s="159" t="s">
        <v>37479</v>
      </c>
      <c r="C77" s="159" t="s">
        <v>37480</v>
      </c>
      <c r="D77" s="159" t="s">
        <v>37435</v>
      </c>
      <c r="E77" s="1297">
        <v>150000</v>
      </c>
      <c r="F77" s="159" t="s">
        <v>4</v>
      </c>
    </row>
    <row r="78" spans="1:6" ht="94.5">
      <c r="A78" s="175">
        <v>67</v>
      </c>
      <c r="B78" s="159" t="s">
        <v>37391</v>
      </c>
      <c r="C78" s="159" t="s">
        <v>37481</v>
      </c>
      <c r="D78" s="159" t="s">
        <v>37482</v>
      </c>
      <c r="E78" s="1297">
        <v>550000</v>
      </c>
      <c r="F78" s="159" t="s">
        <v>4</v>
      </c>
    </row>
    <row r="79" spans="1:6" ht="47.25">
      <c r="A79" s="175">
        <v>68</v>
      </c>
      <c r="B79" s="159" t="s">
        <v>37393</v>
      </c>
      <c r="C79" s="159" t="s">
        <v>37483</v>
      </c>
      <c r="D79" s="159" t="s">
        <v>37437</v>
      </c>
      <c r="E79" s="1297">
        <v>500000</v>
      </c>
      <c r="F79" s="159" t="s">
        <v>4</v>
      </c>
    </row>
    <row r="80" spans="1:6" ht="94.5">
      <c r="A80" s="175">
        <v>69</v>
      </c>
      <c r="B80" s="159" t="s">
        <v>37484</v>
      </c>
      <c r="C80" s="159" t="s">
        <v>37485</v>
      </c>
      <c r="D80" s="159" t="s">
        <v>37486</v>
      </c>
      <c r="E80" s="1297">
        <v>950000</v>
      </c>
      <c r="F80" s="159" t="s">
        <v>4</v>
      </c>
    </row>
    <row r="81" spans="1:6" ht="47.25">
      <c r="A81" s="175">
        <v>70</v>
      </c>
      <c r="B81" s="159" t="s">
        <v>37487</v>
      </c>
      <c r="C81" s="159" t="s">
        <v>37488</v>
      </c>
      <c r="D81" s="159" t="s">
        <v>15940</v>
      </c>
      <c r="E81" s="1297">
        <v>800000</v>
      </c>
      <c r="F81" s="159" t="s">
        <v>4</v>
      </c>
    </row>
    <row r="82" spans="1:6" ht="173.25">
      <c r="A82" s="175">
        <v>71</v>
      </c>
      <c r="B82" s="159" t="s">
        <v>37489</v>
      </c>
      <c r="C82" s="159" t="s">
        <v>37490</v>
      </c>
      <c r="D82" s="159" t="s">
        <v>37491</v>
      </c>
      <c r="E82" s="1297">
        <v>2400000</v>
      </c>
      <c r="F82" s="159" t="s">
        <v>4</v>
      </c>
    </row>
    <row r="83" spans="1:6" ht="47.25">
      <c r="A83" s="175">
        <v>72</v>
      </c>
      <c r="B83" s="159" t="s">
        <v>37492</v>
      </c>
      <c r="C83" s="159" t="s">
        <v>37493</v>
      </c>
      <c r="D83" s="159" t="s">
        <v>37419</v>
      </c>
      <c r="E83" s="1297">
        <v>50000</v>
      </c>
      <c r="F83" s="159" t="s">
        <v>4</v>
      </c>
    </row>
    <row r="84" spans="1:6" ht="47.25">
      <c r="A84" s="175">
        <v>73</v>
      </c>
      <c r="B84" s="159" t="s">
        <v>37494</v>
      </c>
      <c r="C84" s="159" t="s">
        <v>37495</v>
      </c>
      <c r="D84" s="159" t="s">
        <v>37419</v>
      </c>
      <c r="E84" s="1297">
        <v>50000</v>
      </c>
      <c r="F84" s="159" t="s">
        <v>4</v>
      </c>
    </row>
    <row r="85" spans="1:6" ht="47.25">
      <c r="A85" s="175">
        <v>74</v>
      </c>
      <c r="B85" s="159" t="s">
        <v>37496</v>
      </c>
      <c r="C85" s="159" t="s">
        <v>37497</v>
      </c>
      <c r="D85" s="159" t="s">
        <v>37419</v>
      </c>
      <c r="E85" s="1297">
        <v>50000</v>
      </c>
      <c r="F85" s="159" t="s">
        <v>4</v>
      </c>
    </row>
    <row r="86" spans="1:6" ht="47.25">
      <c r="A86" s="175">
        <v>75</v>
      </c>
      <c r="B86" s="159" t="s">
        <v>37395</v>
      </c>
      <c r="C86" s="159" t="s">
        <v>37498</v>
      </c>
      <c r="D86" s="159" t="s">
        <v>37435</v>
      </c>
      <c r="E86" s="1297">
        <v>150000</v>
      </c>
      <c r="F86" s="159" t="s">
        <v>4</v>
      </c>
    </row>
    <row r="87" spans="1:6" ht="47.25">
      <c r="A87" s="175">
        <v>76</v>
      </c>
      <c r="B87" s="159" t="s">
        <v>37397</v>
      </c>
      <c r="C87" s="159" t="s">
        <v>37499</v>
      </c>
      <c r="D87" s="159" t="s">
        <v>37435</v>
      </c>
      <c r="E87" s="1297">
        <v>150000</v>
      </c>
      <c r="F87" s="159" t="s">
        <v>4</v>
      </c>
    </row>
    <row r="88" spans="1:6" ht="47.25">
      <c r="A88" s="175">
        <v>77</v>
      </c>
      <c r="B88" s="159" t="s">
        <v>17166</v>
      </c>
      <c r="C88" s="159" t="s">
        <v>37500</v>
      </c>
      <c r="D88" s="159" t="s">
        <v>37419</v>
      </c>
      <c r="E88" s="1297">
        <v>50000</v>
      </c>
      <c r="F88" s="159" t="s">
        <v>4</v>
      </c>
    </row>
    <row r="89" spans="1:6" ht="47.25">
      <c r="A89" s="175">
        <v>78</v>
      </c>
      <c r="B89" s="159" t="s">
        <v>37399</v>
      </c>
      <c r="C89" s="159" t="s">
        <v>37501</v>
      </c>
      <c r="D89" s="159" t="s">
        <v>37435</v>
      </c>
      <c r="E89" s="1297">
        <v>150000</v>
      </c>
      <c r="F89" s="159" t="s">
        <v>4</v>
      </c>
    </row>
    <row r="90" spans="1:6" ht="47.25">
      <c r="A90" s="175">
        <v>79</v>
      </c>
      <c r="B90" s="159" t="s">
        <v>37502</v>
      </c>
      <c r="C90" s="159" t="s">
        <v>37503</v>
      </c>
      <c r="D90" s="159" t="s">
        <v>37470</v>
      </c>
      <c r="E90" s="1297">
        <v>200000</v>
      </c>
      <c r="F90" s="159" t="s">
        <v>4</v>
      </c>
    </row>
    <row r="91" spans="1:6" ht="47.25">
      <c r="A91" s="175">
        <v>80</v>
      </c>
      <c r="B91" s="159" t="s">
        <v>37401</v>
      </c>
      <c r="C91" s="159" t="s">
        <v>37504</v>
      </c>
      <c r="D91" s="159" t="s">
        <v>37435</v>
      </c>
      <c r="E91" s="1297">
        <v>150000</v>
      </c>
      <c r="F91" s="159" t="s">
        <v>4</v>
      </c>
    </row>
    <row r="92" spans="1:6" ht="47.25">
      <c r="A92" s="175">
        <v>81</v>
      </c>
      <c r="B92" s="159" t="s">
        <v>37505</v>
      </c>
      <c r="C92" s="159" t="s">
        <v>37506</v>
      </c>
      <c r="D92" s="159" t="s">
        <v>37419</v>
      </c>
      <c r="E92" s="1297">
        <v>50000</v>
      </c>
      <c r="F92" s="159" t="s">
        <v>4</v>
      </c>
    </row>
    <row r="93" spans="1:6" ht="47.25">
      <c r="A93" s="175">
        <v>82</v>
      </c>
      <c r="B93" s="159" t="s">
        <v>37507</v>
      </c>
      <c r="C93" s="159" t="s">
        <v>37508</v>
      </c>
      <c r="D93" s="159" t="s">
        <v>37439</v>
      </c>
      <c r="E93" s="1297">
        <v>100000</v>
      </c>
      <c r="F93" s="159" t="s">
        <v>4</v>
      </c>
    </row>
    <row r="94" spans="1:6" ht="78.75">
      <c r="A94" s="175">
        <v>83</v>
      </c>
      <c r="B94" s="159" t="s">
        <v>37509</v>
      </c>
      <c r="C94" s="159" t="s">
        <v>37510</v>
      </c>
      <c r="D94" s="159" t="s">
        <v>37511</v>
      </c>
      <c r="E94" s="1297">
        <v>900000</v>
      </c>
      <c r="F94" s="159" t="s">
        <v>4</v>
      </c>
    </row>
    <row r="95" spans="1:6" ht="15.75">
      <c r="A95" s="175"/>
      <c r="B95" s="2172" t="s">
        <v>1408</v>
      </c>
      <c r="C95" s="2172"/>
      <c r="D95" s="159"/>
      <c r="E95" s="311"/>
      <c r="F95" s="159"/>
    </row>
    <row r="96" spans="1:6" ht="47.25">
      <c r="A96" s="175">
        <v>84</v>
      </c>
      <c r="B96" s="159" t="s">
        <v>37512</v>
      </c>
      <c r="C96" s="159" t="s">
        <v>37513</v>
      </c>
      <c r="D96" s="159" t="s">
        <v>904</v>
      </c>
      <c r="E96" s="1297">
        <v>3000000</v>
      </c>
      <c r="F96" s="159" t="s">
        <v>4</v>
      </c>
    </row>
    <row r="97" spans="1:6" ht="47.25">
      <c r="A97" s="175">
        <v>85</v>
      </c>
      <c r="B97" s="159" t="s">
        <v>37514</v>
      </c>
      <c r="C97" s="159" t="s">
        <v>37515</v>
      </c>
      <c r="D97" s="159" t="s">
        <v>904</v>
      </c>
      <c r="E97" s="1297">
        <v>3000000</v>
      </c>
      <c r="F97" s="159" t="s">
        <v>4</v>
      </c>
    </row>
    <row r="98" spans="1:6" ht="47.25">
      <c r="A98" s="175">
        <v>86</v>
      </c>
      <c r="B98" s="159" t="s">
        <v>37516</v>
      </c>
      <c r="C98" s="159" t="s">
        <v>37517</v>
      </c>
      <c r="D98" s="159" t="s">
        <v>904</v>
      </c>
      <c r="E98" s="1297">
        <v>3000000</v>
      </c>
      <c r="F98" s="159" t="s">
        <v>4</v>
      </c>
    </row>
    <row r="99" spans="1:6" ht="47.25">
      <c r="A99" s="175">
        <v>87</v>
      </c>
      <c r="B99" s="159" t="s">
        <v>37518</v>
      </c>
      <c r="C99" s="159" t="s">
        <v>37519</v>
      </c>
      <c r="D99" s="159" t="s">
        <v>904</v>
      </c>
      <c r="E99" s="1297">
        <v>3000000</v>
      </c>
      <c r="F99" s="159" t="s">
        <v>4</v>
      </c>
    </row>
    <row r="100" spans="1:6" ht="47.25">
      <c r="A100" s="175">
        <v>88</v>
      </c>
      <c r="B100" s="159" t="s">
        <v>37520</v>
      </c>
      <c r="C100" s="159" t="s">
        <v>37521</v>
      </c>
      <c r="D100" s="159" t="s">
        <v>904</v>
      </c>
      <c r="E100" s="1297">
        <v>3000000</v>
      </c>
      <c r="F100" s="159" t="s">
        <v>4</v>
      </c>
    </row>
    <row r="101" spans="1:6" ht="47.25">
      <c r="A101" s="175">
        <v>89</v>
      </c>
      <c r="B101" s="159" t="s">
        <v>37522</v>
      </c>
      <c r="C101" s="159" t="s">
        <v>37523</v>
      </c>
      <c r="D101" s="159" t="s">
        <v>904</v>
      </c>
      <c r="E101" s="1297">
        <v>3000000</v>
      </c>
      <c r="F101" s="159" t="s">
        <v>4</v>
      </c>
    </row>
    <row r="102" spans="1:6" ht="47.25">
      <c r="A102" s="175">
        <v>90</v>
      </c>
      <c r="B102" s="159" t="s">
        <v>25963</v>
      </c>
      <c r="C102" s="159" t="s">
        <v>37524</v>
      </c>
      <c r="D102" s="159" t="s">
        <v>37525</v>
      </c>
      <c r="E102" s="1297">
        <v>1000000</v>
      </c>
      <c r="F102" s="159" t="s">
        <v>4</v>
      </c>
    </row>
    <row r="103" spans="1:6" ht="47.25">
      <c r="A103" s="175">
        <v>91</v>
      </c>
      <c r="B103" s="159" t="s">
        <v>37526</v>
      </c>
      <c r="C103" s="159" t="s">
        <v>37527</v>
      </c>
      <c r="D103" s="159" t="s">
        <v>37528</v>
      </c>
      <c r="E103" s="1297">
        <v>2000000</v>
      </c>
      <c r="F103" s="159" t="s">
        <v>4</v>
      </c>
    </row>
    <row r="104" spans="1:6" ht="47.25">
      <c r="A104" s="175">
        <v>92</v>
      </c>
      <c r="B104" s="159" t="s">
        <v>37529</v>
      </c>
      <c r="C104" s="159" t="s">
        <v>37530</v>
      </c>
      <c r="D104" s="159" t="s">
        <v>37531</v>
      </c>
      <c r="E104" s="1297">
        <v>600000</v>
      </c>
      <c r="F104" s="159" t="s">
        <v>4</v>
      </c>
    </row>
    <row r="105" spans="1:6" ht="15.75">
      <c r="A105" s="175"/>
      <c r="B105" s="2172" t="s">
        <v>662</v>
      </c>
      <c r="C105" s="2172"/>
      <c r="D105" s="159"/>
      <c r="E105" s="311"/>
      <c r="F105" s="159"/>
    </row>
    <row r="106" spans="1:6" ht="31.5">
      <c r="A106" s="175">
        <v>93</v>
      </c>
      <c r="B106" s="159" t="s">
        <v>37532</v>
      </c>
      <c r="C106" s="159" t="s">
        <v>37533</v>
      </c>
      <c r="D106" s="159" t="s">
        <v>37534</v>
      </c>
      <c r="E106" s="1297">
        <v>2000000</v>
      </c>
      <c r="F106" s="159" t="s">
        <v>4</v>
      </c>
    </row>
    <row r="107" spans="1:6" ht="47.25">
      <c r="A107" s="175">
        <v>94</v>
      </c>
      <c r="B107" s="159" t="s">
        <v>37535</v>
      </c>
      <c r="C107" s="159" t="s">
        <v>37536</v>
      </c>
      <c r="D107" s="159" t="s">
        <v>37537</v>
      </c>
      <c r="E107" s="1297">
        <v>1000000</v>
      </c>
      <c r="F107" s="159" t="s">
        <v>4</v>
      </c>
    </row>
    <row r="108" spans="1:6" ht="47.25">
      <c r="A108" s="175">
        <v>95</v>
      </c>
      <c r="B108" s="159" t="s">
        <v>37538</v>
      </c>
      <c r="C108" s="159" t="s">
        <v>37539</v>
      </c>
      <c r="D108" s="159" t="s">
        <v>37540</v>
      </c>
      <c r="E108" s="1297">
        <v>1000000</v>
      </c>
      <c r="F108" s="159" t="s">
        <v>4</v>
      </c>
    </row>
    <row r="109" spans="1:6" ht="15.75">
      <c r="A109" s="175"/>
      <c r="B109" s="2172" t="s">
        <v>37771</v>
      </c>
      <c r="C109" s="2172"/>
      <c r="D109" s="159"/>
      <c r="E109" s="311"/>
      <c r="F109" s="159"/>
    </row>
    <row r="110" spans="1:6" ht="63">
      <c r="A110" s="175">
        <v>96</v>
      </c>
      <c r="B110" s="159" t="s">
        <v>37772</v>
      </c>
      <c r="C110" s="159" t="s">
        <v>37542</v>
      </c>
      <c r="D110" s="159" t="s">
        <v>37541</v>
      </c>
      <c r="E110" s="1297">
        <v>4400000</v>
      </c>
      <c r="F110" s="159" t="s">
        <v>4</v>
      </c>
    </row>
    <row r="111" spans="1:6" ht="15.75">
      <c r="A111" s="175"/>
      <c r="B111" s="2544" t="s">
        <v>15</v>
      </c>
      <c r="C111" s="2544"/>
      <c r="D111" s="253"/>
      <c r="E111" s="413">
        <f>SUM(E6:E110)</f>
        <v>109040875.52</v>
      </c>
      <c r="F111" s="159"/>
    </row>
    <row r="112" spans="1:6" ht="91.5" customHeight="1">
      <c r="A112" s="2143" t="s">
        <v>26429</v>
      </c>
      <c r="B112" s="2143"/>
      <c r="C112" s="2143"/>
      <c r="D112" s="2143" t="s">
        <v>1392</v>
      </c>
      <c r="E112" s="2143"/>
      <c r="F112" s="2143"/>
    </row>
  </sheetData>
  <mergeCells count="16">
    <mergeCell ref="B109:C109"/>
    <mergeCell ref="B111:C111"/>
    <mergeCell ref="A112:C112"/>
    <mergeCell ref="D112:F112"/>
    <mergeCell ref="B17:C17"/>
    <mergeCell ref="B19:C19"/>
    <mergeCell ref="B42:C42"/>
    <mergeCell ref="B45:C45"/>
    <mergeCell ref="B95:C95"/>
    <mergeCell ref="B105:C105"/>
    <mergeCell ref="B15:C15"/>
    <mergeCell ref="A1:F1"/>
    <mergeCell ref="A2:F2"/>
    <mergeCell ref="A3:F3"/>
    <mergeCell ref="B5:D5"/>
    <mergeCell ref="B11:D11"/>
  </mergeCells>
  <pageMargins left="0.7" right="0.7" top="0.75" bottom="0.75" header="0.3" footer="0.3"/>
  <pageSetup orientation="landscape" r:id="rId1"/>
</worksheet>
</file>

<file path=xl/worksheets/sheet233.xml><?xml version="1.0" encoding="utf-8"?>
<worksheet xmlns="http://schemas.openxmlformats.org/spreadsheetml/2006/main" xmlns:r="http://schemas.openxmlformats.org/officeDocument/2006/relationships">
  <sheetPr>
    <tabColor theme="5" tint="-0.499984740745262"/>
  </sheetPr>
  <dimension ref="A1:F92"/>
  <sheetViews>
    <sheetView topLeftCell="A70" workbookViewId="0">
      <selection activeCell="H71" sqref="H71"/>
    </sheetView>
  </sheetViews>
  <sheetFormatPr defaultColWidth="25.28515625" defaultRowHeight="15.75"/>
  <cols>
    <col min="1" max="1" width="7.140625" style="50" customWidth="1"/>
    <col min="2" max="2" width="14.85546875" style="50" customWidth="1"/>
    <col min="3" max="3" width="42.85546875" style="50" customWidth="1"/>
    <col min="4" max="4" width="25" style="50" customWidth="1"/>
    <col min="5" max="5" width="20.7109375" style="60" customWidth="1"/>
    <col min="6" max="6" width="9.7109375" style="159" customWidth="1"/>
    <col min="7" max="16384" width="25.28515625" style="50"/>
  </cols>
  <sheetData>
    <row r="1" spans="1:6">
      <c r="A1" s="2149" t="s">
        <v>133</v>
      </c>
      <c r="B1" s="2149"/>
      <c r="C1" s="2149"/>
      <c r="D1" s="2149"/>
      <c r="E1" s="2149"/>
      <c r="F1" s="2149"/>
    </row>
    <row r="2" spans="1:6">
      <c r="A2" s="2149" t="s">
        <v>19917</v>
      </c>
      <c r="B2" s="2149"/>
      <c r="C2" s="2149"/>
      <c r="D2" s="2149"/>
      <c r="E2" s="2149"/>
      <c r="F2" s="2149"/>
    </row>
    <row r="3" spans="1:6">
      <c r="A3" s="2149" t="s">
        <v>140</v>
      </c>
      <c r="B3" s="2149"/>
      <c r="C3" s="2149"/>
      <c r="D3" s="2149"/>
      <c r="E3" s="2149"/>
      <c r="F3" s="2149"/>
    </row>
    <row r="4" spans="1:6" ht="31.5" customHeight="1">
      <c r="A4" s="100" t="s">
        <v>134</v>
      </c>
      <c r="B4" s="114" t="s">
        <v>135</v>
      </c>
      <c r="C4" s="112" t="s">
        <v>0</v>
      </c>
      <c r="D4" s="39" t="s">
        <v>1487</v>
      </c>
      <c r="E4" s="4" t="s">
        <v>4327</v>
      </c>
      <c r="F4" s="503" t="s">
        <v>1489</v>
      </c>
    </row>
    <row r="5" spans="1:6" s="994" customFormat="1" ht="15.75" customHeight="1">
      <c r="A5" s="249"/>
      <c r="B5" s="2192" t="s">
        <v>139</v>
      </c>
      <c r="C5" s="2194"/>
      <c r="D5" s="56"/>
      <c r="E5" s="266"/>
      <c r="F5" s="66"/>
    </row>
    <row r="6" spans="1:6" ht="31.5">
      <c r="A6" s="50">
        <v>1</v>
      </c>
      <c r="B6" s="107" t="s">
        <v>464</v>
      </c>
      <c r="C6" s="107" t="s">
        <v>20395</v>
      </c>
      <c r="D6" s="107" t="s">
        <v>239</v>
      </c>
      <c r="E6" s="117">
        <v>1542452.53</v>
      </c>
      <c r="F6" s="160" t="s">
        <v>118</v>
      </c>
    </row>
    <row r="7" spans="1:6" ht="78.75">
      <c r="A7" s="50">
        <v>2</v>
      </c>
      <c r="B7" s="107" t="s">
        <v>5</v>
      </c>
      <c r="C7" s="107" t="s">
        <v>20396</v>
      </c>
      <c r="D7" s="107" t="s">
        <v>240</v>
      </c>
      <c r="E7" s="117">
        <v>960000</v>
      </c>
      <c r="F7" s="160" t="s">
        <v>118</v>
      </c>
    </row>
    <row r="8" spans="1:6" ht="31.5">
      <c r="A8" s="50">
        <v>3</v>
      </c>
      <c r="B8" s="107" t="s">
        <v>7</v>
      </c>
      <c r="C8" s="107" t="s">
        <v>20397</v>
      </c>
      <c r="D8" s="107" t="s">
        <v>9</v>
      </c>
      <c r="E8" s="117">
        <v>20000</v>
      </c>
      <c r="F8" s="160" t="s">
        <v>118</v>
      </c>
    </row>
    <row r="9" spans="1:6" ht="31.5">
      <c r="A9" s="50">
        <v>4</v>
      </c>
      <c r="B9" s="107" t="s">
        <v>10</v>
      </c>
      <c r="C9" s="107" t="s">
        <v>20398</v>
      </c>
      <c r="D9" s="107" t="s">
        <v>175</v>
      </c>
      <c r="E9" s="117">
        <v>20000</v>
      </c>
      <c r="F9" s="160" t="s">
        <v>118</v>
      </c>
    </row>
    <row r="10" spans="1:6" ht="47.25">
      <c r="A10" s="50">
        <v>5</v>
      </c>
      <c r="B10" s="107" t="s">
        <v>12</v>
      </c>
      <c r="C10" s="107" t="s">
        <v>20399</v>
      </c>
      <c r="D10" s="107" t="s">
        <v>14</v>
      </c>
      <c r="E10" s="117">
        <v>4000000</v>
      </c>
      <c r="F10" s="160" t="s">
        <v>118</v>
      </c>
    </row>
    <row r="11" spans="1:6" s="994" customFormat="1">
      <c r="A11" s="159"/>
      <c r="B11" s="2215" t="s">
        <v>4508</v>
      </c>
      <c r="C11" s="2220"/>
      <c r="D11" s="2216"/>
      <c r="E11" s="119"/>
      <c r="F11" s="159"/>
    </row>
    <row r="12" spans="1:6" ht="78.75">
      <c r="A12" s="50">
        <v>6</v>
      </c>
      <c r="B12" s="107" t="s">
        <v>5</v>
      </c>
      <c r="C12" s="107" t="s">
        <v>20400</v>
      </c>
      <c r="D12" s="107" t="s">
        <v>242</v>
      </c>
      <c r="E12" s="117">
        <v>271226.27</v>
      </c>
      <c r="F12" s="160" t="s">
        <v>118</v>
      </c>
    </row>
    <row r="13" spans="1:6" ht="47.25">
      <c r="A13" s="50">
        <v>7</v>
      </c>
      <c r="B13" s="107" t="s">
        <v>12</v>
      </c>
      <c r="C13" s="107" t="s">
        <v>20401</v>
      </c>
      <c r="D13" s="107" t="s">
        <v>14</v>
      </c>
      <c r="E13" s="117">
        <v>1000000</v>
      </c>
      <c r="F13" s="160" t="s">
        <v>118</v>
      </c>
    </row>
    <row r="14" spans="1:6" ht="63">
      <c r="A14" s="50">
        <v>8</v>
      </c>
      <c r="B14" s="107" t="s">
        <v>360</v>
      </c>
      <c r="C14" s="107" t="s">
        <v>20402</v>
      </c>
      <c r="D14" s="107" t="s">
        <v>1736</v>
      </c>
      <c r="E14" s="117">
        <v>2000000</v>
      </c>
      <c r="F14" s="160" t="s">
        <v>118</v>
      </c>
    </row>
    <row r="15" spans="1:6" ht="78.75">
      <c r="A15" s="50">
        <v>9</v>
      </c>
      <c r="B15" s="107" t="s">
        <v>475</v>
      </c>
      <c r="C15" s="107" t="s">
        <v>20403</v>
      </c>
      <c r="D15" s="107" t="s">
        <v>196</v>
      </c>
      <c r="E15" s="117">
        <v>5738993.4500000002</v>
      </c>
      <c r="F15" s="160" t="s">
        <v>118</v>
      </c>
    </row>
    <row r="16" spans="1:6">
      <c r="B16" s="47" t="s">
        <v>593</v>
      </c>
      <c r="E16" s="61"/>
      <c r="F16" s="160"/>
    </row>
    <row r="17" spans="1:6" ht="47.25">
      <c r="A17" s="50">
        <v>10</v>
      </c>
      <c r="B17" s="107" t="s">
        <v>39</v>
      </c>
      <c r="C17" s="107" t="s">
        <v>20407</v>
      </c>
      <c r="D17" s="107" t="s">
        <v>40</v>
      </c>
      <c r="E17" s="117">
        <v>21000000</v>
      </c>
      <c r="F17" s="160" t="s">
        <v>118</v>
      </c>
    </row>
    <row r="18" spans="1:6" ht="47.25">
      <c r="A18" s="50">
        <v>11</v>
      </c>
      <c r="B18" s="107" t="s">
        <v>41</v>
      </c>
      <c r="C18" s="107" t="s">
        <v>20408</v>
      </c>
      <c r="D18" s="107" t="s">
        <v>40</v>
      </c>
      <c r="E18" s="117">
        <v>6260218.8799999999</v>
      </c>
      <c r="F18" s="160" t="s">
        <v>118</v>
      </c>
    </row>
    <row r="19" spans="1:6">
      <c r="B19" s="114" t="s">
        <v>15</v>
      </c>
      <c r="C19" s="107"/>
      <c r="D19" s="107"/>
      <c r="E19" s="239">
        <f>SUM(E6:E18)</f>
        <v>42812891.130000003</v>
      </c>
      <c r="F19" s="160"/>
    </row>
    <row r="20" spans="1:6" ht="75.75" customHeight="1">
      <c r="A20" s="2183" t="s">
        <v>20503</v>
      </c>
      <c r="B20" s="2184"/>
      <c r="C20" s="2185"/>
      <c r="D20" s="2183" t="s">
        <v>20504</v>
      </c>
      <c r="E20" s="2184"/>
      <c r="F20" s="2185"/>
    </row>
    <row r="21" spans="1:6">
      <c r="B21" s="107"/>
      <c r="C21" s="107"/>
      <c r="D21" s="107"/>
      <c r="E21" s="117"/>
      <c r="F21" s="160"/>
    </row>
    <row r="22" spans="1:6">
      <c r="B22" s="107"/>
      <c r="C22" s="107"/>
      <c r="D22" s="107"/>
      <c r="E22" s="117"/>
      <c r="F22" s="160"/>
    </row>
    <row r="23" spans="1:6">
      <c r="B23" s="107"/>
      <c r="C23" s="107"/>
      <c r="D23" s="107"/>
      <c r="E23" s="117"/>
      <c r="F23" s="160"/>
    </row>
    <row r="24" spans="1:6">
      <c r="B24" s="107"/>
      <c r="C24" s="107"/>
      <c r="D24" s="107"/>
      <c r="E24" s="117"/>
      <c r="F24" s="160"/>
    </row>
    <row r="25" spans="1:6">
      <c r="B25" s="107"/>
      <c r="C25" s="107"/>
      <c r="D25" s="107"/>
      <c r="E25" s="117"/>
      <c r="F25" s="160"/>
    </row>
    <row r="26" spans="1:6">
      <c r="B26" s="107"/>
      <c r="C26" s="107"/>
      <c r="D26" s="107"/>
      <c r="E26" s="117"/>
      <c r="F26" s="160"/>
    </row>
    <row r="27" spans="1:6">
      <c r="B27" s="107"/>
      <c r="C27" s="107"/>
      <c r="D27" s="107"/>
      <c r="E27" s="117"/>
      <c r="F27" s="160"/>
    </row>
    <row r="28" spans="1:6">
      <c r="B28" s="107"/>
      <c r="C28" s="107"/>
      <c r="D28" s="107"/>
      <c r="E28" s="117"/>
      <c r="F28" s="160"/>
    </row>
    <row r="29" spans="1:6">
      <c r="B29" s="107"/>
      <c r="C29" s="107"/>
      <c r="D29" s="107"/>
      <c r="E29" s="117"/>
      <c r="F29" s="160"/>
    </row>
    <row r="30" spans="1:6">
      <c r="B30" s="107"/>
      <c r="C30" s="107"/>
      <c r="D30" s="107"/>
      <c r="E30" s="117"/>
      <c r="F30" s="160"/>
    </row>
    <row r="31" spans="1:6">
      <c r="B31" s="107"/>
      <c r="C31" s="107"/>
      <c r="D31" s="107"/>
      <c r="E31" s="117"/>
      <c r="F31" s="160"/>
    </row>
    <row r="32" spans="1:6">
      <c r="B32" s="107"/>
      <c r="C32" s="107"/>
      <c r="D32" s="107"/>
      <c r="E32" s="117"/>
      <c r="F32" s="160"/>
    </row>
    <row r="33" spans="1:6">
      <c r="B33" s="107"/>
      <c r="C33" s="107"/>
      <c r="D33" s="107"/>
      <c r="E33" s="117"/>
      <c r="F33" s="160"/>
    </row>
    <row r="34" spans="1:6">
      <c r="B34" s="107"/>
      <c r="C34" s="107"/>
      <c r="D34" s="107"/>
      <c r="E34" s="117"/>
      <c r="F34" s="160"/>
    </row>
    <row r="35" spans="1:6">
      <c r="A35" s="2149" t="s">
        <v>133</v>
      </c>
      <c r="B35" s="2149"/>
      <c r="C35" s="2149"/>
      <c r="D35" s="2149"/>
      <c r="E35" s="2149"/>
      <c r="F35" s="2149"/>
    </row>
    <row r="36" spans="1:6">
      <c r="A36" s="2149" t="s">
        <v>19917</v>
      </c>
      <c r="B36" s="2149"/>
      <c r="C36" s="2149"/>
      <c r="D36" s="2149"/>
      <c r="E36" s="2149"/>
      <c r="F36" s="2149"/>
    </row>
    <row r="37" spans="1:6">
      <c r="A37" s="2149" t="s">
        <v>140</v>
      </c>
      <c r="B37" s="2149"/>
      <c r="C37" s="2149"/>
      <c r="D37" s="2149"/>
      <c r="E37" s="2149"/>
      <c r="F37" s="2149"/>
    </row>
    <row r="38" spans="1:6" ht="31.5">
      <c r="A38" s="100" t="s">
        <v>134</v>
      </c>
      <c r="B38" s="114" t="s">
        <v>135</v>
      </c>
      <c r="C38" s="112" t="s">
        <v>0</v>
      </c>
      <c r="D38" s="39" t="s">
        <v>1487</v>
      </c>
      <c r="E38" s="4" t="s">
        <v>4327</v>
      </c>
      <c r="F38" s="503" t="s">
        <v>1489</v>
      </c>
    </row>
    <row r="39" spans="1:6" ht="110.25">
      <c r="A39" s="50">
        <v>1</v>
      </c>
      <c r="B39" s="107" t="s">
        <v>247</v>
      </c>
      <c r="C39" s="107" t="s">
        <v>20404</v>
      </c>
      <c r="D39" s="107" t="s">
        <v>20423</v>
      </c>
      <c r="E39" s="117">
        <v>2180817.5099999998</v>
      </c>
      <c r="F39" s="160" t="s">
        <v>118</v>
      </c>
    </row>
    <row r="40" spans="1:6" s="994" customFormat="1">
      <c r="A40" s="50"/>
      <c r="B40" s="114" t="s">
        <v>662</v>
      </c>
      <c r="C40" s="107"/>
      <c r="D40" s="107"/>
      <c r="E40" s="117"/>
      <c r="F40" s="160"/>
    </row>
    <row r="41" spans="1:6" ht="110.25">
      <c r="A41" s="50">
        <v>2</v>
      </c>
      <c r="B41" s="50" t="s">
        <v>19941</v>
      </c>
      <c r="C41" s="51" t="s">
        <v>20421</v>
      </c>
      <c r="D41" s="50" t="s">
        <v>19942</v>
      </c>
      <c r="E41" s="116">
        <v>1866349.37</v>
      </c>
      <c r="F41" s="159" t="s">
        <v>272</v>
      </c>
    </row>
    <row r="42" spans="1:6">
      <c r="B42" s="2152" t="s">
        <v>3680</v>
      </c>
      <c r="C42" s="2153"/>
      <c r="E42" s="117"/>
      <c r="F42" s="160"/>
    </row>
    <row r="43" spans="1:6" ht="110.25">
      <c r="A43" s="50">
        <v>3</v>
      </c>
      <c r="B43" s="107" t="s">
        <v>19919</v>
      </c>
      <c r="C43" s="107" t="s">
        <v>20409</v>
      </c>
      <c r="D43" s="50" t="s">
        <v>20428</v>
      </c>
      <c r="E43" s="117">
        <v>15000000</v>
      </c>
      <c r="F43" s="160" t="s">
        <v>272</v>
      </c>
    </row>
    <row r="44" spans="1:6" ht="15.75" customHeight="1">
      <c r="B44" s="2171" t="s">
        <v>4536</v>
      </c>
      <c r="C44" s="2171"/>
      <c r="D44" s="159"/>
      <c r="E44" s="119"/>
    </row>
    <row r="45" spans="1:6" ht="315">
      <c r="A45" s="50">
        <v>4</v>
      </c>
      <c r="B45" s="107" t="s">
        <v>581</v>
      </c>
      <c r="C45" s="107" t="s">
        <v>20405</v>
      </c>
      <c r="D45" s="107" t="s">
        <v>34029</v>
      </c>
      <c r="E45" s="117">
        <v>2180817.5099999998</v>
      </c>
      <c r="F45" s="160" t="s">
        <v>118</v>
      </c>
    </row>
    <row r="46" spans="1:6">
      <c r="B46" s="2152" t="s">
        <v>535</v>
      </c>
      <c r="C46" s="2153"/>
      <c r="E46" s="117"/>
      <c r="F46" s="160"/>
    </row>
    <row r="47" spans="1:6" ht="63">
      <c r="A47" s="50">
        <v>5</v>
      </c>
      <c r="B47" s="50" t="s">
        <v>20429</v>
      </c>
      <c r="C47" s="50" t="s">
        <v>20410</v>
      </c>
      <c r="D47" s="50" t="s">
        <v>19920</v>
      </c>
      <c r="E47" s="117">
        <v>2000000</v>
      </c>
      <c r="F47" s="160" t="s">
        <v>4</v>
      </c>
    </row>
    <row r="48" spans="1:6" ht="94.5">
      <c r="A48" s="50">
        <v>6</v>
      </c>
      <c r="B48" s="50" t="s">
        <v>19922</v>
      </c>
      <c r="C48" s="50" t="s">
        <v>20412</v>
      </c>
      <c r="D48" s="50" t="s">
        <v>39578</v>
      </c>
      <c r="E48" s="61">
        <v>1000000</v>
      </c>
      <c r="F48" s="159" t="s">
        <v>118</v>
      </c>
    </row>
    <row r="49" spans="1:6" ht="31.5">
      <c r="A49" s="50">
        <v>7</v>
      </c>
      <c r="B49" s="50" t="s">
        <v>20430</v>
      </c>
      <c r="C49" s="50" t="s">
        <v>20416</v>
      </c>
      <c r="D49" s="50" t="s">
        <v>19929</v>
      </c>
      <c r="E49" s="61">
        <v>2000000</v>
      </c>
      <c r="F49" s="159" t="s">
        <v>4</v>
      </c>
    </row>
    <row r="50" spans="1:6" ht="94.5">
      <c r="A50" s="50">
        <v>8</v>
      </c>
      <c r="B50" s="50" t="s">
        <v>19930</v>
      </c>
      <c r="C50" s="50" t="s">
        <v>20417</v>
      </c>
      <c r="D50" s="50" t="s">
        <v>20427</v>
      </c>
      <c r="E50" s="116">
        <v>1000000</v>
      </c>
      <c r="F50" s="159" t="s">
        <v>118</v>
      </c>
    </row>
    <row r="51" spans="1:6" ht="78.75">
      <c r="A51" s="50">
        <v>9</v>
      </c>
      <c r="B51" s="50" t="s">
        <v>19932</v>
      </c>
      <c r="C51" s="50" t="s">
        <v>20417</v>
      </c>
      <c r="D51" s="50" t="s">
        <v>19933</v>
      </c>
      <c r="E51" s="116">
        <v>1000000</v>
      </c>
      <c r="F51" s="159" t="s">
        <v>118</v>
      </c>
    </row>
    <row r="52" spans="1:6" ht="78.75">
      <c r="A52" s="50">
        <v>10</v>
      </c>
      <c r="B52" s="50" t="s">
        <v>19934</v>
      </c>
      <c r="C52" s="50" t="s">
        <v>20418</v>
      </c>
      <c r="D52" s="50" t="s">
        <v>19933</v>
      </c>
      <c r="E52" s="116">
        <v>2000000</v>
      </c>
      <c r="F52" s="159" t="s">
        <v>118</v>
      </c>
    </row>
    <row r="53" spans="1:6" ht="47.25">
      <c r="A53" s="50">
        <v>11</v>
      </c>
      <c r="B53" s="50" t="s">
        <v>19935</v>
      </c>
      <c r="C53" s="50" t="s">
        <v>20419</v>
      </c>
      <c r="D53" s="50" t="s">
        <v>19936</v>
      </c>
      <c r="E53" s="61">
        <v>2000000</v>
      </c>
      <c r="F53" s="159" t="s">
        <v>4</v>
      </c>
    </row>
    <row r="54" spans="1:6" ht="94.5">
      <c r="A54" s="50">
        <v>12</v>
      </c>
      <c r="B54" s="50" t="s">
        <v>19937</v>
      </c>
      <c r="C54" s="50" t="s">
        <v>20420</v>
      </c>
      <c r="D54" s="50" t="s">
        <v>19938</v>
      </c>
      <c r="E54" s="61">
        <v>2000000</v>
      </c>
      <c r="F54" s="159" t="s">
        <v>272</v>
      </c>
    </row>
    <row r="55" spans="1:6" ht="78.75">
      <c r="A55" s="50">
        <v>13</v>
      </c>
      <c r="B55" s="50" t="s">
        <v>39580</v>
      </c>
      <c r="C55" s="50" t="s">
        <v>20417</v>
      </c>
      <c r="D55" s="50" t="s">
        <v>19931</v>
      </c>
      <c r="E55" s="61">
        <v>1000000</v>
      </c>
      <c r="F55" s="159" t="s">
        <v>272</v>
      </c>
    </row>
    <row r="56" spans="1:6" ht="78.75">
      <c r="A56" s="50">
        <v>14</v>
      </c>
      <c r="B56" s="50" t="s">
        <v>20425</v>
      </c>
      <c r="C56" s="50" t="s">
        <v>20412</v>
      </c>
      <c r="D56" s="50" t="s">
        <v>19939</v>
      </c>
      <c r="E56" s="61">
        <v>1000000</v>
      </c>
      <c r="F56" s="159" t="s">
        <v>272</v>
      </c>
    </row>
    <row r="57" spans="1:6" ht="189">
      <c r="A57" s="50">
        <v>15</v>
      </c>
      <c r="B57" s="50" t="s">
        <v>39579</v>
      </c>
      <c r="C57" s="50" t="s">
        <v>20412</v>
      </c>
      <c r="D57" s="50" t="s">
        <v>39581</v>
      </c>
      <c r="E57" s="61">
        <v>1700000</v>
      </c>
      <c r="F57" s="159" t="s">
        <v>272</v>
      </c>
    </row>
    <row r="58" spans="1:6" ht="47.25">
      <c r="A58" s="50">
        <v>16</v>
      </c>
      <c r="B58" s="50" t="s">
        <v>20426</v>
      </c>
      <c r="C58" s="50" t="s">
        <v>20412</v>
      </c>
      <c r="D58" s="50" t="s">
        <v>19940</v>
      </c>
      <c r="E58" s="61">
        <v>1000000</v>
      </c>
      <c r="F58" s="159" t="s">
        <v>4</v>
      </c>
    </row>
    <row r="59" spans="1:6">
      <c r="B59" s="2215" t="s">
        <v>810</v>
      </c>
      <c r="C59" s="2216"/>
      <c r="E59" s="61"/>
    </row>
    <row r="60" spans="1:6" ht="78.75">
      <c r="A60" s="50">
        <v>17</v>
      </c>
      <c r="B60" s="51" t="s">
        <v>19921</v>
      </c>
      <c r="C60" s="50" t="s">
        <v>20411</v>
      </c>
      <c r="D60" s="50" t="s">
        <v>39582</v>
      </c>
      <c r="E60" s="61">
        <v>1000000</v>
      </c>
      <c r="F60" s="159" t="s">
        <v>4</v>
      </c>
    </row>
    <row r="61" spans="1:6" ht="94.5">
      <c r="A61" s="50">
        <v>18</v>
      </c>
      <c r="B61" s="51" t="s">
        <v>19923</v>
      </c>
      <c r="C61" s="50" t="s">
        <v>20413</v>
      </c>
      <c r="D61" s="50" t="s">
        <v>19924</v>
      </c>
      <c r="E61" s="61">
        <v>800000</v>
      </c>
      <c r="F61" s="159" t="s">
        <v>118</v>
      </c>
    </row>
    <row r="62" spans="1:6" ht="47.25">
      <c r="A62" s="50">
        <v>19</v>
      </c>
      <c r="B62" s="51" t="s">
        <v>19925</v>
      </c>
      <c r="C62" s="50" t="s">
        <v>20414</v>
      </c>
      <c r="D62" s="50" t="s">
        <v>19926</v>
      </c>
      <c r="E62" s="61">
        <v>1500000</v>
      </c>
      <c r="F62" s="159" t="s">
        <v>4</v>
      </c>
    </row>
    <row r="63" spans="1:6" ht="20.25" customHeight="1">
      <c r="B63" s="2152" t="s">
        <v>41204</v>
      </c>
      <c r="C63" s="2153"/>
      <c r="E63" s="117"/>
      <c r="F63" s="160"/>
    </row>
    <row r="64" spans="1:6" ht="78.75">
      <c r="A64" s="50">
        <v>20</v>
      </c>
      <c r="B64" s="107" t="s">
        <v>41189</v>
      </c>
      <c r="C64" s="107" t="s">
        <v>20431</v>
      </c>
      <c r="D64" s="50" t="s">
        <v>41188</v>
      </c>
      <c r="E64" s="117">
        <v>2500000</v>
      </c>
      <c r="F64" s="160" t="s">
        <v>4</v>
      </c>
    </row>
    <row r="65" spans="1:6" ht="78.75">
      <c r="A65" s="50">
        <v>21</v>
      </c>
      <c r="B65" s="107" t="s">
        <v>41197</v>
      </c>
      <c r="C65" s="107" t="s">
        <v>41190</v>
      </c>
      <c r="D65" s="50" t="s">
        <v>41188</v>
      </c>
      <c r="E65" s="117">
        <v>2500000</v>
      </c>
      <c r="F65" s="160" t="s">
        <v>4</v>
      </c>
    </row>
    <row r="66" spans="1:6" ht="78.75">
      <c r="A66" s="50">
        <v>22</v>
      </c>
      <c r="B66" s="107" t="s">
        <v>41198</v>
      </c>
      <c r="C66" s="107" t="s">
        <v>41191</v>
      </c>
      <c r="D66" s="50" t="s">
        <v>41188</v>
      </c>
      <c r="E66" s="117">
        <v>2500000</v>
      </c>
      <c r="F66" s="160" t="s">
        <v>4</v>
      </c>
    </row>
    <row r="67" spans="1:6" ht="78.75">
      <c r="A67" s="50">
        <v>23</v>
      </c>
      <c r="B67" s="107" t="s">
        <v>41199</v>
      </c>
      <c r="C67" s="107" t="s">
        <v>41192</v>
      </c>
      <c r="D67" s="50" t="s">
        <v>41188</v>
      </c>
      <c r="E67" s="117">
        <v>2500000</v>
      </c>
      <c r="F67" s="160" t="s">
        <v>4</v>
      </c>
    </row>
    <row r="68" spans="1:6" ht="78.75">
      <c r="A68" s="50">
        <v>24</v>
      </c>
      <c r="B68" s="107" t="s">
        <v>41200</v>
      </c>
      <c r="C68" s="107" t="s">
        <v>41193</v>
      </c>
      <c r="D68" s="50" t="s">
        <v>41188</v>
      </c>
      <c r="E68" s="117">
        <v>2500000</v>
      </c>
      <c r="F68" s="160" t="s">
        <v>4</v>
      </c>
    </row>
    <row r="69" spans="1:6" ht="78.75">
      <c r="A69" s="50">
        <v>25</v>
      </c>
      <c r="B69" s="107" t="s">
        <v>41201</v>
      </c>
      <c r="C69" s="107" t="s">
        <v>41194</v>
      </c>
      <c r="D69" s="50" t="s">
        <v>41188</v>
      </c>
      <c r="E69" s="117">
        <v>2500000</v>
      </c>
      <c r="F69" s="160" t="s">
        <v>4</v>
      </c>
    </row>
    <row r="70" spans="1:6" ht="78.75">
      <c r="A70" s="50">
        <v>26</v>
      </c>
      <c r="B70" s="107" t="s">
        <v>41202</v>
      </c>
      <c r="C70" s="107" t="s">
        <v>41195</v>
      </c>
      <c r="D70" s="50" t="s">
        <v>41188</v>
      </c>
      <c r="E70" s="117">
        <v>2500000</v>
      </c>
      <c r="F70" s="160" t="s">
        <v>4</v>
      </c>
    </row>
    <row r="71" spans="1:6" ht="78.75">
      <c r="A71" s="50">
        <v>27</v>
      </c>
      <c r="B71" s="107" t="s">
        <v>41203</v>
      </c>
      <c r="C71" s="107" t="s">
        <v>41196</v>
      </c>
      <c r="D71" s="50" t="s">
        <v>41188</v>
      </c>
      <c r="E71" s="117">
        <v>2500000</v>
      </c>
      <c r="F71" s="160" t="s">
        <v>4</v>
      </c>
    </row>
    <row r="72" spans="1:6">
      <c r="B72" s="173" t="s">
        <v>15</v>
      </c>
      <c r="C72" s="173"/>
      <c r="D72" s="173"/>
      <c r="E72" s="587">
        <f>SUM(E39:E71)</f>
        <v>62227984.390000001</v>
      </c>
      <c r="F72" s="50"/>
    </row>
    <row r="73" spans="1:6" ht="91.5" customHeight="1">
      <c r="A73" s="2183" t="s">
        <v>39556</v>
      </c>
      <c r="B73" s="2184"/>
      <c r="C73" s="2185"/>
      <c r="D73" s="2183" t="s">
        <v>20504</v>
      </c>
      <c r="E73" s="2184"/>
      <c r="F73" s="2185"/>
    </row>
    <row r="74" spans="1:6">
      <c r="A74" s="1055"/>
      <c r="B74" s="1055"/>
      <c r="C74" s="1055"/>
      <c r="D74" s="1055"/>
      <c r="E74" s="1055"/>
      <c r="F74" s="1062"/>
    </row>
    <row r="75" spans="1:6">
      <c r="A75" s="1055"/>
      <c r="B75" s="1055"/>
      <c r="C75" s="1055"/>
      <c r="D75" s="1055"/>
      <c r="E75" s="1055"/>
      <c r="F75" s="1062"/>
    </row>
    <row r="76" spans="1:6">
      <c r="A76" s="1055"/>
      <c r="B76" s="1055"/>
      <c r="C76" s="1055"/>
      <c r="D76" s="1055"/>
      <c r="E76" s="1055"/>
      <c r="F76" s="1062"/>
    </row>
    <row r="77" spans="1:6">
      <c r="A77" s="1055"/>
      <c r="B77" s="1055"/>
      <c r="C77" s="1055"/>
      <c r="D77" s="1055"/>
      <c r="E77" s="1055"/>
      <c r="F77" s="1062"/>
    </row>
    <row r="78" spans="1:6">
      <c r="A78" s="1055"/>
      <c r="B78" s="1055"/>
      <c r="C78" s="1055"/>
      <c r="D78" s="1055"/>
      <c r="E78" s="1055"/>
      <c r="F78" s="1062"/>
    </row>
    <row r="79" spans="1:6">
      <c r="A79" s="1055"/>
      <c r="B79" s="1055"/>
      <c r="C79" s="1055"/>
      <c r="D79" s="1055"/>
      <c r="E79" s="1055"/>
      <c r="F79" s="1062"/>
    </row>
    <row r="83" spans="2:6">
      <c r="B83" s="114" t="s">
        <v>8292</v>
      </c>
      <c r="C83" s="107"/>
      <c r="D83" s="107"/>
      <c r="E83" s="117"/>
      <c r="F83" s="160"/>
    </row>
    <row r="84" spans="2:6" ht="204.75">
      <c r="B84" s="51" t="s">
        <v>19918</v>
      </c>
      <c r="C84" s="50" t="s">
        <v>20406</v>
      </c>
      <c r="D84" s="50" t="s">
        <v>20424</v>
      </c>
      <c r="E84" s="61">
        <v>2000000</v>
      </c>
      <c r="F84" s="160" t="s">
        <v>4</v>
      </c>
    </row>
    <row r="85" spans="2:6" ht="47.25">
      <c r="B85" s="50" t="s">
        <v>19927</v>
      </c>
      <c r="C85" s="51" t="s">
        <v>20415</v>
      </c>
      <c r="D85" s="143" t="s">
        <v>19928</v>
      </c>
      <c r="E85" s="117">
        <v>1000000</v>
      </c>
      <c r="F85" s="159" t="s">
        <v>272</v>
      </c>
    </row>
    <row r="86" spans="2:6" ht="47.25">
      <c r="B86" s="50" t="s">
        <v>19943</v>
      </c>
      <c r="C86" s="51" t="s">
        <v>20422</v>
      </c>
      <c r="D86" s="143" t="s">
        <v>19944</v>
      </c>
      <c r="E86" s="222">
        <v>1000000</v>
      </c>
      <c r="F86" s="159" t="s">
        <v>272</v>
      </c>
    </row>
    <row r="87" spans="2:6">
      <c r="E87" s="1172">
        <f>SUM(E84:E86)</f>
        <v>4000000</v>
      </c>
      <c r="F87" s="50"/>
    </row>
    <row r="88" spans="2:6">
      <c r="E88" s="61"/>
    </row>
    <row r="92" spans="2:6">
      <c r="E92" s="61">
        <f>E87+E72+E19</f>
        <v>109040875.52000001</v>
      </c>
    </row>
  </sheetData>
  <mergeCells count="17">
    <mergeCell ref="A1:F1"/>
    <mergeCell ref="A2:F2"/>
    <mergeCell ref="A3:F3"/>
    <mergeCell ref="B5:C5"/>
    <mergeCell ref="B11:D11"/>
    <mergeCell ref="A20:C20"/>
    <mergeCell ref="D20:F20"/>
    <mergeCell ref="B44:C44"/>
    <mergeCell ref="B46:C46"/>
    <mergeCell ref="B59:C59"/>
    <mergeCell ref="A73:C73"/>
    <mergeCell ref="D73:F73"/>
    <mergeCell ref="A35:F35"/>
    <mergeCell ref="A36:F36"/>
    <mergeCell ref="A37:F37"/>
    <mergeCell ref="B42:C42"/>
    <mergeCell ref="B63:C63"/>
  </mergeCells>
  <pageMargins left="0.7" right="0.7" top="0.75" bottom="0.75" header="0.3" footer="0.3"/>
  <pageSetup orientation="landscape" r:id="rId1"/>
  <headerFooter>
    <oddFooter>Page &amp;P of &amp;N</oddFooter>
  </headerFooter>
</worksheet>
</file>

<file path=xl/worksheets/sheet234.xml><?xml version="1.0" encoding="utf-8"?>
<worksheet xmlns="http://schemas.openxmlformats.org/spreadsheetml/2006/main" xmlns:r="http://schemas.openxmlformats.org/officeDocument/2006/relationships">
  <sheetPr>
    <tabColor theme="5" tint="-0.499984740745262"/>
  </sheetPr>
  <dimension ref="A1:X123"/>
  <sheetViews>
    <sheetView topLeftCell="A21" workbookViewId="0">
      <selection activeCell="E32" sqref="E32"/>
    </sheetView>
  </sheetViews>
  <sheetFormatPr defaultRowHeight="15.75"/>
  <cols>
    <col min="1" max="1" width="7.28515625" style="60" customWidth="1"/>
    <col min="2" max="2" width="14.140625" style="60" customWidth="1"/>
    <col min="3" max="3" width="42.28515625" style="60" customWidth="1"/>
    <col min="4" max="4" width="28.42578125" style="60" customWidth="1"/>
    <col min="5" max="5" width="20.28515625" style="106" customWidth="1"/>
    <col min="6" max="6" width="9.5703125" style="1343" customWidth="1"/>
    <col min="7" max="7" width="12.85546875" style="383" customWidth="1"/>
    <col min="8" max="8" width="14" style="383" bestFit="1" customWidth="1"/>
    <col min="9" max="10" width="15.85546875" style="383" bestFit="1" customWidth="1"/>
    <col min="11" max="23" width="9.140625" style="383"/>
    <col min="24" max="24" width="9.140625" style="104"/>
    <col min="25" max="16384" width="9.140625" style="60"/>
  </cols>
  <sheetData>
    <row r="1" spans="1:24">
      <c r="A1" s="2149" t="s">
        <v>133</v>
      </c>
      <c r="B1" s="2149"/>
      <c r="C1" s="2149"/>
      <c r="D1" s="2149"/>
      <c r="E1" s="2149"/>
      <c r="F1" s="2149"/>
    </row>
    <row r="2" spans="1:24">
      <c r="A2" s="2149" t="s">
        <v>31005</v>
      </c>
      <c r="B2" s="2149"/>
      <c r="C2" s="2149"/>
      <c r="D2" s="2149"/>
      <c r="E2" s="2149"/>
      <c r="F2" s="2149"/>
    </row>
    <row r="3" spans="1:24">
      <c r="A3" s="2149" t="s">
        <v>140</v>
      </c>
      <c r="B3" s="2149"/>
      <c r="C3" s="2149"/>
      <c r="D3" s="2149"/>
      <c r="E3" s="2149"/>
      <c r="F3" s="2149"/>
    </row>
    <row r="4" spans="1:24" ht="31.5">
      <c r="A4" s="100" t="s">
        <v>134</v>
      </c>
      <c r="B4" s="114" t="s">
        <v>135</v>
      </c>
      <c r="C4" s="112" t="s">
        <v>0</v>
      </c>
      <c r="D4" s="39" t="s">
        <v>4326</v>
      </c>
      <c r="E4" s="4" t="s">
        <v>4327</v>
      </c>
      <c r="F4" s="355" t="s">
        <v>1489</v>
      </c>
    </row>
    <row r="5" spans="1:24" s="12" customFormat="1" ht="15.75" customHeight="1">
      <c r="A5" s="936"/>
      <c r="B5" s="2195" t="s">
        <v>4328</v>
      </c>
      <c r="C5" s="2195"/>
      <c r="D5" s="56"/>
      <c r="E5" s="123"/>
      <c r="F5" s="56"/>
      <c r="G5" s="1289"/>
      <c r="H5" s="937"/>
      <c r="I5" s="937"/>
      <c r="J5" s="937"/>
      <c r="K5" s="937"/>
      <c r="L5" s="937"/>
      <c r="M5" s="937"/>
      <c r="N5" s="937"/>
      <c r="O5" s="937"/>
      <c r="P5" s="937"/>
      <c r="Q5" s="937"/>
      <c r="R5" s="937"/>
      <c r="S5" s="937"/>
      <c r="T5" s="937"/>
      <c r="U5" s="937"/>
      <c r="V5" s="937"/>
      <c r="W5" s="937"/>
    </row>
    <row r="6" spans="1:24" ht="38.25" customHeight="1">
      <c r="A6" s="60">
        <v>1</v>
      </c>
      <c r="B6" s="107" t="s">
        <v>464</v>
      </c>
      <c r="C6" s="107" t="s">
        <v>31006</v>
      </c>
      <c r="D6" s="107" t="s">
        <v>239</v>
      </c>
      <c r="E6" s="142">
        <v>1957200</v>
      </c>
      <c r="F6" s="107" t="s">
        <v>118</v>
      </c>
    </row>
    <row r="7" spans="1:24" ht="69.75" customHeight="1">
      <c r="A7" s="60">
        <v>2</v>
      </c>
      <c r="B7" s="107" t="s">
        <v>5</v>
      </c>
      <c r="C7" s="107" t="s">
        <v>31007</v>
      </c>
      <c r="D7" s="107" t="s">
        <v>240</v>
      </c>
      <c r="E7" s="142">
        <v>2235200</v>
      </c>
      <c r="F7" s="107" t="s">
        <v>118</v>
      </c>
    </row>
    <row r="8" spans="1:24" ht="31.5">
      <c r="A8" s="60">
        <v>3</v>
      </c>
      <c r="B8" s="107" t="s">
        <v>7</v>
      </c>
      <c r="C8" s="107" t="s">
        <v>31008</v>
      </c>
      <c r="D8" s="107" t="s">
        <v>9</v>
      </c>
      <c r="E8" s="142">
        <v>129600</v>
      </c>
      <c r="F8" s="107" t="s">
        <v>118</v>
      </c>
    </row>
    <row r="9" spans="1:24" ht="31.5">
      <c r="A9" s="60">
        <v>4</v>
      </c>
      <c r="B9" s="107" t="s">
        <v>10</v>
      </c>
      <c r="C9" s="107" t="s">
        <v>31009</v>
      </c>
      <c r="D9" s="107" t="s">
        <v>175</v>
      </c>
      <c r="E9" s="142">
        <v>50400</v>
      </c>
      <c r="F9" s="107" t="s">
        <v>118</v>
      </c>
    </row>
    <row r="10" spans="1:24" ht="47.25">
      <c r="A10" s="60">
        <v>5</v>
      </c>
      <c r="B10" s="107" t="s">
        <v>12</v>
      </c>
      <c r="C10" s="107" t="s">
        <v>31010</v>
      </c>
      <c r="D10" s="107" t="s">
        <v>14</v>
      </c>
      <c r="E10" s="142">
        <v>2170052</v>
      </c>
      <c r="F10" s="107" t="s">
        <v>118</v>
      </c>
    </row>
    <row r="11" spans="1:24" s="12" customFormat="1" ht="17.25" customHeight="1">
      <c r="A11" s="159"/>
      <c r="B11" s="2172" t="s">
        <v>4508</v>
      </c>
      <c r="C11" s="2172"/>
      <c r="D11" s="2172"/>
      <c r="E11" s="311"/>
      <c r="F11" s="159"/>
      <c r="G11" s="937"/>
      <c r="H11" s="937"/>
      <c r="I11" s="937"/>
      <c r="J11" s="937"/>
      <c r="K11" s="937"/>
      <c r="L11" s="937"/>
      <c r="M11" s="937"/>
      <c r="N11" s="937"/>
      <c r="O11" s="937"/>
      <c r="P11" s="937"/>
      <c r="Q11" s="937"/>
      <c r="R11" s="937"/>
      <c r="S11" s="937"/>
      <c r="T11" s="937"/>
      <c r="U11" s="937"/>
      <c r="V11" s="937"/>
      <c r="W11" s="937"/>
    </row>
    <row r="12" spans="1:24" ht="63">
      <c r="A12" s="60">
        <v>6</v>
      </c>
      <c r="B12" s="107" t="s">
        <v>5</v>
      </c>
      <c r="C12" s="107" t="s">
        <v>31011</v>
      </c>
      <c r="D12" s="107" t="s">
        <v>242</v>
      </c>
      <c r="E12" s="142">
        <v>100000</v>
      </c>
      <c r="F12" s="107" t="s">
        <v>118</v>
      </c>
    </row>
    <row r="13" spans="1:24" ht="47.25">
      <c r="A13" s="60">
        <v>7</v>
      </c>
      <c r="B13" s="107" t="s">
        <v>12</v>
      </c>
      <c r="C13" s="107" t="s">
        <v>31012</v>
      </c>
      <c r="D13" s="107" t="s">
        <v>14</v>
      </c>
      <c r="E13" s="142">
        <v>2175000</v>
      </c>
      <c r="F13" s="107" t="s">
        <v>118</v>
      </c>
    </row>
    <row r="14" spans="1:24" ht="47.25">
      <c r="A14" s="60">
        <v>8</v>
      </c>
      <c r="B14" s="107" t="s">
        <v>688</v>
      </c>
      <c r="C14" s="107" t="s">
        <v>31013</v>
      </c>
      <c r="D14" s="107" t="s">
        <v>246</v>
      </c>
      <c r="E14" s="142">
        <v>996226</v>
      </c>
      <c r="F14" s="107" t="s">
        <v>118</v>
      </c>
    </row>
    <row r="15" spans="1:24">
      <c r="B15" s="2152" t="s">
        <v>207</v>
      </c>
      <c r="C15" s="2153"/>
      <c r="D15" s="107"/>
      <c r="E15" s="193"/>
      <c r="F15" s="107"/>
    </row>
    <row r="16" spans="1:24" s="147" customFormat="1" ht="63">
      <c r="A16" s="60">
        <v>9</v>
      </c>
      <c r="B16" s="107" t="s">
        <v>475</v>
      </c>
      <c r="C16" s="107" t="s">
        <v>31014</v>
      </c>
      <c r="D16" s="107" t="s">
        <v>196</v>
      </c>
      <c r="E16" s="154">
        <v>5738993.4500000002</v>
      </c>
      <c r="F16" s="107" t="s">
        <v>118</v>
      </c>
      <c r="G16" s="382"/>
      <c r="H16" s="382"/>
      <c r="I16" s="382"/>
      <c r="J16" s="382"/>
      <c r="K16" s="382"/>
      <c r="L16" s="382"/>
      <c r="M16" s="382"/>
      <c r="N16" s="382"/>
      <c r="O16" s="382"/>
      <c r="P16" s="382"/>
      <c r="Q16" s="382"/>
      <c r="R16" s="382"/>
      <c r="S16" s="382"/>
      <c r="T16" s="382"/>
      <c r="U16" s="382"/>
      <c r="V16" s="382"/>
      <c r="W16" s="382"/>
      <c r="X16" s="999"/>
    </row>
    <row r="17" spans="1:24" s="147" customFormat="1">
      <c r="A17" s="60"/>
      <c r="B17" s="2152" t="s">
        <v>593</v>
      </c>
      <c r="C17" s="2153"/>
      <c r="E17" s="110"/>
      <c r="F17" s="107"/>
      <c r="G17" s="382"/>
      <c r="H17" s="382"/>
      <c r="I17" s="382"/>
      <c r="J17" s="382"/>
      <c r="K17" s="382"/>
      <c r="L17" s="382"/>
      <c r="M17" s="382"/>
      <c r="N17" s="382"/>
      <c r="O17" s="382"/>
      <c r="P17" s="382"/>
      <c r="Q17" s="382"/>
      <c r="R17" s="382"/>
      <c r="S17" s="382"/>
      <c r="T17" s="382"/>
      <c r="U17" s="382"/>
      <c r="V17" s="382"/>
      <c r="W17" s="382"/>
      <c r="X17" s="999"/>
    </row>
    <row r="18" spans="1:24" s="147" customFormat="1" ht="47.25">
      <c r="A18" s="60">
        <v>12</v>
      </c>
      <c r="B18" s="107" t="s">
        <v>39</v>
      </c>
      <c r="C18" s="107" t="s">
        <v>31019</v>
      </c>
      <c r="D18" s="107" t="s">
        <v>31959</v>
      </c>
      <c r="E18" s="153">
        <v>11630109.07</v>
      </c>
      <c r="F18" s="107" t="s">
        <v>118</v>
      </c>
      <c r="G18" s="382"/>
      <c r="H18" s="382"/>
      <c r="I18" s="382"/>
      <c r="J18" s="382"/>
      <c r="K18" s="382"/>
      <c r="L18" s="382"/>
      <c r="M18" s="382"/>
      <c r="N18" s="382"/>
      <c r="O18" s="382"/>
      <c r="P18" s="382"/>
      <c r="Q18" s="382"/>
      <c r="R18" s="382"/>
      <c r="S18" s="382"/>
      <c r="T18" s="382"/>
      <c r="U18" s="382"/>
      <c r="V18" s="382"/>
      <c r="W18" s="382"/>
      <c r="X18" s="999"/>
    </row>
    <row r="19" spans="1:24" s="147" customFormat="1" ht="63">
      <c r="A19" s="147">
        <v>13</v>
      </c>
      <c r="B19" s="147" t="s">
        <v>41</v>
      </c>
      <c r="C19" s="107" t="s">
        <v>31020</v>
      </c>
      <c r="D19" s="107" t="s">
        <v>31960</v>
      </c>
      <c r="E19" s="154">
        <v>11630109</v>
      </c>
      <c r="F19" s="147" t="s">
        <v>118</v>
      </c>
      <c r="G19" s="382"/>
      <c r="H19" s="382"/>
      <c r="I19" s="382"/>
      <c r="J19" s="382"/>
      <c r="K19" s="382"/>
      <c r="L19" s="382"/>
      <c r="M19" s="382"/>
      <c r="N19" s="382"/>
      <c r="O19" s="382"/>
      <c r="P19" s="382"/>
      <c r="Q19" s="382"/>
      <c r="R19" s="382"/>
      <c r="S19" s="382"/>
      <c r="T19" s="382"/>
      <c r="U19" s="382"/>
      <c r="V19" s="382"/>
      <c r="W19" s="382"/>
      <c r="X19" s="999"/>
    </row>
    <row r="20" spans="1:24" s="147" customFormat="1" ht="94.5">
      <c r="A20" s="147">
        <v>14</v>
      </c>
      <c r="B20" s="147" t="s">
        <v>31021</v>
      </c>
      <c r="C20" s="107" t="s">
        <v>31022</v>
      </c>
      <c r="D20" s="107" t="s">
        <v>31023</v>
      </c>
      <c r="E20" s="154">
        <v>8361000</v>
      </c>
      <c r="F20" s="147" t="s">
        <v>110</v>
      </c>
      <c r="G20" s="382"/>
      <c r="H20" s="382"/>
      <c r="I20" s="382"/>
      <c r="J20" s="382"/>
      <c r="K20" s="382"/>
      <c r="L20" s="382"/>
      <c r="M20" s="382"/>
      <c r="N20" s="382"/>
      <c r="O20" s="382"/>
      <c r="P20" s="382"/>
      <c r="Q20" s="382"/>
      <c r="R20" s="382"/>
      <c r="S20" s="382"/>
      <c r="T20" s="382"/>
      <c r="U20" s="382"/>
      <c r="V20" s="382"/>
      <c r="W20" s="382"/>
      <c r="X20" s="999"/>
    </row>
    <row r="21" spans="1:24" s="147" customFormat="1">
      <c r="A21" s="60"/>
      <c r="B21" s="826"/>
      <c r="C21" s="478"/>
      <c r="D21" s="107"/>
      <c r="E21" s="154">
        <f>SUM(E6:E20)</f>
        <v>47173889.519999996</v>
      </c>
      <c r="F21" s="107"/>
      <c r="G21" s="382"/>
      <c r="H21" s="382"/>
      <c r="I21" s="382"/>
      <c r="J21" s="382"/>
      <c r="K21" s="382"/>
      <c r="L21" s="382"/>
      <c r="M21" s="382"/>
      <c r="N21" s="382"/>
      <c r="O21" s="382"/>
      <c r="P21" s="382"/>
      <c r="Q21" s="382"/>
      <c r="R21" s="382"/>
      <c r="S21" s="382"/>
      <c r="T21" s="382"/>
      <c r="U21" s="382"/>
      <c r="V21" s="382"/>
      <c r="W21" s="382"/>
      <c r="X21" s="999"/>
    </row>
    <row r="22" spans="1:24" s="147" customFormat="1">
      <c r="A22" s="60"/>
      <c r="B22" s="826"/>
      <c r="C22" s="478"/>
      <c r="D22" s="107"/>
      <c r="E22" s="154"/>
      <c r="F22" s="107"/>
      <c r="G22" s="382"/>
      <c r="H22" s="382"/>
      <c r="I22" s="382"/>
      <c r="J22" s="382"/>
      <c r="K22" s="382"/>
      <c r="L22" s="382"/>
      <c r="M22" s="382"/>
      <c r="N22" s="382"/>
      <c r="O22" s="382"/>
      <c r="P22" s="382"/>
      <c r="Q22" s="382"/>
      <c r="R22" s="382"/>
      <c r="S22" s="382"/>
      <c r="T22" s="382"/>
      <c r="U22" s="382"/>
      <c r="V22" s="382"/>
      <c r="W22" s="382"/>
      <c r="X22" s="999"/>
    </row>
    <row r="23" spans="1:24" s="147" customFormat="1">
      <c r="A23" s="60"/>
      <c r="B23" s="826"/>
      <c r="C23" s="478"/>
      <c r="D23" s="107"/>
      <c r="E23" s="154"/>
      <c r="F23" s="107"/>
      <c r="G23" s="382"/>
      <c r="H23" s="382"/>
      <c r="I23" s="382"/>
      <c r="J23" s="382"/>
      <c r="K23" s="382"/>
      <c r="L23" s="382"/>
      <c r="M23" s="382"/>
      <c r="N23" s="382"/>
      <c r="O23" s="382"/>
      <c r="P23" s="382"/>
      <c r="Q23" s="382"/>
      <c r="R23" s="382"/>
      <c r="S23" s="382"/>
      <c r="T23" s="382"/>
      <c r="U23" s="382"/>
      <c r="V23" s="382"/>
      <c r="W23" s="382"/>
      <c r="X23" s="999"/>
    </row>
    <row r="24" spans="1:24" s="147" customFormat="1">
      <c r="A24" s="60"/>
      <c r="B24" s="826"/>
      <c r="C24" s="478"/>
      <c r="D24" s="107"/>
      <c r="E24" s="154"/>
      <c r="F24" s="107"/>
      <c r="G24" s="382"/>
      <c r="H24" s="382"/>
      <c r="I24" s="382"/>
      <c r="J24" s="382"/>
      <c r="K24" s="382"/>
      <c r="L24" s="382"/>
      <c r="M24" s="382"/>
      <c r="N24" s="382"/>
      <c r="O24" s="382"/>
      <c r="P24" s="382"/>
      <c r="Q24" s="382"/>
      <c r="R24" s="382"/>
      <c r="S24" s="382"/>
      <c r="T24" s="382"/>
      <c r="U24" s="382"/>
      <c r="V24" s="382"/>
      <c r="W24" s="382"/>
      <c r="X24" s="999"/>
    </row>
    <row r="25" spans="1:24" s="147" customFormat="1">
      <c r="A25" s="60"/>
      <c r="B25" s="826"/>
      <c r="C25" s="478"/>
      <c r="D25" s="107"/>
      <c r="E25" s="154"/>
      <c r="F25" s="107"/>
      <c r="G25" s="382"/>
      <c r="H25" s="382"/>
      <c r="I25" s="382"/>
      <c r="J25" s="382"/>
      <c r="K25" s="382"/>
      <c r="L25" s="382"/>
      <c r="M25" s="382"/>
      <c r="N25" s="382"/>
      <c r="O25" s="382"/>
      <c r="P25" s="382"/>
      <c r="Q25" s="382"/>
      <c r="R25" s="382"/>
      <c r="S25" s="382"/>
      <c r="T25" s="382"/>
      <c r="U25" s="382"/>
      <c r="V25" s="382"/>
      <c r="W25" s="382"/>
      <c r="X25" s="999"/>
    </row>
    <row r="26" spans="1:24" s="147" customFormat="1">
      <c r="A26" s="60"/>
      <c r="B26" s="826"/>
      <c r="C26" s="478"/>
      <c r="D26" s="107"/>
      <c r="E26" s="154"/>
      <c r="F26" s="107"/>
      <c r="G26" s="382"/>
      <c r="H26" s="382"/>
      <c r="I26" s="382"/>
      <c r="J26" s="382"/>
      <c r="K26" s="382"/>
      <c r="L26" s="382"/>
      <c r="M26" s="382"/>
      <c r="N26" s="382"/>
      <c r="O26" s="382"/>
      <c r="P26" s="382"/>
      <c r="Q26" s="382"/>
      <c r="R26" s="382"/>
      <c r="S26" s="382"/>
      <c r="T26" s="382"/>
      <c r="U26" s="382"/>
      <c r="V26" s="382"/>
      <c r="W26" s="382"/>
      <c r="X26" s="999"/>
    </row>
    <row r="27" spans="1:24" s="147" customFormat="1">
      <c r="A27" s="2149" t="s">
        <v>133</v>
      </c>
      <c r="B27" s="2149"/>
      <c r="C27" s="2149"/>
      <c r="D27" s="2149"/>
      <c r="E27" s="2149"/>
      <c r="F27" s="2149"/>
      <c r="G27" s="382"/>
      <c r="H27" s="382"/>
      <c r="I27" s="382"/>
      <c r="J27" s="382"/>
      <c r="K27" s="382"/>
      <c r="L27" s="382"/>
      <c r="M27" s="382"/>
      <c r="N27" s="382"/>
      <c r="O27" s="382"/>
      <c r="P27" s="382"/>
      <c r="Q27" s="382"/>
      <c r="R27" s="382"/>
      <c r="S27" s="382"/>
      <c r="T27" s="382"/>
      <c r="U27" s="382"/>
      <c r="V27" s="382"/>
      <c r="W27" s="382"/>
      <c r="X27" s="999"/>
    </row>
    <row r="28" spans="1:24" s="147" customFormat="1">
      <c r="A28" s="2149" t="s">
        <v>31005</v>
      </c>
      <c r="B28" s="2149"/>
      <c r="C28" s="2149"/>
      <c r="D28" s="2149"/>
      <c r="E28" s="2149"/>
      <c r="F28" s="2149"/>
      <c r="G28" s="382"/>
      <c r="H28" s="382"/>
      <c r="I28" s="382"/>
      <c r="J28" s="382"/>
      <c r="K28" s="382"/>
      <c r="L28" s="382"/>
      <c r="M28" s="382"/>
      <c r="N28" s="382"/>
      <c r="O28" s="382"/>
      <c r="P28" s="382"/>
      <c r="Q28" s="382"/>
      <c r="R28" s="382"/>
      <c r="S28" s="382"/>
      <c r="T28" s="382"/>
      <c r="U28" s="382"/>
      <c r="V28" s="382"/>
      <c r="W28" s="382"/>
      <c r="X28" s="999"/>
    </row>
    <row r="29" spans="1:24" s="147" customFormat="1">
      <c r="A29" s="2149" t="s">
        <v>140</v>
      </c>
      <c r="B29" s="2149"/>
      <c r="C29" s="2149"/>
      <c r="D29" s="2149"/>
      <c r="E29" s="2149"/>
      <c r="F29" s="2149"/>
      <c r="G29" s="382"/>
      <c r="H29" s="382"/>
      <c r="I29" s="382"/>
      <c r="J29" s="382"/>
      <c r="K29" s="382"/>
      <c r="L29" s="382"/>
      <c r="M29" s="382"/>
      <c r="N29" s="382"/>
      <c r="O29" s="382"/>
      <c r="P29" s="382"/>
      <c r="Q29" s="382"/>
      <c r="R29" s="382"/>
      <c r="S29" s="382"/>
      <c r="T29" s="382"/>
      <c r="U29" s="382"/>
      <c r="V29" s="382"/>
      <c r="W29" s="382"/>
      <c r="X29" s="999"/>
    </row>
    <row r="30" spans="1:24" s="147" customFormat="1" ht="31.5">
      <c r="A30" s="100" t="s">
        <v>134</v>
      </c>
      <c r="B30" s="114" t="s">
        <v>135</v>
      </c>
      <c r="C30" s="112" t="s">
        <v>0</v>
      </c>
      <c r="D30" s="39" t="s">
        <v>4326</v>
      </c>
      <c r="E30" s="4" t="s">
        <v>4327</v>
      </c>
      <c r="F30" s="355" t="s">
        <v>1489</v>
      </c>
      <c r="G30" s="382"/>
      <c r="H30" s="382"/>
      <c r="I30" s="382"/>
      <c r="J30" s="382"/>
      <c r="K30" s="382"/>
      <c r="L30" s="382"/>
      <c r="M30" s="382"/>
      <c r="N30" s="382"/>
      <c r="O30" s="382"/>
      <c r="P30" s="382"/>
      <c r="Q30" s="382"/>
      <c r="R30" s="382"/>
      <c r="S30" s="382"/>
      <c r="T30" s="382"/>
      <c r="U30" s="382"/>
      <c r="V30" s="382"/>
      <c r="W30" s="382"/>
      <c r="X30" s="999"/>
    </row>
    <row r="31" spans="1:24" s="147" customFormat="1">
      <c r="A31" s="60"/>
      <c r="B31" s="2152" t="s">
        <v>555</v>
      </c>
      <c r="C31" s="2153"/>
      <c r="D31" s="107"/>
      <c r="E31" s="110"/>
      <c r="F31" s="107"/>
      <c r="G31" s="382"/>
      <c r="H31" s="382"/>
      <c r="I31" s="382"/>
      <c r="J31" s="382"/>
      <c r="K31" s="382"/>
      <c r="L31" s="382"/>
      <c r="M31" s="382"/>
      <c r="N31" s="382"/>
      <c r="O31" s="382"/>
      <c r="P31" s="382"/>
      <c r="Q31" s="382"/>
      <c r="R31" s="382"/>
      <c r="S31" s="382"/>
      <c r="T31" s="382"/>
      <c r="U31" s="382"/>
      <c r="V31" s="382"/>
      <c r="W31" s="382"/>
      <c r="X31" s="999"/>
    </row>
    <row r="32" spans="1:24" s="147" customFormat="1" ht="78.75">
      <c r="A32" s="60">
        <v>1</v>
      </c>
      <c r="B32" s="107" t="s">
        <v>247</v>
      </c>
      <c r="C32" s="107" t="s">
        <v>31015</v>
      </c>
      <c r="D32" s="107" t="s">
        <v>31016</v>
      </c>
      <c r="E32" s="154">
        <v>2180817</v>
      </c>
      <c r="F32" s="107" t="s">
        <v>118</v>
      </c>
      <c r="G32" s="382"/>
      <c r="H32" s="382"/>
      <c r="I32" s="382"/>
      <c r="J32" s="382"/>
      <c r="K32" s="382"/>
      <c r="L32" s="382"/>
      <c r="M32" s="382"/>
      <c r="N32" s="382"/>
      <c r="O32" s="382"/>
      <c r="P32" s="382"/>
      <c r="Q32" s="382"/>
      <c r="R32" s="382"/>
      <c r="S32" s="382"/>
      <c r="T32" s="382"/>
      <c r="U32" s="382"/>
      <c r="V32" s="382"/>
      <c r="W32" s="382"/>
      <c r="X32" s="999"/>
    </row>
    <row r="33" spans="1:24" s="12" customFormat="1">
      <c r="A33" s="159"/>
      <c r="B33" s="2171" t="s">
        <v>4536</v>
      </c>
      <c r="C33" s="2171"/>
      <c r="D33" s="159"/>
      <c r="E33" s="311"/>
      <c r="F33" s="159"/>
      <c r="G33" s="937"/>
      <c r="H33" s="937"/>
      <c r="I33" s="937"/>
      <c r="J33" s="937"/>
      <c r="K33" s="937"/>
      <c r="L33" s="937"/>
      <c r="M33" s="937"/>
      <c r="N33" s="937"/>
      <c r="O33" s="937"/>
      <c r="P33" s="937"/>
      <c r="Q33" s="937"/>
      <c r="R33" s="937"/>
      <c r="S33" s="937"/>
      <c r="T33" s="937"/>
      <c r="U33" s="937"/>
      <c r="V33" s="937"/>
      <c r="W33" s="937"/>
    </row>
    <row r="34" spans="1:24" s="147" customFormat="1" ht="204.75">
      <c r="A34" s="60">
        <v>2</v>
      </c>
      <c r="B34" s="107" t="s">
        <v>581</v>
      </c>
      <c r="C34" s="107" t="s">
        <v>31017</v>
      </c>
      <c r="D34" s="147" t="s">
        <v>31018</v>
      </c>
      <c r="E34" s="154">
        <v>2180817</v>
      </c>
      <c r="F34" s="107" t="s">
        <v>118</v>
      </c>
      <c r="G34" s="1332"/>
      <c r="H34" s="980"/>
      <c r="I34" s="382"/>
      <c r="J34" s="980"/>
      <c r="K34" s="382"/>
      <c r="L34" s="382"/>
      <c r="M34" s="382"/>
      <c r="N34" s="382"/>
      <c r="O34" s="382"/>
      <c r="P34" s="382"/>
      <c r="Q34" s="382"/>
      <c r="R34" s="382"/>
      <c r="S34" s="382"/>
      <c r="T34" s="382"/>
      <c r="U34" s="382"/>
      <c r="V34" s="382"/>
      <c r="W34" s="382"/>
      <c r="X34" s="999"/>
    </row>
    <row r="35" spans="1:24" s="147" customFormat="1">
      <c r="B35" s="2192" t="s">
        <v>31024</v>
      </c>
      <c r="C35" s="2194"/>
      <c r="D35" s="107"/>
      <c r="E35" s="110"/>
      <c r="G35" s="1332"/>
      <c r="H35" s="382"/>
      <c r="I35" s="382"/>
      <c r="J35" s="382"/>
      <c r="K35" s="382"/>
      <c r="L35" s="382"/>
      <c r="M35" s="382"/>
      <c r="N35" s="382"/>
      <c r="O35" s="382"/>
      <c r="P35" s="382"/>
      <c r="Q35" s="382"/>
      <c r="R35" s="382"/>
      <c r="S35" s="382"/>
      <c r="T35" s="382"/>
      <c r="U35" s="382"/>
      <c r="V35" s="382"/>
      <c r="W35" s="382"/>
      <c r="X35" s="999"/>
    </row>
    <row r="36" spans="1:24" s="147" customFormat="1" ht="110.25">
      <c r="A36" s="147">
        <v>3</v>
      </c>
      <c r="B36" s="107" t="s">
        <v>31028</v>
      </c>
      <c r="C36" s="147" t="s">
        <v>31029</v>
      </c>
      <c r="D36" s="115" t="s">
        <v>31961</v>
      </c>
      <c r="E36" s="154">
        <v>1000000</v>
      </c>
      <c r="F36" s="147" t="s">
        <v>4</v>
      </c>
      <c r="G36" s="1332"/>
      <c r="H36" s="382"/>
      <c r="I36" s="382"/>
      <c r="J36" s="382"/>
      <c r="K36" s="382"/>
      <c r="L36" s="382"/>
      <c r="M36" s="382"/>
      <c r="N36" s="382"/>
      <c r="O36" s="382"/>
      <c r="P36" s="382"/>
      <c r="Q36" s="382"/>
      <c r="R36" s="382"/>
      <c r="S36" s="382"/>
      <c r="T36" s="382"/>
      <c r="U36" s="382"/>
      <c r="V36" s="382"/>
      <c r="W36" s="382"/>
      <c r="X36" s="999"/>
    </row>
    <row r="37" spans="1:24" s="147" customFormat="1" ht="31.5">
      <c r="A37" s="147">
        <v>4</v>
      </c>
      <c r="B37" s="107" t="s">
        <v>31030</v>
      </c>
      <c r="C37" s="147" t="s">
        <v>31031</v>
      </c>
      <c r="D37" s="60" t="s">
        <v>31962</v>
      </c>
      <c r="E37" s="154">
        <v>1000000</v>
      </c>
      <c r="F37" s="147" t="s">
        <v>4</v>
      </c>
      <c r="G37" s="1332"/>
      <c r="H37" s="382"/>
      <c r="I37" s="382"/>
      <c r="J37" s="382"/>
      <c r="K37" s="382"/>
      <c r="L37" s="382"/>
      <c r="M37" s="382"/>
      <c r="N37" s="382"/>
      <c r="O37" s="382"/>
      <c r="P37" s="382"/>
      <c r="Q37" s="382"/>
      <c r="R37" s="382"/>
      <c r="S37" s="382"/>
      <c r="T37" s="382"/>
      <c r="U37" s="382"/>
      <c r="V37" s="382"/>
      <c r="W37" s="382"/>
      <c r="X37" s="999"/>
    </row>
    <row r="38" spans="1:24" s="147" customFormat="1" ht="94.5">
      <c r="A38" s="147">
        <v>5</v>
      </c>
      <c r="B38" s="107" t="s">
        <v>31032</v>
      </c>
      <c r="C38" s="147" t="s">
        <v>31033</v>
      </c>
      <c r="D38" s="115" t="s">
        <v>31964</v>
      </c>
      <c r="E38" s="154">
        <v>2000000</v>
      </c>
      <c r="F38" s="147" t="s">
        <v>110</v>
      </c>
      <c r="G38" s="1332"/>
      <c r="H38" s="382"/>
      <c r="I38" s="382"/>
      <c r="J38" s="382"/>
      <c r="K38" s="382"/>
      <c r="L38" s="382"/>
      <c r="M38" s="382"/>
      <c r="N38" s="382"/>
      <c r="O38" s="382"/>
      <c r="P38" s="382"/>
      <c r="Q38" s="382"/>
      <c r="R38" s="382"/>
      <c r="S38" s="382"/>
      <c r="T38" s="382"/>
      <c r="U38" s="382"/>
      <c r="V38" s="382"/>
      <c r="W38" s="382"/>
      <c r="X38" s="999"/>
    </row>
    <row r="39" spans="1:24" s="147" customFormat="1" ht="63">
      <c r="A39" s="147">
        <v>6</v>
      </c>
      <c r="B39" s="107" t="s">
        <v>31034</v>
      </c>
      <c r="C39" s="147" t="s">
        <v>31035</v>
      </c>
      <c r="D39" s="115" t="s">
        <v>31963</v>
      </c>
      <c r="E39" s="154">
        <v>500000</v>
      </c>
      <c r="F39" s="147" t="s">
        <v>4</v>
      </c>
      <c r="G39" s="1332"/>
      <c r="H39" s="382"/>
      <c r="I39" s="382"/>
      <c r="J39" s="382"/>
      <c r="K39" s="382"/>
      <c r="L39" s="382"/>
      <c r="M39" s="382"/>
      <c r="N39" s="382"/>
      <c r="O39" s="382"/>
      <c r="P39" s="382"/>
      <c r="Q39" s="382"/>
      <c r="R39" s="382"/>
      <c r="S39" s="382"/>
      <c r="T39" s="382"/>
      <c r="U39" s="382"/>
      <c r="V39" s="382"/>
      <c r="W39" s="382"/>
      <c r="X39" s="999"/>
    </row>
    <row r="40" spans="1:24" s="147" customFormat="1" ht="94.5">
      <c r="A40" s="147">
        <v>7</v>
      </c>
      <c r="B40" s="107" t="s">
        <v>31036</v>
      </c>
      <c r="C40" s="147" t="s">
        <v>31037</v>
      </c>
      <c r="D40" s="115" t="s">
        <v>31965</v>
      </c>
      <c r="E40" s="154">
        <v>1000000</v>
      </c>
      <c r="F40" s="147" t="s">
        <v>4</v>
      </c>
      <c r="G40" s="1332"/>
      <c r="H40" s="382"/>
      <c r="I40" s="382"/>
      <c r="J40" s="382"/>
      <c r="K40" s="382"/>
      <c r="L40" s="382"/>
      <c r="M40" s="382"/>
      <c r="N40" s="382"/>
      <c r="O40" s="382"/>
      <c r="P40" s="382"/>
      <c r="Q40" s="382"/>
      <c r="R40" s="382"/>
      <c r="S40" s="382"/>
      <c r="T40" s="382"/>
      <c r="U40" s="382"/>
      <c r="V40" s="382"/>
      <c r="W40" s="382"/>
      <c r="X40" s="999"/>
    </row>
    <row r="41" spans="1:24" s="147" customFormat="1" ht="47.25">
      <c r="A41" s="147">
        <v>8</v>
      </c>
      <c r="B41" s="107" t="s">
        <v>31038</v>
      </c>
      <c r="C41" s="147" t="s">
        <v>31039</v>
      </c>
      <c r="D41" s="60" t="s">
        <v>31040</v>
      </c>
      <c r="E41" s="154">
        <v>1000000</v>
      </c>
      <c r="F41" s="147" t="s">
        <v>4</v>
      </c>
      <c r="G41" s="1332"/>
      <c r="H41" s="382"/>
      <c r="I41" s="382"/>
      <c r="J41" s="382"/>
      <c r="K41" s="382"/>
      <c r="L41" s="382"/>
      <c r="M41" s="382"/>
      <c r="N41" s="382"/>
      <c r="O41" s="382"/>
      <c r="P41" s="382"/>
      <c r="Q41" s="382"/>
      <c r="R41" s="382"/>
      <c r="S41" s="382"/>
      <c r="T41" s="382"/>
      <c r="U41" s="382"/>
      <c r="V41" s="382"/>
      <c r="W41" s="382"/>
      <c r="X41" s="999"/>
    </row>
    <row r="42" spans="1:24" s="147" customFormat="1" ht="78.75">
      <c r="A42" s="147">
        <v>9</v>
      </c>
      <c r="B42" s="107" t="s">
        <v>31041</v>
      </c>
      <c r="C42" s="147" t="s">
        <v>31042</v>
      </c>
      <c r="D42" s="1333" t="s">
        <v>31043</v>
      </c>
      <c r="E42" s="154">
        <v>1000000</v>
      </c>
      <c r="F42" s="147" t="s">
        <v>4</v>
      </c>
      <c r="G42" s="1332"/>
      <c r="H42" s="382"/>
      <c r="I42" s="382"/>
      <c r="J42" s="382"/>
      <c r="K42" s="382"/>
      <c r="L42" s="382"/>
      <c r="M42" s="382"/>
      <c r="N42" s="382"/>
      <c r="O42" s="382"/>
      <c r="P42" s="382"/>
      <c r="Q42" s="382"/>
      <c r="R42" s="382"/>
      <c r="S42" s="382"/>
      <c r="T42" s="382"/>
      <c r="U42" s="382"/>
      <c r="V42" s="382"/>
      <c r="W42" s="382"/>
      <c r="X42" s="999"/>
    </row>
    <row r="43" spans="1:24" s="147" customFormat="1" ht="94.5">
      <c r="A43" s="147">
        <v>10</v>
      </c>
      <c r="B43" s="107" t="s">
        <v>31044</v>
      </c>
      <c r="C43" s="147" t="s">
        <v>31045</v>
      </c>
      <c r="D43" s="115" t="s">
        <v>31966</v>
      </c>
      <c r="E43" s="154">
        <v>2000000</v>
      </c>
      <c r="F43" s="147" t="s">
        <v>110</v>
      </c>
      <c r="G43" s="1332"/>
      <c r="H43" s="382"/>
      <c r="I43" s="382"/>
      <c r="J43" s="382"/>
      <c r="K43" s="382"/>
      <c r="L43" s="382"/>
      <c r="M43" s="382"/>
      <c r="N43" s="382"/>
      <c r="O43" s="382"/>
      <c r="P43" s="382"/>
      <c r="Q43" s="382"/>
      <c r="R43" s="382"/>
      <c r="S43" s="382"/>
      <c r="T43" s="382"/>
      <c r="U43" s="382"/>
      <c r="V43" s="382"/>
      <c r="W43" s="382"/>
      <c r="X43" s="999"/>
    </row>
    <row r="44" spans="1:24" s="147" customFormat="1" ht="31.5">
      <c r="A44" s="147">
        <v>11</v>
      </c>
      <c r="B44" s="107" t="s">
        <v>31046</v>
      </c>
      <c r="C44" s="147" t="s">
        <v>31047</v>
      </c>
      <c r="D44" s="115" t="s">
        <v>115</v>
      </c>
      <c r="E44" s="154">
        <v>1000000</v>
      </c>
      <c r="F44" s="147" t="s">
        <v>4</v>
      </c>
      <c r="G44" s="1332"/>
      <c r="H44" s="382"/>
      <c r="I44" s="382"/>
      <c r="J44" s="382"/>
      <c r="K44" s="382"/>
      <c r="L44" s="382"/>
      <c r="M44" s="382"/>
      <c r="N44" s="382"/>
      <c r="O44" s="382"/>
      <c r="P44" s="382"/>
      <c r="Q44" s="382"/>
      <c r="R44" s="382"/>
      <c r="S44" s="382"/>
      <c r="T44" s="382"/>
      <c r="U44" s="382"/>
      <c r="V44" s="382"/>
      <c r="W44" s="382"/>
      <c r="X44" s="999"/>
    </row>
    <row r="45" spans="1:24" s="147" customFormat="1" ht="94.5">
      <c r="A45" s="147">
        <v>12</v>
      </c>
      <c r="B45" s="107" t="s">
        <v>31048</v>
      </c>
      <c r="C45" s="147" t="s">
        <v>31049</v>
      </c>
      <c r="D45" s="115" t="s">
        <v>31967</v>
      </c>
      <c r="E45" s="154">
        <v>2000000</v>
      </c>
      <c r="F45" s="147" t="s">
        <v>4</v>
      </c>
      <c r="G45" s="1332"/>
      <c r="H45" s="382"/>
      <c r="I45" s="382"/>
      <c r="J45" s="382"/>
      <c r="K45" s="382"/>
      <c r="L45" s="382"/>
      <c r="M45" s="382"/>
      <c r="N45" s="382"/>
      <c r="O45" s="382"/>
      <c r="P45" s="382"/>
      <c r="Q45" s="382"/>
      <c r="R45" s="382"/>
      <c r="S45" s="382"/>
      <c r="T45" s="382"/>
      <c r="U45" s="382"/>
      <c r="V45" s="382"/>
      <c r="W45" s="382"/>
      <c r="X45" s="999"/>
    </row>
    <row r="46" spans="1:24" ht="47.25">
      <c r="A46" s="147">
        <v>13</v>
      </c>
      <c r="B46" s="107" t="s">
        <v>31050</v>
      </c>
      <c r="C46" s="147" t="s">
        <v>31051</v>
      </c>
      <c r="D46" s="147" t="s">
        <v>31962</v>
      </c>
      <c r="E46" s="154">
        <v>1000000</v>
      </c>
      <c r="F46" s="147" t="s">
        <v>4</v>
      </c>
      <c r="G46" s="1334"/>
    </row>
    <row r="47" spans="1:24" ht="47.25">
      <c r="A47" s="147">
        <v>14</v>
      </c>
      <c r="B47" s="107" t="s">
        <v>31052</v>
      </c>
      <c r="C47" s="147" t="s">
        <v>31053</v>
      </c>
      <c r="D47" s="147" t="s">
        <v>31962</v>
      </c>
      <c r="E47" s="154">
        <v>1000000</v>
      </c>
      <c r="F47" s="147" t="s">
        <v>4</v>
      </c>
      <c r="G47" s="1334"/>
    </row>
    <row r="48" spans="1:24" ht="94.5">
      <c r="A48" s="147">
        <v>15</v>
      </c>
      <c r="B48" s="107" t="s">
        <v>31054</v>
      </c>
      <c r="C48" s="147" t="s">
        <v>31055</v>
      </c>
      <c r="D48" s="147" t="s">
        <v>31968</v>
      </c>
      <c r="E48" s="154">
        <v>1500000</v>
      </c>
      <c r="F48" s="147" t="s">
        <v>4</v>
      </c>
      <c r="G48" s="1334"/>
    </row>
    <row r="49" spans="1:9" ht="63">
      <c r="A49" s="147">
        <v>16</v>
      </c>
      <c r="B49" s="107" t="s">
        <v>31056</v>
      </c>
      <c r="C49" s="147" t="s">
        <v>31057</v>
      </c>
      <c r="D49" s="147" t="s">
        <v>31058</v>
      </c>
      <c r="E49" s="154">
        <v>1500000</v>
      </c>
      <c r="F49" s="147" t="s">
        <v>4</v>
      </c>
      <c r="G49" s="1334"/>
    </row>
    <row r="50" spans="1:9" ht="47.25">
      <c r="A50" s="147">
        <v>17</v>
      </c>
      <c r="B50" s="107" t="s">
        <v>31050</v>
      </c>
      <c r="C50" s="147" t="s">
        <v>31059</v>
      </c>
      <c r="D50" s="60" t="s">
        <v>31974</v>
      </c>
      <c r="E50" s="154">
        <v>120000</v>
      </c>
      <c r="F50" s="147" t="s">
        <v>4</v>
      </c>
      <c r="G50" s="1334">
        <v>30</v>
      </c>
      <c r="H50" s="383">
        <v>4000</v>
      </c>
      <c r="I50" s="723">
        <f>G50*H50</f>
        <v>120000</v>
      </c>
    </row>
    <row r="51" spans="1:9" ht="47.25">
      <c r="A51" s="147">
        <v>18</v>
      </c>
      <c r="B51" s="107" t="s">
        <v>31975</v>
      </c>
      <c r="C51" s="147" t="s">
        <v>31991</v>
      </c>
      <c r="D51" s="60" t="s">
        <v>31974</v>
      </c>
      <c r="E51" s="154">
        <v>120000</v>
      </c>
      <c r="F51" s="147" t="s">
        <v>4</v>
      </c>
      <c r="G51" s="1334"/>
    </row>
    <row r="52" spans="1:9" ht="47.25">
      <c r="A52" s="147">
        <v>19</v>
      </c>
      <c r="B52" s="107" t="s">
        <v>31976</v>
      </c>
      <c r="C52" s="147" t="s">
        <v>31992</v>
      </c>
      <c r="D52" s="60" t="s">
        <v>31974</v>
      </c>
      <c r="E52" s="154">
        <v>120000</v>
      </c>
      <c r="F52" s="147" t="s">
        <v>4</v>
      </c>
      <c r="G52" s="1334"/>
      <c r="I52" s="1377"/>
    </row>
    <row r="53" spans="1:9" ht="47.25">
      <c r="A53" s="147">
        <v>20</v>
      </c>
      <c r="B53" s="107" t="s">
        <v>31977</v>
      </c>
      <c r="C53" s="147" t="s">
        <v>31993</v>
      </c>
      <c r="D53" s="60" t="s">
        <v>31974</v>
      </c>
      <c r="E53" s="154">
        <v>120000</v>
      </c>
      <c r="F53" s="147" t="s">
        <v>4</v>
      </c>
      <c r="G53" s="1334"/>
    </row>
    <row r="54" spans="1:9" ht="47.25">
      <c r="A54" s="147">
        <v>21</v>
      </c>
      <c r="B54" s="107" t="s">
        <v>31978</v>
      </c>
      <c r="C54" s="147" t="s">
        <v>31994</v>
      </c>
      <c r="D54" s="60" t="s">
        <v>31974</v>
      </c>
      <c r="E54" s="154">
        <v>120000</v>
      </c>
      <c r="F54" s="147" t="s">
        <v>4</v>
      </c>
      <c r="G54" s="1334"/>
    </row>
    <row r="55" spans="1:9" ht="47.25">
      <c r="A55" s="147">
        <v>22</v>
      </c>
      <c r="B55" s="107" t="s">
        <v>31038</v>
      </c>
      <c r="C55" s="147" t="s">
        <v>31995</v>
      </c>
      <c r="D55" s="60" t="s">
        <v>31974</v>
      </c>
      <c r="E55" s="154">
        <v>120000</v>
      </c>
      <c r="F55" s="147" t="s">
        <v>4</v>
      </c>
      <c r="G55" s="1334"/>
    </row>
    <row r="56" spans="1:9" ht="47.25">
      <c r="A56" s="147">
        <v>23</v>
      </c>
      <c r="B56" s="107" t="s">
        <v>31979</v>
      </c>
      <c r="C56" s="147" t="s">
        <v>31996</v>
      </c>
      <c r="D56" s="60" t="s">
        <v>31974</v>
      </c>
      <c r="E56" s="154">
        <v>120000</v>
      </c>
      <c r="F56" s="147" t="s">
        <v>4</v>
      </c>
      <c r="G56" s="1334"/>
    </row>
    <row r="57" spans="1:9" ht="47.25">
      <c r="A57" s="147">
        <v>24</v>
      </c>
      <c r="B57" s="107" t="s">
        <v>31980</v>
      </c>
      <c r="C57" s="147" t="s">
        <v>31997</v>
      </c>
      <c r="D57" s="60" t="s">
        <v>31974</v>
      </c>
      <c r="E57" s="154">
        <v>120000</v>
      </c>
      <c r="F57" s="147" t="s">
        <v>4</v>
      </c>
      <c r="G57" s="1334"/>
    </row>
    <row r="58" spans="1:9" ht="47.25">
      <c r="A58" s="147">
        <v>25</v>
      </c>
      <c r="B58" s="107" t="s">
        <v>31981</v>
      </c>
      <c r="C58" s="147" t="s">
        <v>31998</v>
      </c>
      <c r="D58" s="60" t="s">
        <v>31974</v>
      </c>
      <c r="E58" s="154">
        <v>120000</v>
      </c>
      <c r="F58" s="147" t="s">
        <v>4</v>
      </c>
      <c r="G58" s="1334"/>
    </row>
    <row r="59" spans="1:9" ht="47.25">
      <c r="A59" s="147">
        <v>26</v>
      </c>
      <c r="B59" s="107" t="s">
        <v>16365</v>
      </c>
      <c r="C59" s="147" t="s">
        <v>31999</v>
      </c>
      <c r="D59" s="60" t="s">
        <v>31974</v>
      </c>
      <c r="E59" s="154">
        <v>120000</v>
      </c>
      <c r="F59" s="147" t="s">
        <v>4</v>
      </c>
      <c r="G59" s="1334"/>
    </row>
    <row r="60" spans="1:9" ht="47.25">
      <c r="A60" s="147">
        <v>27</v>
      </c>
      <c r="B60" s="107" t="s">
        <v>31982</v>
      </c>
      <c r="C60" s="147" t="s">
        <v>32000</v>
      </c>
      <c r="D60" s="60" t="s">
        <v>31974</v>
      </c>
      <c r="E60" s="154">
        <v>120000</v>
      </c>
      <c r="F60" s="147" t="s">
        <v>4</v>
      </c>
      <c r="G60" s="1334"/>
    </row>
    <row r="61" spans="1:9" ht="47.25">
      <c r="A61" s="147">
        <v>28</v>
      </c>
      <c r="B61" s="107" t="s">
        <v>31983</v>
      </c>
      <c r="C61" s="147" t="s">
        <v>32001</v>
      </c>
      <c r="D61" s="60" t="s">
        <v>31974</v>
      </c>
      <c r="E61" s="154">
        <v>120000</v>
      </c>
      <c r="F61" s="147" t="s">
        <v>4</v>
      </c>
      <c r="G61" s="1334"/>
    </row>
    <row r="62" spans="1:9" ht="47.25">
      <c r="A62" s="147">
        <v>29</v>
      </c>
      <c r="B62" s="107" t="s">
        <v>31984</v>
      </c>
      <c r="C62" s="147" t="s">
        <v>32002</v>
      </c>
      <c r="D62" s="60" t="s">
        <v>31974</v>
      </c>
      <c r="E62" s="154">
        <v>120000</v>
      </c>
      <c r="F62" s="147" t="s">
        <v>4</v>
      </c>
      <c r="G62" s="1334"/>
    </row>
    <row r="63" spans="1:9" ht="47.25">
      <c r="A63" s="147">
        <v>30</v>
      </c>
      <c r="B63" s="107" t="s">
        <v>31985</v>
      </c>
      <c r="C63" s="147" t="s">
        <v>32003</v>
      </c>
      <c r="D63" s="60" t="s">
        <v>31974</v>
      </c>
      <c r="E63" s="154">
        <v>120000</v>
      </c>
      <c r="F63" s="147" t="s">
        <v>4</v>
      </c>
      <c r="G63" s="1334"/>
    </row>
    <row r="64" spans="1:9" ht="47.25">
      <c r="A64" s="147">
        <v>31</v>
      </c>
      <c r="B64" s="107" t="s">
        <v>31986</v>
      </c>
      <c r="C64" s="147" t="s">
        <v>32004</v>
      </c>
      <c r="D64" s="60" t="s">
        <v>31974</v>
      </c>
      <c r="E64" s="154">
        <v>120000</v>
      </c>
      <c r="F64" s="147" t="s">
        <v>4</v>
      </c>
      <c r="G64" s="1334"/>
    </row>
    <row r="65" spans="1:24" ht="47.25">
      <c r="A65" s="147">
        <v>32</v>
      </c>
      <c r="B65" s="107" t="s">
        <v>21613</v>
      </c>
      <c r="C65" s="147" t="s">
        <v>32005</v>
      </c>
      <c r="D65" s="60" t="s">
        <v>31974</v>
      </c>
      <c r="E65" s="154">
        <v>120000</v>
      </c>
      <c r="F65" s="147" t="s">
        <v>4</v>
      </c>
      <c r="G65" s="1334"/>
    </row>
    <row r="66" spans="1:24" ht="47.25">
      <c r="A66" s="147">
        <v>33</v>
      </c>
      <c r="B66" s="107" t="s">
        <v>31987</v>
      </c>
      <c r="C66" s="147" t="s">
        <v>32006</v>
      </c>
      <c r="D66" s="60" t="s">
        <v>31974</v>
      </c>
      <c r="E66" s="154">
        <v>120000</v>
      </c>
      <c r="F66" s="147" t="s">
        <v>4</v>
      </c>
      <c r="G66" s="1334"/>
    </row>
    <row r="67" spans="1:24" ht="47.25">
      <c r="A67" s="147">
        <v>34</v>
      </c>
      <c r="B67" s="107" t="s">
        <v>31028</v>
      </c>
      <c r="C67" s="147" t="s">
        <v>32007</v>
      </c>
      <c r="D67" s="60" t="s">
        <v>31974</v>
      </c>
      <c r="E67" s="154">
        <v>120000</v>
      </c>
      <c r="F67" s="147" t="s">
        <v>4</v>
      </c>
      <c r="G67" s="1334"/>
    </row>
    <row r="68" spans="1:24" ht="47.25">
      <c r="A68" s="147">
        <v>35</v>
      </c>
      <c r="B68" s="107" t="s">
        <v>26036</v>
      </c>
      <c r="C68" s="147" t="s">
        <v>32008</v>
      </c>
      <c r="D68" s="60" t="s">
        <v>31974</v>
      </c>
      <c r="E68" s="154">
        <v>120000</v>
      </c>
      <c r="F68" s="147" t="s">
        <v>4</v>
      </c>
      <c r="G68" s="1334"/>
    </row>
    <row r="69" spans="1:24" ht="47.25">
      <c r="A69" s="147">
        <v>36</v>
      </c>
      <c r="B69" s="107" t="s">
        <v>31988</v>
      </c>
      <c r="C69" s="147" t="s">
        <v>32009</v>
      </c>
      <c r="D69" s="60" t="s">
        <v>31974</v>
      </c>
      <c r="E69" s="154">
        <v>120000</v>
      </c>
      <c r="F69" s="147" t="s">
        <v>4</v>
      </c>
      <c r="G69" s="1334"/>
    </row>
    <row r="70" spans="1:24" ht="47.25">
      <c r="A70" s="147">
        <v>37</v>
      </c>
      <c r="B70" s="107" t="s">
        <v>31989</v>
      </c>
      <c r="C70" s="147" t="s">
        <v>32010</v>
      </c>
      <c r="D70" s="60" t="s">
        <v>31974</v>
      </c>
      <c r="E70" s="154">
        <v>120000</v>
      </c>
      <c r="F70" s="147" t="s">
        <v>4</v>
      </c>
      <c r="G70" s="1334"/>
    </row>
    <row r="71" spans="1:24" ht="47.25">
      <c r="A71" s="147">
        <v>38</v>
      </c>
      <c r="B71" s="107" t="s">
        <v>31044</v>
      </c>
      <c r="C71" s="147" t="s">
        <v>32011</v>
      </c>
      <c r="D71" s="60" t="s">
        <v>31974</v>
      </c>
      <c r="E71" s="154">
        <v>120000</v>
      </c>
      <c r="F71" s="147" t="s">
        <v>4</v>
      </c>
      <c r="G71" s="1334"/>
    </row>
    <row r="72" spans="1:24" ht="47.25">
      <c r="A72" s="147">
        <v>39</v>
      </c>
      <c r="B72" s="107" t="s">
        <v>31036</v>
      </c>
      <c r="C72" s="147" t="s">
        <v>32012</v>
      </c>
      <c r="D72" s="60" t="s">
        <v>31974</v>
      </c>
      <c r="E72" s="154">
        <v>120000</v>
      </c>
      <c r="F72" s="147" t="s">
        <v>4</v>
      </c>
      <c r="G72" s="1334"/>
    </row>
    <row r="73" spans="1:24" ht="47.25">
      <c r="A73" s="147">
        <v>40</v>
      </c>
      <c r="B73" s="107" t="s">
        <v>31990</v>
      </c>
      <c r="C73" s="147" t="s">
        <v>32013</v>
      </c>
      <c r="D73" s="60" t="s">
        <v>31974</v>
      </c>
      <c r="E73" s="154">
        <v>120000</v>
      </c>
      <c r="F73" s="147" t="s">
        <v>4</v>
      </c>
      <c r="G73" s="1334"/>
    </row>
    <row r="74" spans="1:24" ht="47.25">
      <c r="A74" s="147">
        <v>41</v>
      </c>
      <c r="B74" s="107" t="s">
        <v>31138</v>
      </c>
      <c r="C74" s="147" t="s">
        <v>32014</v>
      </c>
      <c r="D74" s="60" t="s">
        <v>31974</v>
      </c>
      <c r="E74" s="154">
        <v>120000</v>
      </c>
      <c r="F74" s="147" t="s">
        <v>4</v>
      </c>
      <c r="G74" s="1334"/>
    </row>
    <row r="75" spans="1:24">
      <c r="B75" s="2152" t="s">
        <v>2487</v>
      </c>
      <c r="C75" s="2153"/>
      <c r="E75" s="110"/>
      <c r="F75" s="107"/>
      <c r="G75" s="1334"/>
    </row>
    <row r="76" spans="1:24" ht="47.25">
      <c r="A76" s="60">
        <v>42</v>
      </c>
      <c r="B76" s="107" t="s">
        <v>31060</v>
      </c>
      <c r="C76" s="107" t="s">
        <v>31061</v>
      </c>
      <c r="D76" s="60" t="s">
        <v>31062</v>
      </c>
      <c r="E76" s="154">
        <v>1000000</v>
      </c>
      <c r="F76" s="107" t="s">
        <v>4</v>
      </c>
      <c r="G76" s="1334"/>
    </row>
    <row r="77" spans="1:24" ht="63">
      <c r="A77" s="60">
        <v>43</v>
      </c>
      <c r="B77" s="107" t="s">
        <v>31063</v>
      </c>
      <c r="C77" s="107" t="s">
        <v>31064</v>
      </c>
      <c r="D77" s="60" t="s">
        <v>31065</v>
      </c>
      <c r="E77" s="154">
        <v>4000000</v>
      </c>
      <c r="F77" s="107" t="s">
        <v>4</v>
      </c>
      <c r="G77" s="1334"/>
    </row>
    <row r="78" spans="1:24" ht="47.25">
      <c r="A78" s="60">
        <v>44</v>
      </c>
      <c r="B78" s="107" t="s">
        <v>31066</v>
      </c>
      <c r="C78" s="107" t="s">
        <v>31067</v>
      </c>
      <c r="D78" s="60" t="s">
        <v>31068</v>
      </c>
      <c r="E78" s="154">
        <v>1000000</v>
      </c>
      <c r="F78" s="107" t="s">
        <v>110</v>
      </c>
      <c r="G78" s="1334"/>
    </row>
    <row r="79" spans="1:24" ht="63">
      <c r="A79" s="60">
        <v>45</v>
      </c>
      <c r="B79" s="107" t="s">
        <v>31069</v>
      </c>
      <c r="C79" s="107" t="s">
        <v>31070</v>
      </c>
      <c r="D79" s="60" t="s">
        <v>31969</v>
      </c>
      <c r="E79" s="154">
        <v>600000</v>
      </c>
      <c r="F79" s="107" t="s">
        <v>110</v>
      </c>
      <c r="G79" s="1334"/>
    </row>
    <row r="80" spans="1:24" s="147" customFormat="1" ht="47.25">
      <c r="A80" s="60">
        <v>46</v>
      </c>
      <c r="B80" s="107" t="s">
        <v>31071</v>
      </c>
      <c r="C80" s="107" t="s">
        <v>31072</v>
      </c>
      <c r="D80" s="147" t="s">
        <v>31065</v>
      </c>
      <c r="E80" s="154">
        <v>2500000</v>
      </c>
      <c r="F80" s="107" t="s">
        <v>110</v>
      </c>
      <c r="G80" s="1332"/>
      <c r="H80" s="382"/>
      <c r="I80" s="382"/>
      <c r="J80" s="382"/>
      <c r="K80" s="382"/>
      <c r="L80" s="382"/>
      <c r="M80" s="382"/>
      <c r="N80" s="382"/>
      <c r="O80" s="382"/>
      <c r="P80" s="382"/>
      <c r="Q80" s="382"/>
      <c r="R80" s="382"/>
      <c r="S80" s="382"/>
      <c r="T80" s="382"/>
      <c r="U80" s="382"/>
      <c r="V80" s="382"/>
      <c r="W80" s="382"/>
      <c r="X80" s="999"/>
    </row>
    <row r="81" spans="1:24" ht="126">
      <c r="A81" s="60">
        <v>47</v>
      </c>
      <c r="B81" s="107" t="s">
        <v>31073</v>
      </c>
      <c r="C81" s="107" t="s">
        <v>31074</v>
      </c>
      <c r="D81" s="147" t="s">
        <v>31075</v>
      </c>
      <c r="E81" s="154">
        <v>3000000</v>
      </c>
      <c r="F81" s="107" t="s">
        <v>110</v>
      </c>
      <c r="G81" s="1334"/>
    </row>
    <row r="82" spans="1:24" ht="47.25">
      <c r="A82" s="60">
        <v>48</v>
      </c>
      <c r="B82" s="107" t="s">
        <v>31076</v>
      </c>
      <c r="C82" s="107" t="s">
        <v>31077</v>
      </c>
      <c r="D82" s="147" t="s">
        <v>31078</v>
      </c>
      <c r="E82" s="154">
        <v>2500000</v>
      </c>
      <c r="F82" s="107" t="s">
        <v>4</v>
      </c>
      <c r="G82" s="1334"/>
    </row>
    <row r="83" spans="1:24" ht="78.75">
      <c r="A83" s="60">
        <v>49</v>
      </c>
      <c r="B83" s="107" t="s">
        <v>31079</v>
      </c>
      <c r="C83" s="107" t="s">
        <v>31080</v>
      </c>
      <c r="D83" s="147" t="s">
        <v>31081</v>
      </c>
      <c r="E83" s="154">
        <v>3000000</v>
      </c>
      <c r="F83" s="107" t="s">
        <v>110</v>
      </c>
      <c r="G83" s="1334"/>
    </row>
    <row r="84" spans="1:24" ht="126">
      <c r="A84" s="60">
        <v>50</v>
      </c>
      <c r="B84" s="107" t="s">
        <v>31082</v>
      </c>
      <c r="C84" s="107" t="s">
        <v>31083</v>
      </c>
      <c r="D84" s="147" t="s">
        <v>31970</v>
      </c>
      <c r="E84" s="154">
        <v>3500000</v>
      </c>
      <c r="F84" s="147" t="s">
        <v>4</v>
      </c>
      <c r="G84" s="1334"/>
    </row>
    <row r="85" spans="1:24" s="396" customFormat="1" ht="31.5">
      <c r="B85" s="113" t="s">
        <v>148</v>
      </c>
      <c r="E85" s="1374"/>
      <c r="G85" s="674"/>
      <c r="H85" s="674"/>
      <c r="I85" s="674"/>
      <c r="J85" s="674"/>
      <c r="K85" s="674"/>
      <c r="L85" s="674"/>
      <c r="M85" s="674"/>
      <c r="N85" s="674"/>
      <c r="O85" s="674"/>
      <c r="P85" s="674"/>
      <c r="Q85" s="674"/>
      <c r="R85" s="674"/>
      <c r="S85" s="674"/>
      <c r="T85" s="674"/>
      <c r="U85" s="674"/>
      <c r="V85" s="674"/>
      <c r="W85" s="674"/>
      <c r="X85" s="1000"/>
    </row>
    <row r="86" spans="1:24" ht="47.25">
      <c r="A86" s="60">
        <v>51</v>
      </c>
      <c r="B86" s="107" t="s">
        <v>31084</v>
      </c>
      <c r="C86" s="107" t="s">
        <v>31085</v>
      </c>
      <c r="D86" s="60" t="s">
        <v>31086</v>
      </c>
      <c r="E86" s="154">
        <v>990408</v>
      </c>
      <c r="F86" s="107" t="s">
        <v>4</v>
      </c>
      <c r="G86" s="1334"/>
    </row>
    <row r="87" spans="1:24" ht="78.75">
      <c r="A87" s="60">
        <v>52</v>
      </c>
      <c r="B87" s="107" t="s">
        <v>31087</v>
      </c>
      <c r="C87" s="107" t="s">
        <v>31088</v>
      </c>
      <c r="D87" s="60" t="s">
        <v>31089</v>
      </c>
      <c r="E87" s="154">
        <v>8000000</v>
      </c>
      <c r="F87" s="107" t="s">
        <v>110</v>
      </c>
      <c r="G87" s="1334"/>
    </row>
    <row r="88" spans="1:24" ht="47.25">
      <c r="A88" s="60">
        <v>53</v>
      </c>
      <c r="B88" s="107" t="s">
        <v>31090</v>
      </c>
      <c r="C88" s="107" t="s">
        <v>31091</v>
      </c>
      <c r="D88" s="60" t="s">
        <v>31971</v>
      </c>
      <c r="E88" s="154">
        <v>1000000</v>
      </c>
      <c r="F88" s="107" t="s">
        <v>4</v>
      </c>
      <c r="G88" s="1334"/>
    </row>
    <row r="89" spans="1:24">
      <c r="B89" s="2152" t="s">
        <v>208</v>
      </c>
      <c r="C89" s="2153"/>
      <c r="E89" s="110"/>
      <c r="F89" s="107"/>
      <c r="G89" s="1334"/>
    </row>
    <row r="90" spans="1:24" ht="47.25">
      <c r="A90" s="60">
        <v>54</v>
      </c>
      <c r="B90" s="107" t="s">
        <v>31095</v>
      </c>
      <c r="C90" s="107" t="s">
        <v>31096</v>
      </c>
      <c r="D90" s="60" t="s">
        <v>31972</v>
      </c>
      <c r="E90" s="154">
        <v>420000</v>
      </c>
      <c r="F90" s="107" t="s">
        <v>4</v>
      </c>
    </row>
    <row r="91" spans="1:24" ht="63">
      <c r="A91" s="60">
        <v>55</v>
      </c>
      <c r="B91" s="107" t="s">
        <v>32015</v>
      </c>
      <c r="C91" s="107" t="s">
        <v>31097</v>
      </c>
      <c r="D91" s="60" t="s">
        <v>31973</v>
      </c>
      <c r="E91" s="154">
        <v>1000000</v>
      </c>
      <c r="F91" s="107" t="s">
        <v>4</v>
      </c>
      <c r="G91" s="1334"/>
    </row>
    <row r="92" spans="1:24">
      <c r="B92" s="2152" t="s">
        <v>1418</v>
      </c>
      <c r="C92" s="2153"/>
      <c r="E92" s="110"/>
      <c r="F92" s="107"/>
      <c r="G92" s="1334"/>
    </row>
    <row r="93" spans="1:24" ht="173.25">
      <c r="A93" s="60">
        <v>56</v>
      </c>
      <c r="B93" s="107" t="s">
        <v>31098</v>
      </c>
      <c r="C93" s="107" t="s">
        <v>31099</v>
      </c>
      <c r="D93" s="60" t="s">
        <v>31100</v>
      </c>
      <c r="E93" s="154">
        <v>1749000</v>
      </c>
      <c r="F93" s="107" t="s">
        <v>4</v>
      </c>
      <c r="G93" s="1334"/>
    </row>
    <row r="94" spans="1:24" ht="126">
      <c r="A94" s="60">
        <v>57</v>
      </c>
      <c r="B94" s="107" t="s">
        <v>31101</v>
      </c>
      <c r="C94" s="107" t="s">
        <v>31102</v>
      </c>
      <c r="D94" s="690" t="s">
        <v>43316</v>
      </c>
      <c r="E94" s="154">
        <v>700000</v>
      </c>
      <c r="F94" s="107" t="s">
        <v>4</v>
      </c>
      <c r="G94" s="1334"/>
    </row>
    <row r="95" spans="1:24" s="261" customFormat="1">
      <c r="B95" s="1378" t="s">
        <v>15</v>
      </c>
      <c r="C95" s="1335"/>
      <c r="D95" s="259"/>
      <c r="E95" s="1375">
        <f>SUM(E32:E94)</f>
        <v>59821042</v>
      </c>
      <c r="F95" s="259"/>
      <c r="G95" s="1334"/>
      <c r="H95" s="383"/>
      <c r="I95" s="383"/>
      <c r="J95" s="383"/>
      <c r="K95" s="383"/>
      <c r="L95" s="383"/>
      <c r="M95" s="383"/>
      <c r="N95" s="383"/>
      <c r="O95" s="383"/>
      <c r="P95" s="383"/>
      <c r="Q95" s="383"/>
      <c r="R95" s="383"/>
      <c r="S95" s="383"/>
      <c r="T95" s="383"/>
      <c r="U95" s="383"/>
      <c r="V95" s="383"/>
      <c r="W95" s="383"/>
      <c r="X95" s="1336"/>
    </row>
    <row r="96" spans="1:24" s="12" customFormat="1" ht="75" customHeight="1">
      <c r="A96" s="2143" t="s">
        <v>42136</v>
      </c>
      <c r="B96" s="2143"/>
      <c r="C96" s="2143"/>
      <c r="D96" s="2143" t="s">
        <v>1392</v>
      </c>
      <c r="E96" s="2143"/>
      <c r="F96" s="2143"/>
    </row>
    <row r="97" spans="2:7" s="383" customFormat="1">
      <c r="B97" s="1337"/>
      <c r="C97" s="1337"/>
      <c r="D97" s="1337"/>
      <c r="E97" s="655"/>
      <c r="F97" s="1337"/>
      <c r="G97" s="1334"/>
    </row>
    <row r="98" spans="2:7" s="383" customFormat="1">
      <c r="B98" s="1337"/>
      <c r="C98" s="1337"/>
      <c r="D98" s="1337"/>
      <c r="E98" s="655"/>
      <c r="F98" s="1337"/>
      <c r="G98" s="1334"/>
    </row>
    <row r="99" spans="2:7" s="383" customFormat="1">
      <c r="B99" s="1337"/>
      <c r="C99" s="1337"/>
      <c r="D99" s="1337"/>
      <c r="E99" s="655"/>
      <c r="F99" s="1337"/>
      <c r="G99" s="1334"/>
    </row>
    <row r="100" spans="2:7" s="383" customFormat="1">
      <c r="B100" s="1337"/>
      <c r="C100" s="1337"/>
      <c r="D100" s="1337"/>
      <c r="E100" s="655"/>
      <c r="F100" s="1337"/>
      <c r="G100" s="1334"/>
    </row>
    <row r="101" spans="2:7" s="383" customFormat="1">
      <c r="B101" s="1337"/>
      <c r="C101" s="1337"/>
      <c r="D101" s="1337"/>
      <c r="E101" s="655"/>
      <c r="F101" s="1337"/>
      <c r="G101" s="1334"/>
    </row>
    <row r="102" spans="2:7" s="383" customFormat="1">
      <c r="B102" s="1337"/>
      <c r="C102" s="1337"/>
      <c r="D102" s="1337"/>
      <c r="E102" s="655"/>
      <c r="F102" s="1337"/>
      <c r="G102" s="1334"/>
    </row>
    <row r="103" spans="2:7" s="383" customFormat="1">
      <c r="B103" s="1337"/>
      <c r="C103" s="1337"/>
      <c r="D103" s="1337"/>
      <c r="E103" s="723"/>
      <c r="F103" s="1337"/>
      <c r="G103" s="1334"/>
    </row>
    <row r="104" spans="2:7" s="383" customFormat="1">
      <c r="B104" s="1337"/>
      <c r="C104" s="1337"/>
      <c r="D104" s="1337"/>
      <c r="E104" s="655"/>
      <c r="F104" s="1337"/>
      <c r="G104" s="1334"/>
    </row>
    <row r="105" spans="2:7" s="383" customFormat="1">
      <c r="B105" s="1337"/>
      <c r="C105" s="1337"/>
      <c r="D105" s="1337"/>
      <c r="E105" s="655"/>
      <c r="F105" s="1337"/>
      <c r="G105" s="1334"/>
    </row>
    <row r="106" spans="2:7" s="383" customFormat="1">
      <c r="B106" s="1337"/>
      <c r="C106" s="1337"/>
      <c r="D106" s="1337"/>
      <c r="E106" s="655"/>
      <c r="F106" s="1337"/>
      <c r="G106" s="1334"/>
    </row>
    <row r="107" spans="2:7" s="383" customFormat="1">
      <c r="B107" s="1337"/>
      <c r="C107" s="1337"/>
      <c r="D107" s="1337"/>
      <c r="E107" s="655"/>
      <c r="F107" s="1337"/>
      <c r="G107" s="1334"/>
    </row>
    <row r="108" spans="2:7" s="383" customFormat="1">
      <c r="B108" s="1337"/>
      <c r="C108" s="1337"/>
      <c r="D108" s="1337"/>
      <c r="E108" s="655"/>
      <c r="F108" s="1337"/>
      <c r="G108" s="1334"/>
    </row>
    <row r="109" spans="2:7" s="383" customFormat="1">
      <c r="B109" s="1337"/>
      <c r="C109" s="1337"/>
      <c r="D109" s="1337"/>
      <c r="E109" s="655"/>
      <c r="F109" s="1337"/>
      <c r="G109" s="1334"/>
    </row>
    <row r="110" spans="2:7" s="383" customFormat="1">
      <c r="B110" s="1337"/>
      <c r="C110" s="1337"/>
      <c r="D110" s="1337"/>
      <c r="E110" s="655"/>
      <c r="F110" s="1337"/>
      <c r="G110" s="1334"/>
    </row>
    <row r="111" spans="2:7" s="383" customFormat="1">
      <c r="B111" s="1337"/>
      <c r="C111" s="1337"/>
      <c r="D111" s="1337"/>
      <c r="E111" s="655"/>
      <c r="F111" s="1337"/>
      <c r="G111" s="1334"/>
    </row>
    <row r="112" spans="2:7" s="383" customFormat="1">
      <c r="B112" s="1337"/>
      <c r="C112" s="1337"/>
      <c r="D112" s="1337"/>
      <c r="E112" s="655"/>
      <c r="F112" s="1337"/>
      <c r="G112" s="1334"/>
    </row>
    <row r="113" spans="1:24" s="383" customFormat="1" ht="63">
      <c r="A113" s="60">
        <v>43</v>
      </c>
      <c r="B113" s="107" t="s">
        <v>31092</v>
      </c>
      <c r="C113" s="107" t="s">
        <v>31093</v>
      </c>
      <c r="D113" s="60" t="s">
        <v>31094</v>
      </c>
      <c r="E113" s="154">
        <v>1645944</v>
      </c>
      <c r="F113" s="107" t="s">
        <v>4</v>
      </c>
      <c r="G113" s="1334"/>
    </row>
    <row r="114" spans="1:24" s="383" customFormat="1" ht="47.25">
      <c r="A114" s="147">
        <v>15</v>
      </c>
      <c r="B114" s="107" t="s">
        <v>31025</v>
      </c>
      <c r="C114" s="147" t="s">
        <v>31026</v>
      </c>
      <c r="D114" s="247" t="s">
        <v>31027</v>
      </c>
      <c r="E114" s="154">
        <v>400000</v>
      </c>
      <c r="F114" s="147" t="s">
        <v>110</v>
      </c>
      <c r="G114" s="1334"/>
    </row>
    <row r="115" spans="1:24" s="383" customFormat="1">
      <c r="B115" s="1337"/>
      <c r="C115" s="1337"/>
      <c r="D115" s="1337"/>
      <c r="E115" s="655">
        <f>SUM(E113:E114)</f>
        <v>2045944</v>
      </c>
      <c r="F115" s="1337"/>
      <c r="G115" s="1334"/>
    </row>
    <row r="116" spans="1:24" s="383" customFormat="1">
      <c r="B116" s="1337"/>
      <c r="C116" s="1337"/>
      <c r="D116" s="1337"/>
      <c r="E116" s="655"/>
      <c r="F116" s="1337"/>
      <c r="G116" s="1338"/>
    </row>
    <row r="117" spans="1:24" s="383" customFormat="1">
      <c r="B117" s="1337"/>
      <c r="C117" s="1337"/>
      <c r="D117" s="1337"/>
      <c r="E117" s="655"/>
      <c r="F117" s="1337"/>
      <c r="G117" s="1338"/>
    </row>
    <row r="118" spans="1:24" s="726" customFormat="1">
      <c r="B118" s="1339"/>
      <c r="C118" s="1339"/>
      <c r="D118" s="1339"/>
      <c r="E118" s="1376">
        <f>E115+E95+E21</f>
        <v>109040875.52</v>
      </c>
      <c r="F118" s="1340"/>
      <c r="G118" s="1338"/>
      <c r="H118" s="383"/>
      <c r="I118" s="383"/>
      <c r="J118" s="383"/>
      <c r="K118" s="383"/>
      <c r="L118" s="383"/>
      <c r="M118" s="383"/>
      <c r="N118" s="383"/>
      <c r="O118" s="383"/>
      <c r="P118" s="383"/>
      <c r="Q118" s="383"/>
      <c r="R118" s="383"/>
      <c r="S118" s="383"/>
      <c r="T118" s="383"/>
      <c r="U118" s="383"/>
      <c r="V118" s="383"/>
      <c r="W118" s="383"/>
      <c r="X118" s="725"/>
    </row>
    <row r="119" spans="1:24">
      <c r="B119" s="107"/>
      <c r="C119" s="107"/>
      <c r="D119" s="107"/>
      <c r="E119" s="193"/>
      <c r="F119" s="1341"/>
    </row>
    <row r="120" spans="1:24">
      <c r="B120" s="107"/>
      <c r="C120" s="107"/>
      <c r="D120" s="107"/>
      <c r="E120" s="193"/>
      <c r="F120" s="826"/>
    </row>
    <row r="121" spans="1:24">
      <c r="B121" s="107"/>
      <c r="C121" s="107"/>
      <c r="D121" s="107"/>
      <c r="E121" s="193"/>
      <c r="F121" s="826"/>
    </row>
    <row r="122" spans="1:24">
      <c r="B122" s="107"/>
      <c r="C122" s="107"/>
      <c r="D122" s="107"/>
      <c r="E122" s="193"/>
      <c r="F122" s="826"/>
    </row>
    <row r="123" spans="1:24">
      <c r="D123" s="1342"/>
      <c r="E123" s="295"/>
      <c r="F123" s="1287"/>
    </row>
  </sheetData>
  <mergeCells count="18">
    <mergeCell ref="A28:F28"/>
    <mergeCell ref="A29:F29"/>
    <mergeCell ref="A1:F1"/>
    <mergeCell ref="A2:F2"/>
    <mergeCell ref="A3:F3"/>
    <mergeCell ref="B5:C5"/>
    <mergeCell ref="B11:D11"/>
    <mergeCell ref="B15:C15"/>
    <mergeCell ref="B17:C17"/>
    <mergeCell ref="A27:F27"/>
    <mergeCell ref="B92:C92"/>
    <mergeCell ref="A96:C96"/>
    <mergeCell ref="D96:F96"/>
    <mergeCell ref="B31:C31"/>
    <mergeCell ref="B33:C33"/>
    <mergeCell ref="B35:C35"/>
    <mergeCell ref="B75:C75"/>
    <mergeCell ref="B89:C89"/>
  </mergeCells>
  <pageMargins left="0.7" right="0.7" top="0.75" bottom="0.75" header="0.3" footer="0.3"/>
  <pageSetup orientation="landscape" r:id="rId1"/>
</worksheet>
</file>

<file path=xl/worksheets/sheet235.xml><?xml version="1.0" encoding="utf-8"?>
<worksheet xmlns="http://schemas.openxmlformats.org/spreadsheetml/2006/main" xmlns:r="http://schemas.openxmlformats.org/officeDocument/2006/relationships">
  <sheetPr>
    <tabColor theme="5" tint="-0.499984740745262"/>
  </sheetPr>
  <dimension ref="A1:F87"/>
  <sheetViews>
    <sheetView topLeftCell="A50" workbookViewId="0">
      <selection activeCell="E57" sqref="E57"/>
    </sheetView>
  </sheetViews>
  <sheetFormatPr defaultRowHeight="15.75"/>
  <cols>
    <col min="1" max="1" width="8.140625" style="342" customWidth="1"/>
    <col min="2" max="2" width="17" style="389" customWidth="1"/>
    <col min="3" max="3" width="44.85546875" style="342" customWidth="1"/>
    <col min="4" max="4" width="42" style="342" customWidth="1"/>
    <col min="5" max="5" width="20.85546875" style="1824" customWidth="1"/>
    <col min="6" max="6" width="11.28515625" style="342" bestFit="1" customWidth="1"/>
    <col min="7" max="7" width="14.42578125" style="342" bestFit="1" customWidth="1"/>
    <col min="8" max="16384" width="9.140625" style="342"/>
  </cols>
  <sheetData>
    <row r="1" spans="1:6" s="1820" customFormat="1" ht="15.75" customHeight="1">
      <c r="A1" s="2459" t="s">
        <v>133</v>
      </c>
      <c r="B1" s="2459"/>
      <c r="C1" s="2459"/>
      <c r="D1" s="2459"/>
      <c r="E1" s="2459"/>
      <c r="F1" s="2459"/>
    </row>
    <row r="2" spans="1:6" s="1820" customFormat="1" ht="15.75" customHeight="1">
      <c r="A2" s="2459" t="s">
        <v>42501</v>
      </c>
      <c r="B2" s="2459"/>
      <c r="C2" s="2459"/>
      <c r="D2" s="2459"/>
      <c r="E2" s="2459"/>
      <c r="F2" s="2459"/>
    </row>
    <row r="3" spans="1:6" s="1820" customFormat="1" ht="15.75" customHeight="1">
      <c r="A3" s="2459" t="s">
        <v>140</v>
      </c>
      <c r="B3" s="2459"/>
      <c r="C3" s="2459"/>
      <c r="D3" s="2459"/>
      <c r="E3" s="2459"/>
      <c r="F3" s="2459"/>
    </row>
    <row r="4" spans="1:6" s="1821" customFormat="1" ht="35.25" customHeight="1">
      <c r="A4" s="2014" t="s">
        <v>134</v>
      </c>
      <c r="B4" s="2014" t="s">
        <v>676</v>
      </c>
      <c r="C4" s="2014" t="s">
        <v>33998</v>
      </c>
      <c r="D4" s="2014" t="s">
        <v>788</v>
      </c>
      <c r="E4" s="1822" t="s">
        <v>33999</v>
      </c>
      <c r="F4" s="2014" t="s">
        <v>677</v>
      </c>
    </row>
    <row r="5" spans="1:6" s="1821" customFormat="1" ht="15.75" customHeight="1">
      <c r="A5" s="1809"/>
      <c r="B5" s="2465" t="s">
        <v>139</v>
      </c>
      <c r="C5" s="2465"/>
      <c r="D5" s="2465"/>
      <c r="E5" s="1823"/>
      <c r="F5" s="2014"/>
    </row>
    <row r="6" spans="1:6" ht="31.5">
      <c r="A6" s="147">
        <v>1</v>
      </c>
      <c r="B6" s="66" t="s">
        <v>1</v>
      </c>
      <c r="C6" s="147" t="s">
        <v>42502</v>
      </c>
      <c r="D6" s="147" t="s">
        <v>42503</v>
      </c>
      <c r="E6" s="744">
        <v>1529522</v>
      </c>
      <c r="F6" s="147" t="s">
        <v>110</v>
      </c>
    </row>
    <row r="7" spans="1:6" ht="56.25" customHeight="1">
      <c r="A7" s="147">
        <f>A6+1</f>
        <v>2</v>
      </c>
      <c r="B7" s="66" t="s">
        <v>5</v>
      </c>
      <c r="C7" s="147" t="s">
        <v>42504</v>
      </c>
      <c r="D7" s="147" t="s">
        <v>42505</v>
      </c>
      <c r="E7" s="744">
        <v>2058621</v>
      </c>
      <c r="F7" s="147" t="s">
        <v>110</v>
      </c>
    </row>
    <row r="8" spans="1:6" ht="31.5">
      <c r="A8" s="147">
        <f t="shared" ref="A8:A64" si="0">A7+1</f>
        <v>3</v>
      </c>
      <c r="B8" s="66" t="s">
        <v>12</v>
      </c>
      <c r="C8" s="147" t="s">
        <v>42618</v>
      </c>
      <c r="D8" s="147" t="s">
        <v>42506</v>
      </c>
      <c r="E8" s="744">
        <v>1650000</v>
      </c>
      <c r="F8" s="147" t="s">
        <v>110</v>
      </c>
    </row>
    <row r="9" spans="1:6" ht="15.75" customHeight="1">
      <c r="A9" s="147"/>
      <c r="B9" s="2192" t="s">
        <v>142</v>
      </c>
      <c r="C9" s="2194"/>
      <c r="D9" s="147"/>
      <c r="E9" s="744"/>
      <c r="F9" s="147"/>
    </row>
    <row r="10" spans="1:6" ht="47.25">
      <c r="A10" s="147">
        <v>4</v>
      </c>
      <c r="B10" s="66" t="s">
        <v>5</v>
      </c>
      <c r="C10" s="147" t="s">
        <v>42812</v>
      </c>
      <c r="D10" s="147" t="s">
        <v>23597</v>
      </c>
      <c r="E10" s="744">
        <v>504310</v>
      </c>
      <c r="F10" s="147" t="s">
        <v>110</v>
      </c>
    </row>
    <row r="11" spans="1:6" ht="31.5">
      <c r="A11" s="147">
        <f t="shared" si="0"/>
        <v>5</v>
      </c>
      <c r="B11" s="66" t="s">
        <v>12</v>
      </c>
      <c r="C11" s="147" t="s">
        <v>42811</v>
      </c>
      <c r="D11" s="147" t="s">
        <v>1814</v>
      </c>
      <c r="E11" s="744">
        <v>800000</v>
      </c>
      <c r="F11" s="147" t="s">
        <v>110</v>
      </c>
    </row>
    <row r="12" spans="1:6" ht="47.25">
      <c r="A12" s="147">
        <f t="shared" si="0"/>
        <v>6</v>
      </c>
      <c r="B12" s="66" t="s">
        <v>360</v>
      </c>
      <c r="C12" s="147" t="s">
        <v>42507</v>
      </c>
      <c r="D12" s="147" t="s">
        <v>1820</v>
      </c>
      <c r="E12" s="744">
        <v>2180818</v>
      </c>
      <c r="F12" s="147" t="s">
        <v>110</v>
      </c>
    </row>
    <row r="13" spans="1:6">
      <c r="A13" s="147"/>
      <c r="B13" s="2192" t="s">
        <v>207</v>
      </c>
      <c r="C13" s="2194"/>
      <c r="D13" s="147"/>
      <c r="E13" s="744"/>
      <c r="F13" s="147"/>
    </row>
    <row r="14" spans="1:6" ht="47.25">
      <c r="A14" s="147">
        <v>7</v>
      </c>
      <c r="B14" s="66" t="s">
        <v>475</v>
      </c>
      <c r="C14" s="147" t="s">
        <v>42508</v>
      </c>
      <c r="D14" s="147" t="s">
        <v>1821</v>
      </c>
      <c r="E14" s="744">
        <v>5452044</v>
      </c>
      <c r="F14" s="147" t="s">
        <v>4</v>
      </c>
    </row>
    <row r="15" spans="1:6">
      <c r="A15" s="147"/>
      <c r="B15" s="2192" t="s">
        <v>555</v>
      </c>
      <c r="C15" s="2194"/>
      <c r="D15" s="147"/>
      <c r="E15" s="744"/>
      <c r="F15" s="147"/>
    </row>
    <row r="16" spans="1:6" ht="63">
      <c r="A16" s="147">
        <v>8</v>
      </c>
      <c r="B16" s="66" t="s">
        <v>247</v>
      </c>
      <c r="C16" s="147" t="s">
        <v>42509</v>
      </c>
      <c r="D16" s="147" t="s">
        <v>44021</v>
      </c>
      <c r="E16" s="744">
        <v>2180818</v>
      </c>
      <c r="F16" s="147" t="s">
        <v>4</v>
      </c>
    </row>
    <row r="17" spans="1:6">
      <c r="A17" s="147"/>
      <c r="B17" s="2192" t="s">
        <v>593</v>
      </c>
      <c r="C17" s="2194"/>
      <c r="D17" s="147"/>
      <c r="E17" s="744"/>
      <c r="F17" s="147"/>
    </row>
    <row r="18" spans="1:6" ht="47.25">
      <c r="A18" s="147">
        <v>9</v>
      </c>
      <c r="B18" s="66" t="s">
        <v>39</v>
      </c>
      <c r="C18" s="147" t="s">
        <v>42510</v>
      </c>
      <c r="D18" s="147" t="s">
        <v>12911</v>
      </c>
      <c r="E18" s="744">
        <v>18202500</v>
      </c>
      <c r="F18" s="147" t="s">
        <v>110</v>
      </c>
    </row>
    <row r="19" spans="1:6" ht="31.5">
      <c r="A19" s="147">
        <f t="shared" si="0"/>
        <v>10</v>
      </c>
      <c r="B19" s="66" t="s">
        <v>41</v>
      </c>
      <c r="C19" s="147" t="s">
        <v>42511</v>
      </c>
      <c r="D19" s="147" t="s">
        <v>12911</v>
      </c>
      <c r="E19" s="744">
        <v>7057632.6699999999</v>
      </c>
      <c r="F19" s="147" t="s">
        <v>110</v>
      </c>
    </row>
    <row r="20" spans="1:6" ht="31.5">
      <c r="A20" s="147">
        <f t="shared" si="0"/>
        <v>11</v>
      </c>
      <c r="B20" s="66" t="s">
        <v>1399</v>
      </c>
      <c r="C20" s="147" t="s">
        <v>42512</v>
      </c>
      <c r="D20" s="147" t="s">
        <v>12911</v>
      </c>
      <c r="E20" s="744">
        <v>2000086.21</v>
      </c>
      <c r="F20" s="147" t="s">
        <v>110</v>
      </c>
    </row>
    <row r="21" spans="1:6" ht="15.75" customHeight="1">
      <c r="A21" s="147"/>
      <c r="B21" s="2192" t="s">
        <v>8382</v>
      </c>
      <c r="C21" s="2194"/>
      <c r="D21" s="147"/>
      <c r="E21" s="744"/>
      <c r="F21" s="147"/>
    </row>
    <row r="22" spans="1:6" s="2005" customFormat="1" ht="31.5">
      <c r="A22" s="147">
        <v>12</v>
      </c>
      <c r="B22" s="66" t="s">
        <v>42516</v>
      </c>
      <c r="C22" s="147" t="s">
        <v>42517</v>
      </c>
      <c r="D22" s="147" t="s">
        <v>42804</v>
      </c>
      <c r="E22" s="744">
        <v>1500000</v>
      </c>
      <c r="F22" s="147" t="s">
        <v>110</v>
      </c>
    </row>
    <row r="23" spans="1:6" ht="63">
      <c r="A23" s="147">
        <f t="shared" si="0"/>
        <v>13</v>
      </c>
      <c r="B23" s="66" t="s">
        <v>42522</v>
      </c>
      <c r="C23" s="147" t="s">
        <v>42523</v>
      </c>
      <c r="D23" s="147" t="s">
        <v>44022</v>
      </c>
      <c r="E23" s="744">
        <v>1200000</v>
      </c>
      <c r="F23" s="147" t="s">
        <v>4</v>
      </c>
    </row>
    <row r="24" spans="1:6" ht="63">
      <c r="A24" s="147">
        <f t="shared" si="0"/>
        <v>14</v>
      </c>
      <c r="B24" s="66" t="s">
        <v>42525</v>
      </c>
      <c r="C24" s="147" t="s">
        <v>42526</v>
      </c>
      <c r="D24" s="147" t="s">
        <v>44022</v>
      </c>
      <c r="E24" s="744">
        <v>1200000</v>
      </c>
      <c r="F24" s="147" t="s">
        <v>4</v>
      </c>
    </row>
    <row r="25" spans="1:6" ht="63">
      <c r="A25" s="147">
        <f t="shared" si="0"/>
        <v>15</v>
      </c>
      <c r="B25" s="66" t="s">
        <v>42527</v>
      </c>
      <c r="C25" s="147" t="s">
        <v>42528</v>
      </c>
      <c r="D25" s="147" t="s">
        <v>42524</v>
      </c>
      <c r="E25" s="744">
        <v>1200000</v>
      </c>
      <c r="F25" s="147" t="s">
        <v>4</v>
      </c>
    </row>
    <row r="26" spans="1:6" ht="63">
      <c r="A26" s="147">
        <f t="shared" si="0"/>
        <v>16</v>
      </c>
      <c r="B26" s="66" t="s">
        <v>42529</v>
      </c>
      <c r="C26" s="147" t="s">
        <v>42530</v>
      </c>
      <c r="D26" s="147" t="s">
        <v>44022</v>
      </c>
      <c r="E26" s="744">
        <v>1200000</v>
      </c>
      <c r="F26" s="147" t="s">
        <v>4</v>
      </c>
    </row>
    <row r="27" spans="1:6" ht="63">
      <c r="A27" s="147">
        <f t="shared" si="0"/>
        <v>17</v>
      </c>
      <c r="B27" s="66" t="s">
        <v>42531</v>
      </c>
      <c r="C27" s="147" t="s">
        <v>42532</v>
      </c>
      <c r="D27" s="147" t="s">
        <v>44022</v>
      </c>
      <c r="E27" s="744">
        <v>1200000</v>
      </c>
      <c r="F27" s="147" t="s">
        <v>4</v>
      </c>
    </row>
    <row r="28" spans="1:6" ht="63">
      <c r="A28" s="147">
        <f t="shared" si="0"/>
        <v>18</v>
      </c>
      <c r="B28" s="66" t="s">
        <v>42533</v>
      </c>
      <c r="C28" s="147" t="s">
        <v>42534</v>
      </c>
      <c r="D28" s="147" t="s">
        <v>44022</v>
      </c>
      <c r="E28" s="744">
        <v>1200000</v>
      </c>
      <c r="F28" s="147" t="s">
        <v>4</v>
      </c>
    </row>
    <row r="29" spans="1:6" ht="63">
      <c r="A29" s="147">
        <f t="shared" si="0"/>
        <v>19</v>
      </c>
      <c r="B29" s="66" t="s">
        <v>42535</v>
      </c>
      <c r="C29" s="147" t="s">
        <v>42536</v>
      </c>
      <c r="D29" s="147" t="s">
        <v>44022</v>
      </c>
      <c r="E29" s="744">
        <v>1200000</v>
      </c>
      <c r="F29" s="147" t="s">
        <v>4</v>
      </c>
    </row>
    <row r="30" spans="1:6" ht="63">
      <c r="A30" s="147">
        <f t="shared" si="0"/>
        <v>20</v>
      </c>
      <c r="B30" s="66" t="s">
        <v>42537</v>
      </c>
      <c r="C30" s="147" t="s">
        <v>42538</v>
      </c>
      <c r="D30" s="147" t="s">
        <v>44022</v>
      </c>
      <c r="E30" s="744">
        <v>1200000</v>
      </c>
      <c r="F30" s="147" t="s">
        <v>4</v>
      </c>
    </row>
    <row r="31" spans="1:6" ht="63">
      <c r="A31" s="147">
        <f t="shared" si="0"/>
        <v>21</v>
      </c>
      <c r="B31" s="66" t="s">
        <v>42539</v>
      </c>
      <c r="C31" s="147" t="s">
        <v>42540</v>
      </c>
      <c r="D31" s="147" t="s">
        <v>44022</v>
      </c>
      <c r="E31" s="744">
        <v>1200000</v>
      </c>
      <c r="F31" s="147" t="s">
        <v>4</v>
      </c>
    </row>
    <row r="32" spans="1:6" ht="63">
      <c r="A32" s="147">
        <f t="shared" si="0"/>
        <v>22</v>
      </c>
      <c r="B32" s="66" t="s">
        <v>42541</v>
      </c>
      <c r="C32" s="147" t="s">
        <v>42542</v>
      </c>
      <c r="D32" s="147" t="s">
        <v>44022</v>
      </c>
      <c r="E32" s="744">
        <v>1200000</v>
      </c>
      <c r="F32" s="147" t="s">
        <v>4</v>
      </c>
    </row>
    <row r="33" spans="1:6" ht="63">
      <c r="A33" s="147">
        <f t="shared" si="0"/>
        <v>23</v>
      </c>
      <c r="B33" s="66" t="s">
        <v>42543</v>
      </c>
      <c r="C33" s="147" t="s">
        <v>42544</v>
      </c>
      <c r="D33" s="147" t="s">
        <v>44022</v>
      </c>
      <c r="E33" s="744">
        <v>1200000</v>
      </c>
      <c r="F33" s="147" t="s">
        <v>4</v>
      </c>
    </row>
    <row r="34" spans="1:6" ht="63">
      <c r="A34" s="147">
        <f t="shared" si="0"/>
        <v>24</v>
      </c>
      <c r="B34" s="66" t="s">
        <v>42545</v>
      </c>
      <c r="C34" s="147" t="s">
        <v>42546</v>
      </c>
      <c r="D34" s="147" t="s">
        <v>44022</v>
      </c>
      <c r="E34" s="744">
        <v>1900000</v>
      </c>
      <c r="F34" s="147" t="s">
        <v>4</v>
      </c>
    </row>
    <row r="35" spans="1:6" ht="63">
      <c r="A35" s="147">
        <f t="shared" si="0"/>
        <v>25</v>
      </c>
      <c r="B35" s="66" t="s">
        <v>42547</v>
      </c>
      <c r="C35" s="147" t="s">
        <v>42548</v>
      </c>
      <c r="D35" s="147" t="s">
        <v>44023</v>
      </c>
      <c r="E35" s="744">
        <v>2500000</v>
      </c>
      <c r="F35" s="147" t="s">
        <v>4</v>
      </c>
    </row>
    <row r="36" spans="1:6" ht="31.5">
      <c r="A36" s="147">
        <f t="shared" si="0"/>
        <v>26</v>
      </c>
      <c r="B36" s="66" t="s">
        <v>42549</v>
      </c>
      <c r="C36" s="147" t="s">
        <v>42550</v>
      </c>
      <c r="D36" s="147" t="s">
        <v>44024</v>
      </c>
      <c r="E36" s="744">
        <v>1200000</v>
      </c>
      <c r="F36" s="147" t="s">
        <v>4</v>
      </c>
    </row>
    <row r="37" spans="1:6" ht="63">
      <c r="A37" s="147">
        <f t="shared" si="0"/>
        <v>27</v>
      </c>
      <c r="B37" s="66" t="s">
        <v>42551</v>
      </c>
      <c r="C37" s="147" t="s">
        <v>42552</v>
      </c>
      <c r="D37" s="147" t="s">
        <v>44025</v>
      </c>
      <c r="E37" s="744">
        <v>500000</v>
      </c>
      <c r="F37" s="147" t="s">
        <v>4</v>
      </c>
    </row>
    <row r="38" spans="1:6" ht="63">
      <c r="A38" s="147">
        <f t="shared" si="0"/>
        <v>28</v>
      </c>
      <c r="B38" s="66" t="s">
        <v>42553</v>
      </c>
      <c r="C38" s="147" t="s">
        <v>42554</v>
      </c>
      <c r="D38" s="147" t="s">
        <v>44025</v>
      </c>
      <c r="E38" s="744">
        <v>500000</v>
      </c>
      <c r="F38" s="147" t="s">
        <v>4</v>
      </c>
    </row>
    <row r="39" spans="1:6" ht="63">
      <c r="A39" s="147">
        <f t="shared" si="0"/>
        <v>29</v>
      </c>
      <c r="B39" s="66" t="s">
        <v>42555</v>
      </c>
      <c r="C39" s="147" t="s">
        <v>42556</v>
      </c>
      <c r="D39" s="147" t="s">
        <v>44022</v>
      </c>
      <c r="E39" s="744">
        <v>1200000</v>
      </c>
      <c r="F39" s="147" t="s">
        <v>4</v>
      </c>
    </row>
    <row r="40" spans="1:6" ht="63">
      <c r="A40" s="147">
        <f t="shared" si="0"/>
        <v>30</v>
      </c>
      <c r="B40" s="66" t="s">
        <v>42557</v>
      </c>
      <c r="C40" s="147" t="s">
        <v>42558</v>
      </c>
      <c r="D40" s="147" t="s">
        <v>44022</v>
      </c>
      <c r="E40" s="744">
        <v>1200000</v>
      </c>
      <c r="F40" s="147" t="s">
        <v>4</v>
      </c>
    </row>
    <row r="41" spans="1:6">
      <c r="A41" s="147"/>
      <c r="B41" s="2545" t="s">
        <v>535</v>
      </c>
      <c r="C41" s="2546"/>
      <c r="D41" s="147"/>
      <c r="E41" s="744"/>
      <c r="F41" s="147"/>
    </row>
    <row r="42" spans="1:6" ht="47.25">
      <c r="A42" s="147">
        <v>31</v>
      </c>
      <c r="B42" s="66" t="s">
        <v>42559</v>
      </c>
      <c r="C42" s="147" t="s">
        <v>42560</v>
      </c>
      <c r="D42" s="147" t="s">
        <v>44026</v>
      </c>
      <c r="E42" s="744">
        <v>2000000</v>
      </c>
      <c r="F42" s="147" t="s">
        <v>4</v>
      </c>
    </row>
    <row r="43" spans="1:6" ht="47.25">
      <c r="A43" s="147">
        <f t="shared" si="0"/>
        <v>32</v>
      </c>
      <c r="B43" s="66" t="s">
        <v>42561</v>
      </c>
      <c r="C43" s="147" t="s">
        <v>42562</v>
      </c>
      <c r="D43" s="147" t="s">
        <v>14199</v>
      </c>
      <c r="E43" s="744">
        <v>2500000</v>
      </c>
      <c r="F43" s="147" t="s">
        <v>4</v>
      </c>
    </row>
    <row r="44" spans="1:6" ht="47.25">
      <c r="A44" s="147">
        <f t="shared" si="0"/>
        <v>33</v>
      </c>
      <c r="B44" s="66" t="s">
        <v>42563</v>
      </c>
      <c r="C44" s="147" t="s">
        <v>42564</v>
      </c>
      <c r="D44" s="147" t="s">
        <v>42565</v>
      </c>
      <c r="E44" s="744">
        <v>1200000</v>
      </c>
      <c r="F44" s="147" t="s">
        <v>4</v>
      </c>
    </row>
    <row r="45" spans="1:6" ht="47.25">
      <c r="A45" s="147">
        <f t="shared" si="0"/>
        <v>34</v>
      </c>
      <c r="B45" s="66" t="s">
        <v>42566</v>
      </c>
      <c r="C45" s="147" t="s">
        <v>42567</v>
      </c>
      <c r="D45" s="147" t="s">
        <v>44027</v>
      </c>
      <c r="E45" s="744">
        <v>1200000</v>
      </c>
      <c r="F45" s="147" t="s">
        <v>4</v>
      </c>
    </row>
    <row r="46" spans="1:6" ht="47.25">
      <c r="A46" s="147">
        <f t="shared" si="0"/>
        <v>35</v>
      </c>
      <c r="B46" s="66" t="s">
        <v>42575</v>
      </c>
      <c r="C46" s="147" t="s">
        <v>42576</v>
      </c>
      <c r="D46" s="147" t="s">
        <v>42577</v>
      </c>
      <c r="E46" s="744">
        <v>1500000</v>
      </c>
      <c r="F46" s="147" t="s">
        <v>4</v>
      </c>
    </row>
    <row r="47" spans="1:6" ht="15.75" customHeight="1">
      <c r="A47" s="147"/>
      <c r="B47" s="2192" t="s">
        <v>148</v>
      </c>
      <c r="C47" s="2194"/>
      <c r="D47" s="147"/>
      <c r="E47" s="744"/>
      <c r="F47" s="147"/>
    </row>
    <row r="48" spans="1:6" ht="78.75">
      <c r="A48" s="147">
        <v>36</v>
      </c>
      <c r="B48" s="66" t="s">
        <v>42578</v>
      </c>
      <c r="C48" s="147" t="s">
        <v>42579</v>
      </c>
      <c r="D48" s="147" t="s">
        <v>44028</v>
      </c>
      <c r="E48" s="744">
        <v>1000000</v>
      </c>
      <c r="F48" s="147" t="s">
        <v>110</v>
      </c>
    </row>
    <row r="49" spans="1:6" ht="47.25">
      <c r="A49" s="147">
        <f t="shared" si="0"/>
        <v>37</v>
      </c>
      <c r="B49" s="1516" t="s">
        <v>42580</v>
      </c>
      <c r="C49" s="147" t="s">
        <v>42581</v>
      </c>
      <c r="D49" s="147" t="s">
        <v>42808</v>
      </c>
      <c r="E49" s="744">
        <v>1800000</v>
      </c>
      <c r="F49" s="147" t="s">
        <v>4</v>
      </c>
    </row>
    <row r="50" spans="1:6" ht="47.25">
      <c r="A50" s="147">
        <f t="shared" si="0"/>
        <v>38</v>
      </c>
      <c r="B50" s="1516" t="s">
        <v>42582</v>
      </c>
      <c r="C50" s="147" t="s">
        <v>42583</v>
      </c>
      <c r="D50" s="147" t="s">
        <v>42807</v>
      </c>
      <c r="E50" s="744">
        <v>1800000</v>
      </c>
      <c r="F50" s="147" t="s">
        <v>4</v>
      </c>
    </row>
    <row r="51" spans="1:6" ht="47.25">
      <c r="A51" s="147">
        <f t="shared" si="0"/>
        <v>39</v>
      </c>
      <c r="B51" s="66" t="s">
        <v>42584</v>
      </c>
      <c r="C51" s="147" t="s">
        <v>42585</v>
      </c>
      <c r="D51" s="147" t="s">
        <v>42809</v>
      </c>
      <c r="E51" s="744">
        <v>2000000</v>
      </c>
      <c r="F51" s="147" t="s">
        <v>4</v>
      </c>
    </row>
    <row r="52" spans="1:6" ht="47.25">
      <c r="A52" s="147">
        <f t="shared" si="0"/>
        <v>40</v>
      </c>
      <c r="B52" s="66" t="s">
        <v>42586</v>
      </c>
      <c r="C52" s="147" t="s">
        <v>42587</v>
      </c>
      <c r="D52" s="147" t="s">
        <v>42809</v>
      </c>
      <c r="E52" s="744">
        <v>2000000</v>
      </c>
      <c r="F52" s="147" t="s">
        <v>4</v>
      </c>
    </row>
    <row r="53" spans="1:6" ht="15.75" customHeight="1">
      <c r="A53" s="147"/>
      <c r="B53" s="2511" t="s">
        <v>208</v>
      </c>
      <c r="C53" s="2513"/>
      <c r="D53" s="147"/>
      <c r="E53" s="744"/>
      <c r="F53" s="147"/>
    </row>
    <row r="54" spans="1:6" ht="31.5">
      <c r="A54" s="147">
        <v>41</v>
      </c>
      <c r="B54" s="66" t="s">
        <v>42600</v>
      </c>
      <c r="C54" s="147" t="s">
        <v>42601</v>
      </c>
      <c r="D54" s="147" t="s">
        <v>42810</v>
      </c>
      <c r="E54" s="744">
        <v>543708</v>
      </c>
      <c r="F54" s="147" t="s">
        <v>110</v>
      </c>
    </row>
    <row r="55" spans="1:6" s="416" customFormat="1" ht="31.5">
      <c r="A55" s="147">
        <f t="shared" si="0"/>
        <v>42</v>
      </c>
      <c r="B55" s="66" t="s">
        <v>42600</v>
      </c>
      <c r="C55" s="147" t="s">
        <v>42601</v>
      </c>
      <c r="D55" s="147" t="s">
        <v>44030</v>
      </c>
      <c r="E55" s="744">
        <v>1000000</v>
      </c>
      <c r="F55" s="147" t="s">
        <v>110</v>
      </c>
    </row>
    <row r="56" spans="1:6" ht="15.75" customHeight="1">
      <c r="A56" s="147"/>
      <c r="B56" s="2192" t="s">
        <v>149</v>
      </c>
      <c r="C56" s="2194"/>
      <c r="D56" s="147"/>
      <c r="E56" s="744"/>
      <c r="F56" s="147"/>
    </row>
    <row r="57" spans="1:6" ht="63">
      <c r="A57" s="147">
        <v>43</v>
      </c>
      <c r="B57" s="66" t="s">
        <v>42602</v>
      </c>
      <c r="C57" s="147" t="s">
        <v>42603</v>
      </c>
      <c r="D57" s="147" t="s">
        <v>44109</v>
      </c>
      <c r="E57" s="744">
        <v>272602</v>
      </c>
      <c r="F57" s="147" t="s">
        <v>4</v>
      </c>
    </row>
    <row r="58" spans="1:6" ht="63">
      <c r="A58" s="147">
        <f t="shared" si="0"/>
        <v>44</v>
      </c>
      <c r="B58" s="66" t="s">
        <v>42604</v>
      </c>
      <c r="C58" s="147" t="s">
        <v>42605</v>
      </c>
      <c r="D58" s="147" t="s">
        <v>44109</v>
      </c>
      <c r="E58" s="744">
        <v>272602</v>
      </c>
      <c r="F58" s="147" t="s">
        <v>4</v>
      </c>
    </row>
    <row r="59" spans="1:6" ht="63">
      <c r="A59" s="147">
        <f t="shared" si="0"/>
        <v>45</v>
      </c>
      <c r="B59" s="66" t="s">
        <v>42606</v>
      </c>
      <c r="C59" s="147" t="s">
        <v>42607</v>
      </c>
      <c r="D59" s="147" t="s">
        <v>44109</v>
      </c>
      <c r="E59" s="744">
        <v>272602</v>
      </c>
      <c r="F59" s="147" t="s">
        <v>4</v>
      </c>
    </row>
    <row r="60" spans="1:6" ht="63">
      <c r="A60" s="147">
        <f t="shared" si="0"/>
        <v>46</v>
      </c>
      <c r="B60" s="66" t="s">
        <v>42608</v>
      </c>
      <c r="C60" s="147" t="s">
        <v>42609</v>
      </c>
      <c r="D60" s="147" t="s">
        <v>44109</v>
      </c>
      <c r="E60" s="744">
        <v>272602</v>
      </c>
      <c r="F60" s="147" t="s">
        <v>4</v>
      </c>
    </row>
    <row r="61" spans="1:6" ht="63">
      <c r="A61" s="147">
        <f t="shared" si="0"/>
        <v>47</v>
      </c>
      <c r="B61" s="66" t="s">
        <v>42610</v>
      </c>
      <c r="C61" s="147" t="s">
        <v>42611</v>
      </c>
      <c r="D61" s="147" t="s">
        <v>44109</v>
      </c>
      <c r="E61" s="744">
        <v>272602</v>
      </c>
      <c r="F61" s="147" t="s">
        <v>4</v>
      </c>
    </row>
    <row r="62" spans="1:6" ht="63">
      <c r="A62" s="147">
        <f t="shared" si="0"/>
        <v>48</v>
      </c>
      <c r="B62" s="66" t="s">
        <v>42612</v>
      </c>
      <c r="C62" s="147" t="s">
        <v>42613</v>
      </c>
      <c r="D62" s="147" t="s">
        <v>44109</v>
      </c>
      <c r="E62" s="744">
        <v>272602</v>
      </c>
      <c r="F62" s="147" t="s">
        <v>4</v>
      </c>
    </row>
    <row r="63" spans="1:6" ht="63">
      <c r="A63" s="147">
        <f t="shared" si="0"/>
        <v>49</v>
      </c>
      <c r="B63" s="66" t="s">
        <v>42614</v>
      </c>
      <c r="C63" s="147" t="s">
        <v>42615</v>
      </c>
      <c r="D63" s="147" t="s">
        <v>44109</v>
      </c>
      <c r="E63" s="744">
        <v>272602</v>
      </c>
      <c r="F63" s="147" t="s">
        <v>4</v>
      </c>
    </row>
    <row r="64" spans="1:6" ht="63">
      <c r="A64" s="147">
        <f t="shared" si="0"/>
        <v>50</v>
      </c>
      <c r="B64" s="66" t="s">
        <v>42616</v>
      </c>
      <c r="C64" s="147" t="s">
        <v>42617</v>
      </c>
      <c r="D64" s="147" t="s">
        <v>44109</v>
      </c>
      <c r="E64" s="744">
        <v>272602</v>
      </c>
      <c r="F64" s="147" t="s">
        <v>4</v>
      </c>
    </row>
    <row r="65" spans="1:6">
      <c r="A65" s="147"/>
      <c r="B65" s="56" t="s">
        <v>15</v>
      </c>
      <c r="C65" s="377"/>
      <c r="D65" s="377"/>
      <c r="E65" s="392">
        <f>SUM(E6:E64)</f>
        <v>88040875.879999995</v>
      </c>
      <c r="F65" s="147"/>
    </row>
    <row r="66" spans="1:6" ht="101.25" customHeight="1">
      <c r="A66" s="2143" t="s">
        <v>44110</v>
      </c>
      <c r="B66" s="2143"/>
      <c r="C66" s="2143"/>
      <c r="D66" s="2143" t="s">
        <v>172</v>
      </c>
      <c r="E66" s="2143"/>
      <c r="F66" s="2143"/>
    </row>
    <row r="74" spans="1:6" ht="31.5">
      <c r="A74" s="84">
        <v>14</v>
      </c>
      <c r="B74" s="65" t="s">
        <v>42518</v>
      </c>
      <c r="C74" s="84" t="s">
        <v>42519</v>
      </c>
      <c r="D74" s="1829" t="s">
        <v>42805</v>
      </c>
      <c r="E74" s="1828">
        <v>2500000</v>
      </c>
      <c r="F74" s="84" t="s">
        <v>110</v>
      </c>
    </row>
    <row r="75" spans="1:6" ht="31.5">
      <c r="A75" s="84">
        <v>15</v>
      </c>
      <c r="B75" s="65" t="s">
        <v>42520</v>
      </c>
      <c r="C75" s="84" t="s">
        <v>42521</v>
      </c>
      <c r="D75" s="1829" t="s">
        <v>42806</v>
      </c>
      <c r="E75" s="1828">
        <v>3000000</v>
      </c>
      <c r="F75" s="84" t="s">
        <v>110</v>
      </c>
    </row>
    <row r="76" spans="1:6" ht="31.5">
      <c r="A76" s="84">
        <v>38</v>
      </c>
      <c r="B76" s="65" t="s">
        <v>42569</v>
      </c>
      <c r="C76" s="84" t="s">
        <v>42570</v>
      </c>
      <c r="D76" s="1829" t="s">
        <v>42568</v>
      </c>
      <c r="E76" s="1828">
        <v>1500000</v>
      </c>
      <c r="F76" s="84" t="s">
        <v>4</v>
      </c>
    </row>
    <row r="77" spans="1:6" ht="47.25">
      <c r="A77" s="84">
        <v>39</v>
      </c>
      <c r="B77" s="65" t="s">
        <v>42571</v>
      </c>
      <c r="C77" s="84" t="s">
        <v>42572</v>
      </c>
      <c r="D77" s="1829" t="s">
        <v>42568</v>
      </c>
      <c r="E77" s="1828">
        <v>1500000</v>
      </c>
      <c r="F77" s="84" t="s">
        <v>4</v>
      </c>
    </row>
    <row r="78" spans="1:6" ht="47.25">
      <c r="A78" s="84">
        <v>40</v>
      </c>
      <c r="B78" s="65" t="s">
        <v>42573</v>
      </c>
      <c r="C78" s="84" t="s">
        <v>42574</v>
      </c>
      <c r="D78" s="1829" t="s">
        <v>42568</v>
      </c>
      <c r="E78" s="1828">
        <v>1500000</v>
      </c>
      <c r="F78" s="84" t="s">
        <v>4</v>
      </c>
    </row>
    <row r="79" spans="1:6" ht="31.5">
      <c r="A79" s="84">
        <v>12</v>
      </c>
      <c r="B79" s="65" t="s">
        <v>42513</v>
      </c>
      <c r="C79" s="84" t="s">
        <v>42514</v>
      </c>
      <c r="D79" s="84" t="s">
        <v>42515</v>
      </c>
      <c r="E79" s="1828">
        <v>3500000</v>
      </c>
      <c r="F79" s="84" t="s">
        <v>110</v>
      </c>
    </row>
    <row r="80" spans="1:6" ht="78.75">
      <c r="A80" s="84">
        <v>47</v>
      </c>
      <c r="B80" s="65" t="s">
        <v>42588</v>
      </c>
      <c r="C80" s="84" t="s">
        <v>42589</v>
      </c>
      <c r="D80" s="84" t="s">
        <v>42590</v>
      </c>
      <c r="E80" s="1828">
        <v>500000</v>
      </c>
      <c r="F80" s="84" t="s">
        <v>4</v>
      </c>
    </row>
    <row r="81" spans="1:6" ht="78.75">
      <c r="A81" s="84">
        <v>48</v>
      </c>
      <c r="B81" s="65" t="s">
        <v>42591</v>
      </c>
      <c r="C81" s="84" t="s">
        <v>42592</v>
      </c>
      <c r="D81" s="84" t="s">
        <v>42593</v>
      </c>
      <c r="E81" s="1828">
        <v>2000000</v>
      </c>
      <c r="F81" s="84" t="s">
        <v>4</v>
      </c>
    </row>
    <row r="82" spans="1:6" ht="94.5">
      <c r="A82" s="84">
        <v>49</v>
      </c>
      <c r="B82" s="65" t="s">
        <v>42594</v>
      </c>
      <c r="C82" s="84" t="s">
        <v>42595</v>
      </c>
      <c r="D82" s="84" t="s">
        <v>42596</v>
      </c>
      <c r="E82" s="1828">
        <v>4000000</v>
      </c>
      <c r="F82" s="84" t="s">
        <v>4</v>
      </c>
    </row>
    <row r="83" spans="1:6" ht="63">
      <c r="A83" s="84">
        <v>50</v>
      </c>
      <c r="B83" s="65" t="s">
        <v>42597</v>
      </c>
      <c r="C83" s="84" t="s">
        <v>42598</v>
      </c>
      <c r="D83" s="84" t="s">
        <v>42599</v>
      </c>
      <c r="E83" s="1828">
        <v>1000000</v>
      </c>
      <c r="F83" s="84" t="s">
        <v>4</v>
      </c>
    </row>
    <row r="84" spans="1:6">
      <c r="E84" s="1824">
        <f>SUM(E74:E83)</f>
        <v>21000000</v>
      </c>
    </row>
    <row r="87" spans="1:6">
      <c r="E87" s="1824">
        <f>E84+E65</f>
        <v>109040875.88</v>
      </c>
    </row>
  </sheetData>
  <mergeCells count="15">
    <mergeCell ref="B15:C15"/>
    <mergeCell ref="B17:C17"/>
    <mergeCell ref="A1:F1"/>
    <mergeCell ref="A2:F2"/>
    <mergeCell ref="A3:F3"/>
    <mergeCell ref="B5:D5"/>
    <mergeCell ref="B9:C9"/>
    <mergeCell ref="B13:C13"/>
    <mergeCell ref="D66:F66"/>
    <mergeCell ref="B56:C56"/>
    <mergeCell ref="B21:C21"/>
    <mergeCell ref="B41:C41"/>
    <mergeCell ref="B47:C47"/>
    <mergeCell ref="B53:C53"/>
    <mergeCell ref="A66:C66"/>
  </mergeCells>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sheetPr>
    <tabColor theme="5" tint="-0.499984740745262"/>
  </sheetPr>
  <dimension ref="A1:I126"/>
  <sheetViews>
    <sheetView view="pageLayout" workbookViewId="0">
      <selection activeCell="E8" sqref="E8"/>
    </sheetView>
  </sheetViews>
  <sheetFormatPr defaultRowHeight="15"/>
  <cols>
    <col min="1" max="1" width="8" style="2081" customWidth="1"/>
    <col min="2" max="2" width="15.85546875" style="2081" customWidth="1"/>
    <col min="3" max="3" width="41.85546875" style="2081" customWidth="1"/>
    <col min="4" max="4" width="24.7109375" style="2081" customWidth="1"/>
    <col min="5" max="5" width="21.5703125" style="2" customWidth="1"/>
    <col min="6" max="6" width="9.28515625" style="236" customWidth="1"/>
    <col min="7" max="16384" width="9.140625" style="2081"/>
  </cols>
  <sheetData>
    <row r="1" spans="1:9" ht="15.75">
      <c r="A1" s="2547" t="s">
        <v>133</v>
      </c>
      <c r="B1" s="2547"/>
      <c r="C1" s="2547"/>
      <c r="D1" s="2547"/>
      <c r="E1" s="2547"/>
      <c r="F1" s="2547"/>
    </row>
    <row r="2" spans="1:9" ht="15.75">
      <c r="A2" s="2547" t="s">
        <v>42950</v>
      </c>
      <c r="B2" s="2547"/>
      <c r="C2" s="2547"/>
      <c r="D2" s="2547"/>
      <c r="E2" s="2547"/>
      <c r="F2" s="2547"/>
    </row>
    <row r="3" spans="1:9" ht="15.75">
      <c r="A3" s="2547" t="s">
        <v>6436</v>
      </c>
      <c r="B3" s="2547"/>
      <c r="C3" s="2547"/>
      <c r="D3" s="2547"/>
      <c r="E3" s="2547"/>
      <c r="F3" s="2547"/>
    </row>
    <row r="4" spans="1:9" ht="15.75">
      <c r="A4" s="2083" t="s">
        <v>134</v>
      </c>
      <c r="B4" s="2082" t="s">
        <v>135</v>
      </c>
      <c r="C4" s="1840" t="s">
        <v>0</v>
      </c>
      <c r="D4" s="2082" t="s">
        <v>136</v>
      </c>
      <c r="E4" s="1841" t="s">
        <v>1300</v>
      </c>
      <c r="F4" s="2082" t="s">
        <v>138</v>
      </c>
    </row>
    <row r="5" spans="1:9" ht="15.75">
      <c r="A5" s="1803"/>
      <c r="B5" s="2371" t="s">
        <v>1948</v>
      </c>
      <c r="C5" s="2371"/>
      <c r="D5" s="1825"/>
      <c r="E5" s="1841"/>
      <c r="F5" s="2082"/>
      <c r="I5" s="551"/>
    </row>
    <row r="6" spans="1:9" ht="31.5">
      <c r="A6" s="1853">
        <v>1</v>
      </c>
      <c r="B6" s="1853" t="s">
        <v>464</v>
      </c>
      <c r="C6" s="1807" t="s">
        <v>42951</v>
      </c>
      <c r="D6" s="1807" t="s">
        <v>239</v>
      </c>
      <c r="E6" s="2061">
        <v>2900000</v>
      </c>
      <c r="F6" s="1825" t="s">
        <v>118</v>
      </c>
    </row>
    <row r="7" spans="1:9" ht="94.5">
      <c r="A7" s="1853">
        <v>2</v>
      </c>
      <c r="B7" s="1853" t="s">
        <v>5</v>
      </c>
      <c r="C7" s="1807" t="s">
        <v>42952</v>
      </c>
      <c r="D7" s="1807" t="s">
        <v>43169</v>
      </c>
      <c r="E7" s="2061">
        <v>1092452.52</v>
      </c>
      <c r="F7" s="1825" t="s">
        <v>118</v>
      </c>
    </row>
    <row r="8" spans="1:9" ht="31.5">
      <c r="A8" s="1853">
        <v>3</v>
      </c>
      <c r="B8" s="1853" t="s">
        <v>7</v>
      </c>
      <c r="C8" s="1807" t="s">
        <v>42953</v>
      </c>
      <c r="D8" s="1807" t="s">
        <v>9</v>
      </c>
      <c r="E8" s="2061">
        <v>100000</v>
      </c>
      <c r="F8" s="1825" t="s">
        <v>118</v>
      </c>
    </row>
    <row r="9" spans="1:9" ht="31.5">
      <c r="A9" s="1853">
        <v>4</v>
      </c>
      <c r="B9" s="1853" t="s">
        <v>10</v>
      </c>
      <c r="C9" s="1807" t="s">
        <v>42954</v>
      </c>
      <c r="D9" s="1807" t="s">
        <v>175</v>
      </c>
      <c r="E9" s="2061">
        <v>50000</v>
      </c>
      <c r="F9" s="1825" t="s">
        <v>118</v>
      </c>
    </row>
    <row r="10" spans="1:9" ht="63">
      <c r="A10" s="1853">
        <v>5</v>
      </c>
      <c r="B10" s="1853" t="s">
        <v>12</v>
      </c>
      <c r="C10" s="1807" t="s">
        <v>42955</v>
      </c>
      <c r="D10" s="1807" t="s">
        <v>43170</v>
      </c>
      <c r="E10" s="2061">
        <v>2000000</v>
      </c>
      <c r="F10" s="1825" t="s">
        <v>118</v>
      </c>
    </row>
    <row r="11" spans="1:9" ht="15.75">
      <c r="A11" s="1853"/>
      <c r="B11" s="2548" t="s">
        <v>3933</v>
      </c>
      <c r="C11" s="2549"/>
      <c r="D11" s="1807"/>
      <c r="E11" s="2063"/>
      <c r="F11" s="1825"/>
    </row>
    <row r="12" spans="1:9" ht="47.25">
      <c r="A12" s="1853">
        <v>6</v>
      </c>
      <c r="B12" s="1853" t="s">
        <v>5</v>
      </c>
      <c r="C12" s="1807" t="s">
        <v>42956</v>
      </c>
      <c r="D12" s="1853" t="s">
        <v>42957</v>
      </c>
      <c r="E12" s="1918">
        <v>583489.55000000005</v>
      </c>
      <c r="F12" s="1825" t="s">
        <v>118</v>
      </c>
    </row>
    <row r="13" spans="1:9" ht="31.5">
      <c r="A13" s="1853">
        <v>7</v>
      </c>
      <c r="B13" s="1853" t="s">
        <v>12</v>
      </c>
      <c r="C13" s="1807" t="s">
        <v>42958</v>
      </c>
      <c r="D13" s="1853" t="s">
        <v>42959</v>
      </c>
      <c r="E13" s="1918">
        <v>1000000</v>
      </c>
      <c r="F13" s="1825" t="s">
        <v>118</v>
      </c>
    </row>
    <row r="14" spans="1:9" ht="63">
      <c r="A14" s="1853">
        <v>8</v>
      </c>
      <c r="B14" s="1853" t="s">
        <v>44225</v>
      </c>
      <c r="C14" s="1807" t="s">
        <v>42960</v>
      </c>
      <c r="D14" s="1853" t="s">
        <v>42961</v>
      </c>
      <c r="E14" s="1918">
        <v>1500000</v>
      </c>
      <c r="F14" s="1825" t="s">
        <v>118</v>
      </c>
    </row>
    <row r="15" spans="1:9" ht="15.75">
      <c r="A15" s="1853"/>
      <c r="B15" s="2330" t="s">
        <v>593</v>
      </c>
      <c r="C15" s="2331"/>
      <c r="D15" s="1807"/>
      <c r="E15" s="2063"/>
      <c r="F15" s="1825"/>
    </row>
    <row r="16" spans="1:9" ht="47.25">
      <c r="A16" s="1853">
        <v>9</v>
      </c>
      <c r="B16" s="1807" t="s">
        <v>39</v>
      </c>
      <c r="C16" s="1807" t="s">
        <v>42999</v>
      </c>
      <c r="D16" s="1807" t="s">
        <v>43000</v>
      </c>
      <c r="E16" s="1918">
        <v>27164306</v>
      </c>
      <c r="F16" s="1825" t="s">
        <v>4</v>
      </c>
    </row>
    <row r="17" spans="1:6" ht="47.25">
      <c r="A17" s="1853">
        <v>10</v>
      </c>
      <c r="B17" s="1807" t="s">
        <v>596</v>
      </c>
      <c r="C17" s="1807" t="s">
        <v>43001</v>
      </c>
      <c r="D17" s="1807" t="s">
        <v>43002</v>
      </c>
      <c r="E17" s="1918">
        <v>10000000</v>
      </c>
      <c r="F17" s="1825" t="s">
        <v>4</v>
      </c>
    </row>
    <row r="18" spans="1:6" ht="47.25">
      <c r="A18" s="1853">
        <v>11</v>
      </c>
      <c r="B18" s="1807" t="s">
        <v>1399</v>
      </c>
      <c r="C18" s="1807" t="s">
        <v>43003</v>
      </c>
      <c r="D18" s="1807" t="s">
        <v>43004</v>
      </c>
      <c r="E18" s="1918">
        <v>1000000</v>
      </c>
      <c r="F18" s="1825" t="s">
        <v>4</v>
      </c>
    </row>
    <row r="19" spans="1:6" ht="15.75">
      <c r="A19" s="1853"/>
      <c r="B19" s="2550" t="s">
        <v>42997</v>
      </c>
      <c r="C19" s="2551"/>
      <c r="D19" s="1807"/>
      <c r="E19" s="2063"/>
      <c r="F19" s="1825"/>
    </row>
    <row r="20" spans="1:6" ht="78.75">
      <c r="A20" s="1853">
        <v>12</v>
      </c>
      <c r="B20" s="1807" t="s">
        <v>195</v>
      </c>
      <c r="C20" s="1853" t="s">
        <v>42998</v>
      </c>
      <c r="D20" s="1807" t="s">
        <v>22</v>
      </c>
      <c r="E20" s="1918">
        <v>5738993.4500000002</v>
      </c>
      <c r="F20" s="1825" t="s">
        <v>4</v>
      </c>
    </row>
    <row r="21" spans="1:6" ht="15.75">
      <c r="A21" s="1853"/>
      <c r="B21" s="2330" t="s">
        <v>555</v>
      </c>
      <c r="C21" s="2331"/>
      <c r="D21" s="1807"/>
      <c r="E21" s="2063"/>
      <c r="F21" s="1825"/>
    </row>
    <row r="22" spans="1:6" ht="78.75">
      <c r="A22" s="1853">
        <v>13</v>
      </c>
      <c r="B22" s="1807" t="s">
        <v>10446</v>
      </c>
      <c r="C22" s="1853" t="s">
        <v>42962</v>
      </c>
      <c r="D22" s="1807" t="s">
        <v>42963</v>
      </c>
      <c r="E22" s="1918">
        <v>2180817</v>
      </c>
      <c r="F22" s="1825" t="s">
        <v>4</v>
      </c>
    </row>
    <row r="23" spans="1:6" ht="15.75">
      <c r="A23" s="1853"/>
      <c r="B23" s="2330" t="s">
        <v>149</v>
      </c>
      <c r="C23" s="2331"/>
      <c r="D23" s="1807"/>
      <c r="E23" s="2063"/>
      <c r="F23" s="1825"/>
    </row>
    <row r="24" spans="1:6" ht="141.75">
      <c r="A24" s="1853">
        <v>14</v>
      </c>
      <c r="B24" s="1807" t="s">
        <v>42964</v>
      </c>
      <c r="C24" s="1853" t="s">
        <v>42965</v>
      </c>
      <c r="D24" s="1807" t="s">
        <v>42966</v>
      </c>
      <c r="E24" s="1918">
        <v>200000</v>
      </c>
      <c r="F24" s="1825" t="s">
        <v>4</v>
      </c>
    </row>
    <row r="25" spans="1:6" ht="189">
      <c r="A25" s="1853">
        <v>15</v>
      </c>
      <c r="B25" s="1807" t="s">
        <v>42967</v>
      </c>
      <c r="C25" s="1853" t="s">
        <v>42968</v>
      </c>
      <c r="D25" s="1807" t="s">
        <v>42969</v>
      </c>
      <c r="E25" s="1918">
        <v>200000</v>
      </c>
      <c r="F25" s="1825" t="s">
        <v>4</v>
      </c>
    </row>
    <row r="26" spans="1:6" ht="173.25">
      <c r="A26" s="1853">
        <v>16</v>
      </c>
      <c r="B26" s="1807" t="s">
        <v>42970</v>
      </c>
      <c r="C26" s="1853" t="s">
        <v>42971</v>
      </c>
      <c r="D26" s="1807" t="s">
        <v>42972</v>
      </c>
      <c r="E26" s="1918">
        <v>200000</v>
      </c>
      <c r="F26" s="1825" t="s">
        <v>4</v>
      </c>
    </row>
    <row r="27" spans="1:6" ht="157.5">
      <c r="A27" s="1853">
        <v>17</v>
      </c>
      <c r="B27" s="1807" t="s">
        <v>42973</v>
      </c>
      <c r="C27" s="1853" t="s">
        <v>42974</v>
      </c>
      <c r="D27" s="1807" t="s">
        <v>42975</v>
      </c>
      <c r="E27" s="1918">
        <v>200000</v>
      </c>
      <c r="F27" s="1825" t="s">
        <v>4</v>
      </c>
    </row>
    <row r="28" spans="1:6" ht="157.5">
      <c r="A28" s="1853">
        <v>18</v>
      </c>
      <c r="B28" s="1807" t="s">
        <v>42976</v>
      </c>
      <c r="C28" s="1853" t="s">
        <v>42977</v>
      </c>
      <c r="D28" s="1807" t="s">
        <v>42978</v>
      </c>
      <c r="E28" s="1918">
        <v>200000</v>
      </c>
      <c r="F28" s="1825" t="s">
        <v>4</v>
      </c>
    </row>
    <row r="29" spans="1:6" ht="157.5">
      <c r="A29" s="1853">
        <v>19</v>
      </c>
      <c r="B29" s="1807" t="s">
        <v>42979</v>
      </c>
      <c r="C29" s="1853" t="s">
        <v>42980</v>
      </c>
      <c r="D29" s="1807" t="s">
        <v>42981</v>
      </c>
      <c r="E29" s="1918">
        <v>200000</v>
      </c>
      <c r="F29" s="1825" t="s">
        <v>4</v>
      </c>
    </row>
    <row r="30" spans="1:6" ht="157.5">
      <c r="A30" s="1853">
        <v>20</v>
      </c>
      <c r="B30" s="1807" t="s">
        <v>42982</v>
      </c>
      <c r="C30" s="1853" t="s">
        <v>42983</v>
      </c>
      <c r="D30" s="1807" t="s">
        <v>42984</v>
      </c>
      <c r="E30" s="1918">
        <v>200000</v>
      </c>
      <c r="F30" s="1825" t="s">
        <v>4</v>
      </c>
    </row>
    <row r="31" spans="1:6" ht="157.5">
      <c r="A31" s="1853">
        <v>21</v>
      </c>
      <c r="B31" s="1807" t="s">
        <v>42985</v>
      </c>
      <c r="C31" s="1853" t="s">
        <v>42986</v>
      </c>
      <c r="D31" s="1807" t="s">
        <v>42987</v>
      </c>
      <c r="E31" s="1918">
        <v>200000</v>
      </c>
      <c r="F31" s="1825" t="s">
        <v>4</v>
      </c>
    </row>
    <row r="32" spans="1:6" ht="157.5">
      <c r="A32" s="1853">
        <v>22</v>
      </c>
      <c r="B32" s="1807" t="s">
        <v>42988</v>
      </c>
      <c r="C32" s="1853" t="s">
        <v>42989</v>
      </c>
      <c r="D32" s="1807" t="s">
        <v>42990</v>
      </c>
      <c r="E32" s="1918">
        <v>200000</v>
      </c>
      <c r="F32" s="1825" t="s">
        <v>4</v>
      </c>
    </row>
    <row r="33" spans="1:6" ht="173.25">
      <c r="A33" s="1853">
        <v>23</v>
      </c>
      <c r="B33" s="1807" t="s">
        <v>42991</v>
      </c>
      <c r="C33" s="1853" t="s">
        <v>42992</v>
      </c>
      <c r="D33" s="1807" t="s">
        <v>42993</v>
      </c>
      <c r="E33" s="1918">
        <v>200000</v>
      </c>
      <c r="F33" s="1825" t="s">
        <v>4</v>
      </c>
    </row>
    <row r="34" spans="1:6" ht="173.25">
      <c r="A34" s="1853">
        <v>24</v>
      </c>
      <c r="B34" s="1807" t="s">
        <v>42994</v>
      </c>
      <c r="C34" s="1853" t="s">
        <v>42995</v>
      </c>
      <c r="D34" s="1807" t="s">
        <v>42996</v>
      </c>
      <c r="E34" s="1918">
        <v>180817</v>
      </c>
      <c r="F34" s="1825" t="s">
        <v>4</v>
      </c>
    </row>
    <row r="35" spans="1:6" ht="15.75">
      <c r="A35" s="1853"/>
      <c r="B35" s="2330" t="s">
        <v>810</v>
      </c>
      <c r="C35" s="2331"/>
      <c r="D35" s="1807"/>
      <c r="E35" s="2101"/>
      <c r="F35" s="1825"/>
    </row>
    <row r="36" spans="1:6" ht="78.75">
      <c r="A36" s="1853">
        <v>25</v>
      </c>
      <c r="B36" s="1807" t="s">
        <v>43005</v>
      </c>
      <c r="C36" s="1807" t="s">
        <v>43006</v>
      </c>
      <c r="D36" s="1807" t="s">
        <v>43157</v>
      </c>
      <c r="E36" s="1918">
        <v>1000000</v>
      </c>
      <c r="F36" s="1825" t="s">
        <v>4</v>
      </c>
    </row>
    <row r="37" spans="1:6" ht="78.75">
      <c r="A37" s="1853">
        <v>26</v>
      </c>
      <c r="B37" s="1807" t="s">
        <v>43007</v>
      </c>
      <c r="C37" s="1807" t="s">
        <v>43008</v>
      </c>
      <c r="D37" s="1807" t="s">
        <v>43158</v>
      </c>
      <c r="E37" s="1918">
        <v>800000</v>
      </c>
      <c r="F37" s="1825" t="s">
        <v>4</v>
      </c>
    </row>
    <row r="38" spans="1:6" ht="78.75">
      <c r="A38" s="1853">
        <v>27</v>
      </c>
      <c r="B38" s="1807" t="s">
        <v>7424</v>
      </c>
      <c r="C38" s="1807" t="s">
        <v>43009</v>
      </c>
      <c r="D38" s="1807" t="s">
        <v>43158</v>
      </c>
      <c r="E38" s="1918">
        <v>700000</v>
      </c>
      <c r="F38" s="1825" t="s">
        <v>4</v>
      </c>
    </row>
    <row r="39" spans="1:6" ht="78.75">
      <c r="A39" s="1853">
        <v>28</v>
      </c>
      <c r="B39" s="1807" t="s">
        <v>21622</v>
      </c>
      <c r="C39" s="1807" t="s">
        <v>43010</v>
      </c>
      <c r="D39" s="1807" t="s">
        <v>43158</v>
      </c>
      <c r="E39" s="1918">
        <v>700000</v>
      </c>
      <c r="F39" s="1825" t="s">
        <v>4</v>
      </c>
    </row>
    <row r="40" spans="1:6" ht="78.75">
      <c r="A40" s="1853">
        <v>29</v>
      </c>
      <c r="B40" s="1807" t="s">
        <v>43011</v>
      </c>
      <c r="C40" s="1807" t="s">
        <v>43012</v>
      </c>
      <c r="D40" s="1807" t="s">
        <v>43158</v>
      </c>
      <c r="E40" s="1918">
        <v>600000</v>
      </c>
      <c r="F40" s="1825" t="s">
        <v>4</v>
      </c>
    </row>
    <row r="41" spans="1:6" ht="78.75">
      <c r="A41" s="1853">
        <v>30</v>
      </c>
      <c r="B41" s="1807" t="s">
        <v>43013</v>
      </c>
      <c r="C41" s="1807" t="s">
        <v>43014</v>
      </c>
      <c r="D41" s="1807" t="s">
        <v>43159</v>
      </c>
      <c r="E41" s="1918">
        <v>500000</v>
      </c>
      <c r="F41" s="1825" t="s">
        <v>4</v>
      </c>
    </row>
    <row r="42" spans="1:6" ht="31.5">
      <c r="A42" s="1853">
        <v>31</v>
      </c>
      <c r="B42" s="1807" t="s">
        <v>43015</v>
      </c>
      <c r="C42" s="1807" t="s">
        <v>43016</v>
      </c>
      <c r="D42" s="1807" t="s">
        <v>26401</v>
      </c>
      <c r="E42" s="1918">
        <v>800000</v>
      </c>
      <c r="F42" s="1825" t="s">
        <v>4</v>
      </c>
    </row>
    <row r="43" spans="1:6" ht="31.5">
      <c r="A43" s="1853">
        <v>32</v>
      </c>
      <c r="B43" s="1807" t="s">
        <v>43017</v>
      </c>
      <c r="C43" s="1807" t="s">
        <v>43018</v>
      </c>
      <c r="D43" s="1807" t="s">
        <v>26401</v>
      </c>
      <c r="E43" s="1918">
        <v>800000</v>
      </c>
      <c r="F43" s="1825" t="s">
        <v>4</v>
      </c>
    </row>
    <row r="44" spans="1:6" ht="78.75">
      <c r="A44" s="1853">
        <v>33</v>
      </c>
      <c r="B44" s="1807" t="s">
        <v>43019</v>
      </c>
      <c r="C44" s="1807" t="s">
        <v>43020</v>
      </c>
      <c r="D44" s="1807" t="s">
        <v>43160</v>
      </c>
      <c r="E44" s="1918">
        <v>600000</v>
      </c>
      <c r="F44" s="1825" t="s">
        <v>4</v>
      </c>
    </row>
    <row r="45" spans="1:6" ht="78.75">
      <c r="A45" s="1853">
        <v>34</v>
      </c>
      <c r="B45" s="1807" t="s">
        <v>43021</v>
      </c>
      <c r="C45" s="1807" t="s">
        <v>43022</v>
      </c>
      <c r="D45" s="1807" t="s">
        <v>43157</v>
      </c>
      <c r="E45" s="1918">
        <v>1000000</v>
      </c>
      <c r="F45" s="1825" t="s">
        <v>4</v>
      </c>
    </row>
    <row r="46" spans="1:6" ht="78.75">
      <c r="A46" s="1853">
        <v>35</v>
      </c>
      <c r="B46" s="1807" t="s">
        <v>43023</v>
      </c>
      <c r="C46" s="1807" t="s">
        <v>43024</v>
      </c>
      <c r="D46" s="1807" t="s">
        <v>43160</v>
      </c>
      <c r="E46" s="1918">
        <v>600000</v>
      </c>
      <c r="F46" s="1825" t="s">
        <v>4</v>
      </c>
    </row>
    <row r="47" spans="1:6" ht="78.75">
      <c r="A47" s="1853">
        <v>36</v>
      </c>
      <c r="B47" s="1807" t="s">
        <v>43025</v>
      </c>
      <c r="C47" s="1807" t="s">
        <v>43026</v>
      </c>
      <c r="D47" s="1807" t="s">
        <v>43160</v>
      </c>
      <c r="E47" s="1918">
        <v>600000</v>
      </c>
      <c r="F47" s="1825" t="s">
        <v>4</v>
      </c>
    </row>
    <row r="48" spans="1:6" ht="78.75">
      <c r="A48" s="1853">
        <v>37</v>
      </c>
      <c r="B48" s="1807" t="s">
        <v>43027</v>
      </c>
      <c r="C48" s="1807" t="s">
        <v>43028</v>
      </c>
      <c r="D48" s="1807" t="s">
        <v>43158</v>
      </c>
      <c r="E48" s="1918">
        <v>700000</v>
      </c>
      <c r="F48" s="1825" t="s">
        <v>4</v>
      </c>
    </row>
    <row r="49" spans="1:6" ht="78.75">
      <c r="A49" s="1853">
        <v>38</v>
      </c>
      <c r="B49" s="1807" t="s">
        <v>43029</v>
      </c>
      <c r="C49" s="1807" t="s">
        <v>43030</v>
      </c>
      <c r="D49" s="1807" t="s">
        <v>43160</v>
      </c>
      <c r="E49" s="1918">
        <v>600000</v>
      </c>
      <c r="F49" s="1825" t="s">
        <v>4</v>
      </c>
    </row>
    <row r="50" spans="1:6" ht="78.75">
      <c r="A50" s="1853">
        <v>39</v>
      </c>
      <c r="B50" s="1807" t="s">
        <v>43031</v>
      </c>
      <c r="C50" s="1807" t="s">
        <v>43032</v>
      </c>
      <c r="D50" s="1807" t="s">
        <v>43158</v>
      </c>
      <c r="E50" s="1918">
        <v>700000</v>
      </c>
      <c r="F50" s="1825" t="s">
        <v>4</v>
      </c>
    </row>
    <row r="51" spans="1:6" ht="78.75">
      <c r="A51" s="1853">
        <v>40</v>
      </c>
      <c r="B51" s="1807" t="s">
        <v>43033</v>
      </c>
      <c r="C51" s="1807" t="s">
        <v>43034</v>
      </c>
      <c r="D51" s="1807" t="s">
        <v>43158</v>
      </c>
      <c r="E51" s="1918">
        <v>800000</v>
      </c>
      <c r="F51" s="1825" t="s">
        <v>4</v>
      </c>
    </row>
    <row r="52" spans="1:6" ht="78.75">
      <c r="A52" s="1853">
        <v>41</v>
      </c>
      <c r="B52" s="1807" t="s">
        <v>43035</v>
      </c>
      <c r="C52" s="1807" t="s">
        <v>43036</v>
      </c>
      <c r="D52" s="1807" t="s">
        <v>43158</v>
      </c>
      <c r="E52" s="1918">
        <v>700000</v>
      </c>
      <c r="F52" s="1825" t="s">
        <v>4</v>
      </c>
    </row>
    <row r="53" spans="1:6" ht="78.75">
      <c r="A53" s="1853">
        <v>42</v>
      </c>
      <c r="B53" s="1807" t="s">
        <v>43037</v>
      </c>
      <c r="C53" s="1807" t="s">
        <v>43038</v>
      </c>
      <c r="D53" s="1807" t="s">
        <v>43158</v>
      </c>
      <c r="E53" s="1918">
        <v>700000</v>
      </c>
      <c r="F53" s="1825" t="s">
        <v>4</v>
      </c>
    </row>
    <row r="54" spans="1:6" ht="78.75">
      <c r="A54" s="1853">
        <v>43</v>
      </c>
      <c r="B54" s="1807" t="s">
        <v>43039</v>
      </c>
      <c r="C54" s="1807" t="s">
        <v>43040</v>
      </c>
      <c r="D54" s="1807" t="s">
        <v>43160</v>
      </c>
      <c r="E54" s="1918">
        <v>600000</v>
      </c>
      <c r="F54" s="1825" t="s">
        <v>4</v>
      </c>
    </row>
    <row r="55" spans="1:6" ht="78.75">
      <c r="A55" s="1853">
        <v>44</v>
      </c>
      <c r="B55" s="1807" t="s">
        <v>43041</v>
      </c>
      <c r="C55" s="1807" t="s">
        <v>43042</v>
      </c>
      <c r="D55" s="1807" t="s">
        <v>43158</v>
      </c>
      <c r="E55" s="1918">
        <v>800000</v>
      </c>
      <c r="F55" s="1825" t="s">
        <v>4</v>
      </c>
    </row>
    <row r="56" spans="1:6" ht="78.75">
      <c r="A56" s="1853">
        <v>45</v>
      </c>
      <c r="B56" s="1807" t="s">
        <v>31150</v>
      </c>
      <c r="C56" s="1807" t="s">
        <v>43043</v>
      </c>
      <c r="D56" s="1807" t="s">
        <v>43160</v>
      </c>
      <c r="E56" s="1918">
        <v>600000</v>
      </c>
      <c r="F56" s="1825" t="s">
        <v>118</v>
      </c>
    </row>
    <row r="57" spans="1:6" ht="78.75">
      <c r="A57" s="1853">
        <v>46</v>
      </c>
      <c r="B57" s="1807" t="s">
        <v>43044</v>
      </c>
      <c r="C57" s="1807" t="s">
        <v>43045</v>
      </c>
      <c r="D57" s="1807" t="s">
        <v>43158</v>
      </c>
      <c r="E57" s="1918">
        <v>700000</v>
      </c>
      <c r="F57" s="1825" t="s">
        <v>4</v>
      </c>
    </row>
    <row r="58" spans="1:6" ht="47.25">
      <c r="A58" s="1853">
        <v>47</v>
      </c>
      <c r="B58" s="1807" t="s">
        <v>43046</v>
      </c>
      <c r="C58" s="1807" t="s">
        <v>43047</v>
      </c>
      <c r="D58" s="1807" t="s">
        <v>43048</v>
      </c>
      <c r="E58" s="1918">
        <v>600000</v>
      </c>
      <c r="F58" s="1825" t="s">
        <v>4</v>
      </c>
    </row>
    <row r="59" spans="1:6" ht="78.75">
      <c r="A59" s="1853">
        <v>48</v>
      </c>
      <c r="B59" s="1807" t="s">
        <v>43049</v>
      </c>
      <c r="C59" s="1807" t="s">
        <v>43050</v>
      </c>
      <c r="D59" s="1807" t="s">
        <v>43158</v>
      </c>
      <c r="E59" s="1918">
        <v>800000</v>
      </c>
      <c r="F59" s="1825" t="s">
        <v>4</v>
      </c>
    </row>
    <row r="60" spans="1:6" ht="47.25">
      <c r="A60" s="1853">
        <v>49</v>
      </c>
      <c r="B60" s="1807" t="s">
        <v>43051</v>
      </c>
      <c r="C60" s="1807" t="s">
        <v>43052</v>
      </c>
      <c r="D60" s="1807" t="s">
        <v>43048</v>
      </c>
      <c r="E60" s="1918">
        <v>600000</v>
      </c>
      <c r="F60" s="1825" t="s">
        <v>4</v>
      </c>
    </row>
    <row r="61" spans="1:6" ht="78.75">
      <c r="A61" s="1853">
        <v>50</v>
      </c>
      <c r="B61" s="1807" t="s">
        <v>43053</v>
      </c>
      <c r="C61" s="1807" t="s">
        <v>43054</v>
      </c>
      <c r="D61" s="1807" t="s">
        <v>43159</v>
      </c>
      <c r="E61" s="1918">
        <v>500000</v>
      </c>
      <c r="F61" s="1825" t="s">
        <v>4</v>
      </c>
    </row>
    <row r="62" spans="1:6" ht="78.75">
      <c r="A62" s="1853">
        <v>51</v>
      </c>
      <c r="B62" s="1807" t="s">
        <v>43055</v>
      </c>
      <c r="C62" s="1807" t="s">
        <v>43056</v>
      </c>
      <c r="D62" s="1807" t="s">
        <v>43160</v>
      </c>
      <c r="E62" s="1918">
        <v>600000</v>
      </c>
      <c r="F62" s="1825" t="s">
        <v>4</v>
      </c>
    </row>
    <row r="63" spans="1:6" ht="78.75">
      <c r="A63" s="1853">
        <v>52</v>
      </c>
      <c r="B63" s="1807" t="s">
        <v>9002</v>
      </c>
      <c r="C63" s="1807" t="s">
        <v>43057</v>
      </c>
      <c r="D63" s="1807" t="s">
        <v>43160</v>
      </c>
      <c r="E63" s="1918">
        <v>600000</v>
      </c>
      <c r="F63" s="1825" t="s">
        <v>4</v>
      </c>
    </row>
    <row r="64" spans="1:6" ht="78.75">
      <c r="A64" s="1853">
        <v>53</v>
      </c>
      <c r="B64" s="1807" t="s">
        <v>6690</v>
      </c>
      <c r="C64" s="1807" t="s">
        <v>43058</v>
      </c>
      <c r="D64" s="1807" t="s">
        <v>43160</v>
      </c>
      <c r="E64" s="1918">
        <v>600000</v>
      </c>
      <c r="F64" s="1825" t="s">
        <v>4</v>
      </c>
    </row>
    <row r="65" spans="1:6" ht="78.75">
      <c r="A65" s="1853">
        <v>54</v>
      </c>
      <c r="B65" s="1807" t="s">
        <v>43059</v>
      </c>
      <c r="C65" s="1807" t="s">
        <v>43060</v>
      </c>
      <c r="D65" s="1807" t="s">
        <v>43160</v>
      </c>
      <c r="E65" s="1918">
        <v>600000</v>
      </c>
      <c r="F65" s="1825" t="s">
        <v>4</v>
      </c>
    </row>
    <row r="66" spans="1:6" ht="78.75">
      <c r="A66" s="1853">
        <v>55</v>
      </c>
      <c r="B66" s="1807" t="s">
        <v>43061</v>
      </c>
      <c r="C66" s="1807" t="s">
        <v>43062</v>
      </c>
      <c r="D66" s="1807" t="s">
        <v>43160</v>
      </c>
      <c r="E66" s="1918">
        <v>600000</v>
      </c>
      <c r="F66" s="1825" t="s">
        <v>4</v>
      </c>
    </row>
    <row r="67" spans="1:6" ht="78.75">
      <c r="A67" s="1853">
        <v>56</v>
      </c>
      <c r="B67" s="1807" t="s">
        <v>43063</v>
      </c>
      <c r="C67" s="1807" t="s">
        <v>43064</v>
      </c>
      <c r="D67" s="1807" t="s">
        <v>43160</v>
      </c>
      <c r="E67" s="1918">
        <v>600000</v>
      </c>
      <c r="F67" s="1825" t="s">
        <v>4</v>
      </c>
    </row>
    <row r="68" spans="1:6" ht="78.75">
      <c r="A68" s="1853">
        <v>57</v>
      </c>
      <c r="B68" s="1807" t="s">
        <v>43065</v>
      </c>
      <c r="C68" s="1807" t="s">
        <v>43066</v>
      </c>
      <c r="D68" s="1807" t="s">
        <v>43159</v>
      </c>
      <c r="E68" s="1918">
        <v>500000</v>
      </c>
      <c r="F68" s="1825" t="s">
        <v>4</v>
      </c>
    </row>
    <row r="69" spans="1:6" ht="78.75">
      <c r="A69" s="1853">
        <v>58</v>
      </c>
      <c r="B69" s="1807" t="s">
        <v>43067</v>
      </c>
      <c r="C69" s="1807" t="s">
        <v>43068</v>
      </c>
      <c r="D69" s="1807" t="s">
        <v>43159</v>
      </c>
      <c r="E69" s="1918">
        <v>500000</v>
      </c>
      <c r="F69" s="1825" t="s">
        <v>4</v>
      </c>
    </row>
    <row r="70" spans="1:6" ht="78.75">
      <c r="A70" s="1853">
        <v>59</v>
      </c>
      <c r="B70" s="1807" t="s">
        <v>43069</v>
      </c>
      <c r="C70" s="1807" t="s">
        <v>43070</v>
      </c>
      <c r="D70" s="1807" t="s">
        <v>43160</v>
      </c>
      <c r="E70" s="1918">
        <v>600000</v>
      </c>
      <c r="F70" s="1825" t="s">
        <v>4</v>
      </c>
    </row>
    <row r="71" spans="1:6" ht="78.75">
      <c r="A71" s="1853">
        <v>60</v>
      </c>
      <c r="B71" s="1807" t="s">
        <v>43071</v>
      </c>
      <c r="C71" s="1807" t="s">
        <v>43072</v>
      </c>
      <c r="D71" s="1807" t="s">
        <v>43158</v>
      </c>
      <c r="E71" s="1918">
        <v>700000</v>
      </c>
      <c r="F71" s="1825" t="s">
        <v>4</v>
      </c>
    </row>
    <row r="72" spans="1:6" ht="78.75">
      <c r="A72" s="1853">
        <v>61</v>
      </c>
      <c r="B72" s="1807" t="s">
        <v>43073</v>
      </c>
      <c r="C72" s="1807" t="s">
        <v>43074</v>
      </c>
      <c r="D72" s="1807" t="s">
        <v>43160</v>
      </c>
      <c r="E72" s="1918">
        <v>600000</v>
      </c>
      <c r="F72" s="1825" t="s">
        <v>4</v>
      </c>
    </row>
    <row r="73" spans="1:6" ht="78.75">
      <c r="A73" s="1853">
        <v>62</v>
      </c>
      <c r="B73" s="1807" t="s">
        <v>43075</v>
      </c>
      <c r="C73" s="1807" t="s">
        <v>43076</v>
      </c>
      <c r="D73" s="1807" t="s">
        <v>43158</v>
      </c>
      <c r="E73" s="1918">
        <v>800000</v>
      </c>
      <c r="F73" s="1825" t="s">
        <v>4</v>
      </c>
    </row>
    <row r="74" spans="1:6" ht="31.5">
      <c r="A74" s="1853">
        <v>63</v>
      </c>
      <c r="B74" s="1807" t="s">
        <v>43077</v>
      </c>
      <c r="C74" s="1807" t="s">
        <v>43078</v>
      </c>
      <c r="D74" s="1807" t="s">
        <v>26401</v>
      </c>
      <c r="E74" s="1918">
        <v>800000</v>
      </c>
      <c r="F74" s="1825" t="s">
        <v>4</v>
      </c>
    </row>
    <row r="75" spans="1:6" ht="78.75">
      <c r="A75" s="1853">
        <v>64</v>
      </c>
      <c r="B75" s="1807" t="s">
        <v>43079</v>
      </c>
      <c r="C75" s="1807" t="s">
        <v>43080</v>
      </c>
      <c r="D75" s="1807" t="s">
        <v>43160</v>
      </c>
      <c r="E75" s="1918">
        <v>600000</v>
      </c>
      <c r="F75" s="1825" t="s">
        <v>4</v>
      </c>
    </row>
    <row r="76" spans="1:6" ht="78.75">
      <c r="A76" s="1853">
        <v>65</v>
      </c>
      <c r="B76" s="1807" t="s">
        <v>43081</v>
      </c>
      <c r="C76" s="1807" t="s">
        <v>43082</v>
      </c>
      <c r="D76" s="1807" t="s">
        <v>43160</v>
      </c>
      <c r="E76" s="1918">
        <v>700000</v>
      </c>
      <c r="F76" s="1825" t="s">
        <v>4</v>
      </c>
    </row>
    <row r="77" spans="1:6" ht="78.75">
      <c r="A77" s="1853">
        <v>66</v>
      </c>
      <c r="B77" s="1807" t="s">
        <v>43083</v>
      </c>
      <c r="C77" s="1807" t="s">
        <v>43084</v>
      </c>
      <c r="D77" s="1807" t="s">
        <v>43159</v>
      </c>
      <c r="E77" s="1918">
        <v>500000</v>
      </c>
      <c r="F77" s="1825" t="s">
        <v>4</v>
      </c>
    </row>
    <row r="78" spans="1:6" ht="78.75">
      <c r="A78" s="1853">
        <v>67</v>
      </c>
      <c r="B78" s="1807" t="s">
        <v>43085</v>
      </c>
      <c r="C78" s="1807" t="s">
        <v>43086</v>
      </c>
      <c r="D78" s="1807" t="s">
        <v>43160</v>
      </c>
      <c r="E78" s="1918">
        <v>600000</v>
      </c>
      <c r="F78" s="1825" t="s">
        <v>4</v>
      </c>
    </row>
    <row r="79" spans="1:6" ht="78.75">
      <c r="A79" s="1853">
        <v>68</v>
      </c>
      <c r="B79" s="1807" t="s">
        <v>43087</v>
      </c>
      <c r="C79" s="1807" t="s">
        <v>43088</v>
      </c>
      <c r="D79" s="1807" t="s">
        <v>43160</v>
      </c>
      <c r="E79" s="1918">
        <v>600000</v>
      </c>
      <c r="F79" s="1825" t="s">
        <v>4</v>
      </c>
    </row>
    <row r="80" spans="1:6" ht="78.75">
      <c r="A80" s="1853">
        <v>69</v>
      </c>
      <c r="B80" s="1807" t="s">
        <v>43089</v>
      </c>
      <c r="C80" s="1807" t="s">
        <v>43090</v>
      </c>
      <c r="D80" s="1807" t="s">
        <v>43157</v>
      </c>
      <c r="E80" s="1918">
        <v>1000000</v>
      </c>
      <c r="F80" s="1825" t="s">
        <v>4</v>
      </c>
    </row>
    <row r="81" spans="1:6" ht="78.75">
      <c r="A81" s="1853">
        <v>70</v>
      </c>
      <c r="B81" s="1807" t="s">
        <v>43091</v>
      </c>
      <c r="C81" s="1807" t="s">
        <v>43092</v>
      </c>
      <c r="D81" s="1807" t="s">
        <v>43158</v>
      </c>
      <c r="E81" s="1918">
        <v>800000</v>
      </c>
      <c r="F81" s="1825" t="s">
        <v>4</v>
      </c>
    </row>
    <row r="82" spans="1:6" ht="78.75">
      <c r="A82" s="1853">
        <v>71</v>
      </c>
      <c r="B82" s="1807" t="s">
        <v>43093</v>
      </c>
      <c r="C82" s="1807" t="s">
        <v>43094</v>
      </c>
      <c r="D82" s="1807" t="s">
        <v>43158</v>
      </c>
      <c r="E82" s="1918">
        <v>700000</v>
      </c>
      <c r="F82" s="1825" t="s">
        <v>4</v>
      </c>
    </row>
    <row r="83" spans="1:6" ht="189">
      <c r="A83" s="1853">
        <v>72</v>
      </c>
      <c r="B83" s="1807" t="s">
        <v>43095</v>
      </c>
      <c r="C83" s="1807" t="s">
        <v>43096</v>
      </c>
      <c r="D83" s="1807" t="s">
        <v>43162</v>
      </c>
      <c r="E83" s="1918">
        <v>1000000</v>
      </c>
      <c r="F83" s="1825" t="s">
        <v>118</v>
      </c>
    </row>
    <row r="84" spans="1:6" ht="47.25">
      <c r="A84" s="1853">
        <v>73</v>
      </c>
      <c r="B84" s="1807" t="s">
        <v>43097</v>
      </c>
      <c r="C84" s="1807" t="s">
        <v>43098</v>
      </c>
      <c r="D84" s="1807" t="s">
        <v>72</v>
      </c>
      <c r="E84" s="1918">
        <v>1200000</v>
      </c>
      <c r="F84" s="1825" t="s">
        <v>4</v>
      </c>
    </row>
    <row r="85" spans="1:6" ht="78.75">
      <c r="A85" s="1853">
        <v>74</v>
      </c>
      <c r="B85" s="1807" t="s">
        <v>43099</v>
      </c>
      <c r="C85" s="1807" t="s">
        <v>43100</v>
      </c>
      <c r="D85" s="1807" t="s">
        <v>43158</v>
      </c>
      <c r="E85" s="1918">
        <v>700000</v>
      </c>
      <c r="F85" s="1825" t="s">
        <v>4</v>
      </c>
    </row>
    <row r="86" spans="1:6" ht="78.75">
      <c r="A86" s="1853">
        <v>75</v>
      </c>
      <c r="B86" s="1807" t="s">
        <v>43101</v>
      </c>
      <c r="C86" s="1807" t="s">
        <v>43102</v>
      </c>
      <c r="D86" s="1807" t="s">
        <v>43160</v>
      </c>
      <c r="E86" s="1918">
        <v>600000</v>
      </c>
      <c r="F86" s="1825" t="s">
        <v>4</v>
      </c>
    </row>
    <row r="87" spans="1:6" ht="15.75">
      <c r="A87" s="1853"/>
      <c r="B87" s="2330" t="s">
        <v>535</v>
      </c>
      <c r="C87" s="2331"/>
      <c r="D87" s="1807"/>
      <c r="E87" s="2063"/>
      <c r="F87" s="1825"/>
    </row>
    <row r="88" spans="1:6" ht="78.75">
      <c r="A88" s="1853">
        <v>76</v>
      </c>
      <c r="B88" s="1807" t="s">
        <v>43103</v>
      </c>
      <c r="C88" s="1807" t="s">
        <v>43104</v>
      </c>
      <c r="D88" s="1807" t="s">
        <v>43159</v>
      </c>
      <c r="E88" s="1918">
        <v>500000</v>
      </c>
      <c r="F88" s="1825" t="s">
        <v>4</v>
      </c>
    </row>
    <row r="89" spans="1:6" ht="78.75">
      <c r="A89" s="1853">
        <v>77</v>
      </c>
      <c r="B89" s="1807" t="s">
        <v>43105</v>
      </c>
      <c r="C89" s="1807" t="s">
        <v>43106</v>
      </c>
      <c r="D89" s="1807" t="s">
        <v>43159</v>
      </c>
      <c r="E89" s="1918">
        <v>500000</v>
      </c>
      <c r="F89" s="1825" t="s">
        <v>4</v>
      </c>
    </row>
    <row r="90" spans="1:6" ht="31.5">
      <c r="A90" s="1853">
        <v>78</v>
      </c>
      <c r="B90" s="1807" t="s">
        <v>43107</v>
      </c>
      <c r="C90" s="1807" t="s">
        <v>43108</v>
      </c>
      <c r="D90" s="1807" t="s">
        <v>26401</v>
      </c>
      <c r="E90" s="1918">
        <v>700000</v>
      </c>
      <c r="F90" s="1825" t="s">
        <v>4</v>
      </c>
    </row>
    <row r="91" spans="1:6" ht="267.75">
      <c r="A91" s="1853">
        <v>79</v>
      </c>
      <c r="B91" s="1807" t="s">
        <v>43109</v>
      </c>
      <c r="C91" s="1807" t="s">
        <v>43110</v>
      </c>
      <c r="D91" s="1807" t="s">
        <v>43163</v>
      </c>
      <c r="E91" s="1918">
        <v>800000</v>
      </c>
      <c r="F91" s="1825" t="s">
        <v>4</v>
      </c>
    </row>
    <row r="92" spans="1:6" ht="189">
      <c r="A92" s="1853">
        <v>80</v>
      </c>
      <c r="B92" s="1807" t="s">
        <v>43111</v>
      </c>
      <c r="C92" s="1807" t="s">
        <v>43112</v>
      </c>
      <c r="D92" s="1807" t="s">
        <v>43113</v>
      </c>
      <c r="E92" s="1918">
        <v>1400000</v>
      </c>
      <c r="F92" s="1825" t="s">
        <v>4</v>
      </c>
    </row>
    <row r="93" spans="1:6" ht="94.5">
      <c r="A93" s="1853">
        <v>81</v>
      </c>
      <c r="B93" s="1807" t="s">
        <v>43114</v>
      </c>
      <c r="C93" s="1807" t="s">
        <v>43115</v>
      </c>
      <c r="D93" s="1807" t="s">
        <v>43164</v>
      </c>
      <c r="E93" s="1918">
        <v>700000</v>
      </c>
      <c r="F93" s="1825" t="s">
        <v>4</v>
      </c>
    </row>
    <row r="94" spans="1:6" ht="157.5">
      <c r="A94" s="1853">
        <v>82</v>
      </c>
      <c r="B94" s="1807" t="s">
        <v>43116</v>
      </c>
      <c r="C94" s="1807" t="s">
        <v>43117</v>
      </c>
      <c r="D94" s="1807" t="s">
        <v>43165</v>
      </c>
      <c r="E94" s="1918">
        <v>700000</v>
      </c>
      <c r="F94" s="1825" t="s">
        <v>4</v>
      </c>
    </row>
    <row r="95" spans="1:6" ht="63">
      <c r="A95" s="1853">
        <v>83</v>
      </c>
      <c r="B95" s="1807" t="s">
        <v>43118</v>
      </c>
      <c r="C95" s="1807" t="s">
        <v>43119</v>
      </c>
      <c r="D95" s="1807" t="s">
        <v>43120</v>
      </c>
      <c r="E95" s="1918">
        <v>700000</v>
      </c>
      <c r="F95" s="1825" t="s">
        <v>483</v>
      </c>
    </row>
    <row r="96" spans="1:6" ht="47.25">
      <c r="A96" s="1853">
        <v>84</v>
      </c>
      <c r="B96" s="1807" t="s">
        <v>43121</v>
      </c>
      <c r="C96" s="1807" t="s">
        <v>43122</v>
      </c>
      <c r="D96" s="1807" t="s">
        <v>12208</v>
      </c>
      <c r="E96" s="1918">
        <v>1000000</v>
      </c>
      <c r="F96" s="1825" t="s">
        <v>4</v>
      </c>
    </row>
    <row r="97" spans="1:6" ht="63">
      <c r="A97" s="1853">
        <v>85</v>
      </c>
      <c r="B97" s="1807" t="s">
        <v>43123</v>
      </c>
      <c r="C97" s="1807" t="s">
        <v>43124</v>
      </c>
      <c r="D97" s="1807" t="s">
        <v>43125</v>
      </c>
      <c r="E97" s="1918">
        <v>900000</v>
      </c>
      <c r="F97" s="1825" t="s">
        <v>4</v>
      </c>
    </row>
    <row r="98" spans="1:6" ht="63">
      <c r="A98" s="1853">
        <v>86</v>
      </c>
      <c r="B98" s="1807" t="s">
        <v>43126</v>
      </c>
      <c r="C98" s="1807" t="s">
        <v>43127</v>
      </c>
      <c r="D98" s="1807" t="s">
        <v>43166</v>
      </c>
      <c r="E98" s="1918">
        <v>1000000</v>
      </c>
      <c r="F98" s="1825" t="s">
        <v>118</v>
      </c>
    </row>
    <row r="99" spans="1:6" ht="110.25">
      <c r="A99" s="1853">
        <v>87</v>
      </c>
      <c r="B99" s="1807" t="s">
        <v>43128</v>
      </c>
      <c r="C99" s="1807" t="s">
        <v>43129</v>
      </c>
      <c r="D99" s="1807" t="s">
        <v>43130</v>
      </c>
      <c r="E99" s="1918">
        <v>500000</v>
      </c>
      <c r="F99" s="1825" t="s">
        <v>4</v>
      </c>
    </row>
    <row r="100" spans="1:6" ht="47.25">
      <c r="A100" s="1853">
        <v>88</v>
      </c>
      <c r="B100" s="1807" t="s">
        <v>43131</v>
      </c>
      <c r="C100" s="1807" t="s">
        <v>43132</v>
      </c>
      <c r="D100" s="1807" t="s">
        <v>26401</v>
      </c>
      <c r="E100" s="1918">
        <v>700000</v>
      </c>
      <c r="F100" s="1825" t="s">
        <v>4</v>
      </c>
    </row>
    <row r="101" spans="1:6" ht="236.25">
      <c r="A101" s="1853">
        <v>89</v>
      </c>
      <c r="B101" s="1807" t="s">
        <v>43133</v>
      </c>
      <c r="C101" s="1807" t="s">
        <v>43134</v>
      </c>
      <c r="D101" s="1807" t="s">
        <v>43155</v>
      </c>
      <c r="E101" s="1918">
        <v>800000</v>
      </c>
      <c r="F101" s="1825" t="s">
        <v>4</v>
      </c>
    </row>
    <row r="102" spans="1:6" ht="204.75">
      <c r="A102" s="1853">
        <v>90</v>
      </c>
      <c r="B102" s="1807" t="s">
        <v>43135</v>
      </c>
      <c r="C102" s="1807" t="s">
        <v>43136</v>
      </c>
      <c r="D102" s="1807" t="s">
        <v>43137</v>
      </c>
      <c r="E102" s="1918">
        <v>1400000</v>
      </c>
      <c r="F102" s="1825" t="s">
        <v>4</v>
      </c>
    </row>
    <row r="103" spans="1:6" ht="78.75">
      <c r="A103" s="1853">
        <v>91</v>
      </c>
      <c r="B103" s="1807" t="s">
        <v>43138</v>
      </c>
      <c r="C103" s="1807" t="s">
        <v>43139</v>
      </c>
      <c r="D103" s="1807" t="s">
        <v>43159</v>
      </c>
      <c r="E103" s="1918">
        <v>500000</v>
      </c>
      <c r="F103" s="1825" t="s">
        <v>4</v>
      </c>
    </row>
    <row r="104" spans="1:6" ht="267.75">
      <c r="A104" s="1853">
        <v>92</v>
      </c>
      <c r="B104" s="1807" t="s">
        <v>43140</v>
      </c>
      <c r="C104" s="1807" t="s">
        <v>43141</v>
      </c>
      <c r="D104" s="1807" t="s">
        <v>43156</v>
      </c>
      <c r="E104" s="1918">
        <v>1000000</v>
      </c>
      <c r="F104" s="1825" t="s">
        <v>4</v>
      </c>
    </row>
    <row r="105" spans="1:6" ht="15.75">
      <c r="A105" s="1853"/>
      <c r="B105" s="2330" t="s">
        <v>148</v>
      </c>
      <c r="C105" s="2331"/>
      <c r="D105" s="1807"/>
      <c r="E105" s="2063"/>
      <c r="F105" s="1825"/>
    </row>
    <row r="106" spans="1:6" ht="31.5">
      <c r="A106" s="1853">
        <v>93</v>
      </c>
      <c r="B106" s="1807" t="s">
        <v>43144</v>
      </c>
      <c r="C106" s="1807" t="s">
        <v>43145</v>
      </c>
      <c r="D106" s="1807" t="s">
        <v>43146</v>
      </c>
      <c r="E106" s="1918">
        <v>250000</v>
      </c>
      <c r="F106" s="1825" t="s">
        <v>4</v>
      </c>
    </row>
    <row r="107" spans="1:6" ht="94.5">
      <c r="A107" s="1853">
        <v>94</v>
      </c>
      <c r="B107" s="1807" t="s">
        <v>43147</v>
      </c>
      <c r="C107" s="1807" t="s">
        <v>43148</v>
      </c>
      <c r="D107" s="1807" t="s">
        <v>43149</v>
      </c>
      <c r="E107" s="1918">
        <v>300000</v>
      </c>
      <c r="F107" s="1825" t="s">
        <v>4</v>
      </c>
    </row>
    <row r="108" spans="1:6" ht="63">
      <c r="A108" s="1853">
        <v>95</v>
      </c>
      <c r="B108" s="1807" t="s">
        <v>43150</v>
      </c>
      <c r="C108" s="1807" t="s">
        <v>43151</v>
      </c>
      <c r="D108" s="1807" t="s">
        <v>43168</v>
      </c>
      <c r="E108" s="1918">
        <v>500000</v>
      </c>
      <c r="F108" s="1825" t="s">
        <v>118</v>
      </c>
    </row>
    <row r="109" spans="1:6" ht="15.75">
      <c r="A109" s="1853"/>
      <c r="B109" s="1840" t="s">
        <v>1418</v>
      </c>
      <c r="C109" s="1807"/>
      <c r="D109" s="1807"/>
      <c r="E109" s="2063"/>
      <c r="F109" s="1825"/>
    </row>
    <row r="110" spans="1:6" ht="47.25">
      <c r="A110" s="1853">
        <v>96</v>
      </c>
      <c r="B110" s="1807" t="s">
        <v>43152</v>
      </c>
      <c r="C110" s="1853" t="s">
        <v>43153</v>
      </c>
      <c r="D110" s="1807" t="s">
        <v>43154</v>
      </c>
      <c r="E110" s="1918">
        <v>500000</v>
      </c>
      <c r="F110" s="1825" t="s">
        <v>118</v>
      </c>
    </row>
    <row r="111" spans="1:6" ht="15.75">
      <c r="A111" s="1853"/>
      <c r="B111" s="1840" t="s">
        <v>2090</v>
      </c>
      <c r="C111" s="1853"/>
      <c r="D111" s="1807"/>
      <c r="E111" s="1957">
        <f>SUM(E6:E110)</f>
        <v>108040875.52000001</v>
      </c>
      <c r="F111" s="1825"/>
    </row>
    <row r="112" spans="1:6" ht="93" customHeight="1">
      <c r="A112" s="2143" t="s">
        <v>10725</v>
      </c>
      <c r="B112" s="2143"/>
      <c r="C112" s="2143"/>
      <c r="D112" s="2143" t="s">
        <v>172</v>
      </c>
      <c r="E112" s="2143"/>
      <c r="F112" s="2143"/>
    </row>
    <row r="119" spans="1:6">
      <c r="E119" s="6"/>
    </row>
    <row r="122" spans="1:6" ht="47.25">
      <c r="A122" s="1853"/>
      <c r="B122" s="1807" t="s">
        <v>43167</v>
      </c>
      <c r="C122" s="1807" t="s">
        <v>43142</v>
      </c>
      <c r="D122" s="1813" t="s">
        <v>43143</v>
      </c>
      <c r="E122" s="1918">
        <v>1000000</v>
      </c>
      <c r="F122" s="1825" t="s">
        <v>4</v>
      </c>
    </row>
    <row r="126" spans="1:6">
      <c r="E126" s="6">
        <f>E122+E111</f>
        <v>109040875.52000001</v>
      </c>
    </row>
  </sheetData>
  <mergeCells count="14">
    <mergeCell ref="A112:C112"/>
    <mergeCell ref="D112:F112"/>
    <mergeCell ref="B105:C105"/>
    <mergeCell ref="A1:F1"/>
    <mergeCell ref="A2:F2"/>
    <mergeCell ref="A3:F3"/>
    <mergeCell ref="B5:C5"/>
    <mergeCell ref="B11:C11"/>
    <mergeCell ref="B21:C21"/>
    <mergeCell ref="B23:C23"/>
    <mergeCell ref="B19:C19"/>
    <mergeCell ref="B15:C15"/>
    <mergeCell ref="B35:C35"/>
    <mergeCell ref="B87:C87"/>
  </mergeCells>
  <pageMargins left="0.7" right="0.7" top="0.75" bottom="0.75" header="0.3" footer="0.3"/>
  <pageSetup orientation="landscape" r:id="rId1"/>
  <headerFooter>
    <oddFooter>Page &amp;P of &amp;N</oddFooter>
  </headerFooter>
</worksheet>
</file>

<file path=xl/worksheets/sheet237.xml><?xml version="1.0" encoding="utf-8"?>
<worksheet xmlns="http://schemas.openxmlformats.org/spreadsheetml/2006/main" xmlns:r="http://schemas.openxmlformats.org/officeDocument/2006/relationships">
  <sheetPr>
    <tabColor theme="5" tint="-0.499984740745262"/>
  </sheetPr>
  <dimension ref="A1:J221"/>
  <sheetViews>
    <sheetView topLeftCell="A215" workbookViewId="0">
      <selection activeCell="F231" sqref="F231"/>
    </sheetView>
  </sheetViews>
  <sheetFormatPr defaultRowHeight="15"/>
  <cols>
    <col min="1" max="1" width="7" style="91" customWidth="1"/>
    <col min="2" max="2" width="12" style="12" customWidth="1"/>
    <col min="3" max="3" width="41.85546875" style="12" customWidth="1"/>
    <col min="4" max="4" width="29" style="12" customWidth="1"/>
    <col min="5" max="5" width="21.140625" style="553" customWidth="1"/>
    <col min="6" max="6" width="10" style="12" customWidth="1"/>
    <col min="7" max="7" width="16.5703125" style="12" customWidth="1"/>
    <col min="8" max="16384" width="9.140625" style="12"/>
  </cols>
  <sheetData>
    <row r="1" spans="1:6" s="53" customFormat="1" ht="15.75">
      <c r="A1" s="2234" t="s">
        <v>133</v>
      </c>
      <c r="B1" s="2234"/>
      <c r="C1" s="2234"/>
      <c r="D1" s="2234"/>
      <c r="E1" s="2234"/>
      <c r="F1" s="2234"/>
    </row>
    <row r="2" spans="1:6" s="53" customFormat="1" ht="15.75">
      <c r="A2" s="2234" t="s">
        <v>33188</v>
      </c>
      <c r="B2" s="2234"/>
      <c r="C2" s="2234"/>
      <c r="D2" s="2234"/>
      <c r="E2" s="2234"/>
      <c r="F2" s="2234"/>
    </row>
    <row r="3" spans="1:6" s="53" customFormat="1" ht="15.75">
      <c r="A3" s="2234" t="s">
        <v>6436</v>
      </c>
      <c r="B3" s="2234"/>
      <c r="C3" s="2234"/>
      <c r="D3" s="2234"/>
      <c r="E3" s="2234"/>
      <c r="F3" s="2234"/>
    </row>
    <row r="4" spans="1:6" s="53" customFormat="1" ht="21.75" customHeight="1">
      <c r="A4" s="1427" t="s">
        <v>134</v>
      </c>
      <c r="B4" s="56" t="s">
        <v>676</v>
      </c>
      <c r="C4" s="56" t="s">
        <v>463</v>
      </c>
      <c r="D4" s="56" t="s">
        <v>788</v>
      </c>
      <c r="E4" s="123" t="s">
        <v>1394</v>
      </c>
      <c r="F4" s="563" t="s">
        <v>677</v>
      </c>
    </row>
    <row r="5" spans="1:6" s="53" customFormat="1" ht="21.75" customHeight="1">
      <c r="A5" s="1428"/>
      <c r="B5" s="2195" t="s">
        <v>139</v>
      </c>
      <c r="C5" s="2195"/>
      <c r="D5" s="377"/>
      <c r="E5" s="123"/>
      <c r="F5" s="563"/>
    </row>
    <row r="6" spans="1:6" ht="31.5">
      <c r="A6" s="118">
        <v>1</v>
      </c>
      <c r="B6" s="159" t="s">
        <v>464</v>
      </c>
      <c r="C6" s="159" t="s">
        <v>31103</v>
      </c>
      <c r="D6" s="159" t="s">
        <v>239</v>
      </c>
      <c r="E6" s="1207">
        <v>3542452.02</v>
      </c>
      <c r="F6" s="118" t="s">
        <v>4</v>
      </c>
    </row>
    <row r="7" spans="1:6" ht="69" customHeight="1">
      <c r="A7" s="118">
        <v>2</v>
      </c>
      <c r="B7" s="159" t="s">
        <v>5</v>
      </c>
      <c r="C7" s="159" t="s">
        <v>31104</v>
      </c>
      <c r="D7" s="159" t="s">
        <v>240</v>
      </c>
      <c r="E7" s="1207">
        <v>1500000</v>
      </c>
      <c r="F7" s="118" t="s">
        <v>4</v>
      </c>
    </row>
    <row r="8" spans="1:6" ht="54" customHeight="1">
      <c r="A8" s="118">
        <v>3</v>
      </c>
      <c r="B8" s="159" t="s">
        <v>12</v>
      </c>
      <c r="C8" s="159" t="s">
        <v>31105</v>
      </c>
      <c r="D8" s="159" t="s">
        <v>14</v>
      </c>
      <c r="E8" s="1207">
        <v>1500000</v>
      </c>
      <c r="F8" s="118" t="s">
        <v>4</v>
      </c>
    </row>
    <row r="9" spans="1:6" ht="25.5" customHeight="1">
      <c r="A9" s="118"/>
      <c r="B9" s="2172" t="s">
        <v>1308</v>
      </c>
      <c r="C9" s="2172"/>
      <c r="D9" s="253"/>
      <c r="E9" s="1345"/>
      <c r="F9" s="1344"/>
    </row>
    <row r="10" spans="1:6" ht="37.5" customHeight="1">
      <c r="A10" s="118">
        <v>4</v>
      </c>
      <c r="B10" s="159" t="s">
        <v>688</v>
      </c>
      <c r="C10" s="160" t="s">
        <v>31106</v>
      </c>
      <c r="D10" s="160" t="s">
        <v>27618</v>
      </c>
      <c r="E10" s="1207">
        <v>1200000</v>
      </c>
      <c r="F10" s="118" t="s">
        <v>4</v>
      </c>
    </row>
    <row r="11" spans="1:6" ht="42" customHeight="1">
      <c r="A11" s="118">
        <v>5</v>
      </c>
      <c r="B11" s="159" t="s">
        <v>12</v>
      </c>
      <c r="C11" s="160" t="s">
        <v>31107</v>
      </c>
      <c r="D11" s="160" t="s">
        <v>1235</v>
      </c>
      <c r="E11" s="1207">
        <v>800000</v>
      </c>
      <c r="F11" s="118" t="s">
        <v>4</v>
      </c>
    </row>
    <row r="12" spans="1:6" ht="51" customHeight="1">
      <c r="A12" s="118">
        <v>6</v>
      </c>
      <c r="B12" s="159" t="s">
        <v>5</v>
      </c>
      <c r="C12" s="160" t="s">
        <v>31108</v>
      </c>
      <c r="D12" s="160" t="s">
        <v>242</v>
      </c>
      <c r="E12" s="1207">
        <v>1271226.05</v>
      </c>
      <c r="F12" s="118" t="s">
        <v>4</v>
      </c>
    </row>
    <row r="13" spans="1:6" ht="15.75">
      <c r="A13" s="118"/>
      <c r="B13" s="2172" t="s">
        <v>1433</v>
      </c>
      <c r="C13" s="2172"/>
      <c r="D13" s="172"/>
      <c r="E13" s="412"/>
      <c r="F13" s="118"/>
    </row>
    <row r="14" spans="1:6" ht="47.25">
      <c r="A14" s="118">
        <v>7</v>
      </c>
      <c r="B14" s="159" t="s">
        <v>31109</v>
      </c>
      <c r="C14" s="159" t="s">
        <v>31110</v>
      </c>
      <c r="D14" s="160" t="s">
        <v>5390</v>
      </c>
      <c r="E14" s="992">
        <v>5738993.4500000002</v>
      </c>
      <c r="F14" s="118" t="s">
        <v>4</v>
      </c>
    </row>
    <row r="15" spans="1:6" ht="15.75">
      <c r="A15" s="192"/>
      <c r="B15" s="2140" t="s">
        <v>593</v>
      </c>
      <c r="C15" s="2140"/>
      <c r="D15" s="112"/>
      <c r="E15" s="121"/>
      <c r="F15" s="192"/>
    </row>
    <row r="16" spans="1:6" ht="31.5">
      <c r="A16" s="192">
        <v>9</v>
      </c>
      <c r="B16" s="192" t="s">
        <v>7787</v>
      </c>
      <c r="C16" s="115" t="s">
        <v>31113</v>
      </c>
      <c r="D16" s="115" t="s">
        <v>31114</v>
      </c>
      <c r="E16" s="992">
        <v>23000000</v>
      </c>
      <c r="F16" s="192" t="s">
        <v>4</v>
      </c>
    </row>
    <row r="17" spans="1:7" ht="126">
      <c r="A17" s="192">
        <v>10</v>
      </c>
      <c r="B17" s="115" t="s">
        <v>31115</v>
      </c>
      <c r="C17" s="115" t="s">
        <v>31116</v>
      </c>
      <c r="D17" s="115" t="s">
        <v>31114</v>
      </c>
      <c r="E17" s="992">
        <v>13200000</v>
      </c>
      <c r="F17" s="192" t="s">
        <v>4</v>
      </c>
    </row>
    <row r="18" spans="1:7" ht="15.75">
      <c r="A18" s="118"/>
      <c r="B18" s="159"/>
      <c r="C18" s="159"/>
      <c r="D18" s="160"/>
      <c r="E18" s="992">
        <f>SUM(E6:E17)</f>
        <v>51752671.519999996</v>
      </c>
      <c r="F18" s="118"/>
    </row>
    <row r="19" spans="1:7" ht="15.75">
      <c r="A19" s="118"/>
      <c r="B19" s="159"/>
      <c r="C19" s="159"/>
      <c r="D19" s="160"/>
      <c r="E19" s="992"/>
      <c r="F19" s="118"/>
    </row>
    <row r="20" spans="1:7" ht="15.75">
      <c r="A20" s="118"/>
      <c r="B20" s="159"/>
      <c r="C20" s="159"/>
      <c r="D20" s="160"/>
      <c r="E20" s="992"/>
      <c r="F20" s="118"/>
    </row>
    <row r="21" spans="1:7" ht="15.75">
      <c r="A21" s="118"/>
      <c r="B21" s="159"/>
      <c r="C21" s="159"/>
      <c r="D21" s="160"/>
      <c r="E21" s="992"/>
      <c r="F21" s="118"/>
    </row>
    <row r="22" spans="1:7" ht="15.75">
      <c r="A22" s="118"/>
      <c r="B22" s="159"/>
      <c r="C22" s="159"/>
      <c r="D22" s="160"/>
      <c r="E22" s="992"/>
      <c r="F22" s="118"/>
    </row>
    <row r="23" spans="1:7" ht="15.75">
      <c r="A23" s="118"/>
      <c r="B23" s="159"/>
      <c r="C23" s="159"/>
      <c r="D23" s="160"/>
      <c r="E23" s="992"/>
      <c r="F23" s="118"/>
    </row>
    <row r="24" spans="1:7" ht="15.75">
      <c r="A24" s="2234" t="s">
        <v>133</v>
      </c>
      <c r="B24" s="2234"/>
      <c r="C24" s="2234"/>
      <c r="D24" s="2234"/>
      <c r="E24" s="2234"/>
      <c r="F24" s="2234"/>
    </row>
    <row r="25" spans="1:7" ht="15.75">
      <c r="A25" s="2234" t="s">
        <v>33188</v>
      </c>
      <c r="B25" s="2234"/>
      <c r="C25" s="2234"/>
      <c r="D25" s="2234"/>
      <c r="E25" s="2234"/>
      <c r="F25" s="2234"/>
    </row>
    <row r="26" spans="1:7" ht="15.75">
      <c r="A26" s="2234" t="s">
        <v>6436</v>
      </c>
      <c r="B26" s="2234"/>
      <c r="C26" s="2234"/>
      <c r="D26" s="2234"/>
      <c r="E26" s="2234"/>
      <c r="F26" s="2234"/>
    </row>
    <row r="27" spans="1:7" ht="31.5">
      <c r="A27" s="1427" t="s">
        <v>134</v>
      </c>
      <c r="B27" s="56" t="s">
        <v>676</v>
      </c>
      <c r="C27" s="56" t="s">
        <v>463</v>
      </c>
      <c r="D27" s="56" t="s">
        <v>788</v>
      </c>
      <c r="E27" s="123" t="s">
        <v>3371</v>
      </c>
      <c r="F27" s="563" t="s">
        <v>677</v>
      </c>
    </row>
    <row r="28" spans="1:7" s="185" customFormat="1" ht="18" customHeight="1">
      <c r="A28" s="192"/>
      <c r="B28" s="2140" t="s">
        <v>555</v>
      </c>
      <c r="C28" s="2140"/>
      <c r="D28" s="112"/>
      <c r="E28" s="119"/>
      <c r="F28" s="192"/>
    </row>
    <row r="29" spans="1:7" s="185" customFormat="1" ht="141.75">
      <c r="A29" s="59">
        <v>1</v>
      </c>
      <c r="B29" s="115" t="s">
        <v>6652</v>
      </c>
      <c r="C29" s="115" t="s">
        <v>31111</v>
      </c>
      <c r="D29" s="120" t="s">
        <v>31112</v>
      </c>
      <c r="E29" s="119">
        <v>2180817.5</v>
      </c>
      <c r="F29" s="192" t="s">
        <v>4</v>
      </c>
    </row>
    <row r="30" spans="1:7" s="185" customFormat="1" ht="15.75">
      <c r="A30" s="59"/>
      <c r="B30" s="2552" t="s">
        <v>3680</v>
      </c>
      <c r="C30" s="2552"/>
      <c r="D30" s="1346"/>
      <c r="E30" s="119"/>
      <c r="F30" s="192"/>
    </row>
    <row r="31" spans="1:7" s="185" customFormat="1" ht="157.5">
      <c r="A31" s="59">
        <v>2</v>
      </c>
      <c r="B31" s="66" t="s">
        <v>31117</v>
      </c>
      <c r="C31" s="66" t="s">
        <v>31118</v>
      </c>
      <c r="D31" s="66" t="s">
        <v>33891</v>
      </c>
      <c r="E31" s="559">
        <v>2200000</v>
      </c>
      <c r="F31" s="686" t="s">
        <v>4</v>
      </c>
    </row>
    <row r="32" spans="1:7" s="185" customFormat="1" ht="63">
      <c r="A32" s="59">
        <v>3</v>
      </c>
      <c r="B32" s="115" t="s">
        <v>31119</v>
      </c>
      <c r="C32" s="120" t="s">
        <v>33189</v>
      </c>
      <c r="D32" s="115" t="s">
        <v>33190</v>
      </c>
      <c r="E32" s="685">
        <v>500000</v>
      </c>
      <c r="F32" s="192" t="s">
        <v>4</v>
      </c>
      <c r="G32" s="2"/>
    </row>
    <row r="33" spans="1:6" ht="15.75">
      <c r="A33" s="58"/>
      <c r="B33" s="2172" t="s">
        <v>930</v>
      </c>
      <c r="C33" s="2172"/>
      <c r="D33" s="253"/>
      <c r="E33" s="385"/>
      <c r="F33" s="473"/>
    </row>
    <row r="34" spans="1:6" ht="31.5">
      <c r="A34" s="58">
        <v>4</v>
      </c>
      <c r="B34" s="118" t="s">
        <v>31350</v>
      </c>
      <c r="C34" s="159" t="s">
        <v>31121</v>
      </c>
      <c r="D34" s="160" t="s">
        <v>29747</v>
      </c>
      <c r="E34" s="119">
        <v>45387.83</v>
      </c>
      <c r="F34" s="118" t="s">
        <v>4</v>
      </c>
    </row>
    <row r="35" spans="1:6" ht="31.5">
      <c r="A35" s="58">
        <v>5</v>
      </c>
      <c r="B35" s="118" t="s">
        <v>33877</v>
      </c>
      <c r="C35" s="159" t="s">
        <v>31122</v>
      </c>
      <c r="D35" s="160" t="s">
        <v>29747</v>
      </c>
      <c r="E35" s="119">
        <v>45387.83</v>
      </c>
      <c r="F35" s="118" t="s">
        <v>4</v>
      </c>
    </row>
    <row r="36" spans="1:6" ht="31.5">
      <c r="A36" s="58">
        <v>6</v>
      </c>
      <c r="B36" s="118" t="s">
        <v>6721</v>
      </c>
      <c r="C36" s="159" t="s">
        <v>33873</v>
      </c>
      <c r="D36" s="160" t="s">
        <v>29747</v>
      </c>
      <c r="E36" s="119">
        <v>45387.83</v>
      </c>
      <c r="F36" s="118" t="s">
        <v>4</v>
      </c>
    </row>
    <row r="37" spans="1:6" ht="31.5">
      <c r="A37" s="58">
        <v>7</v>
      </c>
      <c r="B37" s="118" t="s">
        <v>33878</v>
      </c>
      <c r="C37" s="159" t="s">
        <v>33874</v>
      </c>
      <c r="D37" s="160" t="s">
        <v>29747</v>
      </c>
      <c r="E37" s="119">
        <v>45387.83</v>
      </c>
      <c r="F37" s="118" t="s">
        <v>4</v>
      </c>
    </row>
    <row r="38" spans="1:6" ht="47.25">
      <c r="A38" s="58">
        <v>8</v>
      </c>
      <c r="B38" s="159" t="s">
        <v>31192</v>
      </c>
      <c r="C38" s="159" t="s">
        <v>33875</v>
      </c>
      <c r="D38" s="160" t="s">
        <v>29747</v>
      </c>
      <c r="E38" s="119">
        <v>45387.83</v>
      </c>
      <c r="F38" s="118" t="s">
        <v>4</v>
      </c>
    </row>
    <row r="39" spans="1:6" ht="47.25">
      <c r="A39" s="58">
        <v>9</v>
      </c>
      <c r="B39" s="159" t="s">
        <v>31215</v>
      </c>
      <c r="C39" s="159" t="s">
        <v>33876</v>
      </c>
      <c r="D39" s="160" t="s">
        <v>29747</v>
      </c>
      <c r="E39" s="119">
        <v>45387.83</v>
      </c>
      <c r="F39" s="118" t="s">
        <v>4</v>
      </c>
    </row>
    <row r="40" spans="1:6" ht="47.25">
      <c r="A40" s="58">
        <v>10</v>
      </c>
      <c r="B40" s="159" t="s">
        <v>31281</v>
      </c>
      <c r="C40" s="159" t="s">
        <v>33882</v>
      </c>
      <c r="D40" s="160" t="s">
        <v>29747</v>
      </c>
      <c r="E40" s="119">
        <v>45387.83</v>
      </c>
      <c r="F40" s="118" t="s">
        <v>4</v>
      </c>
    </row>
    <row r="41" spans="1:6" ht="31.5">
      <c r="A41" s="58">
        <v>11</v>
      </c>
      <c r="B41" s="118" t="s">
        <v>31289</v>
      </c>
      <c r="C41" s="159" t="s">
        <v>33883</v>
      </c>
      <c r="D41" s="160" t="s">
        <v>29747</v>
      </c>
      <c r="E41" s="119">
        <v>45387.83</v>
      </c>
      <c r="F41" s="118" t="s">
        <v>4</v>
      </c>
    </row>
    <row r="42" spans="1:6" ht="47.25">
      <c r="A42" s="58">
        <v>12</v>
      </c>
      <c r="B42" s="159" t="s">
        <v>31302</v>
      </c>
      <c r="C42" s="159" t="s">
        <v>33884</v>
      </c>
      <c r="D42" s="160" t="s">
        <v>29747</v>
      </c>
      <c r="E42" s="119">
        <v>45387.83</v>
      </c>
      <c r="F42" s="118" t="s">
        <v>4</v>
      </c>
    </row>
    <row r="43" spans="1:6" ht="47.25">
      <c r="A43" s="58">
        <v>13</v>
      </c>
      <c r="B43" s="159" t="s">
        <v>33879</v>
      </c>
      <c r="C43" s="159" t="s">
        <v>33885</v>
      </c>
      <c r="D43" s="160" t="s">
        <v>29747</v>
      </c>
      <c r="E43" s="119">
        <v>45387.83</v>
      </c>
      <c r="F43" s="118" t="s">
        <v>4</v>
      </c>
    </row>
    <row r="44" spans="1:6" ht="47.25">
      <c r="A44" s="58">
        <v>14</v>
      </c>
      <c r="B44" s="159" t="s">
        <v>31234</v>
      </c>
      <c r="C44" s="159" t="s">
        <v>33886</v>
      </c>
      <c r="D44" s="160" t="s">
        <v>29747</v>
      </c>
      <c r="E44" s="119">
        <v>45387.83</v>
      </c>
      <c r="F44" s="118" t="s">
        <v>4</v>
      </c>
    </row>
    <row r="45" spans="1:6" ht="31.5">
      <c r="A45" s="58">
        <v>15</v>
      </c>
      <c r="B45" s="118" t="s">
        <v>7425</v>
      </c>
      <c r="C45" s="159" t="s">
        <v>33887</v>
      </c>
      <c r="D45" s="160" t="s">
        <v>29747</v>
      </c>
      <c r="E45" s="119">
        <v>45387.83</v>
      </c>
      <c r="F45" s="118" t="s">
        <v>4</v>
      </c>
    </row>
    <row r="46" spans="1:6" ht="47.25">
      <c r="A46" s="58">
        <v>16</v>
      </c>
      <c r="B46" s="159" t="s">
        <v>31263</v>
      </c>
      <c r="C46" s="159" t="s">
        <v>33888</v>
      </c>
      <c r="D46" s="160" t="s">
        <v>29747</v>
      </c>
      <c r="E46" s="119">
        <v>45387.83</v>
      </c>
      <c r="F46" s="118" t="s">
        <v>4</v>
      </c>
    </row>
    <row r="47" spans="1:6" ht="47.25">
      <c r="A47" s="58">
        <v>17</v>
      </c>
      <c r="B47" s="159" t="s">
        <v>33880</v>
      </c>
      <c r="C47" s="159" t="s">
        <v>33889</v>
      </c>
      <c r="D47" s="160" t="s">
        <v>29747</v>
      </c>
      <c r="E47" s="119">
        <v>45387.83</v>
      </c>
      <c r="F47" s="118" t="s">
        <v>4</v>
      </c>
    </row>
    <row r="48" spans="1:6" ht="47.25">
      <c r="A48" s="58">
        <v>18</v>
      </c>
      <c r="B48" s="159" t="s">
        <v>33881</v>
      </c>
      <c r="C48" s="159" t="s">
        <v>33890</v>
      </c>
      <c r="D48" s="160" t="s">
        <v>29747</v>
      </c>
      <c r="E48" s="119">
        <v>45387.83</v>
      </c>
      <c r="F48" s="118" t="s">
        <v>4</v>
      </c>
    </row>
    <row r="49" spans="1:10" ht="47.25">
      <c r="A49" s="58">
        <v>19</v>
      </c>
      <c r="B49" s="159" t="s">
        <v>31263</v>
      </c>
      <c r="C49" s="159" t="s">
        <v>31122</v>
      </c>
      <c r="D49" s="160" t="s">
        <v>33869</v>
      </c>
      <c r="E49" s="119">
        <v>300000</v>
      </c>
      <c r="F49" s="118" t="s">
        <v>4</v>
      </c>
    </row>
    <row r="50" spans="1:10" ht="31.5">
      <c r="A50" s="58">
        <v>20</v>
      </c>
      <c r="B50" s="159" t="s">
        <v>33870</v>
      </c>
      <c r="C50" s="159" t="s">
        <v>33873</v>
      </c>
      <c r="D50" s="160" t="s">
        <v>33869</v>
      </c>
      <c r="E50" s="119">
        <v>300000</v>
      </c>
      <c r="F50" s="118" t="s">
        <v>4</v>
      </c>
    </row>
    <row r="51" spans="1:10" ht="47.25">
      <c r="A51" s="58">
        <v>21</v>
      </c>
      <c r="B51" s="159" t="s">
        <v>31234</v>
      </c>
      <c r="C51" s="159" t="s">
        <v>33874</v>
      </c>
      <c r="D51" s="160" t="s">
        <v>33869</v>
      </c>
      <c r="E51" s="119">
        <v>300000</v>
      </c>
      <c r="F51" s="118" t="s">
        <v>4</v>
      </c>
    </row>
    <row r="52" spans="1:10" ht="31.5">
      <c r="A52" s="58">
        <v>22</v>
      </c>
      <c r="B52" s="159" t="s">
        <v>33871</v>
      </c>
      <c r="C52" s="159" t="s">
        <v>33875</v>
      </c>
      <c r="D52" s="160" t="s">
        <v>33869</v>
      </c>
      <c r="E52" s="119">
        <v>300000</v>
      </c>
      <c r="F52" s="118" t="s">
        <v>4</v>
      </c>
    </row>
    <row r="53" spans="1:10" ht="31.5">
      <c r="A53" s="58">
        <v>23</v>
      </c>
      <c r="B53" s="159" t="s">
        <v>33872</v>
      </c>
      <c r="C53" s="159" t="s">
        <v>33876</v>
      </c>
      <c r="D53" s="160" t="s">
        <v>33869</v>
      </c>
      <c r="E53" s="119">
        <v>300000</v>
      </c>
      <c r="F53" s="118" t="s">
        <v>4</v>
      </c>
    </row>
    <row r="54" spans="1:10" ht="15.75">
      <c r="A54" s="58"/>
      <c r="B54" s="2172" t="s">
        <v>8292</v>
      </c>
      <c r="C54" s="2172"/>
      <c r="D54" s="160"/>
      <c r="E54" s="119"/>
      <c r="F54" s="118"/>
    </row>
    <row r="55" spans="1:10" ht="126">
      <c r="A55" s="58">
        <v>24</v>
      </c>
      <c r="B55" s="159" t="s">
        <v>33191</v>
      </c>
      <c r="C55" s="159" t="s">
        <v>33192</v>
      </c>
      <c r="D55" s="120" t="s">
        <v>7732</v>
      </c>
      <c r="E55" s="119">
        <v>10000000</v>
      </c>
      <c r="F55" s="118" t="s">
        <v>4</v>
      </c>
    </row>
    <row r="56" spans="1:10" ht="15.75">
      <c r="A56" s="58"/>
      <c r="B56" s="2377" t="s">
        <v>31123</v>
      </c>
      <c r="C56" s="2377"/>
      <c r="D56" s="473"/>
      <c r="E56" s="385"/>
      <c r="F56" s="473"/>
    </row>
    <row r="57" spans="1:10" ht="47.25">
      <c r="A57" s="58">
        <v>25</v>
      </c>
      <c r="B57" s="159" t="s">
        <v>31124</v>
      </c>
      <c r="C57" s="160" t="s">
        <v>31125</v>
      </c>
      <c r="D57" s="159" t="s">
        <v>31126</v>
      </c>
      <c r="E57" s="685">
        <v>135000</v>
      </c>
      <c r="F57" s="118" t="s">
        <v>4</v>
      </c>
      <c r="H57" s="12">
        <v>18</v>
      </c>
      <c r="I57" s="12">
        <v>2500</v>
      </c>
      <c r="J57" s="12">
        <f>I57*H57</f>
        <v>45000</v>
      </c>
    </row>
    <row r="58" spans="1:10" ht="47.25">
      <c r="A58" s="58">
        <v>26</v>
      </c>
      <c r="B58" s="159" t="s">
        <v>31127</v>
      </c>
      <c r="C58" s="160" t="s">
        <v>31128</v>
      </c>
      <c r="D58" s="159" t="s">
        <v>31129</v>
      </c>
      <c r="E58" s="685">
        <v>45000</v>
      </c>
      <c r="F58" s="118" t="s">
        <v>4</v>
      </c>
    </row>
    <row r="59" spans="1:10" ht="47.25">
      <c r="A59" s="58">
        <v>27</v>
      </c>
      <c r="B59" s="159" t="s">
        <v>31130</v>
      </c>
      <c r="C59" s="160" t="s">
        <v>31131</v>
      </c>
      <c r="D59" s="159" t="s">
        <v>31132</v>
      </c>
      <c r="E59" s="685">
        <v>97500</v>
      </c>
      <c r="F59" s="118" t="s">
        <v>4</v>
      </c>
    </row>
    <row r="60" spans="1:10" ht="47.25">
      <c r="A60" s="58">
        <v>28</v>
      </c>
      <c r="B60" s="159" t="s">
        <v>1835</v>
      </c>
      <c r="C60" s="160" t="s">
        <v>31133</v>
      </c>
      <c r="D60" s="159" t="s">
        <v>31134</v>
      </c>
      <c r="E60" s="685">
        <v>52500</v>
      </c>
      <c r="F60" s="118" t="s">
        <v>4</v>
      </c>
    </row>
    <row r="61" spans="1:10" ht="47.25">
      <c r="A61" s="58">
        <v>29</v>
      </c>
      <c r="B61" s="159" t="s">
        <v>31135</v>
      </c>
      <c r="C61" s="160" t="s">
        <v>31136</v>
      </c>
      <c r="D61" s="159" t="s">
        <v>31137</v>
      </c>
      <c r="E61" s="685">
        <v>152500</v>
      </c>
      <c r="F61" s="118" t="s">
        <v>4</v>
      </c>
    </row>
    <row r="62" spans="1:10" ht="47.25">
      <c r="A62" s="58">
        <v>30</v>
      </c>
      <c r="B62" s="159" t="s">
        <v>31138</v>
      </c>
      <c r="C62" s="160" t="s">
        <v>31139</v>
      </c>
      <c r="D62" s="159" t="s">
        <v>31140</v>
      </c>
      <c r="E62" s="685">
        <v>130000</v>
      </c>
      <c r="F62" s="118" t="s">
        <v>4</v>
      </c>
    </row>
    <row r="63" spans="1:10" ht="47.25">
      <c r="A63" s="58">
        <v>31</v>
      </c>
      <c r="B63" s="159" t="s">
        <v>31141</v>
      </c>
      <c r="C63" s="160" t="s">
        <v>31142</v>
      </c>
      <c r="D63" s="159" t="s">
        <v>31143</v>
      </c>
      <c r="E63" s="685">
        <v>117500</v>
      </c>
      <c r="F63" s="118" t="s">
        <v>4</v>
      </c>
    </row>
    <row r="64" spans="1:10" ht="47.25">
      <c r="A64" s="58">
        <v>32</v>
      </c>
      <c r="B64" s="159" t="s">
        <v>4825</v>
      </c>
      <c r="C64" s="160" t="s">
        <v>31144</v>
      </c>
      <c r="D64" s="159" t="s">
        <v>31137</v>
      </c>
      <c r="E64" s="685">
        <v>152500</v>
      </c>
      <c r="F64" s="118" t="s">
        <v>4</v>
      </c>
    </row>
    <row r="65" spans="1:6" ht="47.25">
      <c r="A65" s="58">
        <v>33</v>
      </c>
      <c r="B65" s="159" t="s">
        <v>31145</v>
      </c>
      <c r="C65" s="160" t="s">
        <v>31146</v>
      </c>
      <c r="D65" s="159" t="s">
        <v>31147</v>
      </c>
      <c r="E65" s="685">
        <v>122500</v>
      </c>
      <c r="F65" s="118" t="s">
        <v>4</v>
      </c>
    </row>
    <row r="66" spans="1:6" ht="47.25">
      <c r="A66" s="58">
        <v>34</v>
      </c>
      <c r="B66" s="159" t="s">
        <v>15783</v>
      </c>
      <c r="C66" s="160" t="s">
        <v>31148</v>
      </c>
      <c r="D66" s="159" t="s">
        <v>31149</v>
      </c>
      <c r="E66" s="685">
        <v>72500</v>
      </c>
      <c r="F66" s="118" t="s">
        <v>4</v>
      </c>
    </row>
    <row r="67" spans="1:6" ht="47.25">
      <c r="A67" s="58">
        <v>35</v>
      </c>
      <c r="B67" s="159" t="s">
        <v>31150</v>
      </c>
      <c r="C67" s="160" t="s">
        <v>31151</v>
      </c>
      <c r="D67" s="159" t="s">
        <v>31152</v>
      </c>
      <c r="E67" s="685">
        <v>137500</v>
      </c>
      <c r="F67" s="118" t="s">
        <v>4</v>
      </c>
    </row>
    <row r="68" spans="1:6" ht="47.25">
      <c r="A68" s="58">
        <v>36</v>
      </c>
      <c r="B68" s="159" t="s">
        <v>31153</v>
      </c>
      <c r="C68" s="160" t="s">
        <v>31154</v>
      </c>
      <c r="D68" s="159" t="s">
        <v>31155</v>
      </c>
      <c r="E68" s="685">
        <v>127500</v>
      </c>
      <c r="F68" s="118" t="s">
        <v>4</v>
      </c>
    </row>
    <row r="69" spans="1:6" ht="47.25">
      <c r="A69" s="58">
        <v>37</v>
      </c>
      <c r="B69" s="159" t="s">
        <v>31156</v>
      </c>
      <c r="C69" s="160" t="s">
        <v>31157</v>
      </c>
      <c r="D69" s="159" t="s">
        <v>31158</v>
      </c>
      <c r="E69" s="685">
        <v>82500</v>
      </c>
      <c r="F69" s="118" t="s">
        <v>4</v>
      </c>
    </row>
    <row r="70" spans="1:6" ht="31.5">
      <c r="A70" s="58">
        <v>38</v>
      </c>
      <c r="B70" s="159" t="s">
        <v>31159</v>
      </c>
      <c r="C70" s="160" t="s">
        <v>31160</v>
      </c>
      <c r="D70" s="159" t="s">
        <v>31161</v>
      </c>
      <c r="E70" s="685">
        <v>220000</v>
      </c>
      <c r="F70" s="118" t="s">
        <v>4</v>
      </c>
    </row>
    <row r="71" spans="1:6" ht="47.25">
      <c r="A71" s="58">
        <v>39</v>
      </c>
      <c r="B71" s="159" t="s">
        <v>31162</v>
      </c>
      <c r="C71" s="160" t="s">
        <v>31163</v>
      </c>
      <c r="D71" s="159" t="s">
        <v>31164</v>
      </c>
      <c r="E71" s="685">
        <v>272500</v>
      </c>
      <c r="F71" s="118" t="s">
        <v>4</v>
      </c>
    </row>
    <row r="72" spans="1:6" ht="47.25">
      <c r="A72" s="58">
        <v>40</v>
      </c>
      <c r="B72" s="159" t="s">
        <v>31165</v>
      </c>
      <c r="C72" s="160" t="s">
        <v>31166</v>
      </c>
      <c r="D72" s="159" t="s">
        <v>31158</v>
      </c>
      <c r="E72" s="685">
        <v>82500</v>
      </c>
      <c r="F72" s="118" t="s">
        <v>4</v>
      </c>
    </row>
    <row r="73" spans="1:6" ht="47.25">
      <c r="A73" s="58">
        <v>41</v>
      </c>
      <c r="B73" s="159" t="s">
        <v>7412</v>
      </c>
      <c r="C73" s="160" t="s">
        <v>31167</v>
      </c>
      <c r="D73" s="159" t="s">
        <v>31168</v>
      </c>
      <c r="E73" s="685">
        <v>225000</v>
      </c>
      <c r="F73" s="118" t="s">
        <v>4</v>
      </c>
    </row>
    <row r="74" spans="1:6" ht="47.25">
      <c r="A74" s="58">
        <v>42</v>
      </c>
      <c r="B74" s="159" t="s">
        <v>31169</v>
      </c>
      <c r="C74" s="160" t="s">
        <v>31170</v>
      </c>
      <c r="D74" s="159" t="s">
        <v>31126</v>
      </c>
      <c r="E74" s="685">
        <v>135000</v>
      </c>
      <c r="F74" s="118" t="s">
        <v>4</v>
      </c>
    </row>
    <row r="75" spans="1:6" ht="47.25">
      <c r="A75" s="58">
        <v>43</v>
      </c>
      <c r="B75" s="159" t="s">
        <v>31171</v>
      </c>
      <c r="C75" s="160" t="s">
        <v>31172</v>
      </c>
      <c r="D75" s="159" t="s">
        <v>31173</v>
      </c>
      <c r="E75" s="685">
        <v>180000</v>
      </c>
      <c r="F75" s="118" t="s">
        <v>4</v>
      </c>
    </row>
    <row r="76" spans="1:6" ht="47.25">
      <c r="A76" s="58">
        <v>44</v>
      </c>
      <c r="B76" s="159" t="s">
        <v>31174</v>
      </c>
      <c r="C76" s="160" t="s">
        <v>31175</v>
      </c>
      <c r="D76" s="159" t="s">
        <v>31176</v>
      </c>
      <c r="E76" s="685">
        <v>67500</v>
      </c>
      <c r="F76" s="118" t="s">
        <v>4</v>
      </c>
    </row>
    <row r="77" spans="1:6" ht="47.25">
      <c r="A77" s="58">
        <v>45</v>
      </c>
      <c r="B77" s="159" t="s">
        <v>31177</v>
      </c>
      <c r="C77" s="160" t="s">
        <v>31178</v>
      </c>
      <c r="D77" s="159" t="s">
        <v>31179</v>
      </c>
      <c r="E77" s="685">
        <v>167500</v>
      </c>
      <c r="F77" s="118" t="s">
        <v>4</v>
      </c>
    </row>
    <row r="78" spans="1:6" ht="63">
      <c r="A78" s="58">
        <v>46</v>
      </c>
      <c r="B78" s="159" t="s">
        <v>31180</v>
      </c>
      <c r="C78" s="160" t="s">
        <v>31181</v>
      </c>
      <c r="D78" s="159" t="s">
        <v>31182</v>
      </c>
      <c r="E78" s="685">
        <v>70000</v>
      </c>
      <c r="F78" s="118" t="s">
        <v>4</v>
      </c>
    </row>
    <row r="79" spans="1:6" ht="47.25">
      <c r="A79" s="58">
        <v>47</v>
      </c>
      <c r="B79" s="159" t="s">
        <v>31183</v>
      </c>
      <c r="C79" s="160" t="s">
        <v>31184</v>
      </c>
      <c r="D79" s="159" t="s">
        <v>31185</v>
      </c>
      <c r="E79" s="685">
        <v>107500</v>
      </c>
      <c r="F79" s="118" t="s">
        <v>4</v>
      </c>
    </row>
    <row r="80" spans="1:6" ht="47.25">
      <c r="A80" s="58">
        <v>48</v>
      </c>
      <c r="B80" s="159" t="s">
        <v>31186</v>
      </c>
      <c r="C80" s="160" t="s">
        <v>31187</v>
      </c>
      <c r="D80" s="159" t="s">
        <v>31188</v>
      </c>
      <c r="E80" s="685">
        <v>125000</v>
      </c>
      <c r="F80" s="118" t="s">
        <v>4</v>
      </c>
    </row>
    <row r="81" spans="1:6" ht="47.25">
      <c r="A81" s="58">
        <v>49</v>
      </c>
      <c r="B81" s="159" t="s">
        <v>31189</v>
      </c>
      <c r="C81" s="160" t="s">
        <v>31190</v>
      </c>
      <c r="D81" s="159" t="s">
        <v>31191</v>
      </c>
      <c r="E81" s="685">
        <v>110000</v>
      </c>
      <c r="F81" s="118" t="s">
        <v>4</v>
      </c>
    </row>
    <row r="82" spans="1:6" ht="47.25">
      <c r="A82" s="58">
        <v>50</v>
      </c>
      <c r="B82" s="159" t="s">
        <v>31192</v>
      </c>
      <c r="C82" s="160" t="s">
        <v>31193</v>
      </c>
      <c r="D82" s="159" t="s">
        <v>31194</v>
      </c>
      <c r="E82" s="685">
        <v>162500</v>
      </c>
      <c r="F82" s="118" t="s">
        <v>4</v>
      </c>
    </row>
    <row r="83" spans="1:6" ht="47.25">
      <c r="A83" s="58">
        <v>51</v>
      </c>
      <c r="B83" s="159" t="s">
        <v>4549</v>
      </c>
      <c r="C83" s="160" t="s">
        <v>31195</v>
      </c>
      <c r="D83" s="159" t="s">
        <v>31196</v>
      </c>
      <c r="E83" s="685">
        <v>157500</v>
      </c>
      <c r="F83" s="118" t="s">
        <v>4</v>
      </c>
    </row>
    <row r="84" spans="1:6" ht="47.25">
      <c r="A84" s="58">
        <v>52</v>
      </c>
      <c r="B84" s="159" t="s">
        <v>31197</v>
      </c>
      <c r="C84" s="160" t="s">
        <v>31198</v>
      </c>
      <c r="D84" s="159" t="s">
        <v>31199</v>
      </c>
      <c r="E84" s="685">
        <v>25000</v>
      </c>
      <c r="F84" s="118" t="s">
        <v>4</v>
      </c>
    </row>
    <row r="85" spans="1:6" ht="47.25">
      <c r="A85" s="58">
        <v>53</v>
      </c>
      <c r="B85" s="159" t="s">
        <v>31200</v>
      </c>
      <c r="C85" s="160" t="s">
        <v>31201</v>
      </c>
      <c r="D85" s="159" t="s">
        <v>31202</v>
      </c>
      <c r="E85" s="685">
        <v>120000</v>
      </c>
      <c r="F85" s="118" t="s">
        <v>4</v>
      </c>
    </row>
    <row r="86" spans="1:6" ht="47.25">
      <c r="A86" s="58">
        <v>54</v>
      </c>
      <c r="B86" s="159" t="s">
        <v>31203</v>
      </c>
      <c r="C86" s="160" t="s">
        <v>31204</v>
      </c>
      <c r="D86" s="159" t="s">
        <v>31205</v>
      </c>
      <c r="E86" s="685">
        <v>160000</v>
      </c>
      <c r="F86" s="118" t="s">
        <v>4</v>
      </c>
    </row>
    <row r="87" spans="1:6" ht="47.25">
      <c r="A87" s="58">
        <v>55</v>
      </c>
      <c r="B87" s="159" t="s">
        <v>12701</v>
      </c>
      <c r="C87" s="160" t="s">
        <v>31206</v>
      </c>
      <c r="D87" s="159" t="s">
        <v>31207</v>
      </c>
      <c r="E87" s="685">
        <v>245000</v>
      </c>
      <c r="F87" s="118" t="s">
        <v>4</v>
      </c>
    </row>
    <row r="88" spans="1:6" ht="63">
      <c r="A88" s="58">
        <v>56</v>
      </c>
      <c r="B88" s="159" t="s">
        <v>31208</v>
      </c>
      <c r="C88" s="160" t="s">
        <v>31209</v>
      </c>
      <c r="D88" s="159" t="s">
        <v>31147</v>
      </c>
      <c r="E88" s="685">
        <v>122500</v>
      </c>
      <c r="F88" s="118" t="s">
        <v>4</v>
      </c>
    </row>
    <row r="89" spans="1:6" ht="47.25">
      <c r="A89" s="58">
        <v>57</v>
      </c>
      <c r="B89" s="159" t="s">
        <v>31210</v>
      </c>
      <c r="C89" s="160" t="s">
        <v>31211</v>
      </c>
      <c r="D89" s="159" t="s">
        <v>31212</v>
      </c>
      <c r="E89" s="685">
        <v>60000</v>
      </c>
      <c r="F89" s="118" t="s">
        <v>4</v>
      </c>
    </row>
    <row r="90" spans="1:6" ht="47.25">
      <c r="A90" s="58">
        <v>58</v>
      </c>
      <c r="B90" s="159" t="s">
        <v>31213</v>
      </c>
      <c r="C90" s="160" t="s">
        <v>31214</v>
      </c>
      <c r="D90" s="159" t="s">
        <v>31173</v>
      </c>
      <c r="E90" s="685">
        <v>180000</v>
      </c>
      <c r="F90" s="118" t="s">
        <v>4</v>
      </c>
    </row>
    <row r="91" spans="1:6" ht="47.25">
      <c r="A91" s="58">
        <v>59</v>
      </c>
      <c r="B91" s="159" t="s">
        <v>31215</v>
      </c>
      <c r="C91" s="160" t="s">
        <v>31216</v>
      </c>
      <c r="D91" s="159" t="s">
        <v>31152</v>
      </c>
      <c r="E91" s="685">
        <v>137500</v>
      </c>
      <c r="F91" s="118" t="s">
        <v>4</v>
      </c>
    </row>
    <row r="92" spans="1:6" ht="47.25">
      <c r="A92" s="58">
        <v>60</v>
      </c>
      <c r="B92" s="159" t="s">
        <v>31217</v>
      </c>
      <c r="C92" s="160" t="s">
        <v>31218</v>
      </c>
      <c r="D92" s="159" t="s">
        <v>31194</v>
      </c>
      <c r="E92" s="685">
        <v>162500</v>
      </c>
      <c r="F92" s="118" t="s">
        <v>4</v>
      </c>
    </row>
    <row r="93" spans="1:6" ht="47.25">
      <c r="A93" s="58">
        <v>61</v>
      </c>
      <c r="B93" s="159" t="s">
        <v>31219</v>
      </c>
      <c r="C93" s="160" t="s">
        <v>31220</v>
      </c>
      <c r="D93" s="159" t="s">
        <v>31221</v>
      </c>
      <c r="E93" s="685">
        <v>145000</v>
      </c>
      <c r="F93" s="118" t="s">
        <v>4</v>
      </c>
    </row>
    <row r="94" spans="1:6" ht="47.25">
      <c r="A94" s="58">
        <v>62</v>
      </c>
      <c r="B94" s="159" t="s">
        <v>6721</v>
      </c>
      <c r="C94" s="160" t="s">
        <v>31222</v>
      </c>
      <c r="D94" s="159" t="s">
        <v>31223</v>
      </c>
      <c r="E94" s="685">
        <v>80000</v>
      </c>
      <c r="F94" s="118" t="s">
        <v>4</v>
      </c>
    </row>
    <row r="95" spans="1:6" ht="47.25">
      <c r="A95" s="58">
        <v>63</v>
      </c>
      <c r="B95" s="159" t="s">
        <v>31224</v>
      </c>
      <c r="C95" s="160" t="s">
        <v>31225</v>
      </c>
      <c r="D95" s="159" t="s">
        <v>31226</v>
      </c>
      <c r="E95" s="685">
        <v>85000</v>
      </c>
      <c r="F95" s="118" t="s">
        <v>4</v>
      </c>
    </row>
    <row r="96" spans="1:6" ht="63">
      <c r="A96" s="58">
        <v>64</v>
      </c>
      <c r="B96" s="159" t="s">
        <v>31227</v>
      </c>
      <c r="C96" s="160" t="s">
        <v>31228</v>
      </c>
      <c r="D96" s="159" t="s">
        <v>31194</v>
      </c>
      <c r="E96" s="685">
        <v>162500</v>
      </c>
      <c r="F96" s="118" t="s">
        <v>4</v>
      </c>
    </row>
    <row r="97" spans="1:6" ht="47.25">
      <c r="A97" s="58">
        <v>65</v>
      </c>
      <c r="B97" s="159" t="s">
        <v>7425</v>
      </c>
      <c r="C97" s="160" t="s">
        <v>31229</v>
      </c>
      <c r="D97" s="159" t="s">
        <v>31155</v>
      </c>
      <c r="E97" s="685">
        <v>127500</v>
      </c>
      <c r="F97" s="118" t="s">
        <v>4</v>
      </c>
    </row>
    <row r="98" spans="1:6" ht="47.25">
      <c r="A98" s="58">
        <v>66</v>
      </c>
      <c r="B98" s="159" t="s">
        <v>31230</v>
      </c>
      <c r="C98" s="160" t="s">
        <v>31231</v>
      </c>
      <c r="D98" s="159" t="s">
        <v>31232</v>
      </c>
      <c r="E98" s="685">
        <v>42500</v>
      </c>
      <c r="F98" s="118" t="s">
        <v>4</v>
      </c>
    </row>
    <row r="99" spans="1:6" ht="47.25">
      <c r="A99" s="58">
        <v>67</v>
      </c>
      <c r="B99" s="159" t="s">
        <v>17135</v>
      </c>
      <c r="C99" s="160" t="s">
        <v>31233</v>
      </c>
      <c r="D99" s="159" t="s">
        <v>31232</v>
      </c>
      <c r="E99" s="685">
        <v>42500</v>
      </c>
      <c r="F99" s="118" t="s">
        <v>4</v>
      </c>
    </row>
    <row r="100" spans="1:6" ht="47.25">
      <c r="A100" s="58">
        <v>68</v>
      </c>
      <c r="B100" s="159" t="s">
        <v>31234</v>
      </c>
      <c r="C100" s="160" t="s">
        <v>31235</v>
      </c>
      <c r="D100" s="159" t="s">
        <v>31236</v>
      </c>
      <c r="E100" s="685">
        <v>55000</v>
      </c>
      <c r="F100" s="118" t="s">
        <v>4</v>
      </c>
    </row>
    <row r="101" spans="1:6" ht="47.25">
      <c r="A101" s="58">
        <v>69</v>
      </c>
      <c r="B101" s="159" t="s">
        <v>31237</v>
      </c>
      <c r="C101" s="160" t="s">
        <v>31238</v>
      </c>
      <c r="D101" s="159" t="s">
        <v>31239</v>
      </c>
      <c r="E101" s="685">
        <v>35000</v>
      </c>
      <c r="F101" s="118" t="s">
        <v>4</v>
      </c>
    </row>
    <row r="102" spans="1:6" ht="47.25">
      <c r="A102" s="58">
        <v>70</v>
      </c>
      <c r="B102" s="159" t="s">
        <v>31240</v>
      </c>
      <c r="C102" s="160" t="s">
        <v>31241</v>
      </c>
      <c r="D102" s="159" t="s">
        <v>31199</v>
      </c>
      <c r="E102" s="685">
        <v>25000</v>
      </c>
      <c r="F102" s="118" t="s">
        <v>4</v>
      </c>
    </row>
    <row r="103" spans="1:6" ht="63">
      <c r="A103" s="58">
        <v>71</v>
      </c>
      <c r="B103" s="159" t="s">
        <v>31242</v>
      </c>
      <c r="C103" s="160" t="s">
        <v>31243</v>
      </c>
      <c r="D103" s="159" t="s">
        <v>31244</v>
      </c>
      <c r="E103" s="685">
        <v>295000</v>
      </c>
      <c r="F103" s="118" t="s">
        <v>4</v>
      </c>
    </row>
    <row r="104" spans="1:6" ht="63">
      <c r="A104" s="58">
        <v>72</v>
      </c>
      <c r="B104" s="159" t="s">
        <v>31245</v>
      </c>
      <c r="C104" s="160" t="s">
        <v>31246</v>
      </c>
      <c r="D104" s="159" t="s">
        <v>31247</v>
      </c>
      <c r="E104" s="685">
        <v>250000</v>
      </c>
      <c r="F104" s="118" t="s">
        <v>4</v>
      </c>
    </row>
    <row r="105" spans="1:6" ht="47.25">
      <c r="A105" s="58">
        <v>73</v>
      </c>
      <c r="B105" s="159" t="s">
        <v>31248</v>
      </c>
      <c r="C105" s="160" t="s">
        <v>31249</v>
      </c>
      <c r="D105" s="159" t="s">
        <v>31179</v>
      </c>
      <c r="E105" s="685">
        <v>167500</v>
      </c>
      <c r="F105" s="118" t="s">
        <v>4</v>
      </c>
    </row>
    <row r="106" spans="1:6" ht="47.25">
      <c r="A106" s="58">
        <v>74</v>
      </c>
      <c r="B106" s="159" t="s">
        <v>17176</v>
      </c>
      <c r="C106" s="160" t="s">
        <v>31250</v>
      </c>
      <c r="D106" s="159" t="s">
        <v>31251</v>
      </c>
      <c r="E106" s="685">
        <v>265000</v>
      </c>
      <c r="F106" s="118" t="s">
        <v>4</v>
      </c>
    </row>
    <row r="107" spans="1:6" ht="47.25">
      <c r="A107" s="58">
        <v>75</v>
      </c>
      <c r="B107" s="159" t="s">
        <v>31252</v>
      </c>
      <c r="C107" s="160" t="s">
        <v>31253</v>
      </c>
      <c r="D107" s="159" t="s">
        <v>31126</v>
      </c>
      <c r="E107" s="685">
        <v>135000</v>
      </c>
      <c r="F107" s="118" t="s">
        <v>4</v>
      </c>
    </row>
    <row r="108" spans="1:6" ht="47.25">
      <c r="A108" s="58">
        <v>76</v>
      </c>
      <c r="B108" s="159" t="s">
        <v>31254</v>
      </c>
      <c r="C108" s="160" t="s">
        <v>31255</v>
      </c>
      <c r="D108" s="159" t="s">
        <v>31179</v>
      </c>
      <c r="E108" s="685">
        <v>167500</v>
      </c>
      <c r="F108" s="118" t="s">
        <v>4</v>
      </c>
    </row>
    <row r="109" spans="1:6" ht="63">
      <c r="A109" s="58">
        <v>77</v>
      </c>
      <c r="B109" s="159" t="s">
        <v>31256</v>
      </c>
      <c r="C109" s="160" t="s">
        <v>31257</v>
      </c>
      <c r="D109" s="159" t="s">
        <v>31258</v>
      </c>
      <c r="E109" s="685">
        <v>270000</v>
      </c>
      <c r="F109" s="118" t="s">
        <v>4</v>
      </c>
    </row>
    <row r="110" spans="1:6" ht="47.25">
      <c r="A110" s="58">
        <v>78</v>
      </c>
      <c r="B110" s="159" t="s">
        <v>31259</v>
      </c>
      <c r="C110" s="160" t="s">
        <v>31260</v>
      </c>
      <c r="D110" s="159" t="s">
        <v>31261</v>
      </c>
      <c r="E110" s="685">
        <v>192500</v>
      </c>
      <c r="F110" s="118" t="s">
        <v>4</v>
      </c>
    </row>
    <row r="111" spans="1:6" ht="47.25">
      <c r="A111" s="58">
        <v>79</v>
      </c>
      <c r="B111" s="159" t="s">
        <v>26040</v>
      </c>
      <c r="C111" s="160" t="s">
        <v>31262</v>
      </c>
      <c r="D111" s="159" t="s">
        <v>31140</v>
      </c>
      <c r="E111" s="685">
        <v>130000</v>
      </c>
      <c r="F111" s="118" t="s">
        <v>4</v>
      </c>
    </row>
    <row r="112" spans="1:6" ht="47.25">
      <c r="A112" s="58">
        <v>80</v>
      </c>
      <c r="B112" s="159" t="s">
        <v>31263</v>
      </c>
      <c r="C112" s="160" t="s">
        <v>31264</v>
      </c>
      <c r="D112" s="159" t="s">
        <v>31265</v>
      </c>
      <c r="E112" s="685">
        <v>112500</v>
      </c>
      <c r="F112" s="118" t="s">
        <v>4</v>
      </c>
    </row>
    <row r="113" spans="1:6" ht="47.25">
      <c r="A113" s="58">
        <v>81</v>
      </c>
      <c r="B113" s="159" t="s">
        <v>31266</v>
      </c>
      <c r="C113" s="160" t="s">
        <v>31267</v>
      </c>
      <c r="D113" s="159" t="s">
        <v>31226</v>
      </c>
      <c r="E113" s="685">
        <v>85000</v>
      </c>
      <c r="F113" s="118" t="s">
        <v>4</v>
      </c>
    </row>
    <row r="114" spans="1:6" ht="47.25">
      <c r="A114" s="58">
        <v>82</v>
      </c>
      <c r="B114" s="159" t="s">
        <v>31268</v>
      </c>
      <c r="C114" s="160" t="s">
        <v>31269</v>
      </c>
      <c r="D114" s="159" t="s">
        <v>31188</v>
      </c>
      <c r="E114" s="685">
        <v>125000</v>
      </c>
      <c r="F114" s="118" t="s">
        <v>4</v>
      </c>
    </row>
    <row r="115" spans="1:6" ht="47.25">
      <c r="A115" s="58">
        <v>83</v>
      </c>
      <c r="B115" s="159" t="s">
        <v>31270</v>
      </c>
      <c r="C115" s="160" t="s">
        <v>31271</v>
      </c>
      <c r="D115" s="159" t="s">
        <v>31194</v>
      </c>
      <c r="E115" s="685">
        <v>162500</v>
      </c>
      <c r="F115" s="118" t="s">
        <v>4</v>
      </c>
    </row>
    <row r="116" spans="1:6" ht="47.25">
      <c r="A116" s="58">
        <v>84</v>
      </c>
      <c r="B116" s="159" t="s">
        <v>1866</v>
      </c>
      <c r="C116" s="160" t="s">
        <v>31272</v>
      </c>
      <c r="D116" s="159" t="s">
        <v>31273</v>
      </c>
      <c r="E116" s="685">
        <v>285000</v>
      </c>
      <c r="F116" s="118" t="s">
        <v>4</v>
      </c>
    </row>
    <row r="117" spans="1:6" ht="47.25">
      <c r="A117" s="58">
        <v>85</v>
      </c>
      <c r="B117" s="159" t="s">
        <v>31274</v>
      </c>
      <c r="C117" s="160" t="s">
        <v>31275</v>
      </c>
      <c r="D117" s="159" t="s">
        <v>31276</v>
      </c>
      <c r="E117" s="685">
        <v>132500</v>
      </c>
      <c r="F117" s="118" t="s">
        <v>4</v>
      </c>
    </row>
    <row r="118" spans="1:6" ht="47.25">
      <c r="A118" s="58">
        <v>86</v>
      </c>
      <c r="B118" s="159" t="s">
        <v>31277</v>
      </c>
      <c r="C118" s="160" t="s">
        <v>31278</v>
      </c>
      <c r="D118" s="159" t="s">
        <v>31143</v>
      </c>
      <c r="E118" s="685">
        <v>117500</v>
      </c>
      <c r="F118" s="118" t="s">
        <v>4</v>
      </c>
    </row>
    <row r="119" spans="1:6" ht="47.25">
      <c r="A119" s="58">
        <v>87</v>
      </c>
      <c r="B119" s="159" t="s">
        <v>31279</v>
      </c>
      <c r="C119" s="160" t="s">
        <v>31280</v>
      </c>
      <c r="D119" s="159" t="s">
        <v>31221</v>
      </c>
      <c r="E119" s="685">
        <v>145000</v>
      </c>
      <c r="F119" s="118" t="s">
        <v>4</v>
      </c>
    </row>
    <row r="120" spans="1:6" ht="47.25">
      <c r="A120" s="58">
        <v>88</v>
      </c>
      <c r="B120" s="159" t="s">
        <v>31281</v>
      </c>
      <c r="C120" s="160" t="s">
        <v>31282</v>
      </c>
      <c r="D120" s="159" t="s">
        <v>31283</v>
      </c>
      <c r="E120" s="685">
        <v>92500</v>
      </c>
      <c r="F120" s="118" t="s">
        <v>4</v>
      </c>
    </row>
    <row r="121" spans="1:6" ht="47.25">
      <c r="A121" s="58">
        <v>89</v>
      </c>
      <c r="B121" s="159" t="s">
        <v>31284</v>
      </c>
      <c r="C121" s="160" t="s">
        <v>31285</v>
      </c>
      <c r="D121" s="159" t="s">
        <v>31286</v>
      </c>
      <c r="E121" s="685">
        <v>185000</v>
      </c>
      <c r="F121" s="118" t="s">
        <v>4</v>
      </c>
    </row>
    <row r="122" spans="1:6" ht="47.25">
      <c r="A122" s="58">
        <v>90</v>
      </c>
      <c r="B122" s="159" t="s">
        <v>31287</v>
      </c>
      <c r="C122" s="160" t="s">
        <v>31288</v>
      </c>
      <c r="D122" s="159" t="s">
        <v>31202</v>
      </c>
      <c r="E122" s="685">
        <v>120000</v>
      </c>
      <c r="F122" s="118" t="s">
        <v>4</v>
      </c>
    </row>
    <row r="123" spans="1:6" ht="47.25">
      <c r="A123" s="58">
        <v>91</v>
      </c>
      <c r="B123" s="159" t="s">
        <v>31289</v>
      </c>
      <c r="C123" s="160" t="s">
        <v>31290</v>
      </c>
      <c r="D123" s="159" t="s">
        <v>31283</v>
      </c>
      <c r="E123" s="685">
        <v>92500</v>
      </c>
      <c r="F123" s="118" t="s">
        <v>4</v>
      </c>
    </row>
    <row r="124" spans="1:6" ht="47.25">
      <c r="A124" s="58">
        <v>92</v>
      </c>
      <c r="B124" s="159" t="s">
        <v>31291</v>
      </c>
      <c r="C124" s="160" t="s">
        <v>31292</v>
      </c>
      <c r="D124" s="159" t="s">
        <v>31293</v>
      </c>
      <c r="E124" s="685">
        <v>200000</v>
      </c>
      <c r="F124" s="118" t="s">
        <v>4</v>
      </c>
    </row>
    <row r="125" spans="1:6" ht="47.25">
      <c r="A125" s="58">
        <v>93</v>
      </c>
      <c r="B125" s="159" t="s">
        <v>31294</v>
      </c>
      <c r="C125" s="160" t="s">
        <v>31295</v>
      </c>
      <c r="D125" s="159" t="s">
        <v>31126</v>
      </c>
      <c r="E125" s="685">
        <v>135000</v>
      </c>
      <c r="F125" s="118" t="s">
        <v>4</v>
      </c>
    </row>
    <row r="126" spans="1:6" ht="47.25">
      <c r="A126" s="58">
        <v>94</v>
      </c>
      <c r="B126" s="159" t="s">
        <v>11867</v>
      </c>
      <c r="C126" s="160" t="s">
        <v>31296</v>
      </c>
      <c r="D126" s="159" t="s">
        <v>31191</v>
      </c>
      <c r="E126" s="685">
        <v>110000</v>
      </c>
      <c r="F126" s="118" t="s">
        <v>4</v>
      </c>
    </row>
    <row r="127" spans="1:6" ht="47.25">
      <c r="A127" s="58">
        <v>95</v>
      </c>
      <c r="B127" s="159" t="s">
        <v>31297</v>
      </c>
      <c r="C127" s="160" t="s">
        <v>31298</v>
      </c>
      <c r="D127" s="159" t="s">
        <v>31299</v>
      </c>
      <c r="E127" s="685">
        <v>12500</v>
      </c>
      <c r="F127" s="118" t="s">
        <v>4</v>
      </c>
    </row>
    <row r="128" spans="1:6" ht="47.25">
      <c r="A128" s="58">
        <v>96</v>
      </c>
      <c r="B128" s="159" t="s">
        <v>652</v>
      </c>
      <c r="C128" s="160" t="s">
        <v>31300</v>
      </c>
      <c r="D128" s="159" t="s">
        <v>31301</v>
      </c>
      <c r="E128" s="685">
        <v>50000</v>
      </c>
      <c r="F128" s="118" t="s">
        <v>4</v>
      </c>
    </row>
    <row r="129" spans="1:6" ht="47.25">
      <c r="A129" s="58">
        <v>97</v>
      </c>
      <c r="B129" s="159" t="s">
        <v>31302</v>
      </c>
      <c r="C129" s="160" t="s">
        <v>31303</v>
      </c>
      <c r="D129" s="159" t="s">
        <v>31134</v>
      </c>
      <c r="E129" s="685">
        <v>52500</v>
      </c>
      <c r="F129" s="118" t="s">
        <v>4</v>
      </c>
    </row>
    <row r="130" spans="1:6" ht="47.25">
      <c r="A130" s="58">
        <v>98</v>
      </c>
      <c r="B130" s="159" t="s">
        <v>31304</v>
      </c>
      <c r="C130" s="160" t="s">
        <v>31305</v>
      </c>
      <c r="D130" s="159" t="s">
        <v>31306</v>
      </c>
      <c r="E130" s="685">
        <v>87500</v>
      </c>
      <c r="F130" s="118" t="s">
        <v>4</v>
      </c>
    </row>
    <row r="131" spans="1:6" ht="47.25">
      <c r="A131" s="58">
        <v>99</v>
      </c>
      <c r="B131" s="159" t="s">
        <v>31307</v>
      </c>
      <c r="C131" s="160" t="s">
        <v>31308</v>
      </c>
      <c r="D131" s="159" t="s">
        <v>31276</v>
      </c>
      <c r="E131" s="685">
        <v>132500</v>
      </c>
      <c r="F131" s="118" t="s">
        <v>4</v>
      </c>
    </row>
    <row r="132" spans="1:6" ht="47.25">
      <c r="A132" s="58">
        <v>100</v>
      </c>
      <c r="B132" s="159" t="s">
        <v>31309</v>
      </c>
      <c r="C132" s="160" t="s">
        <v>31310</v>
      </c>
      <c r="D132" s="159" t="s">
        <v>31311</v>
      </c>
      <c r="E132" s="685">
        <v>172500</v>
      </c>
      <c r="F132" s="118" t="s">
        <v>4</v>
      </c>
    </row>
    <row r="133" spans="1:6" ht="15.75">
      <c r="A133" s="58"/>
      <c r="B133" s="2172" t="s">
        <v>535</v>
      </c>
      <c r="C133" s="2172"/>
      <c r="D133" s="159"/>
      <c r="E133" s="685"/>
      <c r="F133" s="118"/>
    </row>
    <row r="134" spans="1:6" ht="63">
      <c r="A134" s="58">
        <v>101</v>
      </c>
      <c r="B134" s="115" t="s">
        <v>31312</v>
      </c>
      <c r="C134" s="160" t="s">
        <v>31313</v>
      </c>
      <c r="D134" s="115" t="s">
        <v>33855</v>
      </c>
      <c r="E134" s="685">
        <v>200000</v>
      </c>
      <c r="F134" s="118" t="s">
        <v>118</v>
      </c>
    </row>
    <row r="135" spans="1:6" ht="47.25">
      <c r="A135" s="58">
        <v>102</v>
      </c>
      <c r="B135" s="115" t="s">
        <v>31314</v>
      </c>
      <c r="C135" s="160" t="s">
        <v>31315</v>
      </c>
      <c r="D135" s="115" t="s">
        <v>31316</v>
      </c>
      <c r="E135" s="685">
        <v>400000</v>
      </c>
      <c r="F135" s="118" t="s">
        <v>118</v>
      </c>
    </row>
    <row r="136" spans="1:6" ht="47.25">
      <c r="A136" s="58">
        <v>103</v>
      </c>
      <c r="B136" s="115" t="s">
        <v>31317</v>
      </c>
      <c r="C136" s="160" t="s">
        <v>31318</v>
      </c>
      <c r="D136" s="115" t="s">
        <v>31319</v>
      </c>
      <c r="E136" s="685">
        <v>360000</v>
      </c>
      <c r="F136" s="118" t="s">
        <v>4</v>
      </c>
    </row>
    <row r="137" spans="1:6" ht="47.25">
      <c r="A137" s="58">
        <v>104</v>
      </c>
      <c r="B137" s="115" t="s">
        <v>31317</v>
      </c>
      <c r="C137" s="160" t="s">
        <v>31320</v>
      </c>
      <c r="D137" s="115" t="s">
        <v>31321</v>
      </c>
      <c r="E137" s="685">
        <v>100000</v>
      </c>
      <c r="F137" s="118" t="s">
        <v>4</v>
      </c>
    </row>
    <row r="138" spans="1:6" ht="47.25">
      <c r="A138" s="58">
        <v>105</v>
      </c>
      <c r="B138" s="115" t="s">
        <v>31317</v>
      </c>
      <c r="C138" s="160" t="s">
        <v>31322</v>
      </c>
      <c r="D138" s="115" t="s">
        <v>31323</v>
      </c>
      <c r="E138" s="685">
        <v>250000</v>
      </c>
      <c r="F138" s="118" t="s">
        <v>4</v>
      </c>
    </row>
    <row r="139" spans="1:6" ht="47.25">
      <c r="A139" s="58">
        <v>106</v>
      </c>
      <c r="B139" s="115" t="s">
        <v>31324</v>
      </c>
      <c r="C139" s="160" t="s">
        <v>31325</v>
      </c>
      <c r="D139" s="115" t="s">
        <v>31326</v>
      </c>
      <c r="E139" s="685">
        <v>1000000</v>
      </c>
      <c r="F139" s="118" t="s">
        <v>4</v>
      </c>
    </row>
    <row r="140" spans="1:6" ht="78.75">
      <c r="A140" s="58">
        <v>107</v>
      </c>
      <c r="B140" s="115" t="s">
        <v>31327</v>
      </c>
      <c r="C140" s="160" t="s">
        <v>31328</v>
      </c>
      <c r="D140" s="115" t="s">
        <v>33856</v>
      </c>
      <c r="E140" s="685">
        <v>500000</v>
      </c>
      <c r="F140" s="118" t="s">
        <v>118</v>
      </c>
    </row>
    <row r="141" spans="1:6" ht="47.25">
      <c r="A141" s="58">
        <v>108</v>
      </c>
      <c r="B141" s="115" t="s">
        <v>31330</v>
      </c>
      <c r="C141" s="160" t="s">
        <v>31329</v>
      </c>
      <c r="D141" s="115" t="s">
        <v>31332</v>
      </c>
      <c r="E141" s="685">
        <v>1900000</v>
      </c>
      <c r="F141" s="118" t="s">
        <v>4</v>
      </c>
    </row>
    <row r="142" spans="1:6" ht="78.75">
      <c r="A142" s="58">
        <v>109</v>
      </c>
      <c r="B142" s="115" t="s">
        <v>31333</v>
      </c>
      <c r="C142" s="160" t="s">
        <v>31331</v>
      </c>
      <c r="D142" s="115" t="s">
        <v>33857</v>
      </c>
      <c r="E142" s="685">
        <v>800000</v>
      </c>
      <c r="F142" s="118" t="s">
        <v>118</v>
      </c>
    </row>
    <row r="143" spans="1:6" ht="63">
      <c r="A143" s="58">
        <v>110</v>
      </c>
      <c r="B143" s="115" t="s">
        <v>31335</v>
      </c>
      <c r="C143" s="160" t="s">
        <v>31334</v>
      </c>
      <c r="D143" s="115" t="s">
        <v>33858</v>
      </c>
      <c r="E143" s="685">
        <v>800000</v>
      </c>
      <c r="F143" s="118" t="s">
        <v>118</v>
      </c>
    </row>
    <row r="144" spans="1:6" ht="47.25">
      <c r="A144" s="58">
        <v>111</v>
      </c>
      <c r="B144" s="115" t="s">
        <v>31337</v>
      </c>
      <c r="C144" s="160" t="s">
        <v>31336</v>
      </c>
      <c r="D144" s="115" t="s">
        <v>31339</v>
      </c>
      <c r="E144" s="685">
        <v>900000</v>
      </c>
      <c r="F144" s="118" t="s">
        <v>4</v>
      </c>
    </row>
    <row r="145" spans="1:6" ht="47.25">
      <c r="A145" s="58">
        <v>112</v>
      </c>
      <c r="B145" s="115" t="s">
        <v>31340</v>
      </c>
      <c r="C145" s="160" t="s">
        <v>31338</v>
      </c>
      <c r="D145" s="115" t="s">
        <v>31342</v>
      </c>
      <c r="E145" s="685">
        <v>900000</v>
      </c>
      <c r="F145" s="118" t="s">
        <v>4</v>
      </c>
    </row>
    <row r="146" spans="1:6" ht="63">
      <c r="A146" s="58">
        <v>113</v>
      </c>
      <c r="B146" s="115" t="s">
        <v>31343</v>
      </c>
      <c r="C146" s="160" t="s">
        <v>31341</v>
      </c>
      <c r="D146" s="115" t="s">
        <v>33859</v>
      </c>
      <c r="E146" s="685">
        <v>900000</v>
      </c>
      <c r="F146" s="118" t="s">
        <v>4</v>
      </c>
    </row>
    <row r="147" spans="1:6" ht="47.25">
      <c r="A147" s="58">
        <v>114</v>
      </c>
      <c r="B147" s="115" t="s">
        <v>31330</v>
      </c>
      <c r="C147" s="160" t="s">
        <v>31344</v>
      </c>
      <c r="D147" s="115" t="s">
        <v>31346</v>
      </c>
      <c r="E147" s="685">
        <v>366569</v>
      </c>
      <c r="F147" s="118" t="s">
        <v>4</v>
      </c>
    </row>
    <row r="148" spans="1:6" ht="63">
      <c r="A148" s="58">
        <v>115</v>
      </c>
      <c r="B148" s="115" t="s">
        <v>31347</v>
      </c>
      <c r="C148" s="160" t="s">
        <v>31345</v>
      </c>
      <c r="D148" s="115" t="s">
        <v>31349</v>
      </c>
      <c r="E148" s="685">
        <v>300000</v>
      </c>
      <c r="F148" s="118" t="s">
        <v>118</v>
      </c>
    </row>
    <row r="149" spans="1:6" ht="47.25">
      <c r="A149" s="58">
        <v>116</v>
      </c>
      <c r="B149" s="115" t="s">
        <v>33193</v>
      </c>
      <c r="C149" s="160" t="s">
        <v>31348</v>
      </c>
      <c r="D149" s="115" t="s">
        <v>33194</v>
      </c>
      <c r="E149" s="685">
        <v>500000</v>
      </c>
      <c r="F149" s="118" t="s">
        <v>118</v>
      </c>
    </row>
    <row r="150" spans="1:6" ht="47.25">
      <c r="A150" s="58">
        <v>117</v>
      </c>
      <c r="B150" s="115" t="s">
        <v>33195</v>
      </c>
      <c r="C150" s="160" t="s">
        <v>33196</v>
      </c>
      <c r="D150" s="115" t="s">
        <v>33197</v>
      </c>
      <c r="E150" s="685">
        <v>300000</v>
      </c>
      <c r="F150" s="118" t="s">
        <v>118</v>
      </c>
    </row>
    <row r="151" spans="1:6" ht="78.75">
      <c r="A151" s="58">
        <v>118</v>
      </c>
      <c r="B151" s="115" t="s">
        <v>33198</v>
      </c>
      <c r="C151" s="160" t="s">
        <v>33199</v>
      </c>
      <c r="D151" s="115" t="s">
        <v>33200</v>
      </c>
      <c r="E151" s="685">
        <v>500000</v>
      </c>
      <c r="F151" s="118" t="s">
        <v>118</v>
      </c>
    </row>
    <row r="152" spans="1:6" ht="78.75">
      <c r="A152" s="58">
        <v>119</v>
      </c>
      <c r="B152" s="115" t="s">
        <v>31333</v>
      </c>
      <c r="C152" s="160" t="s">
        <v>33201</v>
      </c>
      <c r="D152" s="115" t="s">
        <v>33200</v>
      </c>
      <c r="E152" s="685">
        <v>500000</v>
      </c>
      <c r="F152" s="118" t="s">
        <v>118</v>
      </c>
    </row>
    <row r="153" spans="1:6" ht="78.75">
      <c r="A153" s="58">
        <v>120</v>
      </c>
      <c r="B153" s="115" t="s">
        <v>20013</v>
      </c>
      <c r="C153" s="160" t="s">
        <v>33202</v>
      </c>
      <c r="D153" s="115" t="s">
        <v>33203</v>
      </c>
      <c r="E153" s="685">
        <v>500000</v>
      </c>
      <c r="F153" s="118" t="s">
        <v>118</v>
      </c>
    </row>
    <row r="154" spans="1:6" ht="15.75">
      <c r="A154" s="58"/>
      <c r="B154" s="2158" t="s">
        <v>19798</v>
      </c>
      <c r="C154" s="2158"/>
      <c r="D154" s="115"/>
      <c r="E154" s="685"/>
      <c r="F154" s="118"/>
    </row>
    <row r="155" spans="1:6" ht="47.25">
      <c r="A155" s="58">
        <v>121</v>
      </c>
      <c r="B155" s="115" t="s">
        <v>31219</v>
      </c>
      <c r="C155" s="160" t="s">
        <v>31125</v>
      </c>
      <c r="D155" s="115" t="s">
        <v>33850</v>
      </c>
      <c r="E155" s="685">
        <v>500000</v>
      </c>
      <c r="F155" s="118" t="s">
        <v>4</v>
      </c>
    </row>
    <row r="156" spans="1:6" ht="47.25">
      <c r="A156" s="58">
        <v>122</v>
      </c>
      <c r="B156" s="115" t="s">
        <v>31350</v>
      </c>
      <c r="C156" s="160" t="s">
        <v>31128</v>
      </c>
      <c r="D156" s="115" t="s">
        <v>31342</v>
      </c>
      <c r="E156" s="685">
        <v>900000</v>
      </c>
      <c r="F156" s="118" t="s">
        <v>4</v>
      </c>
    </row>
    <row r="157" spans="1:6" ht="63">
      <c r="A157" s="58">
        <v>123</v>
      </c>
      <c r="B157" s="115" t="s">
        <v>31156</v>
      </c>
      <c r="C157" s="160" t="s">
        <v>31131</v>
      </c>
      <c r="D157" s="115" t="s">
        <v>31351</v>
      </c>
      <c r="E157" s="685">
        <v>100000</v>
      </c>
      <c r="F157" s="118" t="s">
        <v>118</v>
      </c>
    </row>
    <row r="158" spans="1:6" ht="47.25">
      <c r="A158" s="58">
        <v>124</v>
      </c>
      <c r="B158" s="115" t="s">
        <v>31156</v>
      </c>
      <c r="C158" s="160" t="s">
        <v>31133</v>
      </c>
      <c r="D158" s="115" t="s">
        <v>33851</v>
      </c>
      <c r="E158" s="685">
        <v>100000</v>
      </c>
      <c r="F158" s="118" t="s">
        <v>4</v>
      </c>
    </row>
    <row r="159" spans="1:6" ht="47.25">
      <c r="A159" s="58">
        <v>125</v>
      </c>
      <c r="B159" s="115" t="s">
        <v>31186</v>
      </c>
      <c r="C159" s="160" t="s">
        <v>31136</v>
      </c>
      <c r="D159" s="115" t="s">
        <v>33852</v>
      </c>
      <c r="E159" s="685">
        <v>300000</v>
      </c>
      <c r="F159" s="118" t="s">
        <v>4</v>
      </c>
    </row>
    <row r="160" spans="1:6" ht="47.25">
      <c r="A160" s="58">
        <v>126</v>
      </c>
      <c r="B160" s="115" t="s">
        <v>31197</v>
      </c>
      <c r="C160" s="160" t="s">
        <v>31139</v>
      </c>
      <c r="D160" s="115" t="s">
        <v>33853</v>
      </c>
      <c r="E160" s="685">
        <v>500000</v>
      </c>
      <c r="F160" s="118" t="s">
        <v>4</v>
      </c>
    </row>
    <row r="161" spans="1:6" ht="47.25">
      <c r="A161" s="58">
        <v>127</v>
      </c>
      <c r="B161" s="115" t="s">
        <v>31352</v>
      </c>
      <c r="C161" s="160" t="s">
        <v>31142</v>
      </c>
      <c r="D161" s="115" t="s">
        <v>31342</v>
      </c>
      <c r="E161" s="685">
        <v>900000</v>
      </c>
      <c r="F161" s="118" t="s">
        <v>4</v>
      </c>
    </row>
    <row r="162" spans="1:6" ht="47.25">
      <c r="A162" s="58">
        <v>128</v>
      </c>
      <c r="B162" s="115" t="s">
        <v>31353</v>
      </c>
      <c r="C162" s="160" t="s">
        <v>31144</v>
      </c>
      <c r="D162" s="115" t="s">
        <v>33852</v>
      </c>
      <c r="E162" s="685">
        <v>300000</v>
      </c>
      <c r="F162" s="118" t="s">
        <v>4</v>
      </c>
    </row>
    <row r="163" spans="1:6" ht="47.25">
      <c r="A163" s="58">
        <v>129</v>
      </c>
      <c r="B163" s="115" t="s">
        <v>31354</v>
      </c>
      <c r="C163" s="160" t="s">
        <v>31146</v>
      </c>
      <c r="D163" s="115" t="s">
        <v>33854</v>
      </c>
      <c r="E163" s="685">
        <v>500000</v>
      </c>
      <c r="F163" s="118" t="s">
        <v>4</v>
      </c>
    </row>
    <row r="164" spans="1:6" ht="47.25">
      <c r="A164" s="58">
        <v>130</v>
      </c>
      <c r="B164" s="115" t="s">
        <v>31355</v>
      </c>
      <c r="C164" s="160" t="s">
        <v>31148</v>
      </c>
      <c r="D164" s="115" t="s">
        <v>31356</v>
      </c>
      <c r="E164" s="685">
        <v>200000</v>
      </c>
      <c r="F164" s="118" t="s">
        <v>4</v>
      </c>
    </row>
    <row r="165" spans="1:6" ht="47.25">
      <c r="A165" s="58">
        <v>131</v>
      </c>
      <c r="B165" s="115" t="s">
        <v>31266</v>
      </c>
      <c r="C165" s="160" t="s">
        <v>31151</v>
      </c>
      <c r="D165" s="115" t="s">
        <v>31342</v>
      </c>
      <c r="E165" s="685">
        <v>900000</v>
      </c>
      <c r="F165" s="118" t="s">
        <v>4</v>
      </c>
    </row>
    <row r="166" spans="1:6" ht="63">
      <c r="A166" s="58">
        <v>132</v>
      </c>
      <c r="B166" s="115" t="s">
        <v>31357</v>
      </c>
      <c r="C166" s="160" t="s">
        <v>31154</v>
      </c>
      <c r="D166" s="115" t="s">
        <v>31358</v>
      </c>
      <c r="E166" s="685">
        <v>400000</v>
      </c>
      <c r="F166" s="118" t="s">
        <v>4</v>
      </c>
    </row>
    <row r="167" spans="1:6" ht="47.25">
      <c r="A167" s="58">
        <v>133</v>
      </c>
      <c r="B167" s="115" t="s">
        <v>31263</v>
      </c>
      <c r="C167" s="160" t="s">
        <v>31157</v>
      </c>
      <c r="D167" s="115" t="s">
        <v>31342</v>
      </c>
      <c r="E167" s="685">
        <v>900000</v>
      </c>
      <c r="F167" s="118" t="s">
        <v>4</v>
      </c>
    </row>
    <row r="168" spans="1:6" ht="47.25">
      <c r="A168" s="58">
        <v>134</v>
      </c>
      <c r="B168" s="115" t="s">
        <v>31359</v>
      </c>
      <c r="C168" s="160" t="s">
        <v>31160</v>
      </c>
      <c r="D168" s="115" t="s">
        <v>31360</v>
      </c>
      <c r="E168" s="685">
        <v>1200000</v>
      </c>
      <c r="F168" s="118" t="s">
        <v>4</v>
      </c>
    </row>
    <row r="169" spans="1:6" ht="78.75">
      <c r="A169" s="58">
        <v>135</v>
      </c>
      <c r="B169" s="115" t="s">
        <v>31215</v>
      </c>
      <c r="C169" s="160" t="s">
        <v>31163</v>
      </c>
      <c r="D169" s="115" t="s">
        <v>31361</v>
      </c>
      <c r="E169" s="685">
        <v>600000</v>
      </c>
      <c r="F169" s="118" t="s">
        <v>118</v>
      </c>
    </row>
    <row r="170" spans="1:6" ht="47.25">
      <c r="A170" s="58">
        <v>136</v>
      </c>
      <c r="B170" s="115" t="s">
        <v>11867</v>
      </c>
      <c r="C170" s="160" t="s">
        <v>31166</v>
      </c>
      <c r="D170" s="115" t="s">
        <v>31362</v>
      </c>
      <c r="E170" s="685">
        <v>1200000</v>
      </c>
      <c r="F170" s="118" t="s">
        <v>4</v>
      </c>
    </row>
    <row r="171" spans="1:6" ht="47.25">
      <c r="A171" s="58">
        <v>137</v>
      </c>
      <c r="B171" s="115" t="s">
        <v>31302</v>
      </c>
      <c r="C171" s="160" t="s">
        <v>31167</v>
      </c>
      <c r="D171" s="115" t="s">
        <v>31363</v>
      </c>
      <c r="E171" s="685">
        <v>1200000</v>
      </c>
      <c r="F171" s="118" t="s">
        <v>4</v>
      </c>
    </row>
    <row r="172" spans="1:6" ht="47.25">
      <c r="A172" s="58">
        <v>138</v>
      </c>
      <c r="B172" s="115" t="s">
        <v>31230</v>
      </c>
      <c r="C172" s="160" t="s">
        <v>31170</v>
      </c>
      <c r="D172" s="115" t="s">
        <v>31342</v>
      </c>
      <c r="E172" s="685">
        <v>900000</v>
      </c>
      <c r="F172" s="118" t="s">
        <v>4</v>
      </c>
    </row>
    <row r="173" spans="1:6" ht="47.25">
      <c r="A173" s="58">
        <v>139</v>
      </c>
      <c r="B173" s="115" t="s">
        <v>7425</v>
      </c>
      <c r="C173" s="160" t="s">
        <v>31172</v>
      </c>
      <c r="D173" s="115" t="s">
        <v>31346</v>
      </c>
      <c r="E173" s="685">
        <v>300000</v>
      </c>
      <c r="F173" s="118" t="s">
        <v>4</v>
      </c>
    </row>
    <row r="174" spans="1:6" ht="47.25">
      <c r="A174" s="58">
        <v>140</v>
      </c>
      <c r="B174" s="115" t="s">
        <v>1835</v>
      </c>
      <c r="C174" s="160" t="s">
        <v>31175</v>
      </c>
      <c r="D174" s="115" t="s">
        <v>33850</v>
      </c>
      <c r="E174" s="685">
        <v>300000</v>
      </c>
      <c r="F174" s="118" t="s">
        <v>4</v>
      </c>
    </row>
    <row r="175" spans="1:6" ht="47.25">
      <c r="A175" s="58">
        <v>141</v>
      </c>
      <c r="B175" s="115" t="s">
        <v>31224</v>
      </c>
      <c r="C175" s="160" t="s">
        <v>31178</v>
      </c>
      <c r="D175" s="115" t="s">
        <v>31346</v>
      </c>
      <c r="E175" s="685">
        <v>350000</v>
      </c>
      <c r="F175" s="118" t="s">
        <v>4</v>
      </c>
    </row>
    <row r="176" spans="1:6" ht="47.25">
      <c r="A176" s="58">
        <v>142</v>
      </c>
      <c r="B176" s="115" t="s">
        <v>31234</v>
      </c>
      <c r="C176" s="160" t="s">
        <v>31181</v>
      </c>
      <c r="D176" s="115" t="s">
        <v>31342</v>
      </c>
      <c r="E176" s="685">
        <v>900000</v>
      </c>
      <c r="F176" s="118" t="s">
        <v>4</v>
      </c>
    </row>
    <row r="177" spans="1:6" ht="47.25">
      <c r="A177" s="58">
        <v>143</v>
      </c>
      <c r="B177" s="115" t="s">
        <v>17135</v>
      </c>
      <c r="C177" s="160" t="s">
        <v>31184</v>
      </c>
      <c r="D177" s="115" t="s">
        <v>31342</v>
      </c>
      <c r="E177" s="685">
        <v>900000</v>
      </c>
      <c r="F177" s="118" t="s">
        <v>4</v>
      </c>
    </row>
    <row r="178" spans="1:6" ht="47.25">
      <c r="A178" s="58">
        <v>144</v>
      </c>
      <c r="B178" s="115" t="s">
        <v>31130</v>
      </c>
      <c r="C178" s="160" t="s">
        <v>31187</v>
      </c>
      <c r="D178" s="115" t="s">
        <v>31342</v>
      </c>
      <c r="E178" s="685">
        <v>900000</v>
      </c>
      <c r="F178" s="118" t="s">
        <v>4</v>
      </c>
    </row>
    <row r="179" spans="1:6" ht="15.75">
      <c r="A179" s="58"/>
      <c r="B179" s="2158" t="s">
        <v>662</v>
      </c>
      <c r="C179" s="2158"/>
      <c r="D179" s="115"/>
      <c r="E179" s="685"/>
      <c r="F179" s="118"/>
    </row>
    <row r="180" spans="1:6" ht="63">
      <c r="A180" s="58">
        <v>145</v>
      </c>
      <c r="B180" s="115" t="s">
        <v>31364</v>
      </c>
      <c r="C180" s="160" t="s">
        <v>31365</v>
      </c>
      <c r="D180" s="115" t="s">
        <v>31366</v>
      </c>
      <c r="E180" s="685">
        <v>70000</v>
      </c>
      <c r="F180" s="118" t="s">
        <v>118</v>
      </c>
    </row>
    <row r="181" spans="1:6" ht="63">
      <c r="A181" s="58">
        <v>146</v>
      </c>
      <c r="B181" s="115" t="s">
        <v>31364</v>
      </c>
      <c r="C181" s="160" t="s">
        <v>31367</v>
      </c>
      <c r="D181" s="115" t="s">
        <v>33860</v>
      </c>
      <c r="E181" s="685">
        <v>50000</v>
      </c>
      <c r="F181" s="118" t="s">
        <v>4</v>
      </c>
    </row>
    <row r="182" spans="1:6" ht="63">
      <c r="A182" s="58">
        <v>147</v>
      </c>
      <c r="B182" s="115" t="s">
        <v>31368</v>
      </c>
      <c r="C182" s="160" t="s">
        <v>31369</v>
      </c>
      <c r="D182" s="115" t="s">
        <v>31366</v>
      </c>
      <c r="E182" s="685">
        <v>70000</v>
      </c>
      <c r="F182" s="118" t="s">
        <v>118</v>
      </c>
    </row>
    <row r="183" spans="1:6" ht="63">
      <c r="A183" s="58">
        <v>148</v>
      </c>
      <c r="B183" s="115" t="s">
        <v>31368</v>
      </c>
      <c r="C183" s="160" t="s">
        <v>31370</v>
      </c>
      <c r="D183" s="115" t="s">
        <v>33860</v>
      </c>
      <c r="E183" s="685">
        <v>50000</v>
      </c>
      <c r="F183" s="118" t="s">
        <v>4</v>
      </c>
    </row>
    <row r="184" spans="1:6" ht="63">
      <c r="A184" s="58">
        <v>149</v>
      </c>
      <c r="B184" s="115" t="s">
        <v>31371</v>
      </c>
      <c r="C184" s="160" t="s">
        <v>31372</v>
      </c>
      <c r="D184" s="115" t="s">
        <v>31366</v>
      </c>
      <c r="E184" s="685">
        <v>70000</v>
      </c>
      <c r="F184" s="118" t="s">
        <v>118</v>
      </c>
    </row>
    <row r="185" spans="1:6" ht="63">
      <c r="A185" s="58">
        <v>150</v>
      </c>
      <c r="B185" s="115" t="s">
        <v>31371</v>
      </c>
      <c r="C185" s="160" t="s">
        <v>31373</v>
      </c>
      <c r="D185" s="115" t="s">
        <v>33860</v>
      </c>
      <c r="E185" s="685">
        <v>50000</v>
      </c>
      <c r="F185" s="118" t="s">
        <v>4</v>
      </c>
    </row>
    <row r="186" spans="1:6" ht="63">
      <c r="A186" s="58">
        <v>151</v>
      </c>
      <c r="B186" s="115" t="s">
        <v>31374</v>
      </c>
      <c r="C186" s="160" t="s">
        <v>33204</v>
      </c>
      <c r="D186" s="115" t="s">
        <v>33860</v>
      </c>
      <c r="E186" s="685">
        <v>50000</v>
      </c>
      <c r="F186" s="118" t="s">
        <v>4</v>
      </c>
    </row>
    <row r="187" spans="1:6" ht="63">
      <c r="A187" s="58">
        <v>152</v>
      </c>
      <c r="B187" s="115" t="s">
        <v>31376</v>
      </c>
      <c r="C187" s="160" t="s">
        <v>31375</v>
      </c>
      <c r="D187" s="115" t="s">
        <v>33860</v>
      </c>
      <c r="E187" s="685">
        <v>50000</v>
      </c>
      <c r="F187" s="118" t="s">
        <v>4</v>
      </c>
    </row>
    <row r="188" spans="1:6" ht="47.25">
      <c r="A188" s="58">
        <v>153</v>
      </c>
      <c r="B188" s="115" t="s">
        <v>31378</v>
      </c>
      <c r="C188" s="160" t="s">
        <v>31377</v>
      </c>
      <c r="D188" s="115" t="s">
        <v>31366</v>
      </c>
      <c r="E188" s="685">
        <v>80000</v>
      </c>
      <c r="F188" s="118" t="s">
        <v>118</v>
      </c>
    </row>
    <row r="189" spans="1:6" ht="47.25">
      <c r="A189" s="58">
        <v>154</v>
      </c>
      <c r="B189" s="115" t="s">
        <v>31378</v>
      </c>
      <c r="C189" s="160" t="s">
        <v>31379</v>
      </c>
      <c r="D189" s="115" t="s">
        <v>33861</v>
      </c>
      <c r="E189" s="685">
        <v>200000</v>
      </c>
      <c r="F189" s="118" t="s">
        <v>4</v>
      </c>
    </row>
    <row r="190" spans="1:6" ht="63">
      <c r="A190" s="58">
        <v>155</v>
      </c>
      <c r="B190" s="115" t="s">
        <v>31381</v>
      </c>
      <c r="C190" s="160" t="s">
        <v>31380</v>
      </c>
      <c r="D190" s="115" t="s">
        <v>33862</v>
      </c>
      <c r="E190" s="685">
        <v>380000</v>
      </c>
      <c r="F190" s="118" t="s">
        <v>4</v>
      </c>
    </row>
    <row r="191" spans="1:6" ht="47.25">
      <c r="A191" s="58">
        <v>156</v>
      </c>
      <c r="B191" s="115" t="s">
        <v>31383</v>
      </c>
      <c r="C191" s="160" t="s">
        <v>31382</v>
      </c>
      <c r="D191" s="115" t="s">
        <v>31385</v>
      </c>
      <c r="E191" s="685">
        <v>50000</v>
      </c>
      <c r="F191" s="118" t="s">
        <v>118</v>
      </c>
    </row>
    <row r="192" spans="1:6" ht="47.25">
      <c r="A192" s="58">
        <v>157</v>
      </c>
      <c r="B192" s="115" t="s">
        <v>31386</v>
      </c>
      <c r="C192" s="160" t="s">
        <v>31384</v>
      </c>
      <c r="D192" s="115" t="s">
        <v>31385</v>
      </c>
      <c r="E192" s="685">
        <v>50000</v>
      </c>
      <c r="F192" s="118" t="s">
        <v>118</v>
      </c>
    </row>
    <row r="193" spans="1:6" ht="47.25">
      <c r="A193" s="58">
        <v>158</v>
      </c>
      <c r="B193" s="115" t="s">
        <v>31388</v>
      </c>
      <c r="C193" s="160" t="s">
        <v>31387</v>
      </c>
      <c r="D193" s="115" t="s">
        <v>31385</v>
      </c>
      <c r="E193" s="685">
        <v>70000</v>
      </c>
      <c r="F193" s="118" t="s">
        <v>118</v>
      </c>
    </row>
    <row r="194" spans="1:6" ht="47.25">
      <c r="A194" s="58">
        <v>159</v>
      </c>
      <c r="B194" s="115" t="s">
        <v>31390</v>
      </c>
      <c r="C194" s="160" t="s">
        <v>31389</v>
      </c>
      <c r="D194" s="115" t="s">
        <v>33863</v>
      </c>
      <c r="E194" s="685">
        <v>60000</v>
      </c>
      <c r="F194" s="118" t="s">
        <v>4</v>
      </c>
    </row>
    <row r="195" spans="1:6" ht="47.25">
      <c r="A195" s="58">
        <v>160</v>
      </c>
      <c r="B195" s="115" t="s">
        <v>31392</v>
      </c>
      <c r="C195" s="160" t="s">
        <v>31391</v>
      </c>
      <c r="D195" s="115" t="s">
        <v>31394</v>
      </c>
      <c r="E195" s="685">
        <v>100000</v>
      </c>
      <c r="F195" s="118" t="s">
        <v>118</v>
      </c>
    </row>
    <row r="196" spans="1:6" ht="47.25">
      <c r="A196" s="58">
        <v>161</v>
      </c>
      <c r="B196" s="115" t="s">
        <v>31395</v>
      </c>
      <c r="C196" s="160" t="s">
        <v>31393</v>
      </c>
      <c r="D196" s="115" t="s">
        <v>33864</v>
      </c>
      <c r="E196" s="685">
        <v>150000</v>
      </c>
      <c r="F196" s="118" t="s">
        <v>118</v>
      </c>
    </row>
    <row r="197" spans="1:6" ht="31.5">
      <c r="A197" s="58">
        <v>162</v>
      </c>
      <c r="B197" s="115" t="s">
        <v>31397</v>
      </c>
      <c r="C197" s="160" t="s">
        <v>31396</v>
      </c>
      <c r="D197" s="115" t="s">
        <v>31399</v>
      </c>
      <c r="E197" s="685">
        <v>50000</v>
      </c>
      <c r="F197" s="118" t="s">
        <v>118</v>
      </c>
    </row>
    <row r="198" spans="1:6" ht="47.25">
      <c r="A198" s="58">
        <v>163</v>
      </c>
      <c r="B198" s="115" t="s">
        <v>31402</v>
      </c>
      <c r="C198" s="160" t="s">
        <v>31401</v>
      </c>
      <c r="D198" s="115" t="s">
        <v>33863</v>
      </c>
      <c r="E198" s="685">
        <v>70000</v>
      </c>
      <c r="F198" s="118" t="s">
        <v>4</v>
      </c>
    </row>
    <row r="199" spans="1:6" ht="31.5">
      <c r="A199" s="58">
        <v>164</v>
      </c>
      <c r="B199" s="115" t="s">
        <v>31404</v>
      </c>
      <c r="C199" s="160" t="s">
        <v>31403</v>
      </c>
      <c r="D199" s="115" t="s">
        <v>33866</v>
      </c>
      <c r="E199" s="685">
        <v>300000</v>
      </c>
      <c r="F199" s="118" t="s">
        <v>4</v>
      </c>
    </row>
    <row r="200" spans="1:6" ht="47.25">
      <c r="A200" s="58">
        <v>165</v>
      </c>
      <c r="B200" s="115" t="s">
        <v>31404</v>
      </c>
      <c r="C200" s="160" t="s">
        <v>31405</v>
      </c>
      <c r="D200" s="115" t="s">
        <v>33867</v>
      </c>
      <c r="E200" s="685">
        <v>100000</v>
      </c>
      <c r="F200" s="118" t="s">
        <v>4</v>
      </c>
    </row>
    <row r="201" spans="1:6" ht="63">
      <c r="A201" s="58">
        <v>166</v>
      </c>
      <c r="B201" s="115" t="s">
        <v>31407</v>
      </c>
      <c r="C201" s="160" t="s">
        <v>31406</v>
      </c>
      <c r="D201" s="115" t="s">
        <v>33205</v>
      </c>
      <c r="E201" s="685">
        <v>80000</v>
      </c>
      <c r="F201" s="118" t="s">
        <v>118</v>
      </c>
    </row>
    <row r="202" spans="1:6" ht="63">
      <c r="A202" s="58">
        <v>167</v>
      </c>
      <c r="B202" s="115" t="s">
        <v>31409</v>
      </c>
      <c r="C202" s="160" t="s">
        <v>31408</v>
      </c>
      <c r="D202" s="115" t="s">
        <v>33868</v>
      </c>
      <c r="E202" s="685">
        <v>200000</v>
      </c>
      <c r="F202" s="118" t="s">
        <v>4</v>
      </c>
    </row>
    <row r="203" spans="1:6" ht="47.25">
      <c r="A203" s="58">
        <v>168</v>
      </c>
      <c r="B203" s="115" t="s">
        <v>31411</v>
      </c>
      <c r="C203" s="160" t="s">
        <v>31410</v>
      </c>
      <c r="D203" s="115" t="s">
        <v>33950</v>
      </c>
      <c r="E203" s="685">
        <v>100000</v>
      </c>
      <c r="F203" s="118" t="s">
        <v>4</v>
      </c>
    </row>
    <row r="204" spans="1:6" ht="15.75">
      <c r="A204" s="118"/>
      <c r="B204" s="1"/>
      <c r="C204" s="113" t="s">
        <v>15</v>
      </c>
      <c r="D204" s="1"/>
      <c r="E204" s="1304">
        <f>SUM(E29:E203)</f>
        <v>56788203.950000003</v>
      </c>
      <c r="F204" s="1"/>
    </row>
    <row r="205" spans="1:6" ht="75" customHeight="1">
      <c r="A205" s="2143" t="s">
        <v>20503</v>
      </c>
      <c r="B205" s="2143"/>
      <c r="C205" s="2143"/>
      <c r="D205" s="2143" t="s">
        <v>1392</v>
      </c>
      <c r="E205" s="2143"/>
      <c r="F205" s="2143"/>
    </row>
    <row r="216" spans="1:6" ht="47.25">
      <c r="A216" s="118">
        <v>155</v>
      </c>
      <c r="B216" s="115" t="s">
        <v>31400</v>
      </c>
      <c r="C216" s="160" t="s">
        <v>31398</v>
      </c>
      <c r="D216" s="162" t="s">
        <v>33865</v>
      </c>
      <c r="E216" s="992">
        <v>500000</v>
      </c>
      <c r="F216" s="118" t="s">
        <v>4</v>
      </c>
    </row>
    <row r="221" spans="1:6">
      <c r="E221" s="553">
        <f>E216+E204+E18</f>
        <v>109040875.47</v>
      </c>
    </row>
  </sheetData>
  <mergeCells count="20">
    <mergeCell ref="B33:C33"/>
    <mergeCell ref="D205:F205"/>
    <mergeCell ref="B54:C54"/>
    <mergeCell ref="B56:C56"/>
    <mergeCell ref="B133:C133"/>
    <mergeCell ref="B154:C154"/>
    <mergeCell ref="B179:C179"/>
    <mergeCell ref="A205:C205"/>
    <mergeCell ref="B13:C13"/>
    <mergeCell ref="B28:C28"/>
    <mergeCell ref="B15:C15"/>
    <mergeCell ref="B30:C30"/>
    <mergeCell ref="A1:F1"/>
    <mergeCell ref="A2:F2"/>
    <mergeCell ref="A3:F3"/>
    <mergeCell ref="B5:C5"/>
    <mergeCell ref="B9:C9"/>
    <mergeCell ref="A24:F24"/>
    <mergeCell ref="A25:F25"/>
    <mergeCell ref="A26:F26"/>
  </mergeCells>
  <pageMargins left="0.7" right="0.7" top="0.75" bottom="0.75" header="0.3" footer="0.3"/>
  <pageSetup orientation="landscape" r:id="rId1"/>
</worksheet>
</file>

<file path=xl/worksheets/sheet238.xml><?xml version="1.0" encoding="utf-8"?>
<worksheet xmlns="http://schemas.openxmlformats.org/spreadsheetml/2006/main" xmlns:r="http://schemas.openxmlformats.org/officeDocument/2006/relationships">
  <sheetPr>
    <tabColor theme="5" tint="-0.499984740745262"/>
  </sheetPr>
  <dimension ref="A1:K81"/>
  <sheetViews>
    <sheetView topLeftCell="A41" workbookViewId="0">
      <selection activeCell="D44" sqref="D44"/>
    </sheetView>
  </sheetViews>
  <sheetFormatPr defaultRowHeight="15"/>
  <cols>
    <col min="1" max="1" width="6.7109375" style="1404" customWidth="1"/>
    <col min="2" max="2" width="17.28515625" style="1261" customWidth="1"/>
    <col min="3" max="3" width="42.5703125" style="91" customWidth="1"/>
    <col min="4" max="4" width="25.5703125" style="226" customWidth="1"/>
    <col min="5" max="5" width="20" style="67" customWidth="1"/>
    <col min="6" max="6" width="9.85546875" style="1457" customWidth="1"/>
    <col min="7" max="8" width="9.140625" style="1404"/>
    <col min="9" max="9" width="12.7109375" style="979" bestFit="1" customWidth="1"/>
    <col min="10" max="10" width="12.5703125" style="1404" bestFit="1" customWidth="1"/>
    <col min="11" max="11" width="14.5703125" style="1404" bestFit="1" customWidth="1"/>
    <col min="12" max="16384" width="9.140625" style="1404"/>
  </cols>
  <sheetData>
    <row r="1" spans="1:9" s="1363" customFormat="1" ht="15.75">
      <c r="A1" s="2234" t="s">
        <v>133</v>
      </c>
      <c r="B1" s="2234"/>
      <c r="C1" s="2234"/>
      <c r="D1" s="2234"/>
      <c r="E1" s="2234"/>
      <c r="F1" s="2234"/>
      <c r="I1" s="1408"/>
    </row>
    <row r="2" spans="1:9" s="1363" customFormat="1" ht="15.75">
      <c r="A2" s="2234" t="s">
        <v>33206</v>
      </c>
      <c r="B2" s="2234"/>
      <c r="C2" s="2234"/>
      <c r="D2" s="2234"/>
      <c r="E2" s="2234"/>
      <c r="F2" s="2234"/>
      <c r="I2" s="1408"/>
    </row>
    <row r="3" spans="1:9" s="1363" customFormat="1" ht="15.75">
      <c r="A3" s="2234" t="s">
        <v>6436</v>
      </c>
      <c r="B3" s="2234"/>
      <c r="C3" s="2234"/>
      <c r="D3" s="2234"/>
      <c r="E3" s="2234"/>
      <c r="F3" s="2234"/>
      <c r="I3" s="1408"/>
    </row>
    <row r="4" spans="1:9" s="1363" customFormat="1" ht="32.25" customHeight="1">
      <c r="A4" s="473" t="s">
        <v>134</v>
      </c>
      <c r="B4" s="56" t="s">
        <v>676</v>
      </c>
      <c r="C4" s="56" t="s">
        <v>463</v>
      </c>
      <c r="D4" s="56" t="s">
        <v>788</v>
      </c>
      <c r="E4" s="900" t="s">
        <v>1394</v>
      </c>
      <c r="F4" s="563" t="s">
        <v>677</v>
      </c>
      <c r="I4" s="1408"/>
    </row>
    <row r="5" spans="1:9" s="1363" customFormat="1" ht="21.75" customHeight="1">
      <c r="A5" s="473"/>
      <c r="B5" s="2195" t="s">
        <v>139</v>
      </c>
      <c r="C5" s="2195"/>
      <c r="D5" s="377"/>
      <c r="E5" s="900"/>
      <c r="F5" s="563"/>
      <c r="I5" s="1408"/>
    </row>
    <row r="6" spans="1:9" ht="40.5" customHeight="1">
      <c r="A6" s="49">
        <v>1</v>
      </c>
      <c r="B6" s="84" t="s">
        <v>1</v>
      </c>
      <c r="C6" s="160" t="s">
        <v>33207</v>
      </c>
      <c r="D6" s="160" t="s">
        <v>33349</v>
      </c>
      <c r="E6" s="213">
        <v>2468040</v>
      </c>
      <c r="F6" s="160" t="s">
        <v>118</v>
      </c>
    </row>
    <row r="7" spans="1:9" ht="80.25" customHeight="1">
      <c r="A7" s="49">
        <v>2</v>
      </c>
      <c r="B7" s="84" t="s">
        <v>5822</v>
      </c>
      <c r="C7" s="160" t="s">
        <v>33208</v>
      </c>
      <c r="D7" s="160" t="s">
        <v>33209</v>
      </c>
      <c r="E7" s="213">
        <v>2000000</v>
      </c>
      <c r="F7" s="160" t="s">
        <v>118</v>
      </c>
    </row>
    <row r="8" spans="1:9" ht="18.75" customHeight="1">
      <c r="A8" s="49">
        <v>3</v>
      </c>
      <c r="B8" s="84" t="s">
        <v>7</v>
      </c>
      <c r="C8" s="160" t="s">
        <v>10752</v>
      </c>
      <c r="D8" s="160" t="s">
        <v>33350</v>
      </c>
      <c r="E8" s="213">
        <v>126412</v>
      </c>
      <c r="F8" s="160" t="s">
        <v>118</v>
      </c>
    </row>
    <row r="9" spans="1:9" ht="24" customHeight="1">
      <c r="A9" s="49">
        <v>4</v>
      </c>
      <c r="B9" s="84" t="s">
        <v>10</v>
      </c>
      <c r="C9" s="160" t="s">
        <v>10753</v>
      </c>
      <c r="D9" s="160" t="s">
        <v>22970</v>
      </c>
      <c r="E9" s="213">
        <v>48000</v>
      </c>
      <c r="F9" s="160" t="s">
        <v>118</v>
      </c>
    </row>
    <row r="10" spans="1:9" ht="70.5" customHeight="1">
      <c r="A10" s="49">
        <v>5</v>
      </c>
      <c r="B10" s="84" t="s">
        <v>12</v>
      </c>
      <c r="C10" s="160" t="s">
        <v>33210</v>
      </c>
      <c r="D10" s="160" t="s">
        <v>33351</v>
      </c>
      <c r="E10" s="213">
        <v>1900000</v>
      </c>
      <c r="F10" s="160" t="s">
        <v>118</v>
      </c>
    </row>
    <row r="11" spans="1:9" ht="16.5" customHeight="1">
      <c r="A11" s="49"/>
      <c r="B11" s="2189" t="s">
        <v>798</v>
      </c>
      <c r="C11" s="2190"/>
      <c r="D11" s="2191"/>
      <c r="E11" s="176"/>
      <c r="F11" s="160"/>
    </row>
    <row r="12" spans="1:9" ht="47.25">
      <c r="A12" s="49">
        <v>6</v>
      </c>
      <c r="B12" s="84" t="s">
        <v>1916</v>
      </c>
      <c r="C12" s="160" t="s">
        <v>33211</v>
      </c>
      <c r="D12" s="160" t="s">
        <v>33352</v>
      </c>
      <c r="E12" s="213">
        <v>1000000</v>
      </c>
      <c r="F12" s="160" t="s">
        <v>118</v>
      </c>
    </row>
    <row r="13" spans="1:9" ht="50.25" customHeight="1">
      <c r="A13" s="49">
        <v>7</v>
      </c>
      <c r="B13" s="84" t="s">
        <v>12</v>
      </c>
      <c r="C13" s="160" t="s">
        <v>8123</v>
      </c>
      <c r="D13" s="160" t="s">
        <v>33212</v>
      </c>
      <c r="E13" s="213">
        <v>1000000</v>
      </c>
      <c r="F13" s="160" t="s">
        <v>118</v>
      </c>
    </row>
    <row r="14" spans="1:9" ht="114" customHeight="1">
      <c r="A14" s="49">
        <v>8</v>
      </c>
      <c r="B14" s="84" t="s">
        <v>5822</v>
      </c>
      <c r="C14" s="160" t="s">
        <v>33213</v>
      </c>
      <c r="D14" s="160" t="s">
        <v>33353</v>
      </c>
      <c r="E14" s="213">
        <v>1271226</v>
      </c>
      <c r="F14" s="160" t="s">
        <v>118</v>
      </c>
    </row>
    <row r="15" spans="1:9" ht="30" customHeight="1">
      <c r="A15" s="49"/>
      <c r="B15" s="2173" t="s">
        <v>593</v>
      </c>
      <c r="C15" s="2175"/>
      <c r="D15" s="160"/>
      <c r="E15" s="176"/>
      <c r="F15" s="160"/>
    </row>
    <row r="16" spans="1:9" ht="47.25" customHeight="1">
      <c r="A16" s="49">
        <v>9</v>
      </c>
      <c r="B16" s="84" t="s">
        <v>39</v>
      </c>
      <c r="C16" s="160" t="s">
        <v>33214</v>
      </c>
      <c r="D16" s="160" t="s">
        <v>40</v>
      </c>
      <c r="E16" s="213">
        <v>19600000</v>
      </c>
      <c r="F16" s="160" t="s">
        <v>118</v>
      </c>
    </row>
    <row r="17" spans="1:11" ht="79.5" customHeight="1">
      <c r="A17" s="49">
        <v>10</v>
      </c>
      <c r="B17" s="84" t="s">
        <v>33215</v>
      </c>
      <c r="C17" s="160" t="s">
        <v>33216</v>
      </c>
      <c r="D17" s="160" t="s">
        <v>40</v>
      </c>
      <c r="E17" s="213">
        <v>13000000</v>
      </c>
      <c r="F17" s="160"/>
    </row>
    <row r="18" spans="1:11" ht="43.5" customHeight="1">
      <c r="A18" s="49">
        <v>11</v>
      </c>
      <c r="B18" s="84" t="s">
        <v>33217</v>
      </c>
      <c r="C18" s="160" t="s">
        <v>33218</v>
      </c>
      <c r="D18" s="160" t="s">
        <v>33219</v>
      </c>
      <c r="E18" s="213">
        <v>2400000</v>
      </c>
      <c r="F18" s="160" t="s">
        <v>118</v>
      </c>
    </row>
    <row r="19" spans="1:11" ht="25.5" customHeight="1">
      <c r="A19" s="49"/>
      <c r="B19" s="2173" t="s">
        <v>207</v>
      </c>
      <c r="C19" s="2175"/>
      <c r="D19" s="160"/>
      <c r="E19" s="176"/>
      <c r="F19" s="160"/>
    </row>
    <row r="20" spans="1:11" ht="54" customHeight="1">
      <c r="A20" s="49">
        <v>12</v>
      </c>
      <c r="B20" s="84" t="s">
        <v>475</v>
      </c>
      <c r="C20" s="160" t="s">
        <v>8126</v>
      </c>
      <c r="D20" s="160" t="s">
        <v>22</v>
      </c>
      <c r="E20" s="213">
        <v>5738993.4500000002</v>
      </c>
      <c r="F20" s="160" t="s">
        <v>118</v>
      </c>
    </row>
    <row r="21" spans="1:11" ht="15.75">
      <c r="A21" s="49"/>
      <c r="B21" s="1301"/>
      <c r="C21" s="1403"/>
      <c r="D21" s="160"/>
      <c r="E21" s="213">
        <f>SUM(E6:E20)</f>
        <v>50552671.450000003</v>
      </c>
      <c r="F21" s="160"/>
    </row>
    <row r="22" spans="1:11" ht="15.75">
      <c r="A22" s="49"/>
      <c r="B22" s="1301"/>
      <c r="C22" s="1403"/>
      <c r="D22" s="160"/>
      <c r="E22" s="213"/>
      <c r="F22" s="160"/>
    </row>
    <row r="23" spans="1:11" ht="15.75">
      <c r="A23" s="49"/>
      <c r="B23" s="1301"/>
      <c r="C23" s="1403"/>
      <c r="D23" s="160"/>
      <c r="E23" s="213"/>
      <c r="F23" s="160"/>
    </row>
    <row r="24" spans="1:11" ht="15.75">
      <c r="A24" s="49"/>
      <c r="B24" s="1301"/>
      <c r="C24" s="1403"/>
      <c r="D24" s="160"/>
      <c r="E24" s="213"/>
      <c r="F24" s="160"/>
    </row>
    <row r="25" spans="1:11" ht="15.75">
      <c r="A25" s="49"/>
      <c r="B25" s="1301"/>
      <c r="C25" s="1403"/>
      <c r="D25" s="160"/>
      <c r="E25" s="213"/>
      <c r="F25" s="160"/>
    </row>
    <row r="26" spans="1:11" ht="15.75">
      <c r="A26" s="49"/>
      <c r="B26" s="1301"/>
      <c r="C26" s="1403"/>
      <c r="D26" s="160"/>
      <c r="E26" s="213"/>
      <c r="F26" s="160"/>
    </row>
    <row r="27" spans="1:11" ht="15.75">
      <c r="A27" s="2234" t="s">
        <v>133</v>
      </c>
      <c r="B27" s="2234"/>
      <c r="C27" s="2234"/>
      <c r="D27" s="2234"/>
      <c r="E27" s="2234"/>
      <c r="F27" s="2234"/>
    </row>
    <row r="28" spans="1:11" ht="15.75">
      <c r="A28" s="2234" t="s">
        <v>33206</v>
      </c>
      <c r="B28" s="2234"/>
      <c r="C28" s="2234"/>
      <c r="D28" s="2234"/>
      <c r="E28" s="2234"/>
      <c r="F28" s="2234"/>
    </row>
    <row r="29" spans="1:11" ht="15.75">
      <c r="A29" s="2234" t="s">
        <v>6436</v>
      </c>
      <c r="B29" s="2234"/>
      <c r="C29" s="2234"/>
      <c r="D29" s="2234"/>
      <c r="E29" s="2234"/>
      <c r="F29" s="2234"/>
    </row>
    <row r="30" spans="1:11" ht="31.5">
      <c r="A30" s="473" t="s">
        <v>134</v>
      </c>
      <c r="B30" s="56" t="s">
        <v>676</v>
      </c>
      <c r="C30" s="56" t="s">
        <v>463</v>
      </c>
      <c r="D30" s="56" t="s">
        <v>788</v>
      </c>
      <c r="E30" s="900" t="s">
        <v>1394</v>
      </c>
      <c r="F30" s="563" t="s">
        <v>677</v>
      </c>
    </row>
    <row r="31" spans="1:11" ht="24.75" customHeight="1">
      <c r="A31" s="49"/>
      <c r="B31" s="2173" t="s">
        <v>8382</v>
      </c>
      <c r="C31" s="2175"/>
      <c r="D31" s="160"/>
      <c r="E31" s="176"/>
      <c r="F31" s="160"/>
    </row>
    <row r="32" spans="1:11" ht="94.5">
      <c r="A32" s="49">
        <v>1</v>
      </c>
      <c r="B32" s="84" t="s">
        <v>33220</v>
      </c>
      <c r="C32" s="160" t="s">
        <v>8154</v>
      </c>
      <c r="D32" s="50" t="s">
        <v>33221</v>
      </c>
      <c r="E32" s="117">
        <v>2500000</v>
      </c>
      <c r="F32" s="160" t="s">
        <v>4</v>
      </c>
      <c r="K32" s="1182"/>
    </row>
    <row r="33" spans="1:11" ht="94.5">
      <c r="A33" s="49">
        <v>2</v>
      </c>
      <c r="B33" s="84" t="s">
        <v>33222</v>
      </c>
      <c r="C33" s="160" t="s">
        <v>8157</v>
      </c>
      <c r="D33" s="50" t="s">
        <v>33223</v>
      </c>
      <c r="E33" s="117">
        <v>2100000</v>
      </c>
      <c r="F33" s="160" t="s">
        <v>118</v>
      </c>
    </row>
    <row r="34" spans="1:11" s="126" customFormat="1" ht="94.5">
      <c r="A34" s="49">
        <v>3</v>
      </c>
      <c r="B34" s="84" t="s">
        <v>33224</v>
      </c>
      <c r="C34" s="160" t="s">
        <v>8159</v>
      </c>
      <c r="D34" s="50" t="s">
        <v>33225</v>
      </c>
      <c r="E34" s="117">
        <v>2700000</v>
      </c>
      <c r="F34" s="160" t="s">
        <v>4</v>
      </c>
      <c r="I34" s="353"/>
      <c r="J34" s="605"/>
    </row>
    <row r="35" spans="1:11" s="1406" customFormat="1" ht="94.5">
      <c r="A35" s="49">
        <v>4</v>
      </c>
      <c r="B35" s="84" t="s">
        <v>33226</v>
      </c>
      <c r="C35" s="159" t="s">
        <v>8161</v>
      </c>
      <c r="D35" s="50" t="s">
        <v>33227</v>
      </c>
      <c r="E35" s="117">
        <v>3240000</v>
      </c>
      <c r="F35" s="118" t="s">
        <v>118</v>
      </c>
      <c r="I35" s="1409">
        <v>450000</v>
      </c>
      <c r="J35" s="1406">
        <v>7</v>
      </c>
      <c r="K35" s="1410">
        <f>I35*J35</f>
        <v>3150000</v>
      </c>
    </row>
    <row r="36" spans="1:11" s="1406" customFormat="1" ht="94.5">
      <c r="A36" s="49">
        <v>5</v>
      </c>
      <c r="B36" s="84" t="s">
        <v>33228</v>
      </c>
      <c r="C36" s="159" t="s">
        <v>8163</v>
      </c>
      <c r="D36" s="50" t="s">
        <v>33229</v>
      </c>
      <c r="E36" s="117">
        <v>1800000</v>
      </c>
      <c r="F36" s="118" t="s">
        <v>118</v>
      </c>
      <c r="I36" s="1409"/>
    </row>
    <row r="37" spans="1:11" s="126" customFormat="1" ht="94.5">
      <c r="A37" s="49">
        <v>6</v>
      </c>
      <c r="B37" s="84" t="s">
        <v>33230</v>
      </c>
      <c r="C37" s="160" t="s">
        <v>8165</v>
      </c>
      <c r="D37" s="50" t="s">
        <v>33231</v>
      </c>
      <c r="E37" s="117">
        <v>3150000</v>
      </c>
      <c r="F37" s="160" t="s">
        <v>118</v>
      </c>
      <c r="I37" s="353"/>
    </row>
    <row r="38" spans="1:11" s="126" customFormat="1" ht="94.5">
      <c r="A38" s="49">
        <v>7</v>
      </c>
      <c r="B38" s="84" t="s">
        <v>33232</v>
      </c>
      <c r="C38" s="160" t="s">
        <v>8167</v>
      </c>
      <c r="D38" s="50" t="s">
        <v>33233</v>
      </c>
      <c r="E38" s="117">
        <v>2300000</v>
      </c>
      <c r="F38" s="160" t="s">
        <v>118</v>
      </c>
      <c r="I38" s="353">
        <v>400000</v>
      </c>
      <c r="J38" s="126">
        <v>6</v>
      </c>
      <c r="K38" s="605">
        <f>J38*I38</f>
        <v>2400000</v>
      </c>
    </row>
    <row r="39" spans="1:11" s="126" customFormat="1" ht="94.5">
      <c r="A39" s="49">
        <v>8</v>
      </c>
      <c r="B39" s="84" t="s">
        <v>33234</v>
      </c>
      <c r="C39" s="160" t="s">
        <v>8173</v>
      </c>
      <c r="D39" s="50" t="s">
        <v>33235</v>
      </c>
      <c r="E39" s="117">
        <v>2400000</v>
      </c>
      <c r="F39" s="160" t="s">
        <v>118</v>
      </c>
      <c r="I39" s="353"/>
    </row>
    <row r="40" spans="1:11" s="126" customFormat="1" ht="94.5">
      <c r="A40" s="49">
        <v>9</v>
      </c>
      <c r="B40" s="84" t="s">
        <v>33236</v>
      </c>
      <c r="C40" s="160" t="s">
        <v>33237</v>
      </c>
      <c r="D40" s="50" t="s">
        <v>33235</v>
      </c>
      <c r="E40" s="117">
        <v>2400000</v>
      </c>
      <c r="F40" s="160" t="s">
        <v>33238</v>
      </c>
      <c r="I40" s="353"/>
    </row>
    <row r="41" spans="1:11" s="126" customFormat="1" ht="94.5">
      <c r="A41" s="49">
        <v>10</v>
      </c>
      <c r="B41" s="84" t="s">
        <v>33239</v>
      </c>
      <c r="C41" s="160" t="s">
        <v>33240</v>
      </c>
      <c r="D41" s="50" t="s">
        <v>33354</v>
      </c>
      <c r="E41" s="117">
        <v>2500000</v>
      </c>
      <c r="F41" s="160" t="s">
        <v>4</v>
      </c>
      <c r="I41" s="353"/>
    </row>
    <row r="42" spans="1:11" s="126" customFormat="1" ht="94.5">
      <c r="A42" s="49">
        <v>11</v>
      </c>
      <c r="B42" s="84" t="s">
        <v>33241</v>
      </c>
      <c r="C42" s="160" t="s">
        <v>33242</v>
      </c>
      <c r="D42" s="50" t="s">
        <v>33355</v>
      </c>
      <c r="E42" s="117">
        <v>1300000</v>
      </c>
      <c r="F42" s="160" t="s">
        <v>118</v>
      </c>
      <c r="I42" s="353"/>
      <c r="K42" s="605"/>
    </row>
    <row r="43" spans="1:11" s="126" customFormat="1" ht="63">
      <c r="A43" s="49">
        <v>12</v>
      </c>
      <c r="B43" s="84" t="s">
        <v>33243</v>
      </c>
      <c r="C43" s="160" t="s">
        <v>33244</v>
      </c>
      <c r="D43" s="50" t="s">
        <v>33356</v>
      </c>
      <c r="E43" s="117">
        <v>2000000</v>
      </c>
      <c r="F43" s="160" t="s">
        <v>118</v>
      </c>
      <c r="I43" s="353"/>
    </row>
    <row r="44" spans="1:11" s="126" customFormat="1" ht="31.5">
      <c r="A44" s="49">
        <v>13</v>
      </c>
      <c r="B44" s="84" t="s">
        <v>33245</v>
      </c>
      <c r="C44" s="160" t="s">
        <v>33246</v>
      </c>
      <c r="D44" s="50" t="s">
        <v>33247</v>
      </c>
      <c r="E44" s="117">
        <v>200000</v>
      </c>
      <c r="F44" s="160" t="s">
        <v>118</v>
      </c>
      <c r="I44" s="353"/>
    </row>
    <row r="45" spans="1:11" s="126" customFormat="1" ht="78.75">
      <c r="A45" s="49">
        <v>14</v>
      </c>
      <c r="B45" s="84" t="s">
        <v>33248</v>
      </c>
      <c r="C45" s="160" t="s">
        <v>33249</v>
      </c>
      <c r="D45" s="50" t="s">
        <v>33250</v>
      </c>
      <c r="E45" s="117">
        <v>2700000</v>
      </c>
      <c r="F45" s="160" t="s">
        <v>118</v>
      </c>
      <c r="I45" s="353"/>
    </row>
    <row r="46" spans="1:11" s="126" customFormat="1" ht="78.75">
      <c r="A46" s="49">
        <v>15</v>
      </c>
      <c r="B46" s="84" t="s">
        <v>33251</v>
      </c>
      <c r="C46" s="160" t="s">
        <v>33252</v>
      </c>
      <c r="D46" s="50" t="s">
        <v>33250</v>
      </c>
      <c r="E46" s="117">
        <v>2700000</v>
      </c>
      <c r="F46" s="160" t="s">
        <v>118</v>
      </c>
      <c r="I46" s="353"/>
    </row>
    <row r="47" spans="1:11" s="126" customFormat="1" ht="15.75">
      <c r="A47" s="49"/>
      <c r="B47" s="2173" t="s">
        <v>1353</v>
      </c>
      <c r="C47" s="2175"/>
      <c r="D47" s="50"/>
      <c r="E47" s="117"/>
      <c r="F47" s="160"/>
      <c r="I47" s="353"/>
    </row>
    <row r="48" spans="1:11" s="126" customFormat="1" ht="94.5">
      <c r="A48" s="49">
        <v>16</v>
      </c>
      <c r="B48" s="84" t="s">
        <v>33253</v>
      </c>
      <c r="C48" s="160" t="s">
        <v>10755</v>
      </c>
      <c r="D48" s="50" t="s">
        <v>33371</v>
      </c>
      <c r="E48" s="117">
        <v>3500000</v>
      </c>
      <c r="F48" s="160" t="s">
        <v>118</v>
      </c>
      <c r="I48" s="353"/>
    </row>
    <row r="49" spans="1:9" s="126" customFormat="1" ht="94.5">
      <c r="A49" s="49">
        <v>17</v>
      </c>
      <c r="B49" s="84" t="s">
        <v>33358</v>
      </c>
      <c r="C49" s="160" t="s">
        <v>8177</v>
      </c>
      <c r="D49" s="50" t="s">
        <v>33357</v>
      </c>
      <c r="E49" s="117">
        <v>1800000</v>
      </c>
      <c r="F49" s="160" t="s">
        <v>118</v>
      </c>
      <c r="I49" s="353"/>
    </row>
    <row r="50" spans="1:9" s="126" customFormat="1" ht="78.75">
      <c r="A50" s="49">
        <v>18</v>
      </c>
      <c r="B50" s="84" t="s">
        <v>33254</v>
      </c>
      <c r="C50" s="160" t="s">
        <v>8180</v>
      </c>
      <c r="D50" s="50" t="s">
        <v>33359</v>
      </c>
      <c r="E50" s="117">
        <v>900000</v>
      </c>
      <c r="F50" s="160" t="s">
        <v>118</v>
      </c>
      <c r="I50" s="353"/>
    </row>
    <row r="51" spans="1:9" s="126" customFormat="1" ht="63">
      <c r="A51" s="49">
        <v>19</v>
      </c>
      <c r="B51" s="84" t="s">
        <v>33255</v>
      </c>
      <c r="C51" s="160" t="s">
        <v>33256</v>
      </c>
      <c r="D51" s="50" t="s">
        <v>33360</v>
      </c>
      <c r="E51" s="117">
        <v>1000000</v>
      </c>
      <c r="F51" s="160" t="s">
        <v>118</v>
      </c>
      <c r="I51" s="353"/>
    </row>
    <row r="52" spans="1:9" s="126" customFormat="1" ht="47.25">
      <c r="A52" s="49">
        <v>20</v>
      </c>
      <c r="B52" s="84" t="s">
        <v>33257</v>
      </c>
      <c r="C52" s="160" t="s">
        <v>33258</v>
      </c>
      <c r="D52" s="50" t="s">
        <v>33361</v>
      </c>
      <c r="E52" s="117">
        <v>1000000</v>
      </c>
      <c r="F52" s="160" t="s">
        <v>118</v>
      </c>
      <c r="I52" s="353"/>
    </row>
    <row r="53" spans="1:9" s="126" customFormat="1" ht="63">
      <c r="A53" s="49">
        <v>21</v>
      </c>
      <c r="B53" s="84" t="s">
        <v>33362</v>
      </c>
      <c r="C53" s="160" t="s">
        <v>33259</v>
      </c>
      <c r="D53" s="50" t="s">
        <v>33363</v>
      </c>
      <c r="E53" s="117">
        <v>1000000</v>
      </c>
      <c r="F53" s="160" t="s">
        <v>118</v>
      </c>
      <c r="I53" s="353"/>
    </row>
    <row r="54" spans="1:9" s="126" customFormat="1" ht="63">
      <c r="A54" s="49">
        <v>22</v>
      </c>
      <c r="B54" s="84" t="s">
        <v>33261</v>
      </c>
      <c r="C54" s="160" t="s">
        <v>33262</v>
      </c>
      <c r="D54" s="50" t="s">
        <v>33260</v>
      </c>
      <c r="E54" s="117">
        <v>1000000</v>
      </c>
      <c r="F54" s="160" t="s">
        <v>118</v>
      </c>
      <c r="I54" s="353"/>
    </row>
    <row r="55" spans="1:9" s="126" customFormat="1" ht="94.5">
      <c r="A55" s="49">
        <v>23</v>
      </c>
      <c r="B55" s="84" t="s">
        <v>33263</v>
      </c>
      <c r="C55" s="160" t="s">
        <v>33264</v>
      </c>
      <c r="D55" s="50" t="s">
        <v>33364</v>
      </c>
      <c r="E55" s="117">
        <v>1400000</v>
      </c>
      <c r="F55" s="160" t="s">
        <v>118</v>
      </c>
      <c r="I55" s="353"/>
    </row>
    <row r="56" spans="1:9" s="126" customFormat="1" ht="47.25">
      <c r="A56" s="49">
        <v>24</v>
      </c>
      <c r="B56" s="84" t="s">
        <v>33265</v>
      </c>
      <c r="C56" s="160" t="s">
        <v>33266</v>
      </c>
      <c r="D56" s="50" t="s">
        <v>33365</v>
      </c>
      <c r="E56" s="117">
        <v>1500000</v>
      </c>
      <c r="F56" s="160" t="s">
        <v>118</v>
      </c>
      <c r="I56" s="353"/>
    </row>
    <row r="57" spans="1:9" s="126" customFormat="1" ht="78.75">
      <c r="A57" s="49">
        <v>25</v>
      </c>
      <c r="B57" s="84" t="s">
        <v>33267</v>
      </c>
      <c r="C57" s="160" t="s">
        <v>33268</v>
      </c>
      <c r="D57" s="50" t="s">
        <v>33366</v>
      </c>
      <c r="E57" s="117">
        <v>800000</v>
      </c>
      <c r="F57" s="160" t="s">
        <v>118</v>
      </c>
      <c r="I57" s="353"/>
    </row>
    <row r="58" spans="1:9" s="126" customFormat="1" ht="63">
      <c r="A58" s="49">
        <v>26</v>
      </c>
      <c r="B58" s="84" t="s">
        <v>33269</v>
      </c>
      <c r="C58" s="160" t="s">
        <v>33270</v>
      </c>
      <c r="D58" s="50" t="s">
        <v>33367</v>
      </c>
      <c r="E58" s="117">
        <v>1100000</v>
      </c>
      <c r="F58" s="160" t="s">
        <v>118</v>
      </c>
      <c r="I58" s="353"/>
    </row>
    <row r="59" spans="1:9" s="126" customFormat="1" ht="47.25">
      <c r="A59" s="49">
        <v>27</v>
      </c>
      <c r="B59" s="84" t="s">
        <v>33271</v>
      </c>
      <c r="C59" s="160" t="s">
        <v>33272</v>
      </c>
      <c r="D59" s="50" t="s">
        <v>33368</v>
      </c>
      <c r="E59" s="117">
        <v>1473387.07</v>
      </c>
      <c r="F59" s="160" t="s">
        <v>4</v>
      </c>
      <c r="I59" s="353"/>
    </row>
    <row r="60" spans="1:9" s="126" customFormat="1" ht="15.75">
      <c r="A60" s="49"/>
      <c r="B60" s="2173" t="s">
        <v>6449</v>
      </c>
      <c r="C60" s="2175"/>
      <c r="D60" s="50"/>
      <c r="E60" s="117"/>
      <c r="F60" s="160"/>
      <c r="I60" s="353"/>
    </row>
    <row r="61" spans="1:9" s="126" customFormat="1" ht="110.25">
      <c r="A61" s="49">
        <v>28</v>
      </c>
      <c r="B61" s="84" t="s">
        <v>1918</v>
      </c>
      <c r="C61" s="160" t="s">
        <v>8127</v>
      </c>
      <c r="D61" s="50" t="s">
        <v>33273</v>
      </c>
      <c r="E61" s="117">
        <v>2180817</v>
      </c>
      <c r="F61" s="160" t="s">
        <v>118</v>
      </c>
      <c r="I61" s="353"/>
    </row>
    <row r="62" spans="1:9" s="126" customFormat="1" ht="15.75">
      <c r="A62" s="49"/>
      <c r="B62" s="2173" t="s">
        <v>480</v>
      </c>
      <c r="C62" s="2175"/>
      <c r="D62" s="50"/>
      <c r="E62" s="117"/>
      <c r="F62" s="160"/>
      <c r="I62" s="353"/>
    </row>
    <row r="63" spans="1:9" s="126" customFormat="1" ht="31.5">
      <c r="A63" s="49">
        <v>29</v>
      </c>
      <c r="B63" s="84" t="s">
        <v>30684</v>
      </c>
      <c r="C63" s="160" t="s">
        <v>8130</v>
      </c>
      <c r="D63" s="50" t="s">
        <v>33370</v>
      </c>
      <c r="E63" s="117">
        <v>92000</v>
      </c>
      <c r="F63" s="160" t="s">
        <v>118</v>
      </c>
      <c r="I63" s="353"/>
    </row>
    <row r="64" spans="1:9" s="126" customFormat="1" ht="31.5">
      <c r="A64" s="49">
        <v>30</v>
      </c>
      <c r="B64" s="84" t="s">
        <v>33274</v>
      </c>
      <c r="C64" s="160" t="s">
        <v>8133</v>
      </c>
      <c r="D64" s="50" t="s">
        <v>33370</v>
      </c>
      <c r="E64" s="117">
        <v>92000</v>
      </c>
      <c r="F64" s="160" t="s">
        <v>4</v>
      </c>
      <c r="I64" s="353"/>
    </row>
    <row r="65" spans="1:9" s="126" customFormat="1" ht="31.5">
      <c r="A65" s="49">
        <v>31</v>
      </c>
      <c r="B65" s="84" t="s">
        <v>33275</v>
      </c>
      <c r="C65" s="160" t="s">
        <v>8136</v>
      </c>
      <c r="D65" s="50" t="s">
        <v>33370</v>
      </c>
      <c r="E65" s="117">
        <v>92000</v>
      </c>
      <c r="F65" s="160" t="s">
        <v>4</v>
      </c>
      <c r="I65" s="353"/>
    </row>
    <row r="66" spans="1:9" s="126" customFormat="1" ht="31.5">
      <c r="A66" s="49">
        <v>32</v>
      </c>
      <c r="B66" s="84" t="s">
        <v>33369</v>
      </c>
      <c r="C66" s="160" t="s">
        <v>8139</v>
      </c>
      <c r="D66" s="50" t="s">
        <v>33370</v>
      </c>
      <c r="E66" s="117">
        <v>92000</v>
      </c>
      <c r="F66" s="160" t="s">
        <v>4</v>
      </c>
      <c r="I66" s="353"/>
    </row>
    <row r="67" spans="1:9" s="126" customFormat="1" ht="31.5">
      <c r="A67" s="49">
        <v>33</v>
      </c>
      <c r="B67" s="84" t="s">
        <v>33276</v>
      </c>
      <c r="C67" s="160" t="s">
        <v>8141</v>
      </c>
      <c r="D67" s="50" t="s">
        <v>33370</v>
      </c>
      <c r="E67" s="117">
        <v>92000</v>
      </c>
      <c r="F67" s="160" t="s">
        <v>4</v>
      </c>
      <c r="I67" s="353"/>
    </row>
    <row r="68" spans="1:9" s="126" customFormat="1" ht="31.5">
      <c r="A68" s="49">
        <v>34</v>
      </c>
      <c r="B68" s="84" t="s">
        <v>33277</v>
      </c>
      <c r="C68" s="160" t="s">
        <v>33278</v>
      </c>
      <c r="D68" s="50" t="s">
        <v>33370</v>
      </c>
      <c r="E68" s="117">
        <v>92000</v>
      </c>
      <c r="F68" s="160" t="s">
        <v>4</v>
      </c>
      <c r="I68" s="353"/>
    </row>
    <row r="69" spans="1:9" s="126" customFormat="1" ht="31.5">
      <c r="A69" s="49">
        <v>35</v>
      </c>
      <c r="B69" s="84" t="s">
        <v>33279</v>
      </c>
      <c r="C69" s="160" t="s">
        <v>33280</v>
      </c>
      <c r="D69" s="50" t="s">
        <v>33370</v>
      </c>
      <c r="E69" s="117">
        <v>92000</v>
      </c>
      <c r="F69" s="160" t="s">
        <v>4</v>
      </c>
      <c r="I69" s="353"/>
    </row>
    <row r="70" spans="1:9" s="126" customFormat="1" ht="15.75">
      <c r="A70" s="49"/>
      <c r="B70" s="2173" t="s">
        <v>148</v>
      </c>
      <c r="C70" s="2175"/>
      <c r="D70" s="50"/>
      <c r="E70" s="117"/>
      <c r="F70" s="160"/>
      <c r="I70" s="353"/>
    </row>
    <row r="71" spans="1:9" ht="47.25">
      <c r="A71" s="49">
        <v>36</v>
      </c>
      <c r="B71" s="84" t="s">
        <v>33281</v>
      </c>
      <c r="C71" s="160" t="s">
        <v>33282</v>
      </c>
      <c r="D71" s="50" t="s">
        <v>33283</v>
      </c>
      <c r="E71" s="117">
        <v>2500000</v>
      </c>
      <c r="F71" s="160" t="s">
        <v>4</v>
      </c>
    </row>
    <row r="72" spans="1:9" s="126" customFormat="1" ht="78.75">
      <c r="A72" s="49">
        <v>37</v>
      </c>
      <c r="B72" s="84" t="s">
        <v>33284</v>
      </c>
      <c r="C72" s="160" t="s">
        <v>8185</v>
      </c>
      <c r="D72" s="50" t="s">
        <v>33250</v>
      </c>
      <c r="E72" s="117">
        <v>2700000</v>
      </c>
      <c r="F72" s="160" t="s">
        <v>118</v>
      </c>
      <c r="I72" s="353"/>
    </row>
    <row r="73" spans="1:9" ht="23.25" customHeight="1">
      <c r="A73" s="49"/>
      <c r="B73" s="2215" t="s">
        <v>1946</v>
      </c>
      <c r="C73" s="2216"/>
      <c r="D73" s="614"/>
      <c r="E73" s="1407">
        <f>SUM(E32:E72)</f>
        <v>58488204.07</v>
      </c>
      <c r="F73" s="473"/>
    </row>
    <row r="74" spans="1:9" ht="19.5" customHeight="1">
      <c r="A74" s="2168" t="s">
        <v>3665</v>
      </c>
      <c r="B74" s="2168"/>
      <c r="C74" s="2168"/>
      <c r="D74" s="2168"/>
      <c r="E74" s="2168"/>
      <c r="F74" s="2168"/>
    </row>
    <row r="75" spans="1:9" ht="114" customHeight="1">
      <c r="A75" s="2168" t="s">
        <v>13523</v>
      </c>
      <c r="B75" s="2168"/>
      <c r="C75" s="2168"/>
      <c r="D75" s="2168" t="s">
        <v>13524</v>
      </c>
      <c r="E75" s="2168"/>
      <c r="F75" s="2168"/>
    </row>
    <row r="76" spans="1:9" ht="78.75" customHeight="1">
      <c r="A76" s="2143" t="s">
        <v>42136</v>
      </c>
      <c r="B76" s="2143"/>
      <c r="C76" s="2143"/>
      <c r="D76" s="2143" t="s">
        <v>1392</v>
      </c>
      <c r="E76" s="2143"/>
      <c r="F76" s="2143"/>
    </row>
    <row r="81" spans="5:5">
      <c r="E81" s="1411">
        <f>E73+E21</f>
        <v>109040875.52000001</v>
      </c>
    </row>
  </sheetData>
  <mergeCells count="21">
    <mergeCell ref="A76:C76"/>
    <mergeCell ref="D76:F76"/>
    <mergeCell ref="A28:F28"/>
    <mergeCell ref="A29:F29"/>
    <mergeCell ref="A74:F74"/>
    <mergeCell ref="A75:C75"/>
    <mergeCell ref="D75:F75"/>
    <mergeCell ref="B73:C73"/>
    <mergeCell ref="B70:C70"/>
    <mergeCell ref="B19:C19"/>
    <mergeCell ref="B31:C31"/>
    <mergeCell ref="B47:C47"/>
    <mergeCell ref="B60:C60"/>
    <mergeCell ref="B62:C62"/>
    <mergeCell ref="A27:F27"/>
    <mergeCell ref="A1:F1"/>
    <mergeCell ref="A2:F2"/>
    <mergeCell ref="A3:F3"/>
    <mergeCell ref="B5:C5"/>
    <mergeCell ref="B15:C15"/>
    <mergeCell ref="B11:D11"/>
  </mergeCells>
  <pageMargins left="0.7" right="0.7" top="0.75" bottom="0.75" header="0.3" footer="0.3"/>
  <pageSetup orientation="landscape" r:id="rId1"/>
</worksheet>
</file>

<file path=xl/worksheets/sheet239.xml><?xml version="1.0" encoding="utf-8"?>
<worksheet xmlns="http://schemas.openxmlformats.org/spreadsheetml/2006/main" xmlns:r="http://schemas.openxmlformats.org/officeDocument/2006/relationships">
  <sheetPr>
    <tabColor theme="5" tint="-0.499984740745262"/>
  </sheetPr>
  <dimension ref="A1:H100"/>
  <sheetViews>
    <sheetView topLeftCell="A40" workbookViewId="0">
      <selection activeCell="F42" sqref="F42"/>
    </sheetView>
  </sheetViews>
  <sheetFormatPr defaultRowHeight="15"/>
  <cols>
    <col min="1" max="1" width="6.7109375" style="1737" customWidth="1"/>
    <col min="2" max="2" width="15.5703125" style="1737" customWidth="1"/>
    <col min="3" max="3" width="42.28515625" style="1737" customWidth="1"/>
    <col min="4" max="4" width="27" style="1737" customWidth="1"/>
    <col min="5" max="5" width="19" style="1737" customWidth="1"/>
    <col min="6" max="6" width="9.42578125" style="1737" customWidth="1"/>
    <col min="7" max="7" width="9.140625" style="1737"/>
    <col min="8" max="8" width="11" style="1939" bestFit="1" customWidth="1"/>
    <col min="9" max="16384" width="9.140625" style="1737"/>
  </cols>
  <sheetData>
    <row r="1" spans="1:7" ht="15.75">
      <c r="A1" s="2169" t="s">
        <v>133</v>
      </c>
      <c r="B1" s="2169"/>
      <c r="C1" s="2169"/>
      <c r="D1" s="2169"/>
      <c r="E1" s="2169"/>
      <c r="F1" s="2169"/>
    </row>
    <row r="2" spans="1:7" ht="15.75">
      <c r="A2" s="2169" t="s">
        <v>39854</v>
      </c>
      <c r="B2" s="2169"/>
      <c r="C2" s="2169"/>
      <c r="D2" s="2169"/>
      <c r="E2" s="2169"/>
      <c r="F2" s="2169"/>
    </row>
    <row r="3" spans="1:7" ht="15.75">
      <c r="A3" s="2169" t="s">
        <v>6436</v>
      </c>
      <c r="B3" s="2169"/>
      <c r="C3" s="2169"/>
      <c r="D3" s="2169"/>
      <c r="E3" s="2169"/>
      <c r="F3" s="2169"/>
    </row>
    <row r="4" spans="1:7" ht="31.5">
      <c r="A4" s="1749" t="s">
        <v>134</v>
      </c>
      <c r="B4" s="783" t="s">
        <v>676</v>
      </c>
      <c r="C4" s="783" t="s">
        <v>6633</v>
      </c>
      <c r="D4" s="783" t="s">
        <v>788</v>
      </c>
      <c r="E4" s="776" t="s">
        <v>1741</v>
      </c>
      <c r="F4" s="682" t="s">
        <v>6635</v>
      </c>
    </row>
    <row r="5" spans="1:7" ht="15.75">
      <c r="A5" s="887"/>
      <c r="B5" s="2337" t="s">
        <v>139</v>
      </c>
      <c r="C5" s="2337"/>
      <c r="D5" s="783"/>
      <c r="E5" s="776"/>
      <c r="F5" s="682"/>
    </row>
    <row r="6" spans="1:7" ht="31.5">
      <c r="A6" s="50">
        <v>1</v>
      </c>
      <c r="B6" s="50" t="s">
        <v>1</v>
      </c>
      <c r="C6" s="50" t="s">
        <v>39855</v>
      </c>
      <c r="D6" s="50" t="s">
        <v>3</v>
      </c>
      <c r="E6" s="116">
        <v>2000000</v>
      </c>
      <c r="F6" s="50" t="s">
        <v>118</v>
      </c>
    </row>
    <row r="7" spans="1:7" ht="63">
      <c r="A7" s="50">
        <v>2</v>
      </c>
      <c r="B7" s="50" t="s">
        <v>5</v>
      </c>
      <c r="C7" s="50" t="s">
        <v>39856</v>
      </c>
      <c r="D7" s="51" t="s">
        <v>40575</v>
      </c>
      <c r="E7" s="116">
        <v>3078112.92</v>
      </c>
      <c r="F7" s="50" t="s">
        <v>118</v>
      </c>
    </row>
    <row r="8" spans="1:7" ht="31.5">
      <c r="A8" s="50">
        <v>3</v>
      </c>
      <c r="B8" s="50" t="s">
        <v>7</v>
      </c>
      <c r="C8" s="50" t="s">
        <v>41206</v>
      </c>
      <c r="D8" s="50" t="s">
        <v>794</v>
      </c>
      <c r="E8" s="1741">
        <v>80000</v>
      </c>
      <c r="F8" s="50" t="s">
        <v>118</v>
      </c>
      <c r="G8" s="1743"/>
    </row>
    <row r="9" spans="1:7" ht="31.5">
      <c r="A9" s="50">
        <v>4</v>
      </c>
      <c r="B9" s="50" t="s">
        <v>10</v>
      </c>
      <c r="C9" s="50" t="s">
        <v>41207</v>
      </c>
      <c r="D9" s="50" t="s">
        <v>580</v>
      </c>
      <c r="E9" s="1741">
        <v>40000</v>
      </c>
      <c r="F9" s="50" t="s">
        <v>118</v>
      </c>
      <c r="G9" s="1743"/>
    </row>
    <row r="10" spans="1:7" ht="47.25">
      <c r="A10" s="50">
        <v>5</v>
      </c>
      <c r="B10" s="50" t="s">
        <v>12</v>
      </c>
      <c r="C10" s="50" t="s">
        <v>39857</v>
      </c>
      <c r="D10" s="50" t="s">
        <v>14</v>
      </c>
      <c r="E10" s="1741">
        <v>1000000</v>
      </c>
      <c r="F10" s="50" t="s">
        <v>118</v>
      </c>
      <c r="G10" s="1743"/>
    </row>
    <row r="11" spans="1:7" ht="15.75" customHeight="1">
      <c r="A11" s="50"/>
      <c r="B11" s="2215" t="s">
        <v>142</v>
      </c>
      <c r="C11" s="2220"/>
      <c r="D11" s="2216"/>
      <c r="E11" s="1741"/>
      <c r="F11" s="51"/>
      <c r="G11" s="1743"/>
    </row>
    <row r="12" spans="1:7" ht="78.75">
      <c r="A12" s="50">
        <v>6</v>
      </c>
      <c r="B12" s="50" t="s">
        <v>5</v>
      </c>
      <c r="C12" s="50" t="s">
        <v>39858</v>
      </c>
      <c r="D12" s="50" t="s">
        <v>6776</v>
      </c>
      <c r="E12" s="1741">
        <v>1299056.46</v>
      </c>
      <c r="F12" s="51" t="s">
        <v>118</v>
      </c>
      <c r="G12" s="1743"/>
    </row>
    <row r="13" spans="1:7" ht="47.25">
      <c r="A13" s="50">
        <v>7</v>
      </c>
      <c r="B13" s="50" t="s">
        <v>12</v>
      </c>
      <c r="C13" s="50" t="s">
        <v>39859</v>
      </c>
      <c r="D13" s="50" t="s">
        <v>14</v>
      </c>
      <c r="E13" s="1741">
        <v>800000</v>
      </c>
      <c r="F13" s="51" t="s">
        <v>118</v>
      </c>
      <c r="G13" s="1743"/>
    </row>
    <row r="14" spans="1:7" ht="78.75">
      <c r="A14" s="50">
        <v>8</v>
      </c>
      <c r="B14" s="50" t="s">
        <v>41205</v>
      </c>
      <c r="C14" s="50" t="s">
        <v>39860</v>
      </c>
      <c r="D14" s="50" t="s">
        <v>39861</v>
      </c>
      <c r="E14" s="1741">
        <v>1000000</v>
      </c>
      <c r="F14" s="51" t="s">
        <v>118</v>
      </c>
      <c r="G14" s="1743"/>
    </row>
    <row r="15" spans="1:7" ht="15.75">
      <c r="A15" s="50"/>
      <c r="B15" s="2172" t="s">
        <v>593</v>
      </c>
      <c r="C15" s="2172"/>
      <c r="D15" s="50"/>
      <c r="E15" s="1741"/>
      <c r="F15" s="51"/>
      <c r="G15" s="1743"/>
    </row>
    <row r="16" spans="1:7" ht="47.25">
      <c r="A16" s="50">
        <v>9</v>
      </c>
      <c r="B16" s="51" t="s">
        <v>39862</v>
      </c>
      <c r="C16" s="50" t="s">
        <v>40599</v>
      </c>
      <c r="D16" s="51" t="s">
        <v>39863</v>
      </c>
      <c r="E16" s="1742">
        <v>12000000</v>
      </c>
      <c r="F16" s="51" t="s">
        <v>118</v>
      </c>
      <c r="G16" s="1743"/>
    </row>
    <row r="17" spans="1:7" ht="47.25">
      <c r="A17" s="50">
        <v>10</v>
      </c>
      <c r="B17" s="51" t="s">
        <v>1268</v>
      </c>
      <c r="C17" s="50" t="s">
        <v>41208</v>
      </c>
      <c r="D17" s="51" t="s">
        <v>39864</v>
      </c>
      <c r="E17" s="1742">
        <v>5372637.4100000001</v>
      </c>
      <c r="F17" s="51" t="s">
        <v>118</v>
      </c>
      <c r="G17" s="1743"/>
    </row>
    <row r="18" spans="1:7" ht="47.25">
      <c r="A18" s="50">
        <v>11</v>
      </c>
      <c r="B18" s="51" t="s">
        <v>1270</v>
      </c>
      <c r="C18" s="50" t="s">
        <v>41209</v>
      </c>
      <c r="D18" s="51" t="s">
        <v>8651</v>
      </c>
      <c r="E18" s="1742">
        <v>1000000</v>
      </c>
      <c r="F18" s="51" t="s">
        <v>118</v>
      </c>
      <c r="G18" s="1743"/>
    </row>
    <row r="19" spans="1:7" ht="15.75">
      <c r="A19" s="50"/>
      <c r="B19" s="2198" t="s">
        <v>207</v>
      </c>
      <c r="C19" s="2198"/>
      <c r="D19" s="51"/>
      <c r="E19" s="1742"/>
      <c r="F19" s="51"/>
      <c r="G19" s="1743"/>
    </row>
    <row r="20" spans="1:7" ht="63">
      <c r="A20" s="50">
        <v>12</v>
      </c>
      <c r="B20" s="51" t="s">
        <v>475</v>
      </c>
      <c r="C20" s="50" t="s">
        <v>39865</v>
      </c>
      <c r="D20" s="51" t="s">
        <v>8653</v>
      </c>
      <c r="E20" s="1742">
        <v>5738993.4500000002</v>
      </c>
      <c r="F20" s="51" t="s">
        <v>118</v>
      </c>
      <c r="G20" s="1743"/>
    </row>
    <row r="21" spans="1:7" ht="15.75">
      <c r="A21" s="50"/>
      <c r="B21" s="47" t="s">
        <v>15</v>
      </c>
      <c r="C21" s="50"/>
      <c r="D21" s="51"/>
      <c r="E21" s="1740">
        <f>SUM(E6:E20)</f>
        <v>33408800.239999998</v>
      </c>
      <c r="F21" s="51"/>
      <c r="G21" s="1743"/>
    </row>
    <row r="22" spans="1:7" ht="80.25" customHeight="1">
      <c r="A22" s="2143" t="s">
        <v>39556</v>
      </c>
      <c r="B22" s="2143"/>
      <c r="C22" s="2143"/>
      <c r="D22" s="2143" t="s">
        <v>1392</v>
      </c>
      <c r="E22" s="2143"/>
      <c r="F22" s="2143"/>
      <c r="G22" s="1743"/>
    </row>
    <row r="23" spans="1:7" ht="15.75">
      <c r="A23" s="286"/>
      <c r="B23" s="494"/>
      <c r="C23" s="101"/>
      <c r="D23" s="51"/>
      <c r="E23" s="1720"/>
      <c r="F23" s="51"/>
      <c r="G23" s="1743"/>
    </row>
    <row r="24" spans="1:7" ht="15.75">
      <c r="A24" s="286"/>
      <c r="B24" s="494"/>
      <c r="C24" s="101"/>
      <c r="D24" s="51"/>
      <c r="E24" s="1720"/>
      <c r="F24" s="51"/>
      <c r="G24" s="1743"/>
    </row>
    <row r="25" spans="1:7" ht="15.75">
      <c r="A25" s="286"/>
      <c r="B25" s="494"/>
      <c r="C25" s="101"/>
      <c r="D25" s="51"/>
      <c r="E25" s="1720"/>
      <c r="F25" s="51"/>
      <c r="G25" s="1743"/>
    </row>
    <row r="26" spans="1:7" ht="15.75">
      <c r="A26" s="286"/>
      <c r="B26" s="494"/>
      <c r="C26" s="101"/>
      <c r="D26" s="51"/>
      <c r="E26" s="1720"/>
      <c r="F26" s="51"/>
      <c r="G26" s="1743"/>
    </row>
    <row r="27" spans="1:7" ht="15.75">
      <c r="A27" s="286"/>
      <c r="B27" s="494"/>
      <c r="C27" s="101"/>
      <c r="D27" s="51"/>
      <c r="E27" s="1720"/>
      <c r="F27" s="51"/>
      <c r="G27" s="1743"/>
    </row>
    <row r="28" spans="1:7" ht="15.75">
      <c r="A28" s="286"/>
      <c r="B28" s="494"/>
      <c r="C28" s="101"/>
      <c r="D28" s="51"/>
      <c r="E28" s="1720"/>
      <c r="F28" s="51"/>
      <c r="G28" s="1743"/>
    </row>
    <row r="29" spans="1:7" ht="15.75">
      <c r="A29" s="286"/>
      <c r="B29" s="494"/>
      <c r="C29" s="101"/>
      <c r="D29" s="51"/>
      <c r="E29" s="1720"/>
      <c r="F29" s="51"/>
      <c r="G29" s="1743"/>
    </row>
    <row r="30" spans="1:7" ht="15.75">
      <c r="A30" s="286"/>
      <c r="B30" s="494"/>
      <c r="C30" s="101"/>
      <c r="D30" s="51"/>
      <c r="E30" s="1720"/>
      <c r="F30" s="51"/>
      <c r="G30" s="1743"/>
    </row>
    <row r="31" spans="1:7" ht="15.75">
      <c r="A31" s="286"/>
      <c r="B31" s="494"/>
      <c r="C31" s="101"/>
      <c r="D31" s="51"/>
      <c r="E31" s="1720"/>
      <c r="F31" s="51"/>
      <c r="G31" s="1743"/>
    </row>
    <row r="32" spans="1:7" ht="15.75">
      <c r="A32" s="286"/>
      <c r="B32" s="494"/>
      <c r="C32" s="101"/>
      <c r="D32" s="51"/>
      <c r="E32" s="1720"/>
      <c r="F32" s="51"/>
      <c r="G32" s="1743"/>
    </row>
    <row r="33" spans="1:7" ht="15.75">
      <c r="A33" s="286"/>
      <c r="B33" s="494"/>
      <c r="C33" s="101"/>
      <c r="D33" s="51"/>
      <c r="E33" s="1720"/>
      <c r="F33" s="51"/>
      <c r="G33" s="1743"/>
    </row>
    <row r="34" spans="1:7" ht="15.75">
      <c r="A34" s="286"/>
      <c r="B34" s="494"/>
      <c r="C34" s="101"/>
      <c r="D34" s="51"/>
      <c r="E34" s="1720"/>
      <c r="F34" s="51"/>
      <c r="G34" s="1743"/>
    </row>
    <row r="35" spans="1:7" ht="15.75">
      <c r="A35" s="2169" t="s">
        <v>133</v>
      </c>
      <c r="B35" s="2169"/>
      <c r="C35" s="2169"/>
      <c r="D35" s="2169"/>
      <c r="E35" s="2169"/>
      <c r="F35" s="2169"/>
      <c r="G35" s="1743"/>
    </row>
    <row r="36" spans="1:7" ht="15.75">
      <c r="A36" s="2169" t="s">
        <v>39854</v>
      </c>
      <c r="B36" s="2169"/>
      <c r="C36" s="2169"/>
      <c r="D36" s="2169"/>
      <c r="E36" s="2169"/>
      <c r="F36" s="2169"/>
      <c r="G36" s="1743"/>
    </row>
    <row r="37" spans="1:7" ht="15.75">
      <c r="A37" s="2169" t="s">
        <v>6436</v>
      </c>
      <c r="B37" s="2169"/>
      <c r="C37" s="2169"/>
      <c r="D37" s="2169"/>
      <c r="E37" s="2169"/>
      <c r="F37" s="2169"/>
      <c r="G37" s="1743"/>
    </row>
    <row r="38" spans="1:7" ht="31.5">
      <c r="A38" s="1749" t="s">
        <v>134</v>
      </c>
      <c r="B38" s="783" t="s">
        <v>676</v>
      </c>
      <c r="C38" s="783" t="s">
        <v>6633</v>
      </c>
      <c r="D38" s="783" t="s">
        <v>788</v>
      </c>
      <c r="E38" s="776" t="s">
        <v>1741</v>
      </c>
      <c r="F38" s="682" t="s">
        <v>677</v>
      </c>
      <c r="G38" s="1743"/>
    </row>
    <row r="39" spans="1:7" ht="15.75">
      <c r="A39" s="50"/>
      <c r="B39" s="2198" t="s">
        <v>810</v>
      </c>
      <c r="C39" s="2198"/>
      <c r="D39" s="51"/>
      <c r="E39" s="1700"/>
      <c r="F39" s="51"/>
      <c r="G39" s="1743"/>
    </row>
    <row r="40" spans="1:7" ht="94.5">
      <c r="A40" s="50">
        <v>1</v>
      </c>
      <c r="B40" s="51" t="s">
        <v>39866</v>
      </c>
      <c r="C40" s="50" t="s">
        <v>39867</v>
      </c>
      <c r="D40" s="51" t="s">
        <v>40583</v>
      </c>
      <c r="E40" s="1721">
        <v>4000000</v>
      </c>
      <c r="F40" s="333" t="s">
        <v>118</v>
      </c>
      <c r="G40" s="1744"/>
    </row>
    <row r="41" spans="1:7" ht="110.25">
      <c r="A41" s="50">
        <v>2</v>
      </c>
      <c r="B41" s="51" t="s">
        <v>39868</v>
      </c>
      <c r="C41" s="50" t="s">
        <v>39869</v>
      </c>
      <c r="D41" s="51" t="s">
        <v>40584</v>
      </c>
      <c r="E41" s="1721">
        <v>2000000</v>
      </c>
      <c r="F41" s="333" t="s">
        <v>118</v>
      </c>
    </row>
    <row r="42" spans="1:7" ht="126">
      <c r="A42" s="50">
        <v>3</v>
      </c>
      <c r="B42" s="51" t="s">
        <v>39870</v>
      </c>
      <c r="C42" s="50" t="s">
        <v>39871</v>
      </c>
      <c r="D42" s="51" t="s">
        <v>40585</v>
      </c>
      <c r="E42" s="217">
        <v>2250000</v>
      </c>
      <c r="F42" s="333" t="s">
        <v>118</v>
      </c>
    </row>
    <row r="43" spans="1:7" ht="204.75">
      <c r="A43" s="50">
        <v>4</v>
      </c>
      <c r="B43" s="51" t="s">
        <v>39872</v>
      </c>
      <c r="C43" s="50" t="s">
        <v>39873</v>
      </c>
      <c r="D43" s="51" t="s">
        <v>40586</v>
      </c>
      <c r="E43" s="1721">
        <v>3000000</v>
      </c>
      <c r="F43" s="333" t="s">
        <v>118</v>
      </c>
    </row>
    <row r="44" spans="1:7" ht="299.25">
      <c r="A44" s="50">
        <v>5</v>
      </c>
      <c r="B44" s="51" t="s">
        <v>39874</v>
      </c>
      <c r="C44" s="50" t="s">
        <v>39875</v>
      </c>
      <c r="D44" s="51" t="s">
        <v>40587</v>
      </c>
      <c r="E44" s="217">
        <v>2000000</v>
      </c>
      <c r="F44" s="333" t="s">
        <v>118</v>
      </c>
    </row>
    <row r="45" spans="1:7" ht="173.25">
      <c r="A45" s="50">
        <v>6</v>
      </c>
      <c r="B45" s="51" t="s">
        <v>39876</v>
      </c>
      <c r="C45" s="50" t="s">
        <v>39877</v>
      </c>
      <c r="D45" s="51" t="s">
        <v>39878</v>
      </c>
      <c r="E45" s="217">
        <v>2000000</v>
      </c>
      <c r="F45" s="333" t="s">
        <v>118</v>
      </c>
    </row>
    <row r="46" spans="1:7" ht="126">
      <c r="A46" s="50">
        <v>7</v>
      </c>
      <c r="B46" s="51" t="s">
        <v>39879</v>
      </c>
      <c r="C46" s="50" t="s">
        <v>39880</v>
      </c>
      <c r="D46" s="51" t="s">
        <v>40588</v>
      </c>
      <c r="E46" s="1719">
        <v>3000000</v>
      </c>
      <c r="F46" s="333" t="s">
        <v>118</v>
      </c>
      <c r="G46" s="1744"/>
    </row>
    <row r="47" spans="1:7" ht="220.5">
      <c r="A47" s="50">
        <v>8</v>
      </c>
      <c r="B47" s="51" t="s">
        <v>39881</v>
      </c>
      <c r="C47" s="50" t="s">
        <v>39882</v>
      </c>
      <c r="D47" s="51" t="s">
        <v>39883</v>
      </c>
      <c r="E47" s="217">
        <v>4000000</v>
      </c>
      <c r="F47" s="333" t="s">
        <v>118</v>
      </c>
      <c r="G47" s="1702"/>
    </row>
    <row r="48" spans="1:7" ht="110.25">
      <c r="A48" s="50">
        <v>9</v>
      </c>
      <c r="B48" s="51" t="s">
        <v>39884</v>
      </c>
      <c r="C48" s="50" t="s">
        <v>39885</v>
      </c>
      <c r="D48" s="51" t="s">
        <v>39886</v>
      </c>
      <c r="E48" s="1719">
        <v>2000000</v>
      </c>
      <c r="F48" s="333" t="s">
        <v>118</v>
      </c>
      <c r="G48" s="1703"/>
    </row>
    <row r="49" spans="1:8" ht="141.75">
      <c r="A49" s="50">
        <v>10</v>
      </c>
      <c r="B49" s="51" t="s">
        <v>39887</v>
      </c>
      <c r="C49" s="50" t="s">
        <v>39888</v>
      </c>
      <c r="D49" s="51" t="s">
        <v>40589</v>
      </c>
      <c r="E49" s="1721">
        <v>4000000</v>
      </c>
      <c r="F49" s="51" t="s">
        <v>4</v>
      </c>
      <c r="G49" s="1703"/>
    </row>
    <row r="50" spans="1:8" ht="126">
      <c r="A50" s="50">
        <v>11</v>
      </c>
      <c r="B50" s="50" t="s">
        <v>39889</v>
      </c>
      <c r="C50" s="50" t="s">
        <v>39890</v>
      </c>
      <c r="D50" s="50" t="s">
        <v>40590</v>
      </c>
      <c r="E50" s="1721">
        <v>2000000</v>
      </c>
      <c r="F50" s="333" t="s">
        <v>118</v>
      </c>
    </row>
    <row r="51" spans="1:8" ht="94.5">
      <c r="A51" s="50">
        <v>12</v>
      </c>
      <c r="B51" s="50" t="s">
        <v>39891</v>
      </c>
      <c r="C51" s="50" t="s">
        <v>39892</v>
      </c>
      <c r="D51" s="60" t="s">
        <v>42390</v>
      </c>
      <c r="E51" s="1721">
        <v>500000</v>
      </c>
      <c r="F51" s="333" t="s">
        <v>118</v>
      </c>
    </row>
    <row r="52" spans="1:8" ht="94.5">
      <c r="A52" s="50">
        <v>13</v>
      </c>
      <c r="B52" s="50" t="s">
        <v>39893</v>
      </c>
      <c r="C52" s="50" t="s">
        <v>39894</v>
      </c>
      <c r="D52" s="50" t="s">
        <v>39895</v>
      </c>
      <c r="E52" s="1719">
        <v>1500000</v>
      </c>
      <c r="F52" s="333" t="s">
        <v>118</v>
      </c>
    </row>
    <row r="53" spans="1:8" ht="299.25">
      <c r="A53" s="50">
        <v>14</v>
      </c>
      <c r="B53" s="51" t="s">
        <v>39896</v>
      </c>
      <c r="C53" s="50" t="s">
        <v>39897</v>
      </c>
      <c r="D53" s="51" t="s">
        <v>40591</v>
      </c>
      <c r="E53" s="1721">
        <v>4000000</v>
      </c>
      <c r="F53" s="333" t="s">
        <v>118</v>
      </c>
    </row>
    <row r="54" spans="1:8" ht="110.25">
      <c r="A54" s="50">
        <v>15</v>
      </c>
      <c r="B54" s="51" t="s">
        <v>39898</v>
      </c>
      <c r="C54" s="50" t="s">
        <v>39899</v>
      </c>
      <c r="D54" s="51" t="s">
        <v>40592</v>
      </c>
      <c r="E54" s="1721">
        <v>3000000</v>
      </c>
      <c r="F54" s="333" t="s">
        <v>118</v>
      </c>
    </row>
    <row r="55" spans="1:8" ht="126">
      <c r="A55" s="50">
        <v>16</v>
      </c>
      <c r="B55" s="51" t="s">
        <v>39900</v>
      </c>
      <c r="C55" s="50" t="s">
        <v>39901</v>
      </c>
      <c r="D55" s="51" t="s">
        <v>40593</v>
      </c>
      <c r="E55" s="1719">
        <v>2000000</v>
      </c>
      <c r="F55" s="333" t="s">
        <v>118</v>
      </c>
    </row>
    <row r="56" spans="1:8" ht="15.75">
      <c r="A56" s="50"/>
      <c r="B56" s="2198" t="s">
        <v>39902</v>
      </c>
      <c r="C56" s="2198"/>
      <c r="D56" s="51"/>
      <c r="E56" s="1699"/>
      <c r="F56" s="51"/>
    </row>
    <row r="57" spans="1:8" ht="252">
      <c r="A57" s="50">
        <v>17</v>
      </c>
      <c r="B57" s="51" t="s">
        <v>39903</v>
      </c>
      <c r="C57" s="50" t="s">
        <v>39904</v>
      </c>
      <c r="D57" s="51" t="s">
        <v>40594</v>
      </c>
      <c r="E57" s="1721">
        <v>6000000</v>
      </c>
      <c r="F57" s="333" t="s">
        <v>118</v>
      </c>
    </row>
    <row r="58" spans="1:8" ht="15.75">
      <c r="A58" s="50"/>
      <c r="B58" s="2198" t="s">
        <v>535</v>
      </c>
      <c r="C58" s="2198"/>
      <c r="D58" s="51"/>
      <c r="E58" s="1701"/>
      <c r="F58" s="51"/>
    </row>
    <row r="59" spans="1:8" ht="157.5">
      <c r="A59" s="50">
        <v>18</v>
      </c>
      <c r="B59" s="51" t="s">
        <v>39905</v>
      </c>
      <c r="C59" s="50" t="s">
        <v>39906</v>
      </c>
      <c r="D59" s="51" t="s">
        <v>40595</v>
      </c>
      <c r="E59" s="1721">
        <v>3500000</v>
      </c>
      <c r="F59" s="333" t="s">
        <v>118</v>
      </c>
      <c r="G59" s="1744"/>
      <c r="H59" s="1940"/>
    </row>
    <row r="60" spans="1:8" ht="110.25">
      <c r="A60" s="50">
        <v>19</v>
      </c>
      <c r="B60" s="51" t="s">
        <v>39907</v>
      </c>
      <c r="C60" s="50" t="s">
        <v>39908</v>
      </c>
      <c r="D60" s="51" t="s">
        <v>39909</v>
      </c>
      <c r="E60" s="217">
        <v>2500000</v>
      </c>
      <c r="F60" s="333" t="s">
        <v>118</v>
      </c>
      <c r="H60" s="1941"/>
    </row>
    <row r="61" spans="1:8" ht="110.25">
      <c r="A61" s="50">
        <v>20</v>
      </c>
      <c r="B61" s="51" t="s">
        <v>39910</v>
      </c>
      <c r="C61" s="50" t="s">
        <v>39911</v>
      </c>
      <c r="D61" s="51" t="s">
        <v>40596</v>
      </c>
      <c r="E61" s="1721">
        <v>1000000</v>
      </c>
      <c r="F61" s="333" t="s">
        <v>118</v>
      </c>
      <c r="H61" s="1940"/>
    </row>
    <row r="62" spans="1:8" ht="94.5">
      <c r="A62" s="50">
        <v>21</v>
      </c>
      <c r="B62" s="51" t="s">
        <v>39912</v>
      </c>
      <c r="C62" s="50" t="s">
        <v>39913</v>
      </c>
      <c r="D62" s="51" t="s">
        <v>40597</v>
      </c>
      <c r="E62" s="217">
        <v>3000000</v>
      </c>
      <c r="F62" s="333" t="s">
        <v>118</v>
      </c>
      <c r="G62" s="1703"/>
      <c r="H62" s="1940"/>
    </row>
    <row r="63" spans="1:8" ht="126">
      <c r="A63" s="50">
        <v>22</v>
      </c>
      <c r="B63" s="51" t="s">
        <v>39914</v>
      </c>
      <c r="C63" s="50" t="s">
        <v>39915</v>
      </c>
      <c r="D63" s="51" t="s">
        <v>40598</v>
      </c>
      <c r="E63" s="217">
        <v>1500000</v>
      </c>
      <c r="F63" s="333" t="s">
        <v>118</v>
      </c>
      <c r="G63" s="1703"/>
      <c r="H63" s="1940"/>
    </row>
    <row r="64" spans="1:8" ht="15.75">
      <c r="A64" s="50"/>
      <c r="B64" s="2189" t="s">
        <v>662</v>
      </c>
      <c r="C64" s="2191"/>
      <c r="D64" s="51"/>
      <c r="E64" s="1236"/>
      <c r="F64" s="51"/>
      <c r="G64" s="1703"/>
      <c r="H64" s="1940"/>
    </row>
    <row r="65" spans="1:8" ht="126">
      <c r="A65" s="50">
        <v>23</v>
      </c>
      <c r="B65" s="51" t="s">
        <v>39916</v>
      </c>
      <c r="C65" s="50" t="s">
        <v>39917</v>
      </c>
      <c r="D65" s="333" t="s">
        <v>43510</v>
      </c>
      <c r="E65" s="217">
        <v>250000</v>
      </c>
      <c r="F65" s="51" t="s">
        <v>4</v>
      </c>
      <c r="H65" s="1940"/>
    </row>
    <row r="66" spans="1:8" ht="141.75">
      <c r="A66" s="50">
        <v>24</v>
      </c>
      <c r="B66" s="51" t="s">
        <v>39918</v>
      </c>
      <c r="C66" s="50" t="s">
        <v>39919</v>
      </c>
      <c r="D66" s="50" t="s">
        <v>40577</v>
      </c>
      <c r="E66" s="217">
        <v>2500000</v>
      </c>
      <c r="F66" s="333" t="s">
        <v>118</v>
      </c>
      <c r="H66" s="1940"/>
    </row>
    <row r="67" spans="1:8" ht="126">
      <c r="A67" s="50">
        <v>25</v>
      </c>
      <c r="B67" s="51" t="s">
        <v>39920</v>
      </c>
      <c r="C67" s="50" t="s">
        <v>39921</v>
      </c>
      <c r="D67" s="50" t="s">
        <v>40578</v>
      </c>
      <c r="E67" s="217">
        <v>2500000</v>
      </c>
      <c r="F67" s="333" t="s">
        <v>118</v>
      </c>
      <c r="H67" s="1940"/>
    </row>
    <row r="68" spans="1:8" ht="126">
      <c r="A68" s="50">
        <v>26</v>
      </c>
      <c r="B68" s="51" t="s">
        <v>39924</v>
      </c>
      <c r="C68" s="50" t="s">
        <v>39925</v>
      </c>
      <c r="D68" s="51" t="s">
        <v>40579</v>
      </c>
      <c r="E68" s="1721">
        <v>2000000</v>
      </c>
      <c r="F68" s="51" t="s">
        <v>4</v>
      </c>
      <c r="G68" s="1744"/>
      <c r="H68" s="2553"/>
    </row>
    <row r="69" spans="1:8" ht="126">
      <c r="A69" s="50">
        <v>27</v>
      </c>
      <c r="B69" s="50" t="s">
        <v>39926</v>
      </c>
      <c r="C69" s="50" t="s">
        <v>39927</v>
      </c>
      <c r="D69" s="50" t="s">
        <v>40580</v>
      </c>
      <c r="E69" s="1721">
        <v>2000000</v>
      </c>
      <c r="F69" s="51" t="s">
        <v>4</v>
      </c>
      <c r="H69" s="2553"/>
    </row>
    <row r="70" spans="1:8" ht="78.75">
      <c r="A70" s="50">
        <v>28</v>
      </c>
      <c r="B70" s="51" t="s">
        <v>39930</v>
      </c>
      <c r="C70" s="50" t="s">
        <v>39931</v>
      </c>
      <c r="D70" s="51" t="s">
        <v>40582</v>
      </c>
      <c r="E70" s="1721">
        <v>500000</v>
      </c>
      <c r="F70" s="333" t="s">
        <v>118</v>
      </c>
      <c r="H70" s="1941"/>
    </row>
    <row r="71" spans="1:8" ht="15.75">
      <c r="A71" s="50"/>
      <c r="B71" s="2198" t="s">
        <v>2271</v>
      </c>
      <c r="C71" s="2198"/>
      <c r="D71" s="51"/>
      <c r="E71" s="1701"/>
      <c r="F71" s="51"/>
      <c r="H71" s="1941"/>
    </row>
    <row r="72" spans="1:8" ht="110.25">
      <c r="A72" s="50">
        <v>29</v>
      </c>
      <c r="B72" s="50" t="s">
        <v>6652</v>
      </c>
      <c r="C72" s="50" t="s">
        <v>39932</v>
      </c>
      <c r="D72" s="50" t="s">
        <v>40576</v>
      </c>
      <c r="E72" s="1719">
        <v>1066037.6399999999</v>
      </c>
      <c r="F72" s="333" t="s">
        <v>118</v>
      </c>
      <c r="H72" s="1941"/>
    </row>
    <row r="73" spans="1:8" ht="15.75">
      <c r="A73" s="60"/>
      <c r="B73" s="2158" t="s">
        <v>1435</v>
      </c>
      <c r="C73" s="2158"/>
      <c r="D73" s="60"/>
      <c r="E73" s="1741"/>
      <c r="F73" s="107"/>
      <c r="H73" s="1941"/>
    </row>
    <row r="74" spans="1:8" ht="220.5">
      <c r="A74" s="60">
        <v>30</v>
      </c>
      <c r="B74" s="60" t="s">
        <v>8214</v>
      </c>
      <c r="C74" s="60" t="s">
        <v>39933</v>
      </c>
      <c r="D74" s="690" t="s">
        <v>43508</v>
      </c>
      <c r="E74" s="1947">
        <v>1066037.6399999999</v>
      </c>
      <c r="F74" s="690" t="s">
        <v>118</v>
      </c>
      <c r="H74" s="2553"/>
    </row>
    <row r="75" spans="1:8" ht="15.75">
      <c r="A75" s="50"/>
      <c r="B75" s="2215" t="s">
        <v>15</v>
      </c>
      <c r="C75" s="2216"/>
      <c r="D75" s="173"/>
      <c r="E75" s="1745">
        <f>SUM(E40:E74)</f>
        <v>70632075.280000001</v>
      </c>
      <c r="F75" s="173"/>
      <c r="G75" s="1746"/>
      <c r="H75" s="2553"/>
    </row>
    <row r="76" spans="1:8" ht="101.25" customHeight="1">
      <c r="A76" s="2143" t="s">
        <v>42136</v>
      </c>
      <c r="B76" s="2143"/>
      <c r="C76" s="2143"/>
      <c r="D76" s="2143" t="s">
        <v>1392</v>
      </c>
      <c r="E76" s="2143"/>
      <c r="F76" s="2143"/>
      <c r="H76" s="1942"/>
    </row>
    <row r="77" spans="1:8" s="1946" customFormat="1" ht="15.75">
      <c r="A77" s="371"/>
      <c r="B77" s="371"/>
      <c r="C77" s="371"/>
      <c r="D77" s="371"/>
      <c r="E77" s="371"/>
      <c r="F77" s="371"/>
      <c r="H77" s="1942"/>
    </row>
    <row r="78" spans="1:8" s="1946" customFormat="1" ht="15.75">
      <c r="A78" s="371"/>
      <c r="B78" s="371"/>
      <c r="C78" s="371"/>
      <c r="D78" s="371"/>
      <c r="E78" s="371"/>
      <c r="F78" s="371"/>
      <c r="H78" s="1942"/>
    </row>
    <row r="79" spans="1:8" s="1946" customFormat="1" ht="15.75">
      <c r="A79" s="371"/>
      <c r="B79" s="371"/>
      <c r="C79" s="371"/>
      <c r="D79" s="371"/>
      <c r="E79" s="371"/>
      <c r="F79" s="371"/>
      <c r="H79" s="1942"/>
    </row>
    <row r="80" spans="1:8" s="1946" customFormat="1" ht="15.75">
      <c r="A80" s="371"/>
      <c r="B80" s="371"/>
      <c r="C80" s="371"/>
      <c r="D80" s="371"/>
      <c r="E80" s="371"/>
      <c r="F80" s="371"/>
      <c r="H80" s="1942"/>
    </row>
    <row r="81" spans="1:8" s="1946" customFormat="1" ht="15.75">
      <c r="A81" s="371"/>
      <c r="B81" s="371"/>
      <c r="C81" s="371"/>
      <c r="D81" s="371"/>
      <c r="E81" s="371"/>
      <c r="F81" s="371"/>
      <c r="H81" s="1942"/>
    </row>
    <row r="82" spans="1:8" ht="21" customHeight="1">
      <c r="D82" s="1704"/>
      <c r="H82" s="1943"/>
    </row>
    <row r="83" spans="1:8" ht="15" customHeight="1">
      <c r="D83" s="1704"/>
    </row>
    <row r="84" spans="1:8" ht="15" customHeight="1">
      <c r="D84" s="1704"/>
      <c r="E84" s="225"/>
      <c r="H84" s="1941"/>
    </row>
    <row r="85" spans="1:8" ht="51.75" customHeight="1">
      <c r="A85" s="50">
        <v>23</v>
      </c>
      <c r="B85" s="51" t="s">
        <v>39916</v>
      </c>
      <c r="C85" s="50" t="s">
        <v>39917</v>
      </c>
      <c r="D85" s="333" t="s">
        <v>43509</v>
      </c>
      <c r="E85" s="217">
        <v>500000</v>
      </c>
      <c r="F85" s="51" t="s">
        <v>4</v>
      </c>
      <c r="H85" s="1942"/>
    </row>
    <row r="86" spans="1:8" ht="116.25" customHeight="1">
      <c r="A86" s="50">
        <v>28</v>
      </c>
      <c r="B86" s="51" t="s">
        <v>39928</v>
      </c>
      <c r="C86" s="50" t="s">
        <v>39929</v>
      </c>
      <c r="D86" s="51" t="s">
        <v>40581</v>
      </c>
      <c r="E86" s="1721">
        <v>500000</v>
      </c>
      <c r="F86" s="51" t="s">
        <v>4</v>
      </c>
      <c r="H86" s="1941"/>
    </row>
    <row r="87" spans="1:8" ht="71.25" customHeight="1">
      <c r="A87" s="286"/>
      <c r="B87" s="51" t="s">
        <v>39922</v>
      </c>
      <c r="C87" s="50" t="s">
        <v>39923</v>
      </c>
      <c r="D87" s="143" t="s">
        <v>40600</v>
      </c>
      <c r="E87" s="1721">
        <v>4000000</v>
      </c>
      <c r="F87" s="51" t="s">
        <v>4</v>
      </c>
      <c r="G87" s="1744"/>
      <c r="H87" s="1941"/>
    </row>
    <row r="88" spans="1:8" ht="15" customHeight="1">
      <c r="C88" s="225"/>
      <c r="D88" s="1704"/>
      <c r="E88" s="1747">
        <f>SUM(E85:E87)</f>
        <v>5000000</v>
      </c>
      <c r="F88" s="1705"/>
      <c r="G88" s="1744"/>
      <c r="H88" s="1941"/>
    </row>
    <row r="89" spans="1:8" ht="15" customHeight="1">
      <c r="C89" s="225"/>
      <c r="D89" s="1704"/>
      <c r="E89" s="1747"/>
      <c r="F89" s="1705"/>
      <c r="G89" s="1744"/>
      <c r="H89" s="1943"/>
    </row>
    <row r="90" spans="1:8" ht="15" customHeight="1">
      <c r="C90" s="225"/>
      <c r="D90" s="1704"/>
      <c r="E90" s="1747"/>
      <c r="F90" s="1705"/>
      <c r="G90" s="1744"/>
    </row>
    <row r="91" spans="1:8" ht="15" customHeight="1">
      <c r="C91" s="225"/>
      <c r="E91" s="227">
        <f>E88+E75+E21</f>
        <v>109040875.52</v>
      </c>
      <c r="F91" s="1748"/>
    </row>
    <row r="92" spans="1:8" ht="15" customHeight="1">
      <c r="C92" s="225"/>
      <c r="E92" s="227"/>
      <c r="F92" s="1748"/>
    </row>
    <row r="93" spans="1:8" ht="15" customHeight="1">
      <c r="C93" s="225"/>
      <c r="G93" s="1748"/>
    </row>
    <row r="94" spans="1:8" ht="15" customHeight="1">
      <c r="C94" s="225"/>
      <c r="F94" s="1748"/>
    </row>
    <row r="95" spans="1:8" ht="15" customHeight="1">
      <c r="C95" s="225"/>
    </row>
    <row r="96" spans="1:8" ht="15" customHeight="1">
      <c r="C96" s="225"/>
      <c r="F96" s="1748"/>
    </row>
    <row r="97" spans="3:5">
      <c r="C97" s="225"/>
      <c r="E97" s="227"/>
    </row>
    <row r="98" spans="3:5">
      <c r="C98" s="225"/>
    </row>
    <row r="99" spans="3:5">
      <c r="C99" s="225"/>
    </row>
    <row r="100" spans="3:5">
      <c r="C100" s="225"/>
    </row>
  </sheetData>
  <mergeCells count="23">
    <mergeCell ref="B39:C39"/>
    <mergeCell ref="A1:F1"/>
    <mergeCell ref="A2:F2"/>
    <mergeCell ref="A3:F3"/>
    <mergeCell ref="B5:C5"/>
    <mergeCell ref="B15:C15"/>
    <mergeCell ref="B11:D11"/>
    <mergeCell ref="A36:F36"/>
    <mergeCell ref="A37:F37"/>
    <mergeCell ref="A35:F35"/>
    <mergeCell ref="B19:C19"/>
    <mergeCell ref="A22:C22"/>
    <mergeCell ref="D22:F22"/>
    <mergeCell ref="B64:C64"/>
    <mergeCell ref="B71:C71"/>
    <mergeCell ref="B73:C73"/>
    <mergeCell ref="B56:C56"/>
    <mergeCell ref="B58:C58"/>
    <mergeCell ref="H74:H75"/>
    <mergeCell ref="B75:C75"/>
    <mergeCell ref="H68:H69"/>
    <mergeCell ref="A76:C76"/>
    <mergeCell ref="D76:F76"/>
  </mergeCells>
  <pageMargins left="0.7" right="0.7" top="0.75" bottom="0.75" header="0.3" footer="0.3"/>
  <pageSetup orientation="landscape" r:id="rId1"/>
  <headerFooter>
    <oddFooter>Page &amp;P of &amp;N</oddFooter>
  </headerFooter>
</worksheet>
</file>

<file path=xl/worksheets/sheet24.xml><?xml version="1.0" encoding="utf-8"?>
<worksheet xmlns="http://schemas.openxmlformats.org/spreadsheetml/2006/main" xmlns:r="http://schemas.openxmlformats.org/officeDocument/2006/relationships">
  <sheetPr>
    <tabColor theme="5" tint="-0.499984740745262"/>
  </sheetPr>
  <dimension ref="A1:F114"/>
  <sheetViews>
    <sheetView topLeftCell="A77" workbookViewId="0">
      <selection activeCell="B81" sqref="B81"/>
    </sheetView>
  </sheetViews>
  <sheetFormatPr defaultRowHeight="15"/>
  <cols>
    <col min="1" max="1" width="6.7109375" style="55" customWidth="1"/>
    <col min="2" max="2" width="19.42578125" style="12" customWidth="1"/>
    <col min="3" max="3" width="44" style="12" customWidth="1"/>
    <col min="4" max="4" width="22.85546875" style="12" customWidth="1"/>
    <col min="5" max="5" width="18.85546875" style="224" customWidth="1"/>
    <col min="6" max="6" width="9.5703125" style="12" customWidth="1"/>
    <col min="7" max="16384" width="9.140625" style="12"/>
  </cols>
  <sheetData>
    <row r="1" spans="1:6" s="317" customFormat="1" ht="15.75">
      <c r="A1" s="2234" t="s">
        <v>133</v>
      </c>
      <c r="B1" s="2234"/>
      <c r="C1" s="2234"/>
      <c r="D1" s="2234"/>
      <c r="E1" s="2234"/>
      <c r="F1" s="2234"/>
    </row>
    <row r="2" spans="1:6" s="317" customFormat="1" ht="15.75">
      <c r="A2" s="2234" t="s">
        <v>23799</v>
      </c>
      <c r="B2" s="2234"/>
      <c r="C2" s="2234"/>
      <c r="D2" s="2234"/>
      <c r="E2" s="2234"/>
      <c r="F2" s="2234"/>
    </row>
    <row r="3" spans="1:6" s="317" customFormat="1" ht="15.75">
      <c r="A3" s="2234" t="s">
        <v>6436</v>
      </c>
      <c r="B3" s="2234"/>
      <c r="C3" s="2234"/>
      <c r="D3" s="2234"/>
      <c r="E3" s="2234"/>
      <c r="F3" s="2234"/>
    </row>
    <row r="4" spans="1:6" s="317" customFormat="1" ht="20.25" customHeight="1">
      <c r="A4" s="1095" t="s">
        <v>134</v>
      </c>
      <c r="B4" s="56" t="s">
        <v>676</v>
      </c>
      <c r="C4" s="56" t="s">
        <v>463</v>
      </c>
      <c r="D4" s="56" t="s">
        <v>788</v>
      </c>
      <c r="E4" s="266" t="s">
        <v>3683</v>
      </c>
      <c r="F4" s="56" t="s">
        <v>677</v>
      </c>
    </row>
    <row r="5" spans="1:6" s="317" customFormat="1" ht="21" customHeight="1">
      <c r="A5" s="387"/>
      <c r="B5" s="2195" t="s">
        <v>139</v>
      </c>
      <c r="C5" s="2195"/>
      <c r="D5" s="2195"/>
      <c r="E5" s="198"/>
      <c r="F5" s="56"/>
    </row>
    <row r="6" spans="1:6" ht="31.5">
      <c r="A6" s="175">
        <v>1</v>
      </c>
      <c r="B6" s="159" t="s">
        <v>1</v>
      </c>
      <c r="C6" s="159" t="s">
        <v>23800</v>
      </c>
      <c r="D6" s="159" t="s">
        <v>239</v>
      </c>
      <c r="E6" s="116">
        <v>3276224</v>
      </c>
      <c r="F6" s="159" t="s">
        <v>118</v>
      </c>
    </row>
    <row r="7" spans="1:6" ht="31.5">
      <c r="A7" s="175">
        <v>2</v>
      </c>
      <c r="B7" s="159" t="s">
        <v>7</v>
      </c>
      <c r="C7" s="159" t="s">
        <v>23801</v>
      </c>
      <c r="D7" s="159" t="s">
        <v>23802</v>
      </c>
      <c r="E7" s="116">
        <v>107232</v>
      </c>
      <c r="F7" s="159" t="s">
        <v>118</v>
      </c>
    </row>
    <row r="8" spans="1:6" ht="141.75">
      <c r="A8" s="175">
        <v>3</v>
      </c>
      <c r="B8" s="159" t="s">
        <v>5</v>
      </c>
      <c r="C8" s="159" t="s">
        <v>23803</v>
      </c>
      <c r="D8" s="159" t="s">
        <v>23804</v>
      </c>
      <c r="E8" s="116">
        <v>1502996.07</v>
      </c>
      <c r="F8" s="159" t="s">
        <v>118</v>
      </c>
    </row>
    <row r="9" spans="1:6" ht="63">
      <c r="A9" s="175">
        <v>4</v>
      </c>
      <c r="B9" s="159" t="s">
        <v>12</v>
      </c>
      <c r="C9" s="159" t="s">
        <v>23805</v>
      </c>
      <c r="D9" s="159" t="s">
        <v>14</v>
      </c>
      <c r="E9" s="116">
        <v>1656000</v>
      </c>
      <c r="F9" s="159" t="s">
        <v>118</v>
      </c>
    </row>
    <row r="10" spans="1:6" s="317" customFormat="1" ht="15.75">
      <c r="A10" s="63"/>
      <c r="B10" s="2171" t="s">
        <v>3161</v>
      </c>
      <c r="C10" s="2171"/>
      <c r="D10" s="2171"/>
      <c r="E10" s="404"/>
      <c r="F10" s="65"/>
    </row>
    <row r="11" spans="1:6" ht="110.25">
      <c r="A11" s="175">
        <v>5</v>
      </c>
      <c r="B11" s="159" t="s">
        <v>5</v>
      </c>
      <c r="C11" s="159" t="s">
        <v>23806</v>
      </c>
      <c r="D11" s="159" t="s">
        <v>23807</v>
      </c>
      <c r="E11" s="116">
        <v>871226</v>
      </c>
      <c r="F11" s="159" t="s">
        <v>118</v>
      </c>
    </row>
    <row r="12" spans="1:6" ht="63">
      <c r="A12" s="175">
        <v>6</v>
      </c>
      <c r="B12" s="159" t="s">
        <v>12</v>
      </c>
      <c r="C12" s="159" t="s">
        <v>23808</v>
      </c>
      <c r="D12" s="159" t="s">
        <v>14</v>
      </c>
      <c r="E12" s="116">
        <v>1200000</v>
      </c>
      <c r="F12" s="159" t="s">
        <v>118</v>
      </c>
    </row>
    <row r="13" spans="1:6" ht="63">
      <c r="A13" s="175">
        <v>7</v>
      </c>
      <c r="B13" s="159" t="s">
        <v>360</v>
      </c>
      <c r="C13" s="159" t="s">
        <v>23809</v>
      </c>
      <c r="D13" s="159" t="s">
        <v>6647</v>
      </c>
      <c r="E13" s="116">
        <v>1200000</v>
      </c>
      <c r="F13" s="159" t="s">
        <v>118</v>
      </c>
    </row>
    <row r="14" spans="1:6" s="317" customFormat="1" ht="15.75">
      <c r="A14" s="63"/>
      <c r="B14" s="62" t="s">
        <v>593</v>
      </c>
      <c r="C14" s="65"/>
      <c r="D14" s="65"/>
      <c r="E14" s="404"/>
      <c r="F14" s="65"/>
    </row>
    <row r="15" spans="1:6" ht="47.25">
      <c r="A15" s="175">
        <v>8</v>
      </c>
      <c r="B15" s="160" t="s">
        <v>39</v>
      </c>
      <c r="C15" s="159" t="s">
        <v>23810</v>
      </c>
      <c r="D15" s="160" t="s">
        <v>1443</v>
      </c>
      <c r="E15" s="117">
        <v>14000000</v>
      </c>
      <c r="F15" s="160" t="s">
        <v>118</v>
      </c>
    </row>
    <row r="16" spans="1:6" ht="63">
      <c r="A16" s="175">
        <v>9</v>
      </c>
      <c r="B16" s="160" t="s">
        <v>41</v>
      </c>
      <c r="C16" s="159" t="s">
        <v>23811</v>
      </c>
      <c r="D16" s="160" t="s">
        <v>23812</v>
      </c>
      <c r="E16" s="117">
        <v>13261000</v>
      </c>
      <c r="F16" s="160" t="s">
        <v>118</v>
      </c>
    </row>
    <row r="17" spans="1:6" s="317" customFormat="1" ht="15.75">
      <c r="A17" s="63"/>
      <c r="B17" s="62" t="s">
        <v>555</v>
      </c>
      <c r="C17" s="65"/>
      <c r="D17" s="65"/>
      <c r="E17" s="404"/>
      <c r="F17" s="65"/>
    </row>
    <row r="18" spans="1:6" ht="78.75">
      <c r="A18" s="175">
        <v>10</v>
      </c>
      <c r="B18" s="160" t="s">
        <v>18526</v>
      </c>
      <c r="C18" s="159" t="s">
        <v>23813</v>
      </c>
      <c r="D18" s="65" t="s">
        <v>23814</v>
      </c>
      <c r="E18" s="117">
        <v>200000</v>
      </c>
      <c r="F18" s="160" t="s">
        <v>118</v>
      </c>
    </row>
    <row r="19" spans="1:6" s="317" customFormat="1" ht="15.75">
      <c r="A19" s="63"/>
      <c r="B19" s="2189" t="s">
        <v>143</v>
      </c>
      <c r="C19" s="2191"/>
      <c r="D19" s="160"/>
      <c r="E19" s="117"/>
      <c r="F19" s="65"/>
    </row>
    <row r="20" spans="1:6" ht="78.75">
      <c r="A20" s="175">
        <v>11</v>
      </c>
      <c r="B20" s="160" t="s">
        <v>5146</v>
      </c>
      <c r="C20" s="159" t="s">
        <v>23815</v>
      </c>
      <c r="D20" s="160" t="s">
        <v>196</v>
      </c>
      <c r="E20" s="116">
        <v>5738993.4500000002</v>
      </c>
      <c r="F20" s="159" t="s">
        <v>118</v>
      </c>
    </row>
    <row r="21" spans="1:6" s="317" customFormat="1" ht="15.75">
      <c r="A21" s="63"/>
      <c r="B21" s="2171" t="s">
        <v>480</v>
      </c>
      <c r="C21" s="2171"/>
      <c r="D21" s="65"/>
      <c r="E21" s="404"/>
      <c r="F21" s="65"/>
    </row>
    <row r="22" spans="1:6" ht="31.5">
      <c r="A22" s="175">
        <v>12</v>
      </c>
      <c r="B22" s="160" t="s">
        <v>23816</v>
      </c>
      <c r="C22" s="160" t="s">
        <v>23817</v>
      </c>
      <c r="D22" s="160" t="s">
        <v>24511</v>
      </c>
      <c r="E22" s="117">
        <v>500000</v>
      </c>
      <c r="F22" s="159" t="s">
        <v>4</v>
      </c>
    </row>
    <row r="23" spans="1:6" ht="31.5">
      <c r="A23" s="175">
        <v>13</v>
      </c>
      <c r="B23" s="160" t="s">
        <v>23818</v>
      </c>
      <c r="C23" s="160" t="s">
        <v>23819</v>
      </c>
      <c r="D23" s="160" t="s">
        <v>24511</v>
      </c>
      <c r="E23" s="117">
        <v>700000</v>
      </c>
      <c r="F23" s="159" t="s">
        <v>4</v>
      </c>
    </row>
    <row r="24" spans="1:6" ht="31.5">
      <c r="A24" s="175">
        <v>14</v>
      </c>
      <c r="B24" s="160" t="s">
        <v>23820</v>
      </c>
      <c r="C24" s="160" t="s">
        <v>23821</v>
      </c>
      <c r="D24" s="160" t="s">
        <v>24511</v>
      </c>
      <c r="E24" s="117">
        <v>500000</v>
      </c>
      <c r="F24" s="159" t="s">
        <v>4</v>
      </c>
    </row>
    <row r="25" spans="1:6" ht="47.25">
      <c r="A25" s="175">
        <v>15</v>
      </c>
      <c r="B25" s="160" t="s">
        <v>23822</v>
      </c>
      <c r="C25" s="160" t="s">
        <v>23823</v>
      </c>
      <c r="D25" s="160" t="s">
        <v>23824</v>
      </c>
      <c r="E25" s="117">
        <v>300000</v>
      </c>
      <c r="F25" s="159" t="s">
        <v>118</v>
      </c>
    </row>
    <row r="26" spans="1:6" ht="78.75">
      <c r="A26" s="175">
        <v>16</v>
      </c>
      <c r="B26" s="160" t="s">
        <v>23825</v>
      </c>
      <c r="C26" s="160" t="s">
        <v>23826</v>
      </c>
      <c r="D26" s="160" t="s">
        <v>23827</v>
      </c>
      <c r="E26" s="117">
        <v>400000</v>
      </c>
      <c r="F26" s="159" t="s">
        <v>118</v>
      </c>
    </row>
    <row r="27" spans="1:6" ht="15.75">
      <c r="A27" s="175">
        <v>17</v>
      </c>
      <c r="B27" s="160"/>
      <c r="C27" s="160"/>
      <c r="D27" s="160"/>
      <c r="E27" s="117"/>
      <c r="F27" s="159"/>
    </row>
    <row r="28" spans="1:6" ht="15.75">
      <c r="A28" s="175">
        <v>18</v>
      </c>
      <c r="B28" s="160"/>
      <c r="C28" s="160"/>
      <c r="D28" s="160"/>
      <c r="E28" s="117"/>
      <c r="F28" s="159"/>
    </row>
    <row r="29" spans="1:6" ht="47.25">
      <c r="A29" s="175">
        <v>19</v>
      </c>
      <c r="B29" s="160" t="s">
        <v>23828</v>
      </c>
      <c r="C29" s="160" t="s">
        <v>23829</v>
      </c>
      <c r="D29" s="160" t="s">
        <v>24511</v>
      </c>
      <c r="E29" s="117">
        <v>600000</v>
      </c>
      <c r="F29" s="159" t="s">
        <v>4</v>
      </c>
    </row>
    <row r="30" spans="1:6" ht="63">
      <c r="A30" s="175">
        <v>20</v>
      </c>
      <c r="B30" s="160" t="s">
        <v>23830</v>
      </c>
      <c r="C30" s="160" t="s">
        <v>23831</v>
      </c>
      <c r="D30" s="160" t="s">
        <v>23832</v>
      </c>
      <c r="E30" s="117">
        <v>400000</v>
      </c>
      <c r="F30" s="159" t="s">
        <v>118</v>
      </c>
    </row>
    <row r="31" spans="1:6" ht="94.5">
      <c r="A31" s="175">
        <v>21</v>
      </c>
      <c r="B31" s="160" t="s">
        <v>23833</v>
      </c>
      <c r="C31" s="160" t="s">
        <v>23834</v>
      </c>
      <c r="D31" s="160" t="s">
        <v>23835</v>
      </c>
      <c r="E31" s="117">
        <v>5000000</v>
      </c>
      <c r="F31" s="159" t="s">
        <v>4</v>
      </c>
    </row>
    <row r="32" spans="1:6" ht="78.75">
      <c r="A32" s="175">
        <v>22</v>
      </c>
      <c r="B32" s="160" t="s">
        <v>23836</v>
      </c>
      <c r="C32" s="160" t="s">
        <v>23837</v>
      </c>
      <c r="D32" s="160" t="s">
        <v>23838</v>
      </c>
      <c r="E32" s="117">
        <v>500000</v>
      </c>
      <c r="F32" s="159" t="s">
        <v>118</v>
      </c>
    </row>
    <row r="33" spans="1:6" ht="47.25">
      <c r="A33" s="175">
        <v>23</v>
      </c>
      <c r="B33" s="160" t="s">
        <v>23839</v>
      </c>
      <c r="C33" s="160" t="s">
        <v>23840</v>
      </c>
      <c r="D33" s="160" t="s">
        <v>24511</v>
      </c>
      <c r="E33" s="117">
        <v>600000</v>
      </c>
      <c r="F33" s="159" t="s">
        <v>4</v>
      </c>
    </row>
    <row r="34" spans="1:6" ht="31.5">
      <c r="A34" s="175">
        <v>24</v>
      </c>
      <c r="B34" s="160" t="s">
        <v>23841</v>
      </c>
      <c r="C34" s="160" t="s">
        <v>23842</v>
      </c>
      <c r="D34" s="160" t="s">
        <v>24511</v>
      </c>
      <c r="E34" s="117">
        <v>600000</v>
      </c>
      <c r="F34" s="159" t="s">
        <v>4</v>
      </c>
    </row>
    <row r="35" spans="1:6" ht="31.5">
      <c r="A35" s="175">
        <v>25</v>
      </c>
      <c r="B35" s="160" t="s">
        <v>23843</v>
      </c>
      <c r="C35" s="160" t="s">
        <v>23844</v>
      </c>
      <c r="D35" s="160" t="s">
        <v>24511</v>
      </c>
      <c r="E35" s="117">
        <v>600000</v>
      </c>
      <c r="F35" s="159" t="s">
        <v>4</v>
      </c>
    </row>
    <row r="36" spans="1:6" ht="63">
      <c r="A36" s="175">
        <v>26</v>
      </c>
      <c r="B36" s="160" t="s">
        <v>23845</v>
      </c>
      <c r="C36" s="160" t="s">
        <v>23846</v>
      </c>
      <c r="D36" s="160" t="s">
        <v>23847</v>
      </c>
      <c r="E36" s="117">
        <v>400000</v>
      </c>
      <c r="F36" s="159" t="s">
        <v>118</v>
      </c>
    </row>
    <row r="37" spans="1:6" ht="31.5">
      <c r="A37" s="175">
        <v>27</v>
      </c>
      <c r="B37" s="160" t="s">
        <v>23845</v>
      </c>
      <c r="C37" s="160" t="s">
        <v>23848</v>
      </c>
      <c r="D37" s="160" t="s">
        <v>24511</v>
      </c>
      <c r="E37" s="117">
        <v>800000</v>
      </c>
      <c r="F37" s="159" t="s">
        <v>4</v>
      </c>
    </row>
    <row r="38" spans="1:6" ht="47.25">
      <c r="A38" s="175">
        <v>28</v>
      </c>
      <c r="B38" s="160" t="s">
        <v>23849</v>
      </c>
      <c r="C38" s="160" t="s">
        <v>23850</v>
      </c>
      <c r="D38" s="160" t="s">
        <v>23851</v>
      </c>
      <c r="E38" s="117">
        <v>500000</v>
      </c>
      <c r="F38" s="159" t="s">
        <v>118</v>
      </c>
    </row>
    <row r="39" spans="1:6" ht="31.5">
      <c r="A39" s="175">
        <v>29</v>
      </c>
      <c r="B39" s="160" t="s">
        <v>23852</v>
      </c>
      <c r="C39" s="160" t="s">
        <v>23853</v>
      </c>
      <c r="D39" s="160" t="s">
        <v>24511</v>
      </c>
      <c r="E39" s="117">
        <v>600000</v>
      </c>
      <c r="F39" s="159" t="s">
        <v>4</v>
      </c>
    </row>
    <row r="40" spans="1:6" ht="63">
      <c r="A40" s="175">
        <v>30</v>
      </c>
      <c r="B40" s="160" t="s">
        <v>23854</v>
      </c>
      <c r="C40" s="160" t="s">
        <v>23855</v>
      </c>
      <c r="D40" s="160" t="s">
        <v>23856</v>
      </c>
      <c r="E40" s="117">
        <v>500000</v>
      </c>
      <c r="F40" s="159" t="s">
        <v>118</v>
      </c>
    </row>
    <row r="41" spans="1:6" ht="63">
      <c r="A41" s="175">
        <v>31</v>
      </c>
      <c r="B41" s="160" t="s">
        <v>23857</v>
      </c>
      <c r="C41" s="160" t="s">
        <v>23858</v>
      </c>
      <c r="D41" s="160" t="s">
        <v>23859</v>
      </c>
      <c r="E41" s="117">
        <v>300000</v>
      </c>
      <c r="F41" s="159" t="s">
        <v>118</v>
      </c>
    </row>
    <row r="42" spans="1:6" ht="47.25">
      <c r="A42" s="175">
        <v>32</v>
      </c>
      <c r="B42" s="160" t="s">
        <v>23860</v>
      </c>
      <c r="C42" s="160" t="s">
        <v>23861</v>
      </c>
      <c r="D42" s="160" t="s">
        <v>23862</v>
      </c>
      <c r="E42" s="117">
        <v>400000</v>
      </c>
      <c r="F42" s="159" t="s">
        <v>118</v>
      </c>
    </row>
    <row r="43" spans="1:6" ht="31.5">
      <c r="A43" s="175">
        <v>33</v>
      </c>
      <c r="B43" s="160" t="s">
        <v>23863</v>
      </c>
      <c r="C43" s="160" t="s">
        <v>23864</v>
      </c>
      <c r="D43" s="160" t="s">
        <v>24511</v>
      </c>
      <c r="E43" s="117">
        <v>600000</v>
      </c>
      <c r="F43" s="159" t="s">
        <v>4</v>
      </c>
    </row>
    <row r="44" spans="1:6" ht="31.5">
      <c r="A44" s="175">
        <v>34</v>
      </c>
      <c r="B44" s="160" t="s">
        <v>23865</v>
      </c>
      <c r="C44" s="160" t="s">
        <v>23866</v>
      </c>
      <c r="D44" s="160" t="s">
        <v>24511</v>
      </c>
      <c r="E44" s="117">
        <v>600000</v>
      </c>
      <c r="F44" s="159" t="s">
        <v>4</v>
      </c>
    </row>
    <row r="45" spans="1:6" ht="31.5">
      <c r="A45" s="175">
        <v>35</v>
      </c>
      <c r="B45" s="160" t="s">
        <v>23867</v>
      </c>
      <c r="C45" s="160" t="s">
        <v>23868</v>
      </c>
      <c r="D45" s="160" t="s">
        <v>24511</v>
      </c>
      <c r="E45" s="117">
        <v>600000</v>
      </c>
      <c r="F45" s="159" t="s">
        <v>4</v>
      </c>
    </row>
    <row r="46" spans="1:6" ht="63">
      <c r="A46" s="175">
        <v>36</v>
      </c>
      <c r="B46" s="160" t="s">
        <v>23869</v>
      </c>
      <c r="C46" s="160" t="s">
        <v>23870</v>
      </c>
      <c r="D46" s="160" t="s">
        <v>23871</v>
      </c>
      <c r="E46" s="117">
        <v>800000</v>
      </c>
      <c r="F46" s="159" t="s">
        <v>4</v>
      </c>
    </row>
    <row r="47" spans="1:6" ht="47.25">
      <c r="A47" s="175">
        <v>37</v>
      </c>
      <c r="B47" s="160" t="s">
        <v>23872</v>
      </c>
      <c r="C47" s="160" t="s">
        <v>23873</v>
      </c>
      <c r="D47" s="160" t="s">
        <v>23874</v>
      </c>
      <c r="E47" s="116">
        <v>500000</v>
      </c>
      <c r="F47" s="159" t="s">
        <v>118</v>
      </c>
    </row>
    <row r="48" spans="1:6" ht="63">
      <c r="A48" s="175">
        <v>38</v>
      </c>
      <c r="B48" s="160" t="s">
        <v>23875</v>
      </c>
      <c r="C48" s="160" t="s">
        <v>23876</v>
      </c>
      <c r="D48" s="160" t="s">
        <v>23877</v>
      </c>
      <c r="E48" s="116">
        <v>400000</v>
      </c>
      <c r="F48" s="159" t="s">
        <v>118</v>
      </c>
    </row>
    <row r="49" spans="1:6" ht="15.75">
      <c r="A49" s="175">
        <v>39</v>
      </c>
      <c r="B49" s="160"/>
      <c r="C49" s="160"/>
      <c r="D49" s="160"/>
      <c r="E49" s="116"/>
      <c r="F49" s="159"/>
    </row>
    <row r="50" spans="1:6" ht="63">
      <c r="A50" s="175">
        <v>40</v>
      </c>
      <c r="B50" s="160" t="s">
        <v>23878</v>
      </c>
      <c r="C50" s="160" t="s">
        <v>23879</v>
      </c>
      <c r="D50" s="160" t="s">
        <v>23880</v>
      </c>
      <c r="E50" s="116">
        <v>400000</v>
      </c>
      <c r="F50" s="159" t="s">
        <v>118</v>
      </c>
    </row>
    <row r="51" spans="1:6" ht="63">
      <c r="A51" s="175">
        <v>41</v>
      </c>
      <c r="B51" s="160" t="s">
        <v>23881</v>
      </c>
      <c r="C51" s="160" t="s">
        <v>23882</v>
      </c>
      <c r="D51" s="160" t="s">
        <v>23856</v>
      </c>
      <c r="E51" s="116">
        <v>500000</v>
      </c>
      <c r="F51" s="159" t="s">
        <v>118</v>
      </c>
    </row>
    <row r="52" spans="1:6" ht="63">
      <c r="A52" s="175">
        <v>42</v>
      </c>
      <c r="B52" s="160" t="s">
        <v>23883</v>
      </c>
      <c r="C52" s="160" t="s">
        <v>23884</v>
      </c>
      <c r="D52" s="160" t="s">
        <v>23885</v>
      </c>
      <c r="E52" s="116">
        <v>400000</v>
      </c>
      <c r="F52" s="159" t="s">
        <v>118</v>
      </c>
    </row>
    <row r="53" spans="1:6" ht="63">
      <c r="A53" s="175">
        <v>43</v>
      </c>
      <c r="B53" s="160" t="s">
        <v>23886</v>
      </c>
      <c r="C53" s="160" t="s">
        <v>23887</v>
      </c>
      <c r="D53" s="160" t="s">
        <v>23888</v>
      </c>
      <c r="E53" s="116">
        <v>500000</v>
      </c>
      <c r="F53" s="159" t="s">
        <v>118</v>
      </c>
    </row>
    <row r="54" spans="1:6" ht="94.5">
      <c r="A54" s="175">
        <v>44</v>
      </c>
      <c r="B54" s="160" t="s">
        <v>23889</v>
      </c>
      <c r="C54" s="160" t="s">
        <v>23890</v>
      </c>
      <c r="D54" s="160" t="s">
        <v>23891</v>
      </c>
      <c r="E54" s="116">
        <v>400000</v>
      </c>
      <c r="F54" s="159" t="s">
        <v>4</v>
      </c>
    </row>
    <row r="55" spans="1:6" ht="31.5">
      <c r="A55" s="175">
        <v>45</v>
      </c>
      <c r="B55" s="160" t="s">
        <v>23892</v>
      </c>
      <c r="C55" s="160" t="s">
        <v>23893</v>
      </c>
      <c r="D55" s="160" t="s">
        <v>24511</v>
      </c>
      <c r="E55" s="117">
        <v>700000</v>
      </c>
      <c r="F55" s="159" t="s">
        <v>4</v>
      </c>
    </row>
    <row r="56" spans="1:6" ht="31.5">
      <c r="A56" s="175">
        <v>46</v>
      </c>
      <c r="B56" s="160" t="s">
        <v>23894</v>
      </c>
      <c r="C56" s="160" t="s">
        <v>23895</v>
      </c>
      <c r="D56" s="160" t="s">
        <v>24512</v>
      </c>
      <c r="E56" s="117">
        <v>1200000</v>
      </c>
      <c r="F56" s="159" t="s">
        <v>4</v>
      </c>
    </row>
    <row r="57" spans="1:6" ht="94.5">
      <c r="A57" s="175">
        <v>47</v>
      </c>
      <c r="B57" s="160" t="s">
        <v>23896</v>
      </c>
      <c r="C57" s="160" t="s">
        <v>23897</v>
      </c>
      <c r="D57" s="160" t="s">
        <v>23898</v>
      </c>
      <c r="E57" s="117">
        <v>5000000</v>
      </c>
      <c r="F57" s="159" t="s">
        <v>4</v>
      </c>
    </row>
    <row r="58" spans="1:6" ht="94.5">
      <c r="A58" s="175">
        <v>48</v>
      </c>
      <c r="B58" s="160" t="s">
        <v>23899</v>
      </c>
      <c r="C58" s="160" t="s">
        <v>23900</v>
      </c>
      <c r="D58" s="160" t="s">
        <v>23898</v>
      </c>
      <c r="E58" s="117">
        <v>5000000</v>
      </c>
      <c r="F58" s="159" t="s">
        <v>4</v>
      </c>
    </row>
    <row r="59" spans="1:6" s="317" customFormat="1" ht="15.75">
      <c r="A59" s="63"/>
      <c r="B59" s="2171" t="s">
        <v>1353</v>
      </c>
      <c r="C59" s="2171"/>
      <c r="D59" s="65"/>
      <c r="E59" s="404"/>
      <c r="F59" s="65"/>
    </row>
    <row r="60" spans="1:6" ht="47.25">
      <c r="A60" s="175">
        <v>49</v>
      </c>
      <c r="B60" s="160" t="s">
        <v>23901</v>
      </c>
      <c r="C60" s="160" t="s">
        <v>23902</v>
      </c>
      <c r="D60" s="160" t="s">
        <v>23903</v>
      </c>
      <c r="E60" s="117">
        <v>200000</v>
      </c>
      <c r="F60" s="159" t="s">
        <v>118</v>
      </c>
    </row>
    <row r="61" spans="1:6" ht="63">
      <c r="A61" s="175">
        <v>50</v>
      </c>
      <c r="B61" s="160" t="s">
        <v>23904</v>
      </c>
      <c r="C61" s="160" t="s">
        <v>23905</v>
      </c>
      <c r="D61" s="159" t="s">
        <v>23906</v>
      </c>
      <c r="E61" s="117">
        <v>600000</v>
      </c>
      <c r="F61" s="159" t="s">
        <v>118</v>
      </c>
    </row>
    <row r="62" spans="1:6" ht="63">
      <c r="A62" s="175">
        <v>51</v>
      </c>
      <c r="B62" s="160" t="s">
        <v>23907</v>
      </c>
      <c r="C62" s="160" t="s">
        <v>23908</v>
      </c>
      <c r="D62" s="160" t="s">
        <v>23909</v>
      </c>
      <c r="E62" s="117">
        <v>700000</v>
      </c>
      <c r="F62" s="159" t="s">
        <v>118</v>
      </c>
    </row>
    <row r="63" spans="1:6" ht="63">
      <c r="A63" s="175">
        <v>52</v>
      </c>
      <c r="B63" s="160" t="s">
        <v>23910</v>
      </c>
      <c r="C63" s="160" t="s">
        <v>23911</v>
      </c>
      <c r="D63" s="160" t="s">
        <v>23912</v>
      </c>
      <c r="E63" s="117">
        <v>500000</v>
      </c>
      <c r="F63" s="159" t="s">
        <v>118</v>
      </c>
    </row>
    <row r="64" spans="1:6" ht="94.5">
      <c r="A64" s="175">
        <v>53</v>
      </c>
      <c r="B64" s="160" t="s">
        <v>23913</v>
      </c>
      <c r="C64" s="160" t="s">
        <v>23914</v>
      </c>
      <c r="D64" s="160" t="s">
        <v>23835</v>
      </c>
      <c r="E64" s="117">
        <v>5000000</v>
      </c>
      <c r="F64" s="159" t="s">
        <v>4</v>
      </c>
    </row>
    <row r="65" spans="1:6" ht="63">
      <c r="A65" s="175">
        <v>54</v>
      </c>
      <c r="B65" s="160" t="s">
        <v>23915</v>
      </c>
      <c r="C65" s="160" t="s">
        <v>23916</v>
      </c>
      <c r="D65" s="160" t="s">
        <v>23917</v>
      </c>
      <c r="E65" s="117">
        <v>300000</v>
      </c>
      <c r="F65" s="159" t="s">
        <v>583</v>
      </c>
    </row>
    <row r="66" spans="1:6" ht="63">
      <c r="A66" s="175">
        <v>55</v>
      </c>
      <c r="B66" s="160" t="s">
        <v>23918</v>
      </c>
      <c r="C66" s="160" t="s">
        <v>23919</v>
      </c>
      <c r="D66" s="160" t="s">
        <v>23920</v>
      </c>
      <c r="E66" s="117">
        <v>500000</v>
      </c>
      <c r="F66" s="159" t="s">
        <v>118</v>
      </c>
    </row>
    <row r="67" spans="1:6" ht="47.25">
      <c r="A67" s="175">
        <v>56</v>
      </c>
      <c r="B67" s="160" t="s">
        <v>23921</v>
      </c>
      <c r="C67" s="160" t="s">
        <v>23922</v>
      </c>
      <c r="D67" s="160" t="s">
        <v>23923</v>
      </c>
      <c r="E67" s="117">
        <v>500000</v>
      </c>
      <c r="F67" s="159" t="s">
        <v>118</v>
      </c>
    </row>
    <row r="68" spans="1:6" ht="63">
      <c r="A68" s="175">
        <v>57</v>
      </c>
      <c r="B68" s="160" t="s">
        <v>23924</v>
      </c>
      <c r="C68" s="160" t="s">
        <v>23925</v>
      </c>
      <c r="D68" s="160" t="s">
        <v>24513</v>
      </c>
      <c r="E68" s="117">
        <v>500000</v>
      </c>
      <c r="F68" s="159" t="s">
        <v>118</v>
      </c>
    </row>
    <row r="69" spans="1:6" ht="78.75">
      <c r="A69" s="175">
        <v>58</v>
      </c>
      <c r="B69" s="160" t="s">
        <v>23926</v>
      </c>
      <c r="C69" s="160" t="s">
        <v>23927</v>
      </c>
      <c r="D69" s="160" t="s">
        <v>23928</v>
      </c>
      <c r="E69" s="117">
        <v>600000</v>
      </c>
      <c r="F69" s="159" t="s">
        <v>118</v>
      </c>
    </row>
    <row r="70" spans="1:6" ht="63">
      <c r="A70" s="175">
        <v>59</v>
      </c>
      <c r="B70" s="160" t="s">
        <v>23929</v>
      </c>
      <c r="C70" s="160" t="s">
        <v>23930</v>
      </c>
      <c r="D70" s="160" t="s">
        <v>23931</v>
      </c>
      <c r="E70" s="117">
        <v>500000</v>
      </c>
      <c r="F70" s="159" t="s">
        <v>118</v>
      </c>
    </row>
    <row r="71" spans="1:6" ht="31.5">
      <c r="A71" s="175">
        <v>60</v>
      </c>
      <c r="B71" s="160" t="s">
        <v>23932</v>
      </c>
      <c r="C71" s="160" t="s">
        <v>23933</v>
      </c>
      <c r="D71" s="159" t="s">
        <v>24511</v>
      </c>
      <c r="E71" s="117">
        <v>700000</v>
      </c>
      <c r="F71" s="159" t="s">
        <v>4</v>
      </c>
    </row>
    <row r="72" spans="1:6" ht="47.25">
      <c r="A72" s="175">
        <v>61</v>
      </c>
      <c r="B72" s="160" t="s">
        <v>23934</v>
      </c>
      <c r="C72" s="160" t="s">
        <v>23935</v>
      </c>
      <c r="D72" s="160" t="s">
        <v>23936</v>
      </c>
      <c r="E72" s="117">
        <v>600000</v>
      </c>
      <c r="F72" s="159" t="s">
        <v>118</v>
      </c>
    </row>
    <row r="73" spans="1:6" ht="63">
      <c r="A73" s="175">
        <v>62</v>
      </c>
      <c r="B73" s="160" t="s">
        <v>23937</v>
      </c>
      <c r="C73" s="160" t="s">
        <v>23938</v>
      </c>
      <c r="D73" s="159" t="s">
        <v>23939</v>
      </c>
      <c r="E73" s="117">
        <v>500000</v>
      </c>
      <c r="F73" s="159" t="s">
        <v>118</v>
      </c>
    </row>
    <row r="74" spans="1:6" ht="47.25">
      <c r="A74" s="175">
        <v>63</v>
      </c>
      <c r="B74" s="160" t="s">
        <v>23940</v>
      </c>
      <c r="C74" s="160" t="s">
        <v>23941</v>
      </c>
      <c r="D74" s="160" t="s">
        <v>23942</v>
      </c>
      <c r="E74" s="117">
        <v>400000</v>
      </c>
      <c r="F74" s="159" t="s">
        <v>118</v>
      </c>
    </row>
    <row r="75" spans="1:6" ht="63">
      <c r="A75" s="175">
        <v>64</v>
      </c>
      <c r="B75" s="160" t="s">
        <v>23943</v>
      </c>
      <c r="C75" s="160" t="s">
        <v>23944</v>
      </c>
      <c r="D75" s="160" t="s">
        <v>23945</v>
      </c>
      <c r="E75" s="117">
        <v>500000</v>
      </c>
      <c r="F75" s="159" t="s">
        <v>272</v>
      </c>
    </row>
    <row r="76" spans="1:6" ht="94.5">
      <c r="A76" s="175">
        <v>65</v>
      </c>
      <c r="B76" s="160" t="s">
        <v>23946</v>
      </c>
      <c r="C76" s="160" t="s">
        <v>23947</v>
      </c>
      <c r="D76" s="160" t="s">
        <v>23948</v>
      </c>
      <c r="E76" s="117">
        <v>500000</v>
      </c>
      <c r="F76" s="159" t="s">
        <v>583</v>
      </c>
    </row>
    <row r="77" spans="1:6" ht="47.25">
      <c r="A77" s="5">
        <v>66</v>
      </c>
      <c r="B77" s="120" t="s">
        <v>23949</v>
      </c>
      <c r="C77" s="120" t="s">
        <v>23950</v>
      </c>
      <c r="D77" s="120" t="s">
        <v>24514</v>
      </c>
      <c r="E77" s="117">
        <v>600000</v>
      </c>
      <c r="F77" s="115" t="s">
        <v>4</v>
      </c>
    </row>
    <row r="78" spans="1:6" ht="63">
      <c r="A78" s="175">
        <v>67</v>
      </c>
      <c r="B78" s="160" t="s">
        <v>23951</v>
      </c>
      <c r="C78" s="160" t="s">
        <v>23952</v>
      </c>
      <c r="D78" s="160" t="s">
        <v>23953</v>
      </c>
      <c r="E78" s="117">
        <v>500000</v>
      </c>
      <c r="F78" s="159" t="s">
        <v>118</v>
      </c>
    </row>
    <row r="79" spans="1:6" ht="15.75">
      <c r="A79" s="175">
        <v>68</v>
      </c>
      <c r="B79" s="160"/>
      <c r="C79" s="160"/>
      <c r="D79" s="160"/>
      <c r="E79" s="117"/>
      <c r="F79" s="159"/>
    </row>
    <row r="80" spans="1:6" ht="31.5">
      <c r="A80" s="175">
        <v>69</v>
      </c>
      <c r="B80" s="160" t="s">
        <v>23954</v>
      </c>
      <c r="C80" s="160" t="s">
        <v>23955</v>
      </c>
      <c r="D80" s="160" t="s">
        <v>24515</v>
      </c>
      <c r="E80" s="117">
        <v>1200000</v>
      </c>
      <c r="F80" s="159" t="s">
        <v>4</v>
      </c>
    </row>
    <row r="81" spans="1:6" ht="78.75">
      <c r="A81" s="175">
        <v>70</v>
      </c>
      <c r="B81" s="160" t="s">
        <v>23956</v>
      </c>
      <c r="C81" s="160" t="s">
        <v>23957</v>
      </c>
      <c r="D81" s="160" t="s">
        <v>23958</v>
      </c>
      <c r="E81" s="117">
        <v>500000</v>
      </c>
      <c r="F81" s="159" t="s">
        <v>118</v>
      </c>
    </row>
    <row r="82" spans="1:6" ht="63">
      <c r="A82" s="175">
        <v>71</v>
      </c>
      <c r="B82" s="160" t="s">
        <v>23959</v>
      </c>
      <c r="C82" s="160" t="s">
        <v>23960</v>
      </c>
      <c r="D82" s="160" t="s">
        <v>23961</v>
      </c>
      <c r="E82" s="117">
        <v>500000</v>
      </c>
      <c r="F82" s="159" t="s">
        <v>118</v>
      </c>
    </row>
    <row r="83" spans="1:6" ht="47.25">
      <c r="A83" s="175">
        <v>72</v>
      </c>
      <c r="B83" s="160" t="s">
        <v>24516</v>
      </c>
      <c r="C83" s="160" t="s">
        <v>23962</v>
      </c>
      <c r="D83" s="160" t="s">
        <v>23963</v>
      </c>
      <c r="E83" s="117">
        <v>500000</v>
      </c>
      <c r="F83" s="159" t="s">
        <v>118</v>
      </c>
    </row>
    <row r="84" spans="1:6" ht="31.5">
      <c r="A84" s="5">
        <v>73</v>
      </c>
      <c r="B84" s="160" t="s">
        <v>24516</v>
      </c>
      <c r="C84" s="120" t="s">
        <v>23964</v>
      </c>
      <c r="D84" s="120" t="s">
        <v>23965</v>
      </c>
      <c r="E84" s="117">
        <v>3000000</v>
      </c>
      <c r="F84" s="115" t="s">
        <v>4</v>
      </c>
    </row>
    <row r="85" spans="1:6" ht="78.75">
      <c r="A85" s="175">
        <v>74</v>
      </c>
      <c r="B85" s="160" t="s">
        <v>23966</v>
      </c>
      <c r="C85" s="160" t="s">
        <v>23967</v>
      </c>
      <c r="D85" s="160" t="s">
        <v>23958</v>
      </c>
      <c r="E85" s="117">
        <v>500000</v>
      </c>
      <c r="F85" s="159" t="s">
        <v>118</v>
      </c>
    </row>
    <row r="86" spans="1:6" ht="47.25">
      <c r="A86" s="175">
        <v>75</v>
      </c>
      <c r="B86" s="160" t="s">
        <v>23968</v>
      </c>
      <c r="C86" s="160" t="s">
        <v>23969</v>
      </c>
      <c r="D86" s="159" t="s">
        <v>23970</v>
      </c>
      <c r="E86" s="117">
        <v>800000</v>
      </c>
      <c r="F86" s="159" t="s">
        <v>118</v>
      </c>
    </row>
    <row r="87" spans="1:6" ht="47.25">
      <c r="A87" s="175">
        <v>76</v>
      </c>
      <c r="B87" s="160" t="s">
        <v>23968</v>
      </c>
      <c r="C87" s="160" t="s">
        <v>23971</v>
      </c>
      <c r="D87" s="159" t="s">
        <v>23972</v>
      </c>
      <c r="E87" s="117">
        <v>700000</v>
      </c>
      <c r="F87" s="159" t="s">
        <v>118</v>
      </c>
    </row>
    <row r="88" spans="1:6" ht="63">
      <c r="A88" s="175">
        <v>77</v>
      </c>
      <c r="B88" s="160" t="s">
        <v>23973</v>
      </c>
      <c r="C88" s="160" t="s">
        <v>23974</v>
      </c>
      <c r="D88" s="159" t="s">
        <v>23975</v>
      </c>
      <c r="E88" s="117">
        <v>400000</v>
      </c>
      <c r="F88" s="159" t="s">
        <v>118</v>
      </c>
    </row>
    <row r="89" spans="1:6" ht="110.25">
      <c r="A89" s="175">
        <v>78</v>
      </c>
      <c r="B89" s="160" t="s">
        <v>23976</v>
      </c>
      <c r="C89" s="160" t="s">
        <v>23977</v>
      </c>
      <c r="D89" s="159" t="s">
        <v>23978</v>
      </c>
      <c r="E89" s="117">
        <v>400000</v>
      </c>
      <c r="F89" s="159" t="s">
        <v>118</v>
      </c>
    </row>
    <row r="90" spans="1:6" ht="31.5">
      <c r="A90" s="5">
        <v>79</v>
      </c>
      <c r="B90" s="120" t="s">
        <v>24517</v>
      </c>
      <c r="C90" s="120" t="s">
        <v>23979</v>
      </c>
      <c r="D90" s="115" t="s">
        <v>24518</v>
      </c>
      <c r="E90" s="117">
        <v>1000000</v>
      </c>
      <c r="F90" s="115" t="s">
        <v>4</v>
      </c>
    </row>
    <row r="91" spans="1:6" ht="63">
      <c r="A91" s="175">
        <v>80</v>
      </c>
      <c r="B91" s="160" t="s">
        <v>23980</v>
      </c>
      <c r="C91" s="160" t="s">
        <v>23981</v>
      </c>
      <c r="D91" s="159" t="s">
        <v>23982</v>
      </c>
      <c r="E91" s="117">
        <v>800000</v>
      </c>
      <c r="F91" s="159" t="s">
        <v>4</v>
      </c>
    </row>
    <row r="92" spans="1:6" ht="94.5">
      <c r="A92" s="175">
        <v>81</v>
      </c>
      <c r="B92" s="160" t="s">
        <v>23980</v>
      </c>
      <c r="C92" s="160" t="s">
        <v>23983</v>
      </c>
      <c r="D92" s="160" t="s">
        <v>23835</v>
      </c>
      <c r="E92" s="117">
        <v>5000000</v>
      </c>
      <c r="F92" s="159" t="s">
        <v>4</v>
      </c>
    </row>
    <row r="93" spans="1:6" ht="47.25">
      <c r="A93" s="175">
        <v>82</v>
      </c>
      <c r="B93" s="160" t="s">
        <v>23984</v>
      </c>
      <c r="C93" s="160" t="s">
        <v>23985</v>
      </c>
      <c r="D93" s="159" t="s">
        <v>23986</v>
      </c>
      <c r="E93" s="117">
        <v>1500000</v>
      </c>
      <c r="F93" s="159" t="s">
        <v>4</v>
      </c>
    </row>
    <row r="94" spans="1:6" ht="47.25">
      <c r="A94" s="175">
        <v>83</v>
      </c>
      <c r="B94" s="160" t="s">
        <v>23987</v>
      </c>
      <c r="C94" s="160" t="s">
        <v>23988</v>
      </c>
      <c r="D94" s="159" t="s">
        <v>23989</v>
      </c>
      <c r="E94" s="117">
        <v>600000</v>
      </c>
      <c r="F94" s="159" t="s">
        <v>118</v>
      </c>
    </row>
    <row r="95" spans="1:6" ht="47.25">
      <c r="A95" s="175">
        <v>84</v>
      </c>
      <c r="B95" s="160" t="s">
        <v>23990</v>
      </c>
      <c r="C95" s="160" t="s">
        <v>23991</v>
      </c>
      <c r="D95" s="159" t="s">
        <v>23992</v>
      </c>
      <c r="E95" s="117">
        <v>600000</v>
      </c>
      <c r="F95" s="159" t="s">
        <v>118</v>
      </c>
    </row>
    <row r="96" spans="1:6" s="317" customFormat="1" ht="15.75">
      <c r="A96" s="63"/>
      <c r="B96" s="2173" t="s">
        <v>148</v>
      </c>
      <c r="C96" s="2175"/>
      <c r="D96" s="65"/>
      <c r="E96" s="404"/>
      <c r="F96" s="65"/>
    </row>
    <row r="97" spans="1:6" ht="63">
      <c r="A97" s="175">
        <v>85</v>
      </c>
      <c r="B97" s="159" t="s">
        <v>23993</v>
      </c>
      <c r="C97" s="160" t="s">
        <v>23994</v>
      </c>
      <c r="D97" s="159" t="s">
        <v>23995</v>
      </c>
      <c r="E97" s="116">
        <v>500000</v>
      </c>
      <c r="F97" s="159" t="s">
        <v>763</v>
      </c>
    </row>
    <row r="98" spans="1:6" ht="47.25">
      <c r="A98" s="175">
        <v>86</v>
      </c>
      <c r="B98" s="159" t="s">
        <v>23996</v>
      </c>
      <c r="C98" s="159" t="s">
        <v>23997</v>
      </c>
      <c r="D98" s="159" t="s">
        <v>23998</v>
      </c>
      <c r="E98" s="116">
        <v>500000</v>
      </c>
      <c r="F98" s="159" t="s">
        <v>4</v>
      </c>
    </row>
    <row r="99" spans="1:6" ht="63">
      <c r="A99" s="175">
        <v>87</v>
      </c>
      <c r="B99" s="159" t="s">
        <v>23999</v>
      </c>
      <c r="C99" s="160" t="s">
        <v>24000</v>
      </c>
      <c r="D99" s="159" t="s">
        <v>24001</v>
      </c>
      <c r="E99" s="116">
        <v>300000</v>
      </c>
      <c r="F99" s="159" t="s">
        <v>118</v>
      </c>
    </row>
    <row r="100" spans="1:6" ht="15.75">
      <c r="A100" s="175"/>
      <c r="B100" s="2189" t="s">
        <v>24002</v>
      </c>
      <c r="C100" s="2191"/>
      <c r="D100" s="160"/>
      <c r="E100" s="116"/>
      <c r="F100" s="159"/>
    </row>
    <row r="101" spans="1:6" ht="114" customHeight="1">
      <c r="A101" s="175">
        <v>88</v>
      </c>
      <c r="B101" s="159" t="s">
        <v>24002</v>
      </c>
      <c r="C101" s="159" t="s">
        <v>24003</v>
      </c>
      <c r="D101" s="160" t="s">
        <v>24004</v>
      </c>
      <c r="E101" s="116">
        <v>427204</v>
      </c>
      <c r="F101" s="159" t="s">
        <v>118</v>
      </c>
    </row>
    <row r="102" spans="1:6" ht="47.25">
      <c r="A102" s="175">
        <v>89</v>
      </c>
      <c r="B102" s="160" t="s">
        <v>24005</v>
      </c>
      <c r="C102" s="159" t="s">
        <v>24006</v>
      </c>
      <c r="D102" s="160" t="s">
        <v>24007</v>
      </c>
      <c r="E102" s="116">
        <v>300000</v>
      </c>
      <c r="F102" s="159" t="s">
        <v>4</v>
      </c>
    </row>
    <row r="103" spans="1:6" s="2" customFormat="1" ht="15.75" customHeight="1">
      <c r="A103" s="325"/>
      <c r="B103" s="280" t="s">
        <v>6930</v>
      </c>
      <c r="C103" s="326"/>
      <c r="D103" s="326"/>
      <c r="E103" s="329">
        <f>SUM(E6:E102)</f>
        <v>109040875.52000001</v>
      </c>
      <c r="F103" s="326"/>
    </row>
    <row r="104" spans="1:6" s="2" customFormat="1" ht="15.75" customHeight="1">
      <c r="A104" s="2168" t="s">
        <v>3665</v>
      </c>
      <c r="B104" s="2168"/>
      <c r="C104" s="2168"/>
      <c r="D104" s="2168"/>
      <c r="E104" s="2168"/>
      <c r="F104" s="2168"/>
    </row>
    <row r="105" spans="1:6" ht="104.25" customHeight="1">
      <c r="A105" s="2235" t="s">
        <v>13523</v>
      </c>
      <c r="B105" s="2235"/>
      <c r="C105" s="2235"/>
      <c r="D105" s="2235" t="s">
        <v>13524</v>
      </c>
      <c r="E105" s="2235"/>
      <c r="F105" s="2235"/>
    </row>
    <row r="106" spans="1:6" ht="71.25" customHeight="1">
      <c r="A106" s="2236" t="s">
        <v>1391</v>
      </c>
      <c r="B106" s="2236"/>
      <c r="C106" s="2236"/>
      <c r="D106" s="2236" t="s">
        <v>1392</v>
      </c>
      <c r="E106" s="2236"/>
      <c r="F106" s="2236"/>
    </row>
    <row r="114" spans="1:5">
      <c r="A114" s="12"/>
      <c r="E114" s="12"/>
    </row>
  </sheetData>
  <mergeCells count="15">
    <mergeCell ref="A105:C105"/>
    <mergeCell ref="D105:F105"/>
    <mergeCell ref="A106:C106"/>
    <mergeCell ref="D106:F106"/>
    <mergeCell ref="B21:C21"/>
    <mergeCell ref="B59:C59"/>
    <mergeCell ref="B96:C96"/>
    <mergeCell ref="B100:C100"/>
    <mergeCell ref="A104:F104"/>
    <mergeCell ref="B19:C19"/>
    <mergeCell ref="A1:F1"/>
    <mergeCell ref="A2:F2"/>
    <mergeCell ref="A3:F3"/>
    <mergeCell ref="B5:D5"/>
    <mergeCell ref="B10:D10"/>
  </mergeCells>
  <pageMargins left="0.7" right="0.7" top="0.75" bottom="0.75" header="0.3" footer="0.3"/>
  <pageSetup orientation="landscape" r:id="rId1"/>
  <headerFooter>
    <oddFooter>Page &amp;P of &amp;N</oddFooter>
  </headerFooter>
</worksheet>
</file>

<file path=xl/worksheets/sheet240.xml><?xml version="1.0" encoding="utf-8"?>
<worksheet xmlns="http://schemas.openxmlformats.org/spreadsheetml/2006/main" xmlns:r="http://schemas.openxmlformats.org/officeDocument/2006/relationships">
  <sheetPr>
    <tabColor theme="5" tint="-0.499984740745262"/>
  </sheetPr>
  <dimension ref="A1:AD158"/>
  <sheetViews>
    <sheetView topLeftCell="A67" workbookViewId="0">
      <selection activeCell="F74" sqref="F74"/>
    </sheetView>
  </sheetViews>
  <sheetFormatPr defaultRowHeight="15.75"/>
  <cols>
    <col min="1" max="1" width="7" style="147" customWidth="1"/>
    <col min="2" max="2" width="15.42578125" style="147" customWidth="1"/>
    <col min="3" max="3" width="41.7109375" style="147" customWidth="1"/>
    <col min="4" max="4" width="35.140625" style="147" customWidth="1"/>
    <col min="5" max="5" width="21.7109375" style="381" customWidth="1"/>
    <col min="6" max="6" width="12.42578125" style="1007" customWidth="1"/>
    <col min="7" max="7" width="17" style="382" customWidth="1"/>
    <col min="8" max="8" width="12.5703125" style="382" bestFit="1" customWidth="1"/>
    <col min="9" max="30" width="9.140625" style="382"/>
    <col min="31" max="16384" width="9.140625" style="147"/>
  </cols>
  <sheetData>
    <row r="1" spans="1:30">
      <c r="A1" s="2149" t="s">
        <v>133</v>
      </c>
      <c r="B1" s="2149"/>
      <c r="C1" s="2149"/>
      <c r="D1" s="2149"/>
      <c r="E1" s="2149"/>
      <c r="F1" s="2149"/>
    </row>
    <row r="2" spans="1:30">
      <c r="A2" s="2149" t="s">
        <v>16421</v>
      </c>
      <c r="B2" s="2149"/>
      <c r="C2" s="2149"/>
      <c r="D2" s="2149"/>
      <c r="E2" s="2149"/>
      <c r="F2" s="2149"/>
    </row>
    <row r="3" spans="1:30">
      <c r="A3" s="2149" t="s">
        <v>140</v>
      </c>
      <c r="B3" s="2149"/>
      <c r="C3" s="2149"/>
      <c r="D3" s="2149"/>
      <c r="E3" s="2149"/>
      <c r="F3" s="2149"/>
      <c r="G3" s="935"/>
    </row>
    <row r="4" spans="1:30" ht="31.5">
      <c r="A4" s="100" t="s">
        <v>134</v>
      </c>
      <c r="B4" s="114" t="s">
        <v>135</v>
      </c>
      <c r="C4" s="112" t="s">
        <v>0</v>
      </c>
      <c r="D4" s="39" t="s">
        <v>4326</v>
      </c>
      <c r="E4" s="4" t="s">
        <v>4327</v>
      </c>
      <c r="F4" s="355" t="s">
        <v>1489</v>
      </c>
    </row>
    <row r="5" spans="1:30" s="12" customFormat="1" ht="15.75" customHeight="1">
      <c r="A5" s="936"/>
      <c r="B5" s="2195" t="s">
        <v>4328</v>
      </c>
      <c r="C5" s="2195"/>
      <c r="D5" s="56"/>
      <c r="E5" s="123"/>
      <c r="F5" s="377"/>
      <c r="G5" s="845"/>
      <c r="H5" s="937"/>
      <c r="I5" s="937"/>
      <c r="J5" s="937"/>
      <c r="K5" s="937"/>
      <c r="L5" s="937"/>
      <c r="M5" s="937"/>
      <c r="N5" s="937"/>
      <c r="O5" s="937"/>
      <c r="P5" s="937"/>
      <c r="Q5" s="937"/>
      <c r="R5" s="937"/>
      <c r="S5" s="937"/>
      <c r="T5" s="937"/>
      <c r="U5" s="937"/>
      <c r="V5" s="937"/>
      <c r="W5" s="937"/>
      <c r="X5" s="937"/>
      <c r="Y5" s="937"/>
      <c r="Z5" s="937"/>
      <c r="AA5" s="937"/>
      <c r="AB5" s="937"/>
      <c r="AC5" s="937"/>
      <c r="AD5" s="937"/>
    </row>
    <row r="6" spans="1:30" ht="36" customHeight="1">
      <c r="A6" s="147">
        <v>1</v>
      </c>
      <c r="B6" s="147" t="s">
        <v>16422</v>
      </c>
      <c r="C6" s="147" t="s">
        <v>16423</v>
      </c>
      <c r="D6" s="147" t="s">
        <v>16424</v>
      </c>
      <c r="E6" s="390">
        <v>2425910</v>
      </c>
      <c r="F6" s="147" t="s">
        <v>118</v>
      </c>
    </row>
    <row r="7" spans="1:30" ht="36.75" customHeight="1">
      <c r="A7" s="147">
        <v>2</v>
      </c>
      <c r="B7" s="147" t="s">
        <v>12</v>
      </c>
      <c r="C7" s="147" t="s">
        <v>16425</v>
      </c>
      <c r="D7" s="147" t="s">
        <v>14</v>
      </c>
      <c r="E7" s="390">
        <v>2000000</v>
      </c>
      <c r="F7" s="147" t="s">
        <v>118</v>
      </c>
    </row>
    <row r="8" spans="1:30" s="12" customFormat="1" ht="31.5">
      <c r="A8" s="147">
        <v>3</v>
      </c>
      <c r="B8" s="488" t="s">
        <v>7</v>
      </c>
      <c r="C8" s="147" t="s">
        <v>16426</v>
      </c>
      <c r="D8" s="488" t="s">
        <v>4506</v>
      </c>
      <c r="E8" s="2139">
        <v>100000</v>
      </c>
      <c r="F8" s="488" t="s">
        <v>118</v>
      </c>
    </row>
    <row r="9" spans="1:30" s="12" customFormat="1" ht="31.5">
      <c r="A9" s="147">
        <v>4</v>
      </c>
      <c r="B9" s="488" t="s">
        <v>10</v>
      </c>
      <c r="C9" s="147" t="s">
        <v>16427</v>
      </c>
      <c r="D9" s="488" t="s">
        <v>4507</v>
      </c>
      <c r="E9" s="2139">
        <v>120000</v>
      </c>
      <c r="F9" s="488" t="s">
        <v>118</v>
      </c>
    </row>
    <row r="10" spans="1:30" ht="116.25" customHeight="1">
      <c r="A10" s="147">
        <v>5</v>
      </c>
      <c r="B10" s="147" t="s">
        <v>5</v>
      </c>
      <c r="C10" s="147" t="s">
        <v>16428</v>
      </c>
      <c r="D10" s="147" t="s">
        <v>16429</v>
      </c>
      <c r="E10" s="390">
        <v>1896542.07</v>
      </c>
      <c r="F10" s="147" t="s">
        <v>118</v>
      </c>
      <c r="G10" s="935"/>
    </row>
    <row r="11" spans="1:30" s="12" customFormat="1" ht="17.25" customHeight="1">
      <c r="A11" s="159"/>
      <c r="B11" s="2172" t="s">
        <v>4508</v>
      </c>
      <c r="C11" s="2172"/>
      <c r="D11" s="2172"/>
      <c r="E11" s="119"/>
      <c r="F11" s="50"/>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row>
    <row r="12" spans="1:30" ht="51.75" customHeight="1">
      <c r="A12" s="147">
        <v>6</v>
      </c>
      <c r="B12" s="147" t="s">
        <v>5</v>
      </c>
      <c r="C12" s="147" t="s">
        <v>16430</v>
      </c>
      <c r="D12" s="147" t="s">
        <v>16431</v>
      </c>
      <c r="E12" s="381">
        <v>671226</v>
      </c>
      <c r="F12" s="147" t="s">
        <v>118</v>
      </c>
    </row>
    <row r="13" spans="1:30" ht="42.75" customHeight="1">
      <c r="A13" s="147">
        <v>7</v>
      </c>
      <c r="B13" s="147" t="s">
        <v>12</v>
      </c>
      <c r="C13" s="147" t="s">
        <v>16432</v>
      </c>
      <c r="D13" s="147" t="s">
        <v>14</v>
      </c>
      <c r="E13" s="381">
        <v>800000</v>
      </c>
      <c r="F13" s="147" t="s">
        <v>118</v>
      </c>
      <c r="G13" s="935"/>
    </row>
    <row r="14" spans="1:30" ht="51" customHeight="1">
      <c r="A14" s="147">
        <v>8</v>
      </c>
      <c r="B14" s="147" t="s">
        <v>10548</v>
      </c>
      <c r="C14" s="147" t="s">
        <v>16433</v>
      </c>
      <c r="D14" s="147" t="s">
        <v>1736</v>
      </c>
      <c r="E14" s="381">
        <v>1800000</v>
      </c>
      <c r="F14" s="147" t="s">
        <v>118</v>
      </c>
    </row>
    <row r="15" spans="1:30">
      <c r="B15" s="377" t="s">
        <v>593</v>
      </c>
      <c r="F15" s="147"/>
    </row>
    <row r="16" spans="1:30" ht="47.25">
      <c r="A16" s="147">
        <v>9</v>
      </c>
      <c r="B16" s="147" t="s">
        <v>39</v>
      </c>
      <c r="C16" s="147" t="s">
        <v>16434</v>
      </c>
      <c r="D16" s="147" t="s">
        <v>264</v>
      </c>
      <c r="E16" s="381">
        <v>11941804</v>
      </c>
      <c r="F16" s="147" t="s">
        <v>1810</v>
      </c>
      <c r="G16" s="935"/>
    </row>
    <row r="17" spans="1:6" ht="47.25">
      <c r="A17" s="147">
        <v>10</v>
      </c>
      <c r="B17" s="147" t="s">
        <v>41</v>
      </c>
      <c r="C17" s="147" t="s">
        <v>16435</v>
      </c>
      <c r="D17" s="147" t="s">
        <v>17787</v>
      </c>
      <c r="E17" s="381">
        <v>9000000</v>
      </c>
      <c r="F17" s="147" t="s">
        <v>1810</v>
      </c>
    </row>
    <row r="18" spans="1:6">
      <c r="B18" s="2192" t="s">
        <v>207</v>
      </c>
      <c r="C18" s="2194"/>
      <c r="E18" s="390"/>
      <c r="F18" s="147"/>
    </row>
    <row r="19" spans="1:6" ht="47.25">
      <c r="A19" s="147">
        <v>11</v>
      </c>
      <c r="B19" s="147" t="s">
        <v>475</v>
      </c>
      <c r="C19" s="147" t="s">
        <v>16499</v>
      </c>
      <c r="D19" s="147" t="s">
        <v>16500</v>
      </c>
      <c r="E19" s="381">
        <v>5738993.4500000002</v>
      </c>
      <c r="F19" s="147" t="s">
        <v>118</v>
      </c>
    </row>
    <row r="20" spans="1:6">
      <c r="E20" s="381">
        <f>SUM(E6:E19)</f>
        <v>36494475.520000003</v>
      </c>
      <c r="F20" s="147"/>
    </row>
    <row r="21" spans="1:6">
      <c r="F21" s="147"/>
    </row>
    <row r="22" spans="1:6">
      <c r="F22" s="147"/>
    </row>
    <row r="23" spans="1:6">
      <c r="F23" s="147"/>
    </row>
    <row r="24" spans="1:6">
      <c r="F24" s="147"/>
    </row>
    <row r="25" spans="1:6">
      <c r="F25" s="147"/>
    </row>
    <row r="26" spans="1:6">
      <c r="F26" s="147"/>
    </row>
    <row r="27" spans="1:6">
      <c r="F27" s="147"/>
    </row>
    <row r="28" spans="1:6">
      <c r="F28" s="147"/>
    </row>
    <row r="29" spans="1:6">
      <c r="F29" s="147"/>
    </row>
    <row r="30" spans="1:6">
      <c r="F30" s="147"/>
    </row>
    <row r="31" spans="1:6">
      <c r="F31" s="147"/>
    </row>
    <row r="32" spans="1:6">
      <c r="A32" s="2149" t="s">
        <v>133</v>
      </c>
      <c r="B32" s="2149"/>
      <c r="C32" s="2149"/>
      <c r="D32" s="2149"/>
      <c r="E32" s="2149"/>
      <c r="F32" s="2149"/>
    </row>
    <row r="33" spans="1:7">
      <c r="A33" s="2149" t="s">
        <v>16421</v>
      </c>
      <c r="B33" s="2149"/>
      <c r="C33" s="2149"/>
      <c r="D33" s="2149"/>
      <c r="E33" s="2149"/>
      <c r="F33" s="2149"/>
    </row>
    <row r="34" spans="1:7">
      <c r="A34" s="2149" t="s">
        <v>140</v>
      </c>
      <c r="B34" s="2149"/>
      <c r="C34" s="2149"/>
      <c r="D34" s="2149"/>
      <c r="E34" s="2149"/>
      <c r="F34" s="2149"/>
    </row>
    <row r="35" spans="1:7" ht="31.5">
      <c r="A35" s="100" t="s">
        <v>134</v>
      </c>
      <c r="B35" s="114" t="s">
        <v>135</v>
      </c>
      <c r="C35" s="112" t="s">
        <v>0</v>
      </c>
      <c r="D35" s="39" t="s">
        <v>4326</v>
      </c>
      <c r="E35" s="4" t="s">
        <v>4327</v>
      </c>
      <c r="F35" s="355" t="s">
        <v>1489</v>
      </c>
    </row>
    <row r="36" spans="1:7">
      <c r="B36" s="377" t="s">
        <v>555</v>
      </c>
      <c r="E36" s="390"/>
      <c r="F36" s="147"/>
    </row>
    <row r="37" spans="1:7" ht="85.5" customHeight="1">
      <c r="A37" s="147">
        <v>1</v>
      </c>
      <c r="B37" s="147" t="s">
        <v>16436</v>
      </c>
      <c r="C37" s="147" t="s">
        <v>16437</v>
      </c>
      <c r="D37" s="147" t="s">
        <v>16438</v>
      </c>
      <c r="E37" s="390">
        <v>2000000</v>
      </c>
      <c r="F37" s="147" t="s">
        <v>4</v>
      </c>
    </row>
    <row r="38" spans="1:7" ht="21" customHeight="1">
      <c r="B38" s="2192" t="s">
        <v>16440</v>
      </c>
      <c r="C38" s="2194"/>
      <c r="E38" s="390"/>
      <c r="F38" s="147"/>
    </row>
    <row r="39" spans="1:7" ht="116.25" customHeight="1">
      <c r="A39" s="147">
        <v>2</v>
      </c>
      <c r="B39" s="147" t="s">
        <v>16441</v>
      </c>
      <c r="C39" s="147" t="s">
        <v>16442</v>
      </c>
      <c r="D39" s="147" t="s">
        <v>39500</v>
      </c>
      <c r="E39" s="390">
        <v>1700000</v>
      </c>
      <c r="F39" s="147" t="s">
        <v>118</v>
      </c>
    </row>
    <row r="40" spans="1:7" ht="65.25" customHeight="1">
      <c r="A40" s="147">
        <v>3</v>
      </c>
      <c r="B40" s="147" t="s">
        <v>16443</v>
      </c>
      <c r="C40" s="147" t="s">
        <v>16444</v>
      </c>
      <c r="D40" s="147" t="s">
        <v>39501</v>
      </c>
      <c r="E40" s="390">
        <v>1808000</v>
      </c>
      <c r="F40" s="147" t="s">
        <v>118</v>
      </c>
    </row>
    <row r="41" spans="1:7" ht="51" customHeight="1">
      <c r="A41" s="147">
        <v>4</v>
      </c>
      <c r="B41" s="147" t="s">
        <v>16445</v>
      </c>
      <c r="C41" s="147" t="s">
        <v>16446</v>
      </c>
      <c r="D41" s="147" t="s">
        <v>36730</v>
      </c>
      <c r="E41" s="390">
        <v>790000</v>
      </c>
      <c r="F41" s="147" t="s">
        <v>118</v>
      </c>
    </row>
    <row r="42" spans="1:7" ht="69.75" customHeight="1">
      <c r="A42" s="147">
        <v>5</v>
      </c>
      <c r="B42" s="147" t="s">
        <v>16447</v>
      </c>
      <c r="C42" s="147" t="s">
        <v>16448</v>
      </c>
      <c r="D42" s="147" t="s">
        <v>39502</v>
      </c>
      <c r="E42" s="390">
        <v>3300000</v>
      </c>
      <c r="F42" s="147" t="s">
        <v>118</v>
      </c>
    </row>
    <row r="43" spans="1:7" ht="42.75" customHeight="1">
      <c r="A43" s="147">
        <v>6</v>
      </c>
      <c r="B43" s="147" t="s">
        <v>16449</v>
      </c>
      <c r="C43" s="147" t="s">
        <v>16450</v>
      </c>
      <c r="D43" s="147" t="s">
        <v>16451</v>
      </c>
      <c r="E43" s="390">
        <v>2000000</v>
      </c>
      <c r="F43" s="147" t="s">
        <v>4</v>
      </c>
    </row>
    <row r="44" spans="1:7" ht="39.75" customHeight="1">
      <c r="A44" s="147">
        <v>7</v>
      </c>
      <c r="B44" s="147" t="s">
        <v>16452</v>
      </c>
      <c r="C44" s="147" t="s">
        <v>16453</v>
      </c>
      <c r="D44" s="147" t="s">
        <v>16451</v>
      </c>
      <c r="E44" s="390">
        <v>2000000</v>
      </c>
      <c r="F44" s="147" t="s">
        <v>4</v>
      </c>
    </row>
    <row r="45" spans="1:7" ht="35.25" customHeight="1">
      <c r="A45" s="147">
        <v>8</v>
      </c>
      <c r="B45" s="147" t="s">
        <v>16454</v>
      </c>
      <c r="C45" s="147" t="s">
        <v>16455</v>
      </c>
      <c r="D45" s="147" t="s">
        <v>16451</v>
      </c>
      <c r="E45" s="390">
        <v>2000000</v>
      </c>
      <c r="F45" s="147" t="s">
        <v>4</v>
      </c>
    </row>
    <row r="46" spans="1:7" ht="53.25" customHeight="1">
      <c r="A46" s="147">
        <v>9</v>
      </c>
      <c r="B46" s="147" t="s">
        <v>16456</v>
      </c>
      <c r="C46" s="147" t="s">
        <v>16457</v>
      </c>
      <c r="D46" s="147" t="s">
        <v>16458</v>
      </c>
      <c r="E46" s="390">
        <v>2000000</v>
      </c>
      <c r="F46" s="147" t="s">
        <v>4</v>
      </c>
    </row>
    <row r="47" spans="1:7" ht="52.5" customHeight="1">
      <c r="A47" s="147">
        <v>10</v>
      </c>
      <c r="B47" s="147" t="s">
        <v>16459</v>
      </c>
      <c r="C47" s="147" t="s">
        <v>16460</v>
      </c>
      <c r="D47" s="147" t="s">
        <v>36731</v>
      </c>
      <c r="E47" s="390">
        <v>3000000</v>
      </c>
      <c r="F47" s="147" t="s">
        <v>4</v>
      </c>
    </row>
    <row r="48" spans="1:7" ht="82.5" customHeight="1">
      <c r="A48" s="147">
        <v>11</v>
      </c>
      <c r="B48" s="147" t="s">
        <v>16461</v>
      </c>
      <c r="C48" s="147" t="s">
        <v>16462</v>
      </c>
      <c r="D48" s="147" t="s">
        <v>39503</v>
      </c>
      <c r="E48" s="390">
        <v>3000000</v>
      </c>
      <c r="F48" s="147" t="s">
        <v>4</v>
      </c>
      <c r="G48" s="935"/>
    </row>
    <row r="49" spans="1:30" ht="55.5" customHeight="1">
      <c r="A49" s="147">
        <v>12</v>
      </c>
      <c r="B49" s="147" t="s">
        <v>16463</v>
      </c>
      <c r="C49" s="147" t="s">
        <v>16464</v>
      </c>
      <c r="D49" s="147" t="s">
        <v>39504</v>
      </c>
      <c r="E49" s="390">
        <v>3000000</v>
      </c>
      <c r="F49" s="147" t="s">
        <v>4</v>
      </c>
    </row>
    <row r="50" spans="1:30" ht="86.25" customHeight="1">
      <c r="A50" s="147">
        <v>13</v>
      </c>
      <c r="B50" s="147" t="s">
        <v>16465</v>
      </c>
      <c r="C50" s="147" t="s">
        <v>16466</v>
      </c>
      <c r="D50" s="147" t="s">
        <v>39503</v>
      </c>
      <c r="E50" s="390">
        <v>3000000</v>
      </c>
      <c r="F50" s="147" t="s">
        <v>4</v>
      </c>
    </row>
    <row r="51" spans="1:30" ht="38.25" customHeight="1">
      <c r="A51" s="147">
        <v>14</v>
      </c>
      <c r="B51" s="147" t="s">
        <v>16467</v>
      </c>
      <c r="C51" s="147" t="s">
        <v>16468</v>
      </c>
      <c r="D51" s="147" t="s">
        <v>16469</v>
      </c>
      <c r="E51" s="390">
        <v>2000000</v>
      </c>
      <c r="F51" s="147" t="s">
        <v>4</v>
      </c>
    </row>
    <row r="52" spans="1:30" ht="102.75" customHeight="1">
      <c r="A52" s="147">
        <v>15</v>
      </c>
      <c r="B52" s="147" t="s">
        <v>16470</v>
      </c>
      <c r="C52" s="147" t="s">
        <v>16471</v>
      </c>
      <c r="D52" s="147" t="s">
        <v>39505</v>
      </c>
      <c r="E52" s="390">
        <v>2000000</v>
      </c>
      <c r="F52" s="147" t="s">
        <v>4</v>
      </c>
    </row>
    <row r="53" spans="1:30" ht="18" customHeight="1">
      <c r="B53" s="2192" t="s">
        <v>16472</v>
      </c>
      <c r="C53" s="2194"/>
      <c r="E53" s="390"/>
      <c r="F53" s="147"/>
    </row>
    <row r="54" spans="1:30" ht="57" customHeight="1">
      <c r="A54" s="147">
        <v>16</v>
      </c>
      <c r="B54" s="147" t="s">
        <v>16473</v>
      </c>
      <c r="C54" s="147" t="s">
        <v>16474</v>
      </c>
      <c r="D54" s="147" t="s">
        <v>16475</v>
      </c>
      <c r="E54" s="390">
        <v>132000</v>
      </c>
      <c r="F54" s="147" t="s">
        <v>118</v>
      </c>
      <c r="G54" s="938"/>
    </row>
    <row r="55" spans="1:30" ht="68.25" customHeight="1">
      <c r="A55" s="147">
        <v>17</v>
      </c>
      <c r="B55" s="147" t="s">
        <v>16476</v>
      </c>
      <c r="C55" s="147" t="s">
        <v>16477</v>
      </c>
      <c r="D55" s="147" t="s">
        <v>16478</v>
      </c>
      <c r="E55" s="390">
        <v>4000000</v>
      </c>
      <c r="F55" s="147" t="s">
        <v>4</v>
      </c>
    </row>
    <row r="56" spans="1:30" ht="67.5" customHeight="1">
      <c r="A56" s="147">
        <v>18</v>
      </c>
      <c r="B56" s="147" t="s">
        <v>16479</v>
      </c>
      <c r="C56" s="147" t="s">
        <v>16480</v>
      </c>
      <c r="D56" s="147" t="s">
        <v>39506</v>
      </c>
      <c r="E56" s="390">
        <v>5000000</v>
      </c>
      <c r="F56" s="147" t="s">
        <v>4</v>
      </c>
      <c r="G56" s="938"/>
    </row>
    <row r="57" spans="1:30" ht="51.75" customHeight="1">
      <c r="A57" s="147">
        <v>19</v>
      </c>
      <c r="B57" s="147" t="s">
        <v>16481</v>
      </c>
      <c r="C57" s="147" t="s">
        <v>16482</v>
      </c>
      <c r="D57" s="147" t="s">
        <v>16483</v>
      </c>
      <c r="E57" s="390">
        <v>2000000</v>
      </c>
      <c r="F57" s="147" t="s">
        <v>4</v>
      </c>
    </row>
    <row r="58" spans="1:30" ht="47.25">
      <c r="A58" s="147">
        <v>20</v>
      </c>
      <c r="B58" s="147" t="s">
        <v>17788</v>
      </c>
      <c r="C58" s="147" t="s">
        <v>16484</v>
      </c>
      <c r="D58" s="147" t="s">
        <v>16485</v>
      </c>
      <c r="E58" s="390">
        <v>266400</v>
      </c>
      <c r="F58" s="147" t="s">
        <v>4</v>
      </c>
    </row>
    <row r="59" spans="1:30" ht="20.25" customHeight="1">
      <c r="B59" s="2192" t="s">
        <v>785</v>
      </c>
      <c r="C59" s="2194"/>
      <c r="E59" s="390"/>
      <c r="F59" s="147"/>
    </row>
    <row r="60" spans="1:30" ht="50.25" customHeight="1">
      <c r="A60" s="147">
        <v>21</v>
      </c>
      <c r="B60" s="147" t="s">
        <v>16486</v>
      </c>
      <c r="C60" s="147" t="s">
        <v>16474</v>
      </c>
      <c r="D60" s="147" t="s">
        <v>17789</v>
      </c>
      <c r="E60" s="390">
        <v>600000</v>
      </c>
      <c r="F60" s="147" t="s">
        <v>118</v>
      </c>
    </row>
    <row r="61" spans="1:30" s="396" customFormat="1" ht="15" customHeight="1">
      <c r="B61" s="2145" t="s">
        <v>148</v>
      </c>
      <c r="C61" s="2146"/>
      <c r="E61" s="1615"/>
      <c r="G61" s="674"/>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row>
    <row r="62" spans="1:30" ht="39" customHeight="1">
      <c r="A62" s="147">
        <v>22</v>
      </c>
      <c r="B62" s="147" t="s">
        <v>16487</v>
      </c>
      <c r="C62" s="147" t="s">
        <v>16488</v>
      </c>
      <c r="D62" s="147" t="s">
        <v>16489</v>
      </c>
      <c r="E62" s="390">
        <v>6000000</v>
      </c>
      <c r="F62" s="147" t="s">
        <v>118</v>
      </c>
    </row>
    <row r="63" spans="1:30" ht="31.5">
      <c r="A63" s="147">
        <v>23</v>
      </c>
      <c r="B63" s="147" t="s">
        <v>16490</v>
      </c>
      <c r="C63" s="147" t="s">
        <v>16491</v>
      </c>
      <c r="D63" s="147" t="s">
        <v>16492</v>
      </c>
      <c r="E63" s="390">
        <v>6100000</v>
      </c>
      <c r="F63" s="147" t="s">
        <v>118</v>
      </c>
      <c r="G63" s="935"/>
    </row>
    <row r="64" spans="1:30" ht="31.5">
      <c r="A64" s="147">
        <v>24</v>
      </c>
      <c r="B64" s="147" t="s">
        <v>16493</v>
      </c>
      <c r="C64" s="147" t="s">
        <v>16494</v>
      </c>
      <c r="D64" s="147" t="s">
        <v>16495</v>
      </c>
      <c r="E64" s="390">
        <v>500000</v>
      </c>
      <c r="F64" s="147" t="s">
        <v>4</v>
      </c>
      <c r="G64" s="938"/>
    </row>
    <row r="65" spans="1:7" ht="19.5" customHeight="1">
      <c r="B65" s="2192" t="s">
        <v>1418</v>
      </c>
      <c r="C65" s="2194"/>
      <c r="F65" s="147"/>
      <c r="G65" s="935"/>
    </row>
    <row r="66" spans="1:7" ht="54" customHeight="1">
      <c r="A66" s="147">
        <v>25</v>
      </c>
      <c r="B66" s="147" t="s">
        <v>16501</v>
      </c>
      <c r="C66" s="147" t="s">
        <v>16502</v>
      </c>
      <c r="D66" s="147" t="s">
        <v>16503</v>
      </c>
      <c r="E66" s="381">
        <v>1700000</v>
      </c>
      <c r="F66" s="147" t="s">
        <v>118</v>
      </c>
      <c r="G66" s="939"/>
    </row>
    <row r="67" spans="1:7">
      <c r="B67" s="377" t="s">
        <v>784</v>
      </c>
      <c r="E67" s="384">
        <f>SUM(E37:E66)</f>
        <v>59896400</v>
      </c>
      <c r="F67" s="147"/>
    </row>
    <row r="68" spans="1:7" s="68" customFormat="1" ht="18.75" customHeight="1">
      <c r="A68" s="2168" t="s">
        <v>3665</v>
      </c>
      <c r="B68" s="2168"/>
      <c r="C68" s="2168"/>
      <c r="D68" s="2168"/>
      <c r="E68" s="2168"/>
      <c r="F68" s="2168"/>
    </row>
    <row r="69" spans="1:7" s="382" customFormat="1" ht="51" customHeight="1">
      <c r="A69" s="2168" t="s">
        <v>3666</v>
      </c>
      <c r="B69" s="2168"/>
      <c r="C69" s="2168"/>
      <c r="D69" s="2168" t="s">
        <v>3667</v>
      </c>
      <c r="E69" s="2168"/>
      <c r="F69" s="2168"/>
    </row>
    <row r="70" spans="1:7" s="382" customFormat="1" ht="78" customHeight="1">
      <c r="A70" s="2143" t="s">
        <v>20503</v>
      </c>
      <c r="B70" s="2143"/>
      <c r="C70" s="2143"/>
      <c r="D70" s="2143" t="s">
        <v>1392</v>
      </c>
      <c r="E70" s="2143"/>
      <c r="F70" s="2143"/>
    </row>
    <row r="71" spans="1:7" s="382" customFormat="1">
      <c r="E71" s="980"/>
    </row>
    <row r="72" spans="1:7" s="382" customFormat="1">
      <c r="E72" s="980"/>
    </row>
    <row r="73" spans="1:7" s="382" customFormat="1">
      <c r="E73" s="980"/>
    </row>
    <row r="74" spans="1:7" s="382" customFormat="1">
      <c r="E74" s="980"/>
    </row>
    <row r="75" spans="1:7" s="382" customFormat="1">
      <c r="E75" s="980"/>
    </row>
    <row r="76" spans="1:7" s="382" customFormat="1">
      <c r="E76" s="980"/>
    </row>
    <row r="77" spans="1:7" s="382" customFormat="1">
      <c r="E77" s="980"/>
    </row>
    <row r="78" spans="1:7" s="382" customFormat="1" ht="78.75">
      <c r="A78" s="147"/>
      <c r="B78" s="147" t="s">
        <v>16496</v>
      </c>
      <c r="C78" s="147" t="s">
        <v>16497</v>
      </c>
      <c r="D78" s="147" t="s">
        <v>16498</v>
      </c>
      <c r="E78" s="390">
        <v>4000000</v>
      </c>
      <c r="F78" s="147" t="s">
        <v>4</v>
      </c>
    </row>
    <row r="79" spans="1:7" s="382" customFormat="1">
      <c r="A79" s="159"/>
      <c r="B79" s="2171" t="s">
        <v>4536</v>
      </c>
      <c r="C79" s="2171"/>
      <c r="D79" s="159"/>
      <c r="E79" s="119"/>
      <c r="F79" s="50"/>
    </row>
    <row r="80" spans="1:7" s="382" customFormat="1" ht="189">
      <c r="A80" s="147"/>
      <c r="B80" s="147" t="s">
        <v>17790</v>
      </c>
      <c r="C80" s="147" t="s">
        <v>16439</v>
      </c>
      <c r="D80" s="147" t="s">
        <v>36732</v>
      </c>
      <c r="E80" s="390">
        <v>1500000</v>
      </c>
      <c r="F80" s="147" t="s">
        <v>4</v>
      </c>
    </row>
    <row r="81" spans="1:6" s="382" customFormat="1" ht="141.75">
      <c r="A81" s="147"/>
      <c r="B81" s="147" t="s">
        <v>16443</v>
      </c>
      <c r="C81" s="147" t="s">
        <v>16444</v>
      </c>
      <c r="D81" s="147" t="s">
        <v>36733</v>
      </c>
      <c r="E81" s="390">
        <v>7150000</v>
      </c>
      <c r="F81" s="147" t="s">
        <v>118</v>
      </c>
    </row>
    <row r="82" spans="1:6" s="382" customFormat="1">
      <c r="E82" s="980">
        <f>SUM(E78:E81)</f>
        <v>12650000</v>
      </c>
    </row>
    <row r="83" spans="1:6" s="382" customFormat="1">
      <c r="E83" s="980"/>
    </row>
    <row r="84" spans="1:6" s="382" customFormat="1">
      <c r="E84" s="980"/>
    </row>
    <row r="85" spans="1:6" s="382" customFormat="1">
      <c r="E85" s="980">
        <f>E82+E67+E20</f>
        <v>109040875.52000001</v>
      </c>
    </row>
    <row r="86" spans="1:6" s="382" customFormat="1">
      <c r="E86" s="980"/>
    </row>
    <row r="87" spans="1:6" s="382" customFormat="1">
      <c r="E87" s="980"/>
    </row>
    <row r="88" spans="1:6" s="382" customFormat="1">
      <c r="E88" s="980"/>
    </row>
    <row r="89" spans="1:6" s="382" customFormat="1">
      <c r="E89" s="980"/>
    </row>
    <row r="90" spans="1:6" s="382" customFormat="1">
      <c r="E90" s="980"/>
    </row>
    <row r="91" spans="1:6" s="382" customFormat="1">
      <c r="E91" s="980"/>
    </row>
    <row r="92" spans="1:6" s="382" customFormat="1">
      <c r="E92" s="980"/>
    </row>
    <row r="93" spans="1:6" s="382" customFormat="1">
      <c r="E93" s="980"/>
    </row>
    <row r="94" spans="1:6" s="382" customFormat="1">
      <c r="E94" s="980"/>
    </row>
    <row r="95" spans="1:6" s="382" customFormat="1">
      <c r="E95" s="980"/>
    </row>
    <row r="96" spans="1:6" s="382" customFormat="1">
      <c r="E96" s="980"/>
    </row>
    <row r="97" spans="5:5" s="382" customFormat="1">
      <c r="E97" s="980"/>
    </row>
    <row r="98" spans="5:5" s="382" customFormat="1">
      <c r="E98" s="980"/>
    </row>
    <row r="99" spans="5:5" s="382" customFormat="1">
      <c r="E99" s="980"/>
    </row>
    <row r="100" spans="5:5" s="382" customFormat="1">
      <c r="E100" s="980"/>
    </row>
    <row r="101" spans="5:5" s="382" customFormat="1">
      <c r="E101" s="980"/>
    </row>
    <row r="102" spans="5:5" s="382" customFormat="1">
      <c r="E102" s="980"/>
    </row>
    <row r="103" spans="5:5" s="382" customFormat="1">
      <c r="E103" s="980"/>
    </row>
    <row r="104" spans="5:5" s="382" customFormat="1">
      <c r="E104" s="980"/>
    </row>
    <row r="105" spans="5:5" s="382" customFormat="1">
      <c r="E105" s="980"/>
    </row>
    <row r="106" spans="5:5" s="382" customFormat="1">
      <c r="E106" s="980"/>
    </row>
    <row r="107" spans="5:5" s="382" customFormat="1">
      <c r="E107" s="980"/>
    </row>
    <row r="108" spans="5:5" s="382" customFormat="1">
      <c r="E108" s="980"/>
    </row>
    <row r="109" spans="5:5" s="382" customFormat="1">
      <c r="E109" s="980"/>
    </row>
    <row r="110" spans="5:5" s="382" customFormat="1">
      <c r="E110" s="980"/>
    </row>
    <row r="111" spans="5:5" s="382" customFormat="1">
      <c r="E111" s="980"/>
    </row>
    <row r="112" spans="5:5" s="382" customFormat="1">
      <c r="E112" s="980"/>
    </row>
    <row r="113" spans="5:5" s="382" customFormat="1">
      <c r="E113" s="980"/>
    </row>
    <row r="114" spans="5:5" s="382" customFormat="1">
      <c r="E114" s="980"/>
    </row>
    <row r="115" spans="5:5" s="382" customFormat="1">
      <c r="E115" s="980"/>
    </row>
    <row r="116" spans="5:5" s="382" customFormat="1">
      <c r="E116" s="980"/>
    </row>
    <row r="117" spans="5:5" s="382" customFormat="1">
      <c r="E117" s="980"/>
    </row>
    <row r="118" spans="5:5" s="382" customFormat="1">
      <c r="E118" s="980"/>
    </row>
    <row r="119" spans="5:5" s="382" customFormat="1">
      <c r="E119" s="980"/>
    </row>
    <row r="120" spans="5:5" s="382" customFormat="1">
      <c r="E120" s="980"/>
    </row>
    <row r="121" spans="5:5" s="382" customFormat="1">
      <c r="E121" s="980"/>
    </row>
    <row r="122" spans="5:5" s="382" customFormat="1">
      <c r="E122" s="980"/>
    </row>
    <row r="123" spans="5:5" s="382" customFormat="1">
      <c r="E123" s="980"/>
    </row>
    <row r="124" spans="5:5" s="382" customFormat="1">
      <c r="E124" s="980"/>
    </row>
    <row r="125" spans="5:5" s="382" customFormat="1">
      <c r="E125" s="980"/>
    </row>
    <row r="126" spans="5:5" s="382" customFormat="1">
      <c r="E126" s="980"/>
    </row>
    <row r="127" spans="5:5" s="382" customFormat="1">
      <c r="E127" s="980"/>
    </row>
    <row r="128" spans="5:5" s="382" customFormat="1">
      <c r="E128" s="980"/>
    </row>
    <row r="129" spans="5:5" s="382" customFormat="1">
      <c r="E129" s="980"/>
    </row>
    <row r="130" spans="5:5" s="382" customFormat="1">
      <c r="E130" s="980"/>
    </row>
    <row r="131" spans="5:5" s="382" customFormat="1">
      <c r="E131" s="980"/>
    </row>
    <row r="132" spans="5:5" s="382" customFormat="1">
      <c r="E132" s="980"/>
    </row>
    <row r="133" spans="5:5" s="382" customFormat="1">
      <c r="E133" s="980"/>
    </row>
    <row r="134" spans="5:5" s="382" customFormat="1">
      <c r="E134" s="980"/>
    </row>
    <row r="135" spans="5:5" s="382" customFormat="1">
      <c r="E135" s="980"/>
    </row>
    <row r="136" spans="5:5" s="382" customFormat="1">
      <c r="E136" s="980"/>
    </row>
    <row r="137" spans="5:5" s="382" customFormat="1">
      <c r="E137" s="980"/>
    </row>
    <row r="138" spans="5:5" s="382" customFormat="1">
      <c r="E138" s="980"/>
    </row>
    <row r="139" spans="5:5" s="382" customFormat="1">
      <c r="E139" s="980"/>
    </row>
    <row r="140" spans="5:5" s="382" customFormat="1">
      <c r="E140" s="980"/>
    </row>
    <row r="141" spans="5:5" s="382" customFormat="1">
      <c r="E141" s="980"/>
    </row>
    <row r="142" spans="5:5" s="382" customFormat="1">
      <c r="E142" s="980"/>
    </row>
    <row r="143" spans="5:5" s="382" customFormat="1">
      <c r="E143" s="980"/>
    </row>
    <row r="144" spans="5:5" s="382" customFormat="1">
      <c r="E144" s="980"/>
    </row>
    <row r="145" spans="5:5" s="382" customFormat="1">
      <c r="E145" s="980"/>
    </row>
    <row r="146" spans="5:5" s="382" customFormat="1">
      <c r="E146" s="980"/>
    </row>
    <row r="147" spans="5:5" s="382" customFormat="1">
      <c r="E147" s="980"/>
    </row>
    <row r="148" spans="5:5" s="382" customFormat="1">
      <c r="E148" s="980"/>
    </row>
    <row r="149" spans="5:5" s="382" customFormat="1">
      <c r="E149" s="980"/>
    </row>
    <row r="150" spans="5:5" s="382" customFormat="1">
      <c r="E150" s="980"/>
    </row>
    <row r="151" spans="5:5" s="382" customFormat="1">
      <c r="E151" s="980"/>
    </row>
    <row r="152" spans="5:5" s="382" customFormat="1">
      <c r="E152" s="980"/>
    </row>
    <row r="153" spans="5:5" s="382" customFormat="1">
      <c r="E153" s="980"/>
    </row>
    <row r="154" spans="5:5" s="382" customFormat="1">
      <c r="E154" s="980"/>
    </row>
    <row r="155" spans="5:5" s="382" customFormat="1">
      <c r="E155" s="980"/>
    </row>
    <row r="156" spans="5:5" s="382" customFormat="1">
      <c r="E156" s="980"/>
    </row>
    <row r="157" spans="5:5" s="382" customFormat="1">
      <c r="E157" s="980"/>
    </row>
    <row r="158" spans="5:5" s="382" customFormat="1">
      <c r="E158" s="980"/>
    </row>
  </sheetData>
  <mergeCells count="20">
    <mergeCell ref="B79:C79"/>
    <mergeCell ref="A34:F34"/>
    <mergeCell ref="A68:F68"/>
    <mergeCell ref="B18:C18"/>
    <mergeCell ref="B65:C65"/>
    <mergeCell ref="A32:F32"/>
    <mergeCell ref="A33:F33"/>
    <mergeCell ref="A70:C70"/>
    <mergeCell ref="D70:F70"/>
    <mergeCell ref="B61:C61"/>
    <mergeCell ref="A69:C69"/>
    <mergeCell ref="D69:F69"/>
    <mergeCell ref="B38:C38"/>
    <mergeCell ref="B53:C53"/>
    <mergeCell ref="B59:C59"/>
    <mergeCell ref="A1:F1"/>
    <mergeCell ref="A2:F2"/>
    <mergeCell ref="A3:F3"/>
    <mergeCell ref="B5:C5"/>
    <mergeCell ref="B11:D11"/>
  </mergeCells>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sheetPr>
    <tabColor theme="5" tint="-0.499984740745262"/>
  </sheetPr>
  <dimension ref="A1:F105"/>
  <sheetViews>
    <sheetView topLeftCell="A68" workbookViewId="0">
      <selection activeCell="B76" sqref="B76"/>
    </sheetView>
  </sheetViews>
  <sheetFormatPr defaultRowHeight="15"/>
  <cols>
    <col min="1" max="1" width="7.42578125" style="1792" customWidth="1"/>
    <col min="2" max="2" width="13.42578125" style="1792" customWidth="1"/>
    <col min="3" max="3" width="42.42578125" style="1792" customWidth="1"/>
    <col min="4" max="4" width="28.42578125" style="1792" customWidth="1"/>
    <col min="5" max="5" width="19.7109375" style="237" customWidth="1"/>
    <col min="6" max="6" width="9.28515625" style="2" customWidth="1"/>
    <col min="7" max="7" width="29.7109375" style="1792" customWidth="1"/>
    <col min="8" max="16384" width="9.140625" style="1792"/>
  </cols>
  <sheetData>
    <row r="1" spans="1:6" ht="15.75" customHeight="1">
      <c r="A1" s="2149" t="s">
        <v>133</v>
      </c>
      <c r="B1" s="2149"/>
      <c r="C1" s="2149"/>
      <c r="D1" s="2149"/>
      <c r="E1" s="2149"/>
      <c r="F1" s="2149"/>
    </row>
    <row r="2" spans="1:6" ht="15.75" customHeight="1">
      <c r="A2" s="2149" t="s">
        <v>41911</v>
      </c>
      <c r="B2" s="2149"/>
      <c r="C2" s="2149"/>
      <c r="D2" s="2149"/>
      <c r="E2" s="2149"/>
      <c r="F2" s="2149"/>
    </row>
    <row r="3" spans="1:6" ht="15.75" customHeight="1">
      <c r="A3" s="2149" t="s">
        <v>140</v>
      </c>
      <c r="B3" s="2149"/>
      <c r="C3" s="2149"/>
      <c r="D3" s="2149"/>
      <c r="E3" s="2149"/>
      <c r="F3" s="2149"/>
    </row>
    <row r="4" spans="1:6" ht="32.25" customHeight="1">
      <c r="A4" s="173" t="s">
        <v>134</v>
      </c>
      <c r="B4" s="47" t="s">
        <v>676</v>
      </c>
      <c r="C4" s="47" t="s">
        <v>463</v>
      </c>
      <c r="D4" s="47" t="s">
        <v>788</v>
      </c>
      <c r="E4" s="105" t="s">
        <v>1741</v>
      </c>
      <c r="F4" s="114" t="s">
        <v>6635</v>
      </c>
    </row>
    <row r="5" spans="1:6" ht="15.75">
      <c r="A5" s="50"/>
      <c r="B5" s="2227" t="s">
        <v>14721</v>
      </c>
      <c r="C5" s="2227"/>
      <c r="D5" s="2227"/>
      <c r="E5" s="106"/>
      <c r="F5" s="60"/>
    </row>
    <row r="6" spans="1:6" ht="31.5">
      <c r="A6" s="50">
        <v>1</v>
      </c>
      <c r="B6" s="50" t="s">
        <v>1</v>
      </c>
      <c r="C6" s="50" t="s">
        <v>41912</v>
      </c>
      <c r="D6" s="50" t="s">
        <v>33349</v>
      </c>
      <c r="E6" s="106">
        <v>2209440</v>
      </c>
      <c r="F6" s="60" t="s">
        <v>118</v>
      </c>
    </row>
    <row r="7" spans="1:6" ht="94.5">
      <c r="A7" s="50">
        <v>2</v>
      </c>
      <c r="B7" s="50" t="s">
        <v>41913</v>
      </c>
      <c r="C7" s="50" t="s">
        <v>41914</v>
      </c>
      <c r="D7" s="50" t="s">
        <v>33209</v>
      </c>
      <c r="E7" s="106">
        <v>2530792.92</v>
      </c>
      <c r="F7" s="60" t="s">
        <v>118</v>
      </c>
    </row>
    <row r="8" spans="1:6" ht="31.5">
      <c r="A8" s="50">
        <v>3</v>
      </c>
      <c r="B8" s="50" t="s">
        <v>7</v>
      </c>
      <c r="C8" s="50" t="s">
        <v>41915</v>
      </c>
      <c r="D8" s="50" t="s">
        <v>41916</v>
      </c>
      <c r="E8" s="106">
        <v>154080</v>
      </c>
      <c r="F8" s="60" t="s">
        <v>118</v>
      </c>
    </row>
    <row r="9" spans="1:6" ht="31.5">
      <c r="A9" s="50">
        <v>4</v>
      </c>
      <c r="B9" s="50" t="s">
        <v>10</v>
      </c>
      <c r="C9" s="50" t="s">
        <v>41917</v>
      </c>
      <c r="D9" s="50" t="s">
        <v>41918</v>
      </c>
      <c r="E9" s="106">
        <v>55800</v>
      </c>
      <c r="F9" s="60" t="s">
        <v>118</v>
      </c>
    </row>
    <row r="10" spans="1:6" ht="63">
      <c r="A10" s="50">
        <v>5</v>
      </c>
      <c r="B10" s="50" t="s">
        <v>12</v>
      </c>
      <c r="C10" s="50" t="s">
        <v>41919</v>
      </c>
      <c r="D10" s="50" t="s">
        <v>42059</v>
      </c>
      <c r="E10" s="106">
        <v>1248000</v>
      </c>
      <c r="F10" s="60" t="s">
        <v>118</v>
      </c>
    </row>
    <row r="11" spans="1:6" ht="15.75">
      <c r="A11" s="50"/>
      <c r="B11" s="2172" t="s">
        <v>142</v>
      </c>
      <c r="C11" s="2172"/>
      <c r="D11" s="2172"/>
      <c r="E11" s="106"/>
      <c r="F11" s="60"/>
    </row>
    <row r="12" spans="1:6" ht="63">
      <c r="A12" s="50">
        <v>6</v>
      </c>
      <c r="B12" s="50" t="s">
        <v>1916</v>
      </c>
      <c r="C12" s="50" t="s">
        <v>41920</v>
      </c>
      <c r="D12" s="50" t="s">
        <v>42060</v>
      </c>
      <c r="E12" s="106">
        <v>500000</v>
      </c>
      <c r="F12" s="60" t="s">
        <v>118</v>
      </c>
    </row>
    <row r="13" spans="1:6" ht="47.25">
      <c r="A13" s="50">
        <v>7</v>
      </c>
      <c r="B13" s="50" t="s">
        <v>12</v>
      </c>
      <c r="C13" s="50" t="s">
        <v>41921</v>
      </c>
      <c r="D13" s="50" t="s">
        <v>41922</v>
      </c>
      <c r="E13" s="106">
        <v>2199656</v>
      </c>
      <c r="F13" s="60" t="s">
        <v>118</v>
      </c>
    </row>
    <row r="14" spans="1:6" ht="78.75">
      <c r="A14" s="50">
        <v>8</v>
      </c>
      <c r="B14" s="50" t="s">
        <v>1423</v>
      </c>
      <c r="C14" s="50" t="s">
        <v>41923</v>
      </c>
      <c r="D14" s="50" t="s">
        <v>42061</v>
      </c>
      <c r="E14" s="106">
        <v>400000</v>
      </c>
      <c r="F14" s="60" t="s">
        <v>118</v>
      </c>
    </row>
    <row r="15" spans="1:6" ht="15.75">
      <c r="A15" s="50"/>
      <c r="B15" s="2172" t="s">
        <v>593</v>
      </c>
      <c r="C15" s="2172"/>
      <c r="D15" s="50"/>
      <c r="E15" s="106"/>
      <c r="F15" s="60"/>
    </row>
    <row r="16" spans="1:6" ht="47.25">
      <c r="A16" s="50">
        <v>9</v>
      </c>
      <c r="B16" s="50" t="s">
        <v>42062</v>
      </c>
      <c r="C16" s="50" t="s">
        <v>41924</v>
      </c>
      <c r="D16" s="50" t="s">
        <v>2931</v>
      </c>
      <c r="E16" s="106">
        <v>19000000</v>
      </c>
      <c r="F16" s="60" t="s">
        <v>118</v>
      </c>
    </row>
    <row r="17" spans="1:6" ht="110.25">
      <c r="A17" s="50">
        <v>10</v>
      </c>
      <c r="B17" s="50" t="s">
        <v>42063</v>
      </c>
      <c r="C17" s="50" t="s">
        <v>41925</v>
      </c>
      <c r="D17" s="50" t="s">
        <v>41926</v>
      </c>
      <c r="E17" s="106">
        <v>13000000</v>
      </c>
      <c r="F17" s="60" t="s">
        <v>118</v>
      </c>
    </row>
    <row r="18" spans="1:6" ht="15.75">
      <c r="A18" s="50"/>
      <c r="B18" s="2172" t="s">
        <v>207</v>
      </c>
      <c r="C18" s="2172"/>
      <c r="D18" s="50"/>
      <c r="E18" s="106"/>
      <c r="F18" s="60"/>
    </row>
    <row r="19" spans="1:6" ht="63">
      <c r="A19" s="50">
        <v>11</v>
      </c>
      <c r="B19" s="50" t="s">
        <v>475</v>
      </c>
      <c r="C19" s="50" t="s">
        <v>34493</v>
      </c>
      <c r="D19" s="333" t="s">
        <v>22</v>
      </c>
      <c r="E19" s="106">
        <v>5738993.4500000002</v>
      </c>
      <c r="F19" s="60" t="s">
        <v>118</v>
      </c>
    </row>
    <row r="20" spans="1:6" ht="15.75">
      <c r="A20" s="50"/>
      <c r="B20" s="2172" t="s">
        <v>555</v>
      </c>
      <c r="C20" s="2172"/>
      <c r="D20" s="50"/>
      <c r="E20" s="106"/>
      <c r="F20" s="60"/>
    </row>
    <row r="21" spans="1:6" ht="173.25">
      <c r="A21" s="50">
        <v>12</v>
      </c>
      <c r="B21" s="50" t="s">
        <v>247</v>
      </c>
      <c r="C21" s="50" t="s">
        <v>41954</v>
      </c>
      <c r="D21" s="50" t="s">
        <v>42084</v>
      </c>
      <c r="E21" s="106">
        <v>2066037</v>
      </c>
      <c r="F21" s="60" t="s">
        <v>118</v>
      </c>
    </row>
    <row r="22" spans="1:6" ht="15.75">
      <c r="A22" s="50"/>
      <c r="B22" s="2172" t="s">
        <v>1404</v>
      </c>
      <c r="C22" s="2172"/>
      <c r="D22" s="50"/>
      <c r="E22" s="106"/>
      <c r="F22" s="60"/>
    </row>
    <row r="23" spans="1:6" ht="110.25">
      <c r="A23" s="50">
        <v>13</v>
      </c>
      <c r="B23" s="50" t="s">
        <v>41961</v>
      </c>
      <c r="C23" s="50" t="s">
        <v>41962</v>
      </c>
      <c r="D23" s="50" t="s">
        <v>42064</v>
      </c>
      <c r="E23" s="106">
        <v>1500000</v>
      </c>
      <c r="F23" s="60" t="s">
        <v>4</v>
      </c>
    </row>
    <row r="24" spans="1:6" ht="94.5">
      <c r="A24" s="50">
        <v>14</v>
      </c>
      <c r="B24" s="50" t="s">
        <v>41963</v>
      </c>
      <c r="C24" s="50" t="s">
        <v>41964</v>
      </c>
      <c r="D24" s="147" t="s">
        <v>42387</v>
      </c>
      <c r="E24" s="106">
        <v>1500000</v>
      </c>
      <c r="F24" s="60" t="s">
        <v>4</v>
      </c>
    </row>
    <row r="25" spans="1:6" ht="78.75">
      <c r="A25" s="50">
        <v>15</v>
      </c>
      <c r="B25" s="50" t="s">
        <v>41965</v>
      </c>
      <c r="C25" s="50" t="s">
        <v>41966</v>
      </c>
      <c r="D25" s="50" t="s">
        <v>42065</v>
      </c>
      <c r="E25" s="106">
        <v>1500000</v>
      </c>
      <c r="F25" s="60" t="s">
        <v>4</v>
      </c>
    </row>
    <row r="26" spans="1:6" ht="78.75">
      <c r="A26" s="50">
        <v>16</v>
      </c>
      <c r="B26" s="50" t="s">
        <v>41967</v>
      </c>
      <c r="C26" s="50" t="s">
        <v>41968</v>
      </c>
      <c r="D26" s="50" t="s">
        <v>42066</v>
      </c>
      <c r="E26" s="106">
        <v>1500000</v>
      </c>
      <c r="F26" s="60" t="s">
        <v>4</v>
      </c>
    </row>
    <row r="27" spans="1:6" ht="63">
      <c r="A27" s="50">
        <v>17</v>
      </c>
      <c r="B27" s="50" t="s">
        <v>41969</v>
      </c>
      <c r="C27" s="50" t="s">
        <v>41970</v>
      </c>
      <c r="D27" s="50" t="s">
        <v>41971</v>
      </c>
      <c r="E27" s="189">
        <v>1000000</v>
      </c>
      <c r="F27" s="60" t="s">
        <v>4</v>
      </c>
    </row>
    <row r="28" spans="1:6" ht="63">
      <c r="A28" s="50">
        <v>18</v>
      </c>
      <c r="B28" s="50" t="s">
        <v>41972</v>
      </c>
      <c r="C28" s="50" t="s">
        <v>41973</v>
      </c>
      <c r="D28" s="50" t="s">
        <v>42067</v>
      </c>
      <c r="E28" s="106">
        <v>1000000</v>
      </c>
      <c r="F28" s="60" t="s">
        <v>4</v>
      </c>
    </row>
    <row r="29" spans="1:6" ht="94.5">
      <c r="A29" s="50">
        <v>19</v>
      </c>
      <c r="B29" s="50" t="s">
        <v>41974</v>
      </c>
      <c r="C29" s="50" t="s">
        <v>41975</v>
      </c>
      <c r="D29" s="50" t="s">
        <v>42068</v>
      </c>
      <c r="E29" s="106">
        <v>1500000</v>
      </c>
      <c r="F29" s="60" t="s">
        <v>4</v>
      </c>
    </row>
    <row r="30" spans="1:6" ht="110.25">
      <c r="A30" s="50">
        <v>20</v>
      </c>
      <c r="B30" s="50" t="s">
        <v>41976</v>
      </c>
      <c r="C30" s="50" t="s">
        <v>41977</v>
      </c>
      <c r="D30" s="50" t="s">
        <v>42069</v>
      </c>
      <c r="E30" s="106">
        <v>1500000</v>
      </c>
      <c r="F30" s="60" t="s">
        <v>4</v>
      </c>
    </row>
    <row r="31" spans="1:6" ht="94.5">
      <c r="A31" s="50">
        <v>21</v>
      </c>
      <c r="B31" s="50" t="s">
        <v>41978</v>
      </c>
      <c r="C31" s="50" t="s">
        <v>41979</v>
      </c>
      <c r="D31" s="50" t="s">
        <v>42070</v>
      </c>
      <c r="E31" s="106">
        <v>1500000</v>
      </c>
      <c r="F31" s="60" t="s">
        <v>4</v>
      </c>
    </row>
    <row r="32" spans="1:6" ht="126">
      <c r="A32" s="50">
        <v>22</v>
      </c>
      <c r="B32" s="50" t="s">
        <v>41980</v>
      </c>
      <c r="C32" s="50" t="s">
        <v>41981</v>
      </c>
      <c r="D32" s="50" t="s">
        <v>42071</v>
      </c>
      <c r="E32" s="106">
        <v>1000000</v>
      </c>
      <c r="F32" s="60" t="s">
        <v>272</v>
      </c>
    </row>
    <row r="33" spans="1:6" ht="110.25">
      <c r="A33" s="50">
        <v>23</v>
      </c>
      <c r="B33" s="50" t="s">
        <v>41982</v>
      </c>
      <c r="C33" s="50" t="s">
        <v>41983</v>
      </c>
      <c r="D33" s="50" t="s">
        <v>42072</v>
      </c>
      <c r="E33" s="106">
        <v>1000000</v>
      </c>
      <c r="F33" s="60" t="s">
        <v>118</v>
      </c>
    </row>
    <row r="34" spans="1:6" ht="78.75">
      <c r="A34" s="50">
        <v>24</v>
      </c>
      <c r="B34" s="50" t="s">
        <v>41984</v>
      </c>
      <c r="C34" s="50" t="s">
        <v>41985</v>
      </c>
      <c r="D34" s="50" t="s">
        <v>42073</v>
      </c>
      <c r="E34" s="106">
        <v>1500000</v>
      </c>
      <c r="F34" s="60"/>
    </row>
    <row r="35" spans="1:6" s="2" customFormat="1" ht="47.25">
      <c r="A35" s="50">
        <v>25</v>
      </c>
      <c r="B35" s="60" t="s">
        <v>41938</v>
      </c>
      <c r="C35" s="50" t="s">
        <v>41986</v>
      </c>
      <c r="D35" s="60" t="s">
        <v>41987</v>
      </c>
      <c r="E35" s="106">
        <v>1000000</v>
      </c>
      <c r="F35" s="60" t="s">
        <v>4</v>
      </c>
    </row>
    <row r="36" spans="1:6" ht="94.5">
      <c r="A36" s="50">
        <v>26</v>
      </c>
      <c r="B36" s="50" t="s">
        <v>41988</v>
      </c>
      <c r="C36" s="50" t="s">
        <v>41989</v>
      </c>
      <c r="D36" s="50" t="s">
        <v>42074</v>
      </c>
      <c r="E36" s="106">
        <v>1500000</v>
      </c>
      <c r="F36" s="60" t="s">
        <v>4</v>
      </c>
    </row>
    <row r="37" spans="1:6" ht="47.25">
      <c r="A37" s="50">
        <v>27</v>
      </c>
      <c r="B37" s="50" t="s">
        <v>41990</v>
      </c>
      <c r="C37" s="50" t="s">
        <v>41991</v>
      </c>
      <c r="D37" s="50" t="s">
        <v>41992</v>
      </c>
      <c r="E37" s="106">
        <v>500000</v>
      </c>
      <c r="F37" s="60" t="s">
        <v>118</v>
      </c>
    </row>
    <row r="38" spans="1:6" ht="63">
      <c r="A38" s="50">
        <v>28</v>
      </c>
      <c r="B38" s="50" t="s">
        <v>41993</v>
      </c>
      <c r="C38" s="50" t="s">
        <v>41994</v>
      </c>
      <c r="D38" s="50" t="s">
        <v>42075</v>
      </c>
      <c r="E38" s="106">
        <v>1000000</v>
      </c>
      <c r="F38" s="60" t="s">
        <v>4</v>
      </c>
    </row>
    <row r="39" spans="1:6" ht="78.75">
      <c r="A39" s="50">
        <v>29</v>
      </c>
      <c r="B39" s="50" t="s">
        <v>41995</v>
      </c>
      <c r="C39" s="50" t="s">
        <v>41996</v>
      </c>
      <c r="D39" s="50" t="s">
        <v>42076</v>
      </c>
      <c r="E39" s="106">
        <v>1000000</v>
      </c>
      <c r="F39" s="60" t="s">
        <v>4</v>
      </c>
    </row>
    <row r="40" spans="1:6" ht="63">
      <c r="A40" s="50">
        <v>30</v>
      </c>
      <c r="B40" s="50" t="s">
        <v>33277</v>
      </c>
      <c r="C40" s="50" t="s">
        <v>41997</v>
      </c>
      <c r="D40" s="50" t="s">
        <v>42077</v>
      </c>
      <c r="E40" s="106">
        <v>1300000</v>
      </c>
      <c r="F40" s="60" t="s">
        <v>4</v>
      </c>
    </row>
    <row r="41" spans="1:6" ht="78.75">
      <c r="A41" s="50">
        <v>31</v>
      </c>
      <c r="B41" s="50" t="s">
        <v>41998</v>
      </c>
      <c r="C41" s="50" t="s">
        <v>41999</v>
      </c>
      <c r="D41" s="50" t="s">
        <v>42078</v>
      </c>
      <c r="E41" s="106">
        <v>1000000</v>
      </c>
      <c r="F41" s="60" t="s">
        <v>763</v>
      </c>
    </row>
    <row r="42" spans="1:6" ht="110.25">
      <c r="A42" s="50">
        <v>32</v>
      </c>
      <c r="B42" s="50" t="s">
        <v>42000</v>
      </c>
      <c r="C42" s="50" t="s">
        <v>42001</v>
      </c>
      <c r="D42" s="50" t="s">
        <v>42079</v>
      </c>
      <c r="E42" s="106">
        <v>1400000</v>
      </c>
      <c r="F42" s="60" t="s">
        <v>118</v>
      </c>
    </row>
    <row r="43" spans="1:6" ht="63">
      <c r="A43" s="50">
        <v>33</v>
      </c>
      <c r="B43" s="50" t="s">
        <v>41929</v>
      </c>
      <c r="C43" s="50" t="s">
        <v>42002</v>
      </c>
      <c r="D43" s="50" t="s">
        <v>42080</v>
      </c>
      <c r="E43" s="106">
        <v>1000000</v>
      </c>
      <c r="F43" s="60" t="s">
        <v>118</v>
      </c>
    </row>
    <row r="44" spans="1:6" ht="47.25">
      <c r="A44" s="50">
        <v>34</v>
      </c>
      <c r="B44" s="50" t="s">
        <v>16465</v>
      </c>
      <c r="C44" s="50" t="s">
        <v>42003</v>
      </c>
      <c r="D44" s="50" t="s">
        <v>42004</v>
      </c>
      <c r="E44" s="106">
        <v>1000000</v>
      </c>
      <c r="F44" s="60" t="s">
        <v>4</v>
      </c>
    </row>
    <row r="45" spans="1:6" ht="47.25">
      <c r="A45" s="50">
        <v>35</v>
      </c>
      <c r="B45" s="50" t="s">
        <v>42005</v>
      </c>
      <c r="C45" s="50" t="s">
        <v>42006</v>
      </c>
      <c r="D45" s="50" t="s">
        <v>42081</v>
      </c>
      <c r="E45" s="106">
        <v>1000000</v>
      </c>
      <c r="F45" s="60" t="s">
        <v>4</v>
      </c>
    </row>
    <row r="46" spans="1:6" ht="47.25">
      <c r="A46" s="50">
        <v>36</v>
      </c>
      <c r="B46" s="50" t="s">
        <v>42007</v>
      </c>
      <c r="C46" s="50" t="s">
        <v>42008</v>
      </c>
      <c r="D46" s="50" t="s">
        <v>42082</v>
      </c>
      <c r="E46" s="106">
        <v>500000</v>
      </c>
      <c r="F46" s="60" t="s">
        <v>118</v>
      </c>
    </row>
    <row r="47" spans="1:6" ht="78.75">
      <c r="A47" s="50">
        <v>37</v>
      </c>
      <c r="B47" s="50" t="s">
        <v>42009</v>
      </c>
      <c r="C47" s="50" t="s">
        <v>42010</v>
      </c>
      <c r="D47" s="50" t="s">
        <v>42011</v>
      </c>
      <c r="E47" s="106">
        <v>1000000</v>
      </c>
      <c r="F47" s="60" t="s">
        <v>4</v>
      </c>
    </row>
    <row r="48" spans="1:6" ht="47.25">
      <c r="A48" s="50">
        <v>38</v>
      </c>
      <c r="B48" s="50" t="s">
        <v>42012</v>
      </c>
      <c r="C48" s="50" t="s">
        <v>42013</v>
      </c>
      <c r="D48" s="50" t="s">
        <v>42014</v>
      </c>
      <c r="E48" s="106">
        <v>1000000</v>
      </c>
      <c r="F48" s="60" t="s">
        <v>4</v>
      </c>
    </row>
    <row r="49" spans="1:6" ht="78.75">
      <c r="A49" s="50">
        <v>39</v>
      </c>
      <c r="B49" s="50" t="s">
        <v>42015</v>
      </c>
      <c r="C49" s="50" t="s">
        <v>42016</v>
      </c>
      <c r="D49" s="50" t="s">
        <v>42083</v>
      </c>
      <c r="E49" s="106">
        <v>1500000</v>
      </c>
      <c r="F49" s="60" t="s">
        <v>763</v>
      </c>
    </row>
    <row r="50" spans="1:6" ht="78.75">
      <c r="A50" s="50">
        <v>40</v>
      </c>
      <c r="B50" s="50" t="s">
        <v>42017</v>
      </c>
      <c r="C50" s="50" t="s">
        <v>42018</v>
      </c>
      <c r="D50" s="50" t="s">
        <v>42019</v>
      </c>
      <c r="E50" s="106">
        <v>1000000</v>
      </c>
      <c r="F50" s="60" t="s">
        <v>4</v>
      </c>
    </row>
    <row r="51" spans="1:6" ht="126">
      <c r="A51" s="50">
        <v>41</v>
      </c>
      <c r="B51" s="50" t="s">
        <v>42020</v>
      </c>
      <c r="C51" s="50" t="s">
        <v>42021</v>
      </c>
      <c r="D51" s="60" t="s">
        <v>42379</v>
      </c>
      <c r="E51" s="106">
        <v>1000000</v>
      </c>
      <c r="F51" s="60" t="s">
        <v>4</v>
      </c>
    </row>
    <row r="52" spans="1:6" ht="15.75">
      <c r="A52" s="50"/>
      <c r="B52" s="2167" t="s">
        <v>1408</v>
      </c>
      <c r="C52" s="2167"/>
      <c r="D52" s="50"/>
      <c r="E52" s="106"/>
      <c r="F52" s="60"/>
    </row>
    <row r="53" spans="1:6" ht="173.25">
      <c r="A53" s="60">
        <v>42</v>
      </c>
      <c r="B53" s="60" t="s">
        <v>42022</v>
      </c>
      <c r="C53" s="60" t="s">
        <v>42023</v>
      </c>
      <c r="D53" s="147" t="s">
        <v>42381</v>
      </c>
      <c r="E53" s="106">
        <v>1000000</v>
      </c>
      <c r="F53" s="60" t="s">
        <v>4</v>
      </c>
    </row>
    <row r="54" spans="1:6" ht="47.25">
      <c r="A54" s="50">
        <v>43</v>
      </c>
      <c r="B54" s="50" t="s">
        <v>42024</v>
      </c>
      <c r="C54" s="50" t="s">
        <v>42025</v>
      </c>
      <c r="D54" s="50" t="s">
        <v>42026</v>
      </c>
      <c r="E54" s="106">
        <v>1000000</v>
      </c>
      <c r="F54" s="60" t="s">
        <v>4</v>
      </c>
    </row>
    <row r="55" spans="1:6" ht="47.25">
      <c r="A55" s="60">
        <v>44</v>
      </c>
      <c r="B55" s="50" t="s">
        <v>42027</v>
      </c>
      <c r="C55" s="50" t="s">
        <v>42028</v>
      </c>
      <c r="D55" s="50" t="s">
        <v>42029</v>
      </c>
      <c r="E55" s="106">
        <v>500000</v>
      </c>
      <c r="F55" s="60" t="s">
        <v>118</v>
      </c>
    </row>
    <row r="56" spans="1:6" ht="47.25">
      <c r="A56" s="50">
        <v>45</v>
      </c>
      <c r="B56" s="50" t="s">
        <v>42030</v>
      </c>
      <c r="C56" s="50" t="s">
        <v>42031</v>
      </c>
      <c r="D56" s="50" t="s">
        <v>42029</v>
      </c>
      <c r="E56" s="106">
        <v>500000</v>
      </c>
      <c r="F56" s="60" t="s">
        <v>118</v>
      </c>
    </row>
    <row r="57" spans="1:6" ht="47.25">
      <c r="A57" s="60">
        <v>46</v>
      </c>
      <c r="B57" s="50" t="s">
        <v>42032</v>
      </c>
      <c r="C57" s="50" t="s">
        <v>42033</v>
      </c>
      <c r="D57" s="50" t="s">
        <v>42034</v>
      </c>
      <c r="E57" s="106">
        <v>1500000</v>
      </c>
      <c r="F57" s="60" t="s">
        <v>118</v>
      </c>
    </row>
    <row r="58" spans="1:6" ht="63">
      <c r="A58" s="50">
        <v>47</v>
      </c>
      <c r="B58" s="50" t="s">
        <v>42035</v>
      </c>
      <c r="C58" s="50" t="s">
        <v>42036</v>
      </c>
      <c r="D58" s="60" t="s">
        <v>42380</v>
      </c>
      <c r="E58" s="106">
        <v>500000</v>
      </c>
      <c r="F58" s="60" t="s">
        <v>4</v>
      </c>
    </row>
    <row r="59" spans="1:6" ht="47.25">
      <c r="A59" s="60">
        <v>48</v>
      </c>
      <c r="B59" s="50" t="s">
        <v>42037</v>
      </c>
      <c r="C59" s="50" t="s">
        <v>42038</v>
      </c>
      <c r="D59" s="50" t="s">
        <v>42029</v>
      </c>
      <c r="E59" s="106">
        <v>500000</v>
      </c>
      <c r="F59" s="60" t="s">
        <v>118</v>
      </c>
    </row>
    <row r="60" spans="1:6" ht="47.25">
      <c r="A60" s="50">
        <v>49</v>
      </c>
      <c r="B60" s="50" t="s">
        <v>42039</v>
      </c>
      <c r="C60" s="50" t="s">
        <v>42040</v>
      </c>
      <c r="D60" s="50" t="s">
        <v>42029</v>
      </c>
      <c r="E60" s="106">
        <v>500000</v>
      </c>
      <c r="F60" s="60" t="s">
        <v>118</v>
      </c>
    </row>
    <row r="61" spans="1:6" ht="15.75">
      <c r="A61" s="50"/>
      <c r="B61" s="2167" t="s">
        <v>662</v>
      </c>
      <c r="C61" s="2167"/>
      <c r="D61" s="50"/>
      <c r="E61" s="106"/>
      <c r="F61" s="60"/>
    </row>
    <row r="62" spans="1:6" ht="63">
      <c r="A62" s="50">
        <v>50</v>
      </c>
      <c r="B62" s="50" t="s">
        <v>42041</v>
      </c>
      <c r="C62" s="50" t="s">
        <v>42042</v>
      </c>
      <c r="D62" s="50" t="s">
        <v>42043</v>
      </c>
      <c r="E62" s="106">
        <v>470000</v>
      </c>
      <c r="F62" s="60" t="s">
        <v>4</v>
      </c>
    </row>
    <row r="63" spans="1:6" ht="47.25">
      <c r="A63" s="50">
        <v>51</v>
      </c>
      <c r="B63" s="50" t="s">
        <v>42044</v>
      </c>
      <c r="C63" s="50" t="s">
        <v>42045</v>
      </c>
      <c r="D63" s="50" t="s">
        <v>42046</v>
      </c>
      <c r="E63" s="106">
        <v>500000</v>
      </c>
      <c r="F63" s="60" t="s">
        <v>4</v>
      </c>
    </row>
    <row r="64" spans="1:6" ht="31.5">
      <c r="A64" s="50">
        <v>52</v>
      </c>
      <c r="B64" s="50" t="s">
        <v>42047</v>
      </c>
      <c r="C64" s="50" t="s">
        <v>42048</v>
      </c>
      <c r="D64" s="50" t="s">
        <v>42049</v>
      </c>
      <c r="E64" s="106">
        <v>300000</v>
      </c>
      <c r="F64" s="60" t="s">
        <v>4</v>
      </c>
    </row>
    <row r="65" spans="1:6" ht="31.5">
      <c r="A65" s="50">
        <v>53</v>
      </c>
      <c r="B65" s="50" t="s">
        <v>42050</v>
      </c>
      <c r="C65" s="50" t="s">
        <v>42051</v>
      </c>
      <c r="D65" s="50" t="s">
        <v>42052</v>
      </c>
      <c r="E65" s="106">
        <v>300000</v>
      </c>
      <c r="F65" s="60" t="s">
        <v>4</v>
      </c>
    </row>
    <row r="66" spans="1:6" ht="31.5">
      <c r="A66" s="50">
        <v>54</v>
      </c>
      <c r="B66" s="50" t="s">
        <v>42053</v>
      </c>
      <c r="C66" s="50" t="s">
        <v>42054</v>
      </c>
      <c r="D66" s="50" t="s">
        <v>42055</v>
      </c>
      <c r="E66" s="106">
        <v>200000</v>
      </c>
      <c r="F66" s="60" t="s">
        <v>4</v>
      </c>
    </row>
    <row r="67" spans="1:6" ht="31.5">
      <c r="A67" s="50">
        <v>55</v>
      </c>
      <c r="B67" s="50" t="s">
        <v>42056</v>
      </c>
      <c r="C67" s="50" t="s">
        <v>42057</v>
      </c>
      <c r="D67" s="50" t="s">
        <v>42058</v>
      </c>
      <c r="E67" s="106">
        <v>500000</v>
      </c>
      <c r="F67" s="60" t="s">
        <v>4</v>
      </c>
    </row>
    <row r="68" spans="1:6" ht="15.75">
      <c r="A68" s="95"/>
      <c r="B68" s="2254" t="s">
        <v>15</v>
      </c>
      <c r="C68" s="2255"/>
      <c r="D68" s="2256"/>
      <c r="E68" s="298">
        <f>SUM(E6:E67)</f>
        <v>91072799.370000005</v>
      </c>
      <c r="F68" s="207"/>
    </row>
    <row r="69" spans="1:6" ht="76.5" customHeight="1">
      <c r="A69" s="2143" t="s">
        <v>10725</v>
      </c>
      <c r="B69" s="2143"/>
      <c r="C69" s="2143"/>
      <c r="D69" s="2143" t="s">
        <v>172</v>
      </c>
      <c r="E69" s="2143"/>
      <c r="F69" s="2143"/>
    </row>
    <row r="82" spans="1:6" ht="15.75">
      <c r="A82" s="50"/>
      <c r="B82" s="2172" t="s">
        <v>4345</v>
      </c>
      <c r="C82" s="2172"/>
      <c r="D82" s="50"/>
      <c r="E82" s="106"/>
      <c r="F82" s="60"/>
    </row>
    <row r="83" spans="1:6" ht="78.75">
      <c r="A83" s="50">
        <v>12</v>
      </c>
      <c r="B83" s="60" t="s">
        <v>41927</v>
      </c>
      <c r="C83" s="60" t="s">
        <v>41928</v>
      </c>
      <c r="D83" s="97" t="s">
        <v>42085</v>
      </c>
      <c r="E83" s="106">
        <v>150000</v>
      </c>
      <c r="F83" s="60" t="s">
        <v>118</v>
      </c>
    </row>
    <row r="84" spans="1:6" ht="78.75">
      <c r="A84" s="50"/>
      <c r="B84" s="60" t="s">
        <v>41929</v>
      </c>
      <c r="C84" s="60" t="s">
        <v>41928</v>
      </c>
      <c r="D84" s="97" t="s">
        <v>42086</v>
      </c>
      <c r="E84" s="106">
        <v>150000</v>
      </c>
      <c r="F84" s="60"/>
    </row>
    <row r="85" spans="1:6" ht="78.75">
      <c r="A85" s="50">
        <v>13</v>
      </c>
      <c r="B85" s="60" t="s">
        <v>41930</v>
      </c>
      <c r="C85" s="60" t="s">
        <v>41931</v>
      </c>
      <c r="D85" s="97" t="s">
        <v>42087</v>
      </c>
      <c r="E85" s="106">
        <v>150000</v>
      </c>
      <c r="F85" s="60" t="s">
        <v>118</v>
      </c>
    </row>
    <row r="86" spans="1:6" ht="63">
      <c r="A86" s="50">
        <v>14</v>
      </c>
      <c r="B86" s="60" t="s">
        <v>41932</v>
      </c>
      <c r="C86" s="60" t="s">
        <v>41933</v>
      </c>
      <c r="D86" s="97" t="s">
        <v>42088</v>
      </c>
      <c r="E86" s="106">
        <v>150000</v>
      </c>
      <c r="F86" s="60" t="s">
        <v>118</v>
      </c>
    </row>
    <row r="87" spans="1:6" ht="78.75">
      <c r="A87" s="50">
        <v>15</v>
      </c>
      <c r="B87" s="60" t="s">
        <v>41934</v>
      </c>
      <c r="C87" s="60" t="s">
        <v>41935</v>
      </c>
      <c r="D87" s="97" t="s">
        <v>42089</v>
      </c>
      <c r="E87" s="106">
        <v>150000</v>
      </c>
      <c r="F87" s="60" t="s">
        <v>118</v>
      </c>
    </row>
    <row r="88" spans="1:6" ht="78.75">
      <c r="A88" s="50">
        <v>16</v>
      </c>
      <c r="B88" s="60" t="s">
        <v>41936</v>
      </c>
      <c r="C88" s="60" t="s">
        <v>41937</v>
      </c>
      <c r="D88" s="97" t="s">
        <v>42090</v>
      </c>
      <c r="E88" s="106">
        <v>150000</v>
      </c>
      <c r="F88" s="60" t="s">
        <v>118</v>
      </c>
    </row>
    <row r="89" spans="1:6" ht="78.75">
      <c r="A89" s="50">
        <v>17</v>
      </c>
      <c r="B89" s="60" t="s">
        <v>41938</v>
      </c>
      <c r="C89" s="60" t="s">
        <v>41939</v>
      </c>
      <c r="D89" s="97" t="s">
        <v>42091</v>
      </c>
      <c r="E89" s="106">
        <v>150000</v>
      </c>
      <c r="F89" s="60" t="s">
        <v>118</v>
      </c>
    </row>
    <row r="90" spans="1:6" ht="78.75">
      <c r="A90" s="50">
        <v>18</v>
      </c>
      <c r="B90" s="60" t="s">
        <v>41940</v>
      </c>
      <c r="C90" s="60" t="s">
        <v>41941</v>
      </c>
      <c r="D90" s="97" t="s">
        <v>42092</v>
      </c>
      <c r="E90" s="106">
        <v>150000</v>
      </c>
      <c r="F90" s="60" t="s">
        <v>466</v>
      </c>
    </row>
    <row r="91" spans="1:6" ht="78.75">
      <c r="A91" s="50">
        <v>19</v>
      </c>
      <c r="B91" s="60" t="s">
        <v>41942</v>
      </c>
      <c r="C91" s="60" t="s">
        <v>41943</v>
      </c>
      <c r="D91" s="97" t="s">
        <v>42093</v>
      </c>
      <c r="E91" s="106">
        <v>150000</v>
      </c>
      <c r="F91" s="60" t="s">
        <v>118</v>
      </c>
    </row>
    <row r="92" spans="1:6" ht="78.75">
      <c r="A92" s="50">
        <v>20</v>
      </c>
      <c r="B92" s="60" t="s">
        <v>41944</v>
      </c>
      <c r="C92" s="60" t="s">
        <v>41945</v>
      </c>
      <c r="D92" s="97" t="s">
        <v>42094</v>
      </c>
      <c r="E92" s="106">
        <v>150000</v>
      </c>
      <c r="F92" s="60" t="s">
        <v>118</v>
      </c>
    </row>
    <row r="93" spans="1:6" ht="63">
      <c r="A93" s="50">
        <v>21</v>
      </c>
      <c r="B93" s="60" t="s">
        <v>41946</v>
      </c>
      <c r="C93" s="60" t="s">
        <v>41947</v>
      </c>
      <c r="D93" s="97" t="s">
        <v>42095</v>
      </c>
      <c r="E93" s="106">
        <v>150000</v>
      </c>
      <c r="F93" s="60" t="s">
        <v>118</v>
      </c>
    </row>
    <row r="94" spans="1:6" ht="78.75">
      <c r="A94" s="50">
        <v>22</v>
      </c>
      <c r="B94" s="60" t="s">
        <v>41948</v>
      </c>
      <c r="C94" s="60" t="s">
        <v>41949</v>
      </c>
      <c r="D94" s="97" t="s">
        <v>42096</v>
      </c>
      <c r="E94" s="106">
        <v>150000</v>
      </c>
      <c r="F94" s="60" t="s">
        <v>118</v>
      </c>
    </row>
    <row r="95" spans="1:6" ht="78.75">
      <c r="A95" s="50">
        <v>23</v>
      </c>
      <c r="B95" s="60" t="s">
        <v>41950</v>
      </c>
      <c r="C95" s="60" t="s">
        <v>41951</v>
      </c>
      <c r="D95" s="97" t="s">
        <v>42097</v>
      </c>
      <c r="E95" s="189">
        <v>150000</v>
      </c>
      <c r="F95" s="60" t="s">
        <v>118</v>
      </c>
    </row>
    <row r="96" spans="1:6" ht="78.75">
      <c r="A96" s="50">
        <v>24</v>
      </c>
      <c r="B96" s="60" t="s">
        <v>41952</v>
      </c>
      <c r="C96" s="60" t="s">
        <v>41953</v>
      </c>
      <c r="D96" s="97" t="s">
        <v>42098</v>
      </c>
      <c r="E96" s="106">
        <v>116037</v>
      </c>
      <c r="F96" s="60" t="s">
        <v>466</v>
      </c>
    </row>
    <row r="97" spans="1:6" ht="236.25">
      <c r="A97" s="50">
        <v>26</v>
      </c>
      <c r="B97" s="50" t="s">
        <v>41955</v>
      </c>
      <c r="C97" s="50" t="s">
        <v>41956</v>
      </c>
      <c r="D97" s="97" t="s">
        <v>42099</v>
      </c>
      <c r="E97" s="106">
        <v>10902039.07</v>
      </c>
      <c r="F97" s="60" t="s">
        <v>4</v>
      </c>
    </row>
    <row r="98" spans="1:6" ht="15.75">
      <c r="A98" s="50"/>
      <c r="B98" s="2172" t="s">
        <v>41957</v>
      </c>
      <c r="C98" s="2172"/>
      <c r="D98" s="50"/>
      <c r="E98" s="106"/>
      <c r="F98" s="60"/>
    </row>
    <row r="99" spans="1:6" ht="31.5">
      <c r="A99" s="50">
        <v>27</v>
      </c>
      <c r="B99" s="50" t="s">
        <v>41958</v>
      </c>
      <c r="C99" s="50" t="s">
        <v>41959</v>
      </c>
      <c r="D99" s="50" t="s">
        <v>41960</v>
      </c>
      <c r="E99" s="106">
        <v>5000000</v>
      </c>
      <c r="F99" s="60" t="s">
        <v>4</v>
      </c>
    </row>
    <row r="100" spans="1:6">
      <c r="E100" s="237">
        <f>SUM(E83:E99)</f>
        <v>17968076.07</v>
      </c>
    </row>
    <row r="105" spans="1:6">
      <c r="E105" s="237">
        <f>E100+E68</f>
        <v>109040875.44</v>
      </c>
    </row>
  </sheetData>
  <mergeCells count="16">
    <mergeCell ref="B82:C82"/>
    <mergeCell ref="B20:C20"/>
    <mergeCell ref="B98:C98"/>
    <mergeCell ref="B52:C52"/>
    <mergeCell ref="B61:C61"/>
    <mergeCell ref="B68:D68"/>
    <mergeCell ref="A69:C69"/>
    <mergeCell ref="D69:F69"/>
    <mergeCell ref="B18:C18"/>
    <mergeCell ref="B22:C22"/>
    <mergeCell ref="A1:F1"/>
    <mergeCell ref="A2:F2"/>
    <mergeCell ref="A3:F3"/>
    <mergeCell ref="B5:D5"/>
    <mergeCell ref="B11:D11"/>
    <mergeCell ref="B15:C15"/>
  </mergeCells>
  <pageMargins left="0.7" right="0.7" top="0.75" bottom="0.75" header="0.3" footer="0.3"/>
  <pageSetup orientation="landscape" r:id="rId1"/>
  <headerFooter>
    <oddFooter>Page &amp;P of &amp;N</oddFooter>
  </headerFooter>
</worksheet>
</file>

<file path=xl/worksheets/sheet242.xml><?xml version="1.0" encoding="utf-8"?>
<worksheet xmlns="http://schemas.openxmlformats.org/spreadsheetml/2006/main" xmlns:r="http://schemas.openxmlformats.org/officeDocument/2006/relationships">
  <sheetPr>
    <tabColor rgb="FFFFFF00"/>
  </sheetPr>
  <dimension ref="A1:G77"/>
  <sheetViews>
    <sheetView topLeftCell="A61" workbookViewId="0">
      <selection activeCell="G69" sqref="G69"/>
    </sheetView>
  </sheetViews>
  <sheetFormatPr defaultRowHeight="15.75"/>
  <cols>
    <col min="1" max="1" width="7.42578125" style="50" customWidth="1"/>
    <col min="2" max="2" width="13.5703125" style="50" customWidth="1"/>
    <col min="3" max="3" width="42.7109375" style="50" customWidth="1"/>
    <col min="4" max="4" width="29.42578125" style="50" customWidth="1"/>
    <col min="5" max="5" width="19.42578125" style="954" customWidth="1"/>
    <col min="6" max="6" width="9.7109375" style="50" customWidth="1"/>
    <col min="7" max="7" width="35" style="50" customWidth="1"/>
    <col min="8" max="16384" width="9.140625" style="50"/>
  </cols>
  <sheetData>
    <row r="1" spans="1:7" s="173" customFormat="1" ht="15.75" customHeight="1">
      <c r="A1" s="2348" t="s">
        <v>133</v>
      </c>
      <c r="B1" s="2349"/>
      <c r="C1" s="2349"/>
      <c r="D1" s="2349"/>
      <c r="E1" s="2349"/>
      <c r="F1" s="2350"/>
    </row>
    <row r="2" spans="1:7" s="84" customFormat="1" ht="15.75" customHeight="1">
      <c r="A2" s="2348" t="s">
        <v>17526</v>
      </c>
      <c r="B2" s="2349"/>
      <c r="C2" s="2349"/>
      <c r="D2" s="2349"/>
      <c r="E2" s="2349"/>
      <c r="F2" s="2350"/>
    </row>
    <row r="3" spans="1:7" s="84" customFormat="1" ht="15.75" customHeight="1">
      <c r="A3" s="2348" t="s">
        <v>140</v>
      </c>
      <c r="B3" s="2349"/>
      <c r="C3" s="2349"/>
      <c r="D3" s="2349"/>
      <c r="E3" s="2349"/>
      <c r="F3" s="2350"/>
    </row>
    <row r="4" spans="1:7" s="84" customFormat="1" ht="31.5">
      <c r="A4" s="100" t="s">
        <v>134</v>
      </c>
      <c r="B4" s="114" t="s">
        <v>135</v>
      </c>
      <c r="C4" s="112" t="s">
        <v>0</v>
      </c>
      <c r="D4" s="39" t="s">
        <v>4326</v>
      </c>
      <c r="E4" s="4" t="s">
        <v>4327</v>
      </c>
      <c r="F4" s="355" t="s">
        <v>1489</v>
      </c>
    </row>
    <row r="5" spans="1:7" s="12" customFormat="1" ht="15.75" customHeight="1">
      <c r="A5" s="936"/>
      <c r="B5" s="2192" t="s">
        <v>139</v>
      </c>
      <c r="C5" s="2193"/>
      <c r="D5" s="2194"/>
      <c r="E5" s="900"/>
      <c r="F5" s="56"/>
      <c r="G5" s="859"/>
    </row>
    <row r="6" spans="1:7" s="84" customFormat="1" ht="41.25" customHeight="1">
      <c r="A6" s="84">
        <v>1</v>
      </c>
      <c r="B6" s="50" t="s">
        <v>464</v>
      </c>
      <c r="C6" s="50" t="s">
        <v>17527</v>
      </c>
      <c r="D6" s="50" t="s">
        <v>239</v>
      </c>
      <c r="E6" s="961">
        <v>1539178.4</v>
      </c>
      <c r="F6" s="65" t="s">
        <v>118</v>
      </c>
    </row>
    <row r="7" spans="1:7" s="84" customFormat="1" ht="82.5" customHeight="1">
      <c r="A7" s="84">
        <v>2</v>
      </c>
      <c r="B7" s="50" t="s">
        <v>5</v>
      </c>
      <c r="C7" s="50" t="s">
        <v>17528</v>
      </c>
      <c r="D7" s="50" t="s">
        <v>17619</v>
      </c>
      <c r="E7" s="961">
        <v>400000</v>
      </c>
      <c r="F7" s="65" t="s">
        <v>118</v>
      </c>
    </row>
    <row r="8" spans="1:7" s="84" customFormat="1" ht="34.5" customHeight="1">
      <c r="A8" s="84">
        <v>3</v>
      </c>
      <c r="B8" s="50" t="s">
        <v>7</v>
      </c>
      <c r="C8" s="50" t="s">
        <v>17529</v>
      </c>
      <c r="D8" s="50" t="s">
        <v>9</v>
      </c>
      <c r="E8" s="961">
        <v>125280</v>
      </c>
      <c r="F8" s="65" t="s">
        <v>118</v>
      </c>
    </row>
    <row r="9" spans="1:7" s="84" customFormat="1" ht="41.25" customHeight="1">
      <c r="A9" s="84">
        <v>4</v>
      </c>
      <c r="B9" s="50" t="s">
        <v>10</v>
      </c>
      <c r="C9" s="50" t="s">
        <v>17530</v>
      </c>
      <c r="D9" s="50" t="s">
        <v>175</v>
      </c>
      <c r="E9" s="961">
        <v>46800</v>
      </c>
      <c r="F9" s="65" t="s">
        <v>118</v>
      </c>
    </row>
    <row r="10" spans="1:7" s="84" customFormat="1" ht="53.25" customHeight="1">
      <c r="A10" s="84">
        <v>5</v>
      </c>
      <c r="B10" s="50" t="s">
        <v>12</v>
      </c>
      <c r="C10" s="50" t="s">
        <v>17531</v>
      </c>
      <c r="D10" s="50" t="s">
        <v>14</v>
      </c>
      <c r="E10" s="961">
        <v>2388741.6</v>
      </c>
      <c r="F10" s="65" t="s">
        <v>118</v>
      </c>
      <c r="G10" s="65"/>
    </row>
    <row r="11" spans="1:7" s="84" customFormat="1" ht="16.5" customHeight="1">
      <c r="B11" s="2215" t="s">
        <v>143</v>
      </c>
      <c r="C11" s="2216"/>
      <c r="D11" s="50"/>
      <c r="E11" s="961"/>
      <c r="F11" s="65"/>
      <c r="G11" s="65"/>
    </row>
    <row r="12" spans="1:7" s="84" customFormat="1" ht="68.25" customHeight="1">
      <c r="A12" s="84">
        <v>6</v>
      </c>
      <c r="B12" s="84" t="s">
        <v>195</v>
      </c>
      <c r="C12" s="65" t="s">
        <v>17532</v>
      </c>
      <c r="D12" s="84" t="s">
        <v>196</v>
      </c>
      <c r="E12" s="962">
        <v>5738993.4500000002</v>
      </c>
      <c r="F12" s="84" t="s">
        <v>118</v>
      </c>
      <c r="G12" s="51"/>
    </row>
    <row r="13" spans="1:7" s="84" customFormat="1" ht="16.5" customHeight="1">
      <c r="B13" s="2301" t="s">
        <v>17533</v>
      </c>
      <c r="C13" s="2303"/>
      <c r="E13" s="962"/>
    </row>
    <row r="14" spans="1:7" s="84" customFormat="1" ht="49.5" customHeight="1">
      <c r="A14" s="84">
        <v>7</v>
      </c>
      <c r="B14" s="51" t="s">
        <v>39</v>
      </c>
      <c r="C14" s="50" t="s">
        <v>17534</v>
      </c>
      <c r="D14" s="51" t="s">
        <v>17535</v>
      </c>
      <c r="E14" s="193">
        <v>26715000</v>
      </c>
      <c r="F14" s="84" t="s">
        <v>118</v>
      </c>
    </row>
    <row r="15" spans="1:7" s="84" customFormat="1" ht="61.5" customHeight="1">
      <c r="A15" s="84">
        <v>8</v>
      </c>
      <c r="B15" s="51" t="s">
        <v>14383</v>
      </c>
      <c r="C15" s="50" t="s">
        <v>17536</v>
      </c>
      <c r="D15" s="51" t="s">
        <v>17537</v>
      </c>
      <c r="E15" s="117">
        <v>11449000</v>
      </c>
      <c r="F15" s="84" t="s">
        <v>118</v>
      </c>
    </row>
    <row r="16" spans="1:7" s="12" customFormat="1" ht="20.25" customHeight="1">
      <c r="A16" s="159"/>
      <c r="B16" s="2215" t="s">
        <v>142</v>
      </c>
      <c r="C16" s="2220"/>
      <c r="D16" s="2216"/>
      <c r="E16" s="119"/>
      <c r="F16" s="159"/>
    </row>
    <row r="17" spans="1:6" s="84" customFormat="1" ht="35.25" customHeight="1">
      <c r="A17" s="84">
        <v>9</v>
      </c>
      <c r="B17" s="50" t="s">
        <v>5</v>
      </c>
      <c r="C17" s="50" t="s">
        <v>17538</v>
      </c>
      <c r="D17" s="50" t="s">
        <v>17620</v>
      </c>
      <c r="E17" s="961">
        <v>150000</v>
      </c>
      <c r="F17" s="65" t="s">
        <v>118</v>
      </c>
    </row>
    <row r="18" spans="1:6" s="84" customFormat="1" ht="55.5" customHeight="1">
      <c r="A18" s="84">
        <v>10</v>
      </c>
      <c r="B18" s="50" t="s">
        <v>12</v>
      </c>
      <c r="C18" s="50" t="s">
        <v>17539</v>
      </c>
      <c r="D18" s="50" t="s">
        <v>1235</v>
      </c>
      <c r="E18" s="961">
        <v>1100000</v>
      </c>
      <c r="F18" s="65" t="s">
        <v>118</v>
      </c>
    </row>
    <row r="19" spans="1:6" s="84" customFormat="1" ht="81.75" customHeight="1">
      <c r="A19" s="84">
        <v>11</v>
      </c>
      <c r="B19" s="50" t="s">
        <v>3655</v>
      </c>
      <c r="C19" s="159" t="s">
        <v>17540</v>
      </c>
      <c r="D19" s="50" t="s">
        <v>17541</v>
      </c>
      <c r="E19" s="961">
        <v>1417469.07</v>
      </c>
      <c r="F19" s="65" t="s">
        <v>466</v>
      </c>
    </row>
    <row r="20" spans="1:6" s="84" customFormat="1">
      <c r="B20" s="582" t="s">
        <v>15</v>
      </c>
      <c r="C20" s="858"/>
      <c r="D20" s="279"/>
      <c r="E20" s="960">
        <f>SUM(E6:E19)</f>
        <v>51070462.520000003</v>
      </c>
      <c r="F20" s="65"/>
    </row>
    <row r="21" spans="1:6" s="84" customFormat="1" ht="93.75" customHeight="1">
      <c r="A21" s="2183" t="s">
        <v>10725</v>
      </c>
      <c r="B21" s="2184"/>
      <c r="C21" s="2185"/>
      <c r="D21" s="2183" t="s">
        <v>172</v>
      </c>
      <c r="E21" s="2184"/>
      <c r="F21" s="2185"/>
    </row>
    <row r="22" spans="1:6" s="84" customFormat="1">
      <c r="B22" s="504"/>
      <c r="C22" s="959"/>
      <c r="D22" s="101"/>
      <c r="E22" s="961"/>
      <c r="F22" s="65"/>
    </row>
    <row r="23" spans="1:6" s="84" customFormat="1">
      <c r="B23" s="504"/>
      <c r="C23" s="959"/>
      <c r="D23" s="101"/>
      <c r="E23" s="961"/>
      <c r="F23" s="65"/>
    </row>
    <row r="24" spans="1:6" s="84" customFormat="1">
      <c r="B24" s="504"/>
      <c r="C24" s="959"/>
      <c r="D24" s="101"/>
      <c r="E24" s="961"/>
      <c r="F24" s="65"/>
    </row>
    <row r="25" spans="1:6" s="84" customFormat="1">
      <c r="B25" s="504"/>
      <c r="C25" s="959"/>
      <c r="D25" s="101"/>
      <c r="E25" s="961"/>
      <c r="F25" s="65"/>
    </row>
    <row r="26" spans="1:6" s="84" customFormat="1">
      <c r="B26" s="504"/>
      <c r="C26" s="959"/>
      <c r="D26" s="101"/>
      <c r="E26" s="958"/>
      <c r="F26" s="65"/>
    </row>
    <row r="27" spans="1:6" s="84" customFormat="1" ht="15.75" customHeight="1">
      <c r="A27" s="2348" t="s">
        <v>133</v>
      </c>
      <c r="B27" s="2349"/>
      <c r="C27" s="2349"/>
      <c r="D27" s="2349"/>
      <c r="E27" s="2349"/>
      <c r="F27" s="2350"/>
    </row>
    <row r="28" spans="1:6" s="84" customFormat="1" ht="15.75" customHeight="1">
      <c r="A28" s="2348" t="s">
        <v>17526</v>
      </c>
      <c r="B28" s="2349"/>
      <c r="C28" s="2349"/>
      <c r="D28" s="2349"/>
      <c r="E28" s="2349"/>
      <c r="F28" s="2350"/>
    </row>
    <row r="29" spans="1:6" s="84" customFormat="1" ht="15.75" customHeight="1">
      <c r="A29" s="2348" t="s">
        <v>140</v>
      </c>
      <c r="B29" s="2349"/>
      <c r="C29" s="2349"/>
      <c r="D29" s="2349"/>
      <c r="E29" s="2349"/>
      <c r="F29" s="2350"/>
    </row>
    <row r="30" spans="1:6" s="84" customFormat="1" ht="31.5">
      <c r="A30" s="100" t="s">
        <v>134</v>
      </c>
      <c r="B30" s="114" t="s">
        <v>135</v>
      </c>
      <c r="C30" s="112" t="s">
        <v>0</v>
      </c>
      <c r="D30" s="39" t="s">
        <v>4326</v>
      </c>
      <c r="E30" s="4" t="s">
        <v>4327</v>
      </c>
      <c r="F30" s="355" t="s">
        <v>1489</v>
      </c>
    </row>
    <row r="31" spans="1:6" s="84" customFormat="1">
      <c r="B31" s="2189" t="s">
        <v>2271</v>
      </c>
      <c r="C31" s="2190"/>
      <c r="D31" s="179"/>
      <c r="E31" s="956"/>
      <c r="F31" s="65"/>
    </row>
    <row r="32" spans="1:6" ht="408.75" customHeight="1">
      <c r="A32" s="84">
        <v>1</v>
      </c>
      <c r="B32" s="65" t="s">
        <v>39553</v>
      </c>
      <c r="C32" s="65" t="s">
        <v>17542</v>
      </c>
      <c r="D32" s="84" t="s">
        <v>17543</v>
      </c>
      <c r="E32" s="955">
        <v>2000000</v>
      </c>
      <c r="F32" s="340" t="s">
        <v>118</v>
      </c>
    </row>
    <row r="33" spans="1:6" s="12" customFormat="1" ht="15.75" customHeight="1">
      <c r="A33" s="159"/>
      <c r="B33" s="2173" t="s">
        <v>4536</v>
      </c>
      <c r="C33" s="2175"/>
      <c r="D33" s="159"/>
      <c r="E33" s="311"/>
      <c r="F33" s="159"/>
    </row>
    <row r="34" spans="1:6" s="84" customFormat="1" ht="63">
      <c r="A34" s="84">
        <v>2</v>
      </c>
      <c r="B34" s="65" t="s">
        <v>39555</v>
      </c>
      <c r="C34" s="65" t="s">
        <v>17544</v>
      </c>
      <c r="D34" s="84" t="s">
        <v>39554</v>
      </c>
      <c r="E34" s="955">
        <v>1500000</v>
      </c>
      <c r="F34" s="65" t="s">
        <v>4</v>
      </c>
    </row>
    <row r="35" spans="1:6" s="84" customFormat="1" ht="18" customHeight="1">
      <c r="A35" s="50"/>
      <c r="B35" s="2215" t="s">
        <v>6248</v>
      </c>
      <c r="C35" s="2216"/>
      <c r="D35" s="253"/>
      <c r="E35" s="957"/>
      <c r="F35" s="253"/>
    </row>
    <row r="36" spans="1:6" s="84" customFormat="1" ht="104.25" customHeight="1">
      <c r="A36" s="84">
        <v>3</v>
      </c>
      <c r="B36" s="65" t="s">
        <v>17549</v>
      </c>
      <c r="C36" s="159" t="s">
        <v>17550</v>
      </c>
      <c r="D36" s="50" t="s">
        <v>17551</v>
      </c>
      <c r="E36" s="955">
        <v>1360000</v>
      </c>
      <c r="F36" s="65" t="s">
        <v>118</v>
      </c>
    </row>
    <row r="37" spans="1:6" s="84" customFormat="1" ht="101.25" customHeight="1">
      <c r="A37" s="84">
        <v>4</v>
      </c>
      <c r="B37" s="65" t="s">
        <v>17552</v>
      </c>
      <c r="C37" s="159" t="s">
        <v>17553</v>
      </c>
      <c r="D37" s="84" t="s">
        <v>17554</v>
      </c>
      <c r="E37" s="955">
        <v>608980</v>
      </c>
      <c r="F37" s="65" t="s">
        <v>118</v>
      </c>
    </row>
    <row r="38" spans="1:6" s="84" customFormat="1" ht="157.5">
      <c r="A38" s="84">
        <v>5</v>
      </c>
      <c r="B38" s="65" t="s">
        <v>17555</v>
      </c>
      <c r="C38" s="159" t="s">
        <v>17556</v>
      </c>
      <c r="D38" s="50" t="s">
        <v>17557</v>
      </c>
      <c r="E38" s="955">
        <v>5174390</v>
      </c>
      <c r="F38" s="65" t="s">
        <v>118</v>
      </c>
    </row>
    <row r="39" spans="1:6" s="84" customFormat="1" ht="47.25">
      <c r="A39" s="84">
        <v>6</v>
      </c>
      <c r="B39" s="65" t="s">
        <v>17558</v>
      </c>
      <c r="C39" s="159" t="s">
        <v>17559</v>
      </c>
      <c r="D39" s="50" t="s">
        <v>17560</v>
      </c>
      <c r="E39" s="955">
        <v>2800000</v>
      </c>
      <c r="F39" s="65" t="s">
        <v>4</v>
      </c>
    </row>
    <row r="40" spans="1:6" s="84" customFormat="1" ht="15.75" customHeight="1">
      <c r="B40" s="2240" t="s">
        <v>17561</v>
      </c>
      <c r="C40" s="2242"/>
      <c r="E40" s="954"/>
      <c r="F40" s="65"/>
    </row>
    <row r="41" spans="1:6" s="84" customFormat="1" ht="89.25" customHeight="1">
      <c r="A41" s="84">
        <v>7</v>
      </c>
      <c r="B41" s="65" t="s">
        <v>17562</v>
      </c>
      <c r="C41" s="65" t="s">
        <v>17563</v>
      </c>
      <c r="D41" s="84" t="s">
        <v>17564</v>
      </c>
      <c r="E41" s="954">
        <v>546165</v>
      </c>
      <c r="F41" s="65" t="s">
        <v>118</v>
      </c>
    </row>
    <row r="42" spans="1:6" s="84" customFormat="1" ht="102.75" customHeight="1">
      <c r="A42" s="84">
        <v>8</v>
      </c>
      <c r="B42" s="65" t="s">
        <v>17565</v>
      </c>
      <c r="C42" s="65" t="s">
        <v>17566</v>
      </c>
      <c r="D42" s="84" t="s">
        <v>17567</v>
      </c>
      <c r="E42" s="954">
        <v>1018574</v>
      </c>
      <c r="F42" s="65" t="s">
        <v>118</v>
      </c>
    </row>
    <row r="43" spans="1:6" s="84" customFormat="1" ht="78.75">
      <c r="A43" s="84">
        <v>9</v>
      </c>
      <c r="B43" s="65" t="s">
        <v>17568</v>
      </c>
      <c r="C43" s="65" t="s">
        <v>17569</v>
      </c>
      <c r="D43" s="84" t="s">
        <v>17570</v>
      </c>
      <c r="E43" s="954">
        <v>3000000</v>
      </c>
      <c r="F43" s="65" t="s">
        <v>4</v>
      </c>
    </row>
    <row r="44" spans="1:6" s="84" customFormat="1" ht="102" customHeight="1">
      <c r="A44" s="84">
        <v>10</v>
      </c>
      <c r="B44" s="65" t="s">
        <v>17571</v>
      </c>
      <c r="C44" s="65" t="s">
        <v>17572</v>
      </c>
      <c r="D44" s="84" t="s">
        <v>17573</v>
      </c>
      <c r="E44" s="954">
        <v>1300000</v>
      </c>
      <c r="F44" s="65" t="s">
        <v>4</v>
      </c>
    </row>
    <row r="45" spans="1:6" s="84" customFormat="1" ht="115.5" customHeight="1">
      <c r="A45" s="84">
        <v>11</v>
      </c>
      <c r="B45" s="65" t="s">
        <v>16534</v>
      </c>
      <c r="C45" s="65" t="s">
        <v>17574</v>
      </c>
      <c r="D45" s="84" t="s">
        <v>17575</v>
      </c>
      <c r="E45" s="954">
        <v>895065</v>
      </c>
      <c r="F45" s="65" t="s">
        <v>118</v>
      </c>
    </row>
    <row r="46" spans="1:6" s="84" customFormat="1" ht="102" customHeight="1">
      <c r="A46" s="84">
        <v>12</v>
      </c>
      <c r="B46" s="65" t="s">
        <v>17576</v>
      </c>
      <c r="C46" s="65" t="s">
        <v>17577</v>
      </c>
      <c r="D46" s="84" t="s">
        <v>17578</v>
      </c>
      <c r="E46" s="954">
        <v>638015</v>
      </c>
      <c r="F46" s="65" t="s">
        <v>118</v>
      </c>
    </row>
    <row r="47" spans="1:6" s="84" customFormat="1" ht="141.75">
      <c r="A47" s="84">
        <v>13</v>
      </c>
      <c r="B47" s="65" t="s">
        <v>17579</v>
      </c>
      <c r="C47" s="65" t="s">
        <v>17580</v>
      </c>
      <c r="D47" s="84" t="s">
        <v>17581</v>
      </c>
      <c r="E47" s="954">
        <v>952950</v>
      </c>
      <c r="F47" s="65" t="s">
        <v>118</v>
      </c>
    </row>
    <row r="48" spans="1:6" s="84" customFormat="1" ht="83.25" customHeight="1">
      <c r="A48" s="84">
        <v>14</v>
      </c>
      <c r="B48" s="65" t="s">
        <v>17582</v>
      </c>
      <c r="C48" s="65" t="s">
        <v>17583</v>
      </c>
      <c r="D48" s="84" t="s">
        <v>17584</v>
      </c>
      <c r="E48" s="954">
        <v>941165</v>
      </c>
      <c r="F48" s="65" t="s">
        <v>118</v>
      </c>
    </row>
    <row r="49" spans="1:6" s="84" customFormat="1" ht="100.5" customHeight="1">
      <c r="A49" s="84">
        <v>15</v>
      </c>
      <c r="B49" s="65" t="s">
        <v>17585</v>
      </c>
      <c r="C49" s="65" t="s">
        <v>17586</v>
      </c>
      <c r="D49" s="84" t="s">
        <v>17587</v>
      </c>
      <c r="E49" s="954">
        <v>1924830</v>
      </c>
      <c r="F49" s="65" t="s">
        <v>118</v>
      </c>
    </row>
    <row r="50" spans="1:6" s="84" customFormat="1" ht="67.5" customHeight="1">
      <c r="A50" s="84">
        <v>16</v>
      </c>
      <c r="B50" s="65" t="s">
        <v>17588</v>
      </c>
      <c r="C50" s="65" t="s">
        <v>17589</v>
      </c>
      <c r="D50" s="84" t="s">
        <v>17590</v>
      </c>
      <c r="E50" s="954">
        <v>3000000</v>
      </c>
      <c r="F50" s="65" t="s">
        <v>4</v>
      </c>
    </row>
    <row r="51" spans="1:6" s="84" customFormat="1" ht="86.25" customHeight="1">
      <c r="A51" s="84">
        <v>17</v>
      </c>
      <c r="B51" s="65" t="s">
        <v>17591</v>
      </c>
      <c r="C51" s="65" t="s">
        <v>17592</v>
      </c>
      <c r="D51" s="84" t="s">
        <v>17593</v>
      </c>
      <c r="E51" s="954">
        <v>1010279</v>
      </c>
      <c r="F51" s="65" t="s">
        <v>118</v>
      </c>
    </row>
    <row r="52" spans="1:6" s="84" customFormat="1" ht="101.25" customHeight="1">
      <c r="A52" s="84">
        <v>18</v>
      </c>
      <c r="B52" s="65" t="s">
        <v>17594</v>
      </c>
      <c r="C52" s="65" t="s">
        <v>17595</v>
      </c>
      <c r="D52" s="84" t="s">
        <v>17596</v>
      </c>
      <c r="E52" s="954">
        <v>3000000</v>
      </c>
      <c r="F52" s="65" t="s">
        <v>4</v>
      </c>
    </row>
    <row r="53" spans="1:6" s="84" customFormat="1" ht="63">
      <c r="A53" s="84">
        <v>19</v>
      </c>
      <c r="B53" s="65" t="s">
        <v>17597</v>
      </c>
      <c r="C53" s="65" t="s">
        <v>17598</v>
      </c>
      <c r="D53" s="84" t="s">
        <v>17599</v>
      </c>
      <c r="E53" s="954">
        <v>3000000</v>
      </c>
      <c r="F53" s="65" t="s">
        <v>4</v>
      </c>
    </row>
    <row r="54" spans="1:6" s="85" customFormat="1" ht="84.75" customHeight="1">
      <c r="A54" s="84">
        <v>20</v>
      </c>
      <c r="B54" s="65" t="s">
        <v>17600</v>
      </c>
      <c r="C54" s="65" t="s">
        <v>17601</v>
      </c>
      <c r="D54" s="84" t="s">
        <v>17602</v>
      </c>
      <c r="E54" s="954">
        <v>2200000</v>
      </c>
      <c r="F54" s="65" t="s">
        <v>4</v>
      </c>
    </row>
    <row r="55" spans="1:6" s="84" customFormat="1" ht="101.25" customHeight="1">
      <c r="A55" s="84">
        <v>21</v>
      </c>
      <c r="B55" s="65" t="s">
        <v>16467</v>
      </c>
      <c r="C55" s="65" t="s">
        <v>17603</v>
      </c>
      <c r="D55" s="84" t="s">
        <v>17604</v>
      </c>
      <c r="E55" s="954">
        <v>1500000</v>
      </c>
      <c r="F55" s="65" t="s">
        <v>4</v>
      </c>
    </row>
    <row r="56" spans="1:6" ht="99" customHeight="1">
      <c r="A56" s="84">
        <v>22</v>
      </c>
      <c r="B56" s="65" t="s">
        <v>17605</v>
      </c>
      <c r="C56" s="65" t="s">
        <v>17606</v>
      </c>
      <c r="D56" s="84" t="s">
        <v>17607</v>
      </c>
      <c r="E56" s="954">
        <v>2000000</v>
      </c>
      <c r="F56" s="65" t="s">
        <v>4</v>
      </c>
    </row>
    <row r="57" spans="1:6" ht="99" customHeight="1">
      <c r="A57" s="84">
        <v>23</v>
      </c>
      <c r="B57" s="65" t="s">
        <v>17608</v>
      </c>
      <c r="C57" s="65" t="s">
        <v>17609</v>
      </c>
      <c r="D57" s="84" t="s">
        <v>17610</v>
      </c>
      <c r="E57" s="954">
        <v>3000000</v>
      </c>
      <c r="F57" s="65" t="s">
        <v>4</v>
      </c>
    </row>
    <row r="58" spans="1:6" s="396" customFormat="1" ht="18.75" customHeight="1">
      <c r="B58" s="2145" t="s">
        <v>17611</v>
      </c>
      <c r="C58" s="2146"/>
    </row>
    <row r="59" spans="1:6" ht="69.75" customHeight="1">
      <c r="A59" s="84">
        <v>24</v>
      </c>
      <c r="B59" s="65" t="s">
        <v>17612</v>
      </c>
      <c r="C59" s="159" t="s">
        <v>17613</v>
      </c>
      <c r="D59" s="84" t="s">
        <v>17614</v>
      </c>
      <c r="E59" s="954">
        <v>1100000</v>
      </c>
      <c r="F59" s="65" t="s">
        <v>4</v>
      </c>
    </row>
    <row r="60" spans="1:6" ht="15.75" customHeight="1">
      <c r="B60" s="2215" t="s">
        <v>208</v>
      </c>
      <c r="C60" s="2216"/>
      <c r="D60" s="253"/>
      <c r="E60" s="957"/>
      <c r="F60" s="253"/>
    </row>
    <row r="61" spans="1:6" ht="114.75" customHeight="1">
      <c r="A61" s="50">
        <v>25</v>
      </c>
      <c r="B61" s="50" t="s">
        <v>17615</v>
      </c>
      <c r="C61" s="159" t="s">
        <v>17616</v>
      </c>
      <c r="D61" s="50" t="s">
        <v>17617</v>
      </c>
      <c r="E61" s="954">
        <v>11000000</v>
      </c>
      <c r="F61" s="50" t="s">
        <v>118</v>
      </c>
    </row>
    <row r="62" spans="1:6" s="497" customFormat="1" ht="21" customHeight="1">
      <c r="A62" s="50"/>
      <c r="B62" s="173" t="s">
        <v>15</v>
      </c>
      <c r="C62" s="253"/>
      <c r="D62" s="173"/>
      <c r="E62" s="1690">
        <f>SUM(E32:E61)</f>
        <v>55470413</v>
      </c>
      <c r="F62" s="50"/>
    </row>
    <row r="63" spans="1:6" s="11" customFormat="1" ht="87.75" customHeight="1">
      <c r="A63" s="2143" t="s">
        <v>10725</v>
      </c>
      <c r="B63" s="2143"/>
      <c r="C63" s="2143"/>
      <c r="D63" s="2143" t="s">
        <v>172</v>
      </c>
      <c r="E63" s="2143"/>
      <c r="F63" s="2143"/>
    </row>
    <row r="73" spans="1:6" ht="15.75" customHeight="1">
      <c r="A73" s="84"/>
      <c r="B73" s="2215" t="s">
        <v>17545</v>
      </c>
      <c r="C73" s="2216"/>
      <c r="D73" s="84"/>
      <c r="E73" s="956"/>
      <c r="F73" s="340"/>
    </row>
    <row r="74" spans="1:6" ht="78.75">
      <c r="A74" s="84"/>
      <c r="B74" s="65" t="s">
        <v>17546</v>
      </c>
      <c r="C74" s="159" t="s">
        <v>17547</v>
      </c>
      <c r="D74" s="84" t="s">
        <v>17548</v>
      </c>
      <c r="E74" s="956">
        <v>2500000</v>
      </c>
      <c r="F74" s="340" t="s">
        <v>2143</v>
      </c>
    </row>
    <row r="77" spans="1:6">
      <c r="E77" s="954">
        <f>E74+E62+E20</f>
        <v>109040875.52000001</v>
      </c>
    </row>
  </sheetData>
  <mergeCells count="21">
    <mergeCell ref="A1:F1"/>
    <mergeCell ref="A2:F2"/>
    <mergeCell ref="A3:F3"/>
    <mergeCell ref="B11:C11"/>
    <mergeCell ref="B13:C13"/>
    <mergeCell ref="B5:D5"/>
    <mergeCell ref="B16:D16"/>
    <mergeCell ref="A21:C21"/>
    <mergeCell ref="D21:F21"/>
    <mergeCell ref="A27:F27"/>
    <mergeCell ref="A28:F28"/>
    <mergeCell ref="B73:C73"/>
    <mergeCell ref="B35:C35"/>
    <mergeCell ref="B40:C40"/>
    <mergeCell ref="B58:C58"/>
    <mergeCell ref="A29:F29"/>
    <mergeCell ref="B60:C60"/>
    <mergeCell ref="A63:C63"/>
    <mergeCell ref="D63:F63"/>
    <mergeCell ref="B31:C31"/>
    <mergeCell ref="B33:C33"/>
  </mergeCells>
  <pageMargins left="0.7" right="0.7" top="0.75" bottom="0.75" header="0.3" footer="0.3"/>
  <pageSetup orientation="landscape" r:id="rId1"/>
  <headerFooter>
    <oddFooter>Page &amp;P of &amp;N</oddFooter>
  </headerFooter>
</worksheet>
</file>

<file path=xl/worksheets/sheet243.xml><?xml version="1.0" encoding="utf-8"?>
<worksheet xmlns="http://schemas.openxmlformats.org/spreadsheetml/2006/main" xmlns:r="http://schemas.openxmlformats.org/officeDocument/2006/relationships">
  <sheetPr>
    <tabColor rgb="FFFFFF00"/>
  </sheetPr>
  <dimension ref="A1:R169"/>
  <sheetViews>
    <sheetView workbookViewId="0">
      <selection activeCell="C68" sqref="C68"/>
    </sheetView>
  </sheetViews>
  <sheetFormatPr defaultRowHeight="15.75"/>
  <cols>
    <col min="1" max="1" width="8" style="898" customWidth="1"/>
    <col min="2" max="2" width="14.5703125" style="898" customWidth="1"/>
    <col min="3" max="3" width="42.5703125" style="898" customWidth="1"/>
    <col min="4" max="4" width="24.42578125" style="930" customWidth="1"/>
    <col min="5" max="5" width="21.5703125" style="907" bestFit="1" customWidth="1"/>
    <col min="6" max="6" width="9.85546875" style="931" customWidth="1"/>
    <col min="7" max="7" width="9.140625" style="897"/>
    <col min="8" max="8" width="10.28515625" style="897" bestFit="1" customWidth="1"/>
    <col min="9" max="9" width="14" style="985" bestFit="1" customWidth="1"/>
    <col min="10" max="18" width="9.140625" style="897"/>
    <col min="19" max="16384" width="9.140625" style="898"/>
  </cols>
  <sheetData>
    <row r="1" spans="1:18" s="896" customFormat="1">
      <c r="A1" s="2149" t="s">
        <v>133</v>
      </c>
      <c r="B1" s="2149"/>
      <c r="C1" s="2149"/>
      <c r="D1" s="2149"/>
      <c r="E1" s="2149"/>
      <c r="F1" s="2149"/>
      <c r="G1" s="895"/>
      <c r="H1" s="895"/>
      <c r="I1" s="984"/>
      <c r="J1" s="895"/>
      <c r="K1" s="895"/>
      <c r="L1" s="895"/>
      <c r="M1" s="895"/>
      <c r="N1" s="895"/>
      <c r="O1" s="895"/>
      <c r="P1" s="895"/>
      <c r="Q1" s="895"/>
      <c r="R1" s="895"/>
    </row>
    <row r="2" spans="1:18">
      <c r="A2" s="2149" t="s">
        <v>16325</v>
      </c>
      <c r="B2" s="2149"/>
      <c r="C2" s="2149"/>
      <c r="D2" s="2149"/>
      <c r="E2" s="2149"/>
      <c r="F2" s="2149"/>
    </row>
    <row r="3" spans="1:18">
      <c r="A3" s="2149" t="s">
        <v>140</v>
      </c>
      <c r="B3" s="2149"/>
      <c r="C3" s="2149"/>
      <c r="D3" s="2149"/>
      <c r="E3" s="2149"/>
      <c r="F3" s="2149"/>
    </row>
    <row r="4" spans="1:18" ht="31.5">
      <c r="A4" s="100" t="s">
        <v>134</v>
      </c>
      <c r="B4" s="114" t="s">
        <v>135</v>
      </c>
      <c r="C4" s="112" t="s">
        <v>0</v>
      </c>
      <c r="D4" s="39" t="s">
        <v>4326</v>
      </c>
      <c r="E4" s="4" t="s">
        <v>4327</v>
      </c>
      <c r="F4" s="355" t="s">
        <v>1489</v>
      </c>
      <c r="H4" s="899"/>
      <c r="I4" s="985" t="s">
        <v>1148</v>
      </c>
    </row>
    <row r="5" spans="1:18" s="902" customFormat="1" ht="15.75" customHeight="1">
      <c r="A5" s="473"/>
      <c r="B5" s="2195" t="s">
        <v>139</v>
      </c>
      <c r="C5" s="2195"/>
      <c r="D5" s="56"/>
      <c r="E5" s="900"/>
      <c r="F5" s="56"/>
      <c r="G5" s="297"/>
      <c r="H5" s="901"/>
      <c r="I5" s="986"/>
      <c r="J5" s="901"/>
      <c r="K5" s="901"/>
      <c r="L5" s="901"/>
      <c r="M5" s="901"/>
      <c r="N5" s="901"/>
      <c r="O5" s="901"/>
      <c r="P5" s="901"/>
      <c r="Q5" s="901"/>
      <c r="R5" s="901"/>
    </row>
    <row r="6" spans="1:18" ht="31.5">
      <c r="A6" s="898">
        <v>1</v>
      </c>
      <c r="B6" s="903" t="s">
        <v>464</v>
      </c>
      <c r="C6" s="904" t="s">
        <v>16326</v>
      </c>
      <c r="D6" s="905" t="s">
        <v>3</v>
      </c>
      <c r="E6" s="981">
        <v>2429403</v>
      </c>
      <c r="F6" s="907" t="s">
        <v>118</v>
      </c>
    </row>
    <row r="7" spans="1:18" ht="110.25">
      <c r="A7" s="898">
        <v>2</v>
      </c>
      <c r="B7" s="903" t="s">
        <v>5</v>
      </c>
      <c r="C7" s="904" t="s">
        <v>16327</v>
      </c>
      <c r="D7" s="905" t="s">
        <v>16328</v>
      </c>
      <c r="E7" s="982">
        <v>2412809.5299999998</v>
      </c>
      <c r="F7" s="907" t="s">
        <v>118</v>
      </c>
    </row>
    <row r="8" spans="1:18" ht="31.5">
      <c r="A8" s="898">
        <v>3</v>
      </c>
      <c r="B8" s="903" t="s">
        <v>7</v>
      </c>
      <c r="C8" s="904" t="s">
        <v>17803</v>
      </c>
      <c r="D8" s="905" t="s">
        <v>9</v>
      </c>
      <c r="E8" s="982">
        <v>103240</v>
      </c>
      <c r="F8" s="907" t="s">
        <v>118</v>
      </c>
    </row>
    <row r="9" spans="1:18" ht="31.5">
      <c r="A9" s="898">
        <v>4</v>
      </c>
      <c r="B9" s="903" t="s">
        <v>10</v>
      </c>
      <c r="C9" s="904" t="s">
        <v>17804</v>
      </c>
      <c r="D9" s="905" t="s">
        <v>9</v>
      </c>
      <c r="E9" s="982">
        <v>37000</v>
      </c>
      <c r="F9" s="907" t="s">
        <v>118</v>
      </c>
    </row>
    <row r="10" spans="1:18" ht="31.5">
      <c r="A10" s="898">
        <v>5</v>
      </c>
      <c r="B10" s="903" t="s">
        <v>12</v>
      </c>
      <c r="C10" s="904" t="s">
        <v>17805</v>
      </c>
      <c r="D10" s="905" t="s">
        <v>585</v>
      </c>
      <c r="E10" s="982">
        <v>1560000</v>
      </c>
      <c r="F10" s="907" t="s">
        <v>118</v>
      </c>
    </row>
    <row r="11" spans="1:18" s="902" customFormat="1">
      <c r="A11" s="159"/>
      <c r="B11" s="2172" t="s">
        <v>17791</v>
      </c>
      <c r="C11" s="2172"/>
      <c r="D11" s="2172"/>
      <c r="E11" s="311"/>
      <c r="F11" s="159"/>
      <c r="G11" s="901"/>
      <c r="H11" s="901"/>
      <c r="I11" s="986"/>
      <c r="J11" s="901"/>
      <c r="K11" s="901"/>
      <c r="L11" s="901"/>
      <c r="M11" s="901"/>
      <c r="N11" s="901"/>
      <c r="O11" s="901"/>
      <c r="P11" s="901"/>
      <c r="Q11" s="901"/>
      <c r="R11" s="901"/>
    </row>
    <row r="12" spans="1:18" ht="78.75">
      <c r="A12" s="898">
        <v>6</v>
      </c>
      <c r="B12" s="903" t="s">
        <v>5</v>
      </c>
      <c r="C12" s="904" t="s">
        <v>16329</v>
      </c>
      <c r="D12" s="905" t="s">
        <v>242</v>
      </c>
      <c r="E12" s="982">
        <v>791226.27</v>
      </c>
      <c r="F12" s="907" t="s">
        <v>118</v>
      </c>
    </row>
    <row r="13" spans="1:18" ht="63">
      <c r="A13" s="898">
        <v>7</v>
      </c>
      <c r="B13" s="903" t="s">
        <v>1426</v>
      </c>
      <c r="C13" s="904" t="s">
        <v>16330</v>
      </c>
      <c r="D13" s="905" t="s">
        <v>16331</v>
      </c>
      <c r="E13" s="982">
        <v>1280000</v>
      </c>
      <c r="F13" s="907" t="s">
        <v>118</v>
      </c>
    </row>
    <row r="14" spans="1:18" ht="63">
      <c r="A14" s="898">
        <v>8</v>
      </c>
      <c r="B14" s="903" t="s">
        <v>360</v>
      </c>
      <c r="C14" s="904" t="s">
        <v>16332</v>
      </c>
      <c r="D14" s="905" t="s">
        <v>17792</v>
      </c>
      <c r="E14" s="982">
        <v>1200000</v>
      </c>
      <c r="F14" s="907" t="s">
        <v>118</v>
      </c>
    </row>
    <row r="15" spans="1:18">
      <c r="B15" s="908" t="s">
        <v>593</v>
      </c>
      <c r="C15" s="908"/>
      <c r="D15" s="905"/>
      <c r="E15" s="909"/>
      <c r="F15" s="907"/>
    </row>
    <row r="16" spans="1:18" ht="47.25">
      <c r="A16" s="898">
        <v>9</v>
      </c>
      <c r="B16" s="903" t="s">
        <v>39</v>
      </c>
      <c r="C16" s="904" t="s">
        <v>16333</v>
      </c>
      <c r="D16" s="905" t="s">
        <v>2931</v>
      </c>
      <c r="E16" s="982">
        <v>16015481.85</v>
      </c>
      <c r="F16" s="907" t="s">
        <v>118</v>
      </c>
    </row>
    <row r="17" spans="1:6" ht="94.5">
      <c r="A17" s="898">
        <v>10</v>
      </c>
      <c r="B17" s="903" t="s">
        <v>16334</v>
      </c>
      <c r="C17" s="904" t="s">
        <v>16335</v>
      </c>
      <c r="D17" s="905" t="s">
        <v>16336</v>
      </c>
      <c r="E17" s="982">
        <v>13000000</v>
      </c>
      <c r="F17" s="907" t="s">
        <v>118</v>
      </c>
    </row>
    <row r="18" spans="1:6">
      <c r="B18" s="2554" t="s">
        <v>207</v>
      </c>
      <c r="C18" s="2555"/>
      <c r="D18" s="905"/>
      <c r="E18" s="910"/>
      <c r="F18" s="910"/>
    </row>
    <row r="19" spans="1:6" ht="78.75">
      <c r="A19" s="898">
        <v>11</v>
      </c>
      <c r="B19" s="903" t="s">
        <v>475</v>
      </c>
      <c r="C19" s="904" t="s">
        <v>17806</v>
      </c>
      <c r="D19" s="905" t="s">
        <v>22</v>
      </c>
      <c r="E19" s="982">
        <v>5738993.4500000002</v>
      </c>
      <c r="F19" s="907" t="s">
        <v>4</v>
      </c>
    </row>
    <row r="20" spans="1:6">
      <c r="B20" s="908" t="s">
        <v>15</v>
      </c>
      <c r="C20" s="904"/>
      <c r="D20" s="905"/>
      <c r="E20" s="1191">
        <f>SUM(E6:E19)</f>
        <v>44568154.100000001</v>
      </c>
      <c r="F20" s="907"/>
    </row>
    <row r="21" spans="1:6" ht="78.75" customHeight="1">
      <c r="A21" s="2143" t="s">
        <v>1391</v>
      </c>
      <c r="B21" s="2143"/>
      <c r="C21" s="2143"/>
      <c r="D21" s="2143" t="s">
        <v>1392</v>
      </c>
      <c r="E21" s="2143"/>
      <c r="F21" s="2143"/>
    </row>
    <row r="22" spans="1:6">
      <c r="B22" s="1189"/>
      <c r="C22" s="1190"/>
      <c r="D22" s="905"/>
      <c r="E22" s="982"/>
      <c r="F22" s="907"/>
    </row>
    <row r="23" spans="1:6">
      <c r="B23" s="1189"/>
      <c r="C23" s="1190"/>
      <c r="D23" s="905"/>
      <c r="E23" s="982"/>
      <c r="F23" s="907"/>
    </row>
    <row r="24" spans="1:6">
      <c r="B24" s="1189"/>
      <c r="C24" s="1190"/>
      <c r="D24" s="905"/>
      <c r="E24" s="982"/>
      <c r="F24" s="907"/>
    </row>
    <row r="25" spans="1:6">
      <c r="B25" s="1189"/>
      <c r="C25" s="1190"/>
      <c r="D25" s="905"/>
      <c r="E25" s="982"/>
      <c r="F25" s="907"/>
    </row>
    <row r="26" spans="1:6">
      <c r="B26" s="1189"/>
      <c r="C26" s="1190"/>
      <c r="D26" s="905"/>
      <c r="E26" s="982"/>
      <c r="F26" s="907"/>
    </row>
    <row r="27" spans="1:6">
      <c r="B27" s="1189"/>
      <c r="C27" s="1190"/>
      <c r="D27" s="905"/>
      <c r="E27" s="982"/>
      <c r="F27" s="907"/>
    </row>
    <row r="28" spans="1:6">
      <c r="A28" s="2149" t="s">
        <v>133</v>
      </c>
      <c r="B28" s="2149"/>
      <c r="C28" s="2149"/>
      <c r="D28" s="2149"/>
      <c r="E28" s="2149"/>
      <c r="F28" s="2149"/>
    </row>
    <row r="29" spans="1:6">
      <c r="A29" s="2149" t="s">
        <v>16325</v>
      </c>
      <c r="B29" s="2149"/>
      <c r="C29" s="2149"/>
      <c r="D29" s="2149"/>
      <c r="E29" s="2149"/>
      <c r="F29" s="2149"/>
    </row>
    <row r="30" spans="1:6">
      <c r="A30" s="2149" t="s">
        <v>140</v>
      </c>
      <c r="B30" s="2149"/>
      <c r="C30" s="2149"/>
      <c r="D30" s="2149"/>
      <c r="E30" s="2149"/>
      <c r="F30" s="2149"/>
    </row>
    <row r="31" spans="1:6" ht="31.5">
      <c r="A31" s="100" t="s">
        <v>134</v>
      </c>
      <c r="B31" s="114" t="s">
        <v>135</v>
      </c>
      <c r="C31" s="112" t="s">
        <v>0</v>
      </c>
      <c r="D31" s="39" t="s">
        <v>4326</v>
      </c>
      <c r="E31" s="4" t="s">
        <v>4327</v>
      </c>
      <c r="F31" s="355" t="s">
        <v>1489</v>
      </c>
    </row>
    <row r="32" spans="1:6">
      <c r="B32" s="2554" t="s">
        <v>555</v>
      </c>
      <c r="C32" s="2555"/>
      <c r="D32" s="905"/>
      <c r="F32" s="907"/>
    </row>
    <row r="33" spans="1:18" ht="47.25">
      <c r="A33" s="898">
        <v>1</v>
      </c>
      <c r="B33" s="903" t="s">
        <v>16337</v>
      </c>
      <c r="C33" s="904" t="s">
        <v>16338</v>
      </c>
      <c r="D33" s="905" t="s">
        <v>16339</v>
      </c>
      <c r="E33" s="1193">
        <v>500204.38</v>
      </c>
      <c r="F33" s="907" t="s">
        <v>4</v>
      </c>
    </row>
    <row r="34" spans="1:18" ht="63">
      <c r="A34" s="898">
        <v>2</v>
      </c>
      <c r="B34" s="903" t="s">
        <v>16340</v>
      </c>
      <c r="C34" s="904" t="s">
        <v>16341</v>
      </c>
      <c r="D34" s="905" t="s">
        <v>16342</v>
      </c>
      <c r="E34" s="1193">
        <v>500204.38</v>
      </c>
      <c r="F34" s="907" t="s">
        <v>4</v>
      </c>
    </row>
    <row r="35" spans="1:18" ht="47.25">
      <c r="A35" s="898">
        <v>3</v>
      </c>
      <c r="B35" s="903" t="s">
        <v>16343</v>
      </c>
      <c r="C35" s="904" t="s">
        <v>16344</v>
      </c>
      <c r="D35" s="905" t="s">
        <v>16342</v>
      </c>
      <c r="E35" s="1193">
        <v>500204.38</v>
      </c>
      <c r="F35" s="907" t="s">
        <v>4</v>
      </c>
    </row>
    <row r="36" spans="1:18" ht="63">
      <c r="A36" s="898">
        <v>4</v>
      </c>
      <c r="B36" s="903" t="s">
        <v>16345</v>
      </c>
      <c r="C36" s="904" t="s">
        <v>16346</v>
      </c>
      <c r="D36" s="905" t="s">
        <v>16342</v>
      </c>
      <c r="E36" s="1193">
        <v>500204.37</v>
      </c>
      <c r="F36" s="907" t="s">
        <v>4</v>
      </c>
    </row>
    <row r="37" spans="1:18">
      <c r="B37" s="2554" t="s">
        <v>8382</v>
      </c>
      <c r="C37" s="2555"/>
      <c r="D37" s="905"/>
      <c r="E37" s="1194"/>
      <c r="F37" s="907"/>
    </row>
    <row r="38" spans="1:18" ht="63">
      <c r="A38" s="898">
        <v>5</v>
      </c>
      <c r="B38" s="914" t="s">
        <v>16357</v>
      </c>
      <c r="C38" s="904" t="s">
        <v>16358</v>
      </c>
      <c r="D38" s="915" t="s">
        <v>17794</v>
      </c>
      <c r="E38" s="1195">
        <v>325000</v>
      </c>
      <c r="F38" s="907" t="s">
        <v>4</v>
      </c>
    </row>
    <row r="39" spans="1:18" ht="47.25">
      <c r="A39" s="898">
        <v>6</v>
      </c>
      <c r="B39" s="914" t="s">
        <v>16359</v>
      </c>
      <c r="C39" s="904" t="s">
        <v>16360</v>
      </c>
      <c r="D39" s="915" t="s">
        <v>16361</v>
      </c>
      <c r="E39" s="1195">
        <v>800000</v>
      </c>
      <c r="F39" s="907" t="s">
        <v>4</v>
      </c>
      <c r="G39" s="898"/>
      <c r="H39" s="898"/>
      <c r="I39" s="987"/>
      <c r="J39" s="898"/>
      <c r="K39" s="898"/>
      <c r="L39" s="898"/>
      <c r="M39" s="898"/>
      <c r="N39" s="898"/>
      <c r="O39" s="898"/>
      <c r="P39" s="898"/>
      <c r="Q39" s="898"/>
      <c r="R39" s="898"/>
    </row>
    <row r="40" spans="1:18" ht="126">
      <c r="A40" s="898">
        <v>7</v>
      </c>
      <c r="B40" s="914" t="s">
        <v>16362</v>
      </c>
      <c r="C40" s="904" t="s">
        <v>16363</v>
      </c>
      <c r="D40" s="915" t="s">
        <v>16364</v>
      </c>
      <c r="E40" s="1195">
        <v>1145507</v>
      </c>
      <c r="F40" s="907" t="s">
        <v>4</v>
      </c>
      <c r="G40" s="898"/>
      <c r="H40" s="898"/>
      <c r="I40" s="987"/>
      <c r="J40" s="898"/>
      <c r="K40" s="898"/>
      <c r="L40" s="898"/>
      <c r="M40" s="898"/>
      <c r="N40" s="898"/>
      <c r="O40" s="898"/>
      <c r="P40" s="898"/>
      <c r="Q40" s="898"/>
      <c r="R40" s="898"/>
    </row>
    <row r="41" spans="1:18" ht="189">
      <c r="A41" s="898">
        <v>8</v>
      </c>
      <c r="B41" s="914" t="s">
        <v>16365</v>
      </c>
      <c r="C41" s="904" t="s">
        <v>16366</v>
      </c>
      <c r="D41" s="915" t="s">
        <v>16367</v>
      </c>
      <c r="E41" s="1195">
        <v>2301517</v>
      </c>
      <c r="F41" s="907" t="s">
        <v>4</v>
      </c>
      <c r="G41" s="898"/>
      <c r="H41" s="898"/>
      <c r="I41" s="987"/>
      <c r="J41" s="898"/>
      <c r="K41" s="898"/>
      <c r="L41" s="898"/>
      <c r="M41" s="898"/>
      <c r="N41" s="898"/>
      <c r="O41" s="898"/>
      <c r="P41" s="898"/>
      <c r="Q41" s="898"/>
      <c r="R41" s="898"/>
    </row>
    <row r="42" spans="1:18" ht="173.25">
      <c r="A42" s="898">
        <v>9</v>
      </c>
      <c r="B42" s="914" t="s">
        <v>4549</v>
      </c>
      <c r="C42" s="904" t="s">
        <v>16368</v>
      </c>
      <c r="D42" s="915" t="s">
        <v>16369</v>
      </c>
      <c r="E42" s="1195">
        <v>2871892</v>
      </c>
      <c r="F42" s="907" t="s">
        <v>4</v>
      </c>
      <c r="G42" s="898"/>
      <c r="H42" s="898"/>
      <c r="I42" s="987"/>
      <c r="J42" s="898"/>
      <c r="K42" s="898"/>
      <c r="L42" s="898"/>
      <c r="M42" s="898"/>
      <c r="N42" s="898"/>
      <c r="O42" s="898"/>
      <c r="P42" s="898"/>
      <c r="Q42" s="898"/>
      <c r="R42" s="898"/>
    </row>
    <row r="43" spans="1:18" ht="189">
      <c r="A43" s="898">
        <v>10</v>
      </c>
      <c r="B43" s="914" t="s">
        <v>16370</v>
      </c>
      <c r="C43" s="904" t="s">
        <v>16371</v>
      </c>
      <c r="D43" s="915" t="s">
        <v>17795</v>
      </c>
      <c r="E43" s="1195">
        <v>1200000</v>
      </c>
      <c r="F43" s="907" t="s">
        <v>4</v>
      </c>
      <c r="G43" s="898"/>
      <c r="H43" s="898"/>
      <c r="I43" s="987"/>
      <c r="J43" s="898"/>
      <c r="K43" s="898"/>
      <c r="L43" s="898"/>
      <c r="M43" s="898"/>
      <c r="N43" s="898"/>
      <c r="O43" s="898"/>
      <c r="P43" s="898"/>
      <c r="Q43" s="898"/>
      <c r="R43" s="898"/>
    </row>
    <row r="44" spans="1:18" ht="126">
      <c r="A44" s="898">
        <v>11</v>
      </c>
      <c r="B44" s="914" t="s">
        <v>16372</v>
      </c>
      <c r="C44" s="904" t="s">
        <v>16373</v>
      </c>
      <c r="D44" s="915" t="s">
        <v>16374</v>
      </c>
      <c r="E44" s="1195">
        <v>1145508</v>
      </c>
      <c r="F44" s="907" t="s">
        <v>4</v>
      </c>
      <c r="G44" s="898"/>
      <c r="H44" s="898"/>
      <c r="I44" s="987"/>
      <c r="J44" s="898"/>
      <c r="K44" s="898"/>
      <c r="L44" s="898"/>
      <c r="M44" s="898"/>
      <c r="N44" s="898"/>
      <c r="O44" s="898"/>
      <c r="P44" s="898"/>
      <c r="Q44" s="898"/>
      <c r="R44" s="898"/>
    </row>
    <row r="45" spans="1:18" ht="47.25">
      <c r="A45" s="898">
        <v>12</v>
      </c>
      <c r="B45" s="914" t="s">
        <v>16375</v>
      </c>
      <c r="C45" s="904" t="s">
        <v>16376</v>
      </c>
      <c r="D45" s="915" t="s">
        <v>16377</v>
      </c>
      <c r="E45" s="1195">
        <v>1478286</v>
      </c>
      <c r="F45" s="907" t="s">
        <v>4</v>
      </c>
      <c r="G45" s="898"/>
      <c r="H45" s="898"/>
      <c r="I45" s="987"/>
      <c r="J45" s="898"/>
      <c r="K45" s="898"/>
      <c r="L45" s="898"/>
      <c r="M45" s="898"/>
      <c r="N45" s="898"/>
      <c r="O45" s="898"/>
      <c r="P45" s="898"/>
      <c r="Q45" s="898"/>
      <c r="R45" s="898"/>
    </row>
    <row r="46" spans="1:18" ht="110.25">
      <c r="A46" s="898">
        <v>13</v>
      </c>
      <c r="B46" s="914" t="s">
        <v>16378</v>
      </c>
      <c r="C46" s="904" t="s">
        <v>16379</v>
      </c>
      <c r="D46" s="915" t="s">
        <v>16380</v>
      </c>
      <c r="E46" s="1195">
        <v>2429517</v>
      </c>
      <c r="F46" s="907" t="s">
        <v>4</v>
      </c>
      <c r="G46" s="898"/>
      <c r="H46" s="898"/>
      <c r="I46" s="987"/>
      <c r="J46" s="898"/>
      <c r="K46" s="898"/>
      <c r="L46" s="898"/>
      <c r="M46" s="898"/>
      <c r="N46" s="898"/>
      <c r="O46" s="898"/>
      <c r="P46" s="898"/>
      <c r="Q46" s="898"/>
      <c r="R46" s="898"/>
    </row>
    <row r="47" spans="1:18">
      <c r="B47" s="2554" t="s">
        <v>1353</v>
      </c>
      <c r="C47" s="2555"/>
      <c r="D47" s="905"/>
      <c r="E47" s="1194"/>
      <c r="F47" s="907"/>
      <c r="G47" s="898"/>
      <c r="H47" s="898"/>
      <c r="I47" s="987"/>
      <c r="J47" s="898"/>
      <c r="K47" s="898"/>
      <c r="L47" s="898"/>
      <c r="M47" s="898"/>
      <c r="N47" s="898"/>
      <c r="O47" s="898"/>
      <c r="P47" s="898"/>
      <c r="Q47" s="898"/>
      <c r="R47" s="898"/>
    </row>
    <row r="48" spans="1:18" ht="78.75">
      <c r="A48" s="898">
        <v>14</v>
      </c>
      <c r="B48" s="914" t="s">
        <v>16381</v>
      </c>
      <c r="C48" s="904" t="s">
        <v>16382</v>
      </c>
      <c r="D48" s="915" t="s">
        <v>16383</v>
      </c>
      <c r="E48" s="1195">
        <v>812690.6</v>
      </c>
      <c r="F48" s="907" t="s">
        <v>4</v>
      </c>
      <c r="G48" s="898"/>
      <c r="H48" s="898"/>
      <c r="I48" s="987"/>
      <c r="J48" s="898"/>
      <c r="K48" s="898"/>
      <c r="L48" s="898"/>
      <c r="M48" s="898"/>
      <c r="N48" s="898"/>
      <c r="O48" s="898"/>
      <c r="P48" s="898"/>
      <c r="Q48" s="898"/>
      <c r="R48" s="898"/>
    </row>
    <row r="49" spans="1:18" ht="78.75">
      <c r="A49" s="898">
        <v>15</v>
      </c>
      <c r="B49" s="914" t="s">
        <v>16384</v>
      </c>
      <c r="C49" s="904" t="s">
        <v>16385</v>
      </c>
      <c r="D49" s="915" t="s">
        <v>16386</v>
      </c>
      <c r="E49" s="1195">
        <v>1025000</v>
      </c>
      <c r="F49" s="907" t="s">
        <v>4</v>
      </c>
      <c r="G49" s="898"/>
      <c r="H49" s="898"/>
      <c r="I49" s="987"/>
      <c r="J49" s="898"/>
      <c r="K49" s="898"/>
      <c r="L49" s="898"/>
      <c r="M49" s="898"/>
      <c r="N49" s="898"/>
      <c r="O49" s="898"/>
      <c r="P49" s="898"/>
      <c r="Q49" s="898"/>
      <c r="R49" s="898"/>
    </row>
    <row r="50" spans="1:18" ht="157.5">
      <c r="A50" s="898">
        <v>16</v>
      </c>
      <c r="B50" s="914" t="s">
        <v>16387</v>
      </c>
      <c r="C50" s="904" t="s">
        <v>16388</v>
      </c>
      <c r="D50" s="915" t="s">
        <v>17796</v>
      </c>
      <c r="E50" s="1195">
        <v>2280349.7999999998</v>
      </c>
      <c r="F50" s="907" t="s">
        <v>4</v>
      </c>
      <c r="G50" s="898"/>
      <c r="H50" s="898"/>
      <c r="I50" s="987"/>
      <c r="J50" s="898"/>
      <c r="K50" s="898"/>
      <c r="L50" s="898"/>
      <c r="M50" s="898"/>
      <c r="N50" s="898"/>
      <c r="O50" s="898"/>
      <c r="P50" s="898"/>
      <c r="Q50" s="898"/>
      <c r="R50" s="898"/>
    </row>
    <row r="51" spans="1:18" ht="94.5">
      <c r="A51" s="898">
        <v>17</v>
      </c>
      <c r="B51" s="914" t="s">
        <v>16389</v>
      </c>
      <c r="C51" s="904" t="s">
        <v>16390</v>
      </c>
      <c r="D51" s="915" t="s">
        <v>16391</v>
      </c>
      <c r="E51" s="1195">
        <v>2956572</v>
      </c>
      <c r="F51" s="907" t="s">
        <v>4</v>
      </c>
      <c r="G51" s="898"/>
      <c r="H51" s="898"/>
      <c r="I51" s="987"/>
      <c r="J51" s="898"/>
      <c r="K51" s="898"/>
      <c r="L51" s="898"/>
      <c r="M51" s="898"/>
      <c r="N51" s="898"/>
      <c r="O51" s="898"/>
      <c r="P51" s="898"/>
      <c r="Q51" s="898"/>
      <c r="R51" s="898"/>
    </row>
    <row r="52" spans="1:18" ht="94.5">
      <c r="A52" s="898">
        <v>18</v>
      </c>
      <c r="B52" s="914" t="s">
        <v>16392</v>
      </c>
      <c r="C52" s="904" t="s">
        <v>16393</v>
      </c>
      <c r="D52" s="915" t="s">
        <v>16394</v>
      </c>
      <c r="E52" s="1195">
        <v>3500000</v>
      </c>
      <c r="F52" s="907" t="s">
        <v>4</v>
      </c>
      <c r="G52" s="898"/>
      <c r="H52" s="898"/>
      <c r="I52" s="987"/>
      <c r="J52" s="898"/>
      <c r="K52" s="898"/>
      <c r="L52" s="898"/>
      <c r="M52" s="898"/>
      <c r="N52" s="898"/>
      <c r="O52" s="898"/>
      <c r="P52" s="898"/>
      <c r="Q52" s="898"/>
      <c r="R52" s="898"/>
    </row>
    <row r="53" spans="1:18" ht="94.5">
      <c r="A53" s="898">
        <v>19</v>
      </c>
      <c r="B53" s="914" t="s">
        <v>16395</v>
      </c>
      <c r="C53" s="904" t="s">
        <v>16396</v>
      </c>
      <c r="D53" s="915" t="s">
        <v>16397</v>
      </c>
      <c r="E53" s="1195">
        <v>3150000</v>
      </c>
      <c r="F53" s="907" t="s">
        <v>4</v>
      </c>
      <c r="G53" s="898"/>
      <c r="H53" s="898"/>
      <c r="I53" s="987"/>
      <c r="J53" s="898"/>
      <c r="K53" s="898"/>
      <c r="L53" s="898"/>
      <c r="M53" s="898"/>
      <c r="N53" s="898"/>
      <c r="O53" s="898"/>
      <c r="P53" s="898"/>
      <c r="Q53" s="898"/>
      <c r="R53" s="898"/>
    </row>
    <row r="54" spans="1:18" ht="63">
      <c r="A54" s="898">
        <v>20</v>
      </c>
      <c r="B54" s="914" t="s">
        <v>16398</v>
      </c>
      <c r="C54" s="904" t="s">
        <v>16399</v>
      </c>
      <c r="D54" s="915" t="s">
        <v>16400</v>
      </c>
      <c r="E54" s="1195">
        <v>1000000</v>
      </c>
      <c r="F54" s="907" t="s">
        <v>4</v>
      </c>
      <c r="G54" s="898"/>
      <c r="H54" s="898"/>
      <c r="I54" s="987"/>
      <c r="J54" s="898"/>
      <c r="K54" s="898"/>
      <c r="L54" s="898"/>
      <c r="M54" s="898"/>
      <c r="N54" s="898"/>
      <c r="O54" s="898"/>
      <c r="P54" s="898"/>
      <c r="Q54" s="898"/>
      <c r="R54" s="898"/>
    </row>
    <row r="55" spans="1:18" ht="110.25">
      <c r="A55" s="898">
        <v>21</v>
      </c>
      <c r="B55" s="914" t="s">
        <v>16401</v>
      </c>
      <c r="C55" s="904" t="s">
        <v>16402</v>
      </c>
      <c r="D55" s="915" t="s">
        <v>17797</v>
      </c>
      <c r="E55" s="1195">
        <v>3500000</v>
      </c>
      <c r="F55" s="907" t="s">
        <v>4</v>
      </c>
    </row>
    <row r="56" spans="1:18" s="628" customFormat="1">
      <c r="B56" s="2145" t="s">
        <v>148</v>
      </c>
      <c r="C56" s="2146"/>
      <c r="D56" s="50"/>
      <c r="E56" s="60"/>
      <c r="F56" s="50"/>
      <c r="G56" s="916"/>
      <c r="H56" s="916"/>
      <c r="I56" s="988"/>
      <c r="J56" s="916"/>
      <c r="K56" s="916"/>
      <c r="L56" s="916"/>
      <c r="M56" s="916"/>
      <c r="N56" s="916"/>
      <c r="O56" s="916"/>
      <c r="P56" s="916"/>
      <c r="Q56" s="916"/>
      <c r="R56" s="916"/>
    </row>
    <row r="57" spans="1:18" ht="173.25">
      <c r="A57" s="898">
        <v>22</v>
      </c>
      <c r="B57" s="914" t="s">
        <v>16405</v>
      </c>
      <c r="C57" s="917" t="s">
        <v>16406</v>
      </c>
      <c r="D57" s="915" t="s">
        <v>17799</v>
      </c>
      <c r="E57" s="1195">
        <v>1083685</v>
      </c>
      <c r="F57" s="907" t="s">
        <v>4</v>
      </c>
    </row>
    <row r="58" spans="1:18" ht="173.25">
      <c r="A58" s="898">
        <v>23</v>
      </c>
      <c r="B58" s="914" t="s">
        <v>16407</v>
      </c>
      <c r="C58" s="917" t="s">
        <v>16408</v>
      </c>
      <c r="D58" s="915" t="s">
        <v>17799</v>
      </c>
      <c r="E58" s="1195">
        <v>1083685</v>
      </c>
      <c r="F58" s="907" t="s">
        <v>4</v>
      </c>
    </row>
    <row r="59" spans="1:18" ht="204.75">
      <c r="A59" s="898">
        <v>24</v>
      </c>
      <c r="B59" s="914" t="s">
        <v>16409</v>
      </c>
      <c r="C59" s="917" t="s">
        <v>16410</v>
      </c>
      <c r="D59" s="915" t="s">
        <v>17800</v>
      </c>
      <c r="E59" s="1195">
        <v>1604984</v>
      </c>
      <c r="F59" s="907" t="s">
        <v>4</v>
      </c>
    </row>
    <row r="60" spans="1:18" ht="78.75">
      <c r="A60" s="898">
        <v>25</v>
      </c>
      <c r="B60" s="915" t="s">
        <v>16411</v>
      </c>
      <c r="C60" s="917" t="s">
        <v>16412</v>
      </c>
      <c r="D60" s="915" t="s">
        <v>17801</v>
      </c>
      <c r="E60" s="1195">
        <v>478020</v>
      </c>
      <c r="F60" s="907" t="s">
        <v>4</v>
      </c>
    </row>
    <row r="61" spans="1:18" ht="63">
      <c r="A61" s="898">
        <v>26</v>
      </c>
      <c r="B61" s="915" t="s">
        <v>16413</v>
      </c>
      <c r="C61" s="917" t="s">
        <v>16414</v>
      </c>
      <c r="D61" s="915" t="s">
        <v>16415</v>
      </c>
      <c r="E61" s="1195">
        <v>782473</v>
      </c>
      <c r="F61" s="907" t="s">
        <v>4</v>
      </c>
    </row>
    <row r="62" spans="1:18" ht="47.25">
      <c r="A62" s="898">
        <v>27</v>
      </c>
      <c r="B62" s="914" t="s">
        <v>16416</v>
      </c>
      <c r="C62" s="917" t="s">
        <v>16417</v>
      </c>
      <c r="D62" s="915" t="s">
        <v>16418</v>
      </c>
      <c r="E62" s="1195">
        <v>1681400</v>
      </c>
      <c r="F62" s="907" t="s">
        <v>4</v>
      </c>
    </row>
    <row r="63" spans="1:18">
      <c r="B63" s="2554" t="s">
        <v>9851</v>
      </c>
      <c r="C63" s="2555"/>
      <c r="D63" s="918"/>
      <c r="E63" s="896"/>
      <c r="F63" s="907"/>
    </row>
    <row r="64" spans="1:18" ht="94.5">
      <c r="A64" s="898">
        <v>28</v>
      </c>
      <c r="B64" s="914" t="s">
        <v>16043</v>
      </c>
      <c r="C64" s="913" t="s">
        <v>16419</v>
      </c>
      <c r="D64" s="913" t="s">
        <v>17802</v>
      </c>
      <c r="E64" s="1193">
        <v>660000</v>
      </c>
      <c r="F64" s="907" t="s">
        <v>4</v>
      </c>
    </row>
    <row r="65" spans="1:18">
      <c r="B65" s="896" t="s">
        <v>1418</v>
      </c>
      <c r="C65" s="896"/>
      <c r="D65" s="918"/>
      <c r="E65" s="896"/>
      <c r="F65" s="907"/>
    </row>
    <row r="66" spans="1:18" s="921" customFormat="1" ht="47.25">
      <c r="A66" s="898">
        <v>29</v>
      </c>
      <c r="B66" s="919" t="s">
        <v>26881</v>
      </c>
      <c r="C66" s="920" t="s">
        <v>16420</v>
      </c>
      <c r="D66" s="913" t="s">
        <v>41319</v>
      </c>
      <c r="E66" s="1196">
        <v>150000</v>
      </c>
      <c r="F66" s="907" t="s">
        <v>4</v>
      </c>
      <c r="G66" s="897"/>
      <c r="H66" s="897"/>
      <c r="I66" s="985"/>
      <c r="J66" s="897"/>
      <c r="K66" s="897"/>
      <c r="L66" s="897"/>
      <c r="M66" s="897"/>
      <c r="N66" s="897"/>
      <c r="O66" s="897"/>
      <c r="P66" s="897"/>
      <c r="Q66" s="897"/>
      <c r="R66" s="897"/>
    </row>
    <row r="67" spans="1:18" s="921" customFormat="1" ht="47.25">
      <c r="A67" s="898">
        <v>30</v>
      </c>
      <c r="B67" s="919" t="s">
        <v>26882</v>
      </c>
      <c r="C67" s="920" t="s">
        <v>26886</v>
      </c>
      <c r="D67" s="913" t="s">
        <v>41319</v>
      </c>
      <c r="E67" s="1196">
        <v>150000</v>
      </c>
      <c r="F67" s="907" t="s">
        <v>4</v>
      </c>
      <c r="G67" s="897"/>
      <c r="H67" s="897"/>
      <c r="I67" s="985"/>
      <c r="J67" s="897"/>
      <c r="K67" s="897"/>
      <c r="L67" s="897"/>
      <c r="M67" s="897"/>
      <c r="N67" s="897"/>
      <c r="O67" s="897"/>
      <c r="P67" s="897"/>
      <c r="Q67" s="897"/>
      <c r="R67" s="897"/>
    </row>
    <row r="68" spans="1:18" s="921" customFormat="1" ht="47.25">
      <c r="A68" s="898">
        <v>31</v>
      </c>
      <c r="B68" s="919" t="s">
        <v>26883</v>
      </c>
      <c r="C68" s="920" t="s">
        <v>26887</v>
      </c>
      <c r="D68" s="913" t="s">
        <v>41319</v>
      </c>
      <c r="E68" s="1196">
        <v>150000</v>
      </c>
      <c r="F68" s="907" t="s">
        <v>4</v>
      </c>
      <c r="G68" s="897"/>
      <c r="H68" s="897"/>
      <c r="I68" s="985"/>
      <c r="J68" s="897"/>
      <c r="K68" s="897"/>
      <c r="L68" s="897"/>
      <c r="M68" s="897"/>
      <c r="N68" s="897"/>
      <c r="O68" s="897"/>
      <c r="P68" s="897"/>
      <c r="Q68" s="897"/>
      <c r="R68" s="897"/>
    </row>
    <row r="69" spans="1:18" s="921" customFormat="1" ht="47.25">
      <c r="A69" s="898">
        <v>32</v>
      </c>
      <c r="B69" s="919" t="s">
        <v>26884</v>
      </c>
      <c r="C69" s="920" t="s">
        <v>26888</v>
      </c>
      <c r="D69" s="913" t="s">
        <v>41319</v>
      </c>
      <c r="E69" s="1196">
        <v>150000</v>
      </c>
      <c r="F69" s="907" t="s">
        <v>4</v>
      </c>
      <c r="G69" s="897"/>
      <c r="H69" s="897"/>
      <c r="I69" s="985"/>
      <c r="J69" s="897"/>
      <c r="K69" s="897"/>
      <c r="L69" s="897"/>
      <c r="M69" s="897"/>
      <c r="N69" s="897"/>
      <c r="O69" s="897"/>
      <c r="P69" s="897"/>
      <c r="Q69" s="897"/>
      <c r="R69" s="897"/>
    </row>
    <row r="70" spans="1:18" s="921" customFormat="1" ht="47.25">
      <c r="A70" s="898">
        <v>33</v>
      </c>
      <c r="B70" s="919" t="s">
        <v>26885</v>
      </c>
      <c r="C70" s="920" t="s">
        <v>26889</v>
      </c>
      <c r="D70" s="913" t="s">
        <v>41320</v>
      </c>
      <c r="E70" s="1196">
        <v>200000</v>
      </c>
      <c r="F70" s="907" t="s">
        <v>4</v>
      </c>
      <c r="G70" s="897"/>
      <c r="H70" s="897"/>
      <c r="I70" s="985"/>
      <c r="J70" s="897"/>
      <c r="K70" s="897"/>
      <c r="L70" s="897"/>
      <c r="M70" s="897"/>
      <c r="N70" s="897"/>
      <c r="O70" s="897"/>
      <c r="P70" s="897"/>
      <c r="Q70" s="897"/>
      <c r="R70" s="897"/>
    </row>
    <row r="71" spans="1:18" s="921" customFormat="1" ht="63">
      <c r="A71" s="898">
        <v>34</v>
      </c>
      <c r="B71" s="919" t="s">
        <v>16381</v>
      </c>
      <c r="C71" s="920" t="s">
        <v>26890</v>
      </c>
      <c r="D71" s="913" t="s">
        <v>41320</v>
      </c>
      <c r="E71" s="1196">
        <v>200000</v>
      </c>
      <c r="F71" s="907" t="s">
        <v>4</v>
      </c>
      <c r="G71" s="897"/>
      <c r="H71" s="897"/>
      <c r="I71" s="985"/>
      <c r="J71" s="897"/>
      <c r="K71" s="897"/>
      <c r="L71" s="897"/>
      <c r="M71" s="897"/>
      <c r="N71" s="897"/>
      <c r="O71" s="897"/>
      <c r="P71" s="897"/>
      <c r="Q71" s="897"/>
      <c r="R71" s="897"/>
    </row>
    <row r="72" spans="1:18" s="921" customFormat="1" ht="47.25">
      <c r="A72" s="898">
        <v>35</v>
      </c>
      <c r="B72" s="919" t="s">
        <v>16357</v>
      </c>
      <c r="C72" s="920" t="s">
        <v>26891</v>
      </c>
      <c r="D72" s="913" t="s">
        <v>41321</v>
      </c>
      <c r="E72" s="1196">
        <v>175000</v>
      </c>
      <c r="F72" s="907" t="s">
        <v>4</v>
      </c>
      <c r="G72" s="897"/>
      <c r="H72" s="897"/>
      <c r="I72" s="985"/>
      <c r="J72" s="897"/>
      <c r="K72" s="897"/>
      <c r="L72" s="897"/>
      <c r="M72" s="897"/>
      <c r="N72" s="897"/>
      <c r="O72" s="897"/>
      <c r="P72" s="897"/>
      <c r="Q72" s="897"/>
      <c r="R72" s="897"/>
    </row>
    <row r="73" spans="1:18" s="921" customFormat="1">
      <c r="A73" s="898"/>
      <c r="B73" s="908" t="s">
        <v>15</v>
      </c>
      <c r="C73" s="908"/>
      <c r="D73" s="905"/>
      <c r="E73" s="910">
        <f>SUM(E33:E72)</f>
        <v>42471903.909999996</v>
      </c>
      <c r="F73" s="907"/>
      <c r="G73" s="897"/>
      <c r="H73" s="897"/>
      <c r="I73" s="985"/>
      <c r="J73" s="897"/>
      <c r="K73" s="897"/>
      <c r="L73" s="897"/>
      <c r="M73" s="897"/>
      <c r="N73" s="897"/>
      <c r="O73" s="897"/>
      <c r="P73" s="897"/>
      <c r="Q73" s="897"/>
      <c r="R73" s="897"/>
    </row>
    <row r="74" spans="1:18" s="68" customFormat="1" ht="90" customHeight="1">
      <c r="A74" s="2143" t="s">
        <v>20503</v>
      </c>
      <c r="B74" s="2143"/>
      <c r="C74" s="2143"/>
      <c r="D74" s="2143" t="s">
        <v>1392</v>
      </c>
      <c r="E74" s="2143"/>
      <c r="F74" s="2143"/>
      <c r="I74" s="978"/>
      <c r="L74" s="922"/>
      <c r="M74" s="922"/>
      <c r="N74" s="922"/>
      <c r="O74" s="922"/>
      <c r="P74" s="922"/>
      <c r="Q74" s="922"/>
      <c r="R74" s="922"/>
    </row>
    <row r="75" spans="1:18" s="897" customFormat="1">
      <c r="B75" s="923"/>
      <c r="D75" s="924"/>
      <c r="E75" s="924"/>
      <c r="F75" s="925"/>
      <c r="I75" s="985"/>
    </row>
    <row r="76" spans="1:18" s="897" customFormat="1">
      <c r="B76" s="923"/>
      <c r="D76" s="924"/>
      <c r="E76" s="924"/>
      <c r="F76" s="925"/>
      <c r="I76" s="985"/>
    </row>
    <row r="77" spans="1:18" s="897" customFormat="1">
      <c r="B77" s="923"/>
      <c r="D77" s="924"/>
      <c r="E77" s="1192"/>
      <c r="F77" s="925"/>
      <c r="I77" s="985"/>
    </row>
    <row r="78" spans="1:18" s="897" customFormat="1">
      <c r="B78" s="923"/>
      <c r="D78" s="924"/>
      <c r="E78" s="924"/>
      <c r="F78" s="925"/>
      <c r="I78" s="985"/>
    </row>
    <row r="79" spans="1:18" s="897" customFormat="1">
      <c r="B79" s="923"/>
      <c r="D79" s="924"/>
      <c r="E79" s="924"/>
      <c r="F79" s="925"/>
      <c r="I79" s="985"/>
    </row>
    <row r="80" spans="1:18" s="897" customFormat="1">
      <c r="D80" s="924"/>
      <c r="E80" s="925"/>
      <c r="F80" s="925"/>
      <c r="I80" s="985"/>
    </row>
    <row r="81" spans="1:9" s="897" customFormat="1">
      <c r="D81" s="924"/>
      <c r="E81" s="925"/>
      <c r="F81" s="925"/>
      <c r="I81" s="985"/>
    </row>
    <row r="82" spans="1:9" s="897" customFormat="1">
      <c r="A82" s="898"/>
      <c r="B82" s="2556" t="s">
        <v>8292</v>
      </c>
      <c r="C82" s="2557"/>
      <c r="D82" s="905"/>
      <c r="E82" s="906"/>
      <c r="F82" s="907"/>
      <c r="I82" s="985"/>
    </row>
    <row r="83" spans="1:9" s="897" customFormat="1" ht="126">
      <c r="A83" s="898">
        <v>27</v>
      </c>
      <c r="B83" s="898" t="s">
        <v>16403</v>
      </c>
      <c r="C83" s="904" t="s">
        <v>16404</v>
      </c>
      <c r="D83" s="913" t="s">
        <v>17798</v>
      </c>
      <c r="E83" s="982">
        <v>20000000</v>
      </c>
      <c r="F83" s="907" t="s">
        <v>4</v>
      </c>
      <c r="I83" s="985"/>
    </row>
    <row r="84" spans="1:9" s="897" customFormat="1">
      <c r="A84" s="159"/>
      <c r="B84" s="2171" t="s">
        <v>4536</v>
      </c>
      <c r="C84" s="2171"/>
      <c r="D84" s="159"/>
      <c r="E84" s="311"/>
      <c r="F84" s="159"/>
      <c r="I84" s="985"/>
    </row>
    <row r="85" spans="1:9" s="897" customFormat="1" ht="94.5">
      <c r="A85" s="898">
        <v>5</v>
      </c>
      <c r="B85" s="911" t="s">
        <v>16347</v>
      </c>
      <c r="C85" s="912" t="s">
        <v>16348</v>
      </c>
      <c r="D85" s="913" t="s">
        <v>17793</v>
      </c>
      <c r="E85" s="983">
        <v>400163.51</v>
      </c>
      <c r="F85" s="907" t="s">
        <v>4</v>
      </c>
      <c r="I85" s="985"/>
    </row>
    <row r="86" spans="1:9" s="897" customFormat="1" ht="94.5">
      <c r="A86" s="898">
        <v>6</v>
      </c>
      <c r="B86" s="911" t="s">
        <v>16349</v>
      </c>
      <c r="C86" s="912" t="s">
        <v>16350</v>
      </c>
      <c r="D86" s="913" t="s">
        <v>17793</v>
      </c>
      <c r="E86" s="983">
        <v>400163.5</v>
      </c>
      <c r="F86" s="907" t="s">
        <v>4</v>
      </c>
      <c r="I86" s="985"/>
    </row>
    <row r="87" spans="1:9" s="897" customFormat="1" ht="94.5">
      <c r="A87" s="898">
        <v>7</v>
      </c>
      <c r="B87" s="911" t="s">
        <v>16351</v>
      </c>
      <c r="C87" s="912" t="s">
        <v>16352</v>
      </c>
      <c r="D87" s="913" t="s">
        <v>17793</v>
      </c>
      <c r="E87" s="983">
        <v>400163.5</v>
      </c>
      <c r="F87" s="907" t="s">
        <v>4</v>
      </c>
      <c r="I87" s="985"/>
    </row>
    <row r="88" spans="1:9" s="897" customFormat="1" ht="94.5">
      <c r="A88" s="898">
        <v>8</v>
      </c>
      <c r="B88" s="911" t="s">
        <v>16353</v>
      </c>
      <c r="C88" s="912" t="s">
        <v>16354</v>
      </c>
      <c r="D88" s="913" t="s">
        <v>17793</v>
      </c>
      <c r="E88" s="983">
        <v>400163.5</v>
      </c>
      <c r="F88" s="907" t="s">
        <v>4</v>
      </c>
      <c r="I88" s="985"/>
    </row>
    <row r="89" spans="1:9" s="897" customFormat="1" ht="94.5">
      <c r="A89" s="898">
        <v>9</v>
      </c>
      <c r="B89" s="911" t="s">
        <v>16355</v>
      </c>
      <c r="C89" s="912" t="s">
        <v>16356</v>
      </c>
      <c r="D89" s="913" t="s">
        <v>17793</v>
      </c>
      <c r="E89" s="983">
        <v>400163.5</v>
      </c>
      <c r="F89" s="907" t="s">
        <v>4</v>
      </c>
      <c r="I89" s="985"/>
    </row>
    <row r="90" spans="1:9" s="897" customFormat="1">
      <c r="D90" s="924"/>
      <c r="E90" s="925">
        <f>SUM(E83:E89)</f>
        <v>22000817.510000002</v>
      </c>
      <c r="F90" s="925"/>
      <c r="I90" s="985"/>
    </row>
    <row r="91" spans="1:9" s="897" customFormat="1">
      <c r="D91" s="924"/>
      <c r="E91" s="925"/>
      <c r="F91" s="925"/>
      <c r="I91" s="985"/>
    </row>
    <row r="92" spans="1:9" s="897" customFormat="1">
      <c r="D92" s="924"/>
      <c r="E92" s="925"/>
      <c r="F92" s="925"/>
      <c r="I92" s="985"/>
    </row>
    <row r="93" spans="1:9" s="897" customFormat="1">
      <c r="D93" s="924"/>
      <c r="E93" s="925"/>
      <c r="F93" s="925"/>
      <c r="I93" s="985"/>
    </row>
    <row r="94" spans="1:9" s="897" customFormat="1">
      <c r="D94" s="924"/>
      <c r="E94" s="925">
        <f>E90+E73+E20</f>
        <v>109040875.52000001</v>
      </c>
      <c r="F94" s="925"/>
      <c r="I94" s="985"/>
    </row>
    <row r="95" spans="1:9" s="897" customFormat="1">
      <c r="D95" s="924"/>
      <c r="E95" s="925"/>
      <c r="F95" s="925"/>
      <c r="I95" s="985"/>
    </row>
    <row r="96" spans="1:9" s="897" customFormat="1">
      <c r="D96" s="924"/>
      <c r="E96" s="925"/>
      <c r="F96" s="925"/>
      <c r="I96" s="985"/>
    </row>
    <row r="97" spans="4:18" s="897" customFormat="1">
      <c r="D97" s="924"/>
      <c r="E97" s="925"/>
      <c r="F97" s="925"/>
      <c r="I97" s="985"/>
    </row>
    <row r="98" spans="4:18" s="897" customFormat="1">
      <c r="D98" s="924"/>
      <c r="E98" s="925"/>
      <c r="F98" s="925"/>
      <c r="I98" s="985"/>
    </row>
    <row r="99" spans="4:18" s="897" customFormat="1">
      <c r="D99" s="924"/>
      <c r="E99" s="925"/>
      <c r="F99" s="925"/>
      <c r="I99" s="985"/>
    </row>
    <row r="100" spans="4:18" s="897" customFormat="1">
      <c r="D100" s="924"/>
      <c r="E100" s="925"/>
      <c r="F100" s="925"/>
      <c r="I100" s="985"/>
    </row>
    <row r="101" spans="4:18" s="897" customFormat="1">
      <c r="D101" s="924"/>
      <c r="E101" s="925"/>
      <c r="F101" s="925"/>
      <c r="I101" s="985"/>
    </row>
    <row r="102" spans="4:18" s="897" customFormat="1">
      <c r="D102" s="924"/>
      <c r="E102" s="925"/>
      <c r="F102" s="925"/>
      <c r="I102" s="985"/>
    </row>
    <row r="103" spans="4:18" s="897" customFormat="1">
      <c r="D103" s="924"/>
      <c r="E103" s="925"/>
      <c r="F103" s="925"/>
      <c r="I103" s="985"/>
    </row>
    <row r="104" spans="4:18" s="897" customFormat="1">
      <c r="D104" s="924"/>
      <c r="E104" s="925"/>
      <c r="F104" s="925"/>
      <c r="I104" s="985"/>
    </row>
    <row r="105" spans="4:18" s="897" customFormat="1">
      <c r="D105" s="924"/>
      <c r="E105" s="925"/>
      <c r="F105" s="925"/>
      <c r="I105" s="985"/>
    </row>
    <row r="106" spans="4:18" s="897" customFormat="1">
      <c r="D106" s="924"/>
      <c r="E106" s="925"/>
      <c r="F106" s="925"/>
      <c r="I106" s="985"/>
    </row>
    <row r="107" spans="4:18" s="897" customFormat="1">
      <c r="D107" s="924"/>
      <c r="E107" s="925"/>
      <c r="F107" s="925"/>
      <c r="I107" s="985"/>
    </row>
    <row r="108" spans="4:18" s="897" customFormat="1">
      <c r="D108" s="924"/>
      <c r="E108" s="925"/>
      <c r="F108" s="925"/>
      <c r="I108" s="985"/>
    </row>
    <row r="109" spans="4:18" s="897" customFormat="1">
      <c r="D109" s="924"/>
      <c r="E109" s="925"/>
      <c r="F109" s="925"/>
      <c r="I109" s="985"/>
    </row>
    <row r="110" spans="4:18" s="926" customFormat="1">
      <c r="D110" s="927"/>
      <c r="E110" s="928"/>
      <c r="F110" s="929"/>
      <c r="G110" s="897"/>
      <c r="H110" s="897"/>
      <c r="I110" s="985"/>
      <c r="J110" s="897"/>
      <c r="K110" s="897"/>
      <c r="L110" s="897"/>
      <c r="M110" s="897"/>
      <c r="N110" s="897"/>
      <c r="O110" s="897"/>
      <c r="P110" s="897"/>
      <c r="Q110" s="897"/>
      <c r="R110" s="897"/>
    </row>
    <row r="125" spans="1:18">
      <c r="H125" s="899"/>
    </row>
    <row r="127" spans="1:18" s="896" customFormat="1">
      <c r="A127" s="898"/>
      <c r="B127" s="898"/>
      <c r="C127" s="898"/>
      <c r="D127" s="930"/>
      <c r="E127" s="907"/>
      <c r="F127" s="931"/>
      <c r="G127" s="895"/>
      <c r="H127" s="932"/>
      <c r="I127" s="984"/>
      <c r="J127" s="895"/>
      <c r="K127" s="895"/>
      <c r="L127" s="895"/>
      <c r="M127" s="895"/>
      <c r="N127" s="895"/>
      <c r="O127" s="895"/>
      <c r="P127" s="895"/>
      <c r="Q127" s="895"/>
      <c r="R127" s="895"/>
    </row>
    <row r="129" spans="1:18">
      <c r="F129" s="933"/>
    </row>
    <row r="130" spans="1:18" s="896" customFormat="1">
      <c r="A130" s="898"/>
      <c r="B130" s="898"/>
      <c r="C130" s="898"/>
      <c r="D130" s="930"/>
      <c r="E130" s="907"/>
      <c r="F130" s="933"/>
      <c r="G130" s="895"/>
      <c r="H130" s="895"/>
      <c r="I130" s="984"/>
      <c r="J130" s="895"/>
      <c r="K130" s="895"/>
      <c r="L130" s="895"/>
      <c r="M130" s="895"/>
      <c r="N130" s="895"/>
      <c r="O130" s="895"/>
      <c r="P130" s="895"/>
      <c r="Q130" s="895"/>
      <c r="R130" s="895"/>
    </row>
    <row r="131" spans="1:18" s="896" customFormat="1">
      <c r="B131" s="898"/>
      <c r="C131" s="898"/>
      <c r="D131" s="930"/>
      <c r="E131" s="907"/>
      <c r="F131" s="933"/>
      <c r="G131" s="895"/>
      <c r="H131" s="895"/>
      <c r="I131" s="984"/>
      <c r="J131" s="895"/>
      <c r="K131" s="895"/>
      <c r="L131" s="895"/>
      <c r="M131" s="895"/>
      <c r="N131" s="895"/>
      <c r="O131" s="895"/>
      <c r="P131" s="895"/>
      <c r="Q131" s="895"/>
      <c r="R131" s="895"/>
    </row>
    <row r="132" spans="1:18" s="896" customFormat="1">
      <c r="A132" s="898"/>
      <c r="B132" s="898"/>
      <c r="C132" s="898"/>
      <c r="D132" s="930"/>
      <c r="E132" s="907"/>
      <c r="F132" s="931"/>
      <c r="G132" s="895"/>
      <c r="H132" s="895"/>
      <c r="I132" s="984"/>
      <c r="J132" s="895"/>
      <c r="K132" s="895"/>
      <c r="L132" s="895"/>
      <c r="M132" s="895"/>
      <c r="N132" s="895"/>
      <c r="O132" s="895"/>
      <c r="P132" s="895"/>
      <c r="Q132" s="895"/>
      <c r="R132" s="895"/>
    </row>
    <row r="133" spans="1:18" s="896" customFormat="1">
      <c r="A133" s="898"/>
      <c r="B133" s="898"/>
      <c r="C133" s="898"/>
      <c r="D133" s="930"/>
      <c r="E133" s="907"/>
      <c r="F133" s="931"/>
      <c r="G133" s="895"/>
      <c r="H133" s="895"/>
      <c r="I133" s="984"/>
      <c r="J133" s="895"/>
      <c r="K133" s="895"/>
      <c r="L133" s="895"/>
      <c r="M133" s="895"/>
      <c r="N133" s="895"/>
      <c r="O133" s="895"/>
      <c r="P133" s="895"/>
      <c r="Q133" s="895"/>
      <c r="R133" s="895"/>
    </row>
    <row r="134" spans="1:18" s="896" customFormat="1">
      <c r="B134" s="898"/>
      <c r="C134" s="898"/>
      <c r="D134" s="930"/>
      <c r="E134" s="907"/>
      <c r="F134" s="933"/>
      <c r="G134" s="895"/>
      <c r="H134" s="895"/>
      <c r="I134" s="984"/>
      <c r="J134" s="895"/>
      <c r="K134" s="895"/>
      <c r="L134" s="895"/>
      <c r="M134" s="895"/>
      <c r="N134" s="895"/>
      <c r="O134" s="895"/>
      <c r="P134" s="895"/>
      <c r="Q134" s="895"/>
      <c r="R134" s="895"/>
    </row>
    <row r="135" spans="1:18" s="896" customFormat="1">
      <c r="B135" s="898"/>
      <c r="C135" s="898"/>
      <c r="D135" s="930"/>
      <c r="E135" s="907"/>
      <c r="F135" s="933"/>
      <c r="G135" s="895"/>
      <c r="H135" s="895"/>
      <c r="I135" s="984"/>
      <c r="J135" s="895"/>
      <c r="K135" s="895"/>
      <c r="L135" s="895"/>
      <c r="M135" s="895"/>
      <c r="N135" s="895"/>
      <c r="O135" s="895"/>
      <c r="P135" s="895"/>
      <c r="Q135" s="895"/>
      <c r="R135" s="895"/>
    </row>
    <row r="136" spans="1:18" s="896" customFormat="1">
      <c r="B136" s="898"/>
      <c r="C136" s="898"/>
      <c r="D136" s="930"/>
      <c r="E136" s="907"/>
      <c r="F136" s="933"/>
      <c r="G136" s="895"/>
      <c r="H136" s="895"/>
      <c r="I136" s="984"/>
      <c r="J136" s="895"/>
      <c r="K136" s="895"/>
      <c r="L136" s="895"/>
      <c r="M136" s="895"/>
      <c r="N136" s="895"/>
      <c r="O136" s="895"/>
      <c r="P136" s="895"/>
      <c r="Q136" s="895"/>
      <c r="R136" s="895"/>
    </row>
    <row r="137" spans="1:18" s="896" customFormat="1">
      <c r="B137" s="898"/>
      <c r="C137" s="898"/>
      <c r="D137" s="930"/>
      <c r="E137" s="907"/>
      <c r="F137" s="933"/>
      <c r="G137" s="895"/>
      <c r="H137" s="895"/>
      <c r="I137" s="984"/>
      <c r="J137" s="895"/>
      <c r="K137" s="895"/>
      <c r="L137" s="895"/>
      <c r="M137" s="895"/>
      <c r="N137" s="895"/>
      <c r="O137" s="895"/>
      <c r="P137" s="895"/>
      <c r="Q137" s="895"/>
      <c r="R137" s="895"/>
    </row>
    <row r="138" spans="1:18" s="896" customFormat="1">
      <c r="B138" s="898"/>
      <c r="C138" s="898"/>
      <c r="D138" s="930"/>
      <c r="E138" s="907"/>
      <c r="F138" s="933"/>
      <c r="G138" s="895"/>
      <c r="H138" s="895"/>
      <c r="I138" s="984"/>
      <c r="J138" s="895"/>
      <c r="K138" s="895"/>
      <c r="L138" s="895"/>
      <c r="M138" s="895"/>
      <c r="N138" s="895"/>
      <c r="O138" s="895"/>
      <c r="P138" s="895"/>
      <c r="Q138" s="895"/>
      <c r="R138" s="895"/>
    </row>
    <row r="139" spans="1:18" s="896" customFormat="1">
      <c r="B139" s="898"/>
      <c r="C139" s="898"/>
      <c r="D139" s="930"/>
      <c r="E139" s="907"/>
      <c r="F139" s="933"/>
      <c r="G139" s="895"/>
      <c r="H139" s="895"/>
      <c r="I139" s="984"/>
      <c r="J139" s="895"/>
      <c r="K139" s="895"/>
      <c r="L139" s="895"/>
      <c r="M139" s="895"/>
      <c r="N139" s="895"/>
      <c r="O139" s="895"/>
      <c r="P139" s="895"/>
      <c r="Q139" s="895"/>
      <c r="R139" s="895"/>
    </row>
    <row r="140" spans="1:18" s="896" customFormat="1">
      <c r="B140" s="898"/>
      <c r="C140" s="898"/>
      <c r="D140" s="930"/>
      <c r="E140" s="907"/>
      <c r="F140" s="933"/>
      <c r="G140" s="895"/>
      <c r="H140" s="895"/>
      <c r="I140" s="984"/>
      <c r="J140" s="895"/>
      <c r="K140" s="895"/>
      <c r="L140" s="895"/>
      <c r="M140" s="895"/>
      <c r="N140" s="895"/>
      <c r="O140" s="895"/>
      <c r="P140" s="895"/>
      <c r="Q140" s="895"/>
      <c r="R140" s="895"/>
    </row>
    <row r="141" spans="1:18" s="896" customFormat="1">
      <c r="B141" s="898"/>
      <c r="C141" s="898"/>
      <c r="D141" s="930"/>
      <c r="E141" s="907"/>
      <c r="F141" s="933"/>
      <c r="G141" s="895"/>
      <c r="H141" s="895"/>
      <c r="I141" s="984"/>
      <c r="J141" s="895"/>
      <c r="K141" s="895"/>
      <c r="L141" s="895"/>
      <c r="M141" s="895"/>
      <c r="N141" s="895"/>
      <c r="O141" s="895"/>
      <c r="P141" s="895"/>
      <c r="Q141" s="895"/>
      <c r="R141" s="895"/>
    </row>
    <row r="142" spans="1:18" s="896" customFormat="1">
      <c r="B142" s="898"/>
      <c r="C142" s="898"/>
      <c r="D142" s="930"/>
      <c r="E142" s="907"/>
      <c r="F142" s="933"/>
      <c r="G142" s="895"/>
      <c r="H142" s="895"/>
      <c r="I142" s="984"/>
      <c r="J142" s="895"/>
      <c r="K142" s="895"/>
      <c r="L142" s="895"/>
      <c r="M142" s="895"/>
      <c r="N142" s="895"/>
      <c r="O142" s="895"/>
      <c r="P142" s="895"/>
      <c r="Q142" s="895"/>
      <c r="R142" s="895"/>
    </row>
    <row r="143" spans="1:18" s="896" customFormat="1">
      <c r="B143" s="898"/>
      <c r="C143" s="898"/>
      <c r="D143" s="930"/>
      <c r="E143" s="907"/>
      <c r="F143" s="933"/>
      <c r="G143" s="895"/>
      <c r="H143" s="895"/>
      <c r="I143" s="984"/>
      <c r="J143" s="895"/>
      <c r="K143" s="895"/>
      <c r="L143" s="895"/>
      <c r="M143" s="895"/>
      <c r="N143" s="895"/>
      <c r="O143" s="895"/>
      <c r="P143" s="895"/>
      <c r="Q143" s="895"/>
      <c r="R143" s="895"/>
    </row>
    <row r="144" spans="1:18" s="896" customFormat="1">
      <c r="B144" s="898"/>
      <c r="C144" s="898"/>
      <c r="D144" s="930"/>
      <c r="E144" s="907"/>
      <c r="F144" s="933"/>
      <c r="G144" s="895"/>
      <c r="H144" s="895"/>
      <c r="I144" s="984"/>
      <c r="J144" s="895"/>
      <c r="K144" s="895"/>
      <c r="L144" s="895"/>
      <c r="M144" s="895"/>
      <c r="N144" s="895"/>
      <c r="O144" s="895"/>
      <c r="P144" s="895"/>
      <c r="Q144" s="895"/>
      <c r="R144" s="895"/>
    </row>
    <row r="145" spans="1:18" s="896" customFormat="1">
      <c r="B145" s="898"/>
      <c r="C145" s="898"/>
      <c r="D145" s="930"/>
      <c r="E145" s="907"/>
      <c r="F145" s="933"/>
      <c r="G145" s="895"/>
      <c r="H145" s="895"/>
      <c r="I145" s="984"/>
      <c r="J145" s="895"/>
      <c r="K145" s="895"/>
      <c r="L145" s="895"/>
      <c r="M145" s="895"/>
      <c r="N145" s="895"/>
      <c r="O145" s="895"/>
      <c r="P145" s="895"/>
      <c r="Q145" s="895"/>
      <c r="R145" s="895"/>
    </row>
    <row r="146" spans="1:18">
      <c r="A146" s="896"/>
      <c r="F146" s="933"/>
    </row>
    <row r="147" spans="1:18">
      <c r="A147" s="896"/>
      <c r="F147" s="933"/>
    </row>
    <row r="148" spans="1:18">
      <c r="A148" s="896"/>
      <c r="F148" s="933"/>
    </row>
    <row r="149" spans="1:18">
      <c r="A149" s="896"/>
      <c r="F149" s="933"/>
    </row>
    <row r="154" spans="1:18" s="896" customFormat="1">
      <c r="A154" s="898"/>
      <c r="B154" s="898"/>
      <c r="C154" s="898"/>
      <c r="D154" s="930"/>
      <c r="E154" s="907"/>
      <c r="F154" s="931"/>
      <c r="G154" s="895"/>
      <c r="H154" s="895"/>
      <c r="I154" s="984"/>
      <c r="J154" s="895"/>
      <c r="K154" s="895"/>
      <c r="L154" s="895"/>
      <c r="M154" s="895"/>
      <c r="N154" s="895"/>
      <c r="O154" s="895"/>
      <c r="P154" s="895"/>
      <c r="Q154" s="895"/>
      <c r="R154" s="895"/>
    </row>
    <row r="156" spans="1:18" s="896" customFormat="1">
      <c r="A156" s="898"/>
      <c r="B156" s="898"/>
      <c r="C156" s="898"/>
      <c r="D156" s="930"/>
      <c r="E156" s="907"/>
      <c r="F156" s="931"/>
      <c r="G156" s="895"/>
      <c r="H156" s="895"/>
      <c r="I156" s="984"/>
      <c r="J156" s="895"/>
      <c r="K156" s="895"/>
      <c r="L156" s="895"/>
      <c r="M156" s="895"/>
      <c r="N156" s="895"/>
      <c r="O156" s="895"/>
      <c r="P156" s="895"/>
      <c r="Q156" s="895"/>
      <c r="R156" s="895"/>
    </row>
    <row r="158" spans="1:18">
      <c r="A158" s="896"/>
      <c r="F158" s="933"/>
    </row>
    <row r="160" spans="1:18">
      <c r="A160" s="896"/>
      <c r="F160" s="933"/>
    </row>
    <row r="164" spans="6:6">
      <c r="F164" s="934"/>
    </row>
    <row r="165" spans="6:6">
      <c r="F165" s="934"/>
    </row>
    <row r="166" spans="6:6">
      <c r="F166" s="934"/>
    </row>
    <row r="167" spans="6:6">
      <c r="F167" s="934"/>
    </row>
    <row r="168" spans="6:6">
      <c r="F168" s="934"/>
    </row>
    <row r="169" spans="6:6">
      <c r="F169" s="934"/>
    </row>
  </sheetData>
  <mergeCells count="20">
    <mergeCell ref="A1:F1"/>
    <mergeCell ref="A2:F2"/>
    <mergeCell ref="A3:F3"/>
    <mergeCell ref="B5:C5"/>
    <mergeCell ref="B11:D11"/>
    <mergeCell ref="B18:C18"/>
    <mergeCell ref="B63:C63"/>
    <mergeCell ref="A74:C74"/>
    <mergeCell ref="D74:F74"/>
    <mergeCell ref="B32:C32"/>
    <mergeCell ref="A28:F28"/>
    <mergeCell ref="A29:F29"/>
    <mergeCell ref="A30:F30"/>
    <mergeCell ref="A21:C21"/>
    <mergeCell ref="D21:F21"/>
    <mergeCell ref="B84:C84"/>
    <mergeCell ref="B37:C37"/>
    <mergeCell ref="B47:C47"/>
    <mergeCell ref="B82:C82"/>
    <mergeCell ref="B56:C56"/>
  </mergeCells>
  <pageMargins left="0.7" right="0.7" top="0.75" bottom="0.75" header="0.3" footer="0.3"/>
  <pageSetup orientation="landscape" r:id="rId1"/>
</worksheet>
</file>

<file path=xl/worksheets/sheet244.xml><?xml version="1.0" encoding="utf-8"?>
<worksheet xmlns="http://schemas.openxmlformats.org/spreadsheetml/2006/main" xmlns:r="http://schemas.openxmlformats.org/officeDocument/2006/relationships">
  <sheetPr>
    <tabColor rgb="FFFF0000"/>
  </sheetPr>
  <dimension ref="A1:K99"/>
  <sheetViews>
    <sheetView topLeftCell="A91" workbookViewId="0">
      <selection activeCell="D7" sqref="D7"/>
    </sheetView>
  </sheetViews>
  <sheetFormatPr defaultRowHeight="15"/>
  <cols>
    <col min="1" max="1" width="7" style="1360" customWidth="1"/>
    <col min="2" max="2" width="14.140625" style="1360" customWidth="1"/>
    <col min="3" max="3" width="44.42578125" style="1360" customWidth="1"/>
    <col min="4" max="4" width="25.7109375" style="1360" customWidth="1"/>
    <col min="5" max="5" width="21.28515625" style="979" customWidth="1"/>
    <col min="6" max="6" width="12.42578125" style="1360" customWidth="1"/>
    <col min="7" max="8" width="18.85546875" style="1360" customWidth="1"/>
    <col min="9" max="16384" width="9.140625" style="1360"/>
  </cols>
  <sheetData>
    <row r="1" spans="1:10" ht="15.75">
      <c r="A1" s="2165" t="s">
        <v>133</v>
      </c>
      <c r="B1" s="2165"/>
      <c r="C1" s="2165"/>
      <c r="D1" s="2165"/>
      <c r="E1" s="2165"/>
      <c r="F1" s="2165"/>
    </row>
    <row r="2" spans="1:10" ht="15.75">
      <c r="A2" s="2165" t="s">
        <v>31412</v>
      </c>
      <c r="B2" s="2165"/>
      <c r="C2" s="2165"/>
      <c r="D2" s="2165"/>
      <c r="E2" s="2165"/>
      <c r="F2" s="2165"/>
    </row>
    <row r="3" spans="1:10" ht="15.75">
      <c r="A3" s="2165" t="s">
        <v>140</v>
      </c>
      <c r="B3" s="2165"/>
      <c r="C3" s="2165"/>
      <c r="D3" s="2165"/>
      <c r="E3" s="2165"/>
      <c r="F3" s="2165"/>
    </row>
    <row r="4" spans="1:10" ht="31.5">
      <c r="A4" s="473" t="s">
        <v>134</v>
      </c>
      <c r="B4" s="47" t="s">
        <v>135</v>
      </c>
      <c r="C4" s="47" t="s">
        <v>0</v>
      </c>
      <c r="D4" s="47" t="s">
        <v>136</v>
      </c>
      <c r="E4" s="141" t="s">
        <v>1300</v>
      </c>
      <c r="F4" s="48" t="s">
        <v>138</v>
      </c>
    </row>
    <row r="5" spans="1:10" ht="15.75">
      <c r="A5" s="58"/>
      <c r="B5" s="2377" t="s">
        <v>139</v>
      </c>
      <c r="C5" s="2378"/>
      <c r="D5" s="118"/>
      <c r="E5" s="687"/>
      <c r="F5" s="58"/>
    </row>
    <row r="6" spans="1:10" ht="54.75" customHeight="1">
      <c r="A6" s="118">
        <v>1</v>
      </c>
      <c r="B6" s="159" t="s">
        <v>3372</v>
      </c>
      <c r="C6" s="159" t="s">
        <v>31413</v>
      </c>
      <c r="D6" s="159" t="s">
        <v>3</v>
      </c>
      <c r="E6" s="992">
        <v>2766720</v>
      </c>
      <c r="F6" s="118"/>
    </row>
    <row r="7" spans="1:10" ht="93.75" customHeight="1">
      <c r="A7" s="118">
        <v>2</v>
      </c>
      <c r="B7" s="159" t="s">
        <v>1423</v>
      </c>
      <c r="C7" s="159" t="s">
        <v>31414</v>
      </c>
      <c r="D7" s="159" t="s">
        <v>31415</v>
      </c>
      <c r="E7" s="992">
        <v>1463680</v>
      </c>
      <c r="F7" s="118"/>
    </row>
    <row r="8" spans="1:10" ht="35.25" customHeight="1">
      <c r="A8" s="118">
        <v>3</v>
      </c>
      <c r="B8" s="118" t="s">
        <v>7</v>
      </c>
      <c r="C8" s="159" t="s">
        <v>31416</v>
      </c>
      <c r="D8" s="159" t="s">
        <v>794</v>
      </c>
      <c r="E8" s="992">
        <v>90720</v>
      </c>
      <c r="F8" s="118"/>
    </row>
    <row r="9" spans="1:10" ht="31.5">
      <c r="A9" s="118">
        <v>4</v>
      </c>
      <c r="B9" s="118" t="s">
        <v>10</v>
      </c>
      <c r="C9" s="159" t="s">
        <v>31417</v>
      </c>
      <c r="D9" s="159" t="s">
        <v>580</v>
      </c>
      <c r="E9" s="992">
        <v>75600</v>
      </c>
      <c r="F9" s="118"/>
    </row>
    <row r="10" spans="1:10" ht="64.5" customHeight="1">
      <c r="A10" s="118">
        <v>5</v>
      </c>
      <c r="B10" s="159" t="s">
        <v>1426</v>
      </c>
      <c r="C10" s="159" t="s">
        <v>31418</v>
      </c>
      <c r="D10" s="159" t="s">
        <v>1914</v>
      </c>
      <c r="E10" s="992">
        <v>2145732.52</v>
      </c>
      <c r="F10" s="118"/>
    </row>
    <row r="11" spans="1:10" s="1363" customFormat="1" ht="15.75">
      <c r="A11" s="473" t="s">
        <v>31419</v>
      </c>
      <c r="B11" s="473"/>
      <c r="C11" s="473"/>
      <c r="D11" s="473"/>
      <c r="E11" s="569"/>
      <c r="F11" s="473"/>
    </row>
    <row r="12" spans="1:10" ht="94.5" customHeight="1">
      <c r="A12" s="118">
        <v>6</v>
      </c>
      <c r="B12" s="159" t="s">
        <v>22973</v>
      </c>
      <c r="C12" s="159" t="s">
        <v>31420</v>
      </c>
      <c r="D12" s="159" t="s">
        <v>31415</v>
      </c>
      <c r="E12" s="992">
        <v>900000</v>
      </c>
      <c r="F12" s="118" t="s">
        <v>4</v>
      </c>
    </row>
    <row r="13" spans="1:10" ht="64.5" customHeight="1">
      <c r="A13" s="118">
        <v>7</v>
      </c>
      <c r="B13" s="159" t="s">
        <v>12</v>
      </c>
      <c r="C13" s="159" t="s">
        <v>31421</v>
      </c>
      <c r="D13" s="159" t="s">
        <v>31422</v>
      </c>
      <c r="E13" s="992">
        <v>1371000</v>
      </c>
      <c r="F13" s="118" t="s">
        <v>4</v>
      </c>
      <c r="J13" s="1344"/>
    </row>
    <row r="14" spans="1:10" ht="63">
      <c r="A14" s="118">
        <v>8</v>
      </c>
      <c r="B14" s="159" t="s">
        <v>31423</v>
      </c>
      <c r="C14" s="159" t="s">
        <v>31424</v>
      </c>
      <c r="D14" s="159" t="s">
        <v>10798</v>
      </c>
      <c r="E14" s="992">
        <v>1000000</v>
      </c>
      <c r="F14" s="118" t="s">
        <v>4</v>
      </c>
    </row>
    <row r="15" spans="1:10" s="1363" customFormat="1" ht="15.75">
      <c r="A15" s="473"/>
      <c r="B15" s="2250" t="s">
        <v>207</v>
      </c>
      <c r="C15" s="2251"/>
      <c r="D15" s="473"/>
      <c r="E15" s="569"/>
      <c r="F15" s="473"/>
    </row>
    <row r="16" spans="1:10" ht="63">
      <c r="A16" s="118">
        <v>9</v>
      </c>
      <c r="B16" s="118" t="s">
        <v>475</v>
      </c>
      <c r="C16" s="159" t="s">
        <v>31425</v>
      </c>
      <c r="D16" s="159" t="s">
        <v>22</v>
      </c>
      <c r="E16" s="992">
        <v>5738993</v>
      </c>
      <c r="F16" s="118" t="s">
        <v>4</v>
      </c>
    </row>
    <row r="17" spans="1:11" s="1363" customFormat="1" ht="15.75">
      <c r="A17" s="1364"/>
      <c r="B17" s="2250" t="s">
        <v>930</v>
      </c>
      <c r="C17" s="2251"/>
      <c r="D17" s="473"/>
      <c r="E17" s="569"/>
      <c r="F17" s="473"/>
    </row>
    <row r="18" spans="1:11" ht="193.5" customHeight="1">
      <c r="A18" s="1373">
        <v>10</v>
      </c>
      <c r="B18" s="162" t="s">
        <v>31426</v>
      </c>
      <c r="C18" s="162" t="s">
        <v>31427</v>
      </c>
      <c r="D18" s="162" t="s">
        <v>31428</v>
      </c>
      <c r="E18" s="992">
        <v>2180817</v>
      </c>
      <c r="F18" s="1373" t="s">
        <v>4</v>
      </c>
    </row>
    <row r="19" spans="1:11" s="1363" customFormat="1" ht="15.75">
      <c r="A19" s="1364"/>
      <c r="B19" s="2250" t="s">
        <v>555</v>
      </c>
      <c r="C19" s="2251"/>
      <c r="D19" s="473"/>
      <c r="E19" s="569"/>
      <c r="F19" s="473"/>
    </row>
    <row r="20" spans="1:11" s="1367" customFormat="1" ht="117" customHeight="1">
      <c r="A20" s="118">
        <v>11</v>
      </c>
      <c r="B20" s="159" t="s">
        <v>31429</v>
      </c>
      <c r="C20" s="159" t="s">
        <v>31430</v>
      </c>
      <c r="D20" s="159" t="s">
        <v>31431</v>
      </c>
      <c r="E20" s="992">
        <v>2180817</v>
      </c>
      <c r="F20" s="159" t="s">
        <v>4</v>
      </c>
      <c r="G20" s="1365"/>
      <c r="H20" s="1366"/>
      <c r="I20" s="1366"/>
      <c r="J20" s="1366"/>
      <c r="K20" s="1366"/>
    </row>
    <row r="21" spans="1:11" ht="17.25" customHeight="1">
      <c r="A21" s="118"/>
      <c r="B21" s="2215" t="s">
        <v>593</v>
      </c>
      <c r="C21" s="2216"/>
      <c r="D21" s="159"/>
      <c r="E21" s="1345"/>
      <c r="F21" s="159"/>
      <c r="G21" s="126"/>
      <c r="H21" s="126"/>
      <c r="I21" s="126"/>
      <c r="J21" s="126"/>
      <c r="K21" s="126"/>
    </row>
    <row r="22" spans="1:11" ht="51.75" customHeight="1">
      <c r="A22" s="118">
        <v>12</v>
      </c>
      <c r="B22" s="159" t="s">
        <v>31432</v>
      </c>
      <c r="C22" s="159" t="s">
        <v>31433</v>
      </c>
      <c r="D22" s="159" t="s">
        <v>31434</v>
      </c>
      <c r="E22" s="992">
        <v>20000000</v>
      </c>
      <c r="F22" s="118" t="s">
        <v>4</v>
      </c>
    </row>
    <row r="23" spans="1:11" ht="47.25">
      <c r="A23" s="118">
        <v>13</v>
      </c>
      <c r="B23" s="159" t="s">
        <v>31432</v>
      </c>
      <c r="C23" s="159" t="s">
        <v>31435</v>
      </c>
      <c r="D23" s="159" t="s">
        <v>31436</v>
      </c>
      <c r="E23" s="992">
        <v>10500000</v>
      </c>
      <c r="F23" s="118" t="s">
        <v>4</v>
      </c>
    </row>
    <row r="24" spans="1:11" s="1363" customFormat="1" ht="15.75">
      <c r="A24" s="473"/>
      <c r="B24" s="2250" t="s">
        <v>810</v>
      </c>
      <c r="C24" s="2251"/>
      <c r="D24" s="473"/>
      <c r="E24" s="569"/>
      <c r="F24" s="473"/>
    </row>
    <row r="25" spans="1:11" ht="63">
      <c r="A25" s="1373">
        <v>14</v>
      </c>
      <c r="B25" s="162" t="s">
        <v>31437</v>
      </c>
      <c r="C25" s="162" t="s">
        <v>31438</v>
      </c>
      <c r="D25" s="162" t="s">
        <v>31945</v>
      </c>
      <c r="E25" s="992">
        <v>1200000</v>
      </c>
      <c r="F25" s="1373" t="s">
        <v>4</v>
      </c>
    </row>
    <row r="26" spans="1:11" ht="47.25">
      <c r="A26" s="118">
        <v>15</v>
      </c>
      <c r="B26" s="159" t="s">
        <v>31439</v>
      </c>
      <c r="C26" s="159" t="s">
        <v>31440</v>
      </c>
      <c r="D26" s="159" t="s">
        <v>31441</v>
      </c>
      <c r="E26" s="992">
        <v>650000</v>
      </c>
      <c r="F26" s="118" t="s">
        <v>4</v>
      </c>
    </row>
    <row r="27" spans="1:11" ht="47.25">
      <c r="A27" s="1373">
        <v>16</v>
      </c>
      <c r="B27" s="162" t="s">
        <v>31442</v>
      </c>
      <c r="C27" s="162" t="s">
        <v>31443</v>
      </c>
      <c r="D27" s="162" t="s">
        <v>31946</v>
      </c>
      <c r="E27" s="992">
        <v>800000</v>
      </c>
      <c r="F27" s="1373" t="s">
        <v>4</v>
      </c>
    </row>
    <row r="28" spans="1:11" ht="47.25">
      <c r="A28" s="118">
        <v>17</v>
      </c>
      <c r="B28" s="159" t="s">
        <v>31444</v>
      </c>
      <c r="C28" s="159" t="s">
        <v>31445</v>
      </c>
      <c r="D28" s="159" t="s">
        <v>31441</v>
      </c>
      <c r="E28" s="992">
        <v>650000</v>
      </c>
      <c r="F28" s="118" t="s">
        <v>4</v>
      </c>
    </row>
    <row r="29" spans="1:11" ht="47.25">
      <c r="A29" s="1373">
        <v>18</v>
      </c>
      <c r="B29" s="162" t="s">
        <v>31446</v>
      </c>
      <c r="C29" s="162" t="s">
        <v>31447</v>
      </c>
      <c r="D29" s="162" t="s">
        <v>31947</v>
      </c>
      <c r="E29" s="992">
        <v>400000</v>
      </c>
      <c r="F29" s="1373" t="s">
        <v>4</v>
      </c>
    </row>
    <row r="30" spans="1:11" ht="47.25">
      <c r="A30" s="118">
        <v>19</v>
      </c>
      <c r="B30" s="159" t="s">
        <v>31448</v>
      </c>
      <c r="C30" s="159" t="s">
        <v>31449</v>
      </c>
      <c r="D30" s="162" t="s">
        <v>31950</v>
      </c>
      <c r="E30" s="992">
        <v>1000000</v>
      </c>
      <c r="F30" s="118" t="s">
        <v>4</v>
      </c>
    </row>
    <row r="31" spans="1:11" ht="47.25">
      <c r="A31" s="1373">
        <v>20</v>
      </c>
      <c r="B31" s="162" t="s">
        <v>31450</v>
      </c>
      <c r="C31" s="162" t="s">
        <v>31451</v>
      </c>
      <c r="D31" s="162" t="s">
        <v>31948</v>
      </c>
      <c r="E31" s="992">
        <v>400000</v>
      </c>
      <c r="F31" s="1373" t="s">
        <v>4</v>
      </c>
    </row>
    <row r="32" spans="1:11" ht="47.25">
      <c r="A32" s="1373">
        <v>21</v>
      </c>
      <c r="B32" s="162" t="s">
        <v>11064</v>
      </c>
      <c r="C32" s="162" t="s">
        <v>31452</v>
      </c>
      <c r="D32" s="162" t="s">
        <v>31949</v>
      </c>
      <c r="E32" s="992">
        <v>800000</v>
      </c>
      <c r="F32" s="1373" t="s">
        <v>4</v>
      </c>
    </row>
    <row r="33" spans="1:6" ht="47.25">
      <c r="A33" s="118">
        <v>22</v>
      </c>
      <c r="B33" s="159" t="s">
        <v>31453</v>
      </c>
      <c r="C33" s="159" t="s">
        <v>31454</v>
      </c>
      <c r="D33" s="159" t="s">
        <v>31441</v>
      </c>
      <c r="E33" s="992">
        <v>650000</v>
      </c>
      <c r="F33" s="118" t="s">
        <v>4</v>
      </c>
    </row>
    <row r="34" spans="1:6" ht="47.25">
      <c r="A34" s="118">
        <v>23</v>
      </c>
      <c r="B34" s="159" t="s">
        <v>31455</v>
      </c>
      <c r="C34" s="159" t="s">
        <v>31456</v>
      </c>
      <c r="D34" s="159" t="s">
        <v>31441</v>
      </c>
      <c r="E34" s="992">
        <v>650000</v>
      </c>
      <c r="F34" s="118" t="s">
        <v>4</v>
      </c>
    </row>
    <row r="35" spans="1:6" ht="47.25">
      <c r="A35" s="118">
        <v>24</v>
      </c>
      <c r="B35" s="159" t="s">
        <v>11064</v>
      </c>
      <c r="C35" s="159" t="s">
        <v>31457</v>
      </c>
      <c r="D35" s="159" t="s">
        <v>31441</v>
      </c>
      <c r="E35" s="992">
        <v>650000</v>
      </c>
      <c r="F35" s="118" t="s">
        <v>4</v>
      </c>
    </row>
    <row r="36" spans="1:6" ht="47.25">
      <c r="A36" s="1373">
        <v>25</v>
      </c>
      <c r="B36" s="162" t="s">
        <v>31458</v>
      </c>
      <c r="C36" s="162" t="s">
        <v>31459</v>
      </c>
      <c r="D36" s="162" t="s">
        <v>31946</v>
      </c>
      <c r="E36" s="992">
        <v>800000</v>
      </c>
      <c r="F36" s="1373" t="s">
        <v>4</v>
      </c>
    </row>
    <row r="37" spans="1:6" ht="47.25">
      <c r="A37" s="1373">
        <v>26</v>
      </c>
      <c r="B37" s="162" t="s">
        <v>31460</v>
      </c>
      <c r="C37" s="162" t="s">
        <v>31461</v>
      </c>
      <c r="D37" s="162" t="s">
        <v>31951</v>
      </c>
      <c r="E37" s="992">
        <v>800000</v>
      </c>
      <c r="F37" s="1373" t="s">
        <v>4</v>
      </c>
    </row>
    <row r="38" spans="1:6" ht="47.25">
      <c r="A38" s="1373">
        <v>27</v>
      </c>
      <c r="B38" s="162" t="s">
        <v>31462</v>
      </c>
      <c r="C38" s="162" t="s">
        <v>31463</v>
      </c>
      <c r="D38" s="162" t="s">
        <v>31948</v>
      </c>
      <c r="E38" s="992">
        <v>400000</v>
      </c>
      <c r="F38" s="1373" t="s">
        <v>4</v>
      </c>
    </row>
    <row r="39" spans="1:6" ht="47.25">
      <c r="A39" s="118">
        <v>28</v>
      </c>
      <c r="B39" s="159" t="s">
        <v>31464</v>
      </c>
      <c r="C39" s="159" t="s">
        <v>31465</v>
      </c>
      <c r="D39" s="159" t="s">
        <v>31466</v>
      </c>
      <c r="E39" s="992">
        <v>400000</v>
      </c>
      <c r="F39" s="118" t="s">
        <v>4</v>
      </c>
    </row>
    <row r="40" spans="1:6" ht="47.25">
      <c r="A40" s="118">
        <v>29</v>
      </c>
      <c r="B40" s="159" t="s">
        <v>31467</v>
      </c>
      <c r="C40" s="159" t="s">
        <v>31468</v>
      </c>
      <c r="D40" s="159" t="s">
        <v>31466</v>
      </c>
      <c r="E40" s="992">
        <v>400000</v>
      </c>
      <c r="F40" s="118" t="s">
        <v>4</v>
      </c>
    </row>
    <row r="41" spans="1:6" ht="47.25">
      <c r="A41" s="118">
        <v>30</v>
      </c>
      <c r="B41" s="159" t="s">
        <v>31469</v>
      </c>
      <c r="C41" s="159" t="s">
        <v>31470</v>
      </c>
      <c r="D41" s="159" t="s">
        <v>31471</v>
      </c>
      <c r="E41" s="992">
        <v>650000</v>
      </c>
      <c r="F41" s="118" t="s">
        <v>4</v>
      </c>
    </row>
    <row r="42" spans="1:6" ht="47.25">
      <c r="A42" s="1373">
        <v>31</v>
      </c>
      <c r="B42" s="162" t="s">
        <v>31472</v>
      </c>
      <c r="C42" s="162" t="s">
        <v>31473</v>
      </c>
      <c r="D42" s="162" t="s">
        <v>31949</v>
      </c>
      <c r="E42" s="992">
        <v>800000</v>
      </c>
      <c r="F42" s="1373" t="s">
        <v>4</v>
      </c>
    </row>
    <row r="43" spans="1:6" ht="47.25">
      <c r="A43" s="1373">
        <v>32</v>
      </c>
      <c r="B43" s="162" t="s">
        <v>31474</v>
      </c>
      <c r="C43" s="162" t="s">
        <v>31475</v>
      </c>
      <c r="D43" s="162" t="s">
        <v>31946</v>
      </c>
      <c r="E43" s="992">
        <v>800000</v>
      </c>
      <c r="F43" s="1373" t="s">
        <v>4</v>
      </c>
    </row>
    <row r="44" spans="1:6" ht="47.25">
      <c r="A44" s="118">
        <v>33</v>
      </c>
      <c r="B44" s="159" t="s">
        <v>31476</v>
      </c>
      <c r="C44" s="159" t="s">
        <v>31477</v>
      </c>
      <c r="D44" s="159" t="s">
        <v>31478</v>
      </c>
      <c r="E44" s="992">
        <v>650000</v>
      </c>
      <c r="F44" s="118" t="s">
        <v>4</v>
      </c>
    </row>
    <row r="45" spans="1:6" ht="48.75" customHeight="1">
      <c r="A45" s="118">
        <v>34</v>
      </c>
      <c r="B45" s="159" t="s">
        <v>31479</v>
      </c>
      <c r="C45" s="159" t="s">
        <v>31480</v>
      </c>
      <c r="D45" s="159" t="s">
        <v>31481</v>
      </c>
      <c r="E45" s="992">
        <v>100000</v>
      </c>
      <c r="F45" s="118" t="s">
        <v>4</v>
      </c>
    </row>
    <row r="46" spans="1:6" ht="47.25">
      <c r="A46" s="1373">
        <v>35</v>
      </c>
      <c r="B46" s="162" t="s">
        <v>31482</v>
      </c>
      <c r="C46" s="162" t="s">
        <v>31483</v>
      </c>
      <c r="D46" s="162" t="s">
        <v>31952</v>
      </c>
      <c r="E46" s="992">
        <v>800000</v>
      </c>
      <c r="F46" s="1373" t="s">
        <v>4</v>
      </c>
    </row>
    <row r="47" spans="1:6" ht="63">
      <c r="A47" s="118">
        <v>36</v>
      </c>
      <c r="B47" s="159" t="s">
        <v>31484</v>
      </c>
      <c r="C47" s="159" t="s">
        <v>31485</v>
      </c>
      <c r="D47" s="159" t="s">
        <v>31486</v>
      </c>
      <c r="E47" s="992">
        <v>1500000</v>
      </c>
      <c r="F47" s="473" t="s">
        <v>4</v>
      </c>
    </row>
    <row r="48" spans="1:6" ht="47.25">
      <c r="A48" s="118">
        <v>37</v>
      </c>
      <c r="B48" s="159" t="s">
        <v>31487</v>
      </c>
      <c r="C48" s="159" t="s">
        <v>31488</v>
      </c>
      <c r="D48" s="159" t="s">
        <v>31478</v>
      </c>
      <c r="E48" s="992">
        <v>650000</v>
      </c>
      <c r="F48" s="118" t="s">
        <v>4</v>
      </c>
    </row>
    <row r="49" spans="1:6" ht="47.25">
      <c r="A49" s="118">
        <v>38</v>
      </c>
      <c r="B49" s="159" t="s">
        <v>31489</v>
      </c>
      <c r="C49" s="159" t="s">
        <v>31490</v>
      </c>
      <c r="D49" s="159" t="s">
        <v>31478</v>
      </c>
      <c r="E49" s="992">
        <v>650000</v>
      </c>
      <c r="F49" s="118" t="s">
        <v>4</v>
      </c>
    </row>
    <row r="50" spans="1:6" ht="47.25">
      <c r="A50" s="118">
        <v>39</v>
      </c>
      <c r="B50" s="159" t="s">
        <v>31491</v>
      </c>
      <c r="C50" s="159" t="s">
        <v>31492</v>
      </c>
      <c r="D50" s="159" t="s">
        <v>31478</v>
      </c>
      <c r="E50" s="992">
        <v>650000</v>
      </c>
      <c r="F50" s="118" t="s">
        <v>4</v>
      </c>
    </row>
    <row r="51" spans="1:6" ht="47.25">
      <c r="A51" s="118">
        <v>40</v>
      </c>
      <c r="B51" s="159" t="s">
        <v>31493</v>
      </c>
      <c r="C51" s="159" t="s">
        <v>31494</v>
      </c>
      <c r="D51" s="159" t="s">
        <v>31478</v>
      </c>
      <c r="E51" s="992">
        <v>650000</v>
      </c>
      <c r="F51" s="118" t="s">
        <v>4</v>
      </c>
    </row>
    <row r="52" spans="1:6" ht="47.25">
      <c r="A52" s="118">
        <v>41</v>
      </c>
      <c r="B52" s="159" t="s">
        <v>31495</v>
      </c>
      <c r="C52" s="159" t="s">
        <v>31496</v>
      </c>
      <c r="D52" s="159" t="s">
        <v>31478</v>
      </c>
      <c r="E52" s="992">
        <v>650000</v>
      </c>
      <c r="F52" s="118" t="s">
        <v>4</v>
      </c>
    </row>
    <row r="53" spans="1:6" ht="47.25">
      <c r="A53" s="118">
        <v>42</v>
      </c>
      <c r="B53" s="159" t="s">
        <v>31497</v>
      </c>
      <c r="C53" s="159" t="s">
        <v>31498</v>
      </c>
      <c r="D53" s="159" t="s">
        <v>31478</v>
      </c>
      <c r="E53" s="992">
        <v>650000</v>
      </c>
      <c r="F53" s="118" t="s">
        <v>4</v>
      </c>
    </row>
    <row r="54" spans="1:6" ht="47.25">
      <c r="A54" s="1373">
        <v>43</v>
      </c>
      <c r="B54" s="162" t="s">
        <v>31499</v>
      </c>
      <c r="C54" s="162" t="s">
        <v>31500</v>
      </c>
      <c r="D54" s="162" t="s">
        <v>31953</v>
      </c>
      <c r="E54" s="992">
        <v>800000</v>
      </c>
      <c r="F54" s="1373" t="s">
        <v>4</v>
      </c>
    </row>
    <row r="55" spans="1:6" ht="31.5">
      <c r="A55" s="118">
        <v>44</v>
      </c>
      <c r="B55" s="159" t="s">
        <v>31501</v>
      </c>
      <c r="C55" s="159" t="s">
        <v>31502</v>
      </c>
      <c r="D55" s="159" t="s">
        <v>31478</v>
      </c>
      <c r="E55" s="992">
        <v>650000</v>
      </c>
      <c r="F55" s="118" t="s">
        <v>4</v>
      </c>
    </row>
    <row r="56" spans="1:6" ht="47.25">
      <c r="A56" s="118">
        <v>45</v>
      </c>
      <c r="B56" s="159" t="s">
        <v>31503</v>
      </c>
      <c r="C56" s="159" t="s">
        <v>31504</v>
      </c>
      <c r="D56" s="159" t="s">
        <v>31505</v>
      </c>
      <c r="E56" s="992">
        <v>400000</v>
      </c>
      <c r="F56" s="118" t="s">
        <v>4</v>
      </c>
    </row>
    <row r="57" spans="1:6" ht="47.25">
      <c r="A57" s="118">
        <v>46</v>
      </c>
      <c r="B57" s="159" t="s">
        <v>31506</v>
      </c>
      <c r="C57" s="159" t="s">
        <v>31507</v>
      </c>
      <c r="D57" s="159" t="s">
        <v>31471</v>
      </c>
      <c r="E57" s="992">
        <v>650000</v>
      </c>
      <c r="F57" s="118" t="s">
        <v>4</v>
      </c>
    </row>
    <row r="58" spans="1:6" ht="47.25">
      <c r="A58" s="118">
        <v>47</v>
      </c>
      <c r="B58" s="159" t="s">
        <v>31508</v>
      </c>
      <c r="C58" s="159" t="s">
        <v>31509</v>
      </c>
      <c r="D58" s="159" t="s">
        <v>31471</v>
      </c>
      <c r="E58" s="992">
        <v>650000</v>
      </c>
      <c r="F58" s="118" t="s">
        <v>4</v>
      </c>
    </row>
    <row r="59" spans="1:6" ht="47.25">
      <c r="A59" s="118">
        <v>48</v>
      </c>
      <c r="B59" s="159" t="s">
        <v>31510</v>
      </c>
      <c r="C59" s="159" t="s">
        <v>31511</v>
      </c>
      <c r="D59" s="159" t="s">
        <v>31471</v>
      </c>
      <c r="E59" s="992">
        <v>650000</v>
      </c>
      <c r="F59" s="118" t="s">
        <v>4</v>
      </c>
    </row>
    <row r="60" spans="1:6" ht="47.25">
      <c r="A60" s="118">
        <v>49</v>
      </c>
      <c r="B60" s="159" t="s">
        <v>31512</v>
      </c>
      <c r="C60" s="159" t="s">
        <v>31513</v>
      </c>
      <c r="D60" s="159" t="s">
        <v>31471</v>
      </c>
      <c r="E60" s="992">
        <v>650000</v>
      </c>
      <c r="F60" s="118" t="s">
        <v>4</v>
      </c>
    </row>
    <row r="61" spans="1:6" ht="47.25">
      <c r="A61" s="118">
        <v>50</v>
      </c>
      <c r="B61" s="159" t="s">
        <v>31514</v>
      </c>
      <c r="C61" s="159" t="s">
        <v>31515</v>
      </c>
      <c r="D61" s="159" t="s">
        <v>31516</v>
      </c>
      <c r="E61" s="992">
        <v>1200000</v>
      </c>
      <c r="F61" s="118" t="s">
        <v>4</v>
      </c>
    </row>
    <row r="62" spans="1:6" ht="47.25">
      <c r="A62" s="118">
        <v>51</v>
      </c>
      <c r="B62" s="159" t="s">
        <v>31517</v>
      </c>
      <c r="C62" s="159" t="s">
        <v>31518</v>
      </c>
      <c r="D62" s="162" t="s">
        <v>31950</v>
      </c>
      <c r="E62" s="992">
        <v>2000000</v>
      </c>
      <c r="F62" s="118" t="s">
        <v>4</v>
      </c>
    </row>
    <row r="63" spans="1:6" ht="47.25">
      <c r="A63" s="1373">
        <v>52</v>
      </c>
      <c r="B63" s="162" t="s">
        <v>31519</v>
      </c>
      <c r="C63" s="162" t="s">
        <v>31520</v>
      </c>
      <c r="D63" s="162" t="s">
        <v>31954</v>
      </c>
      <c r="E63" s="992">
        <v>800000</v>
      </c>
      <c r="F63" s="1373" t="s">
        <v>4</v>
      </c>
    </row>
    <row r="64" spans="1:6" ht="47.25">
      <c r="A64" s="118">
        <v>53</v>
      </c>
      <c r="B64" s="159" t="s">
        <v>31521</v>
      </c>
      <c r="C64" s="159" t="s">
        <v>31522</v>
      </c>
      <c r="D64" s="159" t="s">
        <v>31523</v>
      </c>
      <c r="E64" s="992">
        <v>400000</v>
      </c>
      <c r="F64" s="118" t="s">
        <v>4</v>
      </c>
    </row>
    <row r="65" spans="1:6" ht="15.75">
      <c r="A65" s="118"/>
      <c r="B65" s="2215" t="s">
        <v>2487</v>
      </c>
      <c r="C65" s="2216"/>
      <c r="D65" s="159"/>
      <c r="E65" s="1345"/>
      <c r="F65" s="118"/>
    </row>
    <row r="66" spans="1:6" ht="47.25">
      <c r="A66" s="118">
        <v>54</v>
      </c>
      <c r="B66" s="159" t="s">
        <v>31524</v>
      </c>
      <c r="C66" s="159" t="s">
        <v>31525</v>
      </c>
      <c r="D66" s="159" t="s">
        <v>904</v>
      </c>
      <c r="E66" s="992">
        <v>3376796</v>
      </c>
      <c r="F66" s="118" t="s">
        <v>4</v>
      </c>
    </row>
    <row r="67" spans="1:6" ht="47.25">
      <c r="A67" s="118">
        <v>55</v>
      </c>
      <c r="B67" s="159" t="s">
        <v>31526</v>
      </c>
      <c r="C67" s="159" t="s">
        <v>31527</v>
      </c>
      <c r="D67" s="159" t="s">
        <v>904</v>
      </c>
      <c r="E67" s="992">
        <v>1500000</v>
      </c>
      <c r="F67" s="118" t="s">
        <v>4</v>
      </c>
    </row>
    <row r="68" spans="1:6" ht="47.25">
      <c r="A68" s="118">
        <v>56</v>
      </c>
      <c r="B68" s="159" t="s">
        <v>31528</v>
      </c>
      <c r="C68" s="159" t="s">
        <v>31529</v>
      </c>
      <c r="D68" s="159" t="s">
        <v>31471</v>
      </c>
      <c r="E68" s="992">
        <v>650000</v>
      </c>
      <c r="F68" s="118" t="s">
        <v>4</v>
      </c>
    </row>
    <row r="69" spans="1:6" ht="83.25" customHeight="1">
      <c r="A69" s="118">
        <v>57</v>
      </c>
      <c r="B69" s="159" t="s">
        <v>31530</v>
      </c>
      <c r="C69" s="159" t="s">
        <v>31531</v>
      </c>
      <c r="D69" s="159" t="s">
        <v>31944</v>
      </c>
      <c r="E69" s="992">
        <v>1200000</v>
      </c>
      <c r="F69" s="118" t="s">
        <v>4</v>
      </c>
    </row>
    <row r="70" spans="1:6" ht="78.75">
      <c r="A70" s="118">
        <v>58</v>
      </c>
      <c r="B70" s="159" t="s">
        <v>31533</v>
      </c>
      <c r="C70" s="159" t="s">
        <v>31534</v>
      </c>
      <c r="D70" s="159" t="s">
        <v>31532</v>
      </c>
      <c r="E70" s="992">
        <v>1200000</v>
      </c>
      <c r="F70" s="118" t="s">
        <v>4</v>
      </c>
    </row>
    <row r="71" spans="1:6" ht="78.75">
      <c r="A71" s="118">
        <v>59</v>
      </c>
      <c r="B71" s="159" t="s">
        <v>31535</v>
      </c>
      <c r="C71" s="159" t="s">
        <v>31536</v>
      </c>
      <c r="D71" s="159" t="s">
        <v>31532</v>
      </c>
      <c r="E71" s="992">
        <v>1200000</v>
      </c>
      <c r="F71" s="118" t="s">
        <v>4</v>
      </c>
    </row>
    <row r="72" spans="1:6" ht="78.75">
      <c r="A72" s="118">
        <v>60</v>
      </c>
      <c r="B72" s="159" t="s">
        <v>31537</v>
      </c>
      <c r="C72" s="159" t="s">
        <v>31538</v>
      </c>
      <c r="D72" s="159" t="s">
        <v>31532</v>
      </c>
      <c r="E72" s="992">
        <v>1200000</v>
      </c>
      <c r="F72" s="118" t="s">
        <v>4</v>
      </c>
    </row>
    <row r="73" spans="1:6" ht="47.25">
      <c r="A73" s="118">
        <v>61</v>
      </c>
      <c r="B73" s="159" t="s">
        <v>31539</v>
      </c>
      <c r="C73" s="159" t="s">
        <v>31540</v>
      </c>
      <c r="D73" s="159" t="s">
        <v>31471</v>
      </c>
      <c r="E73" s="992">
        <v>650000</v>
      </c>
      <c r="F73" s="118" t="s">
        <v>4</v>
      </c>
    </row>
    <row r="74" spans="1:6" ht="47.25">
      <c r="A74" s="118">
        <v>62</v>
      </c>
      <c r="B74" s="159" t="s">
        <v>31541</v>
      </c>
      <c r="C74" s="159" t="s">
        <v>31542</v>
      </c>
      <c r="D74" s="159" t="s">
        <v>31471</v>
      </c>
      <c r="E74" s="992">
        <v>650000</v>
      </c>
      <c r="F74" s="118" t="s">
        <v>4</v>
      </c>
    </row>
    <row r="75" spans="1:6" ht="47.25">
      <c r="A75" s="118">
        <v>63</v>
      </c>
      <c r="B75" s="159" t="s">
        <v>31543</v>
      </c>
      <c r="C75" s="159" t="s">
        <v>31544</v>
      </c>
      <c r="D75" s="159" t="s">
        <v>31471</v>
      </c>
      <c r="E75" s="992">
        <v>650000</v>
      </c>
      <c r="F75" s="118" t="s">
        <v>4</v>
      </c>
    </row>
    <row r="76" spans="1:6" ht="78.75">
      <c r="A76" s="118">
        <v>64</v>
      </c>
      <c r="B76" s="159" t="s">
        <v>31545</v>
      </c>
      <c r="C76" s="159" t="s">
        <v>31546</v>
      </c>
      <c r="D76" s="159" t="s">
        <v>31532</v>
      </c>
      <c r="E76" s="992">
        <v>1200000</v>
      </c>
      <c r="F76" s="118" t="s">
        <v>4</v>
      </c>
    </row>
    <row r="77" spans="1:6" ht="78.75">
      <c r="A77" s="118">
        <v>65</v>
      </c>
      <c r="B77" s="159" t="s">
        <v>31547</v>
      </c>
      <c r="C77" s="159" t="s">
        <v>31548</v>
      </c>
      <c r="D77" s="159" t="s">
        <v>31532</v>
      </c>
      <c r="E77" s="992">
        <v>1200000</v>
      </c>
      <c r="F77" s="118" t="s">
        <v>4</v>
      </c>
    </row>
    <row r="78" spans="1:6" ht="47.25">
      <c r="A78" s="118">
        <v>66</v>
      </c>
      <c r="B78" s="159" t="s">
        <v>31549</v>
      </c>
      <c r="C78" s="159" t="s">
        <v>31550</v>
      </c>
      <c r="D78" s="159" t="s">
        <v>31471</v>
      </c>
      <c r="E78" s="992">
        <v>650000</v>
      </c>
      <c r="F78" s="118" t="s">
        <v>4</v>
      </c>
    </row>
    <row r="79" spans="1:6" ht="78.75">
      <c r="A79" s="118">
        <v>67</v>
      </c>
      <c r="B79" s="159" t="s">
        <v>31551</v>
      </c>
      <c r="C79" s="159" t="s">
        <v>31552</v>
      </c>
      <c r="D79" s="159" t="s">
        <v>31532</v>
      </c>
      <c r="E79" s="992">
        <v>1200000</v>
      </c>
      <c r="F79" s="118" t="s">
        <v>4</v>
      </c>
    </row>
    <row r="80" spans="1:6" ht="47.25">
      <c r="A80" s="118">
        <v>68</v>
      </c>
      <c r="B80" s="159" t="s">
        <v>31553</v>
      </c>
      <c r="C80" s="159" t="s">
        <v>31554</v>
      </c>
      <c r="D80" s="159" t="s">
        <v>31471</v>
      </c>
      <c r="E80" s="992">
        <v>650000</v>
      </c>
      <c r="F80" s="118" t="s">
        <v>4</v>
      </c>
    </row>
    <row r="81" spans="1:7" ht="47.25">
      <c r="A81" s="118">
        <v>69</v>
      </c>
      <c r="B81" s="159" t="s">
        <v>31555</v>
      </c>
      <c r="C81" s="159" t="s">
        <v>31556</v>
      </c>
      <c r="D81" s="159" t="s">
        <v>904</v>
      </c>
      <c r="E81" s="992">
        <v>1500000</v>
      </c>
      <c r="F81" s="118" t="s">
        <v>4</v>
      </c>
    </row>
    <row r="82" spans="1:7" ht="47.25">
      <c r="A82" s="118">
        <v>70</v>
      </c>
      <c r="B82" s="159" t="s">
        <v>31557</v>
      </c>
      <c r="C82" s="159" t="s">
        <v>31558</v>
      </c>
      <c r="D82" s="159" t="s">
        <v>31471</v>
      </c>
      <c r="E82" s="992">
        <v>650000</v>
      </c>
      <c r="F82" s="118" t="s">
        <v>4</v>
      </c>
    </row>
    <row r="83" spans="1:7" ht="63">
      <c r="A83" s="118">
        <v>71</v>
      </c>
      <c r="B83" s="159" t="s">
        <v>31559</v>
      </c>
      <c r="C83" s="159" t="s">
        <v>31560</v>
      </c>
      <c r="D83" s="159" t="s">
        <v>31561</v>
      </c>
      <c r="E83" s="992">
        <v>650000</v>
      </c>
      <c r="F83" s="118" t="s">
        <v>4</v>
      </c>
    </row>
    <row r="84" spans="1:7" ht="47.25">
      <c r="A84" s="118">
        <v>72</v>
      </c>
      <c r="B84" s="159" t="s">
        <v>31562</v>
      </c>
      <c r="C84" s="159" t="s">
        <v>31563</v>
      </c>
      <c r="D84" s="159" t="s">
        <v>31471</v>
      </c>
      <c r="E84" s="992">
        <v>650000</v>
      </c>
      <c r="F84" s="118" t="s">
        <v>4</v>
      </c>
    </row>
    <row r="85" spans="1:7" ht="63">
      <c r="A85" s="118">
        <v>73</v>
      </c>
      <c r="B85" s="159" t="s">
        <v>31564</v>
      </c>
      <c r="C85" s="159" t="s">
        <v>31565</v>
      </c>
      <c r="D85" s="159" t="s">
        <v>31486</v>
      </c>
      <c r="E85" s="992">
        <v>1500000</v>
      </c>
      <c r="F85" s="118" t="s">
        <v>4</v>
      </c>
    </row>
    <row r="86" spans="1:7" ht="78.75">
      <c r="A86" s="118">
        <v>74</v>
      </c>
      <c r="B86" s="159" t="s">
        <v>31566</v>
      </c>
      <c r="C86" s="159" t="s">
        <v>31567</v>
      </c>
      <c r="D86" s="159" t="s">
        <v>31532</v>
      </c>
      <c r="E86" s="992">
        <v>1200000</v>
      </c>
      <c r="F86" s="118" t="s">
        <v>4</v>
      </c>
    </row>
    <row r="87" spans="1:7" ht="47.25">
      <c r="A87" s="118">
        <v>75</v>
      </c>
      <c r="B87" s="159" t="s">
        <v>31568</v>
      </c>
      <c r="C87" s="159" t="s">
        <v>31569</v>
      </c>
      <c r="D87" s="159" t="s">
        <v>31471</v>
      </c>
      <c r="E87" s="992">
        <v>650000</v>
      </c>
      <c r="F87" s="118" t="s">
        <v>4</v>
      </c>
    </row>
    <row r="88" spans="1:7" ht="47.25">
      <c r="A88" s="118">
        <v>76</v>
      </c>
      <c r="B88" s="159" t="s">
        <v>31570</v>
      </c>
      <c r="C88" s="159" t="s">
        <v>31571</v>
      </c>
      <c r="D88" s="159" t="s">
        <v>31471</v>
      </c>
      <c r="E88" s="992">
        <v>650000</v>
      </c>
      <c r="F88" s="118" t="s">
        <v>4</v>
      </c>
    </row>
    <row r="89" spans="1:7" ht="47.25">
      <c r="A89" s="118">
        <v>77</v>
      </c>
      <c r="B89" s="159" t="s">
        <v>31572</v>
      </c>
      <c r="C89" s="159" t="s">
        <v>31573</v>
      </c>
      <c r="D89" s="159" t="s">
        <v>31471</v>
      </c>
      <c r="E89" s="992">
        <v>650000</v>
      </c>
      <c r="F89" s="118" t="s">
        <v>4</v>
      </c>
    </row>
    <row r="90" spans="1:7" ht="47.25">
      <c r="A90" s="118">
        <v>78</v>
      </c>
      <c r="B90" s="159" t="s">
        <v>31574</v>
      </c>
      <c r="C90" s="159" t="s">
        <v>31575</v>
      </c>
      <c r="D90" s="159" t="s">
        <v>31471</v>
      </c>
      <c r="E90" s="992">
        <v>650000</v>
      </c>
      <c r="F90" s="118" t="s">
        <v>4</v>
      </c>
    </row>
    <row r="91" spans="1:7" ht="47.25">
      <c r="A91" s="118">
        <v>79</v>
      </c>
      <c r="B91" s="159" t="s">
        <v>31576</v>
      </c>
      <c r="C91" s="159" t="s">
        <v>31577</v>
      </c>
      <c r="D91" s="159" t="s">
        <v>31471</v>
      </c>
      <c r="E91" s="992">
        <v>650000</v>
      </c>
      <c r="F91" s="118" t="s">
        <v>4</v>
      </c>
    </row>
    <row r="92" spans="1:7" ht="47.25">
      <c r="A92" s="1368">
        <v>80</v>
      </c>
      <c r="B92" s="290" t="s">
        <v>31578</v>
      </c>
      <c r="C92" s="290" t="s">
        <v>31579</v>
      </c>
      <c r="D92" s="290" t="s">
        <v>31471</v>
      </c>
      <c r="E92" s="1370">
        <v>650000</v>
      </c>
      <c r="F92" s="1368" t="s">
        <v>4</v>
      </c>
      <c r="G92" s="1365" t="s">
        <v>31580</v>
      </c>
    </row>
    <row r="93" spans="1:7" s="1363" customFormat="1" ht="15.75">
      <c r="A93" s="473"/>
      <c r="B93" s="2186" t="s">
        <v>662</v>
      </c>
      <c r="C93" s="2188"/>
      <c r="D93" s="253"/>
      <c r="E93" s="569"/>
      <c r="F93" s="473"/>
    </row>
    <row r="94" spans="1:7" ht="47.25">
      <c r="A94" s="1368">
        <v>81</v>
      </c>
      <c r="B94" s="290" t="s">
        <v>31581</v>
      </c>
      <c r="C94" s="290" t="s">
        <v>31582</v>
      </c>
      <c r="D94" s="290" t="s">
        <v>31583</v>
      </c>
      <c r="E94" s="1370">
        <v>400000</v>
      </c>
      <c r="F94" s="1368" t="s">
        <v>4</v>
      </c>
    </row>
    <row r="95" spans="1:7" ht="31.5">
      <c r="A95" s="1368">
        <v>82</v>
      </c>
      <c r="B95" s="290" t="s">
        <v>31584</v>
      </c>
      <c r="C95" s="290" t="s">
        <v>31585</v>
      </c>
      <c r="D95" s="290" t="s">
        <v>31583</v>
      </c>
      <c r="E95" s="1370">
        <v>400000</v>
      </c>
      <c r="F95" s="1368" t="s">
        <v>4</v>
      </c>
    </row>
    <row r="96" spans="1:7" ht="31.5">
      <c r="A96" s="1368">
        <v>83</v>
      </c>
      <c r="B96" s="290" t="s">
        <v>31586</v>
      </c>
      <c r="C96" s="290" t="s">
        <v>31587</v>
      </c>
      <c r="D96" s="290" t="s">
        <v>31583</v>
      </c>
      <c r="E96" s="1370">
        <v>400000</v>
      </c>
      <c r="F96" s="1368" t="s">
        <v>4</v>
      </c>
      <c r="G96" s="1365" t="s">
        <v>31580</v>
      </c>
    </row>
    <row r="97" spans="1:6" ht="31.5">
      <c r="A97" s="1368">
        <v>84</v>
      </c>
      <c r="B97" s="290" t="s">
        <v>31588</v>
      </c>
      <c r="C97" s="290" t="s">
        <v>31589</v>
      </c>
      <c r="D97" s="290" t="s">
        <v>3666</v>
      </c>
      <c r="E97" s="1370">
        <v>1500000</v>
      </c>
      <c r="F97" s="1369" t="s">
        <v>4</v>
      </c>
    </row>
    <row r="98" spans="1:6" s="1363" customFormat="1" ht="15.75">
      <c r="A98" s="473" t="s">
        <v>31590</v>
      </c>
      <c r="B98" s="473"/>
      <c r="C98" s="473"/>
      <c r="D98" s="473"/>
      <c r="E98" s="569">
        <f>SUM(E6:E97)</f>
        <v>109040875.52</v>
      </c>
      <c r="F98" s="473"/>
    </row>
    <row r="99" spans="1:6" ht="95.25" customHeight="1">
      <c r="A99" s="2168" t="s">
        <v>1391</v>
      </c>
      <c r="B99" s="2168"/>
      <c r="C99" s="2168"/>
      <c r="D99" s="2168" t="s">
        <v>1392</v>
      </c>
      <c r="E99" s="2168"/>
      <c r="F99" s="2168"/>
    </row>
  </sheetData>
  <mergeCells count="13">
    <mergeCell ref="A1:F1"/>
    <mergeCell ref="A2:F2"/>
    <mergeCell ref="A3:F3"/>
    <mergeCell ref="B5:C5"/>
    <mergeCell ref="B15:C15"/>
    <mergeCell ref="B17:C17"/>
    <mergeCell ref="D99:F99"/>
    <mergeCell ref="B19:C19"/>
    <mergeCell ref="B21:C21"/>
    <mergeCell ref="B24:C24"/>
    <mergeCell ref="B65:C65"/>
    <mergeCell ref="B93:C93"/>
    <mergeCell ref="A99:C99"/>
  </mergeCells>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sheetPr>
    <tabColor rgb="FFFF0000"/>
  </sheetPr>
  <dimension ref="A1:F104"/>
  <sheetViews>
    <sheetView topLeftCell="A31" workbookViewId="0">
      <selection activeCell="D36" sqref="D36"/>
    </sheetView>
  </sheetViews>
  <sheetFormatPr defaultRowHeight="15"/>
  <cols>
    <col min="1" max="1" width="6.7109375" style="1631" customWidth="1"/>
    <col min="2" max="2" width="14.7109375" style="1631" customWidth="1"/>
    <col min="3" max="3" width="42.5703125" style="1631" customWidth="1"/>
    <col min="4" max="4" width="24.140625" style="126" customWidth="1"/>
    <col min="5" max="5" width="21.140625" style="1604" customWidth="1"/>
    <col min="6" max="6" width="10.28515625" style="91" customWidth="1"/>
    <col min="7" max="16384" width="9.140625" style="1631"/>
  </cols>
  <sheetData>
    <row r="1" spans="1:6" s="128" customFormat="1" ht="15.75">
      <c r="A1" s="2149" t="s">
        <v>133</v>
      </c>
      <c r="B1" s="2149"/>
      <c r="C1" s="2149"/>
      <c r="D1" s="2149"/>
      <c r="E1" s="2149"/>
      <c r="F1" s="2149"/>
    </row>
    <row r="2" spans="1:6" s="128" customFormat="1" ht="15.75">
      <c r="A2" s="2149" t="s">
        <v>39153</v>
      </c>
      <c r="B2" s="2149"/>
      <c r="C2" s="2149"/>
      <c r="D2" s="2149"/>
      <c r="E2" s="2149"/>
      <c r="F2" s="2149"/>
    </row>
    <row r="3" spans="1:6" s="128" customFormat="1" ht="15.75">
      <c r="A3" s="2149" t="s">
        <v>140</v>
      </c>
      <c r="B3" s="2149"/>
      <c r="C3" s="2149"/>
      <c r="D3" s="2149"/>
      <c r="E3" s="2149"/>
      <c r="F3" s="2149"/>
    </row>
    <row r="4" spans="1:6" s="128" customFormat="1" ht="31.5">
      <c r="A4" s="46" t="s">
        <v>13601</v>
      </c>
      <c r="B4" s="47" t="s">
        <v>676</v>
      </c>
      <c r="C4" s="47" t="s">
        <v>463</v>
      </c>
      <c r="D4" s="47" t="s">
        <v>788</v>
      </c>
      <c r="E4" s="1395" t="s">
        <v>1741</v>
      </c>
      <c r="F4" s="1288" t="s">
        <v>6635</v>
      </c>
    </row>
    <row r="5" spans="1:6" s="128" customFormat="1" ht="21.75" customHeight="1">
      <c r="A5" s="49"/>
      <c r="B5" s="2454" t="s">
        <v>14721</v>
      </c>
      <c r="C5" s="2454"/>
      <c r="D5" s="2454"/>
      <c r="E5" s="70"/>
      <c r="F5" s="118"/>
    </row>
    <row r="6" spans="1:6" ht="31.5">
      <c r="A6" s="49">
        <v>1</v>
      </c>
      <c r="B6" s="147" t="s">
        <v>464</v>
      </c>
      <c r="C6" s="1665" t="s">
        <v>39154</v>
      </c>
      <c r="D6" s="147" t="s">
        <v>3</v>
      </c>
      <c r="E6" s="1715">
        <v>2700000</v>
      </c>
      <c r="F6" s="66" t="s">
        <v>4</v>
      </c>
    </row>
    <row r="7" spans="1:6" ht="110.25">
      <c r="A7" s="49">
        <v>2</v>
      </c>
      <c r="B7" s="147" t="s">
        <v>5</v>
      </c>
      <c r="C7" s="1665" t="s">
        <v>39155</v>
      </c>
      <c r="D7" s="147" t="s">
        <v>39281</v>
      </c>
      <c r="E7" s="1715">
        <v>1202452.53</v>
      </c>
      <c r="F7" s="66" t="s">
        <v>4</v>
      </c>
    </row>
    <row r="8" spans="1:6" ht="31.5">
      <c r="A8" s="49">
        <v>3</v>
      </c>
      <c r="B8" s="147" t="s">
        <v>7</v>
      </c>
      <c r="C8" s="1665" t="s">
        <v>39156</v>
      </c>
      <c r="D8" s="147" t="s">
        <v>9</v>
      </c>
      <c r="E8" s="684">
        <v>200000</v>
      </c>
      <c r="F8" s="66" t="s">
        <v>4</v>
      </c>
    </row>
    <row r="9" spans="1:6" ht="31.5">
      <c r="A9" s="49">
        <v>4</v>
      </c>
      <c r="B9" s="147" t="s">
        <v>10</v>
      </c>
      <c r="C9" s="1665" t="s">
        <v>39157</v>
      </c>
      <c r="D9" s="147" t="s">
        <v>175</v>
      </c>
      <c r="E9" s="684">
        <v>80000</v>
      </c>
      <c r="F9" s="66" t="s">
        <v>4</v>
      </c>
    </row>
    <row r="10" spans="1:6" ht="47.25">
      <c r="A10" s="49">
        <v>5</v>
      </c>
      <c r="B10" s="147" t="s">
        <v>176</v>
      </c>
      <c r="C10" s="1665" t="s">
        <v>39158</v>
      </c>
      <c r="D10" s="147" t="s">
        <v>22145</v>
      </c>
      <c r="E10" s="684">
        <v>2360000</v>
      </c>
      <c r="F10" s="66" t="s">
        <v>4</v>
      </c>
    </row>
    <row r="11" spans="1:6" ht="15.75">
      <c r="A11" s="49"/>
      <c r="B11" s="2493" t="s">
        <v>207</v>
      </c>
      <c r="C11" s="2495"/>
      <c r="D11" s="147"/>
      <c r="E11" s="684"/>
      <c r="F11" s="66"/>
    </row>
    <row r="12" spans="1:6" ht="78.75">
      <c r="A12" s="49">
        <v>6</v>
      </c>
      <c r="B12" s="147" t="s">
        <v>195</v>
      </c>
      <c r="C12" s="1665" t="s">
        <v>39159</v>
      </c>
      <c r="D12" s="66" t="s">
        <v>22</v>
      </c>
      <c r="E12" s="364">
        <v>5738993.4500000002</v>
      </c>
      <c r="F12" s="66" t="s">
        <v>4</v>
      </c>
    </row>
    <row r="13" spans="1:6" ht="15.75">
      <c r="A13" s="49"/>
      <c r="B13" s="2192" t="s">
        <v>3161</v>
      </c>
      <c r="C13" s="2193"/>
      <c r="D13" s="2194"/>
      <c r="E13" s="364"/>
      <c r="F13" s="66"/>
    </row>
    <row r="14" spans="1:6" ht="78.75">
      <c r="A14" s="49">
        <v>7</v>
      </c>
      <c r="B14" s="147" t="s">
        <v>5</v>
      </c>
      <c r="C14" s="60" t="s">
        <v>39160</v>
      </c>
      <c r="D14" s="147" t="s">
        <v>5054</v>
      </c>
      <c r="E14" s="1623">
        <v>171226.27</v>
      </c>
      <c r="F14" s="66" t="s">
        <v>4</v>
      </c>
    </row>
    <row r="15" spans="1:6" ht="63">
      <c r="A15" s="49">
        <v>8</v>
      </c>
      <c r="B15" s="147" t="s">
        <v>176</v>
      </c>
      <c r="C15" s="60" t="s">
        <v>39161</v>
      </c>
      <c r="D15" s="147" t="s">
        <v>39162</v>
      </c>
      <c r="E15" s="1623">
        <v>1900000</v>
      </c>
      <c r="F15" s="66" t="s">
        <v>4</v>
      </c>
    </row>
    <row r="16" spans="1:6" ht="93" customHeight="1">
      <c r="A16" s="49">
        <v>9</v>
      </c>
      <c r="B16" s="147" t="s">
        <v>360</v>
      </c>
      <c r="C16" s="60" t="s">
        <v>39163</v>
      </c>
      <c r="D16" s="147" t="s">
        <v>1736</v>
      </c>
      <c r="E16" s="1623">
        <v>1200000</v>
      </c>
      <c r="F16" s="66" t="s">
        <v>4</v>
      </c>
    </row>
    <row r="17" spans="1:6" ht="15.75">
      <c r="A17" s="49"/>
      <c r="B17" s="2192" t="s">
        <v>593</v>
      </c>
      <c r="C17" s="2194"/>
      <c r="D17" s="147"/>
      <c r="E17" s="1666"/>
      <c r="F17" s="66"/>
    </row>
    <row r="18" spans="1:6" ht="76.5" customHeight="1">
      <c r="A18" s="49">
        <v>12</v>
      </c>
      <c r="B18" s="147" t="s">
        <v>39</v>
      </c>
      <c r="C18" s="1665" t="s">
        <v>39166</v>
      </c>
      <c r="D18" s="147" t="s">
        <v>41614</v>
      </c>
      <c r="E18" s="684">
        <v>13260219</v>
      </c>
      <c r="F18" s="66" t="s">
        <v>4</v>
      </c>
    </row>
    <row r="19" spans="1:6" ht="72" customHeight="1">
      <c r="A19" s="49">
        <v>13</v>
      </c>
      <c r="B19" s="147" t="s">
        <v>596</v>
      </c>
      <c r="C19" s="1665" t="s">
        <v>39167</v>
      </c>
      <c r="D19" s="147" t="s">
        <v>41615</v>
      </c>
      <c r="E19" s="247">
        <v>9000000</v>
      </c>
      <c r="F19" s="66" t="s">
        <v>4</v>
      </c>
    </row>
    <row r="20" spans="1:6" ht="47.25">
      <c r="A20" s="49">
        <v>14</v>
      </c>
      <c r="B20" s="147" t="s">
        <v>1399</v>
      </c>
      <c r="C20" s="1665" t="s">
        <v>39168</v>
      </c>
      <c r="D20" s="147" t="s">
        <v>41616</v>
      </c>
      <c r="E20" s="381">
        <v>5000000</v>
      </c>
      <c r="F20" s="66" t="s">
        <v>4</v>
      </c>
    </row>
    <row r="21" spans="1:6" ht="15.75">
      <c r="A21" s="49"/>
      <c r="B21" s="1112" t="s">
        <v>15</v>
      </c>
      <c r="C21" s="1148"/>
      <c r="D21" s="377"/>
      <c r="E21" s="1716">
        <f>SUM(E6:E20)</f>
        <v>42812891.25</v>
      </c>
      <c r="F21" s="66"/>
    </row>
    <row r="22" spans="1:6" ht="105.75" customHeight="1">
      <c r="A22" s="2143" t="s">
        <v>39556</v>
      </c>
      <c r="B22" s="2143"/>
      <c r="C22" s="2143"/>
      <c r="D22" s="2143" t="s">
        <v>1392</v>
      </c>
      <c r="E22" s="2143"/>
      <c r="F22" s="2143"/>
    </row>
    <row r="23" spans="1:6" ht="15.75">
      <c r="A23" s="49"/>
      <c r="B23" s="1007"/>
      <c r="C23" s="104"/>
      <c r="D23" s="147"/>
      <c r="E23" s="1623"/>
      <c r="F23" s="66"/>
    </row>
    <row r="24" spans="1:6" ht="15.75">
      <c r="A24" s="49"/>
      <c r="B24" s="1007"/>
      <c r="C24" s="104"/>
      <c r="D24" s="147"/>
      <c r="E24" s="1623"/>
      <c r="F24" s="66"/>
    </row>
    <row r="25" spans="1:6" ht="15.75">
      <c r="A25" s="49"/>
      <c r="B25" s="1007"/>
      <c r="C25" s="104"/>
      <c r="D25" s="147"/>
      <c r="E25" s="1623"/>
      <c r="F25" s="66"/>
    </row>
    <row r="26" spans="1:6" ht="15.75">
      <c r="A26" s="49"/>
      <c r="B26" s="1007"/>
      <c r="C26" s="104"/>
      <c r="D26" s="147"/>
      <c r="E26" s="1623"/>
      <c r="F26" s="66"/>
    </row>
    <row r="27" spans="1:6" ht="15.75">
      <c r="A27" s="49"/>
      <c r="B27" s="1007"/>
      <c r="C27" s="104"/>
      <c r="D27" s="147"/>
      <c r="E27" s="1623"/>
      <c r="F27" s="66"/>
    </row>
    <row r="28" spans="1:6" ht="15.75">
      <c r="A28" s="49"/>
      <c r="B28" s="1007"/>
      <c r="C28" s="104"/>
      <c r="D28" s="147"/>
      <c r="E28" s="1623"/>
      <c r="F28" s="66"/>
    </row>
    <row r="29" spans="1:6" ht="15.75">
      <c r="A29" s="49"/>
      <c r="B29" s="1007"/>
      <c r="C29" s="104"/>
      <c r="D29" s="147"/>
      <c r="E29" s="1623"/>
      <c r="F29" s="66"/>
    </row>
    <row r="30" spans="1:6" ht="15.75">
      <c r="A30" s="49"/>
      <c r="B30" s="1007"/>
      <c r="C30" s="104"/>
      <c r="D30" s="147"/>
      <c r="E30" s="1623"/>
      <c r="F30" s="66"/>
    </row>
    <row r="31" spans="1:6" ht="15.75">
      <c r="A31" s="49"/>
      <c r="B31" s="1007"/>
      <c r="C31" s="104"/>
      <c r="D31" s="147"/>
      <c r="E31" s="1623"/>
      <c r="F31" s="66"/>
    </row>
    <row r="32" spans="1:6" ht="15.75">
      <c r="A32" s="49"/>
      <c r="B32" s="1007"/>
      <c r="C32" s="104"/>
      <c r="D32" s="147"/>
      <c r="E32" s="1623"/>
      <c r="F32" s="66"/>
    </row>
    <row r="33" spans="1:6" ht="15.75">
      <c r="A33" s="49"/>
      <c r="B33" s="1007"/>
      <c r="C33" s="104"/>
      <c r="D33" s="147"/>
      <c r="E33" s="1623"/>
      <c r="F33" s="66"/>
    </row>
    <row r="34" spans="1:6" ht="15.75">
      <c r="A34" s="49"/>
      <c r="B34" s="1007"/>
      <c r="C34" s="104"/>
      <c r="D34" s="147"/>
      <c r="E34" s="1623"/>
      <c r="F34" s="66"/>
    </row>
    <row r="35" spans="1:6" ht="15.75">
      <c r="A35" s="49"/>
      <c r="B35" s="1007"/>
      <c r="C35" s="104"/>
      <c r="D35" s="147"/>
      <c r="E35" s="1623"/>
      <c r="F35" s="66"/>
    </row>
    <row r="36" spans="1:6" ht="15.75">
      <c r="A36" s="49"/>
      <c r="B36" s="1007"/>
      <c r="C36" s="104"/>
      <c r="D36" s="147"/>
      <c r="E36" s="1623"/>
      <c r="F36" s="66"/>
    </row>
    <row r="37" spans="1:6" ht="15.75">
      <c r="A37" s="49"/>
      <c r="B37" s="1007"/>
      <c r="C37" s="104"/>
      <c r="D37" s="147"/>
      <c r="E37" s="1623"/>
      <c r="F37" s="66"/>
    </row>
    <row r="38" spans="1:6" ht="15.75">
      <c r="A38" s="49"/>
      <c r="B38" s="1007"/>
      <c r="C38" s="104"/>
      <c r="D38" s="147"/>
      <c r="E38" s="1623"/>
      <c r="F38" s="66"/>
    </row>
    <row r="39" spans="1:6" ht="15.75">
      <c r="A39" s="49"/>
      <c r="B39" s="1007"/>
      <c r="C39" s="104"/>
      <c r="D39" s="147"/>
      <c r="E39" s="1623"/>
      <c r="F39" s="66"/>
    </row>
    <row r="40" spans="1:6" ht="15.75">
      <c r="A40" s="2149" t="s">
        <v>133</v>
      </c>
      <c r="B40" s="2149"/>
      <c r="C40" s="2149"/>
      <c r="D40" s="2149"/>
      <c r="E40" s="2149"/>
      <c r="F40" s="2149"/>
    </row>
    <row r="41" spans="1:6" ht="15.75">
      <c r="A41" s="2149" t="s">
        <v>39153</v>
      </c>
      <c r="B41" s="2149"/>
      <c r="C41" s="2149"/>
      <c r="D41" s="2149"/>
      <c r="E41" s="2149"/>
      <c r="F41" s="2149"/>
    </row>
    <row r="42" spans="1:6" ht="15.75">
      <c r="A42" s="2149" t="s">
        <v>140</v>
      </c>
      <c r="B42" s="2149"/>
      <c r="C42" s="2149"/>
      <c r="D42" s="2149"/>
      <c r="E42" s="2149"/>
      <c r="F42" s="2149"/>
    </row>
    <row r="43" spans="1:6" ht="15.75">
      <c r="A43" s="46" t="s">
        <v>13601</v>
      </c>
      <c r="B43" s="870" t="s">
        <v>676</v>
      </c>
      <c r="C43" s="47" t="s">
        <v>463</v>
      </c>
      <c r="D43" s="47" t="s">
        <v>788</v>
      </c>
      <c r="E43" s="1395" t="s">
        <v>1741</v>
      </c>
      <c r="F43" s="1288" t="s">
        <v>6635</v>
      </c>
    </row>
    <row r="44" spans="1:6" ht="15.75">
      <c r="A44" s="49"/>
      <c r="B44" s="2192" t="s">
        <v>149</v>
      </c>
      <c r="C44" s="2194"/>
      <c r="D44" s="147"/>
      <c r="E44" s="1623"/>
      <c r="F44" s="66"/>
    </row>
    <row r="45" spans="1:6" ht="94.5">
      <c r="A45" s="96"/>
      <c r="B45" s="98" t="s">
        <v>2209</v>
      </c>
      <c r="C45" s="98" t="s">
        <v>39164</v>
      </c>
      <c r="D45" s="98" t="s">
        <v>39296</v>
      </c>
      <c r="E45" s="1666">
        <v>2180817.5104</v>
      </c>
      <c r="F45" s="168" t="s">
        <v>4</v>
      </c>
    </row>
    <row r="46" spans="1:6" ht="15.75">
      <c r="A46" s="49"/>
      <c r="B46" s="2511" t="s">
        <v>555</v>
      </c>
      <c r="C46" s="2513"/>
      <c r="D46" s="147"/>
      <c r="E46" s="1666"/>
      <c r="F46" s="66"/>
    </row>
    <row r="47" spans="1:6" ht="189">
      <c r="A47" s="49"/>
      <c r="B47" s="147" t="s">
        <v>247</v>
      </c>
      <c r="C47" s="147" t="s">
        <v>39165</v>
      </c>
      <c r="D47" s="147" t="s">
        <v>39282</v>
      </c>
      <c r="E47" s="1666">
        <v>2180817.5104</v>
      </c>
      <c r="F47" s="66" t="s">
        <v>4</v>
      </c>
    </row>
    <row r="48" spans="1:6" ht="15.75">
      <c r="A48" s="49"/>
      <c r="B48" s="2192" t="s">
        <v>480</v>
      </c>
      <c r="C48" s="2194"/>
      <c r="D48" s="147"/>
      <c r="E48" s="381"/>
      <c r="F48" s="66"/>
    </row>
    <row r="49" spans="1:6" ht="47.25">
      <c r="A49" s="49"/>
      <c r="B49" s="50" t="s">
        <v>39169</v>
      </c>
      <c r="C49" s="1665" t="s">
        <v>39170</v>
      </c>
      <c r="D49" s="60" t="s">
        <v>39171</v>
      </c>
      <c r="E49" s="146">
        <v>2500000</v>
      </c>
      <c r="F49" s="66" t="s">
        <v>4</v>
      </c>
    </row>
    <row r="50" spans="1:6" ht="31.5">
      <c r="A50" s="49"/>
      <c r="B50" s="50" t="s">
        <v>39172</v>
      </c>
      <c r="C50" s="1665" t="s">
        <v>39173</v>
      </c>
      <c r="D50" s="60" t="s">
        <v>39174</v>
      </c>
      <c r="E50" s="146">
        <v>600000</v>
      </c>
      <c r="F50" s="66" t="s">
        <v>4</v>
      </c>
    </row>
    <row r="51" spans="1:6" ht="47.25">
      <c r="A51" s="49"/>
      <c r="B51" s="50" t="s">
        <v>39175</v>
      </c>
      <c r="C51" s="1665" t="s">
        <v>39176</v>
      </c>
      <c r="D51" s="60" t="s">
        <v>39177</v>
      </c>
      <c r="E51" s="146">
        <v>1200000</v>
      </c>
      <c r="F51" s="66" t="s">
        <v>4</v>
      </c>
    </row>
    <row r="52" spans="1:6" ht="110.25">
      <c r="A52" s="96"/>
      <c r="B52" s="143" t="s">
        <v>39178</v>
      </c>
      <c r="C52" s="1669" t="s">
        <v>39179</v>
      </c>
      <c r="D52" s="97" t="s">
        <v>39295</v>
      </c>
      <c r="E52" s="146">
        <v>1000000</v>
      </c>
      <c r="F52" s="168" t="s">
        <v>4</v>
      </c>
    </row>
    <row r="53" spans="1:6" ht="47.25">
      <c r="A53" s="49"/>
      <c r="B53" s="75" t="s">
        <v>39180</v>
      </c>
      <c r="C53" s="1665" t="s">
        <v>39181</v>
      </c>
      <c r="D53" s="60" t="s">
        <v>39182</v>
      </c>
      <c r="E53" s="146">
        <v>1000000</v>
      </c>
      <c r="F53" s="66" t="s">
        <v>4</v>
      </c>
    </row>
    <row r="54" spans="1:6" ht="47.25">
      <c r="A54" s="49"/>
      <c r="B54" s="108" t="s">
        <v>33275</v>
      </c>
      <c r="C54" s="1665" t="s">
        <v>39183</v>
      </c>
      <c r="D54" s="60" t="s">
        <v>39182</v>
      </c>
      <c r="E54" s="146">
        <v>1000000</v>
      </c>
      <c r="F54" s="66" t="s">
        <v>4</v>
      </c>
    </row>
    <row r="55" spans="1:6" ht="63">
      <c r="A55" s="49"/>
      <c r="B55" s="108" t="s">
        <v>39184</v>
      </c>
      <c r="C55" s="1665" t="s">
        <v>39185</v>
      </c>
      <c r="D55" s="60" t="s">
        <v>39186</v>
      </c>
      <c r="E55" s="146">
        <v>1000000</v>
      </c>
      <c r="F55" s="66" t="s">
        <v>4</v>
      </c>
    </row>
    <row r="56" spans="1:6" ht="47.25">
      <c r="A56" s="49"/>
      <c r="B56" s="50" t="s">
        <v>39187</v>
      </c>
      <c r="C56" s="1665" t="s">
        <v>39188</v>
      </c>
      <c r="D56" s="60" t="s">
        <v>39177</v>
      </c>
      <c r="E56" s="146">
        <v>1200000</v>
      </c>
      <c r="F56" s="66" t="s">
        <v>4</v>
      </c>
    </row>
    <row r="57" spans="1:6" ht="47.25">
      <c r="A57" s="49"/>
      <c r="B57" s="107" t="s">
        <v>39189</v>
      </c>
      <c r="C57" s="1665" t="s">
        <v>39190</v>
      </c>
      <c r="D57" s="60" t="s">
        <v>39177</v>
      </c>
      <c r="E57" s="146">
        <v>1200000</v>
      </c>
      <c r="F57" s="66" t="s">
        <v>4</v>
      </c>
    </row>
    <row r="58" spans="1:6" ht="47.25">
      <c r="A58" s="49"/>
      <c r="B58" s="50" t="s">
        <v>9795</v>
      </c>
      <c r="C58" s="1665" t="s">
        <v>39191</v>
      </c>
      <c r="D58" s="60" t="s">
        <v>39177</v>
      </c>
      <c r="E58" s="146">
        <v>1200000</v>
      </c>
      <c r="F58" s="66" t="s">
        <v>4</v>
      </c>
    </row>
    <row r="59" spans="1:6" ht="47.25">
      <c r="A59" s="49"/>
      <c r="B59" s="50" t="s">
        <v>39192</v>
      </c>
      <c r="C59" s="1665" t="s">
        <v>39193</v>
      </c>
      <c r="D59" s="60" t="s">
        <v>39194</v>
      </c>
      <c r="E59" s="146">
        <v>150000</v>
      </c>
      <c r="F59" s="66" t="s">
        <v>118</v>
      </c>
    </row>
    <row r="60" spans="1:6" ht="47.25">
      <c r="A60" s="49"/>
      <c r="B60" s="50" t="s">
        <v>39195</v>
      </c>
      <c r="C60" s="1665" t="s">
        <v>39196</v>
      </c>
      <c r="D60" s="60" t="s">
        <v>39197</v>
      </c>
      <c r="E60" s="146">
        <v>150000</v>
      </c>
      <c r="F60" s="66" t="s">
        <v>118</v>
      </c>
    </row>
    <row r="61" spans="1:6" ht="15.75">
      <c r="A61" s="49"/>
      <c r="B61" s="2152" t="s">
        <v>1353</v>
      </c>
      <c r="C61" s="2153"/>
      <c r="D61" s="147"/>
      <c r="E61" s="189"/>
      <c r="F61" s="66"/>
    </row>
    <row r="62" spans="1:6" ht="47.25">
      <c r="A62" s="49"/>
      <c r="B62" s="51" t="s">
        <v>39198</v>
      </c>
      <c r="C62" s="1665" t="s">
        <v>39199</v>
      </c>
      <c r="D62" s="60" t="s">
        <v>39200</v>
      </c>
      <c r="E62" s="146">
        <v>1000000</v>
      </c>
      <c r="F62" s="66" t="s">
        <v>4</v>
      </c>
    </row>
    <row r="63" spans="1:6" ht="63">
      <c r="A63" s="49"/>
      <c r="B63" s="51" t="s">
        <v>39201</v>
      </c>
      <c r="C63" s="1665" t="s">
        <v>39202</v>
      </c>
      <c r="D63" s="60" t="s">
        <v>39203</v>
      </c>
      <c r="E63" s="146">
        <v>1650000</v>
      </c>
      <c r="F63" s="66" t="s">
        <v>118</v>
      </c>
    </row>
    <row r="64" spans="1:6" ht="63">
      <c r="A64" s="49"/>
      <c r="B64" s="51" t="s">
        <v>39204</v>
      </c>
      <c r="C64" s="1665" t="s">
        <v>39205</v>
      </c>
      <c r="D64" s="60" t="s">
        <v>39283</v>
      </c>
      <c r="E64" s="146">
        <v>1000000</v>
      </c>
      <c r="F64" s="66" t="s">
        <v>4</v>
      </c>
    </row>
    <row r="65" spans="1:6" ht="31.5">
      <c r="A65" s="49"/>
      <c r="B65" s="51" t="s">
        <v>39206</v>
      </c>
      <c r="C65" s="1665" t="s">
        <v>39207</v>
      </c>
      <c r="D65" s="60" t="s">
        <v>39177</v>
      </c>
      <c r="E65" s="146">
        <v>2000000</v>
      </c>
      <c r="F65" s="66" t="s">
        <v>4</v>
      </c>
    </row>
    <row r="66" spans="1:6" ht="63">
      <c r="A66" s="49"/>
      <c r="B66" s="51" t="s">
        <v>39208</v>
      </c>
      <c r="C66" s="1665" t="s">
        <v>39209</v>
      </c>
      <c r="D66" s="60" t="s">
        <v>39284</v>
      </c>
      <c r="E66" s="146">
        <v>1000000</v>
      </c>
      <c r="F66" s="66" t="s">
        <v>4</v>
      </c>
    </row>
    <row r="67" spans="1:6" ht="47.25">
      <c r="A67" s="49"/>
      <c r="B67" s="51" t="s">
        <v>39210</v>
      </c>
      <c r="C67" s="1665" t="s">
        <v>39211</v>
      </c>
      <c r="D67" s="60" t="s">
        <v>39285</v>
      </c>
      <c r="E67" s="1715">
        <v>3000000</v>
      </c>
      <c r="F67" s="66" t="s">
        <v>118</v>
      </c>
    </row>
    <row r="68" spans="1:6" ht="78.75">
      <c r="A68" s="49"/>
      <c r="B68" s="51" t="s">
        <v>39212</v>
      </c>
      <c r="C68" s="1665" t="s">
        <v>39213</v>
      </c>
      <c r="D68" s="60" t="s">
        <v>39214</v>
      </c>
      <c r="E68" s="146">
        <v>950000</v>
      </c>
      <c r="F68" s="66" t="s">
        <v>118</v>
      </c>
    </row>
    <row r="69" spans="1:6" ht="47.25">
      <c r="A69" s="49"/>
      <c r="B69" s="51" t="s">
        <v>39215</v>
      </c>
      <c r="C69" s="1665" t="s">
        <v>39216</v>
      </c>
      <c r="D69" s="60" t="s">
        <v>39217</v>
      </c>
      <c r="E69" s="146">
        <v>3000000</v>
      </c>
      <c r="F69" s="66" t="s">
        <v>4</v>
      </c>
    </row>
    <row r="70" spans="1:6" ht="63">
      <c r="A70" s="49"/>
      <c r="B70" s="51" t="s">
        <v>39218</v>
      </c>
      <c r="C70" s="1665" t="s">
        <v>39219</v>
      </c>
      <c r="D70" s="60" t="s">
        <v>39220</v>
      </c>
      <c r="E70" s="146">
        <v>1200000</v>
      </c>
      <c r="F70" s="66" t="s">
        <v>4</v>
      </c>
    </row>
    <row r="71" spans="1:6" ht="47.25">
      <c r="A71" s="49"/>
      <c r="B71" s="51" t="s">
        <v>39221</v>
      </c>
      <c r="C71" s="1665" t="s">
        <v>39222</v>
      </c>
      <c r="D71" s="60" t="s">
        <v>1246</v>
      </c>
      <c r="E71" s="146">
        <v>2000000</v>
      </c>
      <c r="F71" s="66" t="s">
        <v>4</v>
      </c>
    </row>
    <row r="72" spans="1:6" ht="47.25">
      <c r="A72" s="49"/>
      <c r="B72" s="51" t="s">
        <v>39223</v>
      </c>
      <c r="C72" s="1665" t="s">
        <v>39224</v>
      </c>
      <c r="D72" s="60" t="s">
        <v>39286</v>
      </c>
      <c r="E72" s="146">
        <v>2000000</v>
      </c>
      <c r="F72" s="66" t="s">
        <v>4</v>
      </c>
    </row>
    <row r="73" spans="1:6" ht="63">
      <c r="A73" s="49"/>
      <c r="B73" s="51" t="s">
        <v>39225</v>
      </c>
      <c r="C73" s="1665" t="s">
        <v>39226</v>
      </c>
      <c r="D73" s="60" t="s">
        <v>39227</v>
      </c>
      <c r="E73" s="146">
        <v>1000000</v>
      </c>
      <c r="F73" s="66" t="s">
        <v>118</v>
      </c>
    </row>
    <row r="74" spans="1:6" ht="47.25">
      <c r="A74" s="49"/>
      <c r="B74" s="51" t="s">
        <v>39228</v>
      </c>
      <c r="C74" s="1665" t="s">
        <v>39229</v>
      </c>
      <c r="D74" s="60" t="s">
        <v>39177</v>
      </c>
      <c r="E74" s="146">
        <v>1200000</v>
      </c>
      <c r="F74" s="66" t="s">
        <v>4</v>
      </c>
    </row>
    <row r="75" spans="1:6" ht="47.25">
      <c r="A75" s="49"/>
      <c r="B75" s="51" t="s">
        <v>39230</v>
      </c>
      <c r="C75" s="1665" t="s">
        <v>39231</v>
      </c>
      <c r="D75" s="60" t="s">
        <v>39232</v>
      </c>
      <c r="E75" s="146">
        <v>1500000</v>
      </c>
      <c r="F75" s="66" t="s">
        <v>4</v>
      </c>
    </row>
    <row r="76" spans="1:6" ht="47.25">
      <c r="A76" s="49"/>
      <c r="B76" s="51" t="s">
        <v>39233</v>
      </c>
      <c r="C76" s="1665" t="s">
        <v>39234</v>
      </c>
      <c r="D76" s="60" t="s">
        <v>39235</v>
      </c>
      <c r="E76" s="146">
        <v>500000</v>
      </c>
      <c r="F76" s="66" t="s">
        <v>4</v>
      </c>
    </row>
    <row r="77" spans="1:6" ht="63">
      <c r="A77" s="49"/>
      <c r="B77" s="51" t="s">
        <v>39236</v>
      </c>
      <c r="C77" s="1665" t="s">
        <v>39237</v>
      </c>
      <c r="D77" s="60" t="s">
        <v>39235</v>
      </c>
      <c r="E77" s="146">
        <v>316349.25</v>
      </c>
      <c r="F77" s="66" t="s">
        <v>4</v>
      </c>
    </row>
    <row r="78" spans="1:6" ht="15.75">
      <c r="A78" s="49"/>
      <c r="B78" s="2189" t="s">
        <v>6358</v>
      </c>
      <c r="C78" s="2191"/>
      <c r="D78" s="60"/>
      <c r="E78" s="146"/>
      <c r="F78" s="66"/>
    </row>
    <row r="79" spans="1:6" ht="78.75">
      <c r="A79" s="49"/>
      <c r="B79" s="50" t="s">
        <v>39238</v>
      </c>
      <c r="C79" s="1665" t="s">
        <v>39239</v>
      </c>
      <c r="D79" s="147" t="s">
        <v>39240</v>
      </c>
      <c r="E79" s="116">
        <v>7000000</v>
      </c>
      <c r="F79" s="66" t="s">
        <v>4</v>
      </c>
    </row>
    <row r="80" spans="1:6" ht="15.75">
      <c r="A80" s="49"/>
      <c r="B80" s="2240" t="s">
        <v>148</v>
      </c>
      <c r="C80" s="2242"/>
      <c r="D80" s="147"/>
      <c r="E80" s="684"/>
      <c r="F80" s="66"/>
    </row>
    <row r="81" spans="1:6" ht="47.25">
      <c r="A81" s="49"/>
      <c r="B81" s="50" t="s">
        <v>39241</v>
      </c>
      <c r="C81" s="1665" t="s">
        <v>39242</v>
      </c>
      <c r="D81" s="60" t="s">
        <v>39243</v>
      </c>
      <c r="E81" s="146">
        <v>1500000</v>
      </c>
      <c r="F81" s="66" t="s">
        <v>118</v>
      </c>
    </row>
    <row r="82" spans="1:6" ht="110.25">
      <c r="A82" s="96"/>
      <c r="B82" s="143" t="s">
        <v>39244</v>
      </c>
      <c r="C82" s="1669" t="s">
        <v>39245</v>
      </c>
      <c r="D82" s="97" t="s">
        <v>39294</v>
      </c>
      <c r="E82" s="146">
        <v>400000</v>
      </c>
      <c r="F82" s="168" t="s">
        <v>4</v>
      </c>
    </row>
    <row r="83" spans="1:6" ht="94.5">
      <c r="A83" s="96"/>
      <c r="B83" s="143" t="s">
        <v>39246</v>
      </c>
      <c r="C83" s="1669" t="s">
        <v>39247</v>
      </c>
      <c r="D83" s="97" t="s">
        <v>39297</v>
      </c>
      <c r="E83" s="146">
        <v>700000</v>
      </c>
      <c r="F83" s="168" t="s">
        <v>4</v>
      </c>
    </row>
    <row r="84" spans="1:6" ht="63">
      <c r="A84" s="49"/>
      <c r="B84" s="147" t="s">
        <v>39248</v>
      </c>
      <c r="C84" s="1665" t="s">
        <v>39249</v>
      </c>
      <c r="D84" s="60" t="s">
        <v>39287</v>
      </c>
      <c r="E84" s="146">
        <v>2500000</v>
      </c>
      <c r="F84" s="66" t="s">
        <v>4</v>
      </c>
    </row>
    <row r="85" spans="1:6" ht="78.75">
      <c r="A85" s="49"/>
      <c r="B85" s="51" t="s">
        <v>39250</v>
      </c>
      <c r="C85" s="1665" t="s">
        <v>39251</v>
      </c>
      <c r="D85" s="97" t="s">
        <v>39293</v>
      </c>
      <c r="E85" s="146">
        <v>2000000</v>
      </c>
      <c r="F85" s="66" t="s">
        <v>118</v>
      </c>
    </row>
    <row r="86" spans="1:6" ht="47.25">
      <c r="A86" s="49"/>
      <c r="B86" s="108" t="s">
        <v>39252</v>
      </c>
      <c r="C86" s="1665" t="s">
        <v>39253</v>
      </c>
      <c r="D86" s="60" t="s">
        <v>39288</v>
      </c>
      <c r="E86" s="146">
        <v>500000</v>
      </c>
      <c r="F86" s="66" t="s">
        <v>118</v>
      </c>
    </row>
    <row r="87" spans="1:6" s="1604" customFormat="1" ht="63">
      <c r="A87" s="49"/>
      <c r="B87" s="107" t="s">
        <v>39254</v>
      </c>
      <c r="C87" s="1665" t="s">
        <v>39255</v>
      </c>
      <c r="D87" s="60" t="s">
        <v>39256</v>
      </c>
      <c r="E87" s="146">
        <v>1500000</v>
      </c>
      <c r="F87" s="66" t="s">
        <v>118</v>
      </c>
    </row>
    <row r="88" spans="1:6" ht="63">
      <c r="A88" s="49"/>
      <c r="B88" s="108" t="s">
        <v>39257</v>
      </c>
      <c r="C88" s="1665" t="s">
        <v>39258</v>
      </c>
      <c r="D88" s="60" t="s">
        <v>39289</v>
      </c>
      <c r="E88" s="146">
        <v>500000</v>
      </c>
      <c r="F88" s="66" t="s">
        <v>4</v>
      </c>
    </row>
    <row r="89" spans="1:6" ht="141.75">
      <c r="A89" s="96"/>
      <c r="B89" s="97" t="s">
        <v>39259</v>
      </c>
      <c r="C89" s="1669" t="s">
        <v>39260</v>
      </c>
      <c r="D89" s="717" t="s">
        <v>39298</v>
      </c>
      <c r="E89" s="146">
        <v>300000</v>
      </c>
      <c r="F89" s="168" t="s">
        <v>4</v>
      </c>
    </row>
    <row r="90" spans="1:6" ht="78.75">
      <c r="A90" s="96"/>
      <c r="B90" s="97" t="s">
        <v>39261</v>
      </c>
      <c r="C90" s="1669" t="s">
        <v>39262</v>
      </c>
      <c r="D90" s="1670" t="s">
        <v>39292</v>
      </c>
      <c r="E90" s="146">
        <v>400000</v>
      </c>
      <c r="F90" s="168" t="s">
        <v>118</v>
      </c>
    </row>
    <row r="91" spans="1:6" ht="47.25">
      <c r="A91" s="49"/>
      <c r="B91" s="51" t="s">
        <v>39263</v>
      </c>
      <c r="C91" s="1665" t="s">
        <v>39264</v>
      </c>
      <c r="D91" s="60" t="s">
        <v>39265</v>
      </c>
      <c r="E91" s="146">
        <v>350000</v>
      </c>
      <c r="F91" s="66" t="s">
        <v>118</v>
      </c>
    </row>
    <row r="92" spans="1:6" ht="15.75">
      <c r="A92" s="49"/>
      <c r="B92" s="2215" t="s">
        <v>1418</v>
      </c>
      <c r="C92" s="2216"/>
      <c r="D92" s="60"/>
      <c r="E92" s="263"/>
      <c r="F92" s="66"/>
    </row>
    <row r="93" spans="1:6" ht="47.25">
      <c r="A93" s="96"/>
      <c r="B93" s="97" t="s">
        <v>39266</v>
      </c>
      <c r="C93" s="98" t="s">
        <v>39267</v>
      </c>
      <c r="D93" s="97" t="s">
        <v>39268</v>
      </c>
      <c r="E93" s="146">
        <v>1000000</v>
      </c>
      <c r="F93" s="168" t="s">
        <v>4</v>
      </c>
    </row>
    <row r="94" spans="1:6" ht="94.5">
      <c r="A94" s="96"/>
      <c r="B94" s="97" t="s">
        <v>39269</v>
      </c>
      <c r="C94" s="98" t="s">
        <v>39270</v>
      </c>
      <c r="D94" s="97" t="s">
        <v>39290</v>
      </c>
      <c r="E94" s="146">
        <v>1500000</v>
      </c>
      <c r="F94" s="168" t="s">
        <v>4</v>
      </c>
    </row>
    <row r="95" spans="1:6" ht="126">
      <c r="A95" s="96"/>
      <c r="B95" s="97" t="s">
        <v>39271</v>
      </c>
      <c r="C95" s="98" t="s">
        <v>39272</v>
      </c>
      <c r="D95" s="97" t="s">
        <v>39291</v>
      </c>
      <c r="E95" s="146">
        <v>4000000</v>
      </c>
      <c r="F95" s="168" t="s">
        <v>4</v>
      </c>
    </row>
    <row r="96" spans="1:6" ht="47.25">
      <c r="A96" s="96"/>
      <c r="B96" s="97" t="s">
        <v>39273</v>
      </c>
      <c r="C96" s="98" t="s">
        <v>39274</v>
      </c>
      <c r="D96" s="97" t="s">
        <v>39275</v>
      </c>
      <c r="E96" s="146">
        <v>200000</v>
      </c>
      <c r="F96" s="168" t="s">
        <v>118</v>
      </c>
    </row>
    <row r="97" spans="1:6" ht="69.75" customHeight="1">
      <c r="A97" s="49"/>
      <c r="B97" s="50" t="s">
        <v>39276</v>
      </c>
      <c r="C97" s="84" t="s">
        <v>39277</v>
      </c>
      <c r="D97" s="1670" t="s">
        <v>39299</v>
      </c>
      <c r="E97" s="146">
        <v>500000</v>
      </c>
      <c r="F97" s="66" t="s">
        <v>4</v>
      </c>
    </row>
    <row r="98" spans="1:6" ht="173.25">
      <c r="A98" s="49"/>
      <c r="B98" s="50" t="s">
        <v>39278</v>
      </c>
      <c r="C98" s="84" t="s">
        <v>39279</v>
      </c>
      <c r="D98" s="60" t="s">
        <v>39280</v>
      </c>
      <c r="E98" s="146">
        <v>1500000</v>
      </c>
      <c r="F98" s="66" t="s">
        <v>4</v>
      </c>
    </row>
    <row r="99" spans="1:6" ht="15.75">
      <c r="A99" s="49"/>
      <c r="B99" s="147"/>
      <c r="C99" s="1667" t="s">
        <v>15</v>
      </c>
      <c r="D99" s="377"/>
      <c r="E99" s="1668">
        <f>SUM(E45:E98)</f>
        <v>66227984.270800002</v>
      </c>
      <c r="F99" s="563"/>
    </row>
    <row r="104" spans="1:6">
      <c r="E104" s="1046">
        <f>E99+E21</f>
        <v>109040875.52079999</v>
      </c>
    </row>
  </sheetData>
  <mergeCells count="19">
    <mergeCell ref="A1:F1"/>
    <mergeCell ref="A2:F2"/>
    <mergeCell ref="A3:F3"/>
    <mergeCell ref="B5:D5"/>
    <mergeCell ref="B11:C11"/>
    <mergeCell ref="B80:C80"/>
    <mergeCell ref="A40:F40"/>
    <mergeCell ref="A41:F41"/>
    <mergeCell ref="A42:F42"/>
    <mergeCell ref="B92:C92"/>
    <mergeCell ref="B61:C61"/>
    <mergeCell ref="B78:C78"/>
    <mergeCell ref="B13:D13"/>
    <mergeCell ref="B44:C44"/>
    <mergeCell ref="B46:C46"/>
    <mergeCell ref="B17:C17"/>
    <mergeCell ref="B48:C48"/>
    <mergeCell ref="A22:C22"/>
    <mergeCell ref="D22:F22"/>
  </mergeCells>
  <pageMargins left="0.7" right="0.7" top="0.75" bottom="0.75" header="0.3" footer="0.3"/>
  <pageSetup orientation="landscape" r:id="rId1"/>
  <headerFooter>
    <oddFooter>Page &amp;P of &amp;N</oddFooter>
  </headerFooter>
</worksheet>
</file>

<file path=xl/worksheets/sheet246.xml><?xml version="1.0" encoding="utf-8"?>
<worksheet xmlns="http://schemas.openxmlformats.org/spreadsheetml/2006/main" xmlns:r="http://schemas.openxmlformats.org/officeDocument/2006/relationships">
  <dimension ref="A1:F31"/>
  <sheetViews>
    <sheetView view="pageLayout" workbookViewId="0">
      <selection activeCell="C19" sqref="C19"/>
    </sheetView>
  </sheetViews>
  <sheetFormatPr defaultRowHeight="15"/>
  <cols>
    <col min="1" max="1" width="6.7109375" style="12" customWidth="1"/>
    <col min="2" max="2" width="22.140625" style="12" customWidth="1"/>
    <col min="3" max="3" width="41.7109375" style="12" customWidth="1"/>
    <col min="4" max="4" width="23.140625" style="12" customWidth="1"/>
    <col min="5" max="5" width="17.42578125" style="185" customWidth="1"/>
    <col min="6" max="16384" width="9.140625" style="12"/>
  </cols>
  <sheetData>
    <row r="1" spans="1:6" ht="15.75">
      <c r="A1" s="2559" t="s">
        <v>133</v>
      </c>
      <c r="B1" s="2559"/>
      <c r="C1" s="2559"/>
      <c r="D1" s="2559"/>
      <c r="E1" s="2559"/>
      <c r="F1" s="2559"/>
    </row>
    <row r="2" spans="1:6" ht="15.75">
      <c r="A2" s="2559" t="s">
        <v>44246</v>
      </c>
      <c r="B2" s="2559"/>
      <c r="C2" s="2559"/>
      <c r="D2" s="2559"/>
      <c r="E2" s="2559"/>
      <c r="F2" s="2559"/>
    </row>
    <row r="3" spans="1:6" ht="15.75">
      <c r="A3" s="2559" t="s">
        <v>140</v>
      </c>
      <c r="B3" s="2559"/>
      <c r="C3" s="2559"/>
      <c r="D3" s="2559"/>
      <c r="E3" s="2559"/>
      <c r="F3" s="2559"/>
    </row>
    <row r="4" spans="1:6" ht="19.5" customHeight="1">
      <c r="A4" s="2075" t="s">
        <v>134</v>
      </c>
      <c r="B4" s="2075" t="s">
        <v>44247</v>
      </c>
      <c r="C4" s="2102" t="s">
        <v>463</v>
      </c>
      <c r="D4" s="2102" t="s">
        <v>788</v>
      </c>
      <c r="E4" s="2111" t="s">
        <v>3371</v>
      </c>
      <c r="F4" s="2110" t="s">
        <v>677</v>
      </c>
    </row>
    <row r="5" spans="1:6" ht="15.75">
      <c r="A5" s="9"/>
      <c r="B5" s="2558" t="s">
        <v>14721</v>
      </c>
      <c r="C5" s="2558"/>
      <c r="D5" s="2102"/>
      <c r="E5" s="2111"/>
      <c r="F5" s="1967"/>
    </row>
    <row r="6" spans="1:6" ht="33.75" customHeight="1">
      <c r="A6" s="1967">
        <v>1</v>
      </c>
      <c r="B6" s="1852" t="s">
        <v>44248</v>
      </c>
      <c r="C6" s="1853" t="s">
        <v>17994</v>
      </c>
      <c r="D6" s="1853" t="s">
        <v>791</v>
      </c>
      <c r="E6" s="2112">
        <v>2107858.58</v>
      </c>
      <c r="F6" s="1967" t="s">
        <v>118</v>
      </c>
    </row>
    <row r="7" spans="1:6" ht="94.5" customHeight="1">
      <c r="A7" s="1967">
        <v>2</v>
      </c>
      <c r="B7" s="1852" t="s">
        <v>5</v>
      </c>
      <c r="C7" s="1853" t="s">
        <v>17995</v>
      </c>
      <c r="D7" s="1853" t="s">
        <v>44249</v>
      </c>
      <c r="E7" s="2112">
        <v>1354393.68</v>
      </c>
      <c r="F7" s="1967" t="s">
        <v>118</v>
      </c>
    </row>
    <row r="8" spans="1:6" ht="33" customHeight="1">
      <c r="A8" s="1967">
        <v>3</v>
      </c>
      <c r="B8" s="1852" t="s">
        <v>7</v>
      </c>
      <c r="C8" s="1853" t="s">
        <v>17997</v>
      </c>
      <c r="D8" s="1853" t="s">
        <v>9</v>
      </c>
      <c r="E8" s="2112">
        <v>40000</v>
      </c>
      <c r="F8" s="1967" t="s">
        <v>118</v>
      </c>
    </row>
    <row r="9" spans="1:6" ht="30" customHeight="1">
      <c r="A9" s="1967">
        <v>4</v>
      </c>
      <c r="B9" s="1852" t="s">
        <v>10</v>
      </c>
      <c r="C9" s="1853" t="s">
        <v>17999</v>
      </c>
      <c r="D9" s="1853" t="s">
        <v>175</v>
      </c>
      <c r="E9" s="2112">
        <v>40200</v>
      </c>
      <c r="F9" s="1967" t="s">
        <v>118</v>
      </c>
    </row>
    <row r="10" spans="1:6" ht="66.75" customHeight="1">
      <c r="A10" s="1967">
        <v>5</v>
      </c>
      <c r="B10" s="1852" t="s">
        <v>12</v>
      </c>
      <c r="C10" s="1853" t="s">
        <v>44250</v>
      </c>
      <c r="D10" s="1853" t="s">
        <v>44256</v>
      </c>
      <c r="E10" s="2112">
        <v>2500000</v>
      </c>
      <c r="F10" s="1967" t="s">
        <v>118</v>
      </c>
    </row>
    <row r="11" spans="1:6" ht="15.75">
      <c r="A11" s="1967"/>
      <c r="B11" s="2558" t="s">
        <v>3161</v>
      </c>
      <c r="C11" s="2558"/>
      <c r="D11" s="2558"/>
      <c r="E11" s="2069"/>
      <c r="F11" s="1967"/>
    </row>
    <row r="12" spans="1:6" ht="94.5">
      <c r="A12" s="1967">
        <v>6</v>
      </c>
      <c r="B12" s="2072" t="s">
        <v>5</v>
      </c>
      <c r="C12" s="1853" t="s">
        <v>18002</v>
      </c>
      <c r="D12" s="1853" t="s">
        <v>44251</v>
      </c>
      <c r="E12" s="2113">
        <v>659429.54</v>
      </c>
      <c r="F12" s="1967" t="s">
        <v>118</v>
      </c>
    </row>
    <row r="13" spans="1:6" ht="65.25" customHeight="1">
      <c r="A13" s="1967">
        <v>7</v>
      </c>
      <c r="B13" s="1853" t="s">
        <v>1426</v>
      </c>
      <c r="C13" s="1853" t="s">
        <v>18004</v>
      </c>
      <c r="D13" s="1853" t="s">
        <v>5825</v>
      </c>
      <c r="E13" s="2112">
        <v>700000</v>
      </c>
      <c r="F13" s="1967" t="s">
        <v>118</v>
      </c>
    </row>
    <row r="14" spans="1:6" ht="65.25" customHeight="1">
      <c r="A14" s="1967">
        <v>8</v>
      </c>
      <c r="B14" s="1853" t="s">
        <v>360</v>
      </c>
      <c r="C14" s="1853" t="s">
        <v>18005</v>
      </c>
      <c r="D14" s="1853" t="s">
        <v>25419</v>
      </c>
      <c r="E14" s="2112">
        <v>1800000</v>
      </c>
      <c r="F14" s="1967" t="s">
        <v>118</v>
      </c>
    </row>
    <row r="15" spans="1:6" ht="16.5" customHeight="1">
      <c r="A15" s="1967"/>
      <c r="B15" s="2332" t="s">
        <v>207</v>
      </c>
      <c r="C15" s="2333"/>
      <c r="D15" s="1853"/>
      <c r="E15" s="2112"/>
      <c r="F15" s="1967"/>
    </row>
    <row r="16" spans="1:6" ht="82.5" customHeight="1">
      <c r="A16" s="1967">
        <v>9</v>
      </c>
      <c r="B16" s="1853" t="s">
        <v>195</v>
      </c>
      <c r="C16" s="1853" t="s">
        <v>18174</v>
      </c>
      <c r="D16" s="1853" t="s">
        <v>22</v>
      </c>
      <c r="E16" s="2112">
        <v>5738993.4500000002</v>
      </c>
      <c r="F16" s="1967" t="s">
        <v>118</v>
      </c>
    </row>
    <row r="17" spans="1:6" ht="15.75">
      <c r="A17" s="1967"/>
      <c r="B17" s="2558" t="s">
        <v>593</v>
      </c>
      <c r="C17" s="2558"/>
      <c r="D17" s="1853"/>
      <c r="E17" s="2069"/>
      <c r="F17" s="1967"/>
    </row>
    <row r="18" spans="1:6" ht="35.25" customHeight="1">
      <c r="A18" s="1967">
        <v>10</v>
      </c>
      <c r="B18" s="1853" t="s">
        <v>39</v>
      </c>
      <c r="C18" s="1853" t="s">
        <v>44252</v>
      </c>
      <c r="D18" s="1853" t="s">
        <v>8146</v>
      </c>
      <c r="E18" s="2112">
        <v>15000000</v>
      </c>
      <c r="F18" s="1967" t="s">
        <v>118</v>
      </c>
    </row>
    <row r="19" spans="1:6" ht="35.25" customHeight="1">
      <c r="A19" s="1967">
        <v>11</v>
      </c>
      <c r="B19" s="1853" t="s">
        <v>1399</v>
      </c>
      <c r="C19" s="1853" t="s">
        <v>44253</v>
      </c>
      <c r="D19" s="1853" t="s">
        <v>8146</v>
      </c>
      <c r="E19" s="2112">
        <v>2000000</v>
      </c>
      <c r="F19" s="1967" t="s">
        <v>118</v>
      </c>
    </row>
    <row r="20" spans="1:6" ht="36.75" customHeight="1">
      <c r="A20" s="1967">
        <v>12</v>
      </c>
      <c r="B20" s="1853" t="s">
        <v>596</v>
      </c>
      <c r="C20" s="1853" t="s">
        <v>44254</v>
      </c>
      <c r="D20" s="1853" t="s">
        <v>8146</v>
      </c>
      <c r="E20" s="2112">
        <v>9000000</v>
      </c>
      <c r="F20" s="1967" t="s">
        <v>118</v>
      </c>
    </row>
    <row r="21" spans="1:6" ht="19.5" customHeight="1">
      <c r="A21" s="1967"/>
      <c r="B21" s="2075" t="s">
        <v>15</v>
      </c>
      <c r="C21" s="2102"/>
      <c r="D21" s="2102"/>
      <c r="E21" s="2114">
        <f>SUM(E6:E20)</f>
        <v>40940875.25</v>
      </c>
      <c r="F21" s="1967"/>
    </row>
    <row r="22" spans="1:6" ht="83.25" customHeight="1">
      <c r="A22" s="2183" t="s">
        <v>33941</v>
      </c>
      <c r="B22" s="2184"/>
      <c r="C22" s="2185"/>
      <c r="D22" s="2183" t="s">
        <v>172</v>
      </c>
      <c r="E22" s="2184"/>
      <c r="F22" s="2185"/>
    </row>
    <row r="23" spans="1:6" ht="83.25" customHeight="1"/>
    <row r="24" spans="1:6" ht="83.25" customHeight="1"/>
    <row r="25" spans="1:6" ht="83.25" customHeight="1">
      <c r="A25" s="1967">
        <v>13</v>
      </c>
      <c r="B25" s="1853" t="s">
        <v>2252</v>
      </c>
      <c r="C25" s="1853" t="s">
        <v>44255</v>
      </c>
      <c r="D25" s="1853" t="s">
        <v>44257</v>
      </c>
      <c r="E25" s="2112">
        <v>7500000</v>
      </c>
      <c r="F25" s="1967" t="s">
        <v>118</v>
      </c>
    </row>
    <row r="26" spans="1:6" ht="83.25" customHeight="1"/>
    <row r="27" spans="1:6" ht="83.25" customHeight="1"/>
    <row r="28" spans="1:6" ht="83.25" customHeight="1"/>
    <row r="29" spans="1:6" ht="83.25" customHeight="1"/>
    <row r="30" spans="1:6" ht="83.25" customHeight="1"/>
    <row r="31" spans="1:6" ht="83.25" customHeight="1"/>
  </sheetData>
  <mergeCells count="9">
    <mergeCell ref="B17:C17"/>
    <mergeCell ref="A22:C22"/>
    <mergeCell ref="D22:F22"/>
    <mergeCell ref="A1:F1"/>
    <mergeCell ref="A2:F2"/>
    <mergeCell ref="A3:F3"/>
    <mergeCell ref="B5:C5"/>
    <mergeCell ref="B11:D11"/>
    <mergeCell ref="B15:C15"/>
  </mergeCells>
  <pageMargins left="0.7" right="0.7" top="0.75" bottom="0.75" header="0.3" footer="0.3"/>
  <pageSetup orientation="landscape" r:id="rId1"/>
  <headerFooter>
    <oddFooter>Page &amp;P of &amp;N</oddFooter>
  </headerFooter>
</worksheet>
</file>

<file path=xl/worksheets/sheet247.xml><?xml version="1.0" encoding="utf-8"?>
<worksheet xmlns="http://schemas.openxmlformats.org/spreadsheetml/2006/main" xmlns:r="http://schemas.openxmlformats.org/officeDocument/2006/relationships">
  <sheetPr>
    <tabColor rgb="FF00B050"/>
  </sheetPr>
  <dimension ref="A1"/>
  <sheetViews>
    <sheetView workbookViewId="0">
      <selection activeCell="P19" sqref="P19"/>
    </sheetView>
  </sheetViews>
  <sheetFormatPr defaultRowHeight="15"/>
  <sheetData/>
  <pageMargins left="0.7" right="0.7" top="0.75" bottom="0.75" header="0.3" footer="0.3"/>
</worksheet>
</file>

<file path=xl/worksheets/sheet248.xml><?xml version="1.0" encoding="utf-8"?>
<worksheet xmlns="http://schemas.openxmlformats.org/spreadsheetml/2006/main" xmlns:r="http://schemas.openxmlformats.org/officeDocument/2006/relationships">
  <sheetPr>
    <tabColor theme="5" tint="-0.499984740745262"/>
  </sheetPr>
  <dimension ref="A1:F112"/>
  <sheetViews>
    <sheetView topLeftCell="A81" workbookViewId="0">
      <selection activeCell="E86" sqref="E86"/>
    </sheetView>
  </sheetViews>
  <sheetFormatPr defaultRowHeight="15"/>
  <cols>
    <col min="1" max="1" width="7.140625" style="204" customWidth="1"/>
    <col min="2" max="2" width="14.7109375" style="163" customWidth="1"/>
    <col min="3" max="3" width="42.85546875" style="163" customWidth="1"/>
    <col min="4" max="4" width="24.7109375" style="163" customWidth="1"/>
    <col min="5" max="5" width="20.7109375" style="410" customWidth="1"/>
    <col min="6" max="6" width="10.28515625" style="163" customWidth="1"/>
    <col min="7" max="16384" width="9.140625" style="163"/>
  </cols>
  <sheetData>
    <row r="1" spans="1:6" s="199" customFormat="1" ht="15.75" customHeight="1">
      <c r="A1" s="2560" t="s">
        <v>133</v>
      </c>
      <c r="B1" s="2561"/>
      <c r="C1" s="2561"/>
      <c r="D1" s="2561"/>
      <c r="E1" s="2561"/>
      <c r="F1" s="2562"/>
    </row>
    <row r="2" spans="1:6" s="199" customFormat="1" ht="15.75" customHeight="1">
      <c r="A2" s="2560" t="s">
        <v>5614</v>
      </c>
      <c r="B2" s="2561"/>
      <c r="C2" s="2561"/>
      <c r="D2" s="2561"/>
      <c r="E2" s="2561"/>
      <c r="F2" s="2562"/>
    </row>
    <row r="3" spans="1:6" s="199" customFormat="1" ht="18" customHeight="1">
      <c r="A3" s="2560" t="s">
        <v>140</v>
      </c>
      <c r="B3" s="2561"/>
      <c r="C3" s="2561"/>
      <c r="D3" s="2561"/>
      <c r="E3" s="2561"/>
      <c r="F3" s="2562"/>
    </row>
    <row r="4" spans="1:6" s="2" customFormat="1" ht="34.5" customHeight="1">
      <c r="A4" s="100" t="s">
        <v>5392</v>
      </c>
      <c r="B4" s="56" t="s">
        <v>676</v>
      </c>
      <c r="C4" s="56" t="s">
        <v>463</v>
      </c>
      <c r="D4" s="56" t="s">
        <v>788</v>
      </c>
      <c r="E4" s="380" t="s">
        <v>3371</v>
      </c>
      <c r="F4" s="56" t="s">
        <v>677</v>
      </c>
    </row>
    <row r="5" spans="1:6" s="2" customFormat="1" ht="20.25" customHeight="1">
      <c r="A5" s="244"/>
      <c r="B5" s="2192" t="s">
        <v>7339</v>
      </c>
      <c r="C5" s="2194"/>
      <c r="D5" s="56"/>
      <c r="E5" s="380"/>
      <c r="F5" s="56"/>
    </row>
    <row r="6" spans="1:6" s="405" customFormat="1" ht="31.5">
      <c r="A6" s="404">
        <v>1</v>
      </c>
      <c r="B6" s="66" t="s">
        <v>1426</v>
      </c>
      <c r="C6" s="66" t="s">
        <v>7264</v>
      </c>
      <c r="D6" s="66" t="s">
        <v>5615</v>
      </c>
      <c r="E6" s="122">
        <v>1400000</v>
      </c>
      <c r="F6" s="66" t="s">
        <v>118</v>
      </c>
    </row>
    <row r="7" spans="1:6" ht="94.5">
      <c r="A7" s="404">
        <v>2</v>
      </c>
      <c r="B7" s="66" t="s">
        <v>5616</v>
      </c>
      <c r="C7" s="66" t="s">
        <v>7265</v>
      </c>
      <c r="D7" s="66" t="s">
        <v>5617</v>
      </c>
      <c r="E7" s="122">
        <v>3385000</v>
      </c>
      <c r="F7" s="66" t="s">
        <v>118</v>
      </c>
    </row>
    <row r="8" spans="1:6" ht="78.75">
      <c r="A8" s="404">
        <v>3</v>
      </c>
      <c r="B8" s="66" t="s">
        <v>1423</v>
      </c>
      <c r="C8" s="66" t="s">
        <v>7266</v>
      </c>
      <c r="D8" s="66" t="s">
        <v>5618</v>
      </c>
      <c r="E8" s="122">
        <v>1339672.92</v>
      </c>
      <c r="F8" s="66" t="s">
        <v>118</v>
      </c>
    </row>
    <row r="9" spans="1:6" ht="47.25">
      <c r="A9" s="404">
        <v>4</v>
      </c>
      <c r="B9" s="66" t="s">
        <v>5619</v>
      </c>
      <c r="C9" s="66" t="s">
        <v>7336</v>
      </c>
      <c r="D9" s="66" t="s">
        <v>5620</v>
      </c>
      <c r="E9" s="122">
        <v>73440</v>
      </c>
      <c r="F9" s="66" t="s">
        <v>118</v>
      </c>
    </row>
    <row r="10" spans="1:6" ht="15.75">
      <c r="A10" s="404"/>
      <c r="B10" s="2152" t="s">
        <v>142</v>
      </c>
      <c r="C10" s="2153"/>
      <c r="D10" s="66"/>
      <c r="E10" s="122"/>
      <c r="F10" s="66"/>
    </row>
    <row r="11" spans="1:6" ht="63">
      <c r="A11" s="404">
        <v>5</v>
      </c>
      <c r="B11" s="66" t="s">
        <v>1423</v>
      </c>
      <c r="C11" s="66" t="s">
        <v>7267</v>
      </c>
      <c r="D11" s="66" t="s">
        <v>5621</v>
      </c>
      <c r="E11" s="122">
        <v>599056.46</v>
      </c>
      <c r="F11" s="66" t="s">
        <v>118</v>
      </c>
    </row>
    <row r="12" spans="1:6" ht="141.75">
      <c r="A12" s="404">
        <v>6</v>
      </c>
      <c r="B12" s="66" t="s">
        <v>7087</v>
      </c>
      <c r="C12" s="66" t="s">
        <v>7268</v>
      </c>
      <c r="D12" s="66" t="s">
        <v>5622</v>
      </c>
      <c r="E12" s="122">
        <v>1300000</v>
      </c>
      <c r="F12" s="66" t="s">
        <v>118</v>
      </c>
    </row>
    <row r="13" spans="1:6" ht="47.25">
      <c r="A13" s="404">
        <v>7</v>
      </c>
      <c r="B13" s="66" t="s">
        <v>1426</v>
      </c>
      <c r="C13" s="66" t="s">
        <v>7269</v>
      </c>
      <c r="D13" s="66" t="s">
        <v>5623</v>
      </c>
      <c r="E13" s="122">
        <v>1200000</v>
      </c>
      <c r="F13" s="66" t="s">
        <v>118</v>
      </c>
    </row>
    <row r="14" spans="1:6" ht="15.75">
      <c r="A14" s="404"/>
      <c r="B14" s="2192" t="s">
        <v>2408</v>
      </c>
      <c r="C14" s="2194"/>
      <c r="D14" s="66"/>
      <c r="E14" s="122"/>
      <c r="F14" s="66"/>
    </row>
    <row r="15" spans="1:6" ht="47.25">
      <c r="A15" s="404">
        <v>8</v>
      </c>
      <c r="B15" s="313" t="s">
        <v>5624</v>
      </c>
      <c r="C15" s="66" t="s">
        <v>7270</v>
      </c>
      <c r="D15" s="314" t="s">
        <v>5625</v>
      </c>
      <c r="E15" s="122">
        <v>1000000</v>
      </c>
      <c r="F15" s="314" t="s">
        <v>118</v>
      </c>
    </row>
    <row r="16" spans="1:6" ht="63">
      <c r="A16" s="404">
        <v>9</v>
      </c>
      <c r="B16" s="66" t="s">
        <v>5626</v>
      </c>
      <c r="C16" s="66" t="s">
        <v>7271</v>
      </c>
      <c r="D16" s="314" t="s">
        <v>5627</v>
      </c>
      <c r="E16" s="122">
        <v>600000</v>
      </c>
      <c r="F16" s="66" t="s">
        <v>118</v>
      </c>
    </row>
    <row r="17" spans="1:6" ht="63">
      <c r="A17" s="404">
        <v>10</v>
      </c>
      <c r="B17" s="314" t="s">
        <v>5628</v>
      </c>
      <c r="C17" s="66" t="s">
        <v>7272</v>
      </c>
      <c r="D17" s="314" t="s">
        <v>5629</v>
      </c>
      <c r="E17" s="122">
        <v>700000</v>
      </c>
      <c r="F17" s="66" t="s">
        <v>118</v>
      </c>
    </row>
    <row r="18" spans="1:6" ht="47.25">
      <c r="A18" s="404">
        <v>11</v>
      </c>
      <c r="B18" s="313" t="s">
        <v>5630</v>
      </c>
      <c r="C18" s="66" t="s">
        <v>7273</v>
      </c>
      <c r="D18" s="313" t="s">
        <v>5631</v>
      </c>
      <c r="E18" s="122">
        <v>1500000</v>
      </c>
      <c r="F18" s="313" t="s">
        <v>4</v>
      </c>
    </row>
    <row r="19" spans="1:6" ht="63">
      <c r="A19" s="404">
        <v>12</v>
      </c>
      <c r="B19" s="313" t="s">
        <v>5632</v>
      </c>
      <c r="C19" s="66" t="s">
        <v>7274</v>
      </c>
      <c r="D19" s="314" t="s">
        <v>5633</v>
      </c>
      <c r="E19" s="122">
        <v>200000</v>
      </c>
      <c r="F19" s="314" t="s">
        <v>118</v>
      </c>
    </row>
    <row r="20" spans="1:6" ht="47.25">
      <c r="A20" s="404">
        <v>13</v>
      </c>
      <c r="B20" s="313" t="s">
        <v>5634</v>
      </c>
      <c r="C20" s="66" t="s">
        <v>7275</v>
      </c>
      <c r="D20" s="314" t="s">
        <v>5635</v>
      </c>
      <c r="E20" s="122">
        <v>900000</v>
      </c>
      <c r="F20" s="314" t="s">
        <v>118</v>
      </c>
    </row>
    <row r="21" spans="1:6" ht="63">
      <c r="A21" s="404">
        <v>14</v>
      </c>
      <c r="B21" s="313" t="s">
        <v>5636</v>
      </c>
      <c r="C21" s="66" t="s">
        <v>7276</v>
      </c>
      <c r="D21" s="314" t="s">
        <v>5637</v>
      </c>
      <c r="E21" s="122">
        <v>500000</v>
      </c>
      <c r="F21" s="314" t="s">
        <v>118</v>
      </c>
    </row>
    <row r="22" spans="1:6" ht="78.75">
      <c r="A22" s="404">
        <v>15</v>
      </c>
      <c r="B22" s="313" t="s">
        <v>5638</v>
      </c>
      <c r="C22" s="66" t="s">
        <v>7277</v>
      </c>
      <c r="D22" s="314" t="s">
        <v>7340</v>
      </c>
      <c r="E22" s="122">
        <v>300000</v>
      </c>
      <c r="F22" s="314" t="s">
        <v>118</v>
      </c>
    </row>
    <row r="23" spans="1:6" ht="47.25">
      <c r="A23" s="404">
        <v>16</v>
      </c>
      <c r="B23" s="313" t="s">
        <v>5639</v>
      </c>
      <c r="C23" s="66" t="s">
        <v>7278</v>
      </c>
      <c r="D23" s="313" t="s">
        <v>5640</v>
      </c>
      <c r="E23" s="122">
        <v>800000</v>
      </c>
      <c r="F23" s="313" t="s">
        <v>118</v>
      </c>
    </row>
    <row r="24" spans="1:6" ht="63">
      <c r="A24" s="404">
        <v>17</v>
      </c>
      <c r="B24" s="313" t="s">
        <v>5641</v>
      </c>
      <c r="C24" s="66" t="s">
        <v>7279</v>
      </c>
      <c r="D24" s="313" t="s">
        <v>7341</v>
      </c>
      <c r="E24" s="122">
        <v>800000</v>
      </c>
      <c r="F24" s="313" t="s">
        <v>4</v>
      </c>
    </row>
    <row r="25" spans="1:6" ht="63">
      <c r="A25" s="404">
        <v>18</v>
      </c>
      <c r="B25" s="313" t="s">
        <v>5642</v>
      </c>
      <c r="C25" s="66" t="s">
        <v>7280</v>
      </c>
      <c r="D25" s="314" t="s">
        <v>5643</v>
      </c>
      <c r="E25" s="122">
        <v>600000</v>
      </c>
      <c r="F25" s="314" t="s">
        <v>118</v>
      </c>
    </row>
    <row r="26" spans="1:6" ht="63">
      <c r="A26" s="404">
        <v>19</v>
      </c>
      <c r="B26" s="313" t="s">
        <v>5644</v>
      </c>
      <c r="C26" s="66" t="s">
        <v>7281</v>
      </c>
      <c r="D26" s="314" t="s">
        <v>5645</v>
      </c>
      <c r="E26" s="122">
        <v>1000000</v>
      </c>
      <c r="F26" s="314" t="s">
        <v>118</v>
      </c>
    </row>
    <row r="27" spans="1:6" ht="78.75">
      <c r="A27" s="404">
        <v>20</v>
      </c>
      <c r="B27" s="314" t="s">
        <v>5646</v>
      </c>
      <c r="C27" s="66" t="s">
        <v>7282</v>
      </c>
      <c r="D27" s="314" t="s">
        <v>5647</v>
      </c>
      <c r="E27" s="122">
        <v>500000</v>
      </c>
      <c r="F27" s="314" t="s">
        <v>118</v>
      </c>
    </row>
    <row r="28" spans="1:6" ht="78.75">
      <c r="A28" s="404">
        <v>21</v>
      </c>
      <c r="B28" s="314" t="s">
        <v>7342</v>
      </c>
      <c r="C28" s="66" t="s">
        <v>7283</v>
      </c>
      <c r="D28" s="314" t="s">
        <v>7343</v>
      </c>
      <c r="E28" s="122">
        <v>1500000</v>
      </c>
      <c r="F28" s="314" t="s">
        <v>118</v>
      </c>
    </row>
    <row r="29" spans="1:6" ht="47.25">
      <c r="A29" s="404">
        <v>22</v>
      </c>
      <c r="B29" s="314" t="s">
        <v>5648</v>
      </c>
      <c r="C29" s="66" t="s">
        <v>7284</v>
      </c>
      <c r="D29" s="314" t="s">
        <v>5649</v>
      </c>
      <c r="E29" s="122">
        <v>800000</v>
      </c>
      <c r="F29" s="314" t="s">
        <v>4</v>
      </c>
    </row>
    <row r="30" spans="1:6" ht="63">
      <c r="A30" s="404">
        <v>23</v>
      </c>
      <c r="B30" s="313" t="s">
        <v>5650</v>
      </c>
      <c r="C30" s="66" t="s">
        <v>7285</v>
      </c>
      <c r="D30" s="314" t="s">
        <v>5651</v>
      </c>
      <c r="E30" s="122">
        <v>300000</v>
      </c>
      <c r="F30" s="314" t="s">
        <v>118</v>
      </c>
    </row>
    <row r="31" spans="1:6" ht="63">
      <c r="A31" s="404">
        <v>24</v>
      </c>
      <c r="B31" s="314" t="s">
        <v>5652</v>
      </c>
      <c r="C31" s="66" t="s">
        <v>7286</v>
      </c>
      <c r="D31" s="314" t="s">
        <v>7344</v>
      </c>
      <c r="E31" s="122">
        <v>800000</v>
      </c>
      <c r="F31" s="66" t="s">
        <v>118</v>
      </c>
    </row>
    <row r="32" spans="1:6" ht="78.75">
      <c r="A32" s="404">
        <v>25</v>
      </c>
      <c r="B32" s="313" t="s">
        <v>5653</v>
      </c>
      <c r="C32" s="66" t="s">
        <v>7287</v>
      </c>
      <c r="D32" s="314" t="s">
        <v>5654</v>
      </c>
      <c r="E32" s="122">
        <v>400000</v>
      </c>
      <c r="F32" s="314" t="s">
        <v>118</v>
      </c>
    </row>
    <row r="33" spans="1:6" ht="63">
      <c r="A33" s="404">
        <v>26</v>
      </c>
      <c r="B33" s="66" t="s">
        <v>5655</v>
      </c>
      <c r="C33" s="66" t="s">
        <v>7288</v>
      </c>
      <c r="D33" s="314" t="s">
        <v>5656</v>
      </c>
      <c r="E33" s="122">
        <v>300000</v>
      </c>
      <c r="F33" s="66" t="s">
        <v>118</v>
      </c>
    </row>
    <row r="34" spans="1:6" ht="47.25">
      <c r="A34" s="404">
        <v>27</v>
      </c>
      <c r="B34" s="314" t="s">
        <v>5657</v>
      </c>
      <c r="C34" s="66" t="s">
        <v>7289</v>
      </c>
      <c r="D34" s="314" t="s">
        <v>72</v>
      </c>
      <c r="E34" s="122">
        <v>1600000</v>
      </c>
      <c r="F34" s="314" t="s">
        <v>4</v>
      </c>
    </row>
    <row r="35" spans="1:6" ht="78.75">
      <c r="A35" s="404">
        <v>28</v>
      </c>
      <c r="B35" s="66" t="s">
        <v>5658</v>
      </c>
      <c r="C35" s="66" t="s">
        <v>7290</v>
      </c>
      <c r="D35" s="314" t="s">
        <v>5659</v>
      </c>
      <c r="E35" s="122">
        <v>600000</v>
      </c>
      <c r="F35" s="66" t="s">
        <v>118</v>
      </c>
    </row>
    <row r="36" spans="1:6" ht="47.25">
      <c r="A36" s="404">
        <v>29</v>
      </c>
      <c r="B36" s="313" t="s">
        <v>5660</v>
      </c>
      <c r="C36" s="66" t="s">
        <v>7291</v>
      </c>
      <c r="D36" s="313" t="s">
        <v>5661</v>
      </c>
      <c r="E36" s="122">
        <v>1000000</v>
      </c>
      <c r="F36" s="313" t="s">
        <v>4</v>
      </c>
    </row>
    <row r="37" spans="1:6" ht="63">
      <c r="A37" s="404">
        <v>30</v>
      </c>
      <c r="B37" s="313" t="s">
        <v>5664</v>
      </c>
      <c r="C37" s="66" t="s">
        <v>7293</v>
      </c>
      <c r="D37" s="314" t="s">
        <v>5665</v>
      </c>
      <c r="E37" s="122">
        <v>700000</v>
      </c>
      <c r="F37" s="314" t="s">
        <v>118</v>
      </c>
    </row>
    <row r="38" spans="1:6" ht="63">
      <c r="A38" s="404">
        <v>31</v>
      </c>
      <c r="B38" s="66" t="s">
        <v>5666</v>
      </c>
      <c r="C38" s="66" t="s">
        <v>7294</v>
      </c>
      <c r="D38" s="314" t="s">
        <v>5667</v>
      </c>
      <c r="E38" s="122">
        <v>200000</v>
      </c>
      <c r="F38" s="66" t="s">
        <v>118</v>
      </c>
    </row>
    <row r="39" spans="1:6" ht="47.25">
      <c r="A39" s="404">
        <v>32</v>
      </c>
      <c r="B39" s="66" t="s">
        <v>5668</v>
      </c>
      <c r="C39" s="66" t="s">
        <v>7295</v>
      </c>
      <c r="D39" s="314" t="s">
        <v>5669</v>
      </c>
      <c r="E39" s="122">
        <v>600000</v>
      </c>
      <c r="F39" s="66" t="s">
        <v>118</v>
      </c>
    </row>
    <row r="40" spans="1:6" ht="63">
      <c r="A40" s="404">
        <v>33</v>
      </c>
      <c r="B40" s="314" t="s">
        <v>5670</v>
      </c>
      <c r="C40" s="66" t="s">
        <v>7296</v>
      </c>
      <c r="D40" s="314" t="s">
        <v>5671</v>
      </c>
      <c r="E40" s="122">
        <v>600000</v>
      </c>
      <c r="F40" s="314" t="s">
        <v>118</v>
      </c>
    </row>
    <row r="41" spans="1:6" ht="47.25">
      <c r="A41" s="404">
        <v>34</v>
      </c>
      <c r="B41" s="66" t="s">
        <v>5672</v>
      </c>
      <c r="C41" s="66" t="s">
        <v>7297</v>
      </c>
      <c r="D41" s="314" t="s">
        <v>5673</v>
      </c>
      <c r="E41" s="122">
        <v>400000</v>
      </c>
      <c r="F41" s="66" t="s">
        <v>118</v>
      </c>
    </row>
    <row r="42" spans="1:6" ht="47.25">
      <c r="A42" s="404">
        <v>35</v>
      </c>
      <c r="B42" s="313" t="s">
        <v>5674</v>
      </c>
      <c r="C42" s="66" t="s">
        <v>7298</v>
      </c>
      <c r="D42" s="313" t="s">
        <v>5675</v>
      </c>
      <c r="E42" s="122">
        <v>1000000</v>
      </c>
      <c r="F42" s="313" t="s">
        <v>4</v>
      </c>
    </row>
    <row r="43" spans="1:6" ht="47.25">
      <c r="A43" s="404">
        <v>36</v>
      </c>
      <c r="B43" s="313" t="s">
        <v>5676</v>
      </c>
      <c r="C43" s="66" t="s">
        <v>7299</v>
      </c>
      <c r="D43" s="313" t="s">
        <v>5677</v>
      </c>
      <c r="E43" s="122">
        <v>800000</v>
      </c>
      <c r="F43" s="313" t="s">
        <v>4</v>
      </c>
    </row>
    <row r="44" spans="1:6" ht="78.75">
      <c r="A44" s="404">
        <v>37</v>
      </c>
      <c r="B44" s="313" t="s">
        <v>5678</v>
      </c>
      <c r="C44" s="66" t="s">
        <v>7300</v>
      </c>
      <c r="D44" s="314" t="s">
        <v>5679</v>
      </c>
      <c r="E44" s="122">
        <v>600000</v>
      </c>
      <c r="F44" s="314" t="s">
        <v>118</v>
      </c>
    </row>
    <row r="45" spans="1:6" ht="63">
      <c r="A45" s="404">
        <v>38</v>
      </c>
      <c r="B45" s="314" t="s">
        <v>7345</v>
      </c>
      <c r="C45" s="66" t="s">
        <v>7301</v>
      </c>
      <c r="D45" s="314" t="s">
        <v>5677</v>
      </c>
      <c r="E45" s="122">
        <v>800000</v>
      </c>
      <c r="F45" s="314" t="s">
        <v>4</v>
      </c>
    </row>
    <row r="46" spans="1:6" ht="63">
      <c r="A46" s="404">
        <v>39</v>
      </c>
      <c r="B46" s="313" t="s">
        <v>5680</v>
      </c>
      <c r="C46" s="66" t="s">
        <v>7302</v>
      </c>
      <c r="D46" s="314" t="s">
        <v>5681</v>
      </c>
      <c r="E46" s="122">
        <v>600000</v>
      </c>
      <c r="F46" s="314" t="s">
        <v>118</v>
      </c>
    </row>
    <row r="47" spans="1:6" ht="63">
      <c r="A47" s="404">
        <v>40</v>
      </c>
      <c r="B47" s="313" t="s">
        <v>5682</v>
      </c>
      <c r="C47" s="66" t="s">
        <v>7303</v>
      </c>
      <c r="D47" s="313" t="s">
        <v>72</v>
      </c>
      <c r="E47" s="122">
        <v>1600000</v>
      </c>
      <c r="F47" s="313" t="s">
        <v>4</v>
      </c>
    </row>
    <row r="48" spans="1:6" ht="47.25">
      <c r="A48" s="404">
        <v>41</v>
      </c>
      <c r="B48" s="314" t="s">
        <v>5683</v>
      </c>
      <c r="C48" s="66" t="s">
        <v>7304</v>
      </c>
      <c r="D48" s="314" t="s">
        <v>72</v>
      </c>
      <c r="E48" s="122">
        <v>1600000</v>
      </c>
      <c r="F48" s="314" t="s">
        <v>4</v>
      </c>
    </row>
    <row r="49" spans="1:6" ht="63">
      <c r="A49" s="404">
        <v>42</v>
      </c>
      <c r="B49" s="66" t="s">
        <v>5684</v>
      </c>
      <c r="C49" s="66" t="s">
        <v>7305</v>
      </c>
      <c r="D49" s="314" t="s">
        <v>5685</v>
      </c>
      <c r="E49" s="122">
        <v>400000</v>
      </c>
      <c r="F49" s="66" t="s">
        <v>118</v>
      </c>
    </row>
    <row r="50" spans="1:6" ht="78.75">
      <c r="A50" s="404">
        <v>43</v>
      </c>
      <c r="B50" s="313" t="s">
        <v>5686</v>
      </c>
      <c r="C50" s="66" t="s">
        <v>7306</v>
      </c>
      <c r="D50" s="314" t="s">
        <v>5687</v>
      </c>
      <c r="E50" s="122">
        <v>500000</v>
      </c>
      <c r="F50" s="314" t="s">
        <v>118</v>
      </c>
    </row>
    <row r="51" spans="1:6" ht="63">
      <c r="A51" s="404">
        <v>44</v>
      </c>
      <c r="B51" s="66" t="s">
        <v>5688</v>
      </c>
      <c r="C51" s="66" t="s">
        <v>7307</v>
      </c>
      <c r="D51" s="314" t="s">
        <v>5689</v>
      </c>
      <c r="E51" s="122">
        <v>400000</v>
      </c>
      <c r="F51" s="66" t="s">
        <v>118</v>
      </c>
    </row>
    <row r="52" spans="1:6" ht="15.75">
      <c r="A52" s="404"/>
      <c r="B52" s="2192" t="s">
        <v>535</v>
      </c>
      <c r="C52" s="2194"/>
      <c r="D52" s="314"/>
      <c r="E52" s="122"/>
      <c r="F52" s="66"/>
    </row>
    <row r="53" spans="1:6" ht="63">
      <c r="A53" s="404">
        <v>45</v>
      </c>
      <c r="B53" s="313" t="s">
        <v>5690</v>
      </c>
      <c r="C53" s="66" t="s">
        <v>7308</v>
      </c>
      <c r="D53" s="314" t="s">
        <v>5691</v>
      </c>
      <c r="E53" s="122">
        <v>900000</v>
      </c>
      <c r="F53" s="314" t="s">
        <v>118</v>
      </c>
    </row>
    <row r="54" spans="1:6" ht="63">
      <c r="A54" s="404">
        <v>46</v>
      </c>
      <c r="B54" s="314" t="s">
        <v>5692</v>
      </c>
      <c r="C54" s="66" t="s">
        <v>7309</v>
      </c>
      <c r="D54" s="313" t="s">
        <v>5693</v>
      </c>
      <c r="E54" s="122">
        <v>2000000</v>
      </c>
      <c r="F54" s="313" t="s">
        <v>118</v>
      </c>
    </row>
    <row r="55" spans="1:6" ht="63">
      <c r="A55" s="404">
        <v>47</v>
      </c>
      <c r="B55" s="313" t="s">
        <v>5694</v>
      </c>
      <c r="C55" s="66" t="s">
        <v>7310</v>
      </c>
      <c r="D55" s="313" t="s">
        <v>5695</v>
      </c>
      <c r="E55" s="122">
        <v>1200000</v>
      </c>
      <c r="F55" s="313" t="s">
        <v>118</v>
      </c>
    </row>
    <row r="56" spans="1:6" ht="47.25">
      <c r="A56" s="404">
        <v>48</v>
      </c>
      <c r="B56" s="313" t="s">
        <v>5696</v>
      </c>
      <c r="C56" s="66" t="s">
        <v>7311</v>
      </c>
      <c r="D56" s="313" t="s">
        <v>5697</v>
      </c>
      <c r="E56" s="122">
        <v>200000</v>
      </c>
      <c r="F56" s="313" t="s">
        <v>118</v>
      </c>
    </row>
    <row r="57" spans="1:6" ht="47.25">
      <c r="A57" s="404">
        <v>49</v>
      </c>
      <c r="B57" s="313" t="s">
        <v>5696</v>
      </c>
      <c r="C57" s="66" t="s">
        <v>7312</v>
      </c>
      <c r="D57" s="313" t="s">
        <v>5698</v>
      </c>
      <c r="E57" s="122">
        <v>800000</v>
      </c>
      <c r="F57" s="313" t="s">
        <v>118</v>
      </c>
    </row>
    <row r="58" spans="1:6" ht="63">
      <c r="A58" s="404">
        <v>50</v>
      </c>
      <c r="B58" s="314" t="s">
        <v>5699</v>
      </c>
      <c r="C58" s="66" t="s">
        <v>7313</v>
      </c>
      <c r="D58" s="314" t="s">
        <v>5693</v>
      </c>
      <c r="E58" s="122">
        <v>1000000</v>
      </c>
      <c r="F58" s="314" t="s">
        <v>118</v>
      </c>
    </row>
    <row r="59" spans="1:6" ht="47.25">
      <c r="A59" s="404">
        <v>51</v>
      </c>
      <c r="B59" s="314" t="s">
        <v>5700</v>
      </c>
      <c r="C59" s="66" t="s">
        <v>7314</v>
      </c>
      <c r="D59" s="314" t="s">
        <v>72</v>
      </c>
      <c r="E59" s="122">
        <v>1600000</v>
      </c>
      <c r="F59" s="314" t="s">
        <v>4</v>
      </c>
    </row>
    <row r="60" spans="1:6" ht="47.25">
      <c r="A60" s="404">
        <v>52</v>
      </c>
      <c r="B60" s="313" t="s">
        <v>5701</v>
      </c>
      <c r="C60" s="66" t="s">
        <v>7315</v>
      </c>
      <c r="D60" s="313" t="s">
        <v>72</v>
      </c>
      <c r="E60" s="122">
        <v>1600000</v>
      </c>
      <c r="F60" s="313" t="s">
        <v>4</v>
      </c>
    </row>
    <row r="61" spans="1:6" ht="63">
      <c r="A61" s="404">
        <v>53</v>
      </c>
      <c r="B61" s="314" t="s">
        <v>5702</v>
      </c>
      <c r="C61" s="66" t="s">
        <v>7316</v>
      </c>
      <c r="D61" s="314" t="s">
        <v>5703</v>
      </c>
      <c r="E61" s="122">
        <v>800000</v>
      </c>
      <c r="F61" s="66" t="s">
        <v>118</v>
      </c>
    </row>
    <row r="62" spans="1:6" ht="63">
      <c r="A62" s="404">
        <v>54</v>
      </c>
      <c r="B62" s="313" t="s">
        <v>5704</v>
      </c>
      <c r="C62" s="66" t="s">
        <v>7317</v>
      </c>
      <c r="D62" s="314" t="s">
        <v>5705</v>
      </c>
      <c r="E62" s="122">
        <v>1500000</v>
      </c>
      <c r="F62" s="314" t="s">
        <v>118</v>
      </c>
    </row>
    <row r="63" spans="1:6" ht="47.25">
      <c r="A63" s="404">
        <v>55</v>
      </c>
      <c r="B63" s="314" t="s">
        <v>5706</v>
      </c>
      <c r="C63" s="66" t="s">
        <v>7318</v>
      </c>
      <c r="D63" s="314" t="s">
        <v>5707</v>
      </c>
      <c r="E63" s="122">
        <v>3000000</v>
      </c>
      <c r="F63" s="314" t="s">
        <v>558</v>
      </c>
    </row>
    <row r="64" spans="1:6" ht="63">
      <c r="A64" s="404">
        <v>56</v>
      </c>
      <c r="B64" s="314" t="s">
        <v>5708</v>
      </c>
      <c r="C64" s="66" t="s">
        <v>7319</v>
      </c>
      <c r="D64" s="314" t="s">
        <v>5709</v>
      </c>
      <c r="E64" s="122">
        <v>2400000</v>
      </c>
      <c r="F64" s="314" t="s">
        <v>4</v>
      </c>
    </row>
    <row r="65" spans="1:6" ht="47.25">
      <c r="A65" s="404">
        <v>57</v>
      </c>
      <c r="B65" s="313" t="s">
        <v>5710</v>
      </c>
      <c r="C65" s="66" t="s">
        <v>7320</v>
      </c>
      <c r="D65" s="66" t="s">
        <v>72</v>
      </c>
      <c r="E65" s="122">
        <v>1600000</v>
      </c>
      <c r="F65" s="66" t="s">
        <v>4</v>
      </c>
    </row>
    <row r="66" spans="1:6" ht="63">
      <c r="A66" s="404">
        <v>58</v>
      </c>
      <c r="B66" s="313" t="s">
        <v>5711</v>
      </c>
      <c r="C66" s="66" t="s">
        <v>7321</v>
      </c>
      <c r="D66" s="314" t="s">
        <v>5712</v>
      </c>
      <c r="E66" s="122">
        <v>500000</v>
      </c>
      <c r="F66" s="314" t="s">
        <v>118</v>
      </c>
    </row>
    <row r="67" spans="1:6" ht="78.75">
      <c r="A67" s="404">
        <v>59</v>
      </c>
      <c r="B67" s="313" t="s">
        <v>5713</v>
      </c>
      <c r="C67" s="66" t="s">
        <v>7322</v>
      </c>
      <c r="D67" s="313" t="s">
        <v>7346</v>
      </c>
      <c r="E67" s="122">
        <v>800000</v>
      </c>
      <c r="F67" s="313" t="s">
        <v>118</v>
      </c>
    </row>
    <row r="68" spans="1:6" ht="63">
      <c r="A68" s="404">
        <v>60</v>
      </c>
      <c r="B68" s="314" t="s">
        <v>5714</v>
      </c>
      <c r="C68" s="66" t="s">
        <v>7323</v>
      </c>
      <c r="D68" s="314" t="s">
        <v>5715</v>
      </c>
      <c r="E68" s="122">
        <v>1000000</v>
      </c>
      <c r="F68" s="314" t="s">
        <v>118</v>
      </c>
    </row>
    <row r="69" spans="1:6" ht="94.5">
      <c r="A69" s="404">
        <v>61</v>
      </c>
      <c r="B69" s="314" t="s">
        <v>5716</v>
      </c>
      <c r="C69" s="66" t="s">
        <v>7324</v>
      </c>
      <c r="D69" s="314" t="s">
        <v>7347</v>
      </c>
      <c r="E69" s="122">
        <v>2000000</v>
      </c>
      <c r="F69" s="314" t="s">
        <v>118</v>
      </c>
    </row>
    <row r="70" spans="1:6" ht="78.75">
      <c r="A70" s="404">
        <v>62</v>
      </c>
      <c r="B70" s="313" t="s">
        <v>5717</v>
      </c>
      <c r="C70" s="66" t="s">
        <v>7325</v>
      </c>
      <c r="D70" s="314" t="s">
        <v>5718</v>
      </c>
      <c r="E70" s="122">
        <v>800000</v>
      </c>
      <c r="F70" s="314" t="s">
        <v>118</v>
      </c>
    </row>
    <row r="71" spans="1:6" ht="47.25">
      <c r="A71" s="404">
        <v>63</v>
      </c>
      <c r="B71" s="313" t="s">
        <v>5719</v>
      </c>
      <c r="C71" s="66" t="s">
        <v>7326</v>
      </c>
      <c r="D71" s="313" t="s">
        <v>115</v>
      </c>
      <c r="E71" s="122">
        <v>800000</v>
      </c>
      <c r="F71" s="313" t="s">
        <v>4</v>
      </c>
    </row>
    <row r="72" spans="1:6" ht="63">
      <c r="A72" s="404">
        <v>64</v>
      </c>
      <c r="B72" s="313" t="s">
        <v>5720</v>
      </c>
      <c r="C72" s="66" t="s">
        <v>7327</v>
      </c>
      <c r="D72" s="313" t="s">
        <v>5709</v>
      </c>
      <c r="E72" s="122">
        <v>2400000</v>
      </c>
      <c r="F72" s="313" t="s">
        <v>4</v>
      </c>
    </row>
    <row r="73" spans="1:6" ht="47.25">
      <c r="A73" s="404">
        <v>65</v>
      </c>
      <c r="B73" s="314" t="s">
        <v>5721</v>
      </c>
      <c r="C73" s="66" t="s">
        <v>7328</v>
      </c>
      <c r="D73" s="314" t="s">
        <v>115</v>
      </c>
      <c r="E73" s="122">
        <v>800000</v>
      </c>
      <c r="F73" s="314" t="s">
        <v>4</v>
      </c>
    </row>
    <row r="74" spans="1:6" ht="47.25">
      <c r="A74" s="404">
        <v>66</v>
      </c>
      <c r="B74" s="313" t="s">
        <v>5722</v>
      </c>
      <c r="C74" s="66" t="s">
        <v>7329</v>
      </c>
      <c r="D74" s="313" t="s">
        <v>5709</v>
      </c>
      <c r="E74" s="122">
        <v>2400000</v>
      </c>
      <c r="F74" s="313" t="s">
        <v>4</v>
      </c>
    </row>
    <row r="75" spans="1:6" ht="78.75" customHeight="1">
      <c r="A75" s="404">
        <v>67</v>
      </c>
      <c r="B75" s="313" t="s">
        <v>7350</v>
      </c>
      <c r="C75" s="66" t="s">
        <v>7330</v>
      </c>
      <c r="D75" s="313" t="s">
        <v>5723</v>
      </c>
      <c r="E75" s="122">
        <v>3000000</v>
      </c>
      <c r="F75" s="313" t="s">
        <v>4</v>
      </c>
    </row>
    <row r="76" spans="1:6" ht="15.75">
      <c r="A76" s="404"/>
      <c r="B76" s="2563" t="s">
        <v>593</v>
      </c>
      <c r="C76" s="2564"/>
      <c r="D76" s="314"/>
      <c r="E76" s="122"/>
      <c r="F76" s="314"/>
    </row>
    <row r="77" spans="1:6" ht="100.5" customHeight="1">
      <c r="A77" s="404">
        <v>68</v>
      </c>
      <c r="B77" s="314" t="s">
        <v>5726</v>
      </c>
      <c r="C77" s="66" t="s">
        <v>7351</v>
      </c>
      <c r="D77" s="66" t="s">
        <v>5727</v>
      </c>
      <c r="E77" s="122">
        <f>16260218.88+44493.81</f>
        <v>16304712.690000001</v>
      </c>
      <c r="F77" s="66" t="s">
        <v>118</v>
      </c>
    </row>
    <row r="78" spans="1:6" ht="93.75" customHeight="1">
      <c r="A78" s="404">
        <v>69</v>
      </c>
      <c r="B78" s="314" t="s">
        <v>5728</v>
      </c>
      <c r="C78" s="66" t="s">
        <v>7332</v>
      </c>
      <c r="D78" s="66" t="s">
        <v>5729</v>
      </c>
      <c r="E78" s="122">
        <v>11000000</v>
      </c>
      <c r="F78" s="66" t="s">
        <v>118</v>
      </c>
    </row>
    <row r="79" spans="1:6" ht="15.75">
      <c r="A79" s="404"/>
      <c r="B79" s="2565" t="s">
        <v>555</v>
      </c>
      <c r="C79" s="2566"/>
      <c r="D79" s="66"/>
      <c r="E79" s="122"/>
      <c r="F79" s="66"/>
    </row>
    <row r="80" spans="1:6" ht="104.25" customHeight="1">
      <c r="A80" s="404">
        <v>70</v>
      </c>
      <c r="B80" s="314" t="s">
        <v>247</v>
      </c>
      <c r="C80" s="66" t="s">
        <v>7333</v>
      </c>
      <c r="D80" s="314" t="s">
        <v>7348</v>
      </c>
      <c r="E80" s="122">
        <v>1100000</v>
      </c>
      <c r="F80" s="314" t="s">
        <v>4</v>
      </c>
    </row>
    <row r="81" spans="1:6" ht="15.75">
      <c r="A81" s="404"/>
      <c r="B81" s="2565" t="s">
        <v>1433</v>
      </c>
      <c r="C81" s="2566"/>
      <c r="D81" s="314"/>
      <c r="E81" s="122"/>
      <c r="F81" s="314"/>
    </row>
    <row r="82" spans="1:6" ht="80.25" customHeight="1">
      <c r="A82" s="404">
        <v>71</v>
      </c>
      <c r="B82" s="314" t="s">
        <v>475</v>
      </c>
      <c r="C82" s="66" t="s">
        <v>7334</v>
      </c>
      <c r="D82" s="66" t="s">
        <v>22</v>
      </c>
      <c r="E82" s="122">
        <v>5738993.4500000002</v>
      </c>
      <c r="F82" s="66" t="s">
        <v>118</v>
      </c>
    </row>
    <row r="83" spans="1:6" ht="15.75">
      <c r="A83" s="404"/>
      <c r="B83" s="2565" t="s">
        <v>662</v>
      </c>
      <c r="C83" s="2566"/>
      <c r="D83" s="66"/>
      <c r="E83" s="122"/>
      <c r="F83" s="66"/>
    </row>
    <row r="84" spans="1:6" ht="64.5" customHeight="1">
      <c r="A84" s="404">
        <v>72</v>
      </c>
      <c r="B84" s="313" t="s">
        <v>5730</v>
      </c>
      <c r="C84" s="66" t="s">
        <v>7335</v>
      </c>
      <c r="D84" s="314" t="s">
        <v>5731</v>
      </c>
      <c r="E84" s="122">
        <v>1300000</v>
      </c>
      <c r="F84" s="314" t="s">
        <v>118</v>
      </c>
    </row>
    <row r="85" spans="1:6" ht="15.75">
      <c r="A85" s="404"/>
      <c r="B85" s="2485" t="s">
        <v>1418</v>
      </c>
      <c r="C85" s="2486"/>
      <c r="D85" s="314"/>
      <c r="E85" s="122"/>
      <c r="F85" s="314"/>
    </row>
    <row r="86" spans="1:6" ht="52.5" customHeight="1">
      <c r="A86" s="404">
        <v>73</v>
      </c>
      <c r="B86" s="66" t="s">
        <v>3611</v>
      </c>
      <c r="C86" s="66" t="s">
        <v>7337</v>
      </c>
      <c r="D86" s="314" t="s">
        <v>5732</v>
      </c>
      <c r="E86" s="122">
        <v>600000</v>
      </c>
      <c r="F86" s="314" t="s">
        <v>4</v>
      </c>
    </row>
    <row r="87" spans="1:6" ht="15.75">
      <c r="A87" s="404"/>
      <c r="B87" s="66"/>
      <c r="C87" s="281" t="s">
        <v>15</v>
      </c>
      <c r="D87" s="408"/>
      <c r="E87" s="380">
        <f>SUM(E6:E86)</f>
        <v>105940875.52</v>
      </c>
      <c r="F87" s="408"/>
    </row>
    <row r="88" spans="1:6" s="2" customFormat="1" ht="15.75">
      <c r="A88" s="2168" t="s">
        <v>3665</v>
      </c>
      <c r="B88" s="2168"/>
      <c r="C88" s="2168"/>
      <c r="D88" s="2168"/>
      <c r="E88" s="2168"/>
      <c r="F88" s="2168"/>
    </row>
    <row r="89" spans="1:6" s="2" customFormat="1" ht="66.75" customHeight="1">
      <c r="A89" s="2168" t="s">
        <v>3666</v>
      </c>
      <c r="B89" s="2168"/>
      <c r="C89" s="2168"/>
      <c r="D89" s="2168" t="s">
        <v>3667</v>
      </c>
      <c r="E89" s="2168"/>
      <c r="F89" s="2168"/>
    </row>
    <row r="90" spans="1:6" s="2" customFormat="1" ht="96" customHeight="1">
      <c r="A90" s="2143" t="s">
        <v>3460</v>
      </c>
      <c r="B90" s="2143"/>
      <c r="C90" s="2143"/>
      <c r="D90" s="2143" t="s">
        <v>172</v>
      </c>
      <c r="E90" s="2143"/>
      <c r="F90" s="2143"/>
    </row>
    <row r="91" spans="1:6" ht="15.75">
      <c r="A91" s="406"/>
      <c r="B91" s="407"/>
      <c r="C91" s="402"/>
      <c r="D91" s="409"/>
      <c r="E91" s="403"/>
      <c r="F91" s="409"/>
    </row>
    <row r="92" spans="1:6" ht="15.75">
      <c r="A92" s="406"/>
      <c r="B92" s="407"/>
      <c r="C92" s="402"/>
      <c r="D92" s="409"/>
      <c r="E92" s="403"/>
      <c r="F92" s="409"/>
    </row>
    <row r="93" spans="1:6" ht="15.75">
      <c r="A93" s="406"/>
      <c r="B93" s="407"/>
      <c r="C93" s="402"/>
      <c r="D93" s="409"/>
      <c r="E93" s="403"/>
      <c r="F93" s="409"/>
    </row>
    <row r="94" spans="1:6" ht="15.75">
      <c r="A94" s="406"/>
      <c r="B94" s="407"/>
      <c r="C94" s="402"/>
      <c r="D94" s="409"/>
      <c r="E94" s="403"/>
      <c r="F94" s="409"/>
    </row>
    <row r="95" spans="1:6" ht="15.75">
      <c r="A95" s="406"/>
      <c r="B95" s="407"/>
      <c r="C95" s="402"/>
      <c r="D95" s="409"/>
      <c r="E95" s="403"/>
      <c r="F95" s="409"/>
    </row>
    <row r="96" spans="1:6" ht="15.75">
      <c r="A96" s="406"/>
      <c r="B96" s="407"/>
      <c r="C96" s="402"/>
      <c r="D96" s="409"/>
      <c r="E96" s="403"/>
      <c r="F96" s="409"/>
    </row>
    <row r="97" spans="1:6" ht="15.75">
      <c r="A97" s="406"/>
      <c r="B97" s="407"/>
      <c r="C97" s="402"/>
      <c r="D97" s="409"/>
      <c r="E97" s="403"/>
      <c r="F97" s="409"/>
    </row>
    <row r="104" spans="1:6" ht="15.75">
      <c r="A104" s="404"/>
      <c r="B104" s="2192" t="s">
        <v>1435</v>
      </c>
      <c r="C104" s="2194"/>
      <c r="D104" s="314"/>
      <c r="E104" s="122"/>
      <c r="F104" s="314"/>
    </row>
    <row r="105" spans="1:6" ht="330.75">
      <c r="A105" s="404">
        <v>75</v>
      </c>
      <c r="B105" s="314" t="s">
        <v>5733</v>
      </c>
      <c r="C105" s="66" t="s">
        <v>7338</v>
      </c>
      <c r="D105" s="314" t="s">
        <v>7349</v>
      </c>
      <c r="E105" s="122">
        <v>1100000</v>
      </c>
      <c r="F105" s="314" t="s">
        <v>4</v>
      </c>
    </row>
    <row r="106" spans="1:6" ht="63">
      <c r="A106" s="404">
        <v>68</v>
      </c>
      <c r="B106" s="313" t="s">
        <v>5724</v>
      </c>
      <c r="C106" s="66" t="s">
        <v>7331</v>
      </c>
      <c r="D106" s="314" t="s">
        <v>5725</v>
      </c>
      <c r="E106" s="122">
        <v>1000000</v>
      </c>
      <c r="F106" s="314" t="s">
        <v>118</v>
      </c>
    </row>
    <row r="107" spans="1:6" ht="94.5">
      <c r="A107" s="404">
        <v>30</v>
      </c>
      <c r="B107" s="314" t="s">
        <v>5662</v>
      </c>
      <c r="C107" s="66" t="s">
        <v>7292</v>
      </c>
      <c r="D107" s="314" t="s">
        <v>5663</v>
      </c>
      <c r="E107" s="122">
        <v>1000000</v>
      </c>
      <c r="F107" s="314" t="s">
        <v>4</v>
      </c>
    </row>
    <row r="108" spans="1:6">
      <c r="E108" s="410">
        <f>SUM(E105:E107)</f>
        <v>3100000</v>
      </c>
    </row>
    <row r="112" spans="1:6">
      <c r="E112" s="410">
        <f>E108+E87</f>
        <v>109040875.52</v>
      </c>
    </row>
  </sheetData>
  <mergeCells count="18">
    <mergeCell ref="B104:C104"/>
    <mergeCell ref="B52:C52"/>
    <mergeCell ref="B76:C76"/>
    <mergeCell ref="B79:C79"/>
    <mergeCell ref="B81:C81"/>
    <mergeCell ref="B83:C83"/>
    <mergeCell ref="B85:C85"/>
    <mergeCell ref="A88:F88"/>
    <mergeCell ref="A89:C89"/>
    <mergeCell ref="D89:F89"/>
    <mergeCell ref="A90:C90"/>
    <mergeCell ref="D90:F90"/>
    <mergeCell ref="B14:C14"/>
    <mergeCell ref="A1:F1"/>
    <mergeCell ref="A2:F2"/>
    <mergeCell ref="A3:F3"/>
    <mergeCell ref="B5:C5"/>
    <mergeCell ref="B10:C10"/>
  </mergeCells>
  <pageMargins left="0.7" right="0.7" top="0.75" bottom="0.75" header="0.3" footer="0.3"/>
  <pageSetup orientation="landscape" r:id="rId1"/>
  <headerFooter>
    <oddFooter>Page &amp;P of &amp;N</oddFooter>
  </headerFooter>
</worksheet>
</file>

<file path=xl/worksheets/sheet249.xml><?xml version="1.0" encoding="utf-8"?>
<worksheet xmlns="http://schemas.openxmlformats.org/spreadsheetml/2006/main" xmlns:r="http://schemas.openxmlformats.org/officeDocument/2006/relationships">
  <sheetPr>
    <tabColor theme="5" tint="-0.499984740745262"/>
  </sheetPr>
  <dimension ref="A1:IV154"/>
  <sheetViews>
    <sheetView topLeftCell="A148" workbookViewId="0">
      <selection activeCell="G12" sqref="G12"/>
    </sheetView>
  </sheetViews>
  <sheetFormatPr defaultRowHeight="12.75"/>
  <cols>
    <col min="1" max="1" width="7" style="710" customWidth="1"/>
    <col min="2" max="2" width="16" style="710" customWidth="1"/>
    <col min="3" max="3" width="42.85546875" style="710" customWidth="1"/>
    <col min="4" max="4" width="25.140625" style="710" customWidth="1"/>
    <col min="5" max="5" width="20.7109375" style="714" customWidth="1"/>
    <col min="6" max="6" width="9.5703125" style="715" customWidth="1"/>
    <col min="7" max="16384" width="9.140625" style="710"/>
  </cols>
  <sheetData>
    <row r="1" spans="1:8" ht="15.75">
      <c r="A1" s="2569" t="s">
        <v>11134</v>
      </c>
      <c r="B1" s="2569"/>
      <c r="C1" s="2569"/>
      <c r="D1" s="2569"/>
      <c r="E1" s="2569"/>
      <c r="F1" s="2569"/>
    </row>
    <row r="2" spans="1:8" ht="15.75">
      <c r="A2" s="2569" t="s">
        <v>11135</v>
      </c>
      <c r="B2" s="2569"/>
      <c r="C2" s="2569"/>
      <c r="D2" s="2569"/>
      <c r="E2" s="2569"/>
      <c r="F2" s="2569"/>
    </row>
    <row r="3" spans="1:8" ht="15.75">
      <c r="A3" s="2569" t="s">
        <v>6436</v>
      </c>
      <c r="B3" s="2569"/>
      <c r="C3" s="2569"/>
      <c r="D3" s="2569"/>
      <c r="E3" s="2569"/>
      <c r="F3" s="2569"/>
    </row>
    <row r="4" spans="1:8" ht="21.75" customHeight="1">
      <c r="A4" s="673" t="s">
        <v>134</v>
      </c>
      <c r="B4" s="698" t="s">
        <v>135</v>
      </c>
      <c r="C4" s="698" t="s">
        <v>0</v>
      </c>
      <c r="D4" s="698" t="s">
        <v>136</v>
      </c>
      <c r="E4" s="39" t="s">
        <v>11136</v>
      </c>
      <c r="F4" s="699" t="s">
        <v>1489</v>
      </c>
    </row>
    <row r="5" spans="1:8" ht="15.75">
      <c r="A5" s="700"/>
      <c r="B5" s="2570" t="s">
        <v>139</v>
      </c>
      <c r="C5" s="2570"/>
      <c r="D5" s="2570"/>
      <c r="E5" s="39"/>
      <c r="F5" s="699"/>
    </row>
    <row r="6" spans="1:8" ht="31.5">
      <c r="A6" s="701">
        <v>1</v>
      </c>
      <c r="B6" s="60" t="s">
        <v>8118</v>
      </c>
      <c r="C6" s="702" t="s">
        <v>11137</v>
      </c>
      <c r="D6" s="60" t="s">
        <v>239</v>
      </c>
      <c r="E6" s="121">
        <v>2500000</v>
      </c>
      <c r="F6" s="703" t="s">
        <v>118</v>
      </c>
    </row>
    <row r="7" spans="1:8" ht="63">
      <c r="A7" s="704">
        <v>2</v>
      </c>
      <c r="B7" s="705" t="s">
        <v>10187</v>
      </c>
      <c r="C7" s="702" t="s">
        <v>13446</v>
      </c>
      <c r="D7" s="702" t="s">
        <v>11138</v>
      </c>
      <c r="E7" s="122">
        <v>1692452.5</v>
      </c>
      <c r="F7" s="703" t="s">
        <v>118</v>
      </c>
    </row>
    <row r="8" spans="1:8" ht="31.5">
      <c r="A8" s="701">
        <v>3</v>
      </c>
      <c r="B8" s="705" t="s">
        <v>7</v>
      </c>
      <c r="C8" s="702" t="s">
        <v>13447</v>
      </c>
      <c r="D8" s="702" t="s">
        <v>11139</v>
      </c>
      <c r="E8" s="122">
        <v>250000</v>
      </c>
      <c r="F8" s="703" t="s">
        <v>118</v>
      </c>
      <c r="H8" s="711"/>
    </row>
    <row r="9" spans="1:8" ht="31.5">
      <c r="A9" s="704">
        <v>4</v>
      </c>
      <c r="B9" s="705" t="s">
        <v>10</v>
      </c>
      <c r="C9" s="702" t="s">
        <v>13448</v>
      </c>
      <c r="D9" s="702" t="s">
        <v>175</v>
      </c>
      <c r="E9" s="122">
        <v>100000</v>
      </c>
      <c r="F9" s="703" t="s">
        <v>118</v>
      </c>
      <c r="H9" s="711"/>
    </row>
    <row r="10" spans="1:8" ht="31.5">
      <c r="A10" s="701">
        <v>5</v>
      </c>
      <c r="B10" s="705" t="s">
        <v>11140</v>
      </c>
      <c r="C10" s="702" t="s">
        <v>13449</v>
      </c>
      <c r="D10" s="702" t="s">
        <v>11141</v>
      </c>
      <c r="E10" s="122">
        <v>2000000</v>
      </c>
      <c r="F10" s="703" t="s">
        <v>118</v>
      </c>
    </row>
    <row r="11" spans="1:8" ht="15.75">
      <c r="A11" s="704"/>
      <c r="B11" s="2571" t="s">
        <v>142</v>
      </c>
      <c r="C11" s="2572"/>
      <c r="D11" s="2573"/>
      <c r="E11" s="122"/>
      <c r="F11" s="703"/>
    </row>
    <row r="12" spans="1:8" ht="78.75">
      <c r="A12" s="704">
        <v>6</v>
      </c>
      <c r="B12" s="705" t="s">
        <v>5</v>
      </c>
      <c r="C12" s="702" t="s">
        <v>11142</v>
      </c>
      <c r="D12" s="702" t="s">
        <v>11143</v>
      </c>
      <c r="E12" s="122">
        <v>1059429.57</v>
      </c>
      <c r="F12" s="706" t="s">
        <v>118</v>
      </c>
    </row>
    <row r="13" spans="1:8" ht="47.25">
      <c r="A13" s="704">
        <v>7</v>
      </c>
      <c r="B13" s="705" t="s">
        <v>11140</v>
      </c>
      <c r="C13" s="702" t="s">
        <v>11144</v>
      </c>
      <c r="D13" s="702" t="s">
        <v>11145</v>
      </c>
      <c r="E13" s="122">
        <v>1100000</v>
      </c>
      <c r="F13" s="706" t="s">
        <v>118</v>
      </c>
    </row>
    <row r="14" spans="1:8" ht="63">
      <c r="A14" s="704">
        <v>8</v>
      </c>
      <c r="B14" s="702" t="s">
        <v>11146</v>
      </c>
      <c r="C14" s="702" t="s">
        <v>11147</v>
      </c>
      <c r="D14" s="702" t="s">
        <v>11148</v>
      </c>
      <c r="E14" s="122">
        <v>1100000</v>
      </c>
      <c r="F14" s="706" t="s">
        <v>118</v>
      </c>
    </row>
    <row r="15" spans="1:8" ht="15.75">
      <c r="A15" s="704"/>
      <c r="B15" s="2567" t="s">
        <v>207</v>
      </c>
      <c r="C15" s="2567"/>
      <c r="D15" s="702"/>
      <c r="E15" s="122"/>
      <c r="F15" s="706"/>
    </row>
    <row r="16" spans="1:8" ht="63">
      <c r="A16" s="704">
        <v>9</v>
      </c>
      <c r="B16" s="702" t="s">
        <v>475</v>
      </c>
      <c r="C16" s="702" t="s">
        <v>11149</v>
      </c>
      <c r="D16" s="702" t="s">
        <v>11150</v>
      </c>
      <c r="E16" s="122">
        <v>5738993.4500000002</v>
      </c>
      <c r="F16" s="706" t="s">
        <v>118</v>
      </c>
    </row>
    <row r="17" spans="1:6" ht="15.75">
      <c r="A17" s="704"/>
      <c r="B17" s="2567" t="s">
        <v>555</v>
      </c>
      <c r="C17" s="2567"/>
      <c r="D17" s="702"/>
      <c r="E17" s="122"/>
      <c r="F17" s="706"/>
    </row>
    <row r="18" spans="1:6" ht="94.5">
      <c r="A18" s="704">
        <v>10</v>
      </c>
      <c r="B18" s="702" t="s">
        <v>966</v>
      </c>
      <c r="C18" s="702" t="s">
        <v>11151</v>
      </c>
      <c r="D18" s="702" t="s">
        <v>11152</v>
      </c>
      <c r="E18" s="122">
        <v>800000</v>
      </c>
      <c r="F18" s="706" t="s">
        <v>118</v>
      </c>
    </row>
    <row r="19" spans="1:6" ht="15.75">
      <c r="A19" s="704"/>
      <c r="B19" s="2567" t="s">
        <v>593</v>
      </c>
      <c r="C19" s="2567"/>
      <c r="D19" s="702"/>
      <c r="E19" s="122"/>
      <c r="F19" s="706"/>
    </row>
    <row r="20" spans="1:6" ht="47.25">
      <c r="A20" s="704">
        <v>11</v>
      </c>
      <c r="B20" s="702" t="s">
        <v>39</v>
      </c>
      <c r="C20" s="702" t="s">
        <v>11153</v>
      </c>
      <c r="D20" s="702" t="s">
        <v>2931</v>
      </c>
      <c r="E20" s="122">
        <v>15300000</v>
      </c>
      <c r="F20" s="706" t="s">
        <v>118</v>
      </c>
    </row>
    <row r="21" spans="1:6" ht="47.25">
      <c r="A21" s="704">
        <v>12</v>
      </c>
      <c r="B21" s="702" t="s">
        <v>41</v>
      </c>
      <c r="C21" s="702" t="s">
        <v>11154</v>
      </c>
      <c r="D21" s="702" t="s">
        <v>11155</v>
      </c>
      <c r="E21" s="122">
        <v>12000000</v>
      </c>
      <c r="F21" s="706" t="s">
        <v>118</v>
      </c>
    </row>
    <row r="22" spans="1:6" ht="15.75">
      <c r="A22" s="704"/>
      <c r="B22" s="2567" t="s">
        <v>1404</v>
      </c>
      <c r="C22" s="2567"/>
      <c r="D22" s="702"/>
      <c r="E22" s="122"/>
      <c r="F22" s="706"/>
    </row>
    <row r="23" spans="1:6" ht="47.25">
      <c r="A23" s="704">
        <v>13</v>
      </c>
      <c r="B23" s="707" t="s">
        <v>11156</v>
      </c>
      <c r="C23" s="707" t="s">
        <v>11157</v>
      </c>
      <c r="D23" s="707" t="s">
        <v>11158</v>
      </c>
      <c r="E23" s="122">
        <v>1200000</v>
      </c>
      <c r="F23" s="703" t="s">
        <v>4</v>
      </c>
    </row>
    <row r="24" spans="1:6" ht="31.5">
      <c r="A24" s="704">
        <v>14</v>
      </c>
      <c r="B24" s="707" t="s">
        <v>11159</v>
      </c>
      <c r="C24" s="707" t="s">
        <v>11160</v>
      </c>
      <c r="D24" s="707" t="s">
        <v>5934</v>
      </c>
      <c r="E24" s="122">
        <v>600000</v>
      </c>
      <c r="F24" s="703" t="s">
        <v>4</v>
      </c>
    </row>
    <row r="25" spans="1:6" ht="47.25">
      <c r="A25" s="704">
        <v>15</v>
      </c>
      <c r="B25" s="707" t="s">
        <v>4825</v>
      </c>
      <c r="C25" s="707" t="s">
        <v>11161</v>
      </c>
      <c r="D25" s="707" t="s">
        <v>11158</v>
      </c>
      <c r="E25" s="122">
        <v>1500000</v>
      </c>
      <c r="F25" s="703" t="s">
        <v>4</v>
      </c>
    </row>
    <row r="26" spans="1:6" ht="47.25">
      <c r="A26" s="704">
        <v>16</v>
      </c>
      <c r="B26" s="707" t="s">
        <v>11162</v>
      </c>
      <c r="C26" s="707" t="s">
        <v>11163</v>
      </c>
      <c r="D26" s="707" t="s">
        <v>11158</v>
      </c>
      <c r="E26" s="122">
        <v>1200000</v>
      </c>
      <c r="F26" s="703" t="s">
        <v>4</v>
      </c>
    </row>
    <row r="27" spans="1:6" ht="47.25">
      <c r="A27" s="704">
        <v>17</v>
      </c>
      <c r="B27" s="707" t="s">
        <v>11164</v>
      </c>
      <c r="C27" s="707" t="s">
        <v>11165</v>
      </c>
      <c r="D27" s="707" t="s">
        <v>11158</v>
      </c>
      <c r="E27" s="122">
        <v>1200000</v>
      </c>
      <c r="F27" s="703" t="s">
        <v>4</v>
      </c>
    </row>
    <row r="28" spans="1:6" ht="31.5">
      <c r="A28" s="704">
        <v>18</v>
      </c>
      <c r="B28" s="707" t="s">
        <v>11166</v>
      </c>
      <c r="C28" s="707" t="s">
        <v>11167</v>
      </c>
      <c r="D28" s="707" t="s">
        <v>5934</v>
      </c>
      <c r="E28" s="122">
        <v>600000</v>
      </c>
      <c r="F28" s="703" t="s">
        <v>4</v>
      </c>
    </row>
    <row r="29" spans="1:6" ht="31.5">
      <c r="A29" s="704">
        <v>19</v>
      </c>
      <c r="B29" s="707" t="s">
        <v>9148</v>
      </c>
      <c r="C29" s="707" t="s">
        <v>11168</v>
      </c>
      <c r="D29" s="707" t="s">
        <v>5934</v>
      </c>
      <c r="E29" s="122">
        <v>600000</v>
      </c>
      <c r="F29" s="703" t="s">
        <v>4</v>
      </c>
    </row>
    <row r="30" spans="1:6" ht="31.5">
      <c r="A30" s="704">
        <v>20</v>
      </c>
      <c r="B30" s="707" t="s">
        <v>11169</v>
      </c>
      <c r="C30" s="707" t="s">
        <v>11170</v>
      </c>
      <c r="D30" s="707" t="s">
        <v>5934</v>
      </c>
      <c r="E30" s="122">
        <v>600000</v>
      </c>
      <c r="F30" s="703" t="s">
        <v>4</v>
      </c>
    </row>
    <row r="31" spans="1:6" ht="31.5">
      <c r="A31" s="704">
        <v>21</v>
      </c>
      <c r="B31" s="707" t="s">
        <v>11171</v>
      </c>
      <c r="C31" s="707" t="s">
        <v>11172</v>
      </c>
      <c r="D31" s="707" t="s">
        <v>5934</v>
      </c>
      <c r="E31" s="122">
        <v>600000</v>
      </c>
      <c r="F31" s="703" t="s">
        <v>4</v>
      </c>
    </row>
    <row r="32" spans="1:6" ht="47.25">
      <c r="A32" s="704">
        <v>22</v>
      </c>
      <c r="B32" s="707" t="s">
        <v>11173</v>
      </c>
      <c r="C32" s="707" t="s">
        <v>11174</v>
      </c>
      <c r="D32" s="707" t="s">
        <v>11158</v>
      </c>
      <c r="E32" s="122">
        <v>1200000</v>
      </c>
      <c r="F32" s="703" t="s">
        <v>4</v>
      </c>
    </row>
    <row r="33" spans="1:6" ht="31.5">
      <c r="A33" s="704">
        <v>23</v>
      </c>
      <c r="B33" s="707" t="s">
        <v>1905</v>
      </c>
      <c r="C33" s="707" t="s">
        <v>11175</v>
      </c>
      <c r="D33" s="707" t="s">
        <v>5934</v>
      </c>
      <c r="E33" s="122">
        <v>600000</v>
      </c>
      <c r="F33" s="703" t="s">
        <v>4</v>
      </c>
    </row>
    <row r="34" spans="1:6" ht="31.5">
      <c r="A34" s="704">
        <v>24</v>
      </c>
      <c r="B34" s="707" t="s">
        <v>11176</v>
      </c>
      <c r="C34" s="707" t="s">
        <v>11177</v>
      </c>
      <c r="D34" s="707" t="s">
        <v>5934</v>
      </c>
      <c r="E34" s="122">
        <v>600000</v>
      </c>
      <c r="F34" s="703" t="s">
        <v>4</v>
      </c>
    </row>
    <row r="35" spans="1:6" ht="47.25">
      <c r="A35" s="704">
        <v>25</v>
      </c>
      <c r="B35" s="707" t="s">
        <v>11178</v>
      </c>
      <c r="C35" s="707" t="s">
        <v>11179</v>
      </c>
      <c r="D35" s="707" t="s">
        <v>5934</v>
      </c>
      <c r="E35" s="122">
        <v>600000</v>
      </c>
      <c r="F35" s="703" t="s">
        <v>4</v>
      </c>
    </row>
    <row r="36" spans="1:6" ht="31.5">
      <c r="A36" s="704">
        <v>26</v>
      </c>
      <c r="B36" s="707" t="s">
        <v>11180</v>
      </c>
      <c r="C36" s="707" t="s">
        <v>11181</v>
      </c>
      <c r="D36" s="707" t="s">
        <v>5934</v>
      </c>
      <c r="E36" s="122">
        <v>600000</v>
      </c>
      <c r="F36" s="703" t="s">
        <v>4</v>
      </c>
    </row>
    <row r="37" spans="1:6" ht="47.25">
      <c r="A37" s="704">
        <v>27</v>
      </c>
      <c r="B37" s="707" t="s">
        <v>11182</v>
      </c>
      <c r="C37" s="707" t="s">
        <v>11183</v>
      </c>
      <c r="D37" s="707" t="s">
        <v>11158</v>
      </c>
      <c r="E37" s="122">
        <v>1200000</v>
      </c>
      <c r="F37" s="703" t="s">
        <v>4</v>
      </c>
    </row>
    <row r="38" spans="1:6" ht="47.25">
      <c r="A38" s="704">
        <v>28</v>
      </c>
      <c r="B38" s="707" t="s">
        <v>11184</v>
      </c>
      <c r="C38" s="707" t="s">
        <v>11185</v>
      </c>
      <c r="D38" s="707" t="s">
        <v>11158</v>
      </c>
      <c r="E38" s="122">
        <v>1200000</v>
      </c>
      <c r="F38" s="703" t="s">
        <v>4</v>
      </c>
    </row>
    <row r="39" spans="1:6" ht="31.5">
      <c r="A39" s="704">
        <v>29</v>
      </c>
      <c r="B39" s="707" t="s">
        <v>11186</v>
      </c>
      <c r="C39" s="707" t="s">
        <v>11187</v>
      </c>
      <c r="D39" s="707" t="s">
        <v>5934</v>
      </c>
      <c r="E39" s="122">
        <v>750000</v>
      </c>
      <c r="F39" s="703" t="s">
        <v>4</v>
      </c>
    </row>
    <row r="40" spans="1:6" ht="47.25">
      <c r="A40" s="704">
        <v>30</v>
      </c>
      <c r="B40" s="707" t="s">
        <v>11188</v>
      </c>
      <c r="C40" s="707" t="s">
        <v>11189</v>
      </c>
      <c r="D40" s="707" t="s">
        <v>11158</v>
      </c>
      <c r="E40" s="122">
        <v>1200000</v>
      </c>
      <c r="F40" s="703" t="s">
        <v>4</v>
      </c>
    </row>
    <row r="41" spans="1:6" ht="31.5">
      <c r="A41" s="704">
        <v>31</v>
      </c>
      <c r="B41" s="707" t="s">
        <v>11190</v>
      </c>
      <c r="C41" s="707" t="s">
        <v>11191</v>
      </c>
      <c r="D41" s="707" t="s">
        <v>5934</v>
      </c>
      <c r="E41" s="122">
        <v>750000</v>
      </c>
      <c r="F41" s="703" t="s">
        <v>4</v>
      </c>
    </row>
    <row r="42" spans="1:6" ht="31.5">
      <c r="A42" s="704">
        <v>32</v>
      </c>
      <c r="B42" s="707" t="s">
        <v>11192</v>
      </c>
      <c r="C42" s="707" t="s">
        <v>11193</v>
      </c>
      <c r="D42" s="707" t="s">
        <v>5934</v>
      </c>
      <c r="E42" s="122">
        <v>600000</v>
      </c>
      <c r="F42" s="703" t="s">
        <v>4</v>
      </c>
    </row>
    <row r="43" spans="1:6" ht="31.5">
      <c r="A43" s="704">
        <v>33</v>
      </c>
      <c r="B43" s="707" t="s">
        <v>11194</v>
      </c>
      <c r="C43" s="707" t="s">
        <v>11195</v>
      </c>
      <c r="D43" s="707" t="s">
        <v>5934</v>
      </c>
      <c r="E43" s="122">
        <v>600000</v>
      </c>
      <c r="F43" s="703" t="s">
        <v>4</v>
      </c>
    </row>
    <row r="44" spans="1:6" ht="31.5">
      <c r="A44" s="704">
        <v>34</v>
      </c>
      <c r="B44" s="707" t="s">
        <v>11196</v>
      </c>
      <c r="C44" s="707" t="s">
        <v>11197</v>
      </c>
      <c r="D44" s="707" t="s">
        <v>5934</v>
      </c>
      <c r="E44" s="122">
        <v>750000</v>
      </c>
      <c r="F44" s="703" t="s">
        <v>4</v>
      </c>
    </row>
    <row r="45" spans="1:6" ht="31.5">
      <c r="A45" s="704">
        <v>35</v>
      </c>
      <c r="B45" s="707" t="s">
        <v>11198</v>
      </c>
      <c r="C45" s="707" t="s">
        <v>11199</v>
      </c>
      <c r="D45" s="707" t="s">
        <v>5934</v>
      </c>
      <c r="E45" s="122">
        <v>600000</v>
      </c>
      <c r="F45" s="703" t="s">
        <v>4</v>
      </c>
    </row>
    <row r="46" spans="1:6" ht="31.5">
      <c r="A46" s="704">
        <v>36</v>
      </c>
      <c r="B46" s="707" t="s">
        <v>11200</v>
      </c>
      <c r="C46" s="707" t="s">
        <v>11201</v>
      </c>
      <c r="D46" s="707" t="s">
        <v>5934</v>
      </c>
      <c r="E46" s="122">
        <v>600000</v>
      </c>
      <c r="F46" s="703" t="s">
        <v>4</v>
      </c>
    </row>
    <row r="47" spans="1:6" ht="63">
      <c r="A47" s="704">
        <v>37</v>
      </c>
      <c r="B47" s="707" t="s">
        <v>11202</v>
      </c>
      <c r="C47" s="707" t="s">
        <v>11203</v>
      </c>
      <c r="D47" s="707" t="s">
        <v>11204</v>
      </c>
      <c r="E47" s="122">
        <v>600000</v>
      </c>
      <c r="F47" s="703" t="s">
        <v>118</v>
      </c>
    </row>
    <row r="48" spans="1:6" ht="63">
      <c r="A48" s="704">
        <v>38</v>
      </c>
      <c r="B48" s="707" t="s">
        <v>11205</v>
      </c>
      <c r="C48" s="707" t="s">
        <v>11206</v>
      </c>
      <c r="D48" s="707" t="s">
        <v>11204</v>
      </c>
      <c r="E48" s="122">
        <v>600000</v>
      </c>
      <c r="F48" s="703" t="s">
        <v>118</v>
      </c>
    </row>
    <row r="49" spans="1:6" ht="63">
      <c r="A49" s="704">
        <v>39</v>
      </c>
      <c r="B49" s="707" t="s">
        <v>11207</v>
      </c>
      <c r="C49" s="707" t="s">
        <v>11208</v>
      </c>
      <c r="D49" s="707" t="s">
        <v>11209</v>
      </c>
      <c r="E49" s="122">
        <v>500000</v>
      </c>
      <c r="F49" s="703" t="s">
        <v>118</v>
      </c>
    </row>
    <row r="50" spans="1:6" ht="63">
      <c r="A50" s="704">
        <v>40</v>
      </c>
      <c r="B50" s="707" t="s">
        <v>11210</v>
      </c>
      <c r="C50" s="707" t="s">
        <v>11211</v>
      </c>
      <c r="D50" s="707" t="s">
        <v>11209</v>
      </c>
      <c r="E50" s="122">
        <v>500000</v>
      </c>
      <c r="F50" s="703" t="s">
        <v>118</v>
      </c>
    </row>
    <row r="51" spans="1:6" ht="63">
      <c r="A51" s="704">
        <v>41</v>
      </c>
      <c r="B51" s="707" t="s">
        <v>10888</v>
      </c>
      <c r="C51" s="707" t="s">
        <v>11212</v>
      </c>
      <c r="D51" s="707" t="s">
        <v>11209</v>
      </c>
      <c r="E51" s="122">
        <v>500000</v>
      </c>
      <c r="F51" s="703" t="s">
        <v>118</v>
      </c>
    </row>
    <row r="52" spans="1:6" ht="63">
      <c r="A52" s="704">
        <v>42</v>
      </c>
      <c r="B52" s="707" t="s">
        <v>11213</v>
      </c>
      <c r="C52" s="707" t="s">
        <v>11214</v>
      </c>
      <c r="D52" s="707" t="s">
        <v>11209</v>
      </c>
      <c r="E52" s="122">
        <v>500000</v>
      </c>
      <c r="F52" s="703" t="s">
        <v>118</v>
      </c>
    </row>
    <row r="53" spans="1:6" ht="47.25">
      <c r="A53" s="704">
        <v>43</v>
      </c>
      <c r="B53" s="707" t="s">
        <v>11215</v>
      </c>
      <c r="C53" s="707" t="s">
        <v>11216</v>
      </c>
      <c r="D53" s="707" t="s">
        <v>11217</v>
      </c>
      <c r="E53" s="122">
        <v>400000</v>
      </c>
      <c r="F53" s="703" t="s">
        <v>118</v>
      </c>
    </row>
    <row r="54" spans="1:6" ht="63">
      <c r="A54" s="704">
        <v>44</v>
      </c>
      <c r="B54" s="707" t="s">
        <v>11218</v>
      </c>
      <c r="C54" s="707" t="s">
        <v>11219</v>
      </c>
      <c r="D54" s="707" t="s">
        <v>11209</v>
      </c>
      <c r="E54" s="122">
        <v>500000</v>
      </c>
      <c r="F54" s="703" t="s">
        <v>118</v>
      </c>
    </row>
    <row r="55" spans="1:6" ht="63">
      <c r="A55" s="704">
        <v>45</v>
      </c>
      <c r="B55" s="707" t="s">
        <v>11220</v>
      </c>
      <c r="C55" s="707" t="s">
        <v>11221</v>
      </c>
      <c r="D55" s="707" t="s">
        <v>11209</v>
      </c>
      <c r="E55" s="122">
        <v>500000</v>
      </c>
      <c r="F55" s="703" t="s">
        <v>118</v>
      </c>
    </row>
    <row r="56" spans="1:6" ht="63">
      <c r="A56" s="704">
        <v>46</v>
      </c>
      <c r="B56" s="707" t="s">
        <v>11222</v>
      </c>
      <c r="C56" s="707" t="s">
        <v>11223</v>
      </c>
      <c r="D56" s="707" t="s">
        <v>11209</v>
      </c>
      <c r="E56" s="122">
        <v>500000</v>
      </c>
      <c r="F56" s="703" t="s">
        <v>118</v>
      </c>
    </row>
    <row r="57" spans="1:6" ht="78.75">
      <c r="A57" s="704">
        <v>47</v>
      </c>
      <c r="B57" s="707" t="s">
        <v>11224</v>
      </c>
      <c r="C57" s="707" t="s">
        <v>11225</v>
      </c>
      <c r="D57" s="707" t="s">
        <v>11226</v>
      </c>
      <c r="E57" s="122">
        <v>200000</v>
      </c>
      <c r="F57" s="703" t="s">
        <v>118</v>
      </c>
    </row>
    <row r="58" spans="1:6" ht="78.75">
      <c r="A58" s="704">
        <v>48</v>
      </c>
      <c r="B58" s="707" t="s">
        <v>11180</v>
      </c>
      <c r="C58" s="707" t="s">
        <v>11227</v>
      </c>
      <c r="D58" s="707" t="s">
        <v>11226</v>
      </c>
      <c r="E58" s="122">
        <v>200000</v>
      </c>
      <c r="F58" s="703" t="s">
        <v>118</v>
      </c>
    </row>
    <row r="59" spans="1:6" ht="15.75">
      <c r="A59" s="704"/>
      <c r="B59" s="2568" t="s">
        <v>1408</v>
      </c>
      <c r="C59" s="2568"/>
      <c r="D59" s="707"/>
      <c r="E59" s="122"/>
      <c r="F59" s="703"/>
    </row>
    <row r="60" spans="1:6" ht="63">
      <c r="A60" s="704">
        <v>49</v>
      </c>
      <c r="B60" s="708" t="s">
        <v>11228</v>
      </c>
      <c r="C60" s="702" t="s">
        <v>11229</v>
      </c>
      <c r="D60" s="702" t="s">
        <v>11230</v>
      </c>
      <c r="E60" s="122">
        <v>1000000</v>
      </c>
      <c r="F60" s="706" t="s">
        <v>118</v>
      </c>
    </row>
    <row r="61" spans="1:6" ht="78.75">
      <c r="A61" s="704">
        <v>50</v>
      </c>
      <c r="B61" s="708" t="s">
        <v>11231</v>
      </c>
      <c r="C61" s="702" t="s">
        <v>11232</v>
      </c>
      <c r="D61" s="702" t="s">
        <v>11233</v>
      </c>
      <c r="E61" s="122">
        <v>1600000</v>
      </c>
      <c r="F61" s="706" t="s">
        <v>118</v>
      </c>
    </row>
    <row r="62" spans="1:6" ht="63">
      <c r="A62" s="704">
        <v>51</v>
      </c>
      <c r="B62" s="708" t="s">
        <v>11234</v>
      </c>
      <c r="C62" s="702" t="s">
        <v>11235</v>
      </c>
      <c r="D62" s="702" t="s">
        <v>11236</v>
      </c>
      <c r="E62" s="122">
        <v>1500000</v>
      </c>
      <c r="F62" s="706" t="s">
        <v>118</v>
      </c>
    </row>
    <row r="63" spans="1:6" ht="78.75">
      <c r="A63" s="704">
        <v>52</v>
      </c>
      <c r="B63" s="708" t="s">
        <v>11237</v>
      </c>
      <c r="C63" s="702" t="s">
        <v>11238</v>
      </c>
      <c r="D63" s="702" t="s">
        <v>11239</v>
      </c>
      <c r="E63" s="122">
        <v>1100000</v>
      </c>
      <c r="F63" s="706" t="s">
        <v>118</v>
      </c>
    </row>
    <row r="64" spans="1:6" ht="78.75">
      <c r="A64" s="704">
        <v>53</v>
      </c>
      <c r="B64" s="708" t="s">
        <v>11240</v>
      </c>
      <c r="C64" s="702" t="s">
        <v>11241</v>
      </c>
      <c r="D64" s="702" t="s">
        <v>11239</v>
      </c>
      <c r="E64" s="122">
        <v>1100000</v>
      </c>
      <c r="F64" s="706" t="s">
        <v>118</v>
      </c>
    </row>
    <row r="65" spans="1:6" ht="78.75">
      <c r="A65" s="704">
        <v>54</v>
      </c>
      <c r="B65" s="708" t="s">
        <v>11242</v>
      </c>
      <c r="C65" s="702" t="s">
        <v>11243</v>
      </c>
      <c r="D65" s="702" t="s">
        <v>11239</v>
      </c>
      <c r="E65" s="122">
        <v>1100000</v>
      </c>
      <c r="F65" s="706" t="s">
        <v>118</v>
      </c>
    </row>
    <row r="66" spans="1:6" ht="78.75">
      <c r="A66" s="704">
        <v>55</v>
      </c>
      <c r="B66" s="708" t="s">
        <v>11244</v>
      </c>
      <c r="C66" s="702" t="s">
        <v>11245</v>
      </c>
      <c r="D66" s="702" t="s">
        <v>11246</v>
      </c>
      <c r="E66" s="122">
        <v>1000000</v>
      </c>
      <c r="F66" s="706" t="s">
        <v>118</v>
      </c>
    </row>
    <row r="67" spans="1:6" ht="94.5">
      <c r="A67" s="704">
        <v>56</v>
      </c>
      <c r="B67" s="708" t="s">
        <v>11247</v>
      </c>
      <c r="C67" s="702" t="s">
        <v>11248</v>
      </c>
      <c r="D67" s="702" t="s">
        <v>11249</v>
      </c>
      <c r="E67" s="122">
        <v>1200000</v>
      </c>
      <c r="F67" s="706" t="s">
        <v>118</v>
      </c>
    </row>
    <row r="68" spans="1:6" ht="78.75">
      <c r="A68" s="704">
        <v>57</v>
      </c>
      <c r="B68" s="708" t="s">
        <v>11250</v>
      </c>
      <c r="C68" s="702" t="s">
        <v>11251</v>
      </c>
      <c r="D68" s="702" t="s">
        <v>11239</v>
      </c>
      <c r="E68" s="122">
        <v>1200000</v>
      </c>
      <c r="F68" s="706" t="s">
        <v>118</v>
      </c>
    </row>
    <row r="69" spans="1:6" ht="78.75">
      <c r="A69" s="704">
        <v>58</v>
      </c>
      <c r="B69" s="708" t="s">
        <v>11252</v>
      </c>
      <c r="C69" s="702" t="s">
        <v>11253</v>
      </c>
      <c r="D69" s="702" t="s">
        <v>11239</v>
      </c>
      <c r="E69" s="122">
        <v>1300000</v>
      </c>
      <c r="F69" s="706" t="s">
        <v>118</v>
      </c>
    </row>
    <row r="70" spans="1:6" ht="78.75">
      <c r="A70" s="704">
        <v>59</v>
      </c>
      <c r="B70" s="708" t="s">
        <v>11254</v>
      </c>
      <c r="C70" s="702" t="s">
        <v>11255</v>
      </c>
      <c r="D70" s="702" t="s">
        <v>11239</v>
      </c>
      <c r="E70" s="122">
        <v>1500000</v>
      </c>
      <c r="F70" s="706" t="s">
        <v>118</v>
      </c>
    </row>
    <row r="71" spans="1:6" ht="78.75">
      <c r="A71" s="704">
        <v>60</v>
      </c>
      <c r="B71" s="708" t="s">
        <v>11256</v>
      </c>
      <c r="C71" s="702" t="s">
        <v>11257</v>
      </c>
      <c r="D71" s="702" t="s">
        <v>11258</v>
      </c>
      <c r="E71" s="122">
        <v>1500000</v>
      </c>
      <c r="F71" s="706" t="s">
        <v>118</v>
      </c>
    </row>
    <row r="72" spans="1:6" ht="110.25">
      <c r="A72" s="704">
        <v>61</v>
      </c>
      <c r="B72" s="708" t="s">
        <v>11259</v>
      </c>
      <c r="C72" s="702" t="s">
        <v>11260</v>
      </c>
      <c r="D72" s="702" t="s">
        <v>11261</v>
      </c>
      <c r="E72" s="122">
        <v>2000000</v>
      </c>
      <c r="F72" s="706" t="s">
        <v>118</v>
      </c>
    </row>
    <row r="73" spans="1:6" ht="78.75">
      <c r="A73" s="704">
        <v>62</v>
      </c>
      <c r="B73" s="708" t="s">
        <v>3402</v>
      </c>
      <c r="C73" s="702" t="s">
        <v>11262</v>
      </c>
      <c r="D73" s="702" t="s">
        <v>11239</v>
      </c>
      <c r="E73" s="122">
        <v>1500000</v>
      </c>
      <c r="F73" s="706" t="s">
        <v>118</v>
      </c>
    </row>
    <row r="74" spans="1:6" ht="110.25">
      <c r="A74" s="704">
        <v>63</v>
      </c>
      <c r="B74" s="708" t="s">
        <v>11263</v>
      </c>
      <c r="C74" s="702" t="s">
        <v>11264</v>
      </c>
      <c r="D74" s="702" t="s">
        <v>11265</v>
      </c>
      <c r="E74" s="122">
        <v>2000000</v>
      </c>
      <c r="F74" s="706" t="s">
        <v>118</v>
      </c>
    </row>
    <row r="75" spans="1:6" ht="110.25">
      <c r="A75" s="704">
        <v>64</v>
      </c>
      <c r="B75" s="708" t="s">
        <v>11266</v>
      </c>
      <c r="C75" s="702" t="s">
        <v>11267</v>
      </c>
      <c r="D75" s="702" t="s">
        <v>11265</v>
      </c>
      <c r="E75" s="122">
        <v>2000000</v>
      </c>
      <c r="F75" s="706" t="s">
        <v>118</v>
      </c>
    </row>
    <row r="76" spans="1:6" ht="110.25">
      <c r="A76" s="704">
        <v>65</v>
      </c>
      <c r="B76" s="708" t="s">
        <v>11268</v>
      </c>
      <c r="C76" s="702" t="s">
        <v>11269</v>
      </c>
      <c r="D76" s="702" t="s">
        <v>11265</v>
      </c>
      <c r="E76" s="122">
        <v>2000000</v>
      </c>
      <c r="F76" s="706" t="s">
        <v>118</v>
      </c>
    </row>
    <row r="77" spans="1:6" ht="94.5">
      <c r="A77" s="704">
        <v>66</v>
      </c>
      <c r="B77" s="708" t="s">
        <v>11270</v>
      </c>
      <c r="C77" s="702" t="s">
        <v>11271</v>
      </c>
      <c r="D77" s="702" t="s">
        <v>11272</v>
      </c>
      <c r="E77" s="122">
        <v>1400000</v>
      </c>
      <c r="F77" s="706" t="s">
        <v>118</v>
      </c>
    </row>
    <row r="78" spans="1:6" ht="47.25">
      <c r="A78" s="704">
        <v>67</v>
      </c>
      <c r="B78" s="708" t="s">
        <v>11273</v>
      </c>
      <c r="C78" s="702" t="s">
        <v>11274</v>
      </c>
      <c r="D78" s="702" t="s">
        <v>11275</v>
      </c>
      <c r="E78" s="122">
        <v>215000</v>
      </c>
      <c r="F78" s="706" t="s">
        <v>118</v>
      </c>
    </row>
    <row r="79" spans="1:6" ht="47.25">
      <c r="A79" s="704">
        <v>68</v>
      </c>
      <c r="B79" s="708" t="s">
        <v>11276</v>
      </c>
      <c r="C79" s="702" t="s">
        <v>11277</v>
      </c>
      <c r="D79" s="702" t="s">
        <v>11275</v>
      </c>
      <c r="E79" s="122">
        <v>215000</v>
      </c>
      <c r="F79" s="706" t="s">
        <v>118</v>
      </c>
    </row>
    <row r="80" spans="1:6" ht="47.25">
      <c r="A80" s="704">
        <v>69</v>
      </c>
      <c r="B80" s="708" t="s">
        <v>11278</v>
      </c>
      <c r="C80" s="702" t="s">
        <v>11279</v>
      </c>
      <c r="D80" s="702" t="s">
        <v>11280</v>
      </c>
      <c r="E80" s="122">
        <v>500000</v>
      </c>
      <c r="F80" s="706" t="s">
        <v>118</v>
      </c>
    </row>
    <row r="81" spans="1:8" ht="47.25">
      <c r="A81" s="704">
        <v>70</v>
      </c>
      <c r="B81" s="708" t="s">
        <v>11281</v>
      </c>
      <c r="C81" s="702" t="s">
        <v>11282</v>
      </c>
      <c r="D81" s="702" t="s">
        <v>5906</v>
      </c>
      <c r="E81" s="122">
        <v>600000</v>
      </c>
      <c r="F81" s="703" t="s">
        <v>4</v>
      </c>
      <c r="H81" s="712"/>
    </row>
    <row r="82" spans="1:8" ht="47.25">
      <c r="A82" s="704">
        <v>71</v>
      </c>
      <c r="B82" s="708" t="s">
        <v>11283</v>
      </c>
      <c r="C82" s="702" t="s">
        <v>11284</v>
      </c>
      <c r="D82" s="702" t="s">
        <v>5906</v>
      </c>
      <c r="E82" s="122">
        <v>600000</v>
      </c>
      <c r="F82" s="703" t="s">
        <v>4</v>
      </c>
    </row>
    <row r="83" spans="1:8" ht="47.25">
      <c r="A83" s="704">
        <v>72</v>
      </c>
      <c r="B83" s="708" t="s">
        <v>11285</v>
      </c>
      <c r="C83" s="702" t="s">
        <v>11286</v>
      </c>
      <c r="D83" s="702" t="s">
        <v>5906</v>
      </c>
      <c r="E83" s="122">
        <v>600000</v>
      </c>
      <c r="F83" s="703" t="s">
        <v>4</v>
      </c>
    </row>
    <row r="84" spans="1:8" ht="47.25">
      <c r="A84" s="704">
        <v>73</v>
      </c>
      <c r="B84" s="708" t="s">
        <v>11287</v>
      </c>
      <c r="C84" s="702" t="s">
        <v>11288</v>
      </c>
      <c r="D84" s="702" t="s">
        <v>5906</v>
      </c>
      <c r="E84" s="122">
        <v>600000</v>
      </c>
      <c r="F84" s="703" t="s">
        <v>4</v>
      </c>
    </row>
    <row r="85" spans="1:8" ht="47.25">
      <c r="A85" s="704">
        <v>74</v>
      </c>
      <c r="B85" s="708" t="s">
        <v>11289</v>
      </c>
      <c r="C85" s="702" t="s">
        <v>11290</v>
      </c>
      <c r="D85" s="702" t="s">
        <v>5906</v>
      </c>
      <c r="E85" s="122">
        <v>600000</v>
      </c>
      <c r="F85" s="703" t="s">
        <v>4</v>
      </c>
    </row>
    <row r="86" spans="1:8" ht="47.25">
      <c r="A86" s="704">
        <v>75</v>
      </c>
      <c r="B86" s="708" t="s">
        <v>11291</v>
      </c>
      <c r="C86" s="702" t="s">
        <v>11292</v>
      </c>
      <c r="D86" s="702" t="s">
        <v>5906</v>
      </c>
      <c r="E86" s="122">
        <v>600000</v>
      </c>
      <c r="F86" s="703" t="s">
        <v>4</v>
      </c>
    </row>
    <row r="87" spans="1:8" ht="47.25">
      <c r="A87" s="704">
        <v>76</v>
      </c>
      <c r="B87" s="708" t="s">
        <v>11293</v>
      </c>
      <c r="C87" s="702" t="s">
        <v>11294</v>
      </c>
      <c r="D87" s="702" t="s">
        <v>5906</v>
      </c>
      <c r="E87" s="122">
        <v>600000</v>
      </c>
      <c r="F87" s="703" t="s">
        <v>4</v>
      </c>
    </row>
    <row r="88" spans="1:8" ht="78.75">
      <c r="A88" s="704">
        <v>77</v>
      </c>
      <c r="B88" s="708" t="s">
        <v>11295</v>
      </c>
      <c r="C88" s="702" t="s">
        <v>11296</v>
      </c>
      <c r="D88" s="702" t="s">
        <v>11297</v>
      </c>
      <c r="E88" s="122">
        <v>750000</v>
      </c>
      <c r="F88" s="706" t="s">
        <v>118</v>
      </c>
    </row>
    <row r="89" spans="1:8" ht="63">
      <c r="A89" s="704">
        <v>78</v>
      </c>
      <c r="B89" s="708" t="s">
        <v>11298</v>
      </c>
      <c r="C89" s="702" t="s">
        <v>11299</v>
      </c>
      <c r="D89" s="702" t="s">
        <v>11300</v>
      </c>
      <c r="E89" s="122">
        <v>500000</v>
      </c>
      <c r="F89" s="706" t="s">
        <v>4</v>
      </c>
    </row>
    <row r="90" spans="1:8" ht="47.25">
      <c r="A90" s="704">
        <v>79</v>
      </c>
      <c r="B90" s="708" t="s">
        <v>11301</v>
      </c>
      <c r="C90" s="702" t="s">
        <v>11302</v>
      </c>
      <c r="D90" s="702" t="s">
        <v>11300</v>
      </c>
      <c r="E90" s="122">
        <v>500000</v>
      </c>
      <c r="F90" s="706" t="s">
        <v>4</v>
      </c>
    </row>
    <row r="91" spans="1:8" ht="47.25">
      <c r="A91" s="704">
        <v>80</v>
      </c>
      <c r="B91" s="708" t="s">
        <v>11303</v>
      </c>
      <c r="C91" s="702" t="s">
        <v>11304</v>
      </c>
      <c r="D91" s="702" t="s">
        <v>11300</v>
      </c>
      <c r="E91" s="122">
        <v>500000</v>
      </c>
      <c r="F91" s="706" t="s">
        <v>4</v>
      </c>
    </row>
    <row r="92" spans="1:8" ht="63">
      <c r="A92" s="704">
        <v>81</v>
      </c>
      <c r="B92" s="708" t="s">
        <v>11305</v>
      </c>
      <c r="C92" s="702" t="s">
        <v>11306</v>
      </c>
      <c r="D92" s="702" t="s">
        <v>11300</v>
      </c>
      <c r="E92" s="122">
        <v>500000</v>
      </c>
      <c r="F92" s="706" t="s">
        <v>4</v>
      </c>
    </row>
    <row r="93" spans="1:8" ht="63">
      <c r="A93" s="704">
        <v>82</v>
      </c>
      <c r="B93" s="708" t="s">
        <v>11307</v>
      </c>
      <c r="C93" s="702" t="s">
        <v>11308</v>
      </c>
      <c r="D93" s="702" t="s">
        <v>13445</v>
      </c>
      <c r="E93" s="122">
        <v>600000</v>
      </c>
      <c r="F93" s="706" t="s">
        <v>4</v>
      </c>
    </row>
    <row r="94" spans="1:8" ht="47.25">
      <c r="A94" s="704">
        <v>83</v>
      </c>
      <c r="B94" s="708" t="s">
        <v>11309</v>
      </c>
      <c r="C94" s="702" t="s">
        <v>11310</v>
      </c>
      <c r="D94" s="702" t="s">
        <v>11311</v>
      </c>
      <c r="E94" s="122">
        <v>1970000</v>
      </c>
      <c r="F94" s="706" t="s">
        <v>4</v>
      </c>
    </row>
    <row r="95" spans="1:8" ht="15.75">
      <c r="A95" s="704"/>
      <c r="B95" s="2568" t="s">
        <v>662</v>
      </c>
      <c r="C95" s="2568"/>
      <c r="D95" s="702"/>
      <c r="E95" s="122"/>
      <c r="F95" s="706"/>
    </row>
    <row r="96" spans="1:8" ht="47.25">
      <c r="A96" s="704">
        <v>84</v>
      </c>
      <c r="B96" s="702" t="s">
        <v>11312</v>
      </c>
      <c r="C96" s="702" t="s">
        <v>11313</v>
      </c>
      <c r="D96" s="702" t="s">
        <v>11314</v>
      </c>
      <c r="E96" s="122">
        <v>700000</v>
      </c>
      <c r="F96" s="703" t="s">
        <v>4</v>
      </c>
    </row>
    <row r="97" spans="1:6" ht="47.25">
      <c r="A97" s="704">
        <v>85</v>
      </c>
      <c r="B97" s="702" t="s">
        <v>11315</v>
      </c>
      <c r="C97" s="702" t="s">
        <v>11316</v>
      </c>
      <c r="D97" s="702" t="s">
        <v>11314</v>
      </c>
      <c r="E97" s="122">
        <v>700000</v>
      </c>
      <c r="F97" s="703" t="s">
        <v>4</v>
      </c>
    </row>
    <row r="98" spans="1:6" ht="47.25">
      <c r="A98" s="704">
        <v>86</v>
      </c>
      <c r="B98" s="702" t="s">
        <v>11317</v>
      </c>
      <c r="C98" s="702" t="s">
        <v>11318</v>
      </c>
      <c r="D98" s="702" t="s">
        <v>11319</v>
      </c>
      <c r="E98" s="122">
        <v>600000</v>
      </c>
      <c r="F98" s="706" t="s">
        <v>118</v>
      </c>
    </row>
    <row r="99" spans="1:6" ht="31.5">
      <c r="A99" s="704">
        <v>87</v>
      </c>
      <c r="B99" s="702" t="s">
        <v>11317</v>
      </c>
      <c r="C99" s="702" t="s">
        <v>11320</v>
      </c>
      <c r="D99" s="702" t="s">
        <v>11321</v>
      </c>
      <c r="E99" s="122">
        <v>500000</v>
      </c>
      <c r="F99" s="706" t="s">
        <v>4</v>
      </c>
    </row>
    <row r="100" spans="1:6" ht="15.75">
      <c r="A100" s="704"/>
      <c r="B100" s="2567" t="s">
        <v>930</v>
      </c>
      <c r="C100" s="2567"/>
      <c r="D100" s="702"/>
      <c r="E100" s="122"/>
      <c r="F100" s="706"/>
    </row>
    <row r="101" spans="1:6" ht="63">
      <c r="A101" s="704">
        <v>88</v>
      </c>
      <c r="B101" s="708" t="s">
        <v>11322</v>
      </c>
      <c r="C101" s="702" t="s">
        <v>11323</v>
      </c>
      <c r="D101" s="702" t="s">
        <v>11324</v>
      </c>
      <c r="E101" s="122">
        <v>20000</v>
      </c>
      <c r="F101" s="703" t="s">
        <v>4</v>
      </c>
    </row>
    <row r="102" spans="1:6" ht="31.5">
      <c r="A102" s="704">
        <v>89</v>
      </c>
      <c r="B102" s="708" t="s">
        <v>11325</v>
      </c>
      <c r="C102" s="702" t="s">
        <v>11326</v>
      </c>
      <c r="D102" s="702" t="s">
        <v>11324</v>
      </c>
      <c r="E102" s="122">
        <v>20000</v>
      </c>
      <c r="F102" s="703" t="s">
        <v>4</v>
      </c>
    </row>
    <row r="103" spans="1:6" ht="31.5">
      <c r="A103" s="704">
        <v>90</v>
      </c>
      <c r="B103" s="708" t="s">
        <v>11207</v>
      </c>
      <c r="C103" s="702" t="s">
        <v>11327</v>
      </c>
      <c r="D103" s="702" t="s">
        <v>11324</v>
      </c>
      <c r="E103" s="122">
        <v>20000</v>
      </c>
      <c r="F103" s="703" t="s">
        <v>4</v>
      </c>
    </row>
    <row r="104" spans="1:6" ht="63">
      <c r="A104" s="704">
        <v>91</v>
      </c>
      <c r="B104" s="708" t="s">
        <v>11328</v>
      </c>
      <c r="C104" s="702" t="s">
        <v>11329</v>
      </c>
      <c r="D104" s="702" t="s">
        <v>11324</v>
      </c>
      <c r="E104" s="122">
        <v>20000</v>
      </c>
      <c r="F104" s="703" t="s">
        <v>4</v>
      </c>
    </row>
    <row r="105" spans="1:6" ht="31.5">
      <c r="A105" s="704">
        <v>92</v>
      </c>
      <c r="B105" s="708" t="s">
        <v>11330</v>
      </c>
      <c r="C105" s="702" t="s">
        <v>11331</v>
      </c>
      <c r="D105" s="702" t="s">
        <v>11324</v>
      </c>
      <c r="E105" s="122">
        <v>20000</v>
      </c>
      <c r="F105" s="703" t="s">
        <v>4</v>
      </c>
    </row>
    <row r="106" spans="1:6" ht="31.5">
      <c r="A106" s="704">
        <v>93</v>
      </c>
      <c r="B106" s="708" t="s">
        <v>11332</v>
      </c>
      <c r="C106" s="702" t="s">
        <v>11333</v>
      </c>
      <c r="D106" s="702" t="s">
        <v>11324</v>
      </c>
      <c r="E106" s="122">
        <v>20000</v>
      </c>
      <c r="F106" s="703" t="s">
        <v>4</v>
      </c>
    </row>
    <row r="107" spans="1:6" ht="31.5">
      <c r="A107" s="704">
        <v>94</v>
      </c>
      <c r="B107" s="708" t="s">
        <v>10888</v>
      </c>
      <c r="C107" s="702" t="s">
        <v>11334</v>
      </c>
      <c r="D107" s="702" t="s">
        <v>11324</v>
      </c>
      <c r="E107" s="122">
        <v>20000</v>
      </c>
      <c r="F107" s="703" t="s">
        <v>4</v>
      </c>
    </row>
    <row r="108" spans="1:6" ht="47.25">
      <c r="A108" s="704">
        <v>95</v>
      </c>
      <c r="B108" s="708" t="s">
        <v>11335</v>
      </c>
      <c r="C108" s="702" t="s">
        <v>11336</v>
      </c>
      <c r="D108" s="702" t="s">
        <v>11324</v>
      </c>
      <c r="E108" s="122">
        <v>20000</v>
      </c>
      <c r="F108" s="703" t="s">
        <v>4</v>
      </c>
    </row>
    <row r="109" spans="1:6" ht="47.25">
      <c r="A109" s="704">
        <v>96</v>
      </c>
      <c r="B109" s="708" t="s">
        <v>11337</v>
      </c>
      <c r="C109" s="702" t="s">
        <v>11338</v>
      </c>
      <c r="D109" s="702" t="s">
        <v>11324</v>
      </c>
      <c r="E109" s="122">
        <v>20000</v>
      </c>
      <c r="F109" s="703" t="s">
        <v>4</v>
      </c>
    </row>
    <row r="110" spans="1:6" ht="31.5">
      <c r="A110" s="704">
        <v>97</v>
      </c>
      <c r="B110" s="708" t="s">
        <v>11339</v>
      </c>
      <c r="C110" s="702" t="s">
        <v>11340</v>
      </c>
      <c r="D110" s="702" t="s">
        <v>11324</v>
      </c>
      <c r="E110" s="122">
        <v>20000</v>
      </c>
      <c r="F110" s="703" t="s">
        <v>4</v>
      </c>
    </row>
    <row r="111" spans="1:6" ht="31.5">
      <c r="A111" s="704">
        <v>98</v>
      </c>
      <c r="B111" s="708" t="s">
        <v>9412</v>
      </c>
      <c r="C111" s="702" t="s">
        <v>11341</v>
      </c>
      <c r="D111" s="702" t="s">
        <v>11324</v>
      </c>
      <c r="E111" s="122">
        <v>20000</v>
      </c>
      <c r="F111" s="703" t="s">
        <v>4</v>
      </c>
    </row>
    <row r="112" spans="1:6" ht="47.25">
      <c r="A112" s="704">
        <v>99</v>
      </c>
      <c r="B112" s="708" t="s">
        <v>11342</v>
      </c>
      <c r="C112" s="702" t="s">
        <v>11343</v>
      </c>
      <c r="D112" s="702" t="s">
        <v>11324</v>
      </c>
      <c r="E112" s="122">
        <v>20000</v>
      </c>
      <c r="F112" s="703" t="s">
        <v>4</v>
      </c>
    </row>
    <row r="113" spans="1:6" ht="47.25">
      <c r="A113" s="704">
        <v>100</v>
      </c>
      <c r="B113" s="708" t="s">
        <v>5108</v>
      </c>
      <c r="C113" s="702" t="s">
        <v>11344</v>
      </c>
      <c r="D113" s="702" t="s">
        <v>11324</v>
      </c>
      <c r="E113" s="122">
        <v>20000</v>
      </c>
      <c r="F113" s="703" t="s">
        <v>4</v>
      </c>
    </row>
    <row r="114" spans="1:6" ht="31.5">
      <c r="A114" s="704">
        <v>101</v>
      </c>
      <c r="B114" s="708" t="s">
        <v>11345</v>
      </c>
      <c r="C114" s="702" t="s">
        <v>11346</v>
      </c>
      <c r="D114" s="702" t="s">
        <v>11324</v>
      </c>
      <c r="E114" s="122">
        <v>20000</v>
      </c>
      <c r="F114" s="703" t="s">
        <v>4</v>
      </c>
    </row>
    <row r="115" spans="1:6" ht="47.25">
      <c r="A115" s="704">
        <v>102</v>
      </c>
      <c r="B115" s="708" t="s">
        <v>11278</v>
      </c>
      <c r="C115" s="702" t="s">
        <v>11347</v>
      </c>
      <c r="D115" s="702" t="s">
        <v>11324</v>
      </c>
      <c r="E115" s="122">
        <v>20000</v>
      </c>
      <c r="F115" s="703" t="s">
        <v>4</v>
      </c>
    </row>
    <row r="116" spans="1:6" ht="31.5">
      <c r="A116" s="704">
        <v>103</v>
      </c>
      <c r="B116" s="708" t="s">
        <v>11348</v>
      </c>
      <c r="C116" s="702" t="s">
        <v>11349</v>
      </c>
      <c r="D116" s="702" t="s">
        <v>11324</v>
      </c>
      <c r="E116" s="122">
        <v>20000</v>
      </c>
      <c r="F116" s="703" t="s">
        <v>4</v>
      </c>
    </row>
    <row r="117" spans="1:6" ht="47.25">
      <c r="A117" s="704">
        <v>104</v>
      </c>
      <c r="B117" s="708" t="s">
        <v>11350</v>
      </c>
      <c r="C117" s="702" t="s">
        <v>11351</v>
      </c>
      <c r="D117" s="702" t="s">
        <v>11324</v>
      </c>
      <c r="E117" s="122">
        <v>20000</v>
      </c>
      <c r="F117" s="703" t="s">
        <v>4</v>
      </c>
    </row>
    <row r="118" spans="1:6" ht="47.25">
      <c r="A118" s="704">
        <v>105</v>
      </c>
      <c r="B118" s="708" t="s">
        <v>11352</v>
      </c>
      <c r="C118" s="702" t="s">
        <v>11353</v>
      </c>
      <c r="D118" s="702" t="s">
        <v>11324</v>
      </c>
      <c r="E118" s="122">
        <v>20000</v>
      </c>
      <c r="F118" s="703" t="s">
        <v>4</v>
      </c>
    </row>
    <row r="119" spans="1:6" ht="31.5">
      <c r="A119" s="704">
        <v>106</v>
      </c>
      <c r="B119" s="708" t="s">
        <v>11166</v>
      </c>
      <c r="C119" s="702" t="s">
        <v>11354</v>
      </c>
      <c r="D119" s="702" t="s">
        <v>11324</v>
      </c>
      <c r="E119" s="122">
        <v>20000</v>
      </c>
      <c r="F119" s="703" t="s">
        <v>4</v>
      </c>
    </row>
    <row r="120" spans="1:6" ht="47.25">
      <c r="A120" s="704">
        <v>107</v>
      </c>
      <c r="B120" s="708" t="s">
        <v>11355</v>
      </c>
      <c r="C120" s="702" t="s">
        <v>11356</v>
      </c>
      <c r="D120" s="702" t="s">
        <v>11324</v>
      </c>
      <c r="E120" s="122">
        <v>20000</v>
      </c>
      <c r="F120" s="703" t="s">
        <v>4</v>
      </c>
    </row>
    <row r="121" spans="1:6" ht="31.5">
      <c r="A121" s="704">
        <v>108</v>
      </c>
      <c r="B121" s="708" t="s">
        <v>11357</v>
      </c>
      <c r="C121" s="702" t="s">
        <v>11358</v>
      </c>
      <c r="D121" s="702" t="s">
        <v>11324</v>
      </c>
      <c r="E121" s="122">
        <v>20000</v>
      </c>
      <c r="F121" s="703" t="s">
        <v>4</v>
      </c>
    </row>
    <row r="122" spans="1:6" ht="63">
      <c r="A122" s="704">
        <v>109</v>
      </c>
      <c r="B122" s="708" t="s">
        <v>11359</v>
      </c>
      <c r="C122" s="702" t="s">
        <v>11360</v>
      </c>
      <c r="D122" s="702" t="s">
        <v>11324</v>
      </c>
      <c r="E122" s="122">
        <v>20000</v>
      </c>
      <c r="F122" s="703" t="s">
        <v>4</v>
      </c>
    </row>
    <row r="123" spans="1:6" ht="31.5">
      <c r="A123" s="704">
        <v>110</v>
      </c>
      <c r="B123" s="708" t="s">
        <v>11194</v>
      </c>
      <c r="C123" s="702" t="s">
        <v>11361</v>
      </c>
      <c r="D123" s="702" t="s">
        <v>11324</v>
      </c>
      <c r="E123" s="122">
        <v>20000</v>
      </c>
      <c r="F123" s="703" t="s">
        <v>4</v>
      </c>
    </row>
    <row r="124" spans="1:6" ht="47.25">
      <c r="A124" s="704">
        <v>111</v>
      </c>
      <c r="B124" s="708" t="s">
        <v>11362</v>
      </c>
      <c r="C124" s="702" t="s">
        <v>11363</v>
      </c>
      <c r="D124" s="702" t="s">
        <v>11324</v>
      </c>
      <c r="E124" s="122">
        <v>20000</v>
      </c>
      <c r="F124" s="703" t="s">
        <v>4</v>
      </c>
    </row>
    <row r="125" spans="1:6" ht="31.5">
      <c r="A125" s="704">
        <v>112</v>
      </c>
      <c r="B125" s="708" t="s">
        <v>11364</v>
      </c>
      <c r="C125" s="702" t="s">
        <v>11365</v>
      </c>
      <c r="D125" s="702" t="s">
        <v>11324</v>
      </c>
      <c r="E125" s="122">
        <v>20000</v>
      </c>
      <c r="F125" s="703" t="s">
        <v>4</v>
      </c>
    </row>
    <row r="126" spans="1:6" ht="31.5">
      <c r="A126" s="704">
        <v>113</v>
      </c>
      <c r="B126" s="708" t="s">
        <v>11366</v>
      </c>
      <c r="C126" s="702" t="s">
        <v>11367</v>
      </c>
      <c r="D126" s="702" t="s">
        <v>11324</v>
      </c>
      <c r="E126" s="122">
        <v>20000</v>
      </c>
      <c r="F126" s="703" t="s">
        <v>4</v>
      </c>
    </row>
    <row r="127" spans="1:6" ht="31.5">
      <c r="A127" s="704">
        <v>114</v>
      </c>
      <c r="B127" s="708" t="s">
        <v>11368</v>
      </c>
      <c r="C127" s="702" t="s">
        <v>11369</v>
      </c>
      <c r="D127" s="702" t="s">
        <v>11324</v>
      </c>
      <c r="E127" s="122">
        <v>20000</v>
      </c>
      <c r="F127" s="703" t="s">
        <v>4</v>
      </c>
    </row>
    <row r="128" spans="1:6" ht="31.5">
      <c r="A128" s="704">
        <v>115</v>
      </c>
      <c r="B128" s="708" t="s">
        <v>11370</v>
      </c>
      <c r="C128" s="702" t="s">
        <v>11371</v>
      </c>
      <c r="D128" s="702" t="s">
        <v>11324</v>
      </c>
      <c r="E128" s="122">
        <v>20000</v>
      </c>
      <c r="F128" s="703" t="s">
        <v>4</v>
      </c>
    </row>
    <row r="129" spans="1:6" ht="31.5">
      <c r="A129" s="704">
        <v>116</v>
      </c>
      <c r="B129" s="708" t="s">
        <v>11372</v>
      </c>
      <c r="C129" s="702" t="s">
        <v>11373</v>
      </c>
      <c r="D129" s="702" t="s">
        <v>11324</v>
      </c>
      <c r="E129" s="122">
        <v>20000</v>
      </c>
      <c r="F129" s="703" t="s">
        <v>4</v>
      </c>
    </row>
    <row r="130" spans="1:6" ht="31.5">
      <c r="A130" s="704">
        <v>117</v>
      </c>
      <c r="B130" s="708" t="s">
        <v>11198</v>
      </c>
      <c r="C130" s="702" t="s">
        <v>11374</v>
      </c>
      <c r="D130" s="702" t="s">
        <v>11324</v>
      </c>
      <c r="E130" s="122">
        <v>20000</v>
      </c>
      <c r="F130" s="703" t="s">
        <v>4</v>
      </c>
    </row>
    <row r="131" spans="1:6" ht="63">
      <c r="A131" s="704">
        <v>118</v>
      </c>
      <c r="B131" s="708" t="s">
        <v>11247</v>
      </c>
      <c r="C131" s="702" t="s">
        <v>11375</v>
      </c>
      <c r="D131" s="702" t="s">
        <v>11324</v>
      </c>
      <c r="E131" s="122">
        <v>20000</v>
      </c>
      <c r="F131" s="703" t="s">
        <v>4</v>
      </c>
    </row>
    <row r="132" spans="1:6" ht="31.5">
      <c r="A132" s="704">
        <v>119</v>
      </c>
      <c r="B132" s="708" t="s">
        <v>11215</v>
      </c>
      <c r="C132" s="702" t="s">
        <v>11376</v>
      </c>
      <c r="D132" s="702" t="s">
        <v>11324</v>
      </c>
      <c r="E132" s="122">
        <v>20000</v>
      </c>
      <c r="F132" s="703" t="s">
        <v>4</v>
      </c>
    </row>
    <row r="133" spans="1:6" ht="31.5">
      <c r="A133" s="704">
        <v>120</v>
      </c>
      <c r="B133" s="708" t="s">
        <v>11377</v>
      </c>
      <c r="C133" s="702" t="s">
        <v>11378</v>
      </c>
      <c r="D133" s="702" t="s">
        <v>11324</v>
      </c>
      <c r="E133" s="122">
        <v>20000</v>
      </c>
      <c r="F133" s="703" t="s">
        <v>4</v>
      </c>
    </row>
    <row r="134" spans="1:6" ht="31.5">
      <c r="A134" s="704">
        <v>121</v>
      </c>
      <c r="B134" s="708" t="s">
        <v>11213</v>
      </c>
      <c r="C134" s="702" t="s">
        <v>11379</v>
      </c>
      <c r="D134" s="702" t="s">
        <v>11324</v>
      </c>
      <c r="E134" s="122">
        <v>20000</v>
      </c>
      <c r="F134" s="703" t="s">
        <v>4</v>
      </c>
    </row>
    <row r="135" spans="1:6" ht="31.5">
      <c r="A135" s="704">
        <v>122</v>
      </c>
      <c r="B135" s="708" t="s">
        <v>11196</v>
      </c>
      <c r="C135" s="702" t="s">
        <v>11380</v>
      </c>
      <c r="D135" s="702" t="s">
        <v>11324</v>
      </c>
      <c r="E135" s="122">
        <v>20000</v>
      </c>
      <c r="F135" s="703" t="s">
        <v>4</v>
      </c>
    </row>
    <row r="136" spans="1:6" ht="31.5">
      <c r="A136" s="704">
        <v>123</v>
      </c>
      <c r="B136" s="708" t="s">
        <v>11202</v>
      </c>
      <c r="C136" s="702" t="s">
        <v>11381</v>
      </c>
      <c r="D136" s="702" t="s">
        <v>11324</v>
      </c>
      <c r="E136" s="122">
        <v>20000</v>
      </c>
      <c r="F136" s="703" t="s">
        <v>4</v>
      </c>
    </row>
    <row r="137" spans="1:6" ht="31.5">
      <c r="A137" s="704">
        <v>124</v>
      </c>
      <c r="B137" s="708" t="s">
        <v>11180</v>
      </c>
      <c r="C137" s="702" t="s">
        <v>11382</v>
      </c>
      <c r="D137" s="702" t="s">
        <v>11324</v>
      </c>
      <c r="E137" s="122">
        <v>20000</v>
      </c>
      <c r="F137" s="703" t="s">
        <v>4</v>
      </c>
    </row>
    <row r="138" spans="1:6" ht="31.5">
      <c r="A138" s="704">
        <v>125</v>
      </c>
      <c r="B138" s="708" t="s">
        <v>11200</v>
      </c>
      <c r="C138" s="702" t="s">
        <v>11383</v>
      </c>
      <c r="D138" s="702" t="s">
        <v>11324</v>
      </c>
      <c r="E138" s="122">
        <v>20000</v>
      </c>
      <c r="F138" s="703" t="s">
        <v>4</v>
      </c>
    </row>
    <row r="139" spans="1:6" ht="47.25">
      <c r="A139" s="704">
        <v>126</v>
      </c>
      <c r="B139" s="708" t="s">
        <v>11173</v>
      </c>
      <c r="C139" s="702" t="s">
        <v>11384</v>
      </c>
      <c r="D139" s="702" t="s">
        <v>11324</v>
      </c>
      <c r="E139" s="122">
        <v>20000</v>
      </c>
      <c r="F139" s="703" t="s">
        <v>4</v>
      </c>
    </row>
    <row r="140" spans="1:6" ht="31.5">
      <c r="A140" s="704">
        <v>127</v>
      </c>
      <c r="B140" s="708" t="s">
        <v>1905</v>
      </c>
      <c r="C140" s="702" t="s">
        <v>11385</v>
      </c>
      <c r="D140" s="702" t="s">
        <v>11324</v>
      </c>
      <c r="E140" s="122">
        <v>20000</v>
      </c>
      <c r="F140" s="703" t="s">
        <v>4</v>
      </c>
    </row>
    <row r="141" spans="1:6" ht="31.5">
      <c r="A141" s="704">
        <v>128</v>
      </c>
      <c r="B141" s="708" t="s">
        <v>11176</v>
      </c>
      <c r="C141" s="702" t="s">
        <v>11386</v>
      </c>
      <c r="D141" s="702" t="s">
        <v>11324</v>
      </c>
      <c r="E141" s="122">
        <v>20000</v>
      </c>
      <c r="F141" s="703" t="s">
        <v>4</v>
      </c>
    </row>
    <row r="142" spans="1:6" ht="31.5">
      <c r="A142" s="704">
        <v>129</v>
      </c>
      <c r="B142" s="708" t="s">
        <v>11387</v>
      </c>
      <c r="C142" s="702" t="s">
        <v>11388</v>
      </c>
      <c r="D142" s="702" t="s">
        <v>11324</v>
      </c>
      <c r="E142" s="122">
        <v>20000</v>
      </c>
      <c r="F142" s="703" t="s">
        <v>4</v>
      </c>
    </row>
    <row r="143" spans="1:6" ht="47.25">
      <c r="A143" s="704">
        <v>130</v>
      </c>
      <c r="B143" s="708" t="s">
        <v>11389</v>
      </c>
      <c r="C143" s="702" t="s">
        <v>11390</v>
      </c>
      <c r="D143" s="702" t="s">
        <v>11324</v>
      </c>
      <c r="E143" s="122">
        <v>20000</v>
      </c>
      <c r="F143" s="703" t="s">
        <v>4</v>
      </c>
    </row>
    <row r="144" spans="1:6" ht="31.5">
      <c r="A144" s="704">
        <v>131</v>
      </c>
      <c r="B144" s="708" t="s">
        <v>11391</v>
      </c>
      <c r="C144" s="702" t="s">
        <v>11392</v>
      </c>
      <c r="D144" s="702" t="s">
        <v>11324</v>
      </c>
      <c r="E144" s="122">
        <v>20000</v>
      </c>
      <c r="F144" s="703" t="s">
        <v>4</v>
      </c>
    </row>
    <row r="145" spans="1:256" ht="47.25">
      <c r="A145" s="704">
        <v>132</v>
      </c>
      <c r="B145" s="708" t="s">
        <v>11393</v>
      </c>
      <c r="C145" s="702" t="s">
        <v>11394</v>
      </c>
      <c r="D145" s="702" t="s">
        <v>11324</v>
      </c>
      <c r="E145" s="122">
        <v>20000</v>
      </c>
      <c r="F145" s="703" t="s">
        <v>4</v>
      </c>
    </row>
    <row r="146" spans="1:256" ht="31.5">
      <c r="A146" s="704">
        <v>133</v>
      </c>
      <c r="B146" s="708" t="s">
        <v>11395</v>
      </c>
      <c r="C146" s="702" t="s">
        <v>11396</v>
      </c>
      <c r="D146" s="702" t="s">
        <v>11324</v>
      </c>
      <c r="E146" s="122">
        <v>20000</v>
      </c>
      <c r="F146" s="703" t="s">
        <v>4</v>
      </c>
    </row>
    <row r="147" spans="1:256" ht="31.5">
      <c r="A147" s="704">
        <v>134</v>
      </c>
      <c r="B147" s="708" t="s">
        <v>11397</v>
      </c>
      <c r="C147" s="702" t="s">
        <v>11398</v>
      </c>
      <c r="D147" s="702" t="s">
        <v>11324</v>
      </c>
      <c r="E147" s="122">
        <v>20000</v>
      </c>
      <c r="F147" s="703" t="s">
        <v>4</v>
      </c>
    </row>
    <row r="148" spans="1:256" ht="47.25">
      <c r="A148" s="704">
        <v>135</v>
      </c>
      <c r="B148" s="708" t="s">
        <v>11399</v>
      </c>
      <c r="C148" s="702" t="s">
        <v>11400</v>
      </c>
      <c r="D148" s="702" t="s">
        <v>11324</v>
      </c>
      <c r="E148" s="122">
        <v>20000</v>
      </c>
      <c r="F148" s="703" t="s">
        <v>4</v>
      </c>
    </row>
    <row r="149" spans="1:256" ht="31.5">
      <c r="A149" s="704">
        <v>136</v>
      </c>
      <c r="B149" s="708" t="s">
        <v>11401</v>
      </c>
      <c r="C149" s="702" t="s">
        <v>11402</v>
      </c>
      <c r="D149" s="702" t="s">
        <v>11324</v>
      </c>
      <c r="E149" s="122">
        <v>20000</v>
      </c>
      <c r="F149" s="703" t="s">
        <v>4</v>
      </c>
    </row>
    <row r="150" spans="1:256" ht="31.5">
      <c r="A150" s="704">
        <v>137</v>
      </c>
      <c r="B150" s="708" t="s">
        <v>11403</v>
      </c>
      <c r="C150" s="702" t="s">
        <v>11404</v>
      </c>
      <c r="D150" s="702" t="s">
        <v>11324</v>
      </c>
      <c r="E150" s="122">
        <v>20000</v>
      </c>
      <c r="F150" s="703" t="s">
        <v>4</v>
      </c>
    </row>
    <row r="151" spans="1:256" ht="15.75">
      <c r="A151" s="708"/>
      <c r="B151" s="709" t="s">
        <v>15</v>
      </c>
      <c r="C151" s="708"/>
      <c r="D151" s="708"/>
      <c r="E151" s="380">
        <v>109040875.52</v>
      </c>
      <c r="F151" s="707"/>
    </row>
    <row r="152" spans="1:256" ht="89.25" customHeight="1">
      <c r="A152" s="2143" t="s">
        <v>1391</v>
      </c>
      <c r="B152" s="2143"/>
      <c r="C152" s="2143"/>
      <c r="D152" s="2143" t="s">
        <v>1392</v>
      </c>
      <c r="E152" s="2143"/>
      <c r="F152" s="214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c r="CZ152" s="163"/>
      <c r="DA152" s="163"/>
      <c r="DB152" s="163"/>
      <c r="DC152" s="163"/>
      <c r="DD152" s="163"/>
      <c r="DE152" s="163"/>
      <c r="DF152" s="163"/>
      <c r="DG152" s="163"/>
      <c r="DH152" s="163"/>
      <c r="DI152" s="163"/>
      <c r="DJ152" s="163"/>
      <c r="DK152" s="163"/>
      <c r="DL152" s="163"/>
      <c r="DM152" s="163"/>
      <c r="DN152" s="163"/>
      <c r="DO152" s="163"/>
      <c r="DP152" s="163"/>
      <c r="DQ152" s="163"/>
      <c r="DR152" s="163"/>
      <c r="DS152" s="163"/>
      <c r="DT152" s="163"/>
      <c r="DU152" s="163"/>
      <c r="DV152" s="163"/>
      <c r="DW152" s="163"/>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c r="GD152" s="163"/>
      <c r="GE152" s="163"/>
      <c r="GF152" s="163"/>
      <c r="GG152" s="163"/>
      <c r="GH152" s="163"/>
      <c r="GI152" s="163"/>
      <c r="GJ152" s="163"/>
      <c r="GK152" s="163"/>
      <c r="GL152" s="163"/>
      <c r="GM152" s="163"/>
      <c r="GN152" s="163"/>
      <c r="GO152" s="163"/>
      <c r="GP152" s="163"/>
      <c r="GQ152" s="163"/>
      <c r="GR152" s="163"/>
      <c r="GS152" s="163"/>
      <c r="GT152" s="163"/>
      <c r="GU152" s="163"/>
      <c r="GV152" s="163"/>
      <c r="GW152" s="163"/>
      <c r="GX152" s="163"/>
      <c r="GY152" s="163"/>
      <c r="GZ152" s="163"/>
      <c r="HA152" s="163"/>
      <c r="HB152" s="163"/>
      <c r="HC152" s="163"/>
      <c r="HD152" s="163"/>
      <c r="HE152" s="163"/>
      <c r="HF152" s="163"/>
      <c r="HG152" s="163"/>
      <c r="HH152" s="163"/>
      <c r="HI152" s="163"/>
      <c r="HJ152" s="163"/>
      <c r="HK152" s="163"/>
      <c r="HL152" s="163"/>
      <c r="HM152" s="163"/>
      <c r="HN152" s="163"/>
      <c r="HO152" s="163"/>
      <c r="HP152" s="163"/>
      <c r="HQ152" s="163"/>
      <c r="HR152" s="163"/>
      <c r="HS152" s="163"/>
      <c r="HT152" s="163"/>
      <c r="HU152" s="163"/>
      <c r="HV152" s="163"/>
      <c r="HW152" s="163"/>
      <c r="HX152" s="163"/>
      <c r="HY152" s="163"/>
      <c r="HZ152" s="163"/>
      <c r="IA152" s="163"/>
      <c r="IB152" s="163"/>
      <c r="IC152" s="163"/>
      <c r="ID152" s="163"/>
      <c r="IE152" s="163"/>
      <c r="IF152" s="163"/>
      <c r="IG152" s="163"/>
      <c r="IH152" s="163"/>
      <c r="II152" s="163"/>
      <c r="IJ152" s="163"/>
      <c r="IK152" s="163"/>
      <c r="IL152" s="163"/>
      <c r="IM152" s="163"/>
      <c r="IN152" s="163"/>
      <c r="IO152" s="163"/>
      <c r="IP152" s="163"/>
      <c r="IQ152" s="163"/>
      <c r="IR152" s="163"/>
      <c r="IS152" s="163"/>
      <c r="IT152" s="163"/>
      <c r="IU152" s="163"/>
      <c r="IV152" s="163"/>
    </row>
    <row r="154" spans="1:256">
      <c r="D154" s="713" t="s">
        <v>1148</v>
      </c>
    </row>
  </sheetData>
  <mergeCells count="14">
    <mergeCell ref="A1:F1"/>
    <mergeCell ref="A2:F2"/>
    <mergeCell ref="A3:F3"/>
    <mergeCell ref="B5:D5"/>
    <mergeCell ref="B15:C15"/>
    <mergeCell ref="B11:D11"/>
    <mergeCell ref="A152:C152"/>
    <mergeCell ref="D152:F152"/>
    <mergeCell ref="B17:C17"/>
    <mergeCell ref="B19:C19"/>
    <mergeCell ref="B22:C22"/>
    <mergeCell ref="B59:C59"/>
    <mergeCell ref="B95:C95"/>
    <mergeCell ref="B100:C100"/>
  </mergeCells>
  <pageMargins left="0.7" right="0.7" top="0.75" bottom="0.75" header="0.3" footer="0.3"/>
  <pageSetup orientation="landscape" r:id="rId1"/>
  <headerFooter>
    <oddFooter>Page &amp;P of &amp;N</oddFooter>
  </headerFooter>
</worksheet>
</file>

<file path=xl/worksheets/sheet25.xml><?xml version="1.0" encoding="utf-8"?>
<worksheet xmlns="http://schemas.openxmlformats.org/spreadsheetml/2006/main" xmlns:r="http://schemas.openxmlformats.org/officeDocument/2006/relationships">
  <sheetPr>
    <tabColor theme="5" tint="-0.499984740745262"/>
  </sheetPr>
  <dimension ref="A1:F183"/>
  <sheetViews>
    <sheetView topLeftCell="A69" workbookViewId="0">
      <selection activeCell="D73" sqref="D73"/>
    </sheetView>
  </sheetViews>
  <sheetFormatPr defaultRowHeight="15"/>
  <cols>
    <col min="1" max="1" width="7.140625" style="126" customWidth="1"/>
    <col min="2" max="2" width="16" style="126" customWidth="1"/>
    <col min="3" max="3" width="43" style="126" customWidth="1"/>
    <col min="4" max="4" width="24.28515625" style="126" customWidth="1"/>
    <col min="5" max="5" width="19.85546875" style="604" customWidth="1"/>
    <col min="6" max="6" width="9.7109375" style="126" customWidth="1"/>
    <col min="7" max="16384" width="9.140625" style="126"/>
  </cols>
  <sheetData>
    <row r="1" spans="1:6" ht="15.75" customHeight="1">
      <c r="A1" s="2234" t="s">
        <v>133</v>
      </c>
      <c r="B1" s="2234"/>
      <c r="C1" s="2234"/>
      <c r="D1" s="2234"/>
      <c r="E1" s="2234"/>
      <c r="F1" s="2234"/>
    </row>
    <row r="2" spans="1:6" ht="15.75" customHeight="1">
      <c r="A2" s="2234" t="s">
        <v>24398</v>
      </c>
      <c r="B2" s="2234"/>
      <c r="C2" s="2234"/>
      <c r="D2" s="2234"/>
      <c r="E2" s="2234"/>
      <c r="F2" s="2234"/>
    </row>
    <row r="3" spans="1:6" ht="15.75">
      <c r="A3" s="2234" t="s">
        <v>6436</v>
      </c>
      <c r="B3" s="2234"/>
      <c r="C3" s="2234"/>
      <c r="D3" s="2234"/>
      <c r="E3" s="2234"/>
      <c r="F3" s="2234"/>
    </row>
    <row r="4" spans="1:6" ht="31.5">
      <c r="A4" s="173" t="s">
        <v>134</v>
      </c>
      <c r="B4" s="173" t="s">
        <v>676</v>
      </c>
      <c r="C4" s="614" t="s">
        <v>0</v>
      </c>
      <c r="D4" s="173" t="s">
        <v>788</v>
      </c>
      <c r="E4" s="295" t="s">
        <v>3683</v>
      </c>
      <c r="F4" s="173" t="s">
        <v>24399</v>
      </c>
    </row>
    <row r="5" spans="1:6" ht="16.5" customHeight="1">
      <c r="A5" s="50"/>
      <c r="B5" s="2215" t="s">
        <v>139</v>
      </c>
      <c r="C5" s="2216"/>
      <c r="D5" s="50"/>
      <c r="E5" s="106"/>
      <c r="F5" s="50"/>
    </row>
    <row r="6" spans="1:6" ht="31.5">
      <c r="A6" s="50">
        <v>1</v>
      </c>
      <c r="B6" s="50" t="s">
        <v>789</v>
      </c>
      <c r="C6" s="50" t="s">
        <v>24482</v>
      </c>
      <c r="D6" s="50" t="s">
        <v>465</v>
      </c>
      <c r="E6" s="106">
        <f>2000000+200000</f>
        <v>2200000</v>
      </c>
      <c r="F6" s="50" t="s">
        <v>118</v>
      </c>
    </row>
    <row r="7" spans="1:6" ht="78.75">
      <c r="A7" s="50">
        <v>2</v>
      </c>
      <c r="B7" s="50" t="s">
        <v>5</v>
      </c>
      <c r="C7" s="50" t="s">
        <v>24483</v>
      </c>
      <c r="D7" s="50" t="s">
        <v>24150</v>
      </c>
      <c r="E7" s="106">
        <v>2000000</v>
      </c>
      <c r="F7" s="50" t="s">
        <v>118</v>
      </c>
    </row>
    <row r="8" spans="1:6" ht="63">
      <c r="A8" s="50">
        <v>3</v>
      </c>
      <c r="B8" s="50" t="s">
        <v>24151</v>
      </c>
      <c r="C8" s="51" t="s">
        <v>24481</v>
      </c>
      <c r="D8" s="50" t="s">
        <v>24152</v>
      </c>
      <c r="E8" s="106">
        <v>100000</v>
      </c>
      <c r="F8" s="50" t="s">
        <v>118</v>
      </c>
    </row>
    <row r="9" spans="1:6" ht="15.75">
      <c r="A9" s="50">
        <v>4</v>
      </c>
      <c r="B9" s="50" t="s">
        <v>7</v>
      </c>
      <c r="C9" s="50" t="s">
        <v>24484</v>
      </c>
      <c r="D9" s="50" t="s">
        <v>24153</v>
      </c>
      <c r="E9" s="106">
        <v>50000</v>
      </c>
      <c r="F9" s="50" t="s">
        <v>118</v>
      </c>
    </row>
    <row r="10" spans="1:6" ht="31.5">
      <c r="A10" s="50">
        <v>5</v>
      </c>
      <c r="B10" s="50" t="s">
        <v>10</v>
      </c>
      <c r="C10" s="50" t="s">
        <v>24485</v>
      </c>
      <c r="D10" s="50" t="s">
        <v>24154</v>
      </c>
      <c r="E10" s="106">
        <v>50000</v>
      </c>
      <c r="F10" s="50" t="s">
        <v>118</v>
      </c>
    </row>
    <row r="11" spans="1:6" ht="47.25">
      <c r="A11" s="50">
        <v>6</v>
      </c>
      <c r="B11" s="50" t="s">
        <v>24155</v>
      </c>
      <c r="C11" s="50" t="s">
        <v>24486</v>
      </c>
      <c r="D11" s="50" t="s">
        <v>24156</v>
      </c>
      <c r="E11" s="106">
        <f>2000000+242453-100000</f>
        <v>2142453</v>
      </c>
      <c r="F11" s="50" t="s">
        <v>118</v>
      </c>
    </row>
    <row r="12" spans="1:6" ht="15.75">
      <c r="A12" s="50"/>
      <c r="B12" s="2215" t="s">
        <v>24400</v>
      </c>
      <c r="C12" s="2216"/>
      <c r="D12" s="50"/>
      <c r="E12" s="106"/>
      <c r="F12" s="50"/>
    </row>
    <row r="13" spans="1:6" ht="63">
      <c r="A13" s="50">
        <v>7</v>
      </c>
      <c r="B13" s="50" t="s">
        <v>5</v>
      </c>
      <c r="C13" s="50" t="s">
        <v>24487</v>
      </c>
      <c r="D13" s="50" t="s">
        <v>24157</v>
      </c>
      <c r="E13" s="106">
        <v>1000000</v>
      </c>
      <c r="F13" s="50" t="s">
        <v>118</v>
      </c>
    </row>
    <row r="14" spans="1:6" ht="31.5">
      <c r="A14" s="50">
        <v>8</v>
      </c>
      <c r="B14" s="50" t="s">
        <v>12</v>
      </c>
      <c r="C14" s="50" t="s">
        <v>24488</v>
      </c>
      <c r="D14" s="50" t="s">
        <v>24158</v>
      </c>
      <c r="E14" s="106">
        <v>1571226</v>
      </c>
      <c r="F14" s="50" t="s">
        <v>118</v>
      </c>
    </row>
    <row r="15" spans="1:6" ht="63">
      <c r="A15" s="50">
        <v>9</v>
      </c>
      <c r="B15" s="50" t="s">
        <v>360</v>
      </c>
      <c r="C15" s="50" t="s">
        <v>24489</v>
      </c>
      <c r="D15" s="50" t="s">
        <v>24159</v>
      </c>
      <c r="E15" s="106">
        <v>700000</v>
      </c>
      <c r="F15" s="50" t="s">
        <v>118</v>
      </c>
    </row>
    <row r="16" spans="1:6" ht="78.75">
      <c r="A16" s="50">
        <v>10</v>
      </c>
      <c r="B16" s="690" t="s">
        <v>804</v>
      </c>
      <c r="C16" s="50" t="s">
        <v>24490</v>
      </c>
      <c r="D16" s="50" t="s">
        <v>196</v>
      </c>
      <c r="E16" s="1108">
        <v>5738993.4500000002</v>
      </c>
      <c r="F16" s="50" t="s">
        <v>118</v>
      </c>
    </row>
    <row r="17" spans="1:6" ht="15.75">
      <c r="A17" s="50"/>
      <c r="B17" s="173" t="s">
        <v>581</v>
      </c>
      <c r="C17" s="173"/>
      <c r="D17" s="173"/>
      <c r="E17" s="295"/>
      <c r="F17" s="173"/>
    </row>
    <row r="18" spans="1:6" ht="94.5">
      <c r="A18" s="50">
        <v>11</v>
      </c>
      <c r="B18" s="50" t="s">
        <v>24160</v>
      </c>
      <c r="C18" s="50" t="s">
        <v>24161</v>
      </c>
      <c r="D18" s="50" t="s">
        <v>24498</v>
      </c>
      <c r="E18" s="106">
        <v>300000</v>
      </c>
      <c r="F18" s="50" t="s">
        <v>4</v>
      </c>
    </row>
    <row r="19" spans="1:6" ht="47.25">
      <c r="A19" s="50">
        <v>12</v>
      </c>
      <c r="B19" s="50" t="s">
        <v>24162</v>
      </c>
      <c r="C19" s="50" t="s">
        <v>24163</v>
      </c>
      <c r="D19" s="50" t="s">
        <v>23462</v>
      </c>
      <c r="E19" s="106">
        <v>50000</v>
      </c>
      <c r="F19" s="50" t="s">
        <v>4</v>
      </c>
    </row>
    <row r="20" spans="1:6" ht="47.25">
      <c r="A20" s="50">
        <v>13</v>
      </c>
      <c r="B20" s="50" t="s">
        <v>24164</v>
      </c>
      <c r="C20" s="50" t="s">
        <v>24165</v>
      </c>
      <c r="D20" s="50" t="s">
        <v>23462</v>
      </c>
      <c r="E20" s="106">
        <v>50000</v>
      </c>
      <c r="F20" s="50" t="s">
        <v>4</v>
      </c>
    </row>
    <row r="21" spans="1:6" ht="47.25">
      <c r="A21" s="50">
        <v>14</v>
      </c>
      <c r="B21" s="50" t="s">
        <v>24166</v>
      </c>
      <c r="C21" s="50" t="s">
        <v>24167</v>
      </c>
      <c r="D21" s="50" t="s">
        <v>23462</v>
      </c>
      <c r="E21" s="106">
        <v>50000</v>
      </c>
      <c r="F21" s="50" t="s">
        <v>4</v>
      </c>
    </row>
    <row r="22" spans="1:6" ht="47.25">
      <c r="A22" s="50">
        <v>15</v>
      </c>
      <c r="B22" s="50" t="s">
        <v>24168</v>
      </c>
      <c r="C22" s="50" t="s">
        <v>24169</v>
      </c>
      <c r="D22" s="50" t="s">
        <v>23462</v>
      </c>
      <c r="E22" s="106">
        <v>50000</v>
      </c>
      <c r="F22" s="50" t="s">
        <v>4</v>
      </c>
    </row>
    <row r="23" spans="1:6" ht="47.25">
      <c r="A23" s="50">
        <v>16</v>
      </c>
      <c r="B23" s="50" t="s">
        <v>24170</v>
      </c>
      <c r="C23" s="50" t="s">
        <v>24171</v>
      </c>
      <c r="D23" s="50" t="s">
        <v>23462</v>
      </c>
      <c r="E23" s="106">
        <v>50000</v>
      </c>
      <c r="F23" s="50" t="s">
        <v>4</v>
      </c>
    </row>
    <row r="24" spans="1:6" ht="47.25">
      <c r="A24" s="50">
        <v>17</v>
      </c>
      <c r="B24" s="50" t="s">
        <v>24172</v>
      </c>
      <c r="C24" s="50" t="s">
        <v>24173</v>
      </c>
      <c r="D24" s="50" t="s">
        <v>23462</v>
      </c>
      <c r="E24" s="106">
        <v>50000</v>
      </c>
      <c r="F24" s="50" t="s">
        <v>4</v>
      </c>
    </row>
    <row r="25" spans="1:6" ht="47.25">
      <c r="A25" s="50">
        <v>18</v>
      </c>
      <c r="B25" s="50" t="s">
        <v>24174</v>
      </c>
      <c r="C25" s="50" t="s">
        <v>24175</v>
      </c>
      <c r="D25" s="50" t="s">
        <v>23462</v>
      </c>
      <c r="E25" s="106">
        <v>50000</v>
      </c>
      <c r="F25" s="50" t="s">
        <v>4</v>
      </c>
    </row>
    <row r="26" spans="1:6" ht="47.25">
      <c r="A26" s="50">
        <v>19</v>
      </c>
      <c r="B26" s="50" t="s">
        <v>24176</v>
      </c>
      <c r="C26" s="50" t="s">
        <v>24177</v>
      </c>
      <c r="D26" s="50" t="s">
        <v>23462</v>
      </c>
      <c r="E26" s="106">
        <v>50000</v>
      </c>
      <c r="F26" s="50" t="s">
        <v>4</v>
      </c>
    </row>
    <row r="27" spans="1:6" ht="47.25">
      <c r="A27" s="50">
        <v>20</v>
      </c>
      <c r="B27" s="50" t="s">
        <v>24178</v>
      </c>
      <c r="C27" s="50" t="s">
        <v>24179</v>
      </c>
      <c r="D27" s="50" t="s">
        <v>24390</v>
      </c>
      <c r="E27" s="106">
        <v>16000</v>
      </c>
      <c r="F27" s="50" t="s">
        <v>4</v>
      </c>
    </row>
    <row r="28" spans="1:6" ht="47.25">
      <c r="A28" s="50">
        <v>21</v>
      </c>
      <c r="B28" s="50" t="s">
        <v>24180</v>
      </c>
      <c r="C28" s="50" t="s">
        <v>24181</v>
      </c>
      <c r="D28" s="50" t="s">
        <v>24390</v>
      </c>
      <c r="E28" s="106">
        <v>16000</v>
      </c>
      <c r="F28" s="50" t="s">
        <v>4</v>
      </c>
    </row>
    <row r="29" spans="1:6" ht="47.25">
      <c r="A29" s="50">
        <v>22</v>
      </c>
      <c r="B29" s="50" t="s">
        <v>24182</v>
      </c>
      <c r="C29" s="50" t="s">
        <v>24183</v>
      </c>
      <c r="D29" s="50" t="s">
        <v>24390</v>
      </c>
      <c r="E29" s="106">
        <v>16000</v>
      </c>
      <c r="F29" s="50" t="s">
        <v>4</v>
      </c>
    </row>
    <row r="30" spans="1:6" ht="47.25">
      <c r="A30" s="50">
        <v>23</v>
      </c>
      <c r="B30" s="50" t="s">
        <v>24184</v>
      </c>
      <c r="C30" s="50" t="s">
        <v>24185</v>
      </c>
      <c r="D30" s="50" t="s">
        <v>24390</v>
      </c>
      <c r="E30" s="106">
        <v>16000</v>
      </c>
      <c r="F30" s="50" t="s">
        <v>4</v>
      </c>
    </row>
    <row r="31" spans="1:6" ht="47.25">
      <c r="A31" s="50">
        <v>24</v>
      </c>
      <c r="B31" s="50" t="s">
        <v>24186</v>
      </c>
      <c r="C31" s="50" t="s">
        <v>24187</v>
      </c>
      <c r="D31" s="50" t="s">
        <v>24390</v>
      </c>
      <c r="E31" s="106">
        <v>16000</v>
      </c>
      <c r="F31" s="50" t="s">
        <v>4</v>
      </c>
    </row>
    <row r="32" spans="1:6" ht="47.25">
      <c r="A32" s="50">
        <v>25</v>
      </c>
      <c r="B32" s="50" t="s">
        <v>24188</v>
      </c>
      <c r="C32" s="50" t="s">
        <v>24189</v>
      </c>
      <c r="D32" s="50" t="s">
        <v>24390</v>
      </c>
      <c r="E32" s="106">
        <v>16000</v>
      </c>
      <c r="F32" s="50" t="s">
        <v>4</v>
      </c>
    </row>
    <row r="33" spans="1:6" ht="47.25">
      <c r="A33" s="50">
        <v>26</v>
      </c>
      <c r="B33" s="50" t="s">
        <v>24190</v>
      </c>
      <c r="C33" s="50" t="s">
        <v>24191</v>
      </c>
      <c r="D33" s="50" t="s">
        <v>24390</v>
      </c>
      <c r="E33" s="106">
        <v>16000</v>
      </c>
      <c r="F33" s="50" t="s">
        <v>4</v>
      </c>
    </row>
    <row r="34" spans="1:6" ht="47.25">
      <c r="A34" s="50">
        <v>27</v>
      </c>
      <c r="B34" s="50" t="s">
        <v>24192</v>
      </c>
      <c r="C34" s="50" t="s">
        <v>24193</v>
      </c>
      <c r="D34" s="50" t="s">
        <v>24390</v>
      </c>
      <c r="E34" s="106">
        <v>16000</v>
      </c>
      <c r="F34" s="50" t="s">
        <v>4</v>
      </c>
    </row>
    <row r="35" spans="1:6" ht="47.25">
      <c r="A35" s="50">
        <v>28</v>
      </c>
      <c r="B35" s="50" t="s">
        <v>24194</v>
      </c>
      <c r="C35" s="50" t="s">
        <v>24195</v>
      </c>
      <c r="D35" s="50" t="s">
        <v>24390</v>
      </c>
      <c r="E35" s="106">
        <v>16000</v>
      </c>
      <c r="F35" s="50" t="s">
        <v>4</v>
      </c>
    </row>
    <row r="36" spans="1:6" ht="47.25">
      <c r="A36" s="50">
        <v>29</v>
      </c>
      <c r="B36" s="50" t="s">
        <v>24196</v>
      </c>
      <c r="C36" s="50" t="s">
        <v>24197</v>
      </c>
      <c r="D36" s="50" t="s">
        <v>24390</v>
      </c>
      <c r="E36" s="106">
        <v>16000</v>
      </c>
      <c r="F36" s="50" t="s">
        <v>4</v>
      </c>
    </row>
    <row r="37" spans="1:6" ht="47.25">
      <c r="A37" s="50">
        <v>30</v>
      </c>
      <c r="B37" s="50" t="s">
        <v>24198</v>
      </c>
      <c r="C37" s="50" t="s">
        <v>24199</v>
      </c>
      <c r="D37" s="50" t="s">
        <v>24390</v>
      </c>
      <c r="E37" s="106">
        <v>16000</v>
      </c>
      <c r="F37" s="50" t="s">
        <v>4</v>
      </c>
    </row>
    <row r="38" spans="1:6" ht="47.25">
      <c r="A38" s="50">
        <v>31</v>
      </c>
      <c r="B38" s="50" t="s">
        <v>24176</v>
      </c>
      <c r="C38" s="50" t="s">
        <v>24200</v>
      </c>
      <c r="D38" s="50" t="s">
        <v>24390</v>
      </c>
      <c r="E38" s="106">
        <v>16000</v>
      </c>
      <c r="F38" s="50" t="s">
        <v>4</v>
      </c>
    </row>
    <row r="39" spans="1:6" ht="47.25">
      <c r="A39" s="50">
        <v>32</v>
      </c>
      <c r="B39" s="50" t="s">
        <v>24201</v>
      </c>
      <c r="C39" s="50" t="s">
        <v>24202</v>
      </c>
      <c r="D39" s="50" t="s">
        <v>24390</v>
      </c>
      <c r="E39" s="106">
        <v>16000</v>
      </c>
      <c r="F39" s="50" t="s">
        <v>4</v>
      </c>
    </row>
    <row r="40" spans="1:6" ht="47.25">
      <c r="A40" s="50">
        <v>33</v>
      </c>
      <c r="B40" s="50" t="s">
        <v>24203</v>
      </c>
      <c r="C40" s="50" t="s">
        <v>24204</v>
      </c>
      <c r="D40" s="50" t="s">
        <v>24390</v>
      </c>
      <c r="E40" s="106">
        <v>16000</v>
      </c>
      <c r="F40" s="50" t="s">
        <v>4</v>
      </c>
    </row>
    <row r="41" spans="1:6" ht="47.25">
      <c r="A41" s="50">
        <v>34</v>
      </c>
      <c r="B41" s="50" t="s">
        <v>24172</v>
      </c>
      <c r="C41" s="50" t="s">
        <v>24205</v>
      </c>
      <c r="D41" s="50" t="s">
        <v>24390</v>
      </c>
      <c r="E41" s="106">
        <v>16000</v>
      </c>
      <c r="F41" s="50" t="s">
        <v>4</v>
      </c>
    </row>
    <row r="42" spans="1:6" ht="47.25">
      <c r="A42" s="50">
        <v>35</v>
      </c>
      <c r="B42" s="50" t="s">
        <v>24206</v>
      </c>
      <c r="C42" s="50" t="s">
        <v>24207</v>
      </c>
      <c r="D42" s="50" t="s">
        <v>24390</v>
      </c>
      <c r="E42" s="106">
        <v>16000</v>
      </c>
      <c r="F42" s="50" t="s">
        <v>4</v>
      </c>
    </row>
    <row r="43" spans="1:6" ht="47.25">
      <c r="A43" s="50">
        <v>36</v>
      </c>
      <c r="B43" s="50" t="s">
        <v>24208</v>
      </c>
      <c r="C43" s="50" t="s">
        <v>24209</v>
      </c>
      <c r="D43" s="50" t="s">
        <v>24390</v>
      </c>
      <c r="E43" s="106">
        <v>16000</v>
      </c>
      <c r="F43" s="50" t="s">
        <v>4</v>
      </c>
    </row>
    <row r="44" spans="1:6" ht="47.25">
      <c r="A44" s="50">
        <v>37</v>
      </c>
      <c r="B44" s="50" t="s">
        <v>24210</v>
      </c>
      <c r="C44" s="50" t="s">
        <v>24211</v>
      </c>
      <c r="D44" s="50" t="s">
        <v>24390</v>
      </c>
      <c r="E44" s="106">
        <v>16000</v>
      </c>
      <c r="F44" s="50" t="s">
        <v>4</v>
      </c>
    </row>
    <row r="45" spans="1:6" ht="47.25">
      <c r="A45" s="50">
        <v>38</v>
      </c>
      <c r="B45" s="50" t="s">
        <v>24212</v>
      </c>
      <c r="C45" s="50" t="s">
        <v>24213</v>
      </c>
      <c r="D45" s="50" t="s">
        <v>24390</v>
      </c>
      <c r="E45" s="106">
        <v>16000</v>
      </c>
      <c r="F45" s="50" t="s">
        <v>4</v>
      </c>
    </row>
    <row r="46" spans="1:6" ht="47.25">
      <c r="A46" s="50">
        <v>39</v>
      </c>
      <c r="B46" s="50" t="s">
        <v>24214</v>
      </c>
      <c r="C46" s="50" t="s">
        <v>24215</v>
      </c>
      <c r="D46" s="50" t="s">
        <v>24390</v>
      </c>
      <c r="E46" s="106">
        <v>16000</v>
      </c>
      <c r="F46" s="50" t="s">
        <v>4</v>
      </c>
    </row>
    <row r="47" spans="1:6" ht="47.25">
      <c r="A47" s="50">
        <v>40</v>
      </c>
      <c r="B47" s="50" t="s">
        <v>24216</v>
      </c>
      <c r="C47" s="50" t="s">
        <v>24217</v>
      </c>
      <c r="D47" s="50" t="s">
        <v>24390</v>
      </c>
      <c r="E47" s="106">
        <v>16000</v>
      </c>
      <c r="F47" s="50" t="s">
        <v>4</v>
      </c>
    </row>
    <row r="48" spans="1:6" ht="47.25">
      <c r="A48" s="50">
        <v>41</v>
      </c>
      <c r="B48" s="50" t="s">
        <v>24218</v>
      </c>
      <c r="C48" s="50" t="s">
        <v>24219</v>
      </c>
      <c r="D48" s="50" t="s">
        <v>24390</v>
      </c>
      <c r="E48" s="106">
        <v>16000</v>
      </c>
      <c r="F48" s="50" t="s">
        <v>4</v>
      </c>
    </row>
    <row r="49" spans="1:6" ht="47.25">
      <c r="A49" s="50">
        <v>42</v>
      </c>
      <c r="B49" s="50" t="s">
        <v>24162</v>
      </c>
      <c r="C49" s="50" t="s">
        <v>24220</v>
      </c>
      <c r="D49" s="50" t="s">
        <v>24390</v>
      </c>
      <c r="E49" s="106">
        <v>16000</v>
      </c>
      <c r="F49" s="50" t="s">
        <v>4</v>
      </c>
    </row>
    <row r="50" spans="1:6" ht="47.25">
      <c r="A50" s="50">
        <v>43</v>
      </c>
      <c r="B50" s="50" t="s">
        <v>24221</v>
      </c>
      <c r="C50" s="50" t="s">
        <v>24222</v>
      </c>
      <c r="D50" s="50" t="s">
        <v>24390</v>
      </c>
      <c r="E50" s="106">
        <v>16000</v>
      </c>
      <c r="F50" s="50" t="s">
        <v>4</v>
      </c>
    </row>
    <row r="51" spans="1:6" ht="47.25">
      <c r="A51" s="50">
        <v>44</v>
      </c>
      <c r="B51" s="50" t="s">
        <v>24223</v>
      </c>
      <c r="C51" s="50" t="s">
        <v>24224</v>
      </c>
      <c r="D51" s="50" t="s">
        <v>24390</v>
      </c>
      <c r="E51" s="106">
        <v>16000</v>
      </c>
      <c r="F51" s="50" t="s">
        <v>4</v>
      </c>
    </row>
    <row r="52" spans="1:6" ht="47.25">
      <c r="A52" s="50">
        <v>45</v>
      </c>
      <c r="B52" s="50" t="s">
        <v>24225</v>
      </c>
      <c r="C52" s="50" t="s">
        <v>24226</v>
      </c>
      <c r="D52" s="50" t="s">
        <v>24390</v>
      </c>
      <c r="E52" s="106">
        <v>16000</v>
      </c>
      <c r="F52" s="50" t="s">
        <v>4</v>
      </c>
    </row>
    <row r="53" spans="1:6" ht="47.25">
      <c r="A53" s="50">
        <v>46</v>
      </c>
      <c r="B53" s="50" t="s">
        <v>24227</v>
      </c>
      <c r="C53" s="50" t="s">
        <v>24228</v>
      </c>
      <c r="D53" s="50" t="s">
        <v>24390</v>
      </c>
      <c r="E53" s="106">
        <v>16000</v>
      </c>
      <c r="F53" s="50" t="s">
        <v>4</v>
      </c>
    </row>
    <row r="54" spans="1:6" ht="47.25">
      <c r="A54" s="50">
        <v>47</v>
      </c>
      <c r="B54" s="50" t="s">
        <v>24229</v>
      </c>
      <c r="C54" s="50" t="s">
        <v>24230</v>
      </c>
      <c r="D54" s="50" t="s">
        <v>24390</v>
      </c>
      <c r="E54" s="106">
        <v>16000</v>
      </c>
      <c r="F54" s="50" t="s">
        <v>4</v>
      </c>
    </row>
    <row r="55" spans="1:6" ht="47.25">
      <c r="A55" s="50">
        <v>48</v>
      </c>
      <c r="B55" s="50" t="s">
        <v>24231</v>
      </c>
      <c r="C55" s="50" t="s">
        <v>24232</v>
      </c>
      <c r="D55" s="50" t="s">
        <v>24390</v>
      </c>
      <c r="E55" s="106">
        <v>16000</v>
      </c>
      <c r="F55" s="50" t="s">
        <v>4</v>
      </c>
    </row>
    <row r="56" spans="1:6" ht="47.25">
      <c r="A56" s="50">
        <v>49</v>
      </c>
      <c r="B56" s="50" t="s">
        <v>24166</v>
      </c>
      <c r="C56" s="50" t="s">
        <v>24233</v>
      </c>
      <c r="D56" s="50" t="s">
        <v>24390</v>
      </c>
      <c r="E56" s="106">
        <v>16000</v>
      </c>
      <c r="F56" s="50" t="s">
        <v>4</v>
      </c>
    </row>
    <row r="57" spans="1:6" ht="47.25">
      <c r="A57" s="50">
        <v>50</v>
      </c>
      <c r="B57" s="50" t="s">
        <v>24234</v>
      </c>
      <c r="C57" s="50" t="s">
        <v>24235</v>
      </c>
      <c r="D57" s="50" t="s">
        <v>24390</v>
      </c>
      <c r="E57" s="106">
        <v>16000</v>
      </c>
      <c r="F57" s="50" t="s">
        <v>4</v>
      </c>
    </row>
    <row r="58" spans="1:6" ht="47.25">
      <c r="A58" s="50">
        <v>51</v>
      </c>
      <c r="B58" s="50" t="s">
        <v>24236</v>
      </c>
      <c r="C58" s="50" t="s">
        <v>24237</v>
      </c>
      <c r="D58" s="50" t="s">
        <v>24390</v>
      </c>
      <c r="E58" s="106">
        <v>16000</v>
      </c>
      <c r="F58" s="50" t="s">
        <v>4</v>
      </c>
    </row>
    <row r="59" spans="1:6" ht="47.25">
      <c r="A59" s="50">
        <v>52</v>
      </c>
      <c r="B59" s="50" t="s">
        <v>24238</v>
      </c>
      <c r="C59" s="50" t="s">
        <v>24239</v>
      </c>
      <c r="D59" s="50" t="s">
        <v>24390</v>
      </c>
      <c r="E59" s="106">
        <v>16000</v>
      </c>
      <c r="F59" s="50" t="s">
        <v>4</v>
      </c>
    </row>
    <row r="60" spans="1:6" ht="47.25">
      <c r="A60" s="50">
        <v>53</v>
      </c>
      <c r="B60" s="50" t="s">
        <v>24240</v>
      </c>
      <c r="C60" s="50" t="s">
        <v>24241</v>
      </c>
      <c r="D60" s="50" t="s">
        <v>24390</v>
      </c>
      <c r="E60" s="106">
        <v>16000</v>
      </c>
      <c r="F60" s="50" t="s">
        <v>4</v>
      </c>
    </row>
    <row r="61" spans="1:6" ht="47.25">
      <c r="A61" s="50">
        <v>54</v>
      </c>
      <c r="B61" s="50" t="s">
        <v>24242</v>
      </c>
      <c r="C61" s="50" t="s">
        <v>24243</v>
      </c>
      <c r="D61" s="50" t="s">
        <v>24390</v>
      </c>
      <c r="E61" s="106">
        <v>16000</v>
      </c>
      <c r="F61" s="50" t="s">
        <v>4</v>
      </c>
    </row>
    <row r="62" spans="1:6" ht="47.25">
      <c r="A62" s="50">
        <v>55</v>
      </c>
      <c r="B62" s="50" t="s">
        <v>24244</v>
      </c>
      <c r="C62" s="50" t="s">
        <v>24245</v>
      </c>
      <c r="D62" s="50" t="s">
        <v>24390</v>
      </c>
      <c r="E62" s="106">
        <v>16000</v>
      </c>
      <c r="F62" s="50" t="s">
        <v>4</v>
      </c>
    </row>
    <row r="63" spans="1:6" ht="63">
      <c r="A63" s="50">
        <v>56</v>
      </c>
      <c r="B63" s="50" t="s">
        <v>24246</v>
      </c>
      <c r="C63" s="50" t="s">
        <v>24247</v>
      </c>
      <c r="D63" s="50" t="s">
        <v>24390</v>
      </c>
      <c r="E63" s="106">
        <v>16000</v>
      </c>
      <c r="F63" s="50" t="s">
        <v>4</v>
      </c>
    </row>
    <row r="64" spans="1:6" ht="63">
      <c r="A64" s="50">
        <v>57</v>
      </c>
      <c r="B64" s="50" t="s">
        <v>24248</v>
      </c>
      <c r="C64" s="50" t="s">
        <v>24249</v>
      </c>
      <c r="D64" s="50" t="s">
        <v>24390</v>
      </c>
      <c r="E64" s="106">
        <v>16000</v>
      </c>
      <c r="F64" s="50" t="s">
        <v>4</v>
      </c>
    </row>
    <row r="65" spans="1:6" ht="47.25">
      <c r="A65" s="50">
        <v>58</v>
      </c>
      <c r="B65" s="50" t="s">
        <v>24250</v>
      </c>
      <c r="C65" s="50" t="s">
        <v>24251</v>
      </c>
      <c r="D65" s="50" t="s">
        <v>24390</v>
      </c>
      <c r="E65" s="106">
        <v>16000</v>
      </c>
      <c r="F65" s="50" t="s">
        <v>4</v>
      </c>
    </row>
    <row r="66" spans="1:6" ht="47.25">
      <c r="A66" s="50">
        <v>59</v>
      </c>
      <c r="B66" s="50" t="s">
        <v>24252</v>
      </c>
      <c r="C66" s="50" t="s">
        <v>24253</v>
      </c>
      <c r="D66" s="50" t="s">
        <v>24390</v>
      </c>
      <c r="E66" s="106">
        <v>16000</v>
      </c>
      <c r="F66" s="50" t="s">
        <v>4</v>
      </c>
    </row>
    <row r="67" spans="1:6" ht="47.25">
      <c r="A67" s="50">
        <v>60</v>
      </c>
      <c r="B67" s="50" t="s">
        <v>24254</v>
      </c>
      <c r="C67" s="50" t="s">
        <v>24255</v>
      </c>
      <c r="D67" s="50" t="s">
        <v>24390</v>
      </c>
      <c r="E67" s="106">
        <v>16000</v>
      </c>
      <c r="F67" s="50" t="s">
        <v>4</v>
      </c>
    </row>
    <row r="68" spans="1:6" ht="47.25">
      <c r="A68" s="50">
        <v>61</v>
      </c>
      <c r="B68" s="50" t="s">
        <v>24256</v>
      </c>
      <c r="C68" s="50" t="s">
        <v>24257</v>
      </c>
      <c r="D68" s="50" t="s">
        <v>24390</v>
      </c>
      <c r="E68" s="106">
        <v>16000</v>
      </c>
      <c r="F68" s="50" t="s">
        <v>4</v>
      </c>
    </row>
    <row r="69" spans="1:6" ht="47.25">
      <c r="A69" s="50">
        <v>62</v>
      </c>
      <c r="B69" s="50" t="s">
        <v>24258</v>
      </c>
      <c r="C69" s="50" t="s">
        <v>24259</v>
      </c>
      <c r="D69" s="50" t="s">
        <v>24390</v>
      </c>
      <c r="E69" s="106">
        <v>16000</v>
      </c>
      <c r="F69" s="50" t="s">
        <v>4</v>
      </c>
    </row>
    <row r="70" spans="1:6" ht="16.5" customHeight="1">
      <c r="A70" s="50"/>
      <c r="B70" s="2215" t="s">
        <v>24499</v>
      </c>
      <c r="C70" s="2216"/>
      <c r="D70" s="173"/>
      <c r="E70" s="295"/>
      <c r="F70" s="173"/>
    </row>
    <row r="71" spans="1:6" ht="47.25">
      <c r="A71" s="50">
        <v>63</v>
      </c>
      <c r="B71" s="50" t="s">
        <v>24260</v>
      </c>
      <c r="C71" s="50" t="s">
        <v>24491</v>
      </c>
      <c r="D71" s="50" t="s">
        <v>24261</v>
      </c>
      <c r="E71" s="106">
        <v>20500000</v>
      </c>
      <c r="F71" s="50" t="s">
        <v>118</v>
      </c>
    </row>
    <row r="72" spans="1:6" ht="47.25">
      <c r="A72" s="50">
        <v>64</v>
      </c>
      <c r="B72" s="50" t="s">
        <v>4585</v>
      </c>
      <c r="C72" s="50" t="s">
        <v>24492</v>
      </c>
      <c r="D72" s="50" t="s">
        <v>24262</v>
      </c>
      <c r="E72" s="106">
        <f>6000000-235000</f>
        <v>5765000</v>
      </c>
      <c r="F72" s="50" t="s">
        <v>118</v>
      </c>
    </row>
    <row r="73" spans="1:6" ht="63">
      <c r="A73" s="50">
        <v>65</v>
      </c>
      <c r="B73" s="50" t="s">
        <v>4342</v>
      </c>
      <c r="C73" s="50" t="s">
        <v>24493</v>
      </c>
      <c r="D73" s="51" t="s">
        <v>24263</v>
      </c>
      <c r="E73" s="106">
        <v>1000000</v>
      </c>
      <c r="F73" s="50" t="s">
        <v>118</v>
      </c>
    </row>
    <row r="74" spans="1:6" ht="19.5" customHeight="1">
      <c r="A74" s="50"/>
      <c r="B74" s="2237" t="s">
        <v>3304</v>
      </c>
      <c r="C74" s="2238"/>
      <c r="D74" s="50"/>
      <c r="E74" s="106"/>
      <c r="F74" s="50"/>
    </row>
    <row r="75" spans="1:6" ht="63">
      <c r="A75" s="50">
        <v>66</v>
      </c>
      <c r="B75" s="50" t="s">
        <v>24231</v>
      </c>
      <c r="C75" s="50" t="s">
        <v>24401</v>
      </c>
      <c r="D75" s="50" t="s">
        <v>24265</v>
      </c>
      <c r="E75" s="106">
        <v>300000</v>
      </c>
      <c r="F75" s="50" t="s">
        <v>4</v>
      </c>
    </row>
    <row r="76" spans="1:6" ht="63">
      <c r="A76" s="50">
        <v>67</v>
      </c>
      <c r="B76" s="50" t="s">
        <v>24266</v>
      </c>
      <c r="C76" s="50" t="s">
        <v>24402</v>
      </c>
      <c r="D76" s="50" t="s">
        <v>24394</v>
      </c>
      <c r="E76" s="106">
        <v>950000</v>
      </c>
      <c r="F76" s="50" t="s">
        <v>118</v>
      </c>
    </row>
    <row r="77" spans="1:6" ht="47.25">
      <c r="A77" s="50">
        <v>68</v>
      </c>
      <c r="B77" s="50" t="s">
        <v>24267</v>
      </c>
      <c r="C77" s="50" t="s">
        <v>24403</v>
      </c>
      <c r="D77" s="50" t="s">
        <v>24268</v>
      </c>
      <c r="E77" s="106">
        <v>300000</v>
      </c>
      <c r="F77" s="50" t="s">
        <v>4</v>
      </c>
    </row>
    <row r="78" spans="1:6" ht="63">
      <c r="A78" s="50">
        <v>69</v>
      </c>
      <c r="B78" s="50" t="s">
        <v>24269</v>
      </c>
      <c r="C78" s="50" t="s">
        <v>24404</v>
      </c>
      <c r="D78" s="50" t="s">
        <v>24395</v>
      </c>
      <c r="E78" s="106">
        <v>1000000</v>
      </c>
      <c r="F78" s="50" t="s">
        <v>118</v>
      </c>
    </row>
    <row r="79" spans="1:6" ht="94.5">
      <c r="A79" s="50">
        <v>70</v>
      </c>
      <c r="B79" s="50" t="s">
        <v>24270</v>
      </c>
      <c r="C79" s="50" t="s">
        <v>24405</v>
      </c>
      <c r="D79" s="50" t="s">
        <v>24271</v>
      </c>
      <c r="E79" s="106">
        <v>500000</v>
      </c>
      <c r="F79" s="50" t="s">
        <v>4</v>
      </c>
    </row>
    <row r="80" spans="1:6" ht="78.75">
      <c r="A80" s="50">
        <v>71</v>
      </c>
      <c r="B80" s="50" t="s">
        <v>24272</v>
      </c>
      <c r="C80" s="50" t="s">
        <v>24406</v>
      </c>
      <c r="D80" s="50" t="s">
        <v>24396</v>
      </c>
      <c r="E80" s="106">
        <v>500000</v>
      </c>
      <c r="F80" s="50" t="s">
        <v>4</v>
      </c>
    </row>
    <row r="81" spans="1:6" ht="78.75">
      <c r="A81" s="50">
        <v>72</v>
      </c>
      <c r="B81" s="50" t="s">
        <v>24273</v>
      </c>
      <c r="C81" s="50" t="s">
        <v>24407</v>
      </c>
      <c r="D81" s="50" t="s">
        <v>24397</v>
      </c>
      <c r="E81" s="106">
        <v>300000</v>
      </c>
      <c r="F81" s="50" t="s">
        <v>4</v>
      </c>
    </row>
    <row r="82" spans="1:6" ht="63">
      <c r="A82" s="50">
        <v>73</v>
      </c>
      <c r="B82" s="50" t="s">
        <v>24274</v>
      </c>
      <c r="C82" s="50" t="s">
        <v>24408</v>
      </c>
      <c r="D82" s="50" t="s">
        <v>24275</v>
      </c>
      <c r="E82" s="106">
        <v>350000</v>
      </c>
      <c r="F82" s="50" t="s">
        <v>118</v>
      </c>
    </row>
    <row r="83" spans="1:6" ht="47.25">
      <c r="A83" s="50">
        <v>74</v>
      </c>
      <c r="B83" s="50" t="s">
        <v>24182</v>
      </c>
      <c r="C83" s="50" t="s">
        <v>24409</v>
      </c>
      <c r="D83" s="50" t="s">
        <v>24276</v>
      </c>
      <c r="E83" s="106">
        <v>300000</v>
      </c>
      <c r="F83" s="50" t="s">
        <v>4</v>
      </c>
    </row>
    <row r="84" spans="1:6" ht="63">
      <c r="A84" s="50">
        <v>75</v>
      </c>
      <c r="B84" s="50" t="s">
        <v>24277</v>
      </c>
      <c r="C84" s="50" t="s">
        <v>24410</v>
      </c>
      <c r="D84" s="50" t="s">
        <v>24278</v>
      </c>
      <c r="E84" s="106">
        <v>300000</v>
      </c>
      <c r="F84" s="50" t="s">
        <v>4</v>
      </c>
    </row>
    <row r="85" spans="1:6" ht="63">
      <c r="A85" s="50">
        <v>76</v>
      </c>
      <c r="B85" s="50" t="s">
        <v>24208</v>
      </c>
      <c r="C85" s="50" t="s">
        <v>24411</v>
      </c>
      <c r="D85" s="50" t="s">
        <v>24279</v>
      </c>
      <c r="E85" s="106">
        <v>300000</v>
      </c>
      <c r="F85" s="50" t="s">
        <v>4</v>
      </c>
    </row>
    <row r="86" spans="1:6" ht="47.25">
      <c r="A86" s="50">
        <v>77</v>
      </c>
      <c r="B86" s="50" t="s">
        <v>24162</v>
      </c>
      <c r="C86" s="50" t="s">
        <v>24412</v>
      </c>
      <c r="D86" s="50" t="s">
        <v>24276</v>
      </c>
      <c r="E86" s="106">
        <v>300000</v>
      </c>
      <c r="F86" s="50" t="s">
        <v>4</v>
      </c>
    </row>
    <row r="87" spans="1:6" ht="47.25">
      <c r="A87" s="50">
        <v>78</v>
      </c>
      <c r="B87" s="50" t="s">
        <v>24164</v>
      </c>
      <c r="C87" s="50" t="s">
        <v>24413</v>
      </c>
      <c r="D87" s="50" t="s">
        <v>24276</v>
      </c>
      <c r="E87" s="106">
        <v>400000</v>
      </c>
      <c r="F87" s="50" t="s">
        <v>4</v>
      </c>
    </row>
    <row r="88" spans="1:6" ht="47.25">
      <c r="A88" s="50">
        <v>79</v>
      </c>
      <c r="B88" s="50" t="s">
        <v>24214</v>
      </c>
      <c r="C88" s="50" t="s">
        <v>24414</v>
      </c>
      <c r="D88" s="50" t="s">
        <v>24276</v>
      </c>
      <c r="E88" s="106">
        <v>300000</v>
      </c>
      <c r="F88" s="50" t="s">
        <v>4</v>
      </c>
    </row>
    <row r="89" spans="1:6" ht="94.5">
      <c r="A89" s="50">
        <v>80</v>
      </c>
      <c r="B89" s="50" t="s">
        <v>24280</v>
      </c>
      <c r="C89" s="50" t="s">
        <v>24415</v>
      </c>
      <c r="D89" s="50" t="s">
        <v>24281</v>
      </c>
      <c r="E89" s="106">
        <v>300000</v>
      </c>
      <c r="F89" s="50" t="s">
        <v>4</v>
      </c>
    </row>
    <row r="90" spans="1:6" ht="78.75">
      <c r="A90" s="50">
        <v>81</v>
      </c>
      <c r="B90" s="50" t="s">
        <v>24196</v>
      </c>
      <c r="C90" s="50" t="s">
        <v>24416</v>
      </c>
      <c r="D90" s="50" t="s">
        <v>24282</v>
      </c>
      <c r="E90" s="106">
        <v>300000</v>
      </c>
      <c r="F90" s="50" t="s">
        <v>4</v>
      </c>
    </row>
    <row r="91" spans="1:6" ht="63">
      <c r="A91" s="50">
        <v>82</v>
      </c>
      <c r="B91" s="50" t="s">
        <v>24283</v>
      </c>
      <c r="C91" s="50" t="s">
        <v>24417</v>
      </c>
      <c r="D91" s="50" t="s">
        <v>24284</v>
      </c>
      <c r="E91" s="106">
        <v>300000</v>
      </c>
      <c r="F91" s="50" t="s">
        <v>4</v>
      </c>
    </row>
    <row r="92" spans="1:6" ht="63">
      <c r="A92" s="50">
        <v>83</v>
      </c>
      <c r="B92" s="50" t="s">
        <v>24285</v>
      </c>
      <c r="C92" s="50" t="s">
        <v>24418</v>
      </c>
      <c r="D92" s="50" t="s">
        <v>24286</v>
      </c>
      <c r="E92" s="106">
        <v>400000</v>
      </c>
      <c r="F92" s="50" t="s">
        <v>4</v>
      </c>
    </row>
    <row r="93" spans="1:6" ht="63">
      <c r="A93" s="50">
        <v>84</v>
      </c>
      <c r="B93" s="50" t="s">
        <v>24287</v>
      </c>
      <c r="C93" s="50" t="s">
        <v>24419</v>
      </c>
      <c r="D93" s="50" t="s">
        <v>24288</v>
      </c>
      <c r="E93" s="106">
        <v>500000</v>
      </c>
      <c r="F93" s="50" t="s">
        <v>4</v>
      </c>
    </row>
    <row r="94" spans="1:6" ht="47.25">
      <c r="A94" s="50">
        <v>85</v>
      </c>
      <c r="B94" s="50" t="s">
        <v>24289</v>
      </c>
      <c r="C94" s="50" t="s">
        <v>24420</v>
      </c>
      <c r="D94" s="50" t="s">
        <v>24290</v>
      </c>
      <c r="E94" s="106">
        <v>500000</v>
      </c>
      <c r="F94" s="50" t="s">
        <v>4</v>
      </c>
    </row>
    <row r="95" spans="1:6" ht="63">
      <c r="A95" s="50">
        <v>86</v>
      </c>
      <c r="B95" s="50" t="s">
        <v>24194</v>
      </c>
      <c r="C95" s="50" t="s">
        <v>24421</v>
      </c>
      <c r="D95" s="50" t="s">
        <v>24291</v>
      </c>
      <c r="E95" s="106">
        <v>300000</v>
      </c>
      <c r="F95" s="50" t="s">
        <v>4</v>
      </c>
    </row>
    <row r="96" spans="1:6" ht="110.25">
      <c r="A96" s="50">
        <v>87</v>
      </c>
      <c r="B96" s="50" t="s">
        <v>24168</v>
      </c>
      <c r="C96" s="50" t="s">
        <v>24422</v>
      </c>
      <c r="D96" s="50" t="s">
        <v>24292</v>
      </c>
      <c r="E96" s="106">
        <v>500000</v>
      </c>
      <c r="F96" s="50" t="s">
        <v>4</v>
      </c>
    </row>
    <row r="97" spans="1:6" ht="47.25">
      <c r="A97" s="50">
        <v>88</v>
      </c>
      <c r="B97" s="50" t="s">
        <v>24244</v>
      </c>
      <c r="C97" s="50" t="s">
        <v>24423</v>
      </c>
      <c r="D97" s="50" t="s">
        <v>24293</v>
      </c>
      <c r="E97" s="106">
        <v>300000</v>
      </c>
      <c r="F97" s="50" t="s">
        <v>4</v>
      </c>
    </row>
    <row r="98" spans="1:6" ht="63">
      <c r="A98" s="50">
        <v>89</v>
      </c>
      <c r="B98" s="50" t="s">
        <v>24294</v>
      </c>
      <c r="C98" s="50" t="s">
        <v>24424</v>
      </c>
      <c r="D98" s="50" t="s">
        <v>24295</v>
      </c>
      <c r="E98" s="106">
        <v>800000</v>
      </c>
      <c r="F98" s="50" t="s">
        <v>118</v>
      </c>
    </row>
    <row r="99" spans="1:6" ht="47.25">
      <c r="A99" s="50">
        <v>90</v>
      </c>
      <c r="B99" s="50" t="s">
        <v>22760</v>
      </c>
      <c r="C99" s="50" t="s">
        <v>24425</v>
      </c>
      <c r="D99" s="50" t="s">
        <v>24296</v>
      </c>
      <c r="E99" s="106">
        <v>300000</v>
      </c>
      <c r="F99" s="50" t="s">
        <v>4</v>
      </c>
    </row>
    <row r="100" spans="1:6" ht="78.75">
      <c r="A100" s="50">
        <v>91</v>
      </c>
      <c r="B100" s="50" t="s">
        <v>24170</v>
      </c>
      <c r="C100" s="50" t="s">
        <v>24426</v>
      </c>
      <c r="D100" s="50" t="s">
        <v>24297</v>
      </c>
      <c r="E100" s="106">
        <v>500000</v>
      </c>
      <c r="F100" s="50" t="s">
        <v>4</v>
      </c>
    </row>
    <row r="101" spans="1:6" ht="78.75">
      <c r="A101" s="50">
        <v>92</v>
      </c>
      <c r="B101" s="50" t="s">
        <v>24242</v>
      </c>
      <c r="C101" s="50" t="s">
        <v>24427</v>
      </c>
      <c r="D101" s="50" t="s">
        <v>24297</v>
      </c>
      <c r="E101" s="106">
        <v>500000</v>
      </c>
      <c r="F101" s="50" t="s">
        <v>4</v>
      </c>
    </row>
    <row r="102" spans="1:6" ht="78.75">
      <c r="A102" s="50">
        <v>93</v>
      </c>
      <c r="B102" s="50" t="s">
        <v>19233</v>
      </c>
      <c r="C102" s="50" t="s">
        <v>24428</v>
      </c>
      <c r="D102" s="50" t="s">
        <v>24297</v>
      </c>
      <c r="E102" s="106">
        <v>500000</v>
      </c>
      <c r="F102" s="50" t="s">
        <v>4</v>
      </c>
    </row>
    <row r="103" spans="1:6" ht="78.75">
      <c r="A103" s="50">
        <v>94</v>
      </c>
      <c r="B103" s="50" t="s">
        <v>24212</v>
      </c>
      <c r="C103" s="50" t="s">
        <v>24429</v>
      </c>
      <c r="D103" s="50" t="s">
        <v>24297</v>
      </c>
      <c r="E103" s="106">
        <v>500000</v>
      </c>
      <c r="F103" s="50" t="s">
        <v>4</v>
      </c>
    </row>
    <row r="104" spans="1:6" ht="78.75">
      <c r="A104" s="50">
        <v>95</v>
      </c>
      <c r="B104" s="50" t="s">
        <v>24298</v>
      </c>
      <c r="C104" s="50" t="s">
        <v>24430</v>
      </c>
      <c r="D104" s="50" t="s">
        <v>24297</v>
      </c>
      <c r="E104" s="106">
        <v>500000</v>
      </c>
      <c r="F104" s="50" t="s">
        <v>4</v>
      </c>
    </row>
    <row r="105" spans="1:6" ht="63">
      <c r="A105" s="50">
        <v>96</v>
      </c>
      <c r="B105" s="50" t="s">
        <v>24299</v>
      </c>
      <c r="C105" s="50" t="s">
        <v>24431</v>
      </c>
      <c r="D105" s="50" t="s">
        <v>24286</v>
      </c>
      <c r="E105" s="106">
        <v>500000</v>
      </c>
      <c r="F105" s="50" t="s">
        <v>4</v>
      </c>
    </row>
    <row r="106" spans="1:6" ht="47.25">
      <c r="A106" s="50">
        <v>97</v>
      </c>
      <c r="B106" s="50" t="s">
        <v>24300</v>
      </c>
      <c r="C106" s="50" t="s">
        <v>24432</v>
      </c>
      <c r="D106" s="50" t="s">
        <v>24301</v>
      </c>
      <c r="E106" s="106">
        <v>300000</v>
      </c>
      <c r="F106" s="50" t="s">
        <v>4</v>
      </c>
    </row>
    <row r="107" spans="1:6" ht="63">
      <c r="A107" s="50">
        <v>98</v>
      </c>
      <c r="B107" s="50" t="s">
        <v>24198</v>
      </c>
      <c r="C107" s="50" t="s">
        <v>24433</v>
      </c>
      <c r="D107" s="50" t="s">
        <v>24302</v>
      </c>
      <c r="E107" s="106">
        <v>200000</v>
      </c>
      <c r="F107" s="50" t="s">
        <v>118</v>
      </c>
    </row>
    <row r="108" spans="1:6" ht="47.25">
      <c r="A108" s="50">
        <v>99</v>
      </c>
      <c r="B108" s="50" t="s">
        <v>24303</v>
      </c>
      <c r="C108" s="50" t="s">
        <v>24434</v>
      </c>
      <c r="D108" s="50" t="s">
        <v>24301</v>
      </c>
      <c r="E108" s="106">
        <v>300000</v>
      </c>
      <c r="F108" s="50" t="s">
        <v>4</v>
      </c>
    </row>
    <row r="109" spans="1:6" ht="63">
      <c r="A109" s="50">
        <v>100</v>
      </c>
      <c r="B109" s="50" t="s">
        <v>24304</v>
      </c>
      <c r="C109" s="50" t="s">
        <v>24435</v>
      </c>
      <c r="D109" s="50" t="s">
        <v>24305</v>
      </c>
      <c r="E109" s="106">
        <v>300000</v>
      </c>
      <c r="F109" s="50" t="s">
        <v>118</v>
      </c>
    </row>
    <row r="110" spans="1:6" ht="47.25">
      <c r="A110" s="50">
        <v>101</v>
      </c>
      <c r="B110" s="50" t="s">
        <v>24306</v>
      </c>
      <c r="C110" s="50" t="s">
        <v>24436</v>
      </c>
      <c r="D110" s="50" t="s">
        <v>24307</v>
      </c>
      <c r="E110" s="106">
        <v>300000</v>
      </c>
      <c r="F110" s="50" t="s">
        <v>4</v>
      </c>
    </row>
    <row r="111" spans="1:6" ht="15.75">
      <c r="A111" s="50"/>
      <c r="B111" s="173" t="s">
        <v>8292</v>
      </c>
      <c r="C111" s="50"/>
      <c r="D111" s="50"/>
      <c r="E111" s="106"/>
      <c r="F111" s="50"/>
    </row>
    <row r="112" spans="1:6" ht="78.75">
      <c r="A112" s="50">
        <v>102</v>
      </c>
      <c r="B112" s="50" t="s">
        <v>24320</v>
      </c>
      <c r="C112" s="50" t="s">
        <v>24495</v>
      </c>
      <c r="D112" s="50" t="s">
        <v>24321</v>
      </c>
      <c r="E112" s="106">
        <v>2400000</v>
      </c>
      <c r="F112" s="50" t="s">
        <v>4</v>
      </c>
    </row>
    <row r="113" spans="1:6" ht="78.75">
      <c r="A113" s="50">
        <v>103</v>
      </c>
      <c r="B113" s="50" t="s">
        <v>24320</v>
      </c>
      <c r="C113" s="50" t="s">
        <v>24496</v>
      </c>
      <c r="D113" s="50" t="s">
        <v>24322</v>
      </c>
      <c r="E113" s="106">
        <v>1700000</v>
      </c>
      <c r="F113" s="50" t="s">
        <v>4</v>
      </c>
    </row>
    <row r="114" spans="1:6" ht="78.75">
      <c r="A114" s="50">
        <v>104</v>
      </c>
      <c r="B114" s="50" t="s">
        <v>24320</v>
      </c>
      <c r="C114" s="50" t="s">
        <v>24497</v>
      </c>
      <c r="D114" s="50" t="s">
        <v>24323</v>
      </c>
      <c r="E114" s="106">
        <v>8000000</v>
      </c>
      <c r="F114" s="50" t="s">
        <v>118</v>
      </c>
    </row>
    <row r="115" spans="1:6" ht="19.5" customHeight="1">
      <c r="A115" s="50"/>
      <c r="B115" s="2237" t="s">
        <v>535</v>
      </c>
      <c r="C115" s="2238"/>
      <c r="D115" s="50"/>
      <c r="E115" s="106"/>
      <c r="F115" s="50"/>
    </row>
    <row r="116" spans="1:6" ht="47.25">
      <c r="A116" s="50">
        <v>105</v>
      </c>
      <c r="B116" s="50" t="s">
        <v>24324</v>
      </c>
      <c r="C116" s="50" t="s">
        <v>24443</v>
      </c>
      <c r="D116" s="50" t="s">
        <v>24325</v>
      </c>
      <c r="E116" s="106">
        <v>2200000</v>
      </c>
      <c r="F116" s="50" t="s">
        <v>118</v>
      </c>
    </row>
    <row r="117" spans="1:6" ht="47.25">
      <c r="A117" s="50">
        <v>106</v>
      </c>
      <c r="B117" s="50" t="s">
        <v>24190</v>
      </c>
      <c r="C117" s="50" t="s">
        <v>24444</v>
      </c>
      <c r="D117" s="50" t="s">
        <v>24325</v>
      </c>
      <c r="E117" s="106">
        <v>500000</v>
      </c>
      <c r="F117" s="50" t="s">
        <v>118</v>
      </c>
    </row>
    <row r="118" spans="1:6" ht="47.25">
      <c r="A118" s="50">
        <v>107</v>
      </c>
      <c r="B118" s="50" t="s">
        <v>24326</v>
      </c>
      <c r="C118" s="50" t="s">
        <v>24445</v>
      </c>
      <c r="D118" s="50" t="s">
        <v>24325</v>
      </c>
      <c r="E118" s="106">
        <v>500000</v>
      </c>
      <c r="F118" s="50" t="s">
        <v>118</v>
      </c>
    </row>
    <row r="119" spans="1:6" ht="47.25">
      <c r="A119" s="50">
        <v>108</v>
      </c>
      <c r="B119" s="50" t="s">
        <v>24327</v>
      </c>
      <c r="C119" s="50" t="s">
        <v>24446</v>
      </c>
      <c r="D119" s="50" t="s">
        <v>24325</v>
      </c>
      <c r="E119" s="106">
        <v>1000000</v>
      </c>
      <c r="F119" s="50" t="s">
        <v>118</v>
      </c>
    </row>
    <row r="120" spans="1:6" ht="63">
      <c r="A120" s="50">
        <v>109</v>
      </c>
      <c r="B120" s="50" t="s">
        <v>24328</v>
      </c>
      <c r="C120" s="50" t="s">
        <v>24447</v>
      </c>
      <c r="D120" s="50" t="s">
        <v>24329</v>
      </c>
      <c r="E120" s="106">
        <v>1500000</v>
      </c>
      <c r="F120" s="50" t="s">
        <v>4</v>
      </c>
    </row>
    <row r="121" spans="1:6" ht="78.75">
      <c r="A121" s="50">
        <v>110</v>
      </c>
      <c r="B121" s="50" t="s">
        <v>24234</v>
      </c>
      <c r="C121" s="50" t="s">
        <v>24448</v>
      </c>
      <c r="D121" s="50" t="s">
        <v>24330</v>
      </c>
      <c r="E121" s="106">
        <v>300000</v>
      </c>
      <c r="F121" s="50" t="s">
        <v>118</v>
      </c>
    </row>
    <row r="122" spans="1:6" ht="47.25">
      <c r="A122" s="50">
        <v>111</v>
      </c>
      <c r="B122" s="50" t="s">
        <v>24331</v>
      </c>
      <c r="C122" s="50" t="s">
        <v>24449</v>
      </c>
      <c r="D122" s="50" t="s">
        <v>24325</v>
      </c>
      <c r="E122" s="106">
        <v>2200000</v>
      </c>
      <c r="F122" s="50" t="s">
        <v>118</v>
      </c>
    </row>
    <row r="123" spans="1:6" ht="94.5">
      <c r="A123" s="50">
        <v>112</v>
      </c>
      <c r="B123" s="50" t="s">
        <v>24332</v>
      </c>
      <c r="C123" s="50" t="s">
        <v>24450</v>
      </c>
      <c r="D123" s="50" t="s">
        <v>24333</v>
      </c>
      <c r="E123" s="106">
        <v>500000</v>
      </c>
      <c r="F123" s="50" t="s">
        <v>118</v>
      </c>
    </row>
    <row r="124" spans="1:6" ht="94.5">
      <c r="A124" s="50">
        <v>113</v>
      </c>
      <c r="B124" s="50" t="s">
        <v>24334</v>
      </c>
      <c r="C124" s="50" t="s">
        <v>24451</v>
      </c>
      <c r="D124" s="50" t="s">
        <v>24335</v>
      </c>
      <c r="E124" s="106">
        <v>500000</v>
      </c>
      <c r="F124" s="50" t="s">
        <v>4</v>
      </c>
    </row>
    <row r="125" spans="1:6" ht="47.25">
      <c r="A125" s="50">
        <v>114</v>
      </c>
      <c r="B125" s="50" t="s">
        <v>24336</v>
      </c>
      <c r="C125" s="50" t="s">
        <v>24452</v>
      </c>
      <c r="D125" s="50" t="s">
        <v>24337</v>
      </c>
      <c r="E125" s="106">
        <v>1000000</v>
      </c>
      <c r="F125" s="50" t="s">
        <v>118</v>
      </c>
    </row>
    <row r="126" spans="1:6" ht="63">
      <c r="A126" s="50">
        <v>115</v>
      </c>
      <c r="B126" s="50" t="s">
        <v>24338</v>
      </c>
      <c r="C126" s="50" t="s">
        <v>24453</v>
      </c>
      <c r="D126" s="50" t="s">
        <v>24339</v>
      </c>
      <c r="E126" s="106">
        <v>400000</v>
      </c>
      <c r="F126" s="50" t="s">
        <v>118</v>
      </c>
    </row>
    <row r="127" spans="1:6" ht="78.75">
      <c r="A127" s="50">
        <v>116</v>
      </c>
      <c r="B127" s="50" t="s">
        <v>24340</v>
      </c>
      <c r="C127" s="50" t="s">
        <v>24454</v>
      </c>
      <c r="D127" s="50" t="s">
        <v>24341</v>
      </c>
      <c r="E127" s="106">
        <v>1000000</v>
      </c>
      <c r="F127" s="50" t="s">
        <v>118</v>
      </c>
    </row>
    <row r="128" spans="1:6" ht="94.5">
      <c r="A128" s="50">
        <v>117</v>
      </c>
      <c r="B128" s="50" t="s">
        <v>24342</v>
      </c>
      <c r="C128" s="50" t="s">
        <v>24455</v>
      </c>
      <c r="D128" s="50" t="s">
        <v>24343</v>
      </c>
      <c r="E128" s="106">
        <v>300000</v>
      </c>
      <c r="F128" s="50" t="s">
        <v>4</v>
      </c>
    </row>
    <row r="129" spans="1:6" ht="78.75">
      <c r="A129" s="50">
        <v>118</v>
      </c>
      <c r="B129" s="50" t="s">
        <v>24344</v>
      </c>
      <c r="C129" s="50" t="s">
        <v>24456</v>
      </c>
      <c r="D129" s="50" t="s">
        <v>24345</v>
      </c>
      <c r="E129" s="106">
        <v>500000</v>
      </c>
      <c r="F129" s="50" t="s">
        <v>4</v>
      </c>
    </row>
    <row r="130" spans="1:6" ht="94.5">
      <c r="A130" s="50">
        <v>119</v>
      </c>
      <c r="B130" s="50" t="s">
        <v>24186</v>
      </c>
      <c r="C130" s="50" t="s">
        <v>24457</v>
      </c>
      <c r="D130" s="50" t="s">
        <v>24346</v>
      </c>
      <c r="E130" s="106">
        <v>300000</v>
      </c>
      <c r="F130" s="50" t="s">
        <v>4</v>
      </c>
    </row>
    <row r="131" spans="1:6" ht="78.75">
      <c r="A131" s="50">
        <v>120</v>
      </c>
      <c r="B131" s="50" t="s">
        <v>24188</v>
      </c>
      <c r="C131" s="50" t="s">
        <v>24458</v>
      </c>
      <c r="D131" s="50" t="s">
        <v>24345</v>
      </c>
      <c r="E131" s="106">
        <v>500000</v>
      </c>
      <c r="F131" s="50" t="s">
        <v>4</v>
      </c>
    </row>
    <row r="132" spans="1:6" ht="63">
      <c r="A132" s="50">
        <v>121</v>
      </c>
      <c r="B132" s="50" t="s">
        <v>24347</v>
      </c>
      <c r="C132" s="50" t="s">
        <v>24459</v>
      </c>
      <c r="D132" s="50" t="s">
        <v>24286</v>
      </c>
      <c r="E132" s="106">
        <v>500000</v>
      </c>
      <c r="F132" s="50" t="s">
        <v>4</v>
      </c>
    </row>
    <row r="133" spans="1:6" ht="15.75">
      <c r="A133" s="50"/>
      <c r="B133" s="173" t="s">
        <v>662</v>
      </c>
      <c r="C133" s="50"/>
      <c r="D133" s="50"/>
      <c r="E133" s="106"/>
      <c r="F133" s="50"/>
    </row>
    <row r="134" spans="1:6" ht="63">
      <c r="A134" s="50">
        <v>122</v>
      </c>
      <c r="B134" s="50" t="s">
        <v>24352</v>
      </c>
      <c r="C134" s="50" t="s">
        <v>24460</v>
      </c>
      <c r="D134" s="50" t="s">
        <v>24353</v>
      </c>
      <c r="E134" s="106">
        <v>500000</v>
      </c>
      <c r="F134" s="50" t="s">
        <v>4</v>
      </c>
    </row>
    <row r="135" spans="1:6" ht="63">
      <c r="A135" s="50">
        <v>123</v>
      </c>
      <c r="B135" s="50" t="s">
        <v>24354</v>
      </c>
      <c r="C135" s="50" t="s">
        <v>24461</v>
      </c>
      <c r="D135" s="50" t="s">
        <v>24355</v>
      </c>
      <c r="E135" s="106">
        <v>400000</v>
      </c>
      <c r="F135" s="50" t="s">
        <v>118</v>
      </c>
    </row>
    <row r="136" spans="1:6" ht="63">
      <c r="A136" s="50">
        <v>124</v>
      </c>
      <c r="B136" s="50" t="s">
        <v>24356</v>
      </c>
      <c r="C136" s="50" t="s">
        <v>24462</v>
      </c>
      <c r="D136" s="50" t="s">
        <v>24357</v>
      </c>
      <c r="E136" s="106">
        <v>200000</v>
      </c>
      <c r="F136" s="50" t="s">
        <v>118</v>
      </c>
    </row>
    <row r="137" spans="1:6" ht="78.75">
      <c r="A137" s="50">
        <v>125</v>
      </c>
      <c r="B137" s="50" t="s">
        <v>24358</v>
      </c>
      <c r="C137" s="50" t="s">
        <v>24463</v>
      </c>
      <c r="D137" s="50" t="s">
        <v>24359</v>
      </c>
      <c r="E137" s="106">
        <v>200000</v>
      </c>
      <c r="F137" s="50" t="s">
        <v>118</v>
      </c>
    </row>
    <row r="138" spans="1:6" ht="63">
      <c r="A138" s="50">
        <v>126</v>
      </c>
      <c r="B138" s="50" t="s">
        <v>24360</v>
      </c>
      <c r="C138" s="50" t="s">
        <v>24464</v>
      </c>
      <c r="D138" s="50" t="s">
        <v>24361</v>
      </c>
      <c r="E138" s="106">
        <v>500000</v>
      </c>
      <c r="F138" s="50" t="s">
        <v>118</v>
      </c>
    </row>
    <row r="139" spans="1:6" ht="63">
      <c r="A139" s="50">
        <v>127</v>
      </c>
      <c r="B139" s="50" t="s">
        <v>24362</v>
      </c>
      <c r="C139" s="50" t="s">
        <v>24465</v>
      </c>
      <c r="D139" s="50" t="s">
        <v>24361</v>
      </c>
      <c r="E139" s="106">
        <v>200000</v>
      </c>
      <c r="F139" s="50" t="s">
        <v>118</v>
      </c>
    </row>
    <row r="140" spans="1:6" ht="78.75">
      <c r="A140" s="50">
        <v>128</v>
      </c>
      <c r="B140" s="50" t="s">
        <v>24363</v>
      </c>
      <c r="C140" s="50" t="s">
        <v>24466</v>
      </c>
      <c r="D140" s="50" t="s">
        <v>24364</v>
      </c>
      <c r="E140" s="106">
        <v>500000</v>
      </c>
      <c r="F140" s="50" t="s">
        <v>4</v>
      </c>
    </row>
    <row r="141" spans="1:6" ht="78.75">
      <c r="A141" s="50">
        <v>129</v>
      </c>
      <c r="B141" s="50" t="s">
        <v>24252</v>
      </c>
      <c r="C141" s="50" t="s">
        <v>24467</v>
      </c>
      <c r="D141" s="50" t="s">
        <v>24365</v>
      </c>
      <c r="E141" s="106">
        <v>600000</v>
      </c>
      <c r="F141" s="50" t="s">
        <v>4</v>
      </c>
    </row>
    <row r="142" spans="1:6" ht="63">
      <c r="A142" s="50">
        <v>130</v>
      </c>
      <c r="B142" s="50" t="s">
        <v>24366</v>
      </c>
      <c r="C142" s="50" t="s">
        <v>24468</v>
      </c>
      <c r="D142" s="50" t="s">
        <v>24367</v>
      </c>
      <c r="E142" s="106">
        <v>200000</v>
      </c>
      <c r="F142" s="50" t="s">
        <v>4</v>
      </c>
    </row>
    <row r="143" spans="1:6" ht="47.25">
      <c r="A143" s="50">
        <v>131</v>
      </c>
      <c r="B143" s="50" t="s">
        <v>24368</v>
      </c>
      <c r="C143" s="50" t="s">
        <v>24469</v>
      </c>
      <c r="D143" s="50" t="s">
        <v>24369</v>
      </c>
      <c r="E143" s="106">
        <v>200000</v>
      </c>
      <c r="F143" s="50" t="s">
        <v>4</v>
      </c>
    </row>
    <row r="144" spans="1:6" ht="47.25">
      <c r="A144" s="50">
        <v>132</v>
      </c>
      <c r="B144" s="50" t="s">
        <v>24370</v>
      </c>
      <c r="C144" s="50" t="s">
        <v>24470</v>
      </c>
      <c r="D144" s="50" t="s">
        <v>24371</v>
      </c>
      <c r="E144" s="106">
        <v>200000</v>
      </c>
      <c r="F144" s="50" t="s">
        <v>4</v>
      </c>
    </row>
    <row r="145" spans="1:6" ht="63">
      <c r="A145" s="50">
        <v>133</v>
      </c>
      <c r="B145" s="50" t="s">
        <v>24374</v>
      </c>
      <c r="C145" s="50" t="s">
        <v>24471</v>
      </c>
      <c r="D145" s="50" t="s">
        <v>24375</v>
      </c>
      <c r="E145" s="106">
        <v>400000</v>
      </c>
      <c r="F145" s="50" t="s">
        <v>4</v>
      </c>
    </row>
    <row r="146" spans="1:6" ht="78.75">
      <c r="A146" s="50">
        <v>134</v>
      </c>
      <c r="B146" s="50" t="s">
        <v>24376</v>
      </c>
      <c r="C146" s="50" t="s">
        <v>24472</v>
      </c>
      <c r="D146" s="50" t="s">
        <v>24377</v>
      </c>
      <c r="E146" s="106">
        <v>200000</v>
      </c>
      <c r="F146" s="50" t="s">
        <v>4</v>
      </c>
    </row>
    <row r="147" spans="1:6" ht="47.25">
      <c r="A147" s="50">
        <v>135</v>
      </c>
      <c r="B147" s="50" t="s">
        <v>24380</v>
      </c>
      <c r="C147" s="50" t="s">
        <v>24473</v>
      </c>
      <c r="D147" s="50" t="s">
        <v>24381</v>
      </c>
      <c r="E147" s="106">
        <v>200000</v>
      </c>
      <c r="F147" s="50" t="s">
        <v>4</v>
      </c>
    </row>
    <row r="148" spans="1:6" ht="94.5">
      <c r="A148" s="50">
        <v>136</v>
      </c>
      <c r="B148" s="60" t="s">
        <v>24384</v>
      </c>
      <c r="C148" s="50" t="s">
        <v>24474</v>
      </c>
      <c r="D148" s="50" t="s">
        <v>24385</v>
      </c>
      <c r="E148" s="106">
        <v>300000</v>
      </c>
      <c r="F148" s="60" t="s">
        <v>4</v>
      </c>
    </row>
    <row r="149" spans="1:6" ht="146.25" customHeight="1">
      <c r="A149" s="50">
        <v>137</v>
      </c>
      <c r="B149" s="173" t="s">
        <v>24386</v>
      </c>
      <c r="C149" s="50" t="s">
        <v>24495</v>
      </c>
      <c r="D149" s="50" t="s">
        <v>24387</v>
      </c>
      <c r="E149" s="106">
        <v>1000000</v>
      </c>
      <c r="F149" s="50" t="s">
        <v>118</v>
      </c>
    </row>
    <row r="150" spans="1:6" ht="83.25" customHeight="1">
      <c r="A150" s="50">
        <v>138</v>
      </c>
      <c r="B150" s="50" t="s">
        <v>24388</v>
      </c>
      <c r="C150" s="50" t="s">
        <v>24500</v>
      </c>
      <c r="D150" s="1107" t="s">
        <v>24389</v>
      </c>
      <c r="E150" s="106">
        <v>6000000</v>
      </c>
      <c r="F150" s="1107" t="s">
        <v>118</v>
      </c>
    </row>
    <row r="151" spans="1:6" ht="15.75">
      <c r="A151" s="50"/>
      <c r="B151" s="100" t="s">
        <v>15</v>
      </c>
      <c r="C151" s="173"/>
      <c r="D151" s="173"/>
      <c r="E151" s="295">
        <f>SUM(E6:E150)</f>
        <v>96805672.450000003</v>
      </c>
      <c r="F151" s="173"/>
    </row>
    <row r="152" spans="1:6" ht="80.25" customHeight="1">
      <c r="A152" s="2143" t="s">
        <v>13602</v>
      </c>
      <c r="B152" s="2143"/>
      <c r="C152" s="2143"/>
      <c r="D152" s="2143" t="s">
        <v>1392</v>
      </c>
      <c r="E152" s="2143"/>
      <c r="F152" s="2143"/>
    </row>
    <row r="153" spans="1:6" ht="15.75">
      <c r="A153" s="371"/>
      <c r="B153" s="371"/>
      <c r="C153" s="371"/>
      <c r="D153" s="371"/>
      <c r="E153" s="371"/>
      <c r="F153" s="371"/>
    </row>
    <row r="154" spans="1:6" ht="15.75">
      <c r="A154" s="371"/>
      <c r="B154" s="371"/>
      <c r="C154" s="371"/>
      <c r="D154" s="371"/>
      <c r="E154" s="371"/>
      <c r="F154" s="371"/>
    </row>
    <row r="155" spans="1:6" ht="15.75">
      <c r="A155" s="371"/>
      <c r="B155" s="371"/>
      <c r="C155" s="371"/>
      <c r="D155" s="371"/>
      <c r="E155" s="371"/>
      <c r="F155" s="371"/>
    </row>
    <row r="156" spans="1:6" ht="15.75">
      <c r="A156" s="371"/>
      <c r="B156" s="371"/>
      <c r="C156" s="371"/>
      <c r="D156" s="371"/>
      <c r="E156" s="371"/>
      <c r="F156" s="371"/>
    </row>
    <row r="157" spans="1:6" ht="15.75">
      <c r="A157" s="371"/>
      <c r="B157" s="371"/>
      <c r="C157" s="371"/>
      <c r="D157" s="371"/>
      <c r="E157" s="371"/>
      <c r="F157" s="371"/>
    </row>
    <row r="158" spans="1:6" ht="15.75">
      <c r="A158" s="371"/>
      <c r="B158" s="371"/>
      <c r="C158" s="371"/>
      <c r="D158" s="371"/>
      <c r="E158" s="371"/>
      <c r="F158" s="371"/>
    </row>
    <row r="159" spans="1:6" ht="15.75">
      <c r="A159" s="371"/>
      <c r="B159" s="371"/>
      <c r="C159" s="371"/>
      <c r="D159" s="371"/>
      <c r="E159" s="371"/>
      <c r="F159" s="371"/>
    </row>
    <row r="160" spans="1:6" ht="15.75">
      <c r="A160" s="371"/>
      <c r="B160" s="371"/>
      <c r="C160" s="371"/>
      <c r="D160" s="371"/>
      <c r="E160" s="371"/>
      <c r="F160" s="371"/>
    </row>
    <row r="161" spans="1:6" ht="15.75">
      <c r="A161" s="371"/>
      <c r="B161" s="371"/>
      <c r="C161" s="371"/>
      <c r="D161" s="371"/>
      <c r="E161" s="371"/>
      <c r="F161" s="371"/>
    </row>
    <row r="162" spans="1:6">
      <c r="A162" s="1105"/>
      <c r="B162" s="1105"/>
      <c r="C162" s="1105"/>
      <c r="D162" s="1105"/>
      <c r="E162" s="237"/>
      <c r="F162" s="236"/>
    </row>
    <row r="163" spans="1:6" ht="15.75">
      <c r="A163" s="497"/>
      <c r="B163" s="722"/>
      <c r="C163" s="861"/>
      <c r="D163" s="861"/>
      <c r="E163" s="724"/>
      <c r="F163" s="861"/>
    </row>
    <row r="164" spans="1:6" ht="15.75">
      <c r="A164" s="497"/>
      <c r="B164" s="722"/>
      <c r="C164" s="861"/>
      <c r="D164" s="861"/>
      <c r="E164" s="724"/>
      <c r="F164" s="861"/>
    </row>
    <row r="165" spans="1:6" ht="141.75">
      <c r="A165" s="97"/>
      <c r="B165" s="97" t="s">
        <v>24310</v>
      </c>
      <c r="C165" s="97" t="s">
        <v>24437</v>
      </c>
      <c r="D165" s="97" t="s">
        <v>24311</v>
      </c>
      <c r="E165" s="106">
        <v>400000</v>
      </c>
      <c r="F165" s="97" t="s">
        <v>4</v>
      </c>
    </row>
    <row r="166" spans="1:6" ht="141.75">
      <c r="A166" s="97"/>
      <c r="B166" s="97" t="s">
        <v>24312</v>
      </c>
      <c r="C166" s="97" t="s">
        <v>24438</v>
      </c>
      <c r="D166" s="97" t="s">
        <v>24313</v>
      </c>
      <c r="E166" s="106">
        <v>400000</v>
      </c>
      <c r="F166" s="97" t="s">
        <v>4</v>
      </c>
    </row>
    <row r="167" spans="1:6" ht="126">
      <c r="A167" s="97"/>
      <c r="B167" s="97" t="s">
        <v>24314</v>
      </c>
      <c r="C167" s="97" t="s">
        <v>24439</v>
      </c>
      <c r="D167" s="97" t="s">
        <v>24315</v>
      </c>
      <c r="E167" s="106">
        <v>400000</v>
      </c>
      <c r="F167" s="97" t="s">
        <v>4</v>
      </c>
    </row>
    <row r="168" spans="1:6" ht="126">
      <c r="A168" s="97"/>
      <c r="B168" s="97" t="s">
        <v>24316</v>
      </c>
      <c r="C168" s="97" t="s">
        <v>24440</v>
      </c>
      <c r="D168" s="97" t="s">
        <v>24317</v>
      </c>
      <c r="E168" s="106">
        <v>400000</v>
      </c>
      <c r="F168" s="97" t="s">
        <v>4</v>
      </c>
    </row>
    <row r="169" spans="1:6" ht="126">
      <c r="A169" s="97"/>
      <c r="B169" s="97" t="s">
        <v>24318</v>
      </c>
      <c r="C169" s="97" t="s">
        <v>24441</v>
      </c>
      <c r="D169" s="97" t="s">
        <v>24319</v>
      </c>
      <c r="E169" s="106">
        <v>400000</v>
      </c>
      <c r="F169" s="97" t="s">
        <v>4</v>
      </c>
    </row>
    <row r="170" spans="1:6" ht="78.75">
      <c r="A170" s="50"/>
      <c r="B170" s="50" t="s">
        <v>24308</v>
      </c>
      <c r="C170" s="50" t="s">
        <v>24475</v>
      </c>
      <c r="D170" s="97" t="s">
        <v>24309</v>
      </c>
      <c r="E170" s="106">
        <v>1500000</v>
      </c>
      <c r="F170" s="50" t="s">
        <v>4</v>
      </c>
    </row>
    <row r="171" spans="1:6" ht="94.5">
      <c r="A171" s="50"/>
      <c r="B171" s="50" t="s">
        <v>24348</v>
      </c>
      <c r="C171" s="50" t="s">
        <v>24476</v>
      </c>
      <c r="D171" s="97" t="s">
        <v>24349</v>
      </c>
      <c r="E171" s="106">
        <f>1500000+32000.27</f>
        <v>1532000.27</v>
      </c>
      <c r="F171" s="50" t="s">
        <v>4</v>
      </c>
    </row>
    <row r="172" spans="1:6" ht="78.75">
      <c r="A172" s="50"/>
      <c r="B172" s="50" t="s">
        <v>24350</v>
      </c>
      <c r="C172" s="50" t="s">
        <v>24477</v>
      </c>
      <c r="D172" s="50" t="s">
        <v>24351</v>
      </c>
      <c r="E172" s="106">
        <v>1500000</v>
      </c>
      <c r="F172" s="50" t="s">
        <v>4</v>
      </c>
    </row>
    <row r="173" spans="1:6" ht="94.5">
      <c r="A173" s="50"/>
      <c r="B173" s="50" t="s">
        <v>24372</v>
      </c>
      <c r="C173" s="50" t="s">
        <v>24478</v>
      </c>
      <c r="D173" s="50" t="s">
        <v>24373</v>
      </c>
      <c r="E173" s="106">
        <v>500000</v>
      </c>
      <c r="F173" s="50" t="s">
        <v>4</v>
      </c>
    </row>
    <row r="174" spans="1:6" ht="94.5">
      <c r="A174" s="50"/>
      <c r="B174" s="50" t="s">
        <v>24378</v>
      </c>
      <c r="C174" s="50" t="s">
        <v>24479</v>
      </c>
      <c r="D174" s="50" t="s">
        <v>24379</v>
      </c>
      <c r="E174" s="106">
        <v>500000</v>
      </c>
      <c r="F174" s="50" t="s">
        <v>4</v>
      </c>
    </row>
    <row r="175" spans="1:6" ht="63">
      <c r="A175" s="50"/>
      <c r="B175" s="60" t="s">
        <v>24382</v>
      </c>
      <c r="C175" s="50" t="s">
        <v>24480</v>
      </c>
      <c r="D175" s="60" t="s">
        <v>24383</v>
      </c>
      <c r="E175" s="106">
        <v>1000000</v>
      </c>
      <c r="F175" s="60" t="s">
        <v>4</v>
      </c>
    </row>
    <row r="176" spans="1:6" ht="31.5">
      <c r="A176" s="50"/>
      <c r="B176" s="173" t="s">
        <v>591</v>
      </c>
      <c r="C176" s="173"/>
      <c r="D176" s="173"/>
      <c r="E176" s="295"/>
      <c r="F176" s="173"/>
    </row>
    <row r="177" spans="1:6" ht="78.75">
      <c r="A177" s="50"/>
      <c r="B177" s="50" t="s">
        <v>18526</v>
      </c>
      <c r="C177" s="50" t="s">
        <v>24264</v>
      </c>
      <c r="D177" s="50" t="s">
        <v>24391</v>
      </c>
      <c r="E177" s="106">
        <v>1000000</v>
      </c>
      <c r="F177" s="50" t="s">
        <v>118</v>
      </c>
    </row>
    <row r="178" spans="1:6" ht="94.5">
      <c r="A178" s="50"/>
      <c r="B178" s="50" t="s">
        <v>2103</v>
      </c>
      <c r="C178" s="50" t="s">
        <v>24392</v>
      </c>
      <c r="D178" s="50" t="s">
        <v>24393</v>
      </c>
      <c r="E178" s="106">
        <v>1003203</v>
      </c>
      <c r="F178" s="50" t="s">
        <v>118</v>
      </c>
    </row>
    <row r="179" spans="1:6" ht="94.5">
      <c r="A179" s="50"/>
      <c r="B179" s="50" t="s">
        <v>24320</v>
      </c>
      <c r="C179" s="50" t="s">
        <v>24442</v>
      </c>
      <c r="D179" s="97" t="s">
        <v>24494</v>
      </c>
      <c r="E179" s="106">
        <v>1700000</v>
      </c>
      <c r="F179" s="50" t="s">
        <v>4</v>
      </c>
    </row>
    <row r="180" spans="1:6">
      <c r="E180" s="604">
        <f>SUM(E165:E179)</f>
        <v>12235203.27</v>
      </c>
    </row>
    <row r="183" spans="1:6">
      <c r="E183" s="604">
        <f>E180+E151</f>
        <v>109040875.72</v>
      </c>
    </row>
  </sheetData>
  <mergeCells count="10">
    <mergeCell ref="A1:F1"/>
    <mergeCell ref="A2:F2"/>
    <mergeCell ref="A3:F3"/>
    <mergeCell ref="B5:C5"/>
    <mergeCell ref="B12:C12"/>
    <mergeCell ref="A152:C152"/>
    <mergeCell ref="D152:F152"/>
    <mergeCell ref="B70:C70"/>
    <mergeCell ref="B74:C74"/>
    <mergeCell ref="B115:C115"/>
  </mergeCells>
  <pageMargins left="0.7" right="0.7" top="0.75" bottom="0.75" header="0.3" footer="0.3"/>
  <pageSetup orientation="landscape" r:id="rId1"/>
  <headerFooter>
    <oddFooter>Page &amp;P of &amp;N</oddFooter>
  </headerFooter>
</worksheet>
</file>

<file path=xl/worksheets/sheet250.xml><?xml version="1.0" encoding="utf-8"?>
<worksheet xmlns="http://schemas.openxmlformats.org/spreadsheetml/2006/main" xmlns:r="http://schemas.openxmlformats.org/officeDocument/2006/relationships">
  <sheetPr>
    <tabColor theme="5" tint="-0.499984740745262"/>
  </sheetPr>
  <dimension ref="A1:F170"/>
  <sheetViews>
    <sheetView workbookViewId="0">
      <selection activeCell="F8" sqref="F8"/>
    </sheetView>
  </sheetViews>
  <sheetFormatPr defaultRowHeight="15.75"/>
  <cols>
    <col min="1" max="1" width="7.140625" style="286" customWidth="1"/>
    <col min="2" max="2" width="15.42578125" style="286" customWidth="1"/>
    <col min="3" max="3" width="42.28515625" style="447" customWidth="1"/>
    <col min="4" max="4" width="23.42578125" style="286" customWidth="1"/>
    <col min="5" max="5" width="22.28515625" style="578" customWidth="1"/>
    <col min="6" max="6" width="10.42578125" style="286" customWidth="1"/>
    <col min="7" max="16384" width="9.140625" style="286"/>
  </cols>
  <sheetData>
    <row r="1" spans="1:6">
      <c r="A1" s="2234" t="s">
        <v>133</v>
      </c>
      <c r="B1" s="2234"/>
      <c r="C1" s="2234"/>
      <c r="D1" s="2234"/>
      <c r="E1" s="2234"/>
      <c r="F1" s="2234"/>
    </row>
    <row r="2" spans="1:6">
      <c r="A2" s="2234" t="s">
        <v>9934</v>
      </c>
      <c r="B2" s="2234"/>
      <c r="C2" s="2234"/>
      <c r="D2" s="2234"/>
      <c r="E2" s="2234"/>
      <c r="F2" s="2234"/>
    </row>
    <row r="3" spans="1:6">
      <c r="A3" s="2234" t="s">
        <v>6436</v>
      </c>
      <c r="B3" s="2234"/>
      <c r="C3" s="2234"/>
      <c r="D3" s="2234"/>
      <c r="E3" s="2234"/>
      <c r="F3" s="2234"/>
    </row>
    <row r="4" spans="1:6" ht="32.25" customHeight="1">
      <c r="A4" s="377" t="s">
        <v>134</v>
      </c>
      <c r="B4" s="312" t="s">
        <v>676</v>
      </c>
      <c r="C4" s="56" t="s">
        <v>463</v>
      </c>
      <c r="D4" s="56" t="s">
        <v>788</v>
      </c>
      <c r="E4" s="571" t="s">
        <v>1394</v>
      </c>
      <c r="F4" s="56" t="s">
        <v>677</v>
      </c>
    </row>
    <row r="5" spans="1:6" ht="21.75" customHeight="1">
      <c r="A5" s="377"/>
      <c r="B5" s="2195" t="s">
        <v>139</v>
      </c>
      <c r="C5" s="2195"/>
      <c r="D5" s="2195"/>
      <c r="E5" s="571"/>
      <c r="F5" s="387"/>
    </row>
    <row r="6" spans="1:6" ht="31.5">
      <c r="A6" s="60">
        <v>1</v>
      </c>
      <c r="B6" s="51" t="s">
        <v>6170</v>
      </c>
      <c r="C6" s="160" t="s">
        <v>9935</v>
      </c>
      <c r="D6" s="51" t="s">
        <v>9936</v>
      </c>
      <c r="E6" s="572">
        <v>2527400</v>
      </c>
      <c r="F6" s="221" t="s">
        <v>4</v>
      </c>
    </row>
    <row r="7" spans="1:6" ht="31.5">
      <c r="A7" s="60">
        <v>2</v>
      </c>
      <c r="B7" s="51" t="s">
        <v>10</v>
      </c>
      <c r="C7" s="160" t="s">
        <v>10697</v>
      </c>
      <c r="D7" s="51" t="s">
        <v>10809</v>
      </c>
      <c r="E7" s="572">
        <v>24000</v>
      </c>
      <c r="F7" s="221" t="s">
        <v>4</v>
      </c>
    </row>
    <row r="8" spans="1:6" ht="31.5">
      <c r="A8" s="60">
        <v>3</v>
      </c>
      <c r="B8" s="51" t="s">
        <v>7</v>
      </c>
      <c r="C8" s="160" t="s">
        <v>10698</v>
      </c>
      <c r="D8" s="51" t="s">
        <v>10810</v>
      </c>
      <c r="E8" s="572">
        <v>48600</v>
      </c>
      <c r="F8" s="221" t="s">
        <v>4</v>
      </c>
    </row>
    <row r="9" spans="1:6" ht="47.25">
      <c r="A9" s="60">
        <v>4</v>
      </c>
      <c r="B9" s="51" t="s">
        <v>1426</v>
      </c>
      <c r="C9" s="160" t="s">
        <v>10699</v>
      </c>
      <c r="D9" s="51" t="s">
        <v>9937</v>
      </c>
      <c r="E9" s="572">
        <v>1600000</v>
      </c>
      <c r="F9" s="221" t="s">
        <v>4</v>
      </c>
    </row>
    <row r="10" spans="1:6" ht="47.25">
      <c r="A10" s="60">
        <v>5</v>
      </c>
      <c r="B10" s="51" t="s">
        <v>1423</v>
      </c>
      <c r="C10" s="160" t="s">
        <v>10700</v>
      </c>
      <c r="D10" s="51" t="s">
        <v>9938</v>
      </c>
      <c r="E10" s="572">
        <v>2342452.52</v>
      </c>
      <c r="F10" s="221" t="s">
        <v>4</v>
      </c>
    </row>
    <row r="11" spans="1:6" ht="15.75" customHeight="1">
      <c r="A11" s="60"/>
      <c r="B11" s="2189" t="s">
        <v>142</v>
      </c>
      <c r="C11" s="2190"/>
      <c r="D11" s="2191"/>
      <c r="E11" s="573"/>
      <c r="F11" s="50"/>
    </row>
    <row r="12" spans="1:6" ht="31.5">
      <c r="A12" s="60">
        <v>6</v>
      </c>
      <c r="B12" s="51" t="s">
        <v>6777</v>
      </c>
      <c r="C12" s="160" t="s">
        <v>9939</v>
      </c>
      <c r="D12" s="51" t="s">
        <v>10702</v>
      </c>
      <c r="E12" s="572">
        <v>1000000</v>
      </c>
      <c r="F12" s="221" t="s">
        <v>4</v>
      </c>
    </row>
    <row r="13" spans="1:6" ht="31.5">
      <c r="A13" s="60">
        <v>7</v>
      </c>
      <c r="B13" s="51" t="s">
        <v>1423</v>
      </c>
      <c r="C13" s="160" t="s">
        <v>10701</v>
      </c>
      <c r="D13" s="51" t="s">
        <v>9940</v>
      </c>
      <c r="E13" s="572">
        <v>1271226</v>
      </c>
      <c r="F13" s="221" t="s">
        <v>4</v>
      </c>
    </row>
    <row r="14" spans="1:6" ht="31.5">
      <c r="A14" s="60">
        <v>8</v>
      </c>
      <c r="B14" s="51" t="s">
        <v>5308</v>
      </c>
      <c r="C14" s="160" t="s">
        <v>9941</v>
      </c>
      <c r="D14" s="51" t="s">
        <v>9942</v>
      </c>
      <c r="E14" s="572">
        <v>1000000</v>
      </c>
      <c r="F14" s="221" t="s">
        <v>4</v>
      </c>
    </row>
    <row r="15" spans="1:6">
      <c r="A15" s="60"/>
      <c r="B15" s="2189" t="s">
        <v>593</v>
      </c>
      <c r="C15" s="2191"/>
      <c r="D15" s="51"/>
      <c r="E15" s="572"/>
      <c r="F15" s="50"/>
    </row>
    <row r="16" spans="1:6" ht="47.25">
      <c r="A16" s="60">
        <v>9</v>
      </c>
      <c r="B16" s="160" t="s">
        <v>9943</v>
      </c>
      <c r="C16" s="160" t="s">
        <v>9944</v>
      </c>
      <c r="D16" s="51" t="s">
        <v>9945</v>
      </c>
      <c r="E16" s="574">
        <v>14000000</v>
      </c>
      <c r="F16" s="221" t="s">
        <v>4</v>
      </c>
    </row>
    <row r="17" spans="1:6" ht="63">
      <c r="A17" s="60">
        <v>10</v>
      </c>
      <c r="B17" s="51" t="s">
        <v>9946</v>
      </c>
      <c r="C17" s="160" t="s">
        <v>9947</v>
      </c>
      <c r="D17" s="50" t="s">
        <v>9948</v>
      </c>
      <c r="E17" s="575">
        <v>13265386</v>
      </c>
      <c r="F17" s="221" t="s">
        <v>4</v>
      </c>
    </row>
    <row r="18" spans="1:6">
      <c r="A18" s="60"/>
      <c r="B18" s="2189" t="s">
        <v>207</v>
      </c>
      <c r="C18" s="2191"/>
      <c r="D18" s="50"/>
      <c r="E18" s="575"/>
      <c r="F18" s="50"/>
    </row>
    <row r="19" spans="1:6" ht="78.75">
      <c r="A19" s="60">
        <v>11</v>
      </c>
      <c r="B19" s="51" t="s">
        <v>475</v>
      </c>
      <c r="C19" s="160" t="s">
        <v>9949</v>
      </c>
      <c r="D19" s="51" t="s">
        <v>22</v>
      </c>
      <c r="E19" s="572">
        <v>5738993</v>
      </c>
      <c r="F19" s="221" t="s">
        <v>118</v>
      </c>
    </row>
    <row r="20" spans="1:6">
      <c r="A20" s="60"/>
      <c r="B20" s="47" t="s">
        <v>15</v>
      </c>
      <c r="C20" s="160"/>
      <c r="D20" s="51"/>
      <c r="E20" s="573">
        <f>SUM(E6:E19)</f>
        <v>42818057.519999996</v>
      </c>
      <c r="F20" s="221"/>
    </row>
    <row r="21" spans="1:6" ht="89.25" customHeight="1">
      <c r="A21" s="2143" t="s">
        <v>1391</v>
      </c>
      <c r="B21" s="2143"/>
      <c r="C21" s="2143"/>
      <c r="D21" s="2143" t="s">
        <v>1392</v>
      </c>
      <c r="E21" s="2143"/>
      <c r="F21" s="2143"/>
    </row>
    <row r="22" spans="1:6">
      <c r="A22" s="60"/>
      <c r="B22" s="51"/>
      <c r="C22" s="160"/>
      <c r="D22" s="51"/>
      <c r="E22" s="572"/>
      <c r="F22" s="221"/>
    </row>
    <row r="23" spans="1:6">
      <c r="A23" s="60"/>
      <c r="B23" s="51"/>
      <c r="C23" s="160"/>
      <c r="D23" s="51"/>
      <c r="E23" s="572"/>
      <c r="F23" s="221"/>
    </row>
    <row r="24" spans="1:6">
      <c r="A24" s="60"/>
      <c r="B24" s="51"/>
      <c r="C24" s="160"/>
      <c r="D24" s="51"/>
      <c r="E24" s="572"/>
      <c r="F24" s="221"/>
    </row>
    <row r="25" spans="1:6">
      <c r="A25" s="60"/>
      <c r="B25" s="51"/>
      <c r="C25" s="160"/>
      <c r="D25" s="51"/>
      <c r="E25" s="572"/>
      <c r="F25" s="221"/>
    </row>
    <row r="26" spans="1:6">
      <c r="A26" s="60"/>
      <c r="B26" s="51"/>
      <c r="C26" s="160"/>
      <c r="D26" s="51"/>
      <c r="E26" s="572"/>
      <c r="F26" s="221"/>
    </row>
    <row r="27" spans="1:6">
      <c r="A27" s="60"/>
      <c r="B27" s="51"/>
      <c r="C27" s="160"/>
      <c r="D27" s="51"/>
      <c r="E27" s="572"/>
      <c r="F27" s="221"/>
    </row>
    <row r="28" spans="1:6">
      <c r="A28" s="60"/>
      <c r="B28" s="51"/>
      <c r="C28" s="160"/>
      <c r="D28" s="51"/>
      <c r="E28" s="572"/>
      <c r="F28" s="221"/>
    </row>
    <row r="29" spans="1:6">
      <c r="A29" s="60"/>
      <c r="B29" s="51"/>
      <c r="C29" s="160"/>
      <c r="D29" s="51"/>
      <c r="E29" s="572"/>
      <c r="F29" s="221"/>
    </row>
    <row r="30" spans="1:6">
      <c r="A30" s="60"/>
      <c r="B30" s="51"/>
      <c r="C30" s="160"/>
      <c r="D30" s="51"/>
      <c r="E30" s="572"/>
      <c r="F30" s="221"/>
    </row>
    <row r="31" spans="1:6">
      <c r="A31" s="60"/>
      <c r="B31" s="51"/>
      <c r="C31" s="160"/>
      <c r="D31" s="51"/>
      <c r="E31" s="572"/>
      <c r="F31" s="221"/>
    </row>
    <row r="32" spans="1:6">
      <c r="A32" s="60"/>
      <c r="B32" s="51"/>
      <c r="C32" s="160"/>
      <c r="D32" s="51"/>
      <c r="E32" s="572"/>
      <c r="F32" s="221"/>
    </row>
    <row r="33" spans="1:6">
      <c r="A33" s="60"/>
      <c r="B33" s="51"/>
      <c r="C33" s="160"/>
      <c r="D33" s="51"/>
      <c r="E33" s="572"/>
      <c r="F33" s="221"/>
    </row>
    <row r="34" spans="1:6">
      <c r="A34" s="60"/>
      <c r="B34" s="51"/>
      <c r="C34" s="160"/>
      <c r="D34" s="51"/>
      <c r="E34" s="572"/>
      <c r="F34" s="221"/>
    </row>
    <row r="35" spans="1:6">
      <c r="A35" s="60"/>
      <c r="B35" s="51"/>
      <c r="C35" s="160"/>
      <c r="D35" s="51"/>
      <c r="E35" s="572"/>
      <c r="F35" s="221"/>
    </row>
    <row r="36" spans="1:6">
      <c r="A36" s="60"/>
      <c r="B36" s="51"/>
      <c r="C36" s="160"/>
      <c r="D36" s="51"/>
      <c r="E36" s="572"/>
      <c r="F36" s="221"/>
    </row>
    <row r="37" spans="1:6">
      <c r="A37" s="2234" t="s">
        <v>133</v>
      </c>
      <c r="B37" s="2234"/>
      <c r="C37" s="2234"/>
      <c r="D37" s="2234"/>
      <c r="E37" s="2234"/>
      <c r="F37" s="2234"/>
    </row>
    <row r="38" spans="1:6">
      <c r="A38" s="2234" t="s">
        <v>9934</v>
      </c>
      <c r="B38" s="2234"/>
      <c r="C38" s="2234"/>
      <c r="D38" s="2234"/>
      <c r="E38" s="2234"/>
      <c r="F38" s="2234"/>
    </row>
    <row r="39" spans="1:6">
      <c r="A39" s="2234" t="s">
        <v>6436</v>
      </c>
      <c r="B39" s="2234"/>
      <c r="C39" s="2234"/>
      <c r="D39" s="2234"/>
      <c r="E39" s="2234"/>
      <c r="F39" s="2234"/>
    </row>
    <row r="40" spans="1:6" ht="31.5">
      <c r="A40" s="377" t="s">
        <v>134</v>
      </c>
      <c r="B40" s="312" t="s">
        <v>676</v>
      </c>
      <c r="C40" s="56" t="s">
        <v>463</v>
      </c>
      <c r="D40" s="56" t="s">
        <v>788</v>
      </c>
      <c r="E40" s="571" t="s">
        <v>1394</v>
      </c>
      <c r="F40" s="56" t="s">
        <v>677</v>
      </c>
    </row>
    <row r="41" spans="1:6">
      <c r="A41" s="60"/>
      <c r="B41" s="2189" t="s">
        <v>247</v>
      </c>
      <c r="C41" s="2191"/>
      <c r="D41" s="51"/>
      <c r="E41" s="572"/>
      <c r="F41" s="50"/>
    </row>
    <row r="42" spans="1:6" ht="126">
      <c r="A42" s="60">
        <v>1</v>
      </c>
      <c r="B42" s="51" t="s">
        <v>247</v>
      </c>
      <c r="C42" s="160" t="s">
        <v>9950</v>
      </c>
      <c r="D42" s="51" t="s">
        <v>24</v>
      </c>
      <c r="E42" s="1217">
        <v>2180818</v>
      </c>
      <c r="F42" s="221" t="s">
        <v>4</v>
      </c>
    </row>
    <row r="43" spans="1:6">
      <c r="A43" s="60"/>
      <c r="B43" s="2189" t="s">
        <v>581</v>
      </c>
      <c r="C43" s="2191"/>
      <c r="D43" s="51"/>
      <c r="E43" s="576"/>
      <c r="F43" s="50"/>
    </row>
    <row r="44" spans="1:6" ht="47.25">
      <c r="A44" s="60">
        <v>2</v>
      </c>
      <c r="B44" s="51" t="s">
        <v>9951</v>
      </c>
      <c r="C44" s="160" t="s">
        <v>36714</v>
      </c>
      <c r="D44" s="51" t="s">
        <v>9952</v>
      </c>
      <c r="E44" s="1217">
        <v>84000</v>
      </c>
      <c r="F44" s="221" t="s">
        <v>118</v>
      </c>
    </row>
    <row r="45" spans="1:6" ht="31.5">
      <c r="A45" s="60">
        <v>3</v>
      </c>
      <c r="B45" s="51" t="s">
        <v>9953</v>
      </c>
      <c r="C45" s="160" t="s">
        <v>36715</v>
      </c>
      <c r="D45" s="51" t="s">
        <v>9952</v>
      </c>
      <c r="E45" s="1217">
        <v>84000</v>
      </c>
      <c r="F45" s="221" t="s">
        <v>118</v>
      </c>
    </row>
    <row r="46" spans="1:6" ht="47.25">
      <c r="A46" s="60">
        <v>4</v>
      </c>
      <c r="B46" s="51" t="s">
        <v>9954</v>
      </c>
      <c r="C46" s="160" t="s">
        <v>36716</v>
      </c>
      <c r="D46" s="51" t="s">
        <v>9952</v>
      </c>
      <c r="E46" s="1217">
        <v>84000</v>
      </c>
      <c r="F46" s="221" t="s">
        <v>118</v>
      </c>
    </row>
    <row r="47" spans="1:6" ht="47.25">
      <c r="A47" s="60">
        <v>5</v>
      </c>
      <c r="B47" s="51" t="s">
        <v>9955</v>
      </c>
      <c r="C47" s="160" t="s">
        <v>36717</v>
      </c>
      <c r="D47" s="51" t="s">
        <v>9952</v>
      </c>
      <c r="E47" s="1217">
        <v>84000</v>
      </c>
      <c r="F47" s="221" t="s">
        <v>118</v>
      </c>
    </row>
    <row r="48" spans="1:6" ht="47.25">
      <c r="A48" s="60">
        <v>6</v>
      </c>
      <c r="B48" s="51" t="s">
        <v>9956</v>
      </c>
      <c r="C48" s="160" t="s">
        <v>36718</v>
      </c>
      <c r="D48" s="51" t="s">
        <v>9952</v>
      </c>
      <c r="E48" s="1217">
        <v>84000</v>
      </c>
      <c r="F48" s="221" t="s">
        <v>118</v>
      </c>
    </row>
    <row r="49" spans="1:6" ht="31.5">
      <c r="A49" s="60">
        <v>7</v>
      </c>
      <c r="B49" s="51" t="s">
        <v>9957</v>
      </c>
      <c r="C49" s="160" t="s">
        <v>36719</v>
      </c>
      <c r="D49" s="51" t="s">
        <v>9952</v>
      </c>
      <c r="E49" s="1217">
        <v>84000</v>
      </c>
      <c r="F49" s="221" t="s">
        <v>118</v>
      </c>
    </row>
    <row r="50" spans="1:6" ht="47.25">
      <c r="A50" s="60">
        <v>8</v>
      </c>
      <c r="B50" s="51" t="s">
        <v>9958</v>
      </c>
      <c r="C50" s="160" t="s">
        <v>36720</v>
      </c>
      <c r="D50" s="51" t="s">
        <v>9952</v>
      </c>
      <c r="E50" s="1217">
        <v>84000</v>
      </c>
      <c r="F50" s="221" t="s">
        <v>118</v>
      </c>
    </row>
    <row r="51" spans="1:6" ht="47.25">
      <c r="A51" s="60">
        <v>9</v>
      </c>
      <c r="B51" s="51" t="s">
        <v>9959</v>
      </c>
      <c r="C51" s="160" t="s">
        <v>36721</v>
      </c>
      <c r="D51" s="51" t="s">
        <v>9952</v>
      </c>
      <c r="E51" s="1217">
        <v>84000</v>
      </c>
      <c r="F51" s="221" t="s">
        <v>118</v>
      </c>
    </row>
    <row r="52" spans="1:6" ht="47.25">
      <c r="A52" s="60">
        <v>10</v>
      </c>
      <c r="B52" s="51" t="s">
        <v>9960</v>
      </c>
      <c r="C52" s="160" t="s">
        <v>36722</v>
      </c>
      <c r="D52" s="51" t="s">
        <v>9952</v>
      </c>
      <c r="E52" s="1217">
        <v>84000</v>
      </c>
      <c r="F52" s="221" t="s">
        <v>118</v>
      </c>
    </row>
    <row r="53" spans="1:6" ht="31.5">
      <c r="A53" s="60">
        <v>11</v>
      </c>
      <c r="B53" s="51" t="s">
        <v>9961</v>
      </c>
      <c r="C53" s="160" t="s">
        <v>36723</v>
      </c>
      <c r="D53" s="51" t="s">
        <v>9952</v>
      </c>
      <c r="E53" s="1217">
        <v>84000</v>
      </c>
      <c r="F53" s="221" t="s">
        <v>118</v>
      </c>
    </row>
    <row r="54" spans="1:6" ht="47.25">
      <c r="A54" s="60">
        <v>12</v>
      </c>
      <c r="B54" s="51" t="s">
        <v>9962</v>
      </c>
      <c r="C54" s="160" t="s">
        <v>36724</v>
      </c>
      <c r="D54" s="51" t="s">
        <v>9952</v>
      </c>
      <c r="E54" s="1217">
        <v>84000</v>
      </c>
      <c r="F54" s="221" t="s">
        <v>118</v>
      </c>
    </row>
    <row r="55" spans="1:6" ht="47.25">
      <c r="A55" s="60">
        <v>13</v>
      </c>
      <c r="B55" s="51" t="s">
        <v>9963</v>
      </c>
      <c r="C55" s="160" t="s">
        <v>36725</v>
      </c>
      <c r="D55" s="51" t="s">
        <v>9952</v>
      </c>
      <c r="E55" s="1217">
        <v>84000</v>
      </c>
      <c r="F55" s="221" t="s">
        <v>118</v>
      </c>
    </row>
    <row r="56" spans="1:6" ht="47.25">
      <c r="A56" s="60">
        <v>14</v>
      </c>
      <c r="B56" s="51" t="s">
        <v>9964</v>
      </c>
      <c r="C56" s="160" t="s">
        <v>36726</v>
      </c>
      <c r="D56" s="51" t="s">
        <v>9952</v>
      </c>
      <c r="E56" s="1217">
        <v>84000</v>
      </c>
      <c r="F56" s="221" t="s">
        <v>118</v>
      </c>
    </row>
    <row r="57" spans="1:6">
      <c r="A57" s="60"/>
      <c r="B57" s="2189" t="s">
        <v>9965</v>
      </c>
      <c r="C57" s="2191"/>
      <c r="D57" s="51"/>
      <c r="E57" s="576"/>
      <c r="F57" s="50"/>
    </row>
    <row r="58" spans="1:6" ht="47.25">
      <c r="A58" s="60">
        <v>15</v>
      </c>
      <c r="B58" s="50" t="s">
        <v>9966</v>
      </c>
      <c r="C58" s="159" t="s">
        <v>9967</v>
      </c>
      <c r="D58" s="50" t="s">
        <v>9968</v>
      </c>
      <c r="E58" s="1217">
        <v>500000</v>
      </c>
      <c r="F58" s="221" t="s">
        <v>4</v>
      </c>
    </row>
    <row r="59" spans="1:6" ht="47.25">
      <c r="A59" s="60">
        <v>16</v>
      </c>
      <c r="B59" s="50" t="s">
        <v>9969</v>
      </c>
      <c r="C59" s="159" t="s">
        <v>9970</v>
      </c>
      <c r="D59" s="50" t="s">
        <v>9971</v>
      </c>
      <c r="E59" s="1217">
        <v>600000</v>
      </c>
      <c r="F59" s="221" t="s">
        <v>4</v>
      </c>
    </row>
    <row r="60" spans="1:6" ht="47.25">
      <c r="A60" s="60">
        <v>17</v>
      </c>
      <c r="B60" s="50" t="s">
        <v>9961</v>
      </c>
      <c r="C60" s="159" t="s">
        <v>9972</v>
      </c>
      <c r="D60" s="50" t="s">
        <v>9973</v>
      </c>
      <c r="E60" s="1217">
        <v>400000</v>
      </c>
      <c r="F60" s="221" t="s">
        <v>4</v>
      </c>
    </row>
    <row r="61" spans="1:6" ht="47.25">
      <c r="A61" s="60">
        <v>18</v>
      </c>
      <c r="B61" s="50" t="s">
        <v>9974</v>
      </c>
      <c r="C61" s="159" t="s">
        <v>9975</v>
      </c>
      <c r="D61" s="50" t="s">
        <v>9973</v>
      </c>
      <c r="E61" s="1217">
        <v>400000</v>
      </c>
      <c r="F61" s="221" t="s">
        <v>4</v>
      </c>
    </row>
    <row r="62" spans="1:6" ht="47.25">
      <c r="A62" s="60">
        <v>19</v>
      </c>
      <c r="B62" s="50" t="s">
        <v>9976</v>
      </c>
      <c r="C62" s="159" t="s">
        <v>9977</v>
      </c>
      <c r="D62" s="50" t="s">
        <v>9978</v>
      </c>
      <c r="E62" s="1217">
        <v>500000</v>
      </c>
      <c r="F62" s="221" t="s">
        <v>4</v>
      </c>
    </row>
    <row r="63" spans="1:6" ht="47.25">
      <c r="A63" s="60">
        <v>20</v>
      </c>
      <c r="B63" s="50" t="s">
        <v>9979</v>
      </c>
      <c r="C63" s="159" t="s">
        <v>9980</v>
      </c>
      <c r="D63" s="50" t="s">
        <v>9973</v>
      </c>
      <c r="E63" s="1217">
        <v>400000</v>
      </c>
      <c r="F63" s="221" t="s">
        <v>4</v>
      </c>
    </row>
    <row r="64" spans="1:6" ht="47.25">
      <c r="A64" s="60">
        <v>21</v>
      </c>
      <c r="B64" s="50" t="s">
        <v>9981</v>
      </c>
      <c r="C64" s="159" t="s">
        <v>9982</v>
      </c>
      <c r="D64" s="50" t="s">
        <v>115</v>
      </c>
      <c r="E64" s="1217">
        <v>600000</v>
      </c>
      <c r="F64" s="221" t="s">
        <v>4</v>
      </c>
    </row>
    <row r="65" spans="1:6" ht="47.25">
      <c r="A65" s="60">
        <v>22</v>
      </c>
      <c r="B65" s="50" t="s">
        <v>9983</v>
      </c>
      <c r="C65" s="159" t="s">
        <v>9984</v>
      </c>
      <c r="D65" s="50" t="s">
        <v>39389</v>
      </c>
      <c r="E65" s="1217">
        <v>100000</v>
      </c>
      <c r="F65" s="221" t="s">
        <v>4</v>
      </c>
    </row>
    <row r="66" spans="1:6" ht="47.25">
      <c r="A66" s="60">
        <v>23</v>
      </c>
      <c r="B66" s="50" t="s">
        <v>9985</v>
      </c>
      <c r="C66" s="159" t="s">
        <v>9986</v>
      </c>
      <c r="D66" s="50" t="s">
        <v>9987</v>
      </c>
      <c r="E66" s="1217">
        <v>300000</v>
      </c>
      <c r="F66" s="221" t="s">
        <v>118</v>
      </c>
    </row>
    <row r="67" spans="1:6" ht="47.25">
      <c r="A67" s="60">
        <v>24</v>
      </c>
      <c r="B67" s="50" t="s">
        <v>9988</v>
      </c>
      <c r="C67" s="159" t="s">
        <v>9989</v>
      </c>
      <c r="D67" s="50" t="s">
        <v>39390</v>
      </c>
      <c r="E67" s="1217">
        <v>400000</v>
      </c>
      <c r="F67" s="221" t="s">
        <v>4</v>
      </c>
    </row>
    <row r="68" spans="1:6" ht="47.25">
      <c r="A68" s="60">
        <v>25</v>
      </c>
      <c r="B68" s="50" t="s">
        <v>9954</v>
      </c>
      <c r="C68" s="159" t="s">
        <v>9990</v>
      </c>
      <c r="D68" s="50" t="s">
        <v>9991</v>
      </c>
      <c r="E68" s="1217">
        <v>600000</v>
      </c>
      <c r="F68" s="221" t="s">
        <v>4</v>
      </c>
    </row>
    <row r="69" spans="1:6" ht="47.25">
      <c r="A69" s="60">
        <v>26</v>
      </c>
      <c r="B69" s="50" t="s">
        <v>9992</v>
      </c>
      <c r="C69" s="159" t="s">
        <v>9993</v>
      </c>
      <c r="D69" s="50" t="s">
        <v>9994</v>
      </c>
      <c r="E69" s="1217">
        <v>400000</v>
      </c>
      <c r="F69" s="221" t="s">
        <v>4</v>
      </c>
    </row>
    <row r="70" spans="1:6" ht="47.25">
      <c r="A70" s="60">
        <v>27</v>
      </c>
      <c r="B70" s="50" t="s">
        <v>9995</v>
      </c>
      <c r="C70" s="159" t="s">
        <v>9996</v>
      </c>
      <c r="D70" s="50" t="s">
        <v>39391</v>
      </c>
      <c r="E70" s="1217">
        <v>200000</v>
      </c>
      <c r="F70" s="221" t="s">
        <v>118</v>
      </c>
    </row>
    <row r="71" spans="1:6" ht="47.25">
      <c r="A71" s="60">
        <v>28</v>
      </c>
      <c r="B71" s="50" t="s">
        <v>9997</v>
      </c>
      <c r="C71" s="159" t="s">
        <v>9998</v>
      </c>
      <c r="D71" s="50" t="s">
        <v>39392</v>
      </c>
      <c r="E71" s="1217">
        <v>250000</v>
      </c>
      <c r="F71" s="221" t="s">
        <v>4</v>
      </c>
    </row>
    <row r="72" spans="1:6" ht="47.25">
      <c r="A72" s="60">
        <v>29</v>
      </c>
      <c r="B72" s="50" t="s">
        <v>9999</v>
      </c>
      <c r="C72" s="159" t="s">
        <v>10000</v>
      </c>
      <c r="D72" s="50" t="s">
        <v>10001</v>
      </c>
      <c r="E72" s="1217">
        <v>200000</v>
      </c>
      <c r="F72" s="221" t="s">
        <v>4</v>
      </c>
    </row>
    <row r="73" spans="1:6" ht="47.25">
      <c r="A73" s="60">
        <v>30</v>
      </c>
      <c r="B73" s="50" t="s">
        <v>9962</v>
      </c>
      <c r="C73" s="159" t="s">
        <v>10002</v>
      </c>
      <c r="D73" s="50" t="s">
        <v>115</v>
      </c>
      <c r="E73" s="1217">
        <v>600000</v>
      </c>
      <c r="F73" s="221" t="s">
        <v>4</v>
      </c>
    </row>
    <row r="74" spans="1:6" ht="63">
      <c r="A74" s="60">
        <v>31</v>
      </c>
      <c r="B74" s="50" t="s">
        <v>10003</v>
      </c>
      <c r="C74" s="159" t="s">
        <v>10004</v>
      </c>
      <c r="D74" s="50" t="s">
        <v>36698</v>
      </c>
      <c r="E74" s="1217">
        <v>700000</v>
      </c>
      <c r="F74" s="221" t="s">
        <v>4</v>
      </c>
    </row>
    <row r="75" spans="1:6" ht="78.75">
      <c r="A75" s="60">
        <v>32</v>
      </c>
      <c r="B75" s="50" t="s">
        <v>10005</v>
      </c>
      <c r="C75" s="159" t="s">
        <v>10006</v>
      </c>
      <c r="D75" s="50" t="s">
        <v>39393</v>
      </c>
      <c r="E75" s="1217">
        <v>850000</v>
      </c>
      <c r="F75" s="221" t="s">
        <v>4</v>
      </c>
    </row>
    <row r="76" spans="1:6" ht="47.25">
      <c r="A76" s="60">
        <v>33</v>
      </c>
      <c r="B76" s="50" t="s">
        <v>10007</v>
      </c>
      <c r="C76" s="159" t="s">
        <v>10008</v>
      </c>
      <c r="D76" s="50" t="s">
        <v>9994</v>
      </c>
      <c r="E76" s="1217">
        <v>400000</v>
      </c>
      <c r="F76" s="221" t="s">
        <v>4</v>
      </c>
    </row>
    <row r="77" spans="1:6" ht="47.25">
      <c r="A77" s="60">
        <v>34</v>
      </c>
      <c r="B77" s="50" t="s">
        <v>10009</v>
      </c>
      <c r="C77" s="159" t="s">
        <v>10010</v>
      </c>
      <c r="D77" s="50" t="s">
        <v>39394</v>
      </c>
      <c r="E77" s="1217">
        <v>500000</v>
      </c>
      <c r="F77" s="221" t="s">
        <v>4</v>
      </c>
    </row>
    <row r="78" spans="1:6" ht="47.25">
      <c r="A78" s="60">
        <v>35</v>
      </c>
      <c r="B78" s="50" t="s">
        <v>10011</v>
      </c>
      <c r="C78" s="159" t="s">
        <v>10012</v>
      </c>
      <c r="D78" s="50" t="s">
        <v>22440</v>
      </c>
      <c r="E78" s="1217">
        <v>300000</v>
      </c>
      <c r="F78" s="221" t="s">
        <v>4</v>
      </c>
    </row>
    <row r="79" spans="1:6" ht="47.25">
      <c r="A79" s="60">
        <v>36</v>
      </c>
      <c r="B79" s="50" t="s">
        <v>10013</v>
      </c>
      <c r="C79" s="159" t="s">
        <v>10014</v>
      </c>
      <c r="D79" s="50" t="s">
        <v>115</v>
      </c>
      <c r="E79" s="1217">
        <v>600000</v>
      </c>
      <c r="F79" s="221" t="s">
        <v>4</v>
      </c>
    </row>
    <row r="80" spans="1:6" ht="47.25">
      <c r="A80" s="60">
        <v>37</v>
      </c>
      <c r="B80" s="50" t="s">
        <v>10015</v>
      </c>
      <c r="C80" s="159" t="s">
        <v>10016</v>
      </c>
      <c r="D80" s="50" t="s">
        <v>115</v>
      </c>
      <c r="E80" s="1217">
        <v>600000</v>
      </c>
      <c r="F80" s="221" t="s">
        <v>4</v>
      </c>
    </row>
    <row r="81" spans="1:6" ht="47.25">
      <c r="A81" s="60">
        <v>38</v>
      </c>
      <c r="B81" s="50" t="s">
        <v>10017</v>
      </c>
      <c r="C81" s="159" t="s">
        <v>10018</v>
      </c>
      <c r="D81" s="50" t="s">
        <v>10091</v>
      </c>
      <c r="E81" s="1217">
        <v>500000</v>
      </c>
      <c r="F81" s="221" t="s">
        <v>4</v>
      </c>
    </row>
    <row r="82" spans="1:6" ht="47.25">
      <c r="A82" s="60">
        <v>39</v>
      </c>
      <c r="B82" s="50" t="s">
        <v>10019</v>
      </c>
      <c r="C82" s="159" t="s">
        <v>10020</v>
      </c>
      <c r="D82" s="50" t="s">
        <v>115</v>
      </c>
      <c r="E82" s="1217">
        <v>600000</v>
      </c>
      <c r="F82" s="221" t="s">
        <v>4</v>
      </c>
    </row>
    <row r="83" spans="1:6" ht="78.75">
      <c r="A83" s="60">
        <v>40</v>
      </c>
      <c r="B83" s="50" t="s">
        <v>10021</v>
      </c>
      <c r="C83" s="159" t="s">
        <v>10022</v>
      </c>
      <c r="D83" s="50" t="s">
        <v>36699</v>
      </c>
      <c r="E83" s="1217">
        <v>800000</v>
      </c>
      <c r="F83" s="221" t="s">
        <v>4</v>
      </c>
    </row>
    <row r="84" spans="1:6" ht="31.5">
      <c r="A84" s="60">
        <v>41</v>
      </c>
      <c r="B84" s="50" t="s">
        <v>10023</v>
      </c>
      <c r="C84" s="159" t="s">
        <v>10024</v>
      </c>
      <c r="D84" s="50" t="s">
        <v>10025</v>
      </c>
      <c r="E84" s="1217">
        <v>200000</v>
      </c>
      <c r="F84" s="221" t="s">
        <v>4</v>
      </c>
    </row>
    <row r="85" spans="1:6" ht="47.25">
      <c r="A85" s="60">
        <v>42</v>
      </c>
      <c r="B85" s="50" t="s">
        <v>10026</v>
      </c>
      <c r="C85" s="159" t="s">
        <v>10027</v>
      </c>
      <c r="D85" s="50" t="s">
        <v>115</v>
      </c>
      <c r="E85" s="1217">
        <v>600000</v>
      </c>
      <c r="F85" s="221" t="s">
        <v>4</v>
      </c>
    </row>
    <row r="86" spans="1:6" ht="63">
      <c r="A86" s="60">
        <v>43</v>
      </c>
      <c r="B86" s="50" t="s">
        <v>10028</v>
      </c>
      <c r="C86" s="159" t="s">
        <v>10029</v>
      </c>
      <c r="D86" s="50" t="s">
        <v>36700</v>
      </c>
      <c r="E86" s="1217">
        <v>400000</v>
      </c>
      <c r="F86" s="221" t="s">
        <v>4</v>
      </c>
    </row>
    <row r="87" spans="1:6" ht="47.25">
      <c r="A87" s="60">
        <v>44</v>
      </c>
      <c r="B87" s="50" t="s">
        <v>10030</v>
      </c>
      <c r="C87" s="159" t="s">
        <v>10031</v>
      </c>
      <c r="D87" s="50" t="s">
        <v>115</v>
      </c>
      <c r="E87" s="1217">
        <v>600000</v>
      </c>
      <c r="F87" s="221" t="s">
        <v>4</v>
      </c>
    </row>
    <row r="88" spans="1:6" ht="47.25">
      <c r="A88" s="60">
        <v>45</v>
      </c>
      <c r="B88" s="50" t="s">
        <v>10032</v>
      </c>
      <c r="C88" s="159" t="s">
        <v>10033</v>
      </c>
      <c r="D88" s="50" t="s">
        <v>9994</v>
      </c>
      <c r="E88" s="1217">
        <v>400000</v>
      </c>
      <c r="F88" s="221" t="s">
        <v>4</v>
      </c>
    </row>
    <row r="89" spans="1:6" ht="47.25">
      <c r="A89" s="60">
        <v>46</v>
      </c>
      <c r="B89" s="50" t="s">
        <v>10034</v>
      </c>
      <c r="C89" s="159" t="s">
        <v>10035</v>
      </c>
      <c r="D89" s="50" t="s">
        <v>39395</v>
      </c>
      <c r="E89" s="1217">
        <v>300000</v>
      </c>
      <c r="F89" s="221" t="s">
        <v>4</v>
      </c>
    </row>
    <row r="90" spans="1:6" ht="47.25">
      <c r="A90" s="60">
        <v>47</v>
      </c>
      <c r="B90" s="50" t="s">
        <v>9002</v>
      </c>
      <c r="C90" s="159" t="s">
        <v>10036</v>
      </c>
      <c r="D90" s="50" t="s">
        <v>115</v>
      </c>
      <c r="E90" s="1217">
        <v>600000</v>
      </c>
      <c r="F90" s="221" t="s">
        <v>4</v>
      </c>
    </row>
    <row r="91" spans="1:6" ht="47.25">
      <c r="A91" s="60">
        <v>48</v>
      </c>
      <c r="B91" s="50" t="s">
        <v>10037</v>
      </c>
      <c r="C91" s="159" t="s">
        <v>10038</v>
      </c>
      <c r="D91" s="50" t="s">
        <v>10039</v>
      </c>
      <c r="E91" s="1217">
        <v>300000</v>
      </c>
      <c r="F91" s="221" t="s">
        <v>4</v>
      </c>
    </row>
    <row r="92" spans="1:6" ht="47.25">
      <c r="A92" s="60">
        <v>49</v>
      </c>
      <c r="B92" s="50" t="s">
        <v>10040</v>
      </c>
      <c r="C92" s="159" t="s">
        <v>10041</v>
      </c>
      <c r="D92" s="50" t="s">
        <v>115</v>
      </c>
      <c r="E92" s="1217">
        <v>600000</v>
      </c>
      <c r="F92" s="221" t="s">
        <v>4</v>
      </c>
    </row>
    <row r="93" spans="1:6" ht="63">
      <c r="A93" s="60">
        <v>50</v>
      </c>
      <c r="B93" s="50" t="s">
        <v>10042</v>
      </c>
      <c r="C93" s="159" t="s">
        <v>10043</v>
      </c>
      <c r="D93" s="50" t="s">
        <v>39396</v>
      </c>
      <c r="E93" s="1217">
        <v>800000</v>
      </c>
      <c r="F93" s="221" t="s">
        <v>4</v>
      </c>
    </row>
    <row r="94" spans="1:6" ht="78.75">
      <c r="A94" s="60">
        <v>51</v>
      </c>
      <c r="B94" s="50" t="s">
        <v>10044</v>
      </c>
      <c r="C94" s="159" t="s">
        <v>10045</v>
      </c>
      <c r="D94" s="50" t="s">
        <v>39397</v>
      </c>
      <c r="E94" s="1217">
        <v>1000000</v>
      </c>
      <c r="F94" s="221" t="s">
        <v>4</v>
      </c>
    </row>
    <row r="95" spans="1:6" ht="47.25">
      <c r="A95" s="60">
        <v>52</v>
      </c>
      <c r="B95" s="50" t="s">
        <v>10046</v>
      </c>
      <c r="C95" s="159" t="s">
        <v>10047</v>
      </c>
      <c r="D95" s="50" t="s">
        <v>10048</v>
      </c>
      <c r="E95" s="1217">
        <v>100000</v>
      </c>
      <c r="F95" s="221" t="s">
        <v>4</v>
      </c>
    </row>
    <row r="96" spans="1:6" ht="47.25">
      <c r="A96" s="60">
        <v>53</v>
      </c>
      <c r="B96" s="50" t="s">
        <v>9959</v>
      </c>
      <c r="C96" s="159" t="s">
        <v>10049</v>
      </c>
      <c r="D96" s="50" t="s">
        <v>72</v>
      </c>
      <c r="E96" s="1217">
        <v>1200000</v>
      </c>
      <c r="F96" s="221" t="s">
        <v>4</v>
      </c>
    </row>
    <row r="97" spans="1:6" ht="47.25">
      <c r="A97" s="60">
        <v>54</v>
      </c>
      <c r="B97" s="50" t="s">
        <v>10050</v>
      </c>
      <c r="C97" s="159" t="s">
        <v>10051</v>
      </c>
      <c r="D97" s="50" t="s">
        <v>115</v>
      </c>
      <c r="E97" s="1217">
        <v>600000</v>
      </c>
      <c r="F97" s="221" t="s">
        <v>4</v>
      </c>
    </row>
    <row r="98" spans="1:6" ht="47.25">
      <c r="A98" s="60">
        <v>55</v>
      </c>
      <c r="B98" s="50" t="s">
        <v>10052</v>
      </c>
      <c r="C98" s="159" t="s">
        <v>10053</v>
      </c>
      <c r="D98" s="50" t="s">
        <v>10054</v>
      </c>
      <c r="E98" s="1217">
        <v>600000</v>
      </c>
      <c r="F98" s="221" t="s">
        <v>4</v>
      </c>
    </row>
    <row r="99" spans="1:6" ht="47.25">
      <c r="A99" s="60">
        <v>56</v>
      </c>
      <c r="B99" s="50" t="s">
        <v>9958</v>
      </c>
      <c r="C99" s="159" t="s">
        <v>10055</v>
      </c>
      <c r="D99" s="50" t="s">
        <v>10056</v>
      </c>
      <c r="E99" s="1217">
        <v>500000</v>
      </c>
      <c r="F99" s="221" t="s">
        <v>4</v>
      </c>
    </row>
    <row r="100" spans="1:6" ht="63">
      <c r="A100" s="60">
        <v>57</v>
      </c>
      <c r="B100" s="50" t="s">
        <v>10057</v>
      </c>
      <c r="C100" s="159" t="s">
        <v>10058</v>
      </c>
      <c r="D100" s="50" t="s">
        <v>39398</v>
      </c>
      <c r="E100" s="1217">
        <v>800000</v>
      </c>
      <c r="F100" s="221" t="s">
        <v>4</v>
      </c>
    </row>
    <row r="101" spans="1:6" ht="47.25">
      <c r="A101" s="60">
        <v>58</v>
      </c>
      <c r="B101" s="50" t="s">
        <v>10059</v>
      </c>
      <c r="C101" s="159" t="s">
        <v>10060</v>
      </c>
      <c r="D101" s="50" t="s">
        <v>10061</v>
      </c>
      <c r="E101" s="1217">
        <v>300000</v>
      </c>
      <c r="F101" s="221" t="s">
        <v>4</v>
      </c>
    </row>
    <row r="102" spans="1:6" ht="94.5">
      <c r="A102" s="60">
        <v>59</v>
      </c>
      <c r="B102" s="50" t="s">
        <v>9960</v>
      </c>
      <c r="C102" s="159" t="s">
        <v>10062</v>
      </c>
      <c r="D102" s="50" t="s">
        <v>36701</v>
      </c>
      <c r="E102" s="1217">
        <v>700000</v>
      </c>
      <c r="F102" s="221" t="s">
        <v>4</v>
      </c>
    </row>
    <row r="103" spans="1:6" ht="78.75">
      <c r="A103" s="60">
        <v>60</v>
      </c>
      <c r="B103" s="50" t="s">
        <v>9956</v>
      </c>
      <c r="C103" s="159" t="s">
        <v>10063</v>
      </c>
      <c r="D103" s="50" t="s">
        <v>39399</v>
      </c>
      <c r="E103" s="1217">
        <v>800000</v>
      </c>
      <c r="F103" s="221" t="s">
        <v>4</v>
      </c>
    </row>
    <row r="104" spans="1:6" ht="47.25">
      <c r="A104" s="60">
        <v>61</v>
      </c>
      <c r="B104" s="50" t="s">
        <v>10064</v>
      </c>
      <c r="C104" s="159" t="s">
        <v>10065</v>
      </c>
      <c r="D104" s="50" t="s">
        <v>9994</v>
      </c>
      <c r="E104" s="1217">
        <v>400000</v>
      </c>
      <c r="F104" s="221" t="s">
        <v>4</v>
      </c>
    </row>
    <row r="105" spans="1:6" ht="47.25">
      <c r="A105" s="60">
        <v>62</v>
      </c>
      <c r="B105" s="50" t="s">
        <v>10066</v>
      </c>
      <c r="C105" s="159" t="s">
        <v>10067</v>
      </c>
      <c r="D105" s="50" t="s">
        <v>10068</v>
      </c>
      <c r="E105" s="1217">
        <v>1500000</v>
      </c>
      <c r="F105" s="221" t="s">
        <v>4</v>
      </c>
    </row>
    <row r="106" spans="1:6" ht="47.25">
      <c r="A106" s="60">
        <v>63</v>
      </c>
      <c r="B106" s="50" t="s">
        <v>10069</v>
      </c>
      <c r="C106" s="159" t="s">
        <v>10070</v>
      </c>
      <c r="D106" s="50" t="s">
        <v>36702</v>
      </c>
      <c r="E106" s="1217">
        <v>2000000</v>
      </c>
      <c r="F106" s="221" t="s">
        <v>4</v>
      </c>
    </row>
    <row r="107" spans="1:6" ht="47.25">
      <c r="A107" s="60">
        <v>64</v>
      </c>
      <c r="B107" s="50" t="s">
        <v>10071</v>
      </c>
      <c r="C107" s="159" t="s">
        <v>10072</v>
      </c>
      <c r="D107" s="50" t="s">
        <v>39400</v>
      </c>
      <c r="E107" s="1217">
        <v>400000</v>
      </c>
      <c r="F107" s="221" t="s">
        <v>4</v>
      </c>
    </row>
    <row r="108" spans="1:6" ht="63">
      <c r="A108" s="60">
        <v>65</v>
      </c>
      <c r="B108" s="50" t="s">
        <v>9957</v>
      </c>
      <c r="C108" s="159" t="s">
        <v>10073</v>
      </c>
      <c r="D108" s="50" t="s">
        <v>39401</v>
      </c>
      <c r="E108" s="1217">
        <v>800000</v>
      </c>
      <c r="F108" s="221" t="s">
        <v>4</v>
      </c>
    </row>
    <row r="109" spans="1:6" ht="47.25">
      <c r="A109" s="60">
        <v>66</v>
      </c>
      <c r="B109" s="50" t="s">
        <v>10074</v>
      </c>
      <c r="C109" s="159" t="s">
        <v>10075</v>
      </c>
      <c r="D109" s="50" t="s">
        <v>72</v>
      </c>
      <c r="E109" s="1217">
        <v>1200000</v>
      </c>
      <c r="F109" s="221" t="s">
        <v>4</v>
      </c>
    </row>
    <row r="110" spans="1:6" ht="47.25">
      <c r="A110" s="60">
        <v>67</v>
      </c>
      <c r="B110" s="50" t="s">
        <v>10076</v>
      </c>
      <c r="C110" s="159" t="s">
        <v>10077</v>
      </c>
      <c r="D110" s="50" t="s">
        <v>115</v>
      </c>
      <c r="E110" s="1217">
        <v>600000</v>
      </c>
      <c r="F110" s="221" t="s">
        <v>4</v>
      </c>
    </row>
    <row r="111" spans="1:6" ht="47.25">
      <c r="A111" s="60">
        <v>68</v>
      </c>
      <c r="B111" s="50" t="s">
        <v>10078</v>
      </c>
      <c r="C111" s="159" t="s">
        <v>10079</v>
      </c>
      <c r="D111" s="50" t="s">
        <v>115</v>
      </c>
      <c r="E111" s="1217">
        <v>600000</v>
      </c>
      <c r="F111" s="221" t="s">
        <v>4</v>
      </c>
    </row>
    <row r="112" spans="1:6" ht="47.25">
      <c r="A112" s="60">
        <v>69</v>
      </c>
      <c r="B112" s="50" t="s">
        <v>10080</v>
      </c>
      <c r="C112" s="159" t="s">
        <v>10081</v>
      </c>
      <c r="D112" s="50" t="s">
        <v>10082</v>
      </c>
      <c r="E112" s="1217">
        <v>600000</v>
      </c>
      <c r="F112" s="221" t="s">
        <v>4</v>
      </c>
    </row>
    <row r="113" spans="1:6" ht="47.25">
      <c r="A113" s="60">
        <v>70</v>
      </c>
      <c r="B113" s="50" t="s">
        <v>10083</v>
      </c>
      <c r="C113" s="159" t="s">
        <v>10084</v>
      </c>
      <c r="D113" s="50" t="s">
        <v>9994</v>
      </c>
      <c r="E113" s="1217">
        <v>400000</v>
      </c>
      <c r="F113" s="221" t="s">
        <v>4</v>
      </c>
    </row>
    <row r="114" spans="1:6" ht="47.25">
      <c r="A114" s="60">
        <v>71</v>
      </c>
      <c r="B114" s="50" t="s">
        <v>10085</v>
      </c>
      <c r="C114" s="159" t="s">
        <v>10086</v>
      </c>
      <c r="D114" s="50" t="s">
        <v>9994</v>
      </c>
      <c r="E114" s="1217">
        <v>400000</v>
      </c>
      <c r="F114" s="221" t="s">
        <v>4</v>
      </c>
    </row>
    <row r="115" spans="1:6" ht="47.25">
      <c r="A115" s="60">
        <v>72</v>
      </c>
      <c r="B115" s="50" t="s">
        <v>10087</v>
      </c>
      <c r="C115" s="159" t="s">
        <v>10088</v>
      </c>
      <c r="D115" s="50" t="s">
        <v>115</v>
      </c>
      <c r="E115" s="1217">
        <v>600000</v>
      </c>
      <c r="F115" s="221" t="s">
        <v>4</v>
      </c>
    </row>
    <row r="116" spans="1:6" ht="63">
      <c r="A116" s="60">
        <v>73</v>
      </c>
      <c r="B116" s="50" t="s">
        <v>10089</v>
      </c>
      <c r="C116" s="159" t="s">
        <v>10090</v>
      </c>
      <c r="D116" s="50" t="s">
        <v>36703</v>
      </c>
      <c r="E116" s="1217">
        <v>600000</v>
      </c>
      <c r="F116" s="221" t="s">
        <v>4</v>
      </c>
    </row>
    <row r="117" spans="1:6" ht="63">
      <c r="A117" s="60">
        <v>74</v>
      </c>
      <c r="B117" s="50" t="s">
        <v>10092</v>
      </c>
      <c r="C117" s="159" t="s">
        <v>10093</v>
      </c>
      <c r="D117" s="50" t="s">
        <v>39401</v>
      </c>
      <c r="E117" s="1217">
        <v>800000</v>
      </c>
      <c r="F117" s="221" t="s">
        <v>4</v>
      </c>
    </row>
    <row r="118" spans="1:6" ht="47.25">
      <c r="A118" s="60">
        <v>75</v>
      </c>
      <c r="B118" s="50" t="s">
        <v>10094</v>
      </c>
      <c r="C118" s="159" t="s">
        <v>10095</v>
      </c>
      <c r="D118" s="50" t="s">
        <v>10096</v>
      </c>
      <c r="E118" s="1217">
        <v>100000</v>
      </c>
      <c r="F118" s="221" t="s">
        <v>4</v>
      </c>
    </row>
    <row r="119" spans="1:6">
      <c r="A119" s="60"/>
      <c r="B119" s="2215" t="s">
        <v>10097</v>
      </c>
      <c r="C119" s="2216"/>
      <c r="D119" s="50"/>
      <c r="E119" s="576"/>
      <c r="F119" s="50"/>
    </row>
    <row r="120" spans="1:6" ht="47.25">
      <c r="A120" s="60">
        <v>76</v>
      </c>
      <c r="B120" s="50" t="s">
        <v>10098</v>
      </c>
      <c r="C120" s="159" t="s">
        <v>10099</v>
      </c>
      <c r="D120" s="50" t="s">
        <v>10100</v>
      </c>
      <c r="E120" s="1217">
        <v>1000000</v>
      </c>
      <c r="F120" s="221" t="s">
        <v>4</v>
      </c>
    </row>
    <row r="121" spans="1:6" ht="47.25">
      <c r="A121" s="60">
        <v>77</v>
      </c>
      <c r="B121" s="50" t="s">
        <v>10101</v>
      </c>
      <c r="C121" s="159" t="s">
        <v>10099</v>
      </c>
      <c r="D121" s="50" t="s">
        <v>36704</v>
      </c>
      <c r="E121" s="1217">
        <v>2000000</v>
      </c>
      <c r="F121" s="221" t="s">
        <v>4</v>
      </c>
    </row>
    <row r="122" spans="1:6" ht="47.25">
      <c r="A122" s="60">
        <v>78</v>
      </c>
      <c r="B122" s="50" t="s">
        <v>10102</v>
      </c>
      <c r="C122" s="159" t="s">
        <v>10103</v>
      </c>
      <c r="D122" s="50" t="s">
        <v>10104</v>
      </c>
      <c r="E122" s="1217">
        <v>1000000</v>
      </c>
      <c r="F122" s="221" t="s">
        <v>4</v>
      </c>
    </row>
    <row r="123" spans="1:6" ht="47.25">
      <c r="A123" s="60">
        <v>79</v>
      </c>
      <c r="B123" s="50" t="s">
        <v>10105</v>
      </c>
      <c r="C123" s="159" t="s">
        <v>10106</v>
      </c>
      <c r="D123" s="50" t="s">
        <v>10107</v>
      </c>
      <c r="E123" s="1217">
        <v>1500000</v>
      </c>
      <c r="F123" s="221" t="s">
        <v>118</v>
      </c>
    </row>
    <row r="124" spans="1:6" ht="47.25">
      <c r="A124" s="60">
        <v>80</v>
      </c>
      <c r="B124" s="50" t="s">
        <v>10108</v>
      </c>
      <c r="C124" s="159" t="s">
        <v>10109</v>
      </c>
      <c r="D124" s="50" t="s">
        <v>115</v>
      </c>
      <c r="E124" s="1217">
        <v>600000</v>
      </c>
      <c r="F124" s="221" t="s">
        <v>4</v>
      </c>
    </row>
    <row r="125" spans="1:6" ht="63">
      <c r="A125" s="60">
        <v>81</v>
      </c>
      <c r="B125" s="50" t="s">
        <v>10110</v>
      </c>
      <c r="C125" s="159" t="s">
        <v>10111</v>
      </c>
      <c r="D125" s="50" t="s">
        <v>10112</v>
      </c>
      <c r="E125" s="1217">
        <v>3000000</v>
      </c>
      <c r="F125" s="221" t="s">
        <v>118</v>
      </c>
    </row>
    <row r="126" spans="1:6" ht="47.25">
      <c r="A126" s="60">
        <v>82</v>
      </c>
      <c r="B126" s="50" t="s">
        <v>10113</v>
      </c>
      <c r="C126" s="159" t="s">
        <v>10114</v>
      </c>
      <c r="D126" s="50" t="s">
        <v>72</v>
      </c>
      <c r="E126" s="1217">
        <v>1200000</v>
      </c>
      <c r="F126" s="221" t="s">
        <v>4</v>
      </c>
    </row>
    <row r="127" spans="1:6" ht="47.25">
      <c r="A127" s="60">
        <v>83</v>
      </c>
      <c r="B127" s="50" t="s">
        <v>10115</v>
      </c>
      <c r="C127" s="159" t="s">
        <v>10116</v>
      </c>
      <c r="D127" s="50" t="s">
        <v>10100</v>
      </c>
      <c r="E127" s="1217">
        <v>1000000</v>
      </c>
      <c r="F127" s="221" t="s">
        <v>4</v>
      </c>
    </row>
    <row r="128" spans="1:6" ht="47.25">
      <c r="A128" s="60">
        <v>84</v>
      </c>
      <c r="B128" s="50" t="s">
        <v>10117</v>
      </c>
      <c r="C128" s="159" t="s">
        <v>10118</v>
      </c>
      <c r="D128" s="50" t="s">
        <v>10119</v>
      </c>
      <c r="E128" s="1217">
        <v>500000</v>
      </c>
      <c r="F128" s="221" t="s">
        <v>118</v>
      </c>
    </row>
    <row r="129" spans="1:6" ht="47.25">
      <c r="A129" s="60">
        <v>85</v>
      </c>
      <c r="B129" s="50" t="s">
        <v>10120</v>
      </c>
      <c r="C129" s="159" t="s">
        <v>10121</v>
      </c>
      <c r="D129" s="50" t="s">
        <v>10122</v>
      </c>
      <c r="E129" s="1217">
        <v>500000</v>
      </c>
      <c r="F129" s="221" t="s">
        <v>118</v>
      </c>
    </row>
    <row r="130" spans="1:6" ht="47.25">
      <c r="A130" s="60">
        <v>86</v>
      </c>
      <c r="B130" s="50" t="s">
        <v>10123</v>
      </c>
      <c r="C130" s="159" t="s">
        <v>10124</v>
      </c>
      <c r="D130" s="50" t="s">
        <v>10125</v>
      </c>
      <c r="E130" s="1217">
        <v>1000000</v>
      </c>
      <c r="F130" s="221" t="s">
        <v>4</v>
      </c>
    </row>
    <row r="131" spans="1:6" ht="47.25">
      <c r="A131" s="60">
        <v>87</v>
      </c>
      <c r="B131" s="50" t="s">
        <v>10126</v>
      </c>
      <c r="C131" s="159" t="s">
        <v>10127</v>
      </c>
      <c r="D131" s="50" t="s">
        <v>36705</v>
      </c>
      <c r="E131" s="1217">
        <v>1500000</v>
      </c>
      <c r="F131" s="221" t="s">
        <v>4</v>
      </c>
    </row>
    <row r="132" spans="1:6" ht="63">
      <c r="A132" s="60">
        <v>88</v>
      </c>
      <c r="B132" s="50" t="s">
        <v>10128</v>
      </c>
      <c r="C132" s="159" t="s">
        <v>10129</v>
      </c>
      <c r="D132" s="50" t="s">
        <v>10130</v>
      </c>
      <c r="E132" s="1217">
        <v>600000</v>
      </c>
      <c r="F132" s="221" t="s">
        <v>4</v>
      </c>
    </row>
    <row r="133" spans="1:6" ht="47.25">
      <c r="A133" s="60">
        <v>89</v>
      </c>
      <c r="B133" s="50" t="s">
        <v>10131</v>
      </c>
      <c r="C133" s="159" t="s">
        <v>10132</v>
      </c>
      <c r="D133" s="50" t="s">
        <v>10133</v>
      </c>
      <c r="E133" s="1217">
        <v>800000</v>
      </c>
      <c r="F133" s="221" t="s">
        <v>118</v>
      </c>
    </row>
    <row r="134" spans="1:6" ht="47.25">
      <c r="A134" s="60">
        <v>90</v>
      </c>
      <c r="B134" s="50" t="s">
        <v>10134</v>
      </c>
      <c r="C134" s="159" t="s">
        <v>10135</v>
      </c>
      <c r="D134" s="50" t="s">
        <v>115</v>
      </c>
      <c r="E134" s="1217">
        <v>600000</v>
      </c>
      <c r="F134" s="221" t="s">
        <v>4</v>
      </c>
    </row>
    <row r="135" spans="1:6" ht="47.25">
      <c r="A135" s="60">
        <v>91</v>
      </c>
      <c r="B135" s="50" t="s">
        <v>9964</v>
      </c>
      <c r="C135" s="159" t="s">
        <v>10136</v>
      </c>
      <c r="D135" s="50" t="s">
        <v>115</v>
      </c>
      <c r="E135" s="1217">
        <v>600000</v>
      </c>
      <c r="F135" s="221" t="s">
        <v>4</v>
      </c>
    </row>
    <row r="136" spans="1:6" ht="47.25">
      <c r="A136" s="60">
        <v>92</v>
      </c>
      <c r="B136" s="50" t="s">
        <v>9963</v>
      </c>
      <c r="C136" s="159" t="s">
        <v>10137</v>
      </c>
      <c r="D136" s="50" t="s">
        <v>9243</v>
      </c>
      <c r="E136" s="1217">
        <v>1500000</v>
      </c>
      <c r="F136" s="221" t="s">
        <v>4</v>
      </c>
    </row>
    <row r="137" spans="1:6" ht="47.25">
      <c r="A137" s="60">
        <v>93</v>
      </c>
      <c r="B137" s="50" t="s">
        <v>10138</v>
      </c>
      <c r="C137" s="159" t="s">
        <v>10139</v>
      </c>
      <c r="D137" s="50" t="s">
        <v>10140</v>
      </c>
      <c r="E137" s="1217">
        <v>800000</v>
      </c>
      <c r="F137" s="221" t="s">
        <v>4</v>
      </c>
    </row>
    <row r="138" spans="1:6" ht="63">
      <c r="A138" s="60">
        <v>94</v>
      </c>
      <c r="B138" s="50" t="s">
        <v>10141</v>
      </c>
      <c r="C138" s="159" t="s">
        <v>10142</v>
      </c>
      <c r="D138" s="50" t="s">
        <v>10100</v>
      </c>
      <c r="E138" s="1217">
        <v>1000000</v>
      </c>
      <c r="F138" s="221" t="s">
        <v>4</v>
      </c>
    </row>
    <row r="139" spans="1:6" ht="47.25">
      <c r="A139" s="60">
        <v>95</v>
      </c>
      <c r="B139" s="50" t="s">
        <v>10102</v>
      </c>
      <c r="C139" s="159" t="s">
        <v>36508</v>
      </c>
      <c r="D139" s="50" t="s">
        <v>10164</v>
      </c>
      <c r="E139" s="1217">
        <v>1200000</v>
      </c>
      <c r="F139" s="221" t="s">
        <v>4</v>
      </c>
    </row>
    <row r="140" spans="1:6">
      <c r="A140" s="60"/>
      <c r="B140" s="2215" t="s">
        <v>10143</v>
      </c>
      <c r="C140" s="2216"/>
      <c r="D140" s="50"/>
      <c r="E140" s="576"/>
      <c r="F140" s="50"/>
    </row>
    <row r="141" spans="1:6" ht="31.5">
      <c r="A141" s="60">
        <v>96</v>
      </c>
      <c r="B141" s="50" t="s">
        <v>10147</v>
      </c>
      <c r="C141" s="159" t="s">
        <v>10148</v>
      </c>
      <c r="D141" s="50" t="s">
        <v>10149</v>
      </c>
      <c r="E141" s="1217">
        <v>500000</v>
      </c>
      <c r="F141" s="221" t="s">
        <v>4</v>
      </c>
    </row>
    <row r="142" spans="1:6" ht="63">
      <c r="A142" s="60">
        <v>97</v>
      </c>
      <c r="B142" s="50" t="s">
        <v>10150</v>
      </c>
      <c r="C142" s="159" t="s">
        <v>10151</v>
      </c>
      <c r="D142" s="50" t="s">
        <v>36707</v>
      </c>
      <c r="E142" s="1217">
        <v>250000</v>
      </c>
      <c r="F142" s="221" t="s">
        <v>4</v>
      </c>
    </row>
    <row r="143" spans="1:6" ht="47.25">
      <c r="A143" s="60">
        <v>98</v>
      </c>
      <c r="B143" s="50" t="s">
        <v>10152</v>
      </c>
      <c r="C143" s="159" t="s">
        <v>10153</v>
      </c>
      <c r="D143" s="50" t="s">
        <v>36709</v>
      </c>
      <c r="E143" s="1217">
        <v>150000</v>
      </c>
      <c r="F143" s="221" t="s">
        <v>4</v>
      </c>
    </row>
    <row r="144" spans="1:6" ht="31.5">
      <c r="A144" s="60">
        <v>99</v>
      </c>
      <c r="B144" s="50" t="s">
        <v>10154</v>
      </c>
      <c r="C144" s="159" t="s">
        <v>10155</v>
      </c>
      <c r="D144" s="50" t="s">
        <v>36711</v>
      </c>
      <c r="E144" s="1217">
        <v>100000</v>
      </c>
      <c r="F144" s="221" t="s">
        <v>118</v>
      </c>
    </row>
    <row r="145" spans="1:6" ht="31.5">
      <c r="A145" s="60">
        <v>100</v>
      </c>
      <c r="B145" s="50" t="s">
        <v>10156</v>
      </c>
      <c r="C145" s="159" t="s">
        <v>10157</v>
      </c>
      <c r="D145" s="50" t="s">
        <v>36713</v>
      </c>
      <c r="E145" s="1217">
        <v>150000</v>
      </c>
      <c r="F145" s="221" t="s">
        <v>4</v>
      </c>
    </row>
    <row r="146" spans="1:6" ht="31.5">
      <c r="A146" s="60">
        <v>101</v>
      </c>
      <c r="B146" s="50" t="s">
        <v>10160</v>
      </c>
      <c r="C146" s="159" t="s">
        <v>10161</v>
      </c>
      <c r="D146" s="50" t="s">
        <v>10162</v>
      </c>
      <c r="E146" s="1608">
        <v>1000000</v>
      </c>
      <c r="F146" s="221" t="s">
        <v>4</v>
      </c>
    </row>
    <row r="147" spans="1:6">
      <c r="A147" s="60"/>
      <c r="B147" s="2215" t="s">
        <v>1282</v>
      </c>
      <c r="C147" s="2216"/>
      <c r="D147" s="50"/>
      <c r="E147" s="576"/>
      <c r="F147" s="50"/>
    </row>
    <row r="148" spans="1:6" ht="63">
      <c r="A148" s="60">
        <v>102</v>
      </c>
      <c r="B148" s="107" t="s">
        <v>3611</v>
      </c>
      <c r="C148" s="159" t="s">
        <v>10163</v>
      </c>
      <c r="D148" s="107" t="s">
        <v>36697</v>
      </c>
      <c r="E148" s="1217">
        <v>300000</v>
      </c>
      <c r="F148" s="221" t="s">
        <v>4</v>
      </c>
    </row>
    <row r="149" spans="1:6">
      <c r="A149" s="50"/>
      <c r="B149" s="173" t="s">
        <v>2090</v>
      </c>
      <c r="C149" s="253"/>
      <c r="D149" s="173"/>
      <c r="E149" s="577">
        <f>SUM(E42:E148)</f>
        <v>62322818</v>
      </c>
      <c r="F149" s="50"/>
    </row>
    <row r="150" spans="1:6">
      <c r="A150" s="2168" t="s">
        <v>3665</v>
      </c>
      <c r="B150" s="2168"/>
      <c r="C150" s="2168"/>
      <c r="D150" s="2168"/>
      <c r="E150" s="2168"/>
      <c r="F150" s="2168"/>
    </row>
    <row r="151" spans="1:6" ht="67.5" customHeight="1">
      <c r="A151" s="2168" t="s">
        <v>3666</v>
      </c>
      <c r="B151" s="2168"/>
      <c r="C151" s="2168"/>
      <c r="D151" s="2168" t="s">
        <v>3667</v>
      </c>
      <c r="E151" s="2168"/>
      <c r="F151" s="2168"/>
    </row>
    <row r="152" spans="1:6" ht="89.25" customHeight="1">
      <c r="A152" s="2143" t="s">
        <v>20503</v>
      </c>
      <c r="B152" s="2143"/>
      <c r="C152" s="2143"/>
      <c r="D152" s="2143" t="s">
        <v>1392</v>
      </c>
      <c r="E152" s="2143"/>
      <c r="F152" s="2143"/>
    </row>
    <row r="156" spans="1:6" s="1605" customFormat="1" ht="15"/>
    <row r="157" spans="1:6" s="1605" customFormat="1" ht="63.75" customHeight="1"/>
    <row r="161" spans="1:6" ht="47.25">
      <c r="A161" s="97">
        <v>96</v>
      </c>
      <c r="B161" s="97" t="s">
        <v>10144</v>
      </c>
      <c r="C161" s="162" t="s">
        <v>10145</v>
      </c>
      <c r="D161" s="97" t="s">
        <v>10146</v>
      </c>
      <c r="E161" s="1217">
        <v>500000</v>
      </c>
      <c r="F161" s="215" t="s">
        <v>4</v>
      </c>
    </row>
    <row r="162" spans="1:6" ht="63">
      <c r="A162" s="60">
        <v>98</v>
      </c>
      <c r="B162" s="50" t="s">
        <v>10150</v>
      </c>
      <c r="C162" s="159" t="s">
        <v>10151</v>
      </c>
      <c r="D162" s="50" t="s">
        <v>36706</v>
      </c>
      <c r="E162" s="1217">
        <v>500000</v>
      </c>
      <c r="F162" s="221" t="s">
        <v>4</v>
      </c>
    </row>
    <row r="163" spans="1:6" ht="63">
      <c r="A163" s="60">
        <v>99</v>
      </c>
      <c r="B163" s="50" t="s">
        <v>10152</v>
      </c>
      <c r="C163" s="159" t="s">
        <v>10153</v>
      </c>
      <c r="D163" s="50" t="s">
        <v>36708</v>
      </c>
      <c r="E163" s="1217">
        <v>550000</v>
      </c>
      <c r="F163" s="221" t="s">
        <v>4</v>
      </c>
    </row>
    <row r="164" spans="1:6" ht="63">
      <c r="A164" s="60">
        <v>100</v>
      </c>
      <c r="B164" s="50" t="s">
        <v>10154</v>
      </c>
      <c r="C164" s="159" t="s">
        <v>10155</v>
      </c>
      <c r="D164" s="50" t="s">
        <v>36710</v>
      </c>
      <c r="E164" s="1217">
        <v>550000</v>
      </c>
      <c r="F164" s="221" t="s">
        <v>118</v>
      </c>
    </row>
    <row r="165" spans="1:6" ht="47.25">
      <c r="A165" s="60">
        <v>101</v>
      </c>
      <c r="B165" s="50" t="s">
        <v>10156</v>
      </c>
      <c r="C165" s="159" t="s">
        <v>10157</v>
      </c>
      <c r="D165" s="50" t="s">
        <v>36712</v>
      </c>
      <c r="E165" s="1217">
        <v>1250000</v>
      </c>
      <c r="F165" s="221" t="s">
        <v>4</v>
      </c>
    </row>
    <row r="166" spans="1:6" ht="47.25">
      <c r="A166" s="60">
        <v>102</v>
      </c>
      <c r="B166" s="50" t="s">
        <v>10158</v>
      </c>
      <c r="C166" s="159" t="s">
        <v>10159</v>
      </c>
      <c r="D166" s="50" t="s">
        <v>10146</v>
      </c>
      <c r="E166" s="1217">
        <v>550000</v>
      </c>
      <c r="F166" s="221" t="s">
        <v>4</v>
      </c>
    </row>
    <row r="167" spans="1:6">
      <c r="E167" s="578">
        <f>SUM(E161:E166)</f>
        <v>3900000</v>
      </c>
    </row>
    <row r="170" spans="1:6">
      <c r="E170" s="578">
        <f>E167+E149+E20</f>
        <v>109040875.52</v>
      </c>
    </row>
  </sheetData>
  <mergeCells count="23">
    <mergeCell ref="A150:F150"/>
    <mergeCell ref="A151:C151"/>
    <mergeCell ref="D151:F151"/>
    <mergeCell ref="A152:C152"/>
    <mergeCell ref="D152:F152"/>
    <mergeCell ref="B18:C18"/>
    <mergeCell ref="A39:F39"/>
    <mergeCell ref="B11:D11"/>
    <mergeCell ref="A21:C21"/>
    <mergeCell ref="A37:F37"/>
    <mergeCell ref="A38:F38"/>
    <mergeCell ref="A1:F1"/>
    <mergeCell ref="A2:F2"/>
    <mergeCell ref="A3:F3"/>
    <mergeCell ref="B5:D5"/>
    <mergeCell ref="B15:C15"/>
    <mergeCell ref="B147:C147"/>
    <mergeCell ref="D21:F21"/>
    <mergeCell ref="B119:C119"/>
    <mergeCell ref="B41:C41"/>
    <mergeCell ref="B43:C43"/>
    <mergeCell ref="B140:C140"/>
    <mergeCell ref="B57:C57"/>
  </mergeCells>
  <pageMargins left="0.7" right="0.7" top="0.75" bottom="0.75" header="0.3" footer="0.3"/>
  <pageSetup orientation="landscape" r:id="rId1"/>
  <headerFooter>
    <oddFooter>Page &amp;P of &amp;N</oddFooter>
  </headerFooter>
</worksheet>
</file>

<file path=xl/worksheets/sheet251.xml><?xml version="1.0" encoding="utf-8"?>
<worksheet xmlns="http://schemas.openxmlformats.org/spreadsheetml/2006/main" xmlns:r="http://schemas.openxmlformats.org/officeDocument/2006/relationships">
  <sheetPr>
    <tabColor theme="5" tint="-0.499984740745262"/>
  </sheetPr>
  <dimension ref="A1:K155"/>
  <sheetViews>
    <sheetView topLeftCell="A139" workbookViewId="0">
      <selection activeCell="K142" sqref="K142"/>
    </sheetView>
  </sheetViews>
  <sheetFormatPr defaultRowHeight="15"/>
  <cols>
    <col min="1" max="1" width="9.140625" style="676"/>
    <col min="2" max="2" width="15.42578125" style="676" customWidth="1"/>
    <col min="3" max="3" width="42.28515625" style="676" customWidth="1"/>
    <col min="4" max="4" width="24.7109375" style="676" customWidth="1"/>
    <col min="5" max="5" width="21" style="237" customWidth="1"/>
    <col min="6" max="6" width="9.7109375" style="676" customWidth="1"/>
    <col min="7" max="16384" width="9.140625" style="676"/>
  </cols>
  <sheetData>
    <row r="1" spans="1:6" s="745" customFormat="1" ht="15.75" customHeight="1">
      <c r="A1" s="2574" t="s">
        <v>133</v>
      </c>
      <c r="B1" s="2574"/>
      <c r="C1" s="2574"/>
      <c r="D1" s="2574"/>
      <c r="E1" s="2574"/>
      <c r="F1" s="2574"/>
    </row>
    <row r="2" spans="1:6" s="745" customFormat="1" ht="15.75" customHeight="1">
      <c r="A2" s="2574" t="s">
        <v>12585</v>
      </c>
      <c r="B2" s="2574"/>
      <c r="C2" s="2574"/>
      <c r="D2" s="2574"/>
      <c r="E2" s="2574"/>
      <c r="F2" s="2574"/>
    </row>
    <row r="3" spans="1:6" s="745" customFormat="1" ht="15.75" customHeight="1">
      <c r="A3" s="2574" t="s">
        <v>140</v>
      </c>
      <c r="B3" s="2574"/>
      <c r="C3" s="2574"/>
      <c r="D3" s="2574"/>
      <c r="E3" s="2574"/>
      <c r="F3" s="2574"/>
    </row>
    <row r="4" spans="1:6" s="230" customFormat="1" ht="21" customHeight="1">
      <c r="A4" s="173" t="str">
        <f>'[1]2015-16'!A506</f>
        <v>S/NO</v>
      </c>
      <c r="B4" s="682" t="str">
        <f>'[1]2015-16'!B506</f>
        <v>Project Name</v>
      </c>
      <c r="C4" s="472" t="str">
        <f>'[1]2015-16'!C506</f>
        <v>Project Number</v>
      </c>
      <c r="D4" s="472" t="str">
        <f>'[1]2015-16'!D506</f>
        <v>Project Activity</v>
      </c>
      <c r="E4" s="742" t="str">
        <f>'[1]2015-16'!E506</f>
        <v xml:space="preserve">Amount </v>
      </c>
      <c r="F4" s="173" t="s">
        <v>1489</v>
      </c>
    </row>
    <row r="5" spans="1:6" s="230" customFormat="1" ht="15.75">
      <c r="A5" s="173"/>
      <c r="B5" s="2277" t="s">
        <v>139</v>
      </c>
      <c r="C5" s="2277"/>
      <c r="D5" s="472"/>
      <c r="E5" s="742"/>
      <c r="F5" s="173"/>
    </row>
    <row r="6" spans="1:6" ht="63">
      <c r="A6" s="50">
        <v>1</v>
      </c>
      <c r="B6" s="50" t="s">
        <v>12586</v>
      </c>
      <c r="C6" s="50" t="s">
        <v>13606</v>
      </c>
      <c r="D6" s="50" t="s">
        <v>12587</v>
      </c>
      <c r="E6" s="106">
        <v>3200000</v>
      </c>
      <c r="F6" s="50" t="s">
        <v>118</v>
      </c>
    </row>
    <row r="7" spans="1:6" ht="141.75">
      <c r="A7" s="50">
        <v>2</v>
      </c>
      <c r="B7" s="50" t="s">
        <v>1423</v>
      </c>
      <c r="C7" s="50" t="s">
        <v>13607</v>
      </c>
      <c r="D7" s="50" t="s">
        <v>12588</v>
      </c>
      <c r="E7" s="106">
        <v>2042452</v>
      </c>
      <c r="F7" s="50" t="s">
        <v>118</v>
      </c>
    </row>
    <row r="8" spans="1:6" ht="63">
      <c r="A8" s="50">
        <v>3</v>
      </c>
      <c r="B8" s="50" t="s">
        <v>12589</v>
      </c>
      <c r="C8" s="50" t="s">
        <v>13608</v>
      </c>
      <c r="D8" s="50" t="s">
        <v>12590</v>
      </c>
      <c r="E8" s="106">
        <v>1300000</v>
      </c>
      <c r="F8" s="50" t="s">
        <v>118</v>
      </c>
    </row>
    <row r="9" spans="1:6" ht="15.75" customHeight="1">
      <c r="A9" s="50"/>
      <c r="B9" s="2189" t="s">
        <v>142</v>
      </c>
      <c r="C9" s="2190"/>
      <c r="D9" s="2191"/>
      <c r="E9" s="106"/>
      <c r="F9" s="50" t="s">
        <v>12261</v>
      </c>
    </row>
    <row r="10" spans="1:6" ht="78.75">
      <c r="A10" s="50">
        <v>4</v>
      </c>
      <c r="B10" s="50" t="s">
        <v>799</v>
      </c>
      <c r="C10" s="50" t="s">
        <v>12591</v>
      </c>
      <c r="D10" s="50" t="s">
        <v>13623</v>
      </c>
      <c r="E10" s="106">
        <v>1871226</v>
      </c>
      <c r="F10" s="50" t="s">
        <v>118</v>
      </c>
    </row>
    <row r="11" spans="1:6" ht="63">
      <c r="A11" s="50">
        <v>5</v>
      </c>
      <c r="B11" s="50" t="s">
        <v>1426</v>
      </c>
      <c r="C11" s="50" t="s">
        <v>12592</v>
      </c>
      <c r="D11" s="50" t="s">
        <v>12590</v>
      </c>
      <c r="E11" s="106">
        <v>700000</v>
      </c>
      <c r="F11" s="50" t="s">
        <v>118</v>
      </c>
    </row>
    <row r="12" spans="1:6" ht="63">
      <c r="A12" s="50">
        <v>6</v>
      </c>
      <c r="B12" s="50" t="s">
        <v>12593</v>
      </c>
      <c r="C12" s="50" t="s">
        <v>12594</v>
      </c>
      <c r="D12" s="50" t="s">
        <v>12595</v>
      </c>
      <c r="E12" s="106">
        <v>700000</v>
      </c>
      <c r="F12" s="50" t="s">
        <v>118</v>
      </c>
    </row>
    <row r="13" spans="1:6" ht="15.75">
      <c r="A13" s="50"/>
      <c r="B13" s="2227" t="s">
        <v>143</v>
      </c>
      <c r="C13" s="2227"/>
      <c r="D13" s="50"/>
      <c r="E13" s="106"/>
      <c r="F13" s="50" t="s">
        <v>12261</v>
      </c>
    </row>
    <row r="14" spans="1:6" ht="63">
      <c r="A14" s="50">
        <v>7</v>
      </c>
      <c r="B14" s="50" t="s">
        <v>5146</v>
      </c>
      <c r="C14" s="50" t="s">
        <v>12596</v>
      </c>
      <c r="D14" s="51" t="s">
        <v>12597</v>
      </c>
      <c r="E14" s="106">
        <v>5738993.4500000002</v>
      </c>
      <c r="F14" s="50" t="s">
        <v>118</v>
      </c>
    </row>
    <row r="15" spans="1:6" ht="15.75">
      <c r="A15" s="50"/>
      <c r="B15" s="2167" t="s">
        <v>593</v>
      </c>
      <c r="C15" s="2167"/>
      <c r="D15" s="51"/>
      <c r="E15" s="106"/>
      <c r="F15" s="50" t="s">
        <v>12261</v>
      </c>
    </row>
    <row r="16" spans="1:6" ht="47.25">
      <c r="A16" s="50">
        <v>8</v>
      </c>
      <c r="B16" s="50" t="s">
        <v>39</v>
      </c>
      <c r="C16" s="50" t="s">
        <v>12598</v>
      </c>
      <c r="D16" s="50" t="s">
        <v>12599</v>
      </c>
      <c r="E16" s="106">
        <v>5000000</v>
      </c>
      <c r="F16" s="50" t="s">
        <v>118</v>
      </c>
    </row>
    <row r="17" spans="1:6" ht="78.75">
      <c r="A17" s="50">
        <v>9</v>
      </c>
      <c r="B17" s="50" t="s">
        <v>12600</v>
      </c>
      <c r="C17" s="50" t="s">
        <v>12601</v>
      </c>
      <c r="D17" s="50" t="s">
        <v>12602</v>
      </c>
      <c r="E17" s="106">
        <v>21486570</v>
      </c>
      <c r="F17" s="50" t="s">
        <v>118</v>
      </c>
    </row>
    <row r="18" spans="1:6" ht="15.75">
      <c r="A18" s="50"/>
      <c r="B18" s="2167" t="s">
        <v>930</v>
      </c>
      <c r="C18" s="2167"/>
      <c r="D18" s="50"/>
      <c r="E18" s="106"/>
      <c r="F18" s="50" t="s">
        <v>12261</v>
      </c>
    </row>
    <row r="19" spans="1:6" ht="63">
      <c r="A19" s="50">
        <v>10</v>
      </c>
      <c r="B19" s="50" t="s">
        <v>12603</v>
      </c>
      <c r="C19" s="50" t="s">
        <v>12604</v>
      </c>
      <c r="D19" s="51" t="s">
        <v>12605</v>
      </c>
      <c r="E19" s="110">
        <v>50000</v>
      </c>
      <c r="F19" s="50" t="s">
        <v>4</v>
      </c>
    </row>
    <row r="20" spans="1:6" ht="63">
      <c r="A20" s="50">
        <v>11</v>
      </c>
      <c r="B20" s="50" t="s">
        <v>12606</v>
      </c>
      <c r="C20" s="50" t="s">
        <v>12607</v>
      </c>
      <c r="D20" s="51" t="s">
        <v>12605</v>
      </c>
      <c r="E20" s="110">
        <v>50000</v>
      </c>
      <c r="F20" s="50" t="s">
        <v>4</v>
      </c>
    </row>
    <row r="21" spans="1:6" ht="63">
      <c r="A21" s="50">
        <v>12</v>
      </c>
      <c r="B21" s="50" t="s">
        <v>12608</v>
      </c>
      <c r="C21" s="50" t="s">
        <v>12609</v>
      </c>
      <c r="D21" s="51" t="s">
        <v>12610</v>
      </c>
      <c r="E21" s="110">
        <v>80817</v>
      </c>
      <c r="F21" s="50" t="s">
        <v>4</v>
      </c>
    </row>
    <row r="22" spans="1:6" ht="63">
      <c r="A22" s="50">
        <v>13</v>
      </c>
      <c r="B22" s="50" t="s">
        <v>12611</v>
      </c>
      <c r="C22" s="50" t="s">
        <v>12612</v>
      </c>
      <c r="D22" s="51" t="s">
        <v>12605</v>
      </c>
      <c r="E22" s="110">
        <v>50000</v>
      </c>
      <c r="F22" s="50" t="s">
        <v>4</v>
      </c>
    </row>
    <row r="23" spans="1:6" ht="63">
      <c r="A23" s="50">
        <v>14</v>
      </c>
      <c r="B23" s="50" t="s">
        <v>8943</v>
      </c>
      <c r="C23" s="50" t="s">
        <v>12613</v>
      </c>
      <c r="D23" s="51" t="s">
        <v>12605</v>
      </c>
      <c r="E23" s="110">
        <v>50000</v>
      </c>
      <c r="F23" s="50" t="s">
        <v>4</v>
      </c>
    </row>
    <row r="24" spans="1:6" ht="63">
      <c r="A24" s="50">
        <v>15</v>
      </c>
      <c r="B24" s="50" t="s">
        <v>12614</v>
      </c>
      <c r="C24" s="50" t="s">
        <v>12615</v>
      </c>
      <c r="D24" s="51" t="s">
        <v>12605</v>
      </c>
      <c r="E24" s="110">
        <v>50000</v>
      </c>
      <c r="F24" s="50" t="s">
        <v>4</v>
      </c>
    </row>
    <row r="25" spans="1:6" ht="63">
      <c r="A25" s="50">
        <v>16</v>
      </c>
      <c r="B25" s="50" t="s">
        <v>12616</v>
      </c>
      <c r="C25" s="50" t="s">
        <v>12617</v>
      </c>
      <c r="D25" s="51" t="s">
        <v>12605</v>
      </c>
      <c r="E25" s="110">
        <v>50000</v>
      </c>
      <c r="F25" s="50" t="s">
        <v>4</v>
      </c>
    </row>
    <row r="26" spans="1:6" ht="63">
      <c r="A26" s="50">
        <v>17</v>
      </c>
      <c r="B26" s="50" t="s">
        <v>12618</v>
      </c>
      <c r="C26" s="50" t="s">
        <v>12619</v>
      </c>
      <c r="D26" s="51" t="s">
        <v>12605</v>
      </c>
      <c r="E26" s="110">
        <v>50000</v>
      </c>
      <c r="F26" s="50" t="s">
        <v>4</v>
      </c>
    </row>
    <row r="27" spans="1:6" ht="63">
      <c r="A27" s="50">
        <v>18</v>
      </c>
      <c r="B27" s="50" t="s">
        <v>12620</v>
      </c>
      <c r="C27" s="50" t="s">
        <v>12621</v>
      </c>
      <c r="D27" s="51" t="s">
        <v>12605</v>
      </c>
      <c r="E27" s="110">
        <v>50000</v>
      </c>
      <c r="F27" s="50" t="s">
        <v>4</v>
      </c>
    </row>
    <row r="28" spans="1:6" ht="63">
      <c r="A28" s="50">
        <v>19</v>
      </c>
      <c r="B28" s="50" t="s">
        <v>12622</v>
      </c>
      <c r="C28" s="50" t="s">
        <v>12623</v>
      </c>
      <c r="D28" s="51" t="s">
        <v>12605</v>
      </c>
      <c r="E28" s="110">
        <v>50000</v>
      </c>
      <c r="F28" s="50" t="s">
        <v>4</v>
      </c>
    </row>
    <row r="29" spans="1:6" ht="63">
      <c r="A29" s="50">
        <v>20</v>
      </c>
      <c r="B29" s="50" t="s">
        <v>12624</v>
      </c>
      <c r="C29" s="50" t="s">
        <v>12625</v>
      </c>
      <c r="D29" s="51" t="s">
        <v>12605</v>
      </c>
      <c r="E29" s="110">
        <v>50000</v>
      </c>
      <c r="F29" s="50" t="s">
        <v>4</v>
      </c>
    </row>
    <row r="30" spans="1:6" ht="63">
      <c r="A30" s="50">
        <v>21</v>
      </c>
      <c r="B30" s="50" t="s">
        <v>12626</v>
      </c>
      <c r="C30" s="50" t="s">
        <v>12627</v>
      </c>
      <c r="D30" s="51" t="s">
        <v>12605</v>
      </c>
      <c r="E30" s="110">
        <v>50000</v>
      </c>
      <c r="F30" s="50" t="s">
        <v>4</v>
      </c>
    </row>
    <row r="31" spans="1:6" ht="63">
      <c r="A31" s="50">
        <v>22</v>
      </c>
      <c r="B31" s="50" t="s">
        <v>12628</v>
      </c>
      <c r="C31" s="50" t="s">
        <v>12629</v>
      </c>
      <c r="D31" s="51" t="s">
        <v>12605</v>
      </c>
      <c r="E31" s="110">
        <v>50000</v>
      </c>
      <c r="F31" s="50" t="s">
        <v>4</v>
      </c>
    </row>
    <row r="32" spans="1:6" ht="63">
      <c r="A32" s="50">
        <v>23</v>
      </c>
      <c r="B32" s="50" t="s">
        <v>12630</v>
      </c>
      <c r="C32" s="50" t="s">
        <v>12631</v>
      </c>
      <c r="D32" s="51" t="s">
        <v>12605</v>
      </c>
      <c r="E32" s="110">
        <v>50000</v>
      </c>
      <c r="F32" s="50" t="s">
        <v>4</v>
      </c>
    </row>
    <row r="33" spans="1:6" ht="63">
      <c r="A33" s="50">
        <v>24</v>
      </c>
      <c r="B33" s="50" t="s">
        <v>12632</v>
      </c>
      <c r="C33" s="50" t="s">
        <v>12633</v>
      </c>
      <c r="D33" s="51" t="s">
        <v>12605</v>
      </c>
      <c r="E33" s="110">
        <v>50000</v>
      </c>
      <c r="F33" s="50" t="s">
        <v>4</v>
      </c>
    </row>
    <row r="34" spans="1:6" ht="63">
      <c r="A34" s="50">
        <v>25</v>
      </c>
      <c r="B34" s="50" t="s">
        <v>12634</v>
      </c>
      <c r="C34" s="50" t="s">
        <v>12635</v>
      </c>
      <c r="D34" s="51" t="s">
        <v>12605</v>
      </c>
      <c r="E34" s="110">
        <v>50000</v>
      </c>
      <c r="F34" s="50" t="s">
        <v>4</v>
      </c>
    </row>
    <row r="35" spans="1:6" ht="63">
      <c r="A35" s="50">
        <v>26</v>
      </c>
      <c r="B35" s="50" t="s">
        <v>12636</v>
      </c>
      <c r="C35" s="50" t="s">
        <v>12637</v>
      </c>
      <c r="D35" s="51" t="s">
        <v>12605</v>
      </c>
      <c r="E35" s="110">
        <v>50000</v>
      </c>
      <c r="F35" s="50" t="s">
        <v>4</v>
      </c>
    </row>
    <row r="36" spans="1:6" ht="63">
      <c r="A36" s="50">
        <v>27</v>
      </c>
      <c r="B36" s="50" t="s">
        <v>12638</v>
      </c>
      <c r="C36" s="50" t="s">
        <v>12639</v>
      </c>
      <c r="D36" s="51" t="s">
        <v>12605</v>
      </c>
      <c r="E36" s="110">
        <v>50000</v>
      </c>
      <c r="F36" s="50" t="s">
        <v>4</v>
      </c>
    </row>
    <row r="37" spans="1:6" ht="63">
      <c r="A37" s="50">
        <v>28</v>
      </c>
      <c r="B37" s="50" t="s">
        <v>12640</v>
      </c>
      <c r="C37" s="50" t="s">
        <v>12641</v>
      </c>
      <c r="D37" s="51" t="s">
        <v>12605</v>
      </c>
      <c r="E37" s="110">
        <v>50000</v>
      </c>
      <c r="F37" s="50" t="s">
        <v>4</v>
      </c>
    </row>
    <row r="38" spans="1:6" ht="63">
      <c r="A38" s="50">
        <v>29</v>
      </c>
      <c r="B38" s="50" t="s">
        <v>12642</v>
      </c>
      <c r="C38" s="50" t="s">
        <v>12643</v>
      </c>
      <c r="D38" s="51" t="s">
        <v>12605</v>
      </c>
      <c r="E38" s="110">
        <v>50000</v>
      </c>
      <c r="F38" s="50" t="s">
        <v>4</v>
      </c>
    </row>
    <row r="39" spans="1:6" ht="63">
      <c r="A39" s="50">
        <v>30</v>
      </c>
      <c r="B39" s="50" t="s">
        <v>12144</v>
      </c>
      <c r="C39" s="50" t="s">
        <v>12644</v>
      </c>
      <c r="D39" s="51" t="s">
        <v>12605</v>
      </c>
      <c r="E39" s="110">
        <v>50000</v>
      </c>
      <c r="F39" s="50" t="s">
        <v>4</v>
      </c>
    </row>
    <row r="40" spans="1:6" ht="63">
      <c r="A40" s="50">
        <v>31</v>
      </c>
      <c r="B40" s="50" t="s">
        <v>5632</v>
      </c>
      <c r="C40" s="50" t="s">
        <v>12645</v>
      </c>
      <c r="D40" s="51" t="s">
        <v>12605</v>
      </c>
      <c r="E40" s="110">
        <v>50000</v>
      </c>
      <c r="F40" s="50" t="s">
        <v>4</v>
      </c>
    </row>
    <row r="41" spans="1:6" ht="63">
      <c r="A41" s="50">
        <v>32</v>
      </c>
      <c r="B41" s="50" t="s">
        <v>12646</v>
      </c>
      <c r="C41" s="50" t="s">
        <v>12647</v>
      </c>
      <c r="D41" s="51" t="s">
        <v>12605</v>
      </c>
      <c r="E41" s="110">
        <v>50000</v>
      </c>
      <c r="F41" s="50" t="s">
        <v>4</v>
      </c>
    </row>
    <row r="42" spans="1:6" ht="63">
      <c r="A42" s="50">
        <v>33</v>
      </c>
      <c r="B42" s="50" t="s">
        <v>12648</v>
      </c>
      <c r="C42" s="50" t="s">
        <v>12649</v>
      </c>
      <c r="D42" s="51" t="s">
        <v>12605</v>
      </c>
      <c r="E42" s="110">
        <v>50000</v>
      </c>
      <c r="F42" s="50" t="s">
        <v>4</v>
      </c>
    </row>
    <row r="43" spans="1:6" ht="63">
      <c r="A43" s="50">
        <v>34</v>
      </c>
      <c r="B43" s="50" t="s">
        <v>12650</v>
      </c>
      <c r="C43" s="50" t="s">
        <v>12651</v>
      </c>
      <c r="D43" s="51" t="s">
        <v>12605</v>
      </c>
      <c r="E43" s="110">
        <v>50000</v>
      </c>
      <c r="F43" s="50" t="s">
        <v>4</v>
      </c>
    </row>
    <row r="44" spans="1:6" ht="63">
      <c r="A44" s="50">
        <v>35</v>
      </c>
      <c r="B44" s="50" t="s">
        <v>12652</v>
      </c>
      <c r="C44" s="50" t="s">
        <v>12653</v>
      </c>
      <c r="D44" s="51" t="s">
        <v>12605</v>
      </c>
      <c r="E44" s="110">
        <v>50000</v>
      </c>
      <c r="F44" s="50" t="s">
        <v>4</v>
      </c>
    </row>
    <row r="45" spans="1:6" ht="63">
      <c r="A45" s="50">
        <v>36</v>
      </c>
      <c r="B45" s="50" t="s">
        <v>6121</v>
      </c>
      <c r="C45" s="50" t="s">
        <v>12654</v>
      </c>
      <c r="D45" s="51" t="s">
        <v>12605</v>
      </c>
      <c r="E45" s="110">
        <v>50000</v>
      </c>
      <c r="F45" s="50" t="s">
        <v>4</v>
      </c>
    </row>
    <row r="46" spans="1:6" ht="63">
      <c r="A46" s="50">
        <v>37</v>
      </c>
      <c r="B46" s="50" t="s">
        <v>12655</v>
      </c>
      <c r="C46" s="50" t="s">
        <v>12656</v>
      </c>
      <c r="D46" s="51" t="s">
        <v>12605</v>
      </c>
      <c r="E46" s="110">
        <v>50000</v>
      </c>
      <c r="F46" s="50" t="s">
        <v>4</v>
      </c>
    </row>
    <row r="47" spans="1:6" ht="63">
      <c r="A47" s="50">
        <v>38</v>
      </c>
      <c r="B47" s="50" t="s">
        <v>12657</v>
      </c>
      <c r="C47" s="50" t="s">
        <v>12658</v>
      </c>
      <c r="D47" s="51" t="s">
        <v>12605</v>
      </c>
      <c r="E47" s="110">
        <v>50000</v>
      </c>
      <c r="F47" s="50" t="s">
        <v>4</v>
      </c>
    </row>
    <row r="48" spans="1:6" ht="63">
      <c r="A48" s="50">
        <v>39</v>
      </c>
      <c r="B48" s="50" t="s">
        <v>12659</v>
      </c>
      <c r="C48" s="50" t="s">
        <v>12660</v>
      </c>
      <c r="D48" s="51" t="s">
        <v>12605</v>
      </c>
      <c r="E48" s="110">
        <v>50000</v>
      </c>
      <c r="F48" s="50" t="s">
        <v>4</v>
      </c>
    </row>
    <row r="49" spans="1:6" ht="63">
      <c r="A49" s="50">
        <v>40</v>
      </c>
      <c r="B49" s="50" t="s">
        <v>12661</v>
      </c>
      <c r="C49" s="50" t="s">
        <v>12662</v>
      </c>
      <c r="D49" s="51" t="s">
        <v>12605</v>
      </c>
      <c r="E49" s="110">
        <v>50000</v>
      </c>
      <c r="F49" s="50" t="s">
        <v>4</v>
      </c>
    </row>
    <row r="50" spans="1:6" ht="63">
      <c r="A50" s="50">
        <v>41</v>
      </c>
      <c r="B50" s="50" t="s">
        <v>12663</v>
      </c>
      <c r="C50" s="50" t="s">
        <v>12664</v>
      </c>
      <c r="D50" s="51" t="s">
        <v>12605</v>
      </c>
      <c r="E50" s="110">
        <v>50000</v>
      </c>
      <c r="F50" s="50" t="s">
        <v>4</v>
      </c>
    </row>
    <row r="51" spans="1:6" ht="63">
      <c r="A51" s="50">
        <v>42</v>
      </c>
      <c r="B51" s="50" t="s">
        <v>12665</v>
      </c>
      <c r="C51" s="50" t="s">
        <v>12666</v>
      </c>
      <c r="D51" s="51" t="s">
        <v>12605</v>
      </c>
      <c r="E51" s="110">
        <v>50000</v>
      </c>
      <c r="F51" s="50" t="s">
        <v>4</v>
      </c>
    </row>
    <row r="52" spans="1:6" ht="63">
      <c r="A52" s="50">
        <v>43</v>
      </c>
      <c r="B52" s="50" t="s">
        <v>12667</v>
      </c>
      <c r="C52" s="50" t="s">
        <v>12668</v>
      </c>
      <c r="D52" s="51" t="s">
        <v>12605</v>
      </c>
      <c r="E52" s="110">
        <v>50000</v>
      </c>
      <c r="F52" s="50" t="s">
        <v>4</v>
      </c>
    </row>
    <row r="53" spans="1:6" ht="63">
      <c r="A53" s="50">
        <v>44</v>
      </c>
      <c r="B53" s="50" t="s">
        <v>12669</v>
      </c>
      <c r="C53" s="50" t="s">
        <v>12670</v>
      </c>
      <c r="D53" s="51" t="s">
        <v>12605</v>
      </c>
      <c r="E53" s="110">
        <v>50000</v>
      </c>
      <c r="F53" s="50" t="s">
        <v>4</v>
      </c>
    </row>
    <row r="54" spans="1:6" ht="63">
      <c r="A54" s="50">
        <v>45</v>
      </c>
      <c r="B54" s="50" t="s">
        <v>13622</v>
      </c>
      <c r="C54" s="50" t="s">
        <v>12671</v>
      </c>
      <c r="D54" s="51" t="s">
        <v>12605</v>
      </c>
      <c r="E54" s="110">
        <v>50000</v>
      </c>
      <c r="F54" s="50" t="s">
        <v>4</v>
      </c>
    </row>
    <row r="55" spans="1:6" ht="63">
      <c r="A55" s="50">
        <v>46</v>
      </c>
      <c r="B55" s="50" t="s">
        <v>9192</v>
      </c>
      <c r="C55" s="50" t="s">
        <v>12672</v>
      </c>
      <c r="D55" s="51" t="s">
        <v>12605</v>
      </c>
      <c r="E55" s="110">
        <v>50000</v>
      </c>
      <c r="F55" s="50" t="s">
        <v>4</v>
      </c>
    </row>
    <row r="56" spans="1:6" ht="63">
      <c r="A56" s="50">
        <v>47</v>
      </c>
      <c r="B56" s="50" t="s">
        <v>12673</v>
      </c>
      <c r="C56" s="50" t="s">
        <v>12674</v>
      </c>
      <c r="D56" s="51" t="s">
        <v>12605</v>
      </c>
      <c r="E56" s="110">
        <v>50000</v>
      </c>
      <c r="F56" s="50" t="s">
        <v>4</v>
      </c>
    </row>
    <row r="57" spans="1:6" ht="63">
      <c r="A57" s="50">
        <v>48</v>
      </c>
      <c r="B57" s="50" t="s">
        <v>12675</v>
      </c>
      <c r="C57" s="50" t="s">
        <v>12676</v>
      </c>
      <c r="D57" s="51" t="s">
        <v>12605</v>
      </c>
      <c r="E57" s="110">
        <v>50000</v>
      </c>
      <c r="F57" s="50" t="s">
        <v>4</v>
      </c>
    </row>
    <row r="58" spans="1:6" ht="63">
      <c r="A58" s="50">
        <v>49</v>
      </c>
      <c r="B58" s="50" t="s">
        <v>9332</v>
      </c>
      <c r="C58" s="50" t="s">
        <v>12677</v>
      </c>
      <c r="D58" s="51" t="s">
        <v>12605</v>
      </c>
      <c r="E58" s="110">
        <v>50000</v>
      </c>
      <c r="F58" s="50" t="s">
        <v>4</v>
      </c>
    </row>
    <row r="59" spans="1:6" ht="63">
      <c r="A59" s="50">
        <v>50</v>
      </c>
      <c r="B59" s="50" t="s">
        <v>12678</v>
      </c>
      <c r="C59" s="50" t="s">
        <v>12679</v>
      </c>
      <c r="D59" s="51" t="s">
        <v>12605</v>
      </c>
      <c r="E59" s="110">
        <v>50000</v>
      </c>
      <c r="F59" s="50" t="s">
        <v>4</v>
      </c>
    </row>
    <row r="60" spans="1:6" ht="63">
      <c r="A60" s="50">
        <v>51</v>
      </c>
      <c r="B60" s="50" t="s">
        <v>12680</v>
      </c>
      <c r="C60" s="50" t="s">
        <v>12681</v>
      </c>
      <c r="D60" s="51" t="s">
        <v>12605</v>
      </c>
      <c r="E60" s="110">
        <v>50000</v>
      </c>
      <c r="F60" s="50" t="s">
        <v>4</v>
      </c>
    </row>
    <row r="61" spans="1:6" ht="63">
      <c r="A61" s="50">
        <v>52</v>
      </c>
      <c r="B61" s="50" t="s">
        <v>6084</v>
      </c>
      <c r="C61" s="50" t="s">
        <v>12682</v>
      </c>
      <c r="D61" s="51" t="s">
        <v>12605</v>
      </c>
      <c r="E61" s="110">
        <v>50000</v>
      </c>
      <c r="F61" s="50" t="s">
        <v>4</v>
      </c>
    </row>
    <row r="62" spans="1:6" ht="15.75">
      <c r="A62" s="50"/>
      <c r="B62" s="2167" t="s">
        <v>8747</v>
      </c>
      <c r="C62" s="2167"/>
      <c r="D62" s="51"/>
      <c r="E62" s="110"/>
      <c r="F62" s="50" t="s">
        <v>12261</v>
      </c>
    </row>
    <row r="63" spans="1:6" ht="126">
      <c r="A63" s="50">
        <v>53</v>
      </c>
      <c r="B63" s="51" t="s">
        <v>12683</v>
      </c>
      <c r="C63" s="50" t="s">
        <v>12684</v>
      </c>
      <c r="D63" s="51" t="s">
        <v>12685</v>
      </c>
      <c r="E63" s="110">
        <v>2180817</v>
      </c>
      <c r="F63" s="50" t="s">
        <v>118</v>
      </c>
    </row>
    <row r="64" spans="1:6" ht="15.75">
      <c r="A64" s="50"/>
      <c r="B64" s="2227" t="s">
        <v>662</v>
      </c>
      <c r="C64" s="2227"/>
      <c r="D64" s="51"/>
      <c r="E64" s="110"/>
      <c r="F64" s="50" t="s">
        <v>12261</v>
      </c>
    </row>
    <row r="65" spans="1:11" ht="47.25">
      <c r="A65" s="50">
        <v>54</v>
      </c>
      <c r="B65" s="50" t="s">
        <v>12686</v>
      </c>
      <c r="C65" s="50" t="s">
        <v>12687</v>
      </c>
      <c r="D65" s="50" t="s">
        <v>13619</v>
      </c>
      <c r="E65" s="106">
        <v>200000</v>
      </c>
      <c r="F65" s="50" t="s">
        <v>4</v>
      </c>
      <c r="G65" s="746"/>
      <c r="H65" s="747"/>
      <c r="I65" s="747"/>
      <c r="J65" s="747"/>
      <c r="K65" s="747"/>
    </row>
    <row r="66" spans="1:11" ht="63">
      <c r="A66" s="50">
        <v>55</v>
      </c>
      <c r="B66" s="50" t="s">
        <v>13620</v>
      </c>
      <c r="C66" s="50" t="s">
        <v>12688</v>
      </c>
      <c r="D66" s="50" t="s">
        <v>13621</v>
      </c>
      <c r="E66" s="106">
        <v>400000</v>
      </c>
      <c r="F66" s="50" t="s">
        <v>4</v>
      </c>
      <c r="G66" s="746"/>
      <c r="H66" s="747"/>
      <c r="I66" s="747"/>
      <c r="J66" s="747"/>
      <c r="K66" s="747"/>
    </row>
    <row r="67" spans="1:11" ht="47.25">
      <c r="A67" s="50">
        <v>56</v>
      </c>
      <c r="B67" s="50" t="s">
        <v>12689</v>
      </c>
      <c r="C67" s="50" t="s">
        <v>12690</v>
      </c>
      <c r="D67" s="50" t="s">
        <v>12691</v>
      </c>
      <c r="E67" s="106">
        <v>1000000</v>
      </c>
      <c r="F67" s="50" t="s">
        <v>4</v>
      </c>
      <c r="G67" s="746"/>
      <c r="H67" s="747"/>
      <c r="I67" s="747"/>
      <c r="J67" s="747"/>
      <c r="K67" s="747"/>
    </row>
    <row r="68" spans="1:11" ht="63">
      <c r="A68" s="50">
        <v>57</v>
      </c>
      <c r="B68" s="50" t="s">
        <v>12692</v>
      </c>
      <c r="C68" s="50" t="s">
        <v>12693</v>
      </c>
      <c r="D68" s="50" t="s">
        <v>12694</v>
      </c>
      <c r="E68" s="106">
        <v>800000</v>
      </c>
      <c r="F68" s="50" t="s">
        <v>4</v>
      </c>
      <c r="G68" s="746"/>
      <c r="H68" s="747"/>
      <c r="I68" s="747"/>
      <c r="J68" s="747"/>
      <c r="K68" s="747"/>
    </row>
    <row r="69" spans="1:11" ht="47.25">
      <c r="A69" s="50">
        <v>58</v>
      </c>
      <c r="B69" s="50" t="s">
        <v>12695</v>
      </c>
      <c r="C69" s="50" t="s">
        <v>12696</v>
      </c>
      <c r="D69" s="50" t="s">
        <v>12697</v>
      </c>
      <c r="E69" s="106">
        <v>1000000</v>
      </c>
      <c r="F69" s="50" t="s">
        <v>4</v>
      </c>
      <c r="G69" s="746"/>
      <c r="H69" s="747"/>
      <c r="I69" s="747"/>
      <c r="J69" s="747"/>
      <c r="K69" s="747"/>
    </row>
    <row r="70" spans="1:11" ht="15.75">
      <c r="A70" s="50"/>
      <c r="B70" s="2167" t="s">
        <v>810</v>
      </c>
      <c r="C70" s="2167"/>
      <c r="D70" s="50"/>
      <c r="E70" s="106"/>
      <c r="F70" s="50" t="s">
        <v>12261</v>
      </c>
    </row>
    <row r="71" spans="1:11" ht="78.75">
      <c r="A71" s="50">
        <v>59</v>
      </c>
      <c r="B71" s="51" t="s">
        <v>12698</v>
      </c>
      <c r="C71" s="50" t="s">
        <v>12699</v>
      </c>
      <c r="D71" s="107" t="s">
        <v>12700</v>
      </c>
      <c r="E71" s="110">
        <v>100000</v>
      </c>
      <c r="F71" s="50" t="s">
        <v>4</v>
      </c>
    </row>
    <row r="72" spans="1:11" ht="47.25">
      <c r="A72" s="50">
        <v>60</v>
      </c>
      <c r="B72" s="51" t="s">
        <v>12701</v>
      </c>
      <c r="C72" s="50" t="s">
        <v>12702</v>
      </c>
      <c r="D72" s="107" t="s">
        <v>12703</v>
      </c>
      <c r="E72" s="110">
        <v>100000</v>
      </c>
      <c r="F72" s="50" t="s">
        <v>4</v>
      </c>
    </row>
    <row r="73" spans="1:11" ht="47.25">
      <c r="A73" s="50">
        <v>61</v>
      </c>
      <c r="B73" s="50" t="s">
        <v>12614</v>
      </c>
      <c r="C73" s="50" t="s">
        <v>12704</v>
      </c>
      <c r="D73" s="50" t="s">
        <v>12705</v>
      </c>
      <c r="E73" s="106">
        <v>1000000</v>
      </c>
      <c r="F73" s="50" t="s">
        <v>4</v>
      </c>
    </row>
    <row r="74" spans="1:11" ht="47.25">
      <c r="A74" s="50">
        <v>62</v>
      </c>
      <c r="B74" s="50" t="s">
        <v>12706</v>
      </c>
      <c r="C74" s="50" t="s">
        <v>12707</v>
      </c>
      <c r="D74" s="50" t="s">
        <v>13610</v>
      </c>
      <c r="E74" s="106">
        <v>500000</v>
      </c>
      <c r="F74" s="50" t="s">
        <v>4</v>
      </c>
    </row>
    <row r="75" spans="1:11" ht="47.25">
      <c r="A75" s="50">
        <v>63</v>
      </c>
      <c r="B75" s="50" t="s">
        <v>12708</v>
      </c>
      <c r="C75" s="50" t="s">
        <v>12709</v>
      </c>
      <c r="D75" s="50" t="s">
        <v>12705</v>
      </c>
      <c r="E75" s="106">
        <v>1000000</v>
      </c>
      <c r="F75" s="50" t="s">
        <v>4</v>
      </c>
    </row>
    <row r="76" spans="1:11" ht="63">
      <c r="A76" s="50">
        <v>64</v>
      </c>
      <c r="B76" s="50" t="s">
        <v>10894</v>
      </c>
      <c r="C76" s="50" t="s">
        <v>12710</v>
      </c>
      <c r="D76" s="50" t="s">
        <v>12711</v>
      </c>
      <c r="E76" s="106">
        <v>1000000</v>
      </c>
      <c r="F76" s="50" t="s">
        <v>4</v>
      </c>
    </row>
    <row r="77" spans="1:11" ht="78.75">
      <c r="A77" s="50">
        <v>65</v>
      </c>
      <c r="B77" s="50" t="s">
        <v>12661</v>
      </c>
      <c r="C77" s="50" t="s">
        <v>12712</v>
      </c>
      <c r="D77" s="50" t="s">
        <v>12713</v>
      </c>
      <c r="E77" s="106">
        <v>500000</v>
      </c>
      <c r="F77" s="50" t="s">
        <v>4</v>
      </c>
    </row>
    <row r="78" spans="1:11" ht="47.25">
      <c r="A78" s="50">
        <v>66</v>
      </c>
      <c r="B78" s="50" t="s">
        <v>12714</v>
      </c>
      <c r="C78" s="50" t="s">
        <v>12715</v>
      </c>
      <c r="D78" s="50" t="s">
        <v>12716</v>
      </c>
      <c r="E78" s="106">
        <v>1000000</v>
      </c>
      <c r="F78" s="50" t="s">
        <v>4</v>
      </c>
    </row>
    <row r="79" spans="1:11" ht="47.25">
      <c r="A79" s="50">
        <v>67</v>
      </c>
      <c r="B79" s="50" t="s">
        <v>12652</v>
      </c>
      <c r="C79" s="50" t="s">
        <v>12717</v>
      </c>
      <c r="D79" s="50" t="s">
        <v>12718</v>
      </c>
      <c r="E79" s="106">
        <v>500000</v>
      </c>
      <c r="F79" s="50" t="s">
        <v>4</v>
      </c>
    </row>
    <row r="80" spans="1:11" ht="47.25">
      <c r="A80" s="50">
        <v>68</v>
      </c>
      <c r="B80" s="50" t="s">
        <v>12652</v>
      </c>
      <c r="C80" s="50" t="s">
        <v>12719</v>
      </c>
      <c r="D80" s="50" t="s">
        <v>12720</v>
      </c>
      <c r="E80" s="106">
        <v>300000</v>
      </c>
      <c r="F80" s="50" t="s">
        <v>4</v>
      </c>
    </row>
    <row r="81" spans="1:6" ht="47.25">
      <c r="A81" s="50">
        <v>69</v>
      </c>
      <c r="B81" s="50" t="s">
        <v>6094</v>
      </c>
      <c r="C81" s="50" t="s">
        <v>12721</v>
      </c>
      <c r="D81" s="50" t="s">
        <v>12722</v>
      </c>
      <c r="E81" s="106">
        <v>1200000</v>
      </c>
      <c r="F81" s="50" t="s">
        <v>4</v>
      </c>
    </row>
    <row r="82" spans="1:6" ht="78.75">
      <c r="A82" s="50">
        <v>70</v>
      </c>
      <c r="B82" s="50" t="s">
        <v>12723</v>
      </c>
      <c r="C82" s="50" t="s">
        <v>12724</v>
      </c>
      <c r="D82" s="50" t="s">
        <v>12725</v>
      </c>
      <c r="E82" s="106">
        <v>300000</v>
      </c>
      <c r="F82" s="50" t="s">
        <v>4</v>
      </c>
    </row>
    <row r="83" spans="1:6" ht="47.25">
      <c r="A83" s="50">
        <v>71</v>
      </c>
      <c r="B83" s="50" t="s">
        <v>12650</v>
      </c>
      <c r="C83" s="50" t="s">
        <v>12726</v>
      </c>
      <c r="D83" s="50" t="s">
        <v>12720</v>
      </c>
      <c r="E83" s="106">
        <v>300000</v>
      </c>
      <c r="F83" s="50" t="s">
        <v>4</v>
      </c>
    </row>
    <row r="84" spans="1:6" ht="78.75">
      <c r="A84" s="50">
        <v>72</v>
      </c>
      <c r="B84" s="50" t="s">
        <v>12650</v>
      </c>
      <c r="C84" s="50" t="s">
        <v>12727</v>
      </c>
      <c r="D84" s="50" t="s">
        <v>12728</v>
      </c>
      <c r="E84" s="106">
        <v>600000</v>
      </c>
      <c r="F84" s="50" t="s">
        <v>4</v>
      </c>
    </row>
    <row r="85" spans="1:6" ht="78.75">
      <c r="A85" s="50">
        <v>73</v>
      </c>
      <c r="B85" s="50" t="s">
        <v>9358</v>
      </c>
      <c r="C85" s="50" t="s">
        <v>12729</v>
      </c>
      <c r="D85" s="75" t="s">
        <v>12730</v>
      </c>
      <c r="E85" s="106">
        <v>200000</v>
      </c>
      <c r="F85" s="50" t="s">
        <v>8638</v>
      </c>
    </row>
    <row r="86" spans="1:6" ht="63">
      <c r="A86" s="50">
        <v>74</v>
      </c>
      <c r="B86" s="50" t="s">
        <v>12731</v>
      </c>
      <c r="C86" s="50" t="s">
        <v>12732</v>
      </c>
      <c r="D86" s="75" t="s">
        <v>12733</v>
      </c>
      <c r="E86" s="106">
        <v>400000</v>
      </c>
      <c r="F86" s="50" t="s">
        <v>8638</v>
      </c>
    </row>
    <row r="87" spans="1:6" ht="47.25">
      <c r="A87" s="50">
        <v>75</v>
      </c>
      <c r="B87" s="50" t="s">
        <v>12620</v>
      </c>
      <c r="C87" s="50" t="s">
        <v>12734</v>
      </c>
      <c r="D87" s="60" t="s">
        <v>12735</v>
      </c>
      <c r="E87" s="106">
        <v>400000</v>
      </c>
      <c r="F87" s="50" t="s">
        <v>4</v>
      </c>
    </row>
    <row r="88" spans="1:6" ht="63">
      <c r="A88" s="50">
        <v>76</v>
      </c>
      <c r="B88" s="50" t="s">
        <v>12632</v>
      </c>
      <c r="C88" s="50" t="s">
        <v>12736</v>
      </c>
      <c r="D88" s="50" t="s">
        <v>12737</v>
      </c>
      <c r="E88" s="106">
        <v>300000</v>
      </c>
      <c r="F88" s="50" t="s">
        <v>8638</v>
      </c>
    </row>
    <row r="89" spans="1:6" ht="47.25">
      <c r="A89" s="50">
        <v>77</v>
      </c>
      <c r="B89" s="50" t="s">
        <v>12632</v>
      </c>
      <c r="C89" s="50" t="s">
        <v>12738</v>
      </c>
      <c r="D89" s="60" t="s">
        <v>12739</v>
      </c>
      <c r="E89" s="106">
        <v>200000</v>
      </c>
      <c r="F89" s="50" t="s">
        <v>4</v>
      </c>
    </row>
    <row r="90" spans="1:6" ht="78.75">
      <c r="A90" s="50">
        <v>78</v>
      </c>
      <c r="B90" s="50" t="s">
        <v>12740</v>
      </c>
      <c r="C90" s="50" t="s">
        <v>12741</v>
      </c>
      <c r="D90" s="60" t="s">
        <v>12730</v>
      </c>
      <c r="E90" s="106">
        <v>200000</v>
      </c>
      <c r="F90" s="50" t="s">
        <v>8638</v>
      </c>
    </row>
    <row r="91" spans="1:6" ht="47.25">
      <c r="A91" s="50">
        <v>79</v>
      </c>
      <c r="B91" s="50" t="s">
        <v>12740</v>
      </c>
      <c r="C91" s="50" t="s">
        <v>12742</v>
      </c>
      <c r="D91" s="60" t="s">
        <v>12743</v>
      </c>
      <c r="E91" s="106">
        <v>1000000</v>
      </c>
      <c r="F91" s="50" t="s">
        <v>4</v>
      </c>
    </row>
    <row r="92" spans="1:6" ht="47.25">
      <c r="A92" s="50">
        <v>80</v>
      </c>
      <c r="B92" s="50" t="s">
        <v>12744</v>
      </c>
      <c r="C92" s="50" t="s">
        <v>12745</v>
      </c>
      <c r="D92" s="50" t="s">
        <v>12746</v>
      </c>
      <c r="E92" s="106">
        <v>500000</v>
      </c>
      <c r="F92" s="50" t="s">
        <v>4</v>
      </c>
    </row>
    <row r="93" spans="1:6" ht="47.25">
      <c r="A93" s="50">
        <v>81</v>
      </c>
      <c r="B93" s="50" t="s">
        <v>12747</v>
      </c>
      <c r="C93" s="50" t="s">
        <v>12748</v>
      </c>
      <c r="D93" s="50" t="s">
        <v>12749</v>
      </c>
      <c r="E93" s="106">
        <v>500000</v>
      </c>
      <c r="F93" s="50" t="s">
        <v>4</v>
      </c>
    </row>
    <row r="94" spans="1:6" ht="47.25">
      <c r="A94" s="50">
        <v>82</v>
      </c>
      <c r="B94" s="50" t="s">
        <v>12747</v>
      </c>
      <c r="C94" s="50" t="s">
        <v>12750</v>
      </c>
      <c r="D94" s="50" t="s">
        <v>12751</v>
      </c>
      <c r="E94" s="106">
        <v>300000</v>
      </c>
      <c r="F94" s="50" t="s">
        <v>4</v>
      </c>
    </row>
    <row r="95" spans="1:6" ht="47.25">
      <c r="A95" s="50">
        <v>83</v>
      </c>
      <c r="B95" s="50" t="s">
        <v>12752</v>
      </c>
      <c r="C95" s="50" t="s">
        <v>12753</v>
      </c>
      <c r="D95" s="50" t="s">
        <v>12749</v>
      </c>
      <c r="E95" s="106">
        <v>600000</v>
      </c>
      <c r="F95" s="50" t="s">
        <v>4</v>
      </c>
    </row>
    <row r="96" spans="1:6" ht="47.25">
      <c r="A96" s="50">
        <v>84</v>
      </c>
      <c r="B96" s="50" t="s">
        <v>12618</v>
      </c>
      <c r="C96" s="50" t="s">
        <v>12754</v>
      </c>
      <c r="D96" s="50" t="s">
        <v>12751</v>
      </c>
      <c r="E96" s="106">
        <v>300000</v>
      </c>
      <c r="F96" s="50" t="s">
        <v>4</v>
      </c>
    </row>
    <row r="97" spans="1:6" ht="47.25">
      <c r="A97" s="50">
        <v>85</v>
      </c>
      <c r="B97" s="50" t="s">
        <v>12618</v>
      </c>
      <c r="C97" s="50" t="s">
        <v>12755</v>
      </c>
      <c r="D97" s="50" t="s">
        <v>12756</v>
      </c>
      <c r="E97" s="106">
        <v>800000</v>
      </c>
      <c r="F97" s="50" t="s">
        <v>4</v>
      </c>
    </row>
    <row r="98" spans="1:6" ht="47.25">
      <c r="A98" s="50">
        <v>86</v>
      </c>
      <c r="B98" s="75" t="s">
        <v>12757</v>
      </c>
      <c r="C98" s="50" t="s">
        <v>12758</v>
      </c>
      <c r="D98" s="50" t="s">
        <v>12746</v>
      </c>
      <c r="E98" s="106">
        <v>500000</v>
      </c>
      <c r="F98" s="50" t="s">
        <v>4</v>
      </c>
    </row>
    <row r="99" spans="1:6" ht="47.25">
      <c r="A99" s="50">
        <v>87</v>
      </c>
      <c r="B99" s="50" t="s">
        <v>12759</v>
      </c>
      <c r="C99" s="50" t="s">
        <v>12760</v>
      </c>
      <c r="D99" s="50" t="s">
        <v>12746</v>
      </c>
      <c r="E99" s="106">
        <v>500000</v>
      </c>
      <c r="F99" s="50" t="s">
        <v>4</v>
      </c>
    </row>
    <row r="100" spans="1:6" ht="47.25">
      <c r="A100" s="50">
        <v>88</v>
      </c>
      <c r="B100" s="50" t="s">
        <v>12761</v>
      </c>
      <c r="C100" s="50" t="s">
        <v>12762</v>
      </c>
      <c r="D100" s="50" t="s">
        <v>12763</v>
      </c>
      <c r="E100" s="106">
        <v>200000</v>
      </c>
      <c r="F100" s="50" t="s">
        <v>4</v>
      </c>
    </row>
    <row r="101" spans="1:6" ht="47.25">
      <c r="A101" s="50">
        <v>89</v>
      </c>
      <c r="B101" s="50" t="s">
        <v>12761</v>
      </c>
      <c r="C101" s="50" t="s">
        <v>12764</v>
      </c>
      <c r="D101" s="50" t="s">
        <v>12765</v>
      </c>
      <c r="E101" s="106">
        <v>200000</v>
      </c>
      <c r="F101" s="50" t="s">
        <v>4</v>
      </c>
    </row>
    <row r="102" spans="1:6" ht="78.75">
      <c r="A102" s="50">
        <v>90</v>
      </c>
      <c r="B102" s="50" t="s">
        <v>12766</v>
      </c>
      <c r="C102" s="50" t="s">
        <v>12767</v>
      </c>
      <c r="D102" s="50" t="s">
        <v>13611</v>
      </c>
      <c r="E102" s="106">
        <v>1400000</v>
      </c>
      <c r="F102" s="50" t="s">
        <v>4</v>
      </c>
    </row>
    <row r="103" spans="1:6" ht="47.25">
      <c r="A103" s="50">
        <v>91</v>
      </c>
      <c r="B103" s="50" t="s">
        <v>12768</v>
      </c>
      <c r="C103" s="50" t="s">
        <v>12769</v>
      </c>
      <c r="D103" s="50" t="s">
        <v>12770</v>
      </c>
      <c r="E103" s="106">
        <v>1500000</v>
      </c>
      <c r="F103" s="50" t="s">
        <v>4</v>
      </c>
    </row>
    <row r="104" spans="1:6" ht="31.5">
      <c r="A104" s="50">
        <v>92</v>
      </c>
      <c r="B104" s="51" t="s">
        <v>12771</v>
      </c>
      <c r="C104" s="50" t="s">
        <v>12772</v>
      </c>
      <c r="D104" s="51" t="s">
        <v>12773</v>
      </c>
      <c r="E104" s="106">
        <v>150000</v>
      </c>
      <c r="F104" s="50" t="s">
        <v>4</v>
      </c>
    </row>
    <row r="105" spans="1:6" ht="78.75">
      <c r="A105" s="50">
        <v>93</v>
      </c>
      <c r="B105" s="51" t="s">
        <v>12774</v>
      </c>
      <c r="C105" s="50" t="s">
        <v>12775</v>
      </c>
      <c r="D105" s="50" t="s">
        <v>13612</v>
      </c>
      <c r="E105" s="106">
        <v>300000</v>
      </c>
      <c r="F105" s="50" t="s">
        <v>4</v>
      </c>
    </row>
    <row r="106" spans="1:6" ht="78.75">
      <c r="A106" s="50">
        <v>94</v>
      </c>
      <c r="B106" s="51" t="s">
        <v>12776</v>
      </c>
      <c r="C106" s="50" t="s">
        <v>12777</v>
      </c>
      <c r="D106" s="50" t="s">
        <v>12778</v>
      </c>
      <c r="E106" s="106">
        <v>500000</v>
      </c>
      <c r="F106" s="50" t="s">
        <v>4</v>
      </c>
    </row>
    <row r="107" spans="1:6" ht="47.25">
      <c r="A107" s="50">
        <v>95</v>
      </c>
      <c r="B107" s="51" t="s">
        <v>12779</v>
      </c>
      <c r="C107" s="50" t="s">
        <v>12780</v>
      </c>
      <c r="D107" s="51" t="s">
        <v>12781</v>
      </c>
      <c r="E107" s="106">
        <v>300000</v>
      </c>
      <c r="F107" s="50" t="s">
        <v>4</v>
      </c>
    </row>
    <row r="108" spans="1:6" ht="78.75">
      <c r="A108" s="50">
        <v>96</v>
      </c>
      <c r="B108" s="51" t="s">
        <v>13613</v>
      </c>
      <c r="C108" s="50" t="s">
        <v>12782</v>
      </c>
      <c r="D108" s="51" t="s">
        <v>13614</v>
      </c>
      <c r="E108" s="106">
        <v>600000</v>
      </c>
      <c r="F108" s="50" t="s">
        <v>12783</v>
      </c>
    </row>
    <row r="109" spans="1:6" ht="78.75">
      <c r="A109" s="50">
        <v>97</v>
      </c>
      <c r="B109" s="51" t="s">
        <v>13615</v>
      </c>
      <c r="C109" s="50" t="s">
        <v>12784</v>
      </c>
      <c r="D109" s="50" t="s">
        <v>12785</v>
      </c>
      <c r="E109" s="106">
        <v>550000</v>
      </c>
      <c r="F109" s="50" t="s">
        <v>4</v>
      </c>
    </row>
    <row r="110" spans="1:6" ht="47.25">
      <c r="A110" s="50">
        <v>98</v>
      </c>
      <c r="B110" s="51" t="s">
        <v>12786</v>
      </c>
      <c r="C110" s="50" t="s">
        <v>12787</v>
      </c>
      <c r="D110" s="51" t="s">
        <v>12746</v>
      </c>
      <c r="E110" s="106">
        <v>500000</v>
      </c>
      <c r="F110" s="50" t="s">
        <v>4</v>
      </c>
    </row>
    <row r="111" spans="1:6" ht="31.5">
      <c r="A111" s="50">
        <v>99</v>
      </c>
      <c r="B111" s="51" t="s">
        <v>12788</v>
      </c>
      <c r="C111" s="50" t="s">
        <v>12789</v>
      </c>
      <c r="D111" s="51" t="s">
        <v>12790</v>
      </c>
      <c r="E111" s="106">
        <v>500000</v>
      </c>
      <c r="F111" s="50" t="s">
        <v>4</v>
      </c>
    </row>
    <row r="112" spans="1:6" ht="78.75">
      <c r="A112" s="50">
        <v>100</v>
      </c>
      <c r="B112" s="51" t="s">
        <v>12791</v>
      </c>
      <c r="C112" s="50" t="s">
        <v>12792</v>
      </c>
      <c r="D112" s="51" t="s">
        <v>12793</v>
      </c>
      <c r="E112" s="106">
        <v>1000000</v>
      </c>
      <c r="F112" s="50" t="s">
        <v>8638</v>
      </c>
    </row>
    <row r="113" spans="1:6" ht="78.75">
      <c r="A113" s="50">
        <v>101</v>
      </c>
      <c r="B113" s="51" t="s">
        <v>12794</v>
      </c>
      <c r="C113" s="50" t="s">
        <v>12795</v>
      </c>
      <c r="D113" s="50" t="s">
        <v>12796</v>
      </c>
      <c r="E113" s="106">
        <v>400000</v>
      </c>
      <c r="F113" s="50" t="s">
        <v>4</v>
      </c>
    </row>
    <row r="114" spans="1:6" ht="63">
      <c r="A114" s="50">
        <v>102</v>
      </c>
      <c r="B114" s="51" t="s">
        <v>12797</v>
      </c>
      <c r="C114" s="50" t="s">
        <v>12798</v>
      </c>
      <c r="D114" s="51" t="s">
        <v>12799</v>
      </c>
      <c r="E114" s="106">
        <v>500000</v>
      </c>
      <c r="F114" s="50" t="s">
        <v>4</v>
      </c>
    </row>
    <row r="115" spans="1:6" ht="47.25">
      <c r="A115" s="50">
        <v>103</v>
      </c>
      <c r="B115" s="51" t="s">
        <v>12797</v>
      </c>
      <c r="C115" s="50" t="s">
        <v>12800</v>
      </c>
      <c r="D115" s="51" t="s">
        <v>12801</v>
      </c>
      <c r="E115" s="106">
        <v>30000</v>
      </c>
      <c r="F115" s="50" t="s">
        <v>4</v>
      </c>
    </row>
    <row r="116" spans="1:6" ht="78.75">
      <c r="A116" s="50">
        <v>104</v>
      </c>
      <c r="B116" s="51" t="s">
        <v>12802</v>
      </c>
      <c r="C116" s="50" t="s">
        <v>12803</v>
      </c>
      <c r="D116" s="50" t="s">
        <v>12804</v>
      </c>
      <c r="E116" s="106">
        <v>1200000</v>
      </c>
      <c r="F116" s="50" t="s">
        <v>4</v>
      </c>
    </row>
    <row r="117" spans="1:6" ht="78.75">
      <c r="A117" s="50">
        <v>105</v>
      </c>
      <c r="B117" s="51" t="s">
        <v>12805</v>
      </c>
      <c r="C117" s="50" t="s">
        <v>12806</v>
      </c>
      <c r="D117" s="51" t="s">
        <v>12807</v>
      </c>
      <c r="E117" s="106">
        <v>260000</v>
      </c>
      <c r="F117" s="50" t="s">
        <v>8638</v>
      </c>
    </row>
    <row r="118" spans="1:6" ht="78.75">
      <c r="A118" s="50">
        <v>106</v>
      </c>
      <c r="B118" s="51" t="s">
        <v>12808</v>
      </c>
      <c r="C118" s="50" t="s">
        <v>12809</v>
      </c>
      <c r="D118" s="50" t="s">
        <v>12796</v>
      </c>
      <c r="E118" s="106">
        <v>400000</v>
      </c>
      <c r="F118" s="50" t="s">
        <v>4</v>
      </c>
    </row>
    <row r="119" spans="1:6" ht="47.25">
      <c r="A119" s="50">
        <v>107</v>
      </c>
      <c r="B119" s="51" t="s">
        <v>12810</v>
      </c>
      <c r="C119" s="50" t="s">
        <v>12811</v>
      </c>
      <c r="D119" s="51" t="s">
        <v>12812</v>
      </c>
      <c r="E119" s="106">
        <v>1000000</v>
      </c>
      <c r="F119" s="50" t="s">
        <v>4</v>
      </c>
    </row>
    <row r="120" spans="1:6" ht="78.75">
      <c r="A120" s="50">
        <v>108</v>
      </c>
      <c r="B120" s="51" t="s">
        <v>12813</v>
      </c>
      <c r="C120" s="50" t="s">
        <v>12814</v>
      </c>
      <c r="D120" s="50" t="s">
        <v>12815</v>
      </c>
      <c r="E120" s="106">
        <v>200000</v>
      </c>
      <c r="F120" s="50" t="s">
        <v>4</v>
      </c>
    </row>
    <row r="121" spans="1:6" ht="63">
      <c r="A121" s="50">
        <v>109</v>
      </c>
      <c r="B121" s="51" t="s">
        <v>12813</v>
      </c>
      <c r="C121" s="50" t="s">
        <v>12816</v>
      </c>
      <c r="D121" s="51" t="s">
        <v>12746</v>
      </c>
      <c r="E121" s="106">
        <v>500000</v>
      </c>
      <c r="F121" s="50" t="s">
        <v>4</v>
      </c>
    </row>
    <row r="122" spans="1:6" ht="47.25">
      <c r="A122" s="50">
        <v>110</v>
      </c>
      <c r="B122" s="51" t="s">
        <v>12636</v>
      </c>
      <c r="C122" s="50" t="s">
        <v>12817</v>
      </c>
      <c r="D122" s="51" t="s">
        <v>12818</v>
      </c>
      <c r="E122" s="106">
        <v>500000</v>
      </c>
      <c r="F122" s="50" t="s">
        <v>4</v>
      </c>
    </row>
    <row r="123" spans="1:6" ht="47.25">
      <c r="A123" s="50">
        <v>111</v>
      </c>
      <c r="B123" s="51" t="s">
        <v>11194</v>
      </c>
      <c r="C123" s="50" t="s">
        <v>12819</v>
      </c>
      <c r="D123" s="51" t="s">
        <v>12820</v>
      </c>
      <c r="E123" s="106">
        <v>500000</v>
      </c>
      <c r="F123" s="50" t="s">
        <v>4</v>
      </c>
    </row>
    <row r="124" spans="1:6" ht="47.25">
      <c r="A124" s="50">
        <v>112</v>
      </c>
      <c r="B124" s="51" t="s">
        <v>12638</v>
      </c>
      <c r="C124" s="50" t="s">
        <v>12821</v>
      </c>
      <c r="D124" s="51" t="s">
        <v>12746</v>
      </c>
      <c r="E124" s="106">
        <v>500000</v>
      </c>
      <c r="F124" s="50" t="s">
        <v>4</v>
      </c>
    </row>
    <row r="125" spans="1:6" ht="47.25">
      <c r="A125" s="50">
        <v>113</v>
      </c>
      <c r="B125" s="51" t="s">
        <v>13616</v>
      </c>
      <c r="C125" s="50" t="s">
        <v>12822</v>
      </c>
      <c r="D125" s="51" t="s">
        <v>12823</v>
      </c>
      <c r="E125" s="106">
        <v>700000</v>
      </c>
      <c r="F125" s="50" t="s">
        <v>4</v>
      </c>
    </row>
    <row r="126" spans="1:6" ht="63">
      <c r="A126" s="50">
        <v>114</v>
      </c>
      <c r="B126" s="51" t="s">
        <v>12824</v>
      </c>
      <c r="C126" s="50" t="s">
        <v>12825</v>
      </c>
      <c r="D126" s="51" t="s">
        <v>12737</v>
      </c>
      <c r="E126" s="106">
        <v>300000</v>
      </c>
      <c r="F126" s="50" t="s">
        <v>8638</v>
      </c>
    </row>
    <row r="127" spans="1:6" ht="78.75">
      <c r="A127" s="50">
        <v>115</v>
      </c>
      <c r="B127" s="51" t="s">
        <v>12826</v>
      </c>
      <c r="C127" s="50" t="s">
        <v>12827</v>
      </c>
      <c r="D127" s="51" t="s">
        <v>12730</v>
      </c>
      <c r="E127" s="106">
        <v>200000</v>
      </c>
      <c r="F127" s="50" t="s">
        <v>8638</v>
      </c>
    </row>
    <row r="128" spans="1:6" ht="47.25">
      <c r="A128" s="50">
        <v>116</v>
      </c>
      <c r="B128" s="51" t="s">
        <v>12826</v>
      </c>
      <c r="C128" s="50" t="s">
        <v>12828</v>
      </c>
      <c r="D128" s="51" t="s">
        <v>12705</v>
      </c>
      <c r="E128" s="106">
        <v>1000000</v>
      </c>
      <c r="F128" s="50" t="s">
        <v>4</v>
      </c>
    </row>
    <row r="129" spans="1:6" ht="63">
      <c r="A129" s="50">
        <v>117</v>
      </c>
      <c r="B129" s="51" t="s">
        <v>12829</v>
      </c>
      <c r="C129" s="50" t="s">
        <v>12830</v>
      </c>
      <c r="D129" s="51" t="s">
        <v>12831</v>
      </c>
      <c r="E129" s="106">
        <v>300000</v>
      </c>
      <c r="F129" s="50" t="s">
        <v>8638</v>
      </c>
    </row>
    <row r="130" spans="1:6" ht="63">
      <c r="A130" s="50">
        <v>118</v>
      </c>
      <c r="B130" s="51" t="s">
        <v>12640</v>
      </c>
      <c r="C130" s="50" t="s">
        <v>12832</v>
      </c>
      <c r="D130" s="51" t="s">
        <v>12737</v>
      </c>
      <c r="E130" s="106">
        <v>300000</v>
      </c>
      <c r="F130" s="50" t="s">
        <v>8638</v>
      </c>
    </row>
    <row r="131" spans="1:6" ht="63">
      <c r="A131" s="50">
        <v>119</v>
      </c>
      <c r="B131" s="51" t="s">
        <v>12833</v>
      </c>
      <c r="C131" s="50" t="s">
        <v>12834</v>
      </c>
      <c r="D131" s="51" t="s">
        <v>12835</v>
      </c>
      <c r="E131" s="106">
        <v>400000</v>
      </c>
      <c r="F131" s="50" t="s">
        <v>8638</v>
      </c>
    </row>
    <row r="132" spans="1:6" ht="63">
      <c r="A132" s="50">
        <v>120</v>
      </c>
      <c r="B132" s="51" t="s">
        <v>12836</v>
      </c>
      <c r="C132" s="50" t="s">
        <v>12837</v>
      </c>
      <c r="D132" s="51" t="s">
        <v>12838</v>
      </c>
      <c r="E132" s="106">
        <v>300000</v>
      </c>
      <c r="F132" s="50" t="s">
        <v>8638</v>
      </c>
    </row>
    <row r="133" spans="1:6" ht="47.25">
      <c r="A133" s="50">
        <v>121</v>
      </c>
      <c r="B133" s="51" t="s">
        <v>12839</v>
      </c>
      <c r="C133" s="50" t="s">
        <v>12840</v>
      </c>
      <c r="D133" s="51" t="s">
        <v>12841</v>
      </c>
      <c r="E133" s="106">
        <v>250000</v>
      </c>
      <c r="F133" s="50" t="s">
        <v>4</v>
      </c>
    </row>
    <row r="134" spans="1:6" ht="47.25">
      <c r="A134" s="50">
        <v>122</v>
      </c>
      <c r="B134" s="51" t="s">
        <v>12842</v>
      </c>
      <c r="C134" s="50" t="s">
        <v>12843</v>
      </c>
      <c r="D134" s="51" t="s">
        <v>12818</v>
      </c>
      <c r="E134" s="106">
        <v>500000</v>
      </c>
      <c r="F134" s="50" t="s">
        <v>4</v>
      </c>
    </row>
    <row r="135" spans="1:6" ht="15.75">
      <c r="A135" s="50"/>
      <c r="B135" s="2227" t="s">
        <v>2487</v>
      </c>
      <c r="C135" s="2227"/>
      <c r="D135" s="51"/>
      <c r="E135" s="106"/>
      <c r="F135" s="50" t="s">
        <v>12261</v>
      </c>
    </row>
    <row r="136" spans="1:6" ht="47.25">
      <c r="A136" s="50">
        <v>123</v>
      </c>
      <c r="B136" s="51" t="s">
        <v>12608</v>
      </c>
      <c r="C136" s="50" t="s">
        <v>12844</v>
      </c>
      <c r="D136" s="51" t="s">
        <v>12845</v>
      </c>
      <c r="E136" s="110">
        <v>2000000</v>
      </c>
      <c r="F136" s="50" t="s">
        <v>4</v>
      </c>
    </row>
    <row r="137" spans="1:6" ht="63">
      <c r="A137" s="50">
        <v>124</v>
      </c>
      <c r="B137" s="51" t="s">
        <v>12846</v>
      </c>
      <c r="C137" s="50" t="s">
        <v>12847</v>
      </c>
      <c r="D137" s="51" t="s">
        <v>12845</v>
      </c>
      <c r="E137" s="110">
        <v>2000000</v>
      </c>
      <c r="F137" s="50" t="s">
        <v>4</v>
      </c>
    </row>
    <row r="138" spans="1:6" ht="47.25">
      <c r="A138" s="50">
        <v>125</v>
      </c>
      <c r="B138" s="51" t="s">
        <v>12657</v>
      </c>
      <c r="C138" s="50" t="s">
        <v>12848</v>
      </c>
      <c r="D138" s="51" t="s">
        <v>12849</v>
      </c>
      <c r="E138" s="110">
        <v>3000000</v>
      </c>
      <c r="F138" s="50" t="s">
        <v>4</v>
      </c>
    </row>
    <row r="139" spans="1:6" ht="47.25">
      <c r="A139" s="50">
        <v>126</v>
      </c>
      <c r="B139" s="50" t="s">
        <v>12850</v>
      </c>
      <c r="C139" s="50" t="s">
        <v>12851</v>
      </c>
      <c r="D139" s="51" t="s">
        <v>12852</v>
      </c>
      <c r="E139" s="106">
        <v>3500000</v>
      </c>
      <c r="F139" s="50" t="s">
        <v>118</v>
      </c>
    </row>
    <row r="140" spans="1:6" ht="78.75">
      <c r="A140" s="50">
        <v>127</v>
      </c>
      <c r="B140" s="50" t="s">
        <v>12853</v>
      </c>
      <c r="C140" s="50" t="s">
        <v>12854</v>
      </c>
      <c r="D140" s="50" t="s">
        <v>12855</v>
      </c>
      <c r="E140" s="106">
        <v>500000</v>
      </c>
      <c r="F140" s="50" t="s">
        <v>4</v>
      </c>
    </row>
    <row r="141" spans="1:6" ht="63">
      <c r="A141" s="50">
        <v>128</v>
      </c>
      <c r="B141" s="50" t="s">
        <v>12856</v>
      </c>
      <c r="C141" s="50" t="s">
        <v>12857</v>
      </c>
      <c r="D141" s="50" t="s">
        <v>12858</v>
      </c>
      <c r="E141" s="106">
        <v>1300000</v>
      </c>
      <c r="F141" s="50" t="s">
        <v>4</v>
      </c>
    </row>
    <row r="142" spans="1:6" ht="63">
      <c r="A142" s="50">
        <v>129</v>
      </c>
      <c r="B142" s="50" t="s">
        <v>12859</v>
      </c>
      <c r="C142" s="50" t="s">
        <v>12860</v>
      </c>
      <c r="D142" s="51" t="s">
        <v>12861</v>
      </c>
      <c r="E142" s="106">
        <v>1300000</v>
      </c>
      <c r="F142" s="50" t="s">
        <v>118</v>
      </c>
    </row>
    <row r="143" spans="1:6" ht="94.5">
      <c r="A143" s="50">
        <v>130</v>
      </c>
      <c r="B143" s="50" t="s">
        <v>12862</v>
      </c>
      <c r="C143" s="50" t="s">
        <v>12863</v>
      </c>
      <c r="D143" s="75" t="s">
        <v>13617</v>
      </c>
      <c r="E143" s="106">
        <v>1000000</v>
      </c>
      <c r="F143" s="50" t="s">
        <v>118</v>
      </c>
    </row>
    <row r="144" spans="1:6" ht="47.25">
      <c r="A144" s="50">
        <v>131</v>
      </c>
      <c r="B144" s="50" t="s">
        <v>12864</v>
      </c>
      <c r="C144" s="50" t="s">
        <v>12865</v>
      </c>
      <c r="D144" s="75" t="s">
        <v>12866</v>
      </c>
      <c r="E144" s="106">
        <v>600000</v>
      </c>
      <c r="F144" s="50" t="s">
        <v>4</v>
      </c>
    </row>
    <row r="145" spans="1:6" ht="47.25">
      <c r="A145" s="50">
        <v>132</v>
      </c>
      <c r="B145" s="50" t="s">
        <v>12867</v>
      </c>
      <c r="C145" s="50" t="s">
        <v>12868</v>
      </c>
      <c r="D145" s="51" t="s">
        <v>12869</v>
      </c>
      <c r="E145" s="106">
        <v>1000000</v>
      </c>
      <c r="F145" s="50" t="s">
        <v>118</v>
      </c>
    </row>
    <row r="146" spans="1:6" ht="47.25">
      <c r="A146" s="50">
        <v>133</v>
      </c>
      <c r="B146" s="50" t="s">
        <v>12870</v>
      </c>
      <c r="C146" s="50" t="s">
        <v>12871</v>
      </c>
      <c r="D146" s="51" t="s">
        <v>13618</v>
      </c>
      <c r="E146" s="106">
        <v>2000000</v>
      </c>
      <c r="F146" s="50" t="s">
        <v>118</v>
      </c>
    </row>
    <row r="147" spans="1:6" ht="63">
      <c r="A147" s="50">
        <v>134</v>
      </c>
      <c r="B147" s="50" t="s">
        <v>12872</v>
      </c>
      <c r="C147" s="50" t="s">
        <v>12873</v>
      </c>
      <c r="D147" s="51" t="s">
        <v>12861</v>
      </c>
      <c r="E147" s="106">
        <v>1200000</v>
      </c>
      <c r="F147" s="50" t="s">
        <v>118</v>
      </c>
    </row>
    <row r="148" spans="1:6" ht="47.25">
      <c r="A148" s="50">
        <v>135</v>
      </c>
      <c r="B148" s="50" t="s">
        <v>12874</v>
      </c>
      <c r="C148" s="50" t="s">
        <v>12875</v>
      </c>
      <c r="D148" s="51" t="s">
        <v>12876</v>
      </c>
      <c r="E148" s="106">
        <v>2000000</v>
      </c>
      <c r="F148" s="50" t="s">
        <v>118</v>
      </c>
    </row>
    <row r="149" spans="1:6" ht="47.25">
      <c r="A149" s="50">
        <v>136</v>
      </c>
      <c r="B149" s="50" t="s">
        <v>12667</v>
      </c>
      <c r="C149" s="50" t="s">
        <v>12877</v>
      </c>
      <c r="D149" s="50" t="s">
        <v>12878</v>
      </c>
      <c r="E149" s="106">
        <v>3000000</v>
      </c>
      <c r="F149" s="50" t="s">
        <v>4</v>
      </c>
    </row>
    <row r="150" spans="1:6" ht="47.25">
      <c r="A150" s="50">
        <v>137</v>
      </c>
      <c r="B150" s="50" t="s">
        <v>12879</v>
      </c>
      <c r="C150" s="50" t="s">
        <v>12880</v>
      </c>
      <c r="D150" s="50" t="s">
        <v>12881</v>
      </c>
      <c r="E150" s="106">
        <v>1000000</v>
      </c>
      <c r="F150" s="50" t="s">
        <v>4</v>
      </c>
    </row>
    <row r="151" spans="1:6" ht="78.75">
      <c r="A151" s="50">
        <v>138</v>
      </c>
      <c r="B151" s="50" t="s">
        <v>12882</v>
      </c>
      <c r="C151" s="50" t="s">
        <v>12883</v>
      </c>
      <c r="D151" s="50" t="s">
        <v>12884</v>
      </c>
      <c r="E151" s="106">
        <v>800000</v>
      </c>
      <c r="F151" s="50" t="s">
        <v>118</v>
      </c>
    </row>
    <row r="152" spans="1:6" ht="15.75">
      <c r="A152" s="50"/>
      <c r="B152" s="50"/>
      <c r="C152" s="173" t="s">
        <v>15</v>
      </c>
      <c r="D152" s="50"/>
      <c r="E152" s="295">
        <f>SUM(E6:E151)</f>
        <v>109040875.45</v>
      </c>
      <c r="F152" s="50"/>
    </row>
    <row r="153" spans="1:6" ht="15.75">
      <c r="A153" s="2168" t="s">
        <v>3665</v>
      </c>
      <c r="B153" s="2168"/>
      <c r="C153" s="2168"/>
      <c r="D153" s="2168"/>
      <c r="E153" s="2168"/>
      <c r="F153" s="2168"/>
    </row>
    <row r="154" spans="1:6" ht="63.75" customHeight="1">
      <c r="A154" s="2168" t="s">
        <v>3666</v>
      </c>
      <c r="B154" s="2168"/>
      <c r="C154" s="2168"/>
      <c r="D154" s="2168" t="s">
        <v>3667</v>
      </c>
      <c r="E154" s="2168"/>
      <c r="F154" s="2168"/>
    </row>
    <row r="155" spans="1:6" ht="101.25" customHeight="1">
      <c r="A155" s="2143" t="s">
        <v>1391</v>
      </c>
      <c r="B155" s="2143"/>
      <c r="C155" s="2143"/>
      <c r="D155" s="2143" t="s">
        <v>1392</v>
      </c>
      <c r="E155" s="2143"/>
      <c r="F155" s="2143"/>
    </row>
  </sheetData>
  <mergeCells count="17">
    <mergeCell ref="B135:C135"/>
    <mergeCell ref="B9:D9"/>
    <mergeCell ref="B15:C15"/>
    <mergeCell ref="B18:C18"/>
    <mergeCell ref="B62:C62"/>
    <mergeCell ref="B64:C64"/>
    <mergeCell ref="B70:C70"/>
    <mergeCell ref="A153:F153"/>
    <mergeCell ref="A154:C154"/>
    <mergeCell ref="D154:F154"/>
    <mergeCell ref="A155:C155"/>
    <mergeCell ref="D155:F155"/>
    <mergeCell ref="A1:F1"/>
    <mergeCell ref="A2:F2"/>
    <mergeCell ref="A3:F3"/>
    <mergeCell ref="B5:C5"/>
    <mergeCell ref="B13:C13"/>
  </mergeCells>
  <pageMargins left="0.7" right="0.7" top="0.75" bottom="0.75" header="0.3" footer="0.3"/>
  <pageSetup orientation="landscape" r:id="rId1"/>
  <headerFooter>
    <oddFooter>Page &amp;P of &amp;N</oddFooter>
  </headerFooter>
</worksheet>
</file>

<file path=xl/worksheets/sheet252.xml><?xml version="1.0" encoding="utf-8"?>
<worksheet xmlns="http://schemas.openxmlformats.org/spreadsheetml/2006/main" xmlns:r="http://schemas.openxmlformats.org/officeDocument/2006/relationships">
  <sheetPr>
    <tabColor theme="5" tint="-0.499984740745262"/>
  </sheetPr>
  <dimension ref="A1:F86"/>
  <sheetViews>
    <sheetView workbookViewId="0">
      <selection activeCell="E7" sqref="E7"/>
    </sheetView>
  </sheetViews>
  <sheetFormatPr defaultRowHeight="15.75"/>
  <cols>
    <col min="1" max="1" width="8" style="204" customWidth="1"/>
    <col min="2" max="2" width="15.85546875" style="2" customWidth="1"/>
    <col min="3" max="3" width="42.28515625" style="2" customWidth="1"/>
    <col min="4" max="4" width="23.7109375" style="2" customWidth="1"/>
    <col min="5" max="5" width="20.5703125" style="237" customWidth="1"/>
    <col min="6" max="6" width="10.42578125" style="272" customWidth="1"/>
    <col min="7" max="16384" width="9.140625" style="2"/>
  </cols>
  <sheetData>
    <row r="1" spans="1:6">
      <c r="A1" s="2234" t="s">
        <v>133</v>
      </c>
      <c r="B1" s="2234"/>
      <c r="C1" s="2234"/>
      <c r="D1" s="2234"/>
      <c r="E1" s="2234"/>
      <c r="F1" s="2234"/>
    </row>
    <row r="2" spans="1:6">
      <c r="A2" s="2234" t="s">
        <v>5734</v>
      </c>
      <c r="B2" s="2234"/>
      <c r="C2" s="2234"/>
      <c r="D2" s="2234"/>
      <c r="E2" s="2234"/>
      <c r="F2" s="2234"/>
    </row>
    <row r="3" spans="1:6">
      <c r="A3" s="2234" t="s">
        <v>140</v>
      </c>
      <c r="B3" s="2234"/>
      <c r="C3" s="2234"/>
      <c r="D3" s="2234"/>
      <c r="E3" s="2234"/>
      <c r="F3" s="2234"/>
    </row>
    <row r="4" spans="1:6" ht="42.75" customHeight="1">
      <c r="A4" s="387" t="s">
        <v>134</v>
      </c>
      <c r="B4" s="312" t="s">
        <v>676</v>
      </c>
      <c r="C4" s="312" t="s">
        <v>463</v>
      </c>
      <c r="D4" s="56" t="s">
        <v>788</v>
      </c>
      <c r="E4" s="392" t="s">
        <v>3371</v>
      </c>
      <c r="F4" s="56" t="s">
        <v>677</v>
      </c>
    </row>
    <row r="5" spans="1:6" ht="21.75" customHeight="1">
      <c r="A5" s="387"/>
      <c r="B5" s="2492" t="s">
        <v>139</v>
      </c>
      <c r="C5" s="2492"/>
      <c r="D5" s="2492"/>
      <c r="E5" s="393"/>
      <c r="F5" s="315"/>
    </row>
    <row r="6" spans="1:6" ht="47.25">
      <c r="A6" s="221">
        <v>1</v>
      </c>
      <c r="B6" s="107" t="s">
        <v>5735</v>
      </c>
      <c r="C6" s="107" t="s">
        <v>7150</v>
      </c>
      <c r="D6" s="107" t="s">
        <v>5615</v>
      </c>
      <c r="E6" s="110">
        <v>1200000</v>
      </c>
      <c r="F6" s="107" t="s">
        <v>466</v>
      </c>
    </row>
    <row r="7" spans="1:6" ht="47.25">
      <c r="A7" s="221">
        <v>2</v>
      </c>
      <c r="B7" s="107" t="s">
        <v>5736</v>
      </c>
      <c r="C7" s="107" t="s">
        <v>7151</v>
      </c>
      <c r="D7" s="107" t="s">
        <v>5737</v>
      </c>
      <c r="E7" s="110">
        <v>3480000</v>
      </c>
      <c r="F7" s="107" t="s">
        <v>466</v>
      </c>
    </row>
    <row r="8" spans="1:6" ht="78.75">
      <c r="A8" s="221">
        <v>3</v>
      </c>
      <c r="B8" s="107" t="s">
        <v>467</v>
      </c>
      <c r="C8" s="107" t="s">
        <v>7152</v>
      </c>
      <c r="D8" s="107" t="s">
        <v>5738</v>
      </c>
      <c r="E8" s="110">
        <v>1842452.53</v>
      </c>
      <c r="F8" s="107" t="s">
        <v>466</v>
      </c>
    </row>
    <row r="9" spans="1:6" ht="31.5">
      <c r="A9" s="221">
        <v>4</v>
      </c>
      <c r="B9" s="107" t="s">
        <v>7</v>
      </c>
      <c r="C9" s="107" t="s">
        <v>7153</v>
      </c>
      <c r="D9" s="107" t="s">
        <v>5739</v>
      </c>
      <c r="E9" s="110">
        <v>20000</v>
      </c>
      <c r="F9" s="107" t="s">
        <v>466</v>
      </c>
    </row>
    <row r="10" spans="1:6" ht="15.75" customHeight="1">
      <c r="A10" s="82"/>
      <c r="B10" s="2152" t="s">
        <v>142</v>
      </c>
      <c r="C10" s="2225"/>
      <c r="D10" s="2153"/>
      <c r="E10" s="105"/>
      <c r="F10" s="114"/>
    </row>
    <row r="11" spans="1:6" ht="63">
      <c r="A11" s="221">
        <v>5</v>
      </c>
      <c r="B11" s="107" t="s">
        <v>12</v>
      </c>
      <c r="C11" s="107" t="s">
        <v>7154</v>
      </c>
      <c r="D11" s="107" t="s">
        <v>5740</v>
      </c>
      <c r="E11" s="110">
        <v>1500000</v>
      </c>
      <c r="F11" s="107" t="s">
        <v>118</v>
      </c>
    </row>
    <row r="12" spans="1:6" ht="47.25">
      <c r="A12" s="221">
        <v>6</v>
      </c>
      <c r="B12" s="107" t="s">
        <v>5741</v>
      </c>
      <c r="C12" s="107" t="s">
        <v>7155</v>
      </c>
      <c r="D12" s="107" t="s">
        <v>5742</v>
      </c>
      <c r="E12" s="110">
        <v>1000000</v>
      </c>
      <c r="F12" s="107" t="s">
        <v>118</v>
      </c>
    </row>
    <row r="13" spans="1:6" ht="94.5">
      <c r="A13" s="221">
        <v>7</v>
      </c>
      <c r="B13" s="107" t="s">
        <v>467</v>
      </c>
      <c r="C13" s="107" t="s">
        <v>7156</v>
      </c>
      <c r="D13" s="107" t="s">
        <v>5743</v>
      </c>
      <c r="E13" s="110">
        <v>771226.27</v>
      </c>
      <c r="F13" s="107" t="s">
        <v>118</v>
      </c>
    </row>
    <row r="14" spans="1:6" ht="18" customHeight="1">
      <c r="A14" s="82"/>
      <c r="B14" s="114" t="s">
        <v>1433</v>
      </c>
      <c r="C14" s="114"/>
      <c r="D14" s="114"/>
      <c r="E14" s="105"/>
      <c r="F14" s="114"/>
    </row>
    <row r="15" spans="1:6" ht="47.25">
      <c r="A15" s="221">
        <v>8</v>
      </c>
      <c r="B15" s="107" t="s">
        <v>5146</v>
      </c>
      <c r="C15" s="107" t="s">
        <v>7157</v>
      </c>
      <c r="D15" s="107" t="s">
        <v>5744</v>
      </c>
      <c r="E15" s="110">
        <v>5738993.4500000002</v>
      </c>
      <c r="F15" s="107" t="s">
        <v>118</v>
      </c>
    </row>
    <row r="16" spans="1:6" ht="19.5" customHeight="1">
      <c r="A16" s="82"/>
      <c r="B16" s="2152" t="s">
        <v>5384</v>
      </c>
      <c r="C16" s="2153"/>
      <c r="D16" s="114"/>
      <c r="E16" s="105"/>
      <c r="F16" s="114"/>
    </row>
    <row r="17" spans="1:6" ht="157.5">
      <c r="A17" s="221">
        <v>9</v>
      </c>
      <c r="B17" s="107" t="s">
        <v>5745</v>
      </c>
      <c r="C17" s="107" t="s">
        <v>7158</v>
      </c>
      <c r="D17" s="107" t="s">
        <v>5746</v>
      </c>
      <c r="E17" s="110">
        <v>150000</v>
      </c>
      <c r="F17" s="107" t="s">
        <v>558</v>
      </c>
    </row>
    <row r="18" spans="1:6" ht="157.5">
      <c r="A18" s="221">
        <v>10</v>
      </c>
      <c r="B18" s="107" t="s">
        <v>7134</v>
      </c>
      <c r="C18" s="107" t="s">
        <v>7159</v>
      </c>
      <c r="D18" s="107" t="s">
        <v>5746</v>
      </c>
      <c r="E18" s="110">
        <v>150000</v>
      </c>
      <c r="F18" s="107" t="s">
        <v>558</v>
      </c>
    </row>
    <row r="19" spans="1:6" ht="157.5">
      <c r="A19" s="221">
        <v>11</v>
      </c>
      <c r="B19" s="107" t="s">
        <v>7135</v>
      </c>
      <c r="C19" s="107" t="s">
        <v>7160</v>
      </c>
      <c r="D19" s="107" t="s">
        <v>5746</v>
      </c>
      <c r="E19" s="110">
        <v>150000</v>
      </c>
      <c r="F19" s="107" t="s">
        <v>558</v>
      </c>
    </row>
    <row r="20" spans="1:6">
      <c r="A20" s="82"/>
      <c r="B20" s="114" t="s">
        <v>593</v>
      </c>
      <c r="C20" s="114"/>
      <c r="D20" s="114"/>
      <c r="E20" s="105"/>
      <c r="F20" s="114"/>
    </row>
    <row r="21" spans="1:6" ht="47.25">
      <c r="A21" s="221">
        <v>12</v>
      </c>
      <c r="B21" s="107" t="s">
        <v>39</v>
      </c>
      <c r="C21" s="107" t="s">
        <v>7161</v>
      </c>
      <c r="D21" s="107" t="s">
        <v>5749</v>
      </c>
      <c r="E21" s="110">
        <v>11138203.27</v>
      </c>
      <c r="F21" s="107" t="s">
        <v>118</v>
      </c>
    </row>
    <row r="22" spans="1:6" ht="47.25">
      <c r="A22" s="221">
        <v>13</v>
      </c>
      <c r="B22" s="107" t="s">
        <v>596</v>
      </c>
      <c r="C22" s="107" t="s">
        <v>7162</v>
      </c>
      <c r="D22" s="107" t="s">
        <v>5750</v>
      </c>
      <c r="E22" s="110">
        <v>17400000</v>
      </c>
      <c r="F22" s="107" t="s">
        <v>118</v>
      </c>
    </row>
    <row r="23" spans="1:6" ht="19.5" customHeight="1">
      <c r="A23" s="82"/>
      <c r="B23" s="2152" t="s">
        <v>2408</v>
      </c>
      <c r="C23" s="2153"/>
      <c r="D23" s="114"/>
      <c r="E23" s="105"/>
      <c r="F23" s="114"/>
    </row>
    <row r="24" spans="1:6" ht="63">
      <c r="A24" s="221">
        <v>14</v>
      </c>
      <c r="B24" s="107" t="s">
        <v>5751</v>
      </c>
      <c r="C24" s="107" t="s">
        <v>7163</v>
      </c>
      <c r="D24" s="107" t="s">
        <v>5752</v>
      </c>
      <c r="E24" s="193">
        <v>700000</v>
      </c>
      <c r="F24" s="107" t="s">
        <v>118</v>
      </c>
    </row>
    <row r="25" spans="1:6" ht="94.5">
      <c r="A25" s="221">
        <v>15</v>
      </c>
      <c r="B25" s="107" t="s">
        <v>7136</v>
      </c>
      <c r="C25" s="107" t="s">
        <v>7164</v>
      </c>
      <c r="D25" s="107" t="s">
        <v>5753</v>
      </c>
      <c r="E25" s="193">
        <v>700000</v>
      </c>
      <c r="F25" s="107" t="s">
        <v>118</v>
      </c>
    </row>
    <row r="26" spans="1:6" ht="63">
      <c r="A26" s="221">
        <v>16</v>
      </c>
      <c r="B26" s="107" t="s">
        <v>5754</v>
      </c>
      <c r="C26" s="107" t="s">
        <v>7165</v>
      </c>
      <c r="D26" s="107" t="s">
        <v>5755</v>
      </c>
      <c r="E26" s="193">
        <v>500000</v>
      </c>
      <c r="F26" s="107" t="s">
        <v>118</v>
      </c>
    </row>
    <row r="27" spans="1:6" ht="94.5">
      <c r="A27" s="221">
        <v>17</v>
      </c>
      <c r="B27" s="107" t="s">
        <v>5756</v>
      </c>
      <c r="C27" s="107" t="s">
        <v>7166</v>
      </c>
      <c r="D27" s="107" t="s">
        <v>5757</v>
      </c>
      <c r="E27" s="193">
        <v>600000</v>
      </c>
      <c r="F27" s="107" t="s">
        <v>118</v>
      </c>
    </row>
    <row r="28" spans="1:6" ht="94.5">
      <c r="A28" s="221">
        <v>18</v>
      </c>
      <c r="B28" s="107" t="s">
        <v>5758</v>
      </c>
      <c r="C28" s="107" t="s">
        <v>7167</v>
      </c>
      <c r="D28" s="107" t="s">
        <v>5759</v>
      </c>
      <c r="E28" s="193">
        <v>700000</v>
      </c>
      <c r="F28" s="107" t="s">
        <v>118</v>
      </c>
    </row>
    <row r="29" spans="1:6" ht="63">
      <c r="A29" s="221">
        <v>19</v>
      </c>
      <c r="B29" s="107" t="s">
        <v>5760</v>
      </c>
      <c r="C29" s="107" t="s">
        <v>7168</v>
      </c>
      <c r="D29" s="107" t="s">
        <v>5761</v>
      </c>
      <c r="E29" s="193">
        <v>500000</v>
      </c>
      <c r="F29" s="107" t="s">
        <v>118</v>
      </c>
    </row>
    <row r="30" spans="1:6" ht="78.75">
      <c r="A30" s="221">
        <v>20</v>
      </c>
      <c r="B30" s="107" t="s">
        <v>5762</v>
      </c>
      <c r="C30" s="107" t="s">
        <v>7169</v>
      </c>
      <c r="D30" s="107" t="s">
        <v>5763</v>
      </c>
      <c r="E30" s="193">
        <v>1000000</v>
      </c>
      <c r="F30" s="107" t="s">
        <v>118</v>
      </c>
    </row>
    <row r="31" spans="1:6" ht="94.5">
      <c r="A31" s="221">
        <v>21</v>
      </c>
      <c r="B31" s="107" t="s">
        <v>5764</v>
      </c>
      <c r="C31" s="107" t="s">
        <v>7170</v>
      </c>
      <c r="D31" s="107" t="s">
        <v>5765</v>
      </c>
      <c r="E31" s="193">
        <v>800000</v>
      </c>
      <c r="F31" s="107" t="s">
        <v>118</v>
      </c>
    </row>
    <row r="32" spans="1:6" ht="47.25">
      <c r="A32" s="221">
        <v>22</v>
      </c>
      <c r="B32" s="107" t="s">
        <v>5766</v>
      </c>
      <c r="C32" s="107" t="s">
        <v>7171</v>
      </c>
      <c r="D32" s="107" t="s">
        <v>5767</v>
      </c>
      <c r="E32" s="193">
        <v>500000</v>
      </c>
      <c r="F32" s="107" t="s">
        <v>118</v>
      </c>
    </row>
    <row r="33" spans="1:6" ht="78.75">
      <c r="A33" s="221">
        <v>23</v>
      </c>
      <c r="B33" s="107" t="s">
        <v>5768</v>
      </c>
      <c r="C33" s="107" t="s">
        <v>7172</v>
      </c>
      <c r="D33" s="107" t="s">
        <v>5769</v>
      </c>
      <c r="E33" s="193">
        <v>800000</v>
      </c>
      <c r="F33" s="107" t="s">
        <v>118</v>
      </c>
    </row>
    <row r="34" spans="1:6" ht="78.75">
      <c r="A34" s="221">
        <v>24</v>
      </c>
      <c r="B34" s="107" t="s">
        <v>5770</v>
      </c>
      <c r="C34" s="107" t="s">
        <v>7173</v>
      </c>
      <c r="D34" s="107" t="s">
        <v>5771</v>
      </c>
      <c r="E34" s="193">
        <v>500000</v>
      </c>
      <c r="F34" s="107" t="s">
        <v>118</v>
      </c>
    </row>
    <row r="35" spans="1:6" ht="78.75">
      <c r="A35" s="221">
        <v>25</v>
      </c>
      <c r="B35" s="107" t="s">
        <v>7137</v>
      </c>
      <c r="C35" s="107" t="s">
        <v>7174</v>
      </c>
      <c r="D35" s="107" t="s">
        <v>5772</v>
      </c>
      <c r="E35" s="193">
        <v>800000</v>
      </c>
      <c r="F35" s="107" t="s">
        <v>118</v>
      </c>
    </row>
    <row r="36" spans="1:6" ht="78.75">
      <c r="A36" s="221">
        <v>26</v>
      </c>
      <c r="B36" s="107" t="s">
        <v>5773</v>
      </c>
      <c r="C36" s="107" t="s">
        <v>7175</v>
      </c>
      <c r="D36" s="107" t="s">
        <v>5774</v>
      </c>
      <c r="E36" s="193">
        <v>400000</v>
      </c>
      <c r="F36" s="107" t="s">
        <v>118</v>
      </c>
    </row>
    <row r="37" spans="1:6" ht="63">
      <c r="A37" s="221">
        <v>27</v>
      </c>
      <c r="B37" s="107" t="s">
        <v>5775</v>
      </c>
      <c r="C37" s="107" t="s">
        <v>7176</v>
      </c>
      <c r="D37" s="107" t="s">
        <v>5776</v>
      </c>
      <c r="E37" s="193">
        <v>300000</v>
      </c>
      <c r="F37" s="107" t="s">
        <v>118</v>
      </c>
    </row>
    <row r="38" spans="1:6" ht="47.25">
      <c r="A38" s="221">
        <v>28</v>
      </c>
      <c r="B38" s="107" t="s">
        <v>5777</v>
      </c>
      <c r="C38" s="107" t="s">
        <v>7177</v>
      </c>
      <c r="D38" s="107" t="s">
        <v>290</v>
      </c>
      <c r="E38" s="193">
        <v>1700000</v>
      </c>
      <c r="F38" s="107" t="s">
        <v>558</v>
      </c>
    </row>
    <row r="39" spans="1:6" ht="47.25">
      <c r="A39" s="221">
        <v>29</v>
      </c>
      <c r="B39" s="107" t="s">
        <v>5778</v>
      </c>
      <c r="C39" s="107" t="s">
        <v>7178</v>
      </c>
      <c r="D39" s="107" t="s">
        <v>5779</v>
      </c>
      <c r="E39" s="193">
        <v>400000</v>
      </c>
      <c r="F39" s="107" t="s">
        <v>558</v>
      </c>
    </row>
    <row r="40" spans="1:6" ht="47.25">
      <c r="A40" s="221">
        <v>30</v>
      </c>
      <c r="B40" s="107" t="s">
        <v>7138</v>
      </c>
      <c r="C40" s="107" t="s">
        <v>7179</v>
      </c>
      <c r="D40" s="107" t="s">
        <v>5780</v>
      </c>
      <c r="E40" s="193">
        <v>850000</v>
      </c>
      <c r="F40" s="107" t="s">
        <v>558</v>
      </c>
    </row>
    <row r="41" spans="1:6" ht="47.25">
      <c r="A41" s="221">
        <v>31</v>
      </c>
      <c r="B41" s="107" t="s">
        <v>7139</v>
      </c>
      <c r="C41" s="107" t="s">
        <v>7180</v>
      </c>
      <c r="D41" s="107" t="s">
        <v>5780</v>
      </c>
      <c r="E41" s="193">
        <v>850000</v>
      </c>
      <c r="F41" s="107" t="s">
        <v>5781</v>
      </c>
    </row>
    <row r="42" spans="1:6" ht="47.25">
      <c r="A42" s="221">
        <v>32</v>
      </c>
      <c r="B42" s="107" t="s">
        <v>5782</v>
      </c>
      <c r="C42" s="107" t="s">
        <v>7181</v>
      </c>
      <c r="D42" s="107" t="s">
        <v>5780</v>
      </c>
      <c r="E42" s="193">
        <v>850000</v>
      </c>
      <c r="F42" s="107" t="s">
        <v>558</v>
      </c>
    </row>
    <row r="43" spans="1:6">
      <c r="A43" s="82"/>
      <c r="B43" s="2152" t="s">
        <v>535</v>
      </c>
      <c r="C43" s="2153"/>
      <c r="D43" s="114"/>
      <c r="E43" s="4"/>
      <c r="F43" s="114"/>
    </row>
    <row r="44" spans="1:6" ht="94.5">
      <c r="A44" s="221">
        <v>33</v>
      </c>
      <c r="B44" s="107" t="s">
        <v>5783</v>
      </c>
      <c r="C44" s="107" t="s">
        <v>7182</v>
      </c>
      <c r="D44" s="107" t="s">
        <v>5784</v>
      </c>
      <c r="E44" s="193">
        <v>1500000</v>
      </c>
      <c r="F44" s="107" t="s">
        <v>118</v>
      </c>
    </row>
    <row r="45" spans="1:6" ht="94.5">
      <c r="A45" s="221">
        <v>34</v>
      </c>
      <c r="B45" s="107" t="s">
        <v>5785</v>
      </c>
      <c r="C45" s="107" t="s">
        <v>7183</v>
      </c>
      <c r="D45" s="107" t="s">
        <v>5784</v>
      </c>
      <c r="E45" s="193">
        <v>1800000</v>
      </c>
      <c r="F45" s="107" t="s">
        <v>118</v>
      </c>
    </row>
    <row r="46" spans="1:6" ht="78.75">
      <c r="A46" s="221">
        <v>35</v>
      </c>
      <c r="B46" s="107" t="s">
        <v>5786</v>
      </c>
      <c r="C46" s="107" t="s">
        <v>7184</v>
      </c>
      <c r="D46" s="107" t="s">
        <v>5787</v>
      </c>
      <c r="E46" s="193">
        <v>1800000</v>
      </c>
      <c r="F46" s="107" t="s">
        <v>118</v>
      </c>
    </row>
    <row r="47" spans="1:6" ht="94.5">
      <c r="A47" s="221">
        <v>36</v>
      </c>
      <c r="B47" s="107" t="s">
        <v>7140</v>
      </c>
      <c r="C47" s="107" t="s">
        <v>7185</v>
      </c>
      <c r="D47" s="107" t="s">
        <v>5788</v>
      </c>
      <c r="E47" s="193">
        <v>2000000</v>
      </c>
      <c r="F47" s="107" t="s">
        <v>118</v>
      </c>
    </row>
    <row r="48" spans="1:6" ht="126">
      <c r="A48" s="221">
        <v>37</v>
      </c>
      <c r="B48" s="107" t="s">
        <v>7141</v>
      </c>
      <c r="C48" s="107" t="s">
        <v>7186</v>
      </c>
      <c r="D48" s="107" t="s">
        <v>5789</v>
      </c>
      <c r="E48" s="193">
        <v>1500000</v>
      </c>
      <c r="F48" s="107" t="s">
        <v>118</v>
      </c>
    </row>
    <row r="49" spans="1:6" ht="110.25">
      <c r="A49" s="221">
        <v>38</v>
      </c>
      <c r="B49" s="107" t="s">
        <v>5790</v>
      </c>
      <c r="C49" s="107" t="s">
        <v>7187</v>
      </c>
      <c r="D49" s="107" t="s">
        <v>5791</v>
      </c>
      <c r="E49" s="193">
        <v>8000000</v>
      </c>
      <c r="F49" s="107" t="s">
        <v>118</v>
      </c>
    </row>
    <row r="50" spans="1:6" ht="126">
      <c r="A50" s="221">
        <v>39</v>
      </c>
      <c r="B50" s="107" t="s">
        <v>5792</v>
      </c>
      <c r="C50" s="107" t="s">
        <v>7188</v>
      </c>
      <c r="D50" s="107" t="s">
        <v>5793</v>
      </c>
      <c r="E50" s="193">
        <v>2200000</v>
      </c>
      <c r="F50" s="107" t="s">
        <v>118</v>
      </c>
    </row>
    <row r="51" spans="1:6" ht="126">
      <c r="A51" s="221">
        <v>40</v>
      </c>
      <c r="B51" s="107" t="s">
        <v>7142</v>
      </c>
      <c r="C51" s="107" t="s">
        <v>7189</v>
      </c>
      <c r="D51" s="107" t="s">
        <v>5794</v>
      </c>
      <c r="E51" s="193">
        <v>2500000</v>
      </c>
      <c r="F51" s="107" t="s">
        <v>118</v>
      </c>
    </row>
    <row r="52" spans="1:6" ht="110.25">
      <c r="A52" s="221">
        <v>41</v>
      </c>
      <c r="B52" s="107" t="s">
        <v>5795</v>
      </c>
      <c r="C52" s="107" t="s">
        <v>7190</v>
      </c>
      <c r="D52" s="107" t="s">
        <v>5796</v>
      </c>
      <c r="E52" s="193">
        <v>1000000</v>
      </c>
      <c r="F52" s="107" t="s">
        <v>118</v>
      </c>
    </row>
    <row r="53" spans="1:6" ht="94.5">
      <c r="A53" s="221">
        <v>42</v>
      </c>
      <c r="B53" s="107" t="s">
        <v>5797</v>
      </c>
      <c r="C53" s="107" t="s">
        <v>7191</v>
      </c>
      <c r="D53" s="107" t="s">
        <v>5798</v>
      </c>
      <c r="E53" s="193">
        <v>1500000</v>
      </c>
      <c r="F53" s="107" t="s">
        <v>118</v>
      </c>
    </row>
    <row r="54" spans="1:6" ht="63">
      <c r="A54" s="221">
        <v>43</v>
      </c>
      <c r="B54" s="107" t="s">
        <v>7143</v>
      </c>
      <c r="C54" s="107" t="s">
        <v>7192</v>
      </c>
      <c r="D54" s="107" t="s">
        <v>5799</v>
      </c>
      <c r="E54" s="193">
        <v>600000</v>
      </c>
      <c r="F54" s="107" t="s">
        <v>118</v>
      </c>
    </row>
    <row r="55" spans="1:6" ht="94.5">
      <c r="A55" s="221">
        <v>44</v>
      </c>
      <c r="B55" s="107" t="s">
        <v>5800</v>
      </c>
      <c r="C55" s="107" t="s">
        <v>7193</v>
      </c>
      <c r="D55" s="107" t="s">
        <v>5801</v>
      </c>
      <c r="E55" s="193">
        <v>500000</v>
      </c>
      <c r="F55" s="107" t="s">
        <v>118</v>
      </c>
    </row>
    <row r="56" spans="1:6" ht="47.25">
      <c r="A56" s="221">
        <v>45</v>
      </c>
      <c r="B56" s="107" t="s">
        <v>7144</v>
      </c>
      <c r="C56" s="107" t="s">
        <v>7194</v>
      </c>
      <c r="D56" s="107" t="s">
        <v>5802</v>
      </c>
      <c r="E56" s="193">
        <v>800000</v>
      </c>
      <c r="F56" s="107" t="s">
        <v>118</v>
      </c>
    </row>
    <row r="57" spans="1:6" ht="47.25">
      <c r="A57" s="221">
        <v>46</v>
      </c>
      <c r="B57" s="107" t="s">
        <v>5803</v>
      </c>
      <c r="C57" s="107" t="s">
        <v>7195</v>
      </c>
      <c r="D57" s="107" t="s">
        <v>5804</v>
      </c>
      <c r="E57" s="193">
        <v>500000</v>
      </c>
      <c r="F57" s="107" t="s">
        <v>118</v>
      </c>
    </row>
    <row r="58" spans="1:6" ht="63">
      <c r="A58" s="221">
        <v>47</v>
      </c>
      <c r="B58" s="107" t="s">
        <v>5805</v>
      </c>
      <c r="C58" s="107" t="s">
        <v>7196</v>
      </c>
      <c r="D58" s="107" t="s">
        <v>5806</v>
      </c>
      <c r="E58" s="193">
        <v>500000</v>
      </c>
      <c r="F58" s="107" t="s">
        <v>118</v>
      </c>
    </row>
    <row r="59" spans="1:6" ht="63">
      <c r="A59" s="221">
        <v>48</v>
      </c>
      <c r="B59" s="107" t="s">
        <v>7145</v>
      </c>
      <c r="C59" s="107" t="s">
        <v>7197</v>
      </c>
      <c r="D59" s="107" t="s">
        <v>5807</v>
      </c>
      <c r="E59" s="193">
        <v>800000</v>
      </c>
      <c r="F59" s="107" t="s">
        <v>118</v>
      </c>
    </row>
    <row r="60" spans="1:6" ht="63">
      <c r="A60" s="221">
        <v>49</v>
      </c>
      <c r="B60" s="107" t="s">
        <v>7146</v>
      </c>
      <c r="C60" s="107" t="s">
        <v>7198</v>
      </c>
      <c r="D60" s="107" t="s">
        <v>5808</v>
      </c>
      <c r="E60" s="193">
        <v>7000000</v>
      </c>
      <c r="F60" s="107" t="s">
        <v>558</v>
      </c>
    </row>
    <row r="61" spans="1:6" ht="63">
      <c r="A61" s="221">
        <v>50</v>
      </c>
      <c r="B61" s="107" t="s">
        <v>7145</v>
      </c>
      <c r="C61" s="107" t="s">
        <v>7199</v>
      </c>
      <c r="D61" s="107" t="s">
        <v>5808</v>
      </c>
      <c r="E61" s="193">
        <v>7000000</v>
      </c>
      <c r="F61" s="107" t="s">
        <v>558</v>
      </c>
    </row>
    <row r="62" spans="1:6" ht="47.25">
      <c r="A62" s="221">
        <v>51</v>
      </c>
      <c r="B62" s="107" t="s">
        <v>7147</v>
      </c>
      <c r="C62" s="107" t="s">
        <v>7200</v>
      </c>
      <c r="D62" s="107" t="s">
        <v>5780</v>
      </c>
      <c r="E62" s="193">
        <v>850000</v>
      </c>
      <c r="F62" s="107" t="s">
        <v>558</v>
      </c>
    </row>
    <row r="63" spans="1:6" ht="63">
      <c r="A63" s="221">
        <v>52</v>
      </c>
      <c r="B63" s="107" t="s">
        <v>7148</v>
      </c>
      <c r="C63" s="107" t="s">
        <v>7201</v>
      </c>
      <c r="D63" s="107" t="s">
        <v>5809</v>
      </c>
      <c r="E63" s="193">
        <v>1000000</v>
      </c>
      <c r="F63" s="107" t="s">
        <v>118</v>
      </c>
    </row>
    <row r="64" spans="1:6">
      <c r="A64" s="82"/>
      <c r="B64" s="2152" t="s">
        <v>785</v>
      </c>
      <c r="C64" s="2153"/>
      <c r="D64" s="114"/>
      <c r="E64" s="4"/>
      <c r="F64" s="114"/>
    </row>
    <row r="65" spans="1:6" ht="78.75">
      <c r="A65" s="221">
        <v>53</v>
      </c>
      <c r="B65" s="107" t="s">
        <v>7149</v>
      </c>
      <c r="C65" s="107" t="s">
        <v>7202</v>
      </c>
      <c r="D65" s="107" t="s">
        <v>5810</v>
      </c>
      <c r="E65" s="193">
        <v>1000000</v>
      </c>
      <c r="F65" s="107" t="s">
        <v>558</v>
      </c>
    </row>
    <row r="66" spans="1:6">
      <c r="A66" s="221"/>
      <c r="B66" s="114" t="s">
        <v>662</v>
      </c>
      <c r="C66" s="107"/>
      <c r="D66" s="107"/>
      <c r="E66" s="193"/>
      <c r="F66" s="107"/>
    </row>
    <row r="67" spans="1:6" ht="78.75">
      <c r="A67" s="221">
        <v>54</v>
      </c>
      <c r="B67" s="107" t="s">
        <v>5811</v>
      </c>
      <c r="C67" s="107" t="s">
        <v>7203</v>
      </c>
      <c r="D67" s="107" t="s">
        <v>5812</v>
      </c>
      <c r="E67" s="193">
        <v>500000</v>
      </c>
      <c r="F67" s="107" t="s">
        <v>118</v>
      </c>
    </row>
    <row r="68" spans="1:6" ht="110.25">
      <c r="A68" s="221">
        <v>55</v>
      </c>
      <c r="B68" s="107" t="s">
        <v>5813</v>
      </c>
      <c r="C68" s="107" t="s">
        <v>7204</v>
      </c>
      <c r="D68" s="107" t="s">
        <v>5814</v>
      </c>
      <c r="E68" s="193">
        <v>800000</v>
      </c>
      <c r="F68" s="107" t="s">
        <v>118</v>
      </c>
    </row>
    <row r="69" spans="1:6" ht="78.75">
      <c r="A69" s="221">
        <v>56</v>
      </c>
      <c r="B69" s="107" t="s">
        <v>5815</v>
      </c>
      <c r="C69" s="107" t="s">
        <v>7205</v>
      </c>
      <c r="D69" s="107" t="s">
        <v>5816</v>
      </c>
      <c r="E69" s="193">
        <v>400000</v>
      </c>
      <c r="F69" s="107" t="s">
        <v>118</v>
      </c>
    </row>
    <row r="70" spans="1:6" ht="31.5">
      <c r="A70" s="221">
        <v>57</v>
      </c>
      <c r="B70" s="107" t="s">
        <v>5817</v>
      </c>
      <c r="C70" s="107" t="s">
        <v>7206</v>
      </c>
      <c r="D70" s="107" t="s">
        <v>5818</v>
      </c>
      <c r="E70" s="193">
        <v>3500000</v>
      </c>
      <c r="F70" s="107" t="s">
        <v>558</v>
      </c>
    </row>
    <row r="71" spans="1:6">
      <c r="A71" s="82"/>
      <c r="B71" s="114" t="s">
        <v>15</v>
      </c>
      <c r="C71" s="394"/>
      <c r="D71" s="114"/>
      <c r="E71" s="105">
        <f>SUM(E6:E70)</f>
        <v>107540875.52</v>
      </c>
      <c r="F71" s="114"/>
    </row>
    <row r="72" spans="1:6" ht="108.75" customHeight="1">
      <c r="A72" s="2143" t="s">
        <v>10708</v>
      </c>
      <c r="B72" s="2143"/>
      <c r="C72" s="2143"/>
      <c r="D72" s="2143" t="s">
        <v>5819</v>
      </c>
      <c r="E72" s="2143"/>
      <c r="F72" s="2143"/>
    </row>
    <row r="82" spans="1:6">
      <c r="A82" s="82"/>
      <c r="B82" s="114" t="s">
        <v>555</v>
      </c>
      <c r="C82" s="114"/>
      <c r="D82" s="114"/>
      <c r="E82" s="105"/>
      <c r="F82" s="114"/>
    </row>
    <row r="83" spans="1:6" ht="157.5">
      <c r="A83" s="221"/>
      <c r="B83" s="107" t="s">
        <v>5747</v>
      </c>
      <c r="C83" s="107" t="s">
        <v>7207</v>
      </c>
      <c r="D83" s="107" t="s">
        <v>5748</v>
      </c>
      <c r="E83" s="110">
        <v>1500000</v>
      </c>
      <c r="F83" s="107" t="s">
        <v>118</v>
      </c>
    </row>
    <row r="86" spans="1:6">
      <c r="E86" s="237">
        <f>E83+E71</f>
        <v>109040875.52</v>
      </c>
    </row>
  </sheetData>
  <mergeCells count="11">
    <mergeCell ref="A1:F1"/>
    <mergeCell ref="A2:F2"/>
    <mergeCell ref="A3:F3"/>
    <mergeCell ref="B5:D5"/>
    <mergeCell ref="A72:C72"/>
    <mergeCell ref="D72:F72"/>
    <mergeCell ref="B43:C43"/>
    <mergeCell ref="B64:C64"/>
    <mergeCell ref="B10:D10"/>
    <mergeCell ref="B16:C16"/>
    <mergeCell ref="B23:C23"/>
  </mergeCells>
  <pageMargins left="0.7" right="0.7" top="0.75" bottom="0.75" header="0.3" footer="0.3"/>
  <pageSetup orientation="landscape" r:id="rId1"/>
  <headerFooter>
    <oddFooter>Page &amp;P of &amp;N</oddFooter>
  </headerFooter>
</worksheet>
</file>

<file path=xl/worksheets/sheet253.xml><?xml version="1.0" encoding="utf-8"?>
<worksheet xmlns="http://schemas.openxmlformats.org/spreadsheetml/2006/main" xmlns:r="http://schemas.openxmlformats.org/officeDocument/2006/relationships">
  <sheetPr>
    <tabColor theme="5" tint="-0.499984740745262"/>
  </sheetPr>
  <dimension ref="A1:G96"/>
  <sheetViews>
    <sheetView topLeftCell="A77" workbookViewId="0">
      <selection activeCell="A80" sqref="A80:F80"/>
    </sheetView>
  </sheetViews>
  <sheetFormatPr defaultRowHeight="15.75"/>
  <cols>
    <col min="1" max="1" width="7" style="696" customWidth="1"/>
    <col min="2" max="2" width="14.85546875" style="696" customWidth="1"/>
    <col min="3" max="3" width="42.7109375" style="696" customWidth="1"/>
    <col min="4" max="4" width="28.42578125" style="696" customWidth="1"/>
    <col min="5" max="5" width="19.42578125" style="767" customWidth="1"/>
    <col min="6" max="6" width="9.5703125" style="766" customWidth="1"/>
    <col min="7" max="7" width="38.28515625" style="757" customWidth="1"/>
    <col min="8" max="16384" width="9.140625" style="10"/>
  </cols>
  <sheetData>
    <row r="1" spans="1:6">
      <c r="A1" s="2234" t="s">
        <v>133</v>
      </c>
      <c r="B1" s="2234"/>
      <c r="C1" s="2234"/>
      <c r="D1" s="2234"/>
      <c r="E1" s="2234"/>
      <c r="F1" s="2234"/>
    </row>
    <row r="2" spans="1:6">
      <c r="A2" s="2234" t="s">
        <v>12253</v>
      </c>
      <c r="B2" s="2234"/>
      <c r="C2" s="2234"/>
      <c r="D2" s="2234"/>
      <c r="E2" s="2234"/>
      <c r="F2" s="2234"/>
    </row>
    <row r="3" spans="1:6">
      <c r="A3" s="2234" t="s">
        <v>140</v>
      </c>
      <c r="B3" s="2234"/>
      <c r="C3" s="2234"/>
      <c r="D3" s="2234"/>
      <c r="E3" s="2234"/>
      <c r="F3" s="2234"/>
    </row>
    <row r="4" spans="1:6" ht="33" customHeight="1">
      <c r="A4" s="387" t="s">
        <v>134</v>
      </c>
      <c r="B4" s="56" t="s">
        <v>676</v>
      </c>
      <c r="C4" s="312" t="s">
        <v>463</v>
      </c>
      <c r="D4" s="56" t="s">
        <v>788</v>
      </c>
      <c r="E4" s="198" t="s">
        <v>1394</v>
      </c>
      <c r="F4" s="56" t="s">
        <v>677</v>
      </c>
    </row>
    <row r="5" spans="1:6">
      <c r="A5" s="315"/>
      <c r="B5" s="2492" t="s">
        <v>4138</v>
      </c>
      <c r="C5" s="2492"/>
      <c r="D5" s="2492"/>
      <c r="E5" s="525"/>
      <c r="F5" s="476"/>
    </row>
    <row r="6" spans="1:6" ht="31.5">
      <c r="A6" s="147">
        <v>1</v>
      </c>
      <c r="B6" s="147" t="s">
        <v>464</v>
      </c>
      <c r="C6" s="147" t="s">
        <v>12254</v>
      </c>
      <c r="D6" s="147" t="s">
        <v>12255</v>
      </c>
      <c r="E6" s="247">
        <v>2800000</v>
      </c>
      <c r="F6" s="66" t="s">
        <v>118</v>
      </c>
    </row>
    <row r="7" spans="1:6" ht="110.25">
      <c r="A7" s="147">
        <v>2</v>
      </c>
      <c r="B7" s="147" t="s">
        <v>467</v>
      </c>
      <c r="C7" s="147" t="s">
        <v>12256</v>
      </c>
      <c r="D7" s="147" t="s">
        <v>13799</v>
      </c>
      <c r="E7" s="247">
        <v>2059452.53</v>
      </c>
      <c r="F7" s="66" t="s">
        <v>118</v>
      </c>
    </row>
    <row r="8" spans="1:6" ht="31.5">
      <c r="A8" s="147">
        <v>3</v>
      </c>
      <c r="B8" s="147" t="s">
        <v>7</v>
      </c>
      <c r="C8" s="147" t="s">
        <v>12257</v>
      </c>
      <c r="D8" s="147" t="s">
        <v>794</v>
      </c>
      <c r="E8" s="247">
        <v>129600</v>
      </c>
      <c r="F8" s="66" t="s">
        <v>118</v>
      </c>
    </row>
    <row r="9" spans="1:6" ht="31.5">
      <c r="A9" s="147">
        <v>4</v>
      </c>
      <c r="B9" s="147" t="s">
        <v>10</v>
      </c>
      <c r="C9" s="147" t="s">
        <v>12258</v>
      </c>
      <c r="D9" s="147" t="s">
        <v>580</v>
      </c>
      <c r="E9" s="247">
        <v>53400</v>
      </c>
      <c r="F9" s="66" t="s">
        <v>118</v>
      </c>
    </row>
    <row r="10" spans="1:6" ht="31.5">
      <c r="A10" s="147">
        <v>5</v>
      </c>
      <c r="B10" s="147" t="s">
        <v>12</v>
      </c>
      <c r="C10" s="147" t="s">
        <v>12259</v>
      </c>
      <c r="D10" s="147" t="s">
        <v>12260</v>
      </c>
      <c r="E10" s="247">
        <v>1500000</v>
      </c>
      <c r="F10" s="66" t="s">
        <v>118</v>
      </c>
    </row>
    <row r="11" spans="1:6" ht="15.75" customHeight="1">
      <c r="A11" s="147"/>
      <c r="B11" s="2192" t="s">
        <v>4132</v>
      </c>
      <c r="C11" s="2193"/>
      <c r="D11" s="2194"/>
      <c r="E11" s="147"/>
      <c r="F11" s="66" t="s">
        <v>12261</v>
      </c>
    </row>
    <row r="12" spans="1:6" ht="94.5">
      <c r="A12" s="147">
        <v>6</v>
      </c>
      <c r="B12" s="147" t="s">
        <v>12</v>
      </c>
      <c r="C12" s="147" t="s">
        <v>12262</v>
      </c>
      <c r="D12" s="147" t="s">
        <v>12263</v>
      </c>
      <c r="E12" s="247">
        <v>1500000</v>
      </c>
      <c r="F12" s="66" t="s">
        <v>118</v>
      </c>
    </row>
    <row r="13" spans="1:6" ht="78.75">
      <c r="A13" s="147">
        <v>7</v>
      </c>
      <c r="B13" s="147" t="s">
        <v>5</v>
      </c>
      <c r="C13" s="147" t="s">
        <v>12264</v>
      </c>
      <c r="D13" s="147" t="s">
        <v>13792</v>
      </c>
      <c r="E13" s="247">
        <v>500000</v>
      </c>
      <c r="F13" s="66" t="s">
        <v>118</v>
      </c>
    </row>
    <row r="14" spans="1:6" ht="78.75">
      <c r="A14" s="147">
        <v>8</v>
      </c>
      <c r="B14" s="147" t="s">
        <v>12265</v>
      </c>
      <c r="C14" s="147" t="s">
        <v>12266</v>
      </c>
      <c r="D14" s="147" t="s">
        <v>13798</v>
      </c>
      <c r="E14" s="247">
        <v>1271226.27</v>
      </c>
      <c r="F14" s="66" t="s">
        <v>118</v>
      </c>
    </row>
    <row r="15" spans="1:6" ht="19.5" customHeight="1">
      <c r="A15" s="147"/>
      <c r="B15" s="377" t="s">
        <v>143</v>
      </c>
      <c r="C15" s="147"/>
      <c r="D15" s="147"/>
      <c r="E15" s="147"/>
      <c r="F15" s="66" t="s">
        <v>12261</v>
      </c>
    </row>
    <row r="16" spans="1:6" ht="63">
      <c r="A16" s="147">
        <v>9</v>
      </c>
      <c r="B16" s="147" t="s">
        <v>195</v>
      </c>
      <c r="C16" s="147" t="s">
        <v>12267</v>
      </c>
      <c r="D16" s="147" t="s">
        <v>12268</v>
      </c>
      <c r="E16" s="247">
        <v>5738993.4500000002</v>
      </c>
      <c r="F16" s="66" t="s">
        <v>118</v>
      </c>
    </row>
    <row r="17" spans="1:6">
      <c r="A17" s="147"/>
      <c r="B17" s="377" t="s">
        <v>593</v>
      </c>
      <c r="C17" s="147"/>
      <c r="D17" s="147"/>
      <c r="E17" s="147"/>
      <c r="F17" s="66" t="s">
        <v>12261</v>
      </c>
    </row>
    <row r="18" spans="1:6" ht="47.25">
      <c r="A18" s="147">
        <v>10</v>
      </c>
      <c r="B18" s="147" t="s">
        <v>39</v>
      </c>
      <c r="C18" s="147" t="s">
        <v>12269</v>
      </c>
      <c r="D18" s="147" t="s">
        <v>12270</v>
      </c>
      <c r="E18" s="247">
        <v>17246714</v>
      </c>
      <c r="F18" s="66" t="s">
        <v>118</v>
      </c>
    </row>
    <row r="19" spans="1:6" ht="47.25">
      <c r="A19" s="147">
        <v>11</v>
      </c>
      <c r="B19" s="147" t="s">
        <v>596</v>
      </c>
      <c r="C19" s="147" t="s">
        <v>12271</v>
      </c>
      <c r="D19" s="147" t="s">
        <v>12270</v>
      </c>
      <c r="E19" s="247">
        <v>13164306.43</v>
      </c>
      <c r="F19" s="66" t="s">
        <v>118</v>
      </c>
    </row>
    <row r="20" spans="1:6" ht="31.5">
      <c r="A20" s="147">
        <v>12</v>
      </c>
      <c r="B20" s="147" t="s">
        <v>12272</v>
      </c>
      <c r="C20" s="147" t="s">
        <v>12273</v>
      </c>
      <c r="D20" s="147" t="s">
        <v>12274</v>
      </c>
      <c r="E20" s="247">
        <v>603286</v>
      </c>
      <c r="F20" s="66" t="s">
        <v>4</v>
      </c>
    </row>
    <row r="21" spans="1:6">
      <c r="A21" s="147"/>
      <c r="B21" s="377" t="s">
        <v>555</v>
      </c>
      <c r="C21" s="147"/>
      <c r="D21" s="147"/>
      <c r="E21" s="147"/>
      <c r="F21" s="66" t="s">
        <v>12261</v>
      </c>
    </row>
    <row r="22" spans="1:6" ht="409.5">
      <c r="A22" s="147">
        <v>13</v>
      </c>
      <c r="B22" s="147" t="s">
        <v>12275</v>
      </c>
      <c r="C22" s="147" t="s">
        <v>12276</v>
      </c>
      <c r="D22" s="147" t="s">
        <v>13797</v>
      </c>
      <c r="E22" s="247">
        <v>2180817.5099999998</v>
      </c>
      <c r="F22" s="66" t="s">
        <v>118</v>
      </c>
    </row>
    <row r="23" spans="1:6" ht="18" customHeight="1">
      <c r="A23" s="147"/>
      <c r="B23" s="2192" t="s">
        <v>930</v>
      </c>
      <c r="C23" s="2194"/>
      <c r="D23" s="147"/>
      <c r="E23" s="147"/>
      <c r="F23" s="66" t="s">
        <v>12261</v>
      </c>
    </row>
    <row r="24" spans="1:6" ht="393.75">
      <c r="A24" s="147">
        <v>14</v>
      </c>
      <c r="B24" s="147" t="s">
        <v>581</v>
      </c>
      <c r="C24" s="147" t="s">
        <v>12277</v>
      </c>
      <c r="D24" s="147" t="s">
        <v>13791</v>
      </c>
      <c r="E24" s="247">
        <v>2180817.5099999998</v>
      </c>
      <c r="F24" s="66" t="s">
        <v>118</v>
      </c>
    </row>
    <row r="25" spans="1:6">
      <c r="A25" s="147"/>
      <c r="B25" s="2383" t="s">
        <v>810</v>
      </c>
      <c r="C25" s="2383"/>
      <c r="D25" s="147"/>
      <c r="E25" s="147"/>
      <c r="F25" s="66" t="s">
        <v>12261</v>
      </c>
    </row>
    <row r="26" spans="1:6" ht="94.5">
      <c r="A26" s="147">
        <v>15</v>
      </c>
      <c r="B26" s="147" t="s">
        <v>12278</v>
      </c>
      <c r="C26" s="147" t="s">
        <v>12279</v>
      </c>
      <c r="D26" s="147" t="s">
        <v>13776</v>
      </c>
      <c r="E26" s="247">
        <v>3100000</v>
      </c>
      <c r="F26" s="66" t="s">
        <v>4</v>
      </c>
    </row>
    <row r="27" spans="1:6" ht="47.25">
      <c r="A27" s="147">
        <f>A26+1</f>
        <v>16</v>
      </c>
      <c r="B27" s="147" t="s">
        <v>12280</v>
      </c>
      <c r="C27" s="147" t="s">
        <v>12281</v>
      </c>
      <c r="D27" s="147" t="s">
        <v>12282</v>
      </c>
      <c r="E27" s="247">
        <v>650000</v>
      </c>
      <c r="F27" s="66" t="s">
        <v>4</v>
      </c>
    </row>
    <row r="28" spans="1:6" ht="94.5">
      <c r="A28" s="147">
        <f t="shared" ref="A28:A60" si="0">A27+1</f>
        <v>17</v>
      </c>
      <c r="B28" s="147" t="s">
        <v>4952</v>
      </c>
      <c r="C28" s="147" t="s">
        <v>12283</v>
      </c>
      <c r="D28" s="147" t="s">
        <v>13777</v>
      </c>
      <c r="E28" s="247">
        <v>1000000</v>
      </c>
      <c r="F28" s="66" t="s">
        <v>4</v>
      </c>
    </row>
    <row r="29" spans="1:6" ht="47.25">
      <c r="A29" s="147">
        <f t="shared" si="0"/>
        <v>18</v>
      </c>
      <c r="B29" s="147" t="s">
        <v>12284</v>
      </c>
      <c r="C29" s="147" t="s">
        <v>12285</v>
      </c>
      <c r="D29" s="147" t="s">
        <v>12286</v>
      </c>
      <c r="E29" s="247">
        <v>400000</v>
      </c>
      <c r="F29" s="66" t="s">
        <v>4</v>
      </c>
    </row>
    <row r="30" spans="1:6" ht="63">
      <c r="A30" s="147">
        <f t="shared" si="0"/>
        <v>19</v>
      </c>
      <c r="B30" s="147" t="s">
        <v>12287</v>
      </c>
      <c r="C30" s="147" t="s">
        <v>12288</v>
      </c>
      <c r="D30" s="147" t="s">
        <v>12289</v>
      </c>
      <c r="E30" s="247">
        <v>1000000</v>
      </c>
      <c r="F30" s="66" t="s">
        <v>4</v>
      </c>
    </row>
    <row r="31" spans="1:6" ht="63">
      <c r="A31" s="147">
        <f t="shared" si="0"/>
        <v>20</v>
      </c>
      <c r="B31" s="147" t="s">
        <v>12290</v>
      </c>
      <c r="C31" s="147" t="s">
        <v>12291</v>
      </c>
      <c r="D31" s="147" t="s">
        <v>12292</v>
      </c>
      <c r="E31" s="247">
        <v>406160</v>
      </c>
      <c r="F31" s="66" t="s">
        <v>118</v>
      </c>
    </row>
    <row r="32" spans="1:6" ht="31.5">
      <c r="A32" s="147">
        <f t="shared" si="0"/>
        <v>21</v>
      </c>
      <c r="B32" s="147" t="s">
        <v>12293</v>
      </c>
      <c r="C32" s="147" t="s">
        <v>12294</v>
      </c>
      <c r="D32" s="147" t="s">
        <v>12295</v>
      </c>
      <c r="E32" s="247">
        <v>600000</v>
      </c>
      <c r="F32" s="66" t="s">
        <v>4</v>
      </c>
    </row>
    <row r="33" spans="1:6" ht="47.25">
      <c r="A33" s="147">
        <f t="shared" si="0"/>
        <v>22</v>
      </c>
      <c r="B33" s="147" t="s">
        <v>12296</v>
      </c>
      <c r="C33" s="147" t="s">
        <v>12297</v>
      </c>
      <c r="D33" s="147" t="s">
        <v>12298</v>
      </c>
      <c r="E33" s="247">
        <v>800000</v>
      </c>
      <c r="F33" s="66" t="s">
        <v>4</v>
      </c>
    </row>
    <row r="34" spans="1:6" ht="126">
      <c r="A34" s="147">
        <f t="shared" si="0"/>
        <v>23</v>
      </c>
      <c r="B34" s="147" t="s">
        <v>12299</v>
      </c>
      <c r="C34" s="147" t="s">
        <v>12300</v>
      </c>
      <c r="D34" s="147" t="s">
        <v>13778</v>
      </c>
      <c r="E34" s="247">
        <v>1325000</v>
      </c>
      <c r="F34" s="66" t="s">
        <v>4</v>
      </c>
    </row>
    <row r="35" spans="1:6" ht="78.75">
      <c r="A35" s="147">
        <f t="shared" si="0"/>
        <v>24</v>
      </c>
      <c r="B35" s="147" t="s">
        <v>12301</v>
      </c>
      <c r="C35" s="147" t="s">
        <v>12302</v>
      </c>
      <c r="D35" s="147" t="s">
        <v>12303</v>
      </c>
      <c r="E35" s="247">
        <v>1100000</v>
      </c>
      <c r="F35" s="66" t="s">
        <v>4</v>
      </c>
    </row>
    <row r="36" spans="1:6" ht="78.75">
      <c r="A36" s="147">
        <f t="shared" si="0"/>
        <v>25</v>
      </c>
      <c r="B36" s="147" t="s">
        <v>12304</v>
      </c>
      <c r="C36" s="147" t="s">
        <v>12305</v>
      </c>
      <c r="D36" s="147" t="s">
        <v>12306</v>
      </c>
      <c r="E36" s="247">
        <v>712500</v>
      </c>
      <c r="F36" s="66" t="s">
        <v>4</v>
      </c>
    </row>
    <row r="37" spans="1:6" ht="94.5">
      <c r="A37" s="147">
        <f>A36+1</f>
        <v>26</v>
      </c>
      <c r="B37" s="147" t="s">
        <v>12307</v>
      </c>
      <c r="C37" s="147" t="s">
        <v>12308</v>
      </c>
      <c r="D37" s="147" t="s">
        <v>13779</v>
      </c>
      <c r="E37" s="247">
        <v>1125000</v>
      </c>
      <c r="F37" s="66" t="s">
        <v>4</v>
      </c>
    </row>
    <row r="38" spans="1:6" ht="47.25">
      <c r="A38" s="147">
        <f t="shared" si="0"/>
        <v>27</v>
      </c>
      <c r="B38" s="147" t="s">
        <v>12309</v>
      </c>
      <c r="C38" s="147" t="s">
        <v>12310</v>
      </c>
      <c r="D38" s="147" t="s">
        <v>12311</v>
      </c>
      <c r="E38" s="247">
        <v>1950000</v>
      </c>
      <c r="F38" s="66" t="s">
        <v>4</v>
      </c>
    </row>
    <row r="39" spans="1:6" ht="47.25">
      <c r="A39" s="147">
        <f t="shared" si="0"/>
        <v>28</v>
      </c>
      <c r="B39" s="147" t="s">
        <v>12312</v>
      </c>
      <c r="C39" s="147" t="s">
        <v>12313</v>
      </c>
      <c r="D39" s="147" t="s">
        <v>12314</v>
      </c>
      <c r="E39" s="247">
        <v>1500000</v>
      </c>
      <c r="F39" s="66" t="s">
        <v>4</v>
      </c>
    </row>
    <row r="40" spans="1:6" ht="47.25">
      <c r="A40" s="147">
        <f t="shared" si="0"/>
        <v>29</v>
      </c>
      <c r="B40" s="147" t="s">
        <v>12315</v>
      </c>
      <c r="C40" s="147" t="s">
        <v>12316</v>
      </c>
      <c r="D40" s="147" t="s">
        <v>12317</v>
      </c>
      <c r="E40" s="247">
        <v>1300000</v>
      </c>
      <c r="F40" s="66" t="s">
        <v>4</v>
      </c>
    </row>
    <row r="41" spans="1:6" ht="47.25">
      <c r="A41" s="147">
        <f t="shared" si="0"/>
        <v>30</v>
      </c>
      <c r="B41" s="147" t="s">
        <v>12318</v>
      </c>
      <c r="C41" s="147" t="s">
        <v>12319</v>
      </c>
      <c r="D41" s="147" t="s">
        <v>12320</v>
      </c>
      <c r="E41" s="247">
        <v>1300000</v>
      </c>
      <c r="F41" s="66" t="s">
        <v>4</v>
      </c>
    </row>
    <row r="42" spans="1:6" ht="126">
      <c r="A42" s="147">
        <f>A41+1</f>
        <v>31</v>
      </c>
      <c r="B42" s="147" t="s">
        <v>12321</v>
      </c>
      <c r="C42" s="147" t="s">
        <v>12322</v>
      </c>
      <c r="D42" s="147" t="s">
        <v>13780</v>
      </c>
      <c r="E42" s="247">
        <v>2550000</v>
      </c>
      <c r="F42" s="66" t="s">
        <v>4</v>
      </c>
    </row>
    <row r="43" spans="1:6" ht="110.25">
      <c r="A43" s="147">
        <f t="shared" si="0"/>
        <v>32</v>
      </c>
      <c r="B43" s="147" t="s">
        <v>12323</v>
      </c>
      <c r="C43" s="147" t="s">
        <v>12324</v>
      </c>
      <c r="D43" s="147" t="s">
        <v>13781</v>
      </c>
      <c r="E43" s="247">
        <v>1400000</v>
      </c>
      <c r="F43" s="66" t="s">
        <v>4</v>
      </c>
    </row>
    <row r="44" spans="1:6" ht="78.75">
      <c r="A44" s="147">
        <f>A43+1</f>
        <v>33</v>
      </c>
      <c r="B44" s="147" t="s">
        <v>12325</v>
      </c>
      <c r="C44" s="147" t="s">
        <v>12326</v>
      </c>
      <c r="D44" s="147" t="s">
        <v>13782</v>
      </c>
      <c r="E44" s="247">
        <v>262500</v>
      </c>
      <c r="F44" s="66" t="s">
        <v>118</v>
      </c>
    </row>
    <row r="45" spans="1:6" ht="78.75">
      <c r="A45" s="147">
        <f t="shared" si="0"/>
        <v>34</v>
      </c>
      <c r="B45" s="147" t="s">
        <v>12327</v>
      </c>
      <c r="C45" s="147" t="s">
        <v>12328</v>
      </c>
      <c r="D45" s="147" t="s">
        <v>13783</v>
      </c>
      <c r="E45" s="247">
        <v>220500</v>
      </c>
      <c r="F45" s="66" t="s">
        <v>118</v>
      </c>
    </row>
    <row r="46" spans="1:6" ht="78.75">
      <c r="A46" s="147">
        <f t="shared" si="0"/>
        <v>35</v>
      </c>
      <c r="B46" s="147" t="s">
        <v>12329</v>
      </c>
      <c r="C46" s="147" t="s">
        <v>12330</v>
      </c>
      <c r="D46" s="147" t="s">
        <v>13784</v>
      </c>
      <c r="E46" s="247">
        <v>312500</v>
      </c>
      <c r="F46" s="66" t="s">
        <v>118</v>
      </c>
    </row>
    <row r="47" spans="1:6" ht="63">
      <c r="A47" s="147">
        <f>A46+1</f>
        <v>36</v>
      </c>
      <c r="B47" s="147" t="s">
        <v>12331</v>
      </c>
      <c r="C47" s="147" t="s">
        <v>12332</v>
      </c>
      <c r="D47" s="147" t="s">
        <v>12333</v>
      </c>
      <c r="E47" s="247">
        <v>530000</v>
      </c>
      <c r="F47" s="66" t="s">
        <v>118</v>
      </c>
    </row>
    <row r="48" spans="1:6" ht="78.75">
      <c r="A48" s="147">
        <f t="shared" si="0"/>
        <v>37</v>
      </c>
      <c r="B48" s="147" t="s">
        <v>12334</v>
      </c>
      <c r="C48" s="147" t="s">
        <v>12335</v>
      </c>
      <c r="D48" s="147" t="s">
        <v>13785</v>
      </c>
      <c r="E48" s="247">
        <v>1250000</v>
      </c>
      <c r="F48" s="66" t="s">
        <v>118</v>
      </c>
    </row>
    <row r="49" spans="1:6" ht="47.25">
      <c r="A49" s="147">
        <f t="shared" si="0"/>
        <v>38</v>
      </c>
      <c r="B49" s="147" t="s">
        <v>12336</v>
      </c>
      <c r="C49" s="147" t="s">
        <v>12337</v>
      </c>
      <c r="D49" s="147" t="s">
        <v>12338</v>
      </c>
      <c r="E49" s="247">
        <v>800000</v>
      </c>
      <c r="F49" s="66" t="s">
        <v>118</v>
      </c>
    </row>
    <row r="50" spans="1:6" ht="47.25">
      <c r="A50" s="147">
        <f t="shared" si="0"/>
        <v>39</v>
      </c>
      <c r="B50" s="147" t="s">
        <v>12339</v>
      </c>
      <c r="C50" s="147" t="s">
        <v>12340</v>
      </c>
      <c r="D50" s="147" t="s">
        <v>12338</v>
      </c>
      <c r="E50" s="247">
        <v>400000</v>
      </c>
      <c r="F50" s="66" t="s">
        <v>118</v>
      </c>
    </row>
    <row r="51" spans="1:6" ht="63">
      <c r="A51" s="147">
        <f t="shared" si="0"/>
        <v>40</v>
      </c>
      <c r="B51" s="147" t="s">
        <v>12341</v>
      </c>
      <c r="C51" s="147" t="s">
        <v>12342</v>
      </c>
      <c r="D51" s="147" t="s">
        <v>12343</v>
      </c>
      <c r="E51" s="247">
        <v>150000</v>
      </c>
      <c r="F51" s="66" t="s">
        <v>118</v>
      </c>
    </row>
    <row r="52" spans="1:6" ht="63">
      <c r="A52" s="147">
        <f t="shared" si="0"/>
        <v>41</v>
      </c>
      <c r="B52" s="147" t="s">
        <v>12344</v>
      </c>
      <c r="C52" s="147" t="s">
        <v>12345</v>
      </c>
      <c r="D52" s="147" t="s">
        <v>12343</v>
      </c>
      <c r="E52" s="247">
        <v>150000</v>
      </c>
      <c r="F52" s="66" t="s">
        <v>118</v>
      </c>
    </row>
    <row r="53" spans="1:6" ht="126">
      <c r="A53" s="147">
        <f>A52+1</f>
        <v>42</v>
      </c>
      <c r="B53" s="147" t="s">
        <v>12346</v>
      </c>
      <c r="C53" s="147" t="s">
        <v>12347</v>
      </c>
      <c r="D53" s="147" t="s">
        <v>13793</v>
      </c>
      <c r="E53" s="247">
        <v>1087500</v>
      </c>
      <c r="F53" s="66" t="s">
        <v>4</v>
      </c>
    </row>
    <row r="54" spans="1:6" ht="47.25">
      <c r="A54" s="147">
        <f t="shared" si="0"/>
        <v>43</v>
      </c>
      <c r="B54" s="147" t="s">
        <v>12348</v>
      </c>
      <c r="C54" s="147" t="s">
        <v>12349</v>
      </c>
      <c r="D54" s="147" t="s">
        <v>12350</v>
      </c>
      <c r="E54" s="247">
        <v>200000</v>
      </c>
      <c r="F54" s="66" t="s">
        <v>118</v>
      </c>
    </row>
    <row r="55" spans="1:6" ht="47.25">
      <c r="A55" s="147">
        <f t="shared" si="0"/>
        <v>44</v>
      </c>
      <c r="B55" s="147" t="s">
        <v>12351</v>
      </c>
      <c r="C55" s="147" t="s">
        <v>12352</v>
      </c>
      <c r="D55" s="147" t="s">
        <v>12353</v>
      </c>
      <c r="E55" s="247">
        <v>900000</v>
      </c>
      <c r="F55" s="66" t="s">
        <v>4</v>
      </c>
    </row>
    <row r="56" spans="1:6" ht="31.5">
      <c r="A56" s="147">
        <f t="shared" si="0"/>
        <v>45</v>
      </c>
      <c r="B56" s="147" t="s">
        <v>12354</v>
      </c>
      <c r="C56" s="147" t="s">
        <v>12355</v>
      </c>
      <c r="D56" s="147" t="s">
        <v>12356</v>
      </c>
      <c r="E56" s="247">
        <v>62500</v>
      </c>
      <c r="F56" s="66" t="s">
        <v>4</v>
      </c>
    </row>
    <row r="57" spans="1:6" ht="47.25">
      <c r="A57" s="147">
        <f t="shared" si="0"/>
        <v>46</v>
      </c>
      <c r="B57" s="147" t="s">
        <v>12357</v>
      </c>
      <c r="C57" s="147" t="s">
        <v>12358</v>
      </c>
      <c r="D57" s="147" t="s">
        <v>12359</v>
      </c>
      <c r="E57" s="247">
        <v>50000</v>
      </c>
      <c r="F57" s="66" t="s">
        <v>4</v>
      </c>
    </row>
    <row r="58" spans="1:6" ht="63">
      <c r="A58" s="147">
        <f t="shared" si="0"/>
        <v>47</v>
      </c>
      <c r="B58" s="147" t="s">
        <v>12360</v>
      </c>
      <c r="C58" s="147" t="s">
        <v>12361</v>
      </c>
      <c r="D58" s="147" t="s">
        <v>12359</v>
      </c>
      <c r="E58" s="247">
        <v>50000</v>
      </c>
      <c r="F58" s="66" t="s">
        <v>4</v>
      </c>
    </row>
    <row r="59" spans="1:6" ht="63">
      <c r="A59" s="147">
        <f t="shared" si="0"/>
        <v>48</v>
      </c>
      <c r="B59" s="147" t="s">
        <v>12362</v>
      </c>
      <c r="C59" s="147" t="s">
        <v>12363</v>
      </c>
      <c r="D59" s="147" t="s">
        <v>12364</v>
      </c>
      <c r="E59" s="247">
        <v>650000</v>
      </c>
      <c r="F59" s="66" t="s">
        <v>4</v>
      </c>
    </row>
    <row r="60" spans="1:6" ht="47.25">
      <c r="A60" s="147">
        <f t="shared" si="0"/>
        <v>49</v>
      </c>
      <c r="B60" s="147" t="s">
        <v>12365</v>
      </c>
      <c r="C60" s="147" t="s">
        <v>12363</v>
      </c>
      <c r="D60" s="147" t="s">
        <v>12359</v>
      </c>
      <c r="E60" s="247">
        <v>50000</v>
      </c>
      <c r="F60" s="66" t="s">
        <v>4</v>
      </c>
    </row>
    <row r="61" spans="1:6" ht="47.25">
      <c r="A61" s="147">
        <v>50</v>
      </c>
      <c r="B61" s="147" t="s">
        <v>12346</v>
      </c>
      <c r="C61" s="147" t="s">
        <v>17674</v>
      </c>
      <c r="D61" s="147" t="s">
        <v>3357</v>
      </c>
      <c r="E61" s="247">
        <v>1950000</v>
      </c>
      <c r="F61" s="66" t="s">
        <v>4</v>
      </c>
    </row>
    <row r="62" spans="1:6">
      <c r="A62" s="147"/>
      <c r="B62" s="2383" t="s">
        <v>535</v>
      </c>
      <c r="C62" s="2383"/>
      <c r="D62" s="147" t="s">
        <v>12261</v>
      </c>
      <c r="E62" s="147"/>
      <c r="F62" s="66" t="s">
        <v>12261</v>
      </c>
    </row>
    <row r="63" spans="1:6" ht="47.25">
      <c r="A63" s="147">
        <v>51</v>
      </c>
      <c r="B63" s="147" t="s">
        <v>12366</v>
      </c>
      <c r="C63" s="147" t="s">
        <v>12367</v>
      </c>
      <c r="D63" s="147" t="s">
        <v>12368</v>
      </c>
      <c r="E63" s="247">
        <v>650000</v>
      </c>
      <c r="F63" s="66" t="s">
        <v>4</v>
      </c>
    </row>
    <row r="64" spans="1:6" ht="47.25">
      <c r="A64" s="147">
        <v>52</v>
      </c>
      <c r="B64" s="147" t="s">
        <v>12369</v>
      </c>
      <c r="C64" s="147" t="s">
        <v>12370</v>
      </c>
      <c r="D64" s="147" t="s">
        <v>12371</v>
      </c>
      <c r="E64" s="247">
        <v>1500000</v>
      </c>
      <c r="F64" s="66" t="s">
        <v>4</v>
      </c>
    </row>
    <row r="65" spans="1:6" ht="47.25">
      <c r="A65" s="147">
        <v>53</v>
      </c>
      <c r="B65" s="147" t="s">
        <v>12372</v>
      </c>
      <c r="C65" s="147" t="s">
        <v>12373</v>
      </c>
      <c r="D65" s="147" t="s">
        <v>12374</v>
      </c>
      <c r="E65" s="247">
        <v>2000000</v>
      </c>
      <c r="F65" s="66" t="s">
        <v>4</v>
      </c>
    </row>
    <row r="66" spans="1:6" ht="63">
      <c r="A66" s="147">
        <v>54</v>
      </c>
      <c r="B66" s="147" t="s">
        <v>12375</v>
      </c>
      <c r="C66" s="147" t="s">
        <v>12376</v>
      </c>
      <c r="D66" s="147" t="s">
        <v>13786</v>
      </c>
      <c r="E66" s="247">
        <v>1000000</v>
      </c>
      <c r="F66" s="66" t="s">
        <v>4</v>
      </c>
    </row>
    <row r="67" spans="1:6" ht="78.75">
      <c r="A67" s="147">
        <v>55</v>
      </c>
      <c r="B67" s="147" t="s">
        <v>12377</v>
      </c>
      <c r="C67" s="147" t="s">
        <v>12378</v>
      </c>
      <c r="D67" s="147" t="s">
        <v>13787</v>
      </c>
      <c r="E67" s="247">
        <v>2900000</v>
      </c>
      <c r="F67" s="66" t="s">
        <v>4</v>
      </c>
    </row>
    <row r="68" spans="1:6" ht="47.25">
      <c r="A68" s="147">
        <v>56</v>
      </c>
      <c r="B68" s="147" t="s">
        <v>12379</v>
      </c>
      <c r="C68" s="147" t="s">
        <v>12380</v>
      </c>
      <c r="D68" s="147" t="s">
        <v>12381</v>
      </c>
      <c r="E68" s="247">
        <f>6000000+5819000</f>
        <v>11819000</v>
      </c>
      <c r="F68" s="66" t="s">
        <v>763</v>
      </c>
    </row>
    <row r="69" spans="1:6" ht="47.25">
      <c r="A69" s="147">
        <v>57</v>
      </c>
      <c r="B69" s="147" t="s">
        <v>12379</v>
      </c>
      <c r="C69" s="147" t="s">
        <v>12382</v>
      </c>
      <c r="D69" s="147" t="s">
        <v>12383</v>
      </c>
      <c r="E69" s="247">
        <v>2325061.8199999998</v>
      </c>
      <c r="F69" s="66" t="s">
        <v>118</v>
      </c>
    </row>
    <row r="70" spans="1:6" ht="47.25">
      <c r="A70" s="147">
        <v>58</v>
      </c>
      <c r="B70" s="147" t="s">
        <v>12384</v>
      </c>
      <c r="C70" s="147" t="s">
        <v>12385</v>
      </c>
      <c r="D70" s="147" t="s">
        <v>12386</v>
      </c>
      <c r="E70" s="247">
        <v>550000</v>
      </c>
      <c r="F70" s="66" t="s">
        <v>118</v>
      </c>
    </row>
    <row r="71" spans="1:6" ht="47.25">
      <c r="A71" s="147">
        <v>59</v>
      </c>
      <c r="B71" s="147" t="s">
        <v>12387</v>
      </c>
      <c r="C71" s="147" t="s">
        <v>12388</v>
      </c>
      <c r="D71" s="147" t="s">
        <v>12389</v>
      </c>
      <c r="E71" s="247">
        <v>1000000</v>
      </c>
      <c r="F71" s="66" t="s">
        <v>118</v>
      </c>
    </row>
    <row r="72" spans="1:6" ht="72.75" customHeight="1">
      <c r="A72" s="147">
        <v>60</v>
      </c>
      <c r="B72" s="147" t="s">
        <v>12387</v>
      </c>
      <c r="C72" s="147" t="s">
        <v>12390</v>
      </c>
      <c r="D72" s="147" t="s">
        <v>13788</v>
      </c>
      <c r="E72" s="247">
        <v>200000</v>
      </c>
      <c r="F72" s="66" t="s">
        <v>118</v>
      </c>
    </row>
    <row r="73" spans="1:6" ht="89.25" customHeight="1">
      <c r="A73" s="147">
        <v>61</v>
      </c>
      <c r="B73" s="147" t="s">
        <v>12391</v>
      </c>
      <c r="C73" s="147" t="s">
        <v>12392</v>
      </c>
      <c r="D73" s="147" t="s">
        <v>12393</v>
      </c>
      <c r="E73" s="247">
        <v>1000000</v>
      </c>
      <c r="F73" s="66" t="s">
        <v>118</v>
      </c>
    </row>
    <row r="74" spans="1:6" ht="89.25" customHeight="1">
      <c r="A74" s="147">
        <v>62</v>
      </c>
      <c r="B74" s="147" t="s">
        <v>13789</v>
      </c>
      <c r="C74" s="147" t="s">
        <v>12394</v>
      </c>
      <c r="D74" s="147" t="s">
        <v>12395</v>
      </c>
      <c r="E74" s="247">
        <v>700000</v>
      </c>
      <c r="F74" s="66" t="s">
        <v>118</v>
      </c>
    </row>
    <row r="75" spans="1:6">
      <c r="A75" s="147"/>
      <c r="B75" s="100" t="s">
        <v>662</v>
      </c>
      <c r="C75" s="60"/>
      <c r="D75" s="60"/>
      <c r="E75" s="587"/>
      <c r="F75" s="115" t="s">
        <v>12261</v>
      </c>
    </row>
    <row r="76" spans="1:6" ht="69" customHeight="1">
      <c r="A76" s="147">
        <v>63</v>
      </c>
      <c r="B76" s="60" t="s">
        <v>12396</v>
      </c>
      <c r="C76" s="107" t="s">
        <v>12397</v>
      </c>
      <c r="D76" s="60" t="s">
        <v>12398</v>
      </c>
      <c r="E76" s="61">
        <v>224040</v>
      </c>
      <c r="F76" s="115" t="s">
        <v>118</v>
      </c>
    </row>
    <row r="77" spans="1:6" ht="70.5" customHeight="1">
      <c r="A77" s="147">
        <v>64</v>
      </c>
      <c r="B77" s="60" t="s">
        <v>12399</v>
      </c>
      <c r="C77" s="107" t="s">
        <v>12400</v>
      </c>
      <c r="D77" s="60" t="s">
        <v>13800</v>
      </c>
      <c r="E77" s="61">
        <v>700000</v>
      </c>
      <c r="F77" s="115" t="s">
        <v>118</v>
      </c>
    </row>
    <row r="78" spans="1:6" ht="70.5" customHeight="1">
      <c r="A78" s="147">
        <v>65</v>
      </c>
      <c r="B78" s="60" t="s">
        <v>12401</v>
      </c>
      <c r="C78" s="107" t="s">
        <v>12402</v>
      </c>
      <c r="D78" s="60" t="s">
        <v>13790</v>
      </c>
      <c r="E78" s="61">
        <v>250000</v>
      </c>
      <c r="F78" s="115" t="s">
        <v>118</v>
      </c>
    </row>
    <row r="79" spans="1:6">
      <c r="A79" s="764"/>
      <c r="B79" s="2383" t="s">
        <v>15</v>
      </c>
      <c r="C79" s="2383"/>
      <c r="D79" s="2383"/>
      <c r="E79" s="415">
        <f>SUM(E6:E78)</f>
        <v>109040875.51999998</v>
      </c>
      <c r="F79" s="66"/>
    </row>
    <row r="80" spans="1:6" ht="16.5" customHeight="1">
      <c r="A80" s="2168" t="s">
        <v>3665</v>
      </c>
      <c r="B80" s="2168"/>
      <c r="C80" s="2168"/>
      <c r="D80" s="2168"/>
      <c r="E80" s="2168"/>
      <c r="F80" s="2168"/>
    </row>
    <row r="81" spans="1:6" ht="69.75" customHeight="1">
      <c r="A81" s="2168" t="s">
        <v>3666</v>
      </c>
      <c r="B81" s="2168"/>
      <c r="C81" s="2168"/>
      <c r="D81" s="2168" t="s">
        <v>3667</v>
      </c>
      <c r="E81" s="2168"/>
      <c r="F81" s="2168"/>
    </row>
    <row r="82" spans="1:6" ht="77.25" customHeight="1">
      <c r="A82" s="2143" t="s">
        <v>7569</v>
      </c>
      <c r="B82" s="2143"/>
      <c r="C82" s="2143"/>
      <c r="D82" s="2143" t="s">
        <v>1392</v>
      </c>
      <c r="E82" s="2143"/>
      <c r="F82" s="2143"/>
    </row>
    <row r="89" spans="1:6">
      <c r="A89" s="764">
        <f>A88+1</f>
        <v>1</v>
      </c>
      <c r="B89" s="10"/>
      <c r="C89" s="10"/>
      <c r="D89" s="10"/>
      <c r="E89" s="10"/>
      <c r="F89" s="10"/>
    </row>
    <row r="93" spans="1:6">
      <c r="E93" s="765"/>
    </row>
    <row r="96" spans="1:6">
      <c r="E96" s="658"/>
    </row>
  </sheetData>
  <mergeCells count="14">
    <mergeCell ref="A80:F80"/>
    <mergeCell ref="A81:C81"/>
    <mergeCell ref="D81:F81"/>
    <mergeCell ref="A82:C82"/>
    <mergeCell ref="D82:F82"/>
    <mergeCell ref="B62:C62"/>
    <mergeCell ref="B79:D79"/>
    <mergeCell ref="A1:F1"/>
    <mergeCell ref="A2:F2"/>
    <mergeCell ref="A3:F3"/>
    <mergeCell ref="B5:D5"/>
    <mergeCell ref="B25:C25"/>
    <mergeCell ref="B23:C23"/>
    <mergeCell ref="B11:D11"/>
  </mergeCells>
  <pageMargins left="0.7" right="0.7" top="0.75" bottom="0.75" header="0.3" footer="0.3"/>
  <pageSetup orientation="landscape" r:id="rId1"/>
  <headerFooter>
    <oddFooter>Page &amp;P of &amp;N</oddFooter>
  </headerFooter>
</worksheet>
</file>

<file path=xl/worksheets/sheet254.xml><?xml version="1.0" encoding="utf-8"?>
<worksheet xmlns="http://schemas.openxmlformats.org/spreadsheetml/2006/main" xmlns:r="http://schemas.openxmlformats.org/officeDocument/2006/relationships">
  <sheetPr>
    <tabColor theme="5" tint="-0.499984740745262"/>
  </sheetPr>
  <dimension ref="A1:F173"/>
  <sheetViews>
    <sheetView topLeftCell="A157" workbookViewId="0">
      <selection activeCell="K176" sqref="K176"/>
    </sheetView>
  </sheetViews>
  <sheetFormatPr defaultRowHeight="15"/>
  <cols>
    <col min="1" max="1" width="6.85546875" style="1053" customWidth="1"/>
    <col min="2" max="2" width="15.85546875" style="1053" customWidth="1"/>
    <col min="3" max="3" width="42.28515625" style="1053" customWidth="1"/>
    <col min="4" max="4" width="24.28515625" style="1053" customWidth="1"/>
    <col min="5" max="5" width="22.42578125" style="237" customWidth="1"/>
    <col min="6" max="6" width="10.5703125" style="236" customWidth="1"/>
    <col min="7" max="16384" width="9.140625" style="1053"/>
  </cols>
  <sheetData>
    <row r="1" spans="1:6" ht="15.75">
      <c r="A1" s="2197" t="s">
        <v>11134</v>
      </c>
      <c r="B1" s="2197"/>
      <c r="C1" s="2197"/>
      <c r="D1" s="2197"/>
      <c r="E1" s="2197"/>
      <c r="F1" s="2197"/>
    </row>
    <row r="2" spans="1:6" ht="15.75">
      <c r="A2" s="2197" t="s">
        <v>16027</v>
      </c>
      <c r="B2" s="2197"/>
      <c r="C2" s="2197"/>
      <c r="D2" s="2197"/>
      <c r="E2" s="2197"/>
      <c r="F2" s="2197"/>
    </row>
    <row r="3" spans="1:6" ht="15.75">
      <c r="A3" s="2197" t="s">
        <v>140</v>
      </c>
      <c r="B3" s="2197"/>
      <c r="C3" s="2197"/>
      <c r="D3" s="2197"/>
      <c r="E3" s="2197"/>
      <c r="F3" s="2197"/>
    </row>
    <row r="4" spans="1:6" ht="28.5">
      <c r="A4" s="285" t="s">
        <v>134</v>
      </c>
      <c r="B4" s="173" t="s">
        <v>135</v>
      </c>
      <c r="C4" s="173" t="s">
        <v>0</v>
      </c>
      <c r="D4" s="173" t="s">
        <v>136</v>
      </c>
      <c r="E4" s="295" t="s">
        <v>16028</v>
      </c>
      <c r="F4" s="253" t="s">
        <v>1646</v>
      </c>
    </row>
    <row r="5" spans="1:6" ht="19.5" customHeight="1">
      <c r="A5" s="173"/>
      <c r="B5" s="2240" t="s">
        <v>139</v>
      </c>
      <c r="C5" s="2242"/>
      <c r="D5" s="173"/>
      <c r="E5" s="295"/>
      <c r="F5" s="253"/>
    </row>
    <row r="6" spans="1:6" ht="31.5">
      <c r="A6" s="50">
        <v>1</v>
      </c>
      <c r="B6" s="50" t="s">
        <v>464</v>
      </c>
      <c r="C6" s="50" t="s">
        <v>16029</v>
      </c>
      <c r="D6" s="50" t="s">
        <v>16030</v>
      </c>
      <c r="E6" s="189">
        <v>3700000</v>
      </c>
      <c r="F6" s="159" t="s">
        <v>466</v>
      </c>
    </row>
    <row r="7" spans="1:6" ht="126">
      <c r="A7" s="50">
        <v>2</v>
      </c>
      <c r="B7" s="50" t="s">
        <v>5</v>
      </c>
      <c r="C7" s="50" t="s">
        <v>16031</v>
      </c>
      <c r="D7" s="50" t="s">
        <v>16032</v>
      </c>
      <c r="E7" s="189">
        <v>642452</v>
      </c>
      <c r="F7" s="159" t="s">
        <v>1810</v>
      </c>
    </row>
    <row r="8" spans="1:6" ht="63">
      <c r="A8" s="50">
        <v>3</v>
      </c>
      <c r="B8" s="50" t="s">
        <v>16033</v>
      </c>
      <c r="C8" s="50" t="s">
        <v>16034</v>
      </c>
      <c r="D8" s="50" t="s">
        <v>16033</v>
      </c>
      <c r="E8" s="189">
        <v>200000</v>
      </c>
      <c r="F8" s="159" t="s">
        <v>466</v>
      </c>
    </row>
    <row r="9" spans="1:6" ht="31.5">
      <c r="A9" s="50">
        <v>4</v>
      </c>
      <c r="B9" s="50" t="s">
        <v>7</v>
      </c>
      <c r="C9" s="50" t="s">
        <v>16035</v>
      </c>
      <c r="D9" s="50" t="s">
        <v>9</v>
      </c>
      <c r="E9" s="189">
        <v>100000</v>
      </c>
      <c r="F9" s="159" t="s">
        <v>1810</v>
      </c>
    </row>
    <row r="10" spans="1:6" ht="31.5">
      <c r="A10" s="50">
        <v>5</v>
      </c>
      <c r="B10" s="50" t="s">
        <v>10</v>
      </c>
      <c r="C10" s="50" t="s">
        <v>16036</v>
      </c>
      <c r="D10" s="50" t="s">
        <v>175</v>
      </c>
      <c r="E10" s="189">
        <v>250000</v>
      </c>
      <c r="F10" s="159" t="s">
        <v>1810</v>
      </c>
    </row>
    <row r="11" spans="1:6" ht="47.25">
      <c r="A11" s="50">
        <v>6</v>
      </c>
      <c r="B11" s="50" t="s">
        <v>12</v>
      </c>
      <c r="C11" s="50" t="s">
        <v>16037</v>
      </c>
      <c r="D11" s="50" t="s">
        <v>14</v>
      </c>
      <c r="E11" s="189">
        <v>1650000</v>
      </c>
      <c r="F11" s="159" t="s">
        <v>466</v>
      </c>
    </row>
    <row r="12" spans="1:6" ht="15.75">
      <c r="A12" s="50"/>
      <c r="B12" s="2215" t="s">
        <v>16038</v>
      </c>
      <c r="C12" s="2276"/>
      <c r="D12" s="50"/>
      <c r="E12" s="189"/>
      <c r="F12" s="159"/>
    </row>
    <row r="13" spans="1:6" ht="78.75">
      <c r="A13" s="50">
        <v>7</v>
      </c>
      <c r="B13" s="50" t="s">
        <v>5</v>
      </c>
      <c r="C13" s="50" t="s">
        <v>16039</v>
      </c>
      <c r="D13" s="50" t="s">
        <v>242</v>
      </c>
      <c r="E13" s="189">
        <v>700000</v>
      </c>
      <c r="F13" s="159" t="s">
        <v>466</v>
      </c>
    </row>
    <row r="14" spans="1:6" ht="47.25">
      <c r="A14" s="50">
        <v>8</v>
      </c>
      <c r="B14" s="50" t="s">
        <v>1817</v>
      </c>
      <c r="C14" s="50" t="s">
        <v>16040</v>
      </c>
      <c r="D14" s="50" t="s">
        <v>14</v>
      </c>
      <c r="E14" s="189">
        <v>1520000</v>
      </c>
      <c r="F14" s="159" t="s">
        <v>466</v>
      </c>
    </row>
    <row r="15" spans="1:6" ht="63">
      <c r="A15" s="50">
        <v>9</v>
      </c>
      <c r="B15" s="50" t="s">
        <v>360</v>
      </c>
      <c r="C15" s="50" t="s">
        <v>16041</v>
      </c>
      <c r="D15" s="50" t="s">
        <v>17807</v>
      </c>
      <c r="E15" s="189">
        <v>1051226</v>
      </c>
      <c r="F15" s="159" t="s">
        <v>466</v>
      </c>
    </row>
    <row r="16" spans="1:6" ht="15.75">
      <c r="A16" s="50"/>
      <c r="B16" s="2215" t="s">
        <v>207</v>
      </c>
      <c r="C16" s="2276"/>
      <c r="D16" s="50"/>
      <c r="E16" s="189"/>
      <c r="F16" s="159"/>
    </row>
    <row r="17" spans="1:6" ht="78.75">
      <c r="A17" s="50">
        <v>10</v>
      </c>
      <c r="B17" s="50" t="s">
        <v>475</v>
      </c>
      <c r="C17" s="50" t="s">
        <v>16042</v>
      </c>
      <c r="D17" s="50" t="s">
        <v>22</v>
      </c>
      <c r="E17" s="106">
        <v>5738993.4500000002</v>
      </c>
      <c r="F17" s="159" t="s">
        <v>118</v>
      </c>
    </row>
    <row r="18" spans="1:6" ht="15.75">
      <c r="A18" s="50"/>
      <c r="B18" s="2215" t="s">
        <v>9851</v>
      </c>
      <c r="C18" s="2276"/>
      <c r="D18" s="50"/>
      <c r="E18" s="106"/>
      <c r="F18" s="159"/>
    </row>
    <row r="19" spans="1:6" ht="47.25">
      <c r="A19" s="50">
        <v>11</v>
      </c>
      <c r="B19" s="51" t="s">
        <v>16043</v>
      </c>
      <c r="C19" s="50" t="s">
        <v>16044</v>
      </c>
      <c r="D19" s="51" t="s">
        <v>16045</v>
      </c>
      <c r="E19" s="193">
        <v>6000000</v>
      </c>
      <c r="F19" s="160" t="s">
        <v>4</v>
      </c>
    </row>
    <row r="20" spans="1:6" ht="15.75">
      <c r="A20" s="50"/>
      <c r="B20" s="2189" t="s">
        <v>593</v>
      </c>
      <c r="C20" s="2249"/>
      <c r="D20" s="51"/>
      <c r="E20" s="193"/>
      <c r="F20" s="160"/>
    </row>
    <row r="21" spans="1:6" ht="47.25">
      <c r="A21" s="50">
        <v>12</v>
      </c>
      <c r="B21" s="50" t="s">
        <v>41</v>
      </c>
      <c r="C21" s="50" t="s">
        <v>16050</v>
      </c>
      <c r="D21" s="50" t="s">
        <v>40</v>
      </c>
      <c r="E21" s="106">
        <v>17157153</v>
      </c>
      <c r="F21" s="159" t="s">
        <v>118</v>
      </c>
    </row>
    <row r="22" spans="1:6" ht="47.25">
      <c r="A22" s="50">
        <v>13</v>
      </c>
      <c r="B22" s="50" t="s">
        <v>39</v>
      </c>
      <c r="C22" s="50" t="s">
        <v>16051</v>
      </c>
      <c r="D22" s="50" t="s">
        <v>40</v>
      </c>
      <c r="E22" s="106">
        <v>17157153</v>
      </c>
      <c r="F22" s="159" t="s">
        <v>118</v>
      </c>
    </row>
    <row r="23" spans="1:6" ht="15.75">
      <c r="A23" s="50"/>
      <c r="B23" s="2215" t="s">
        <v>4345</v>
      </c>
      <c r="C23" s="2276"/>
      <c r="D23" s="50"/>
      <c r="E23" s="106"/>
      <c r="F23" s="159"/>
    </row>
    <row r="24" spans="1:6" ht="47.25">
      <c r="A24" s="50">
        <v>14</v>
      </c>
      <c r="B24" s="50" t="s">
        <v>16055</v>
      </c>
      <c r="C24" s="50" t="s">
        <v>16056</v>
      </c>
      <c r="D24" s="50" t="s">
        <v>16057</v>
      </c>
      <c r="E24" s="106">
        <v>35000</v>
      </c>
      <c r="F24" s="159" t="s">
        <v>4</v>
      </c>
    </row>
    <row r="25" spans="1:6" ht="47.25">
      <c r="A25" s="50">
        <v>15</v>
      </c>
      <c r="B25" s="50" t="s">
        <v>16058</v>
      </c>
      <c r="C25" s="50" t="s">
        <v>16059</v>
      </c>
      <c r="D25" s="50" t="s">
        <v>16057</v>
      </c>
      <c r="E25" s="106">
        <v>35000</v>
      </c>
      <c r="F25" s="159" t="s">
        <v>4</v>
      </c>
    </row>
    <row r="26" spans="1:6" ht="63">
      <c r="A26" s="50">
        <v>16</v>
      </c>
      <c r="B26" s="50" t="s">
        <v>16060</v>
      </c>
      <c r="C26" s="50" t="s">
        <v>16061</v>
      </c>
      <c r="D26" s="50" t="s">
        <v>16057</v>
      </c>
      <c r="E26" s="106">
        <v>35000</v>
      </c>
      <c r="F26" s="159" t="s">
        <v>4</v>
      </c>
    </row>
    <row r="27" spans="1:6" ht="47.25">
      <c r="A27" s="50">
        <v>17</v>
      </c>
      <c r="B27" s="50" t="s">
        <v>16062</v>
      </c>
      <c r="C27" s="50" t="s">
        <v>16063</v>
      </c>
      <c r="D27" s="50" t="s">
        <v>16057</v>
      </c>
      <c r="E27" s="106">
        <v>35000</v>
      </c>
      <c r="F27" s="159" t="s">
        <v>4</v>
      </c>
    </row>
    <row r="28" spans="1:6" ht="47.25">
      <c r="A28" s="50">
        <v>18</v>
      </c>
      <c r="B28" s="50" t="s">
        <v>16064</v>
      </c>
      <c r="C28" s="50" t="s">
        <v>16065</v>
      </c>
      <c r="D28" s="50" t="s">
        <v>16057</v>
      </c>
      <c r="E28" s="106">
        <v>35000</v>
      </c>
      <c r="F28" s="159" t="s">
        <v>4</v>
      </c>
    </row>
    <row r="29" spans="1:6" ht="47.25">
      <c r="A29" s="50">
        <v>19</v>
      </c>
      <c r="B29" s="50" t="s">
        <v>16066</v>
      </c>
      <c r="C29" s="50" t="s">
        <v>16067</v>
      </c>
      <c r="D29" s="50" t="s">
        <v>16057</v>
      </c>
      <c r="E29" s="106">
        <v>35000</v>
      </c>
      <c r="F29" s="159" t="s">
        <v>4</v>
      </c>
    </row>
    <row r="30" spans="1:6" ht="47.25">
      <c r="A30" s="50">
        <v>20</v>
      </c>
      <c r="B30" s="50" t="s">
        <v>16068</v>
      </c>
      <c r="C30" s="50" t="s">
        <v>16069</v>
      </c>
      <c r="D30" s="50" t="s">
        <v>16057</v>
      </c>
      <c r="E30" s="106">
        <v>35000</v>
      </c>
      <c r="F30" s="159" t="s">
        <v>4</v>
      </c>
    </row>
    <row r="31" spans="1:6" ht="47.25">
      <c r="A31" s="50">
        <v>21</v>
      </c>
      <c r="B31" s="50" t="s">
        <v>16070</v>
      </c>
      <c r="C31" s="50" t="s">
        <v>16071</v>
      </c>
      <c r="D31" s="50" t="s">
        <v>16057</v>
      </c>
      <c r="E31" s="106">
        <v>35000</v>
      </c>
      <c r="F31" s="159" t="s">
        <v>4</v>
      </c>
    </row>
    <row r="32" spans="1:6" ht="47.25">
      <c r="A32" s="50">
        <v>22</v>
      </c>
      <c r="B32" s="50" t="s">
        <v>16072</v>
      </c>
      <c r="C32" s="50" t="s">
        <v>16073</v>
      </c>
      <c r="D32" s="50" t="s">
        <v>16057</v>
      </c>
      <c r="E32" s="106">
        <v>35000</v>
      </c>
      <c r="F32" s="159" t="s">
        <v>4</v>
      </c>
    </row>
    <row r="33" spans="1:6" ht="47.25">
      <c r="A33" s="50">
        <v>23</v>
      </c>
      <c r="B33" s="50" t="s">
        <v>16074</v>
      </c>
      <c r="C33" s="50" t="s">
        <v>16075</v>
      </c>
      <c r="D33" s="50" t="s">
        <v>16057</v>
      </c>
      <c r="E33" s="106">
        <v>35000</v>
      </c>
      <c r="F33" s="159" t="s">
        <v>4</v>
      </c>
    </row>
    <row r="34" spans="1:6" ht="47.25">
      <c r="A34" s="50">
        <v>24</v>
      </c>
      <c r="B34" s="50" t="s">
        <v>16076</v>
      </c>
      <c r="C34" s="50" t="s">
        <v>16077</v>
      </c>
      <c r="D34" s="50" t="s">
        <v>16057</v>
      </c>
      <c r="E34" s="106">
        <v>35000</v>
      </c>
      <c r="F34" s="159" t="s">
        <v>4</v>
      </c>
    </row>
    <row r="35" spans="1:6" ht="47.25">
      <c r="A35" s="50">
        <v>25</v>
      </c>
      <c r="B35" s="50" t="s">
        <v>16078</v>
      </c>
      <c r="C35" s="50" t="s">
        <v>16079</v>
      </c>
      <c r="D35" s="50" t="s">
        <v>16057</v>
      </c>
      <c r="E35" s="106">
        <v>35000</v>
      </c>
      <c r="F35" s="159" t="s">
        <v>4</v>
      </c>
    </row>
    <row r="36" spans="1:6" ht="47.25">
      <c r="A36" s="50">
        <v>26</v>
      </c>
      <c r="B36" s="50" t="s">
        <v>16080</v>
      </c>
      <c r="C36" s="50" t="s">
        <v>16081</v>
      </c>
      <c r="D36" s="50" t="s">
        <v>16057</v>
      </c>
      <c r="E36" s="106">
        <v>35000</v>
      </c>
      <c r="F36" s="159" t="s">
        <v>4</v>
      </c>
    </row>
    <row r="37" spans="1:6" ht="47.25">
      <c r="A37" s="50">
        <v>27</v>
      </c>
      <c r="B37" s="50" t="s">
        <v>16082</v>
      </c>
      <c r="C37" s="50" t="s">
        <v>16083</v>
      </c>
      <c r="D37" s="50" t="s">
        <v>16057</v>
      </c>
      <c r="E37" s="106">
        <v>35000</v>
      </c>
      <c r="F37" s="159" t="s">
        <v>4</v>
      </c>
    </row>
    <row r="38" spans="1:6" ht="63">
      <c r="A38" s="50">
        <v>28</v>
      </c>
      <c r="B38" s="50" t="s">
        <v>16084</v>
      </c>
      <c r="C38" s="50" t="s">
        <v>16085</v>
      </c>
      <c r="D38" s="50" t="s">
        <v>16057</v>
      </c>
      <c r="E38" s="106">
        <v>35000</v>
      </c>
      <c r="F38" s="159" t="s">
        <v>4</v>
      </c>
    </row>
    <row r="39" spans="1:6" ht="47.25">
      <c r="A39" s="50">
        <v>29</v>
      </c>
      <c r="B39" s="50" t="s">
        <v>16086</v>
      </c>
      <c r="C39" s="50" t="s">
        <v>16087</v>
      </c>
      <c r="D39" s="50" t="s">
        <v>16057</v>
      </c>
      <c r="E39" s="106">
        <v>35000</v>
      </c>
      <c r="F39" s="159" t="s">
        <v>4</v>
      </c>
    </row>
    <row r="40" spans="1:6" ht="63">
      <c r="A40" s="50">
        <v>30</v>
      </c>
      <c r="B40" s="50" t="s">
        <v>16088</v>
      </c>
      <c r="C40" s="50" t="s">
        <v>16089</v>
      </c>
      <c r="D40" s="50" t="s">
        <v>16057</v>
      </c>
      <c r="E40" s="106">
        <v>35000</v>
      </c>
      <c r="F40" s="159" t="s">
        <v>4</v>
      </c>
    </row>
    <row r="41" spans="1:6" ht="63">
      <c r="A41" s="50">
        <v>31</v>
      </c>
      <c r="B41" s="50" t="s">
        <v>16090</v>
      </c>
      <c r="C41" s="50" t="s">
        <v>16091</v>
      </c>
      <c r="D41" s="50" t="s">
        <v>16057</v>
      </c>
      <c r="E41" s="106">
        <v>35000</v>
      </c>
      <c r="F41" s="159" t="s">
        <v>4</v>
      </c>
    </row>
    <row r="42" spans="1:6" ht="47.25">
      <c r="A42" s="50">
        <v>32</v>
      </c>
      <c r="B42" s="50" t="s">
        <v>16092</v>
      </c>
      <c r="C42" s="50" t="s">
        <v>16093</v>
      </c>
      <c r="D42" s="50" t="s">
        <v>16057</v>
      </c>
      <c r="E42" s="106">
        <v>35000</v>
      </c>
      <c r="F42" s="159" t="s">
        <v>4</v>
      </c>
    </row>
    <row r="43" spans="1:6" ht="63">
      <c r="A43" s="50">
        <v>33</v>
      </c>
      <c r="B43" s="50" t="s">
        <v>16094</v>
      </c>
      <c r="C43" s="50" t="s">
        <v>16095</v>
      </c>
      <c r="D43" s="50" t="s">
        <v>16057</v>
      </c>
      <c r="E43" s="106">
        <v>35000</v>
      </c>
      <c r="F43" s="159" t="s">
        <v>4</v>
      </c>
    </row>
    <row r="44" spans="1:6" ht="47.25">
      <c r="A44" s="50">
        <v>34</v>
      </c>
      <c r="B44" s="50" t="s">
        <v>16096</v>
      </c>
      <c r="C44" s="50" t="s">
        <v>16097</v>
      </c>
      <c r="D44" s="50" t="s">
        <v>16057</v>
      </c>
      <c r="E44" s="106">
        <v>35000</v>
      </c>
      <c r="F44" s="159" t="s">
        <v>4</v>
      </c>
    </row>
    <row r="45" spans="1:6" ht="63">
      <c r="A45" s="50">
        <v>35</v>
      </c>
      <c r="B45" s="50" t="s">
        <v>16098</v>
      </c>
      <c r="C45" s="50" t="s">
        <v>16099</v>
      </c>
      <c r="D45" s="50" t="s">
        <v>16057</v>
      </c>
      <c r="E45" s="106">
        <v>35000</v>
      </c>
      <c r="F45" s="159" t="s">
        <v>4</v>
      </c>
    </row>
    <row r="46" spans="1:6" ht="47.25">
      <c r="A46" s="50">
        <v>36</v>
      </c>
      <c r="B46" s="50" t="s">
        <v>16100</v>
      </c>
      <c r="C46" s="50" t="s">
        <v>16101</v>
      </c>
      <c r="D46" s="50" t="s">
        <v>16057</v>
      </c>
      <c r="E46" s="106">
        <v>35000</v>
      </c>
      <c r="F46" s="159" t="s">
        <v>4</v>
      </c>
    </row>
    <row r="47" spans="1:6" ht="63">
      <c r="A47" s="50">
        <v>37</v>
      </c>
      <c r="B47" s="50" t="s">
        <v>16102</v>
      </c>
      <c r="C47" s="50" t="s">
        <v>16103</v>
      </c>
      <c r="D47" s="50" t="s">
        <v>16057</v>
      </c>
      <c r="E47" s="106">
        <v>35000</v>
      </c>
      <c r="F47" s="159" t="s">
        <v>4</v>
      </c>
    </row>
    <row r="48" spans="1:6" ht="63">
      <c r="A48" s="50">
        <v>38</v>
      </c>
      <c r="B48" s="50" t="s">
        <v>16104</v>
      </c>
      <c r="C48" s="50" t="s">
        <v>16105</v>
      </c>
      <c r="D48" s="50" t="s">
        <v>16057</v>
      </c>
      <c r="E48" s="106">
        <v>35000</v>
      </c>
      <c r="F48" s="159" t="s">
        <v>4</v>
      </c>
    </row>
    <row r="49" spans="1:6" ht="47.25">
      <c r="A49" s="50">
        <v>39</v>
      </c>
      <c r="B49" s="50" t="s">
        <v>16106</v>
      </c>
      <c r="C49" s="50" t="s">
        <v>16107</v>
      </c>
      <c r="D49" s="50" t="s">
        <v>16057</v>
      </c>
      <c r="E49" s="106">
        <v>35000</v>
      </c>
      <c r="F49" s="159" t="s">
        <v>4</v>
      </c>
    </row>
    <row r="50" spans="1:6" ht="47.25">
      <c r="A50" s="50">
        <v>40</v>
      </c>
      <c r="B50" s="50" t="s">
        <v>16108</v>
      </c>
      <c r="C50" s="50" t="s">
        <v>16109</v>
      </c>
      <c r="D50" s="50" t="s">
        <v>16057</v>
      </c>
      <c r="E50" s="106">
        <v>35000</v>
      </c>
      <c r="F50" s="159" t="s">
        <v>4</v>
      </c>
    </row>
    <row r="51" spans="1:6" ht="47.25">
      <c r="A51" s="50">
        <v>41</v>
      </c>
      <c r="B51" s="50" t="s">
        <v>16110</v>
      </c>
      <c r="C51" s="50" t="s">
        <v>16111</v>
      </c>
      <c r="D51" s="50" t="s">
        <v>16057</v>
      </c>
      <c r="E51" s="106">
        <v>35000</v>
      </c>
      <c r="F51" s="159" t="s">
        <v>4</v>
      </c>
    </row>
    <row r="52" spans="1:6" ht="63">
      <c r="A52" s="50">
        <v>42</v>
      </c>
      <c r="B52" s="50" t="s">
        <v>16112</v>
      </c>
      <c r="C52" s="50" t="s">
        <v>16113</v>
      </c>
      <c r="D52" s="50" t="s">
        <v>16057</v>
      </c>
      <c r="E52" s="106">
        <v>35000</v>
      </c>
      <c r="F52" s="159" t="s">
        <v>4</v>
      </c>
    </row>
    <row r="53" spans="1:6" ht="63">
      <c r="A53" s="50">
        <v>43</v>
      </c>
      <c r="B53" s="50" t="s">
        <v>16114</v>
      </c>
      <c r="C53" s="50" t="s">
        <v>16115</v>
      </c>
      <c r="D53" s="50" t="s">
        <v>16057</v>
      </c>
      <c r="E53" s="106">
        <v>35000</v>
      </c>
      <c r="F53" s="159" t="s">
        <v>4</v>
      </c>
    </row>
    <row r="54" spans="1:6" ht="47.25">
      <c r="A54" s="50">
        <v>44</v>
      </c>
      <c r="B54" s="50" t="s">
        <v>16066</v>
      </c>
      <c r="C54" s="50" t="s">
        <v>16116</v>
      </c>
      <c r="D54" s="50" t="s">
        <v>16057</v>
      </c>
      <c r="E54" s="106">
        <v>35000</v>
      </c>
      <c r="F54" s="159" t="s">
        <v>4</v>
      </c>
    </row>
    <row r="55" spans="1:6" ht="47.25">
      <c r="A55" s="50">
        <v>45</v>
      </c>
      <c r="B55" s="50" t="s">
        <v>3388</v>
      </c>
      <c r="C55" s="50" t="s">
        <v>16117</v>
      </c>
      <c r="D55" s="50" t="s">
        <v>16057</v>
      </c>
      <c r="E55" s="106">
        <v>35000</v>
      </c>
      <c r="F55" s="159" t="s">
        <v>4</v>
      </c>
    </row>
    <row r="56" spans="1:6" ht="31.5">
      <c r="A56" s="50">
        <v>46</v>
      </c>
      <c r="B56" s="50" t="s">
        <v>16118</v>
      </c>
      <c r="C56" s="50" t="s">
        <v>16119</v>
      </c>
      <c r="D56" s="50" t="s">
        <v>16057</v>
      </c>
      <c r="E56" s="106">
        <v>35000</v>
      </c>
      <c r="F56" s="159" t="s">
        <v>4</v>
      </c>
    </row>
    <row r="57" spans="1:6" ht="31.5">
      <c r="A57" s="50">
        <v>47</v>
      </c>
      <c r="B57" s="50" t="s">
        <v>12659</v>
      </c>
      <c r="C57" s="50" t="s">
        <v>16120</v>
      </c>
      <c r="D57" s="50" t="s">
        <v>16057</v>
      </c>
      <c r="E57" s="106">
        <v>35000</v>
      </c>
      <c r="F57" s="159" t="s">
        <v>4</v>
      </c>
    </row>
    <row r="58" spans="1:6" ht="31.5">
      <c r="A58" s="50">
        <v>48</v>
      </c>
      <c r="B58" s="50" t="s">
        <v>16121</v>
      </c>
      <c r="C58" s="50" t="s">
        <v>16122</v>
      </c>
      <c r="D58" s="50" t="s">
        <v>16057</v>
      </c>
      <c r="E58" s="106">
        <v>35000</v>
      </c>
      <c r="F58" s="159" t="s">
        <v>4</v>
      </c>
    </row>
    <row r="59" spans="1:6" ht="31.5">
      <c r="A59" s="50">
        <v>49</v>
      </c>
      <c r="B59" s="50" t="s">
        <v>16123</v>
      </c>
      <c r="C59" s="50" t="s">
        <v>16124</v>
      </c>
      <c r="D59" s="50" t="s">
        <v>16057</v>
      </c>
      <c r="E59" s="106">
        <v>35000</v>
      </c>
      <c r="F59" s="159" t="s">
        <v>4</v>
      </c>
    </row>
    <row r="60" spans="1:6" ht="31.5">
      <c r="A60" s="50">
        <v>50</v>
      </c>
      <c r="B60" s="50" t="s">
        <v>16125</v>
      </c>
      <c r="C60" s="50" t="s">
        <v>16126</v>
      </c>
      <c r="D60" s="50" t="s">
        <v>16057</v>
      </c>
      <c r="E60" s="106">
        <v>35000</v>
      </c>
      <c r="F60" s="159" t="s">
        <v>4</v>
      </c>
    </row>
    <row r="61" spans="1:6" ht="31.5">
      <c r="A61" s="50">
        <v>51</v>
      </c>
      <c r="B61" s="50" t="s">
        <v>16127</v>
      </c>
      <c r="C61" s="50" t="s">
        <v>16128</v>
      </c>
      <c r="D61" s="50" t="s">
        <v>16057</v>
      </c>
      <c r="E61" s="106">
        <v>35000</v>
      </c>
      <c r="F61" s="159" t="s">
        <v>4</v>
      </c>
    </row>
    <row r="62" spans="1:6" ht="31.5">
      <c r="A62" s="50">
        <v>52</v>
      </c>
      <c r="B62" s="50" t="s">
        <v>16129</v>
      </c>
      <c r="C62" s="50" t="s">
        <v>16130</v>
      </c>
      <c r="D62" s="50" t="s">
        <v>16057</v>
      </c>
      <c r="E62" s="106">
        <v>35000</v>
      </c>
      <c r="F62" s="159" t="s">
        <v>4</v>
      </c>
    </row>
    <row r="63" spans="1:6" ht="31.5">
      <c r="A63" s="50">
        <v>53</v>
      </c>
      <c r="B63" s="50" t="s">
        <v>16131</v>
      </c>
      <c r="C63" s="50" t="s">
        <v>16132</v>
      </c>
      <c r="D63" s="50" t="s">
        <v>16057</v>
      </c>
      <c r="E63" s="106">
        <v>35000</v>
      </c>
      <c r="F63" s="159" t="s">
        <v>4</v>
      </c>
    </row>
    <row r="64" spans="1:6" ht="31.5">
      <c r="A64" s="50">
        <v>54</v>
      </c>
      <c r="B64" s="50" t="s">
        <v>16133</v>
      </c>
      <c r="C64" s="50" t="s">
        <v>16134</v>
      </c>
      <c r="D64" s="50" t="s">
        <v>16057</v>
      </c>
      <c r="E64" s="106">
        <v>35000</v>
      </c>
      <c r="F64" s="159" t="s">
        <v>4</v>
      </c>
    </row>
    <row r="65" spans="1:6" ht="31.5">
      <c r="A65" s="50">
        <v>55</v>
      </c>
      <c r="B65" s="50" t="s">
        <v>16135</v>
      </c>
      <c r="C65" s="50" t="s">
        <v>16136</v>
      </c>
      <c r="D65" s="50" t="s">
        <v>16057</v>
      </c>
      <c r="E65" s="106">
        <v>35000</v>
      </c>
      <c r="F65" s="159" t="s">
        <v>4</v>
      </c>
    </row>
    <row r="66" spans="1:6" ht="31.5">
      <c r="A66" s="50">
        <v>56</v>
      </c>
      <c r="B66" s="50" t="s">
        <v>16137</v>
      </c>
      <c r="C66" s="50" t="s">
        <v>16138</v>
      </c>
      <c r="D66" s="50" t="s">
        <v>16057</v>
      </c>
      <c r="E66" s="106">
        <v>35000</v>
      </c>
      <c r="F66" s="159" t="s">
        <v>4</v>
      </c>
    </row>
    <row r="67" spans="1:6" ht="31.5">
      <c r="A67" s="50">
        <v>57</v>
      </c>
      <c r="B67" s="50" t="s">
        <v>16139</v>
      </c>
      <c r="C67" s="50" t="s">
        <v>16140</v>
      </c>
      <c r="D67" s="50" t="s">
        <v>16057</v>
      </c>
      <c r="E67" s="106">
        <v>35000</v>
      </c>
      <c r="F67" s="159" t="s">
        <v>4</v>
      </c>
    </row>
    <row r="68" spans="1:6" ht="31.5">
      <c r="A68" s="50">
        <v>58</v>
      </c>
      <c r="B68" s="50" t="s">
        <v>16141</v>
      </c>
      <c r="C68" s="50" t="s">
        <v>16142</v>
      </c>
      <c r="D68" s="50" t="s">
        <v>16057</v>
      </c>
      <c r="E68" s="106">
        <v>35000</v>
      </c>
      <c r="F68" s="159" t="s">
        <v>4</v>
      </c>
    </row>
    <row r="69" spans="1:6" ht="31.5">
      <c r="A69" s="50">
        <v>59</v>
      </c>
      <c r="B69" s="50" t="s">
        <v>16143</v>
      </c>
      <c r="C69" s="50" t="s">
        <v>16144</v>
      </c>
      <c r="D69" s="50" t="s">
        <v>16057</v>
      </c>
      <c r="E69" s="106">
        <v>35000</v>
      </c>
      <c r="F69" s="159" t="s">
        <v>4</v>
      </c>
    </row>
    <row r="70" spans="1:6" ht="31.5">
      <c r="A70" s="50">
        <v>60</v>
      </c>
      <c r="B70" s="50" t="s">
        <v>16145</v>
      </c>
      <c r="C70" s="50" t="s">
        <v>16146</v>
      </c>
      <c r="D70" s="50" t="s">
        <v>16057</v>
      </c>
      <c r="E70" s="106">
        <v>35000</v>
      </c>
      <c r="F70" s="159" t="s">
        <v>4</v>
      </c>
    </row>
    <row r="71" spans="1:6" ht="31.5">
      <c r="A71" s="50">
        <v>61</v>
      </c>
      <c r="B71" s="50" t="s">
        <v>16147</v>
      </c>
      <c r="C71" s="50" t="s">
        <v>16148</v>
      </c>
      <c r="D71" s="50" t="s">
        <v>16057</v>
      </c>
      <c r="E71" s="106">
        <v>35000</v>
      </c>
      <c r="F71" s="159" t="s">
        <v>4</v>
      </c>
    </row>
    <row r="72" spans="1:6" ht="31.5">
      <c r="A72" s="50">
        <v>62</v>
      </c>
      <c r="B72" s="50" t="s">
        <v>16149</v>
      </c>
      <c r="C72" s="50" t="s">
        <v>16150</v>
      </c>
      <c r="D72" s="50" t="s">
        <v>16057</v>
      </c>
      <c r="E72" s="106">
        <v>35000</v>
      </c>
      <c r="F72" s="159" t="s">
        <v>4</v>
      </c>
    </row>
    <row r="73" spans="1:6" ht="31.5">
      <c r="A73" s="50">
        <v>63</v>
      </c>
      <c r="B73" s="50" t="s">
        <v>16151</v>
      </c>
      <c r="C73" s="50" t="s">
        <v>16152</v>
      </c>
      <c r="D73" s="50" t="s">
        <v>16057</v>
      </c>
      <c r="E73" s="106">
        <v>35000</v>
      </c>
      <c r="F73" s="159" t="s">
        <v>4</v>
      </c>
    </row>
    <row r="74" spans="1:6" ht="31.5">
      <c r="A74" s="50">
        <v>64</v>
      </c>
      <c r="B74" s="50" t="s">
        <v>16153</v>
      </c>
      <c r="C74" s="50" t="s">
        <v>16154</v>
      </c>
      <c r="D74" s="50" t="s">
        <v>16057</v>
      </c>
      <c r="E74" s="106">
        <v>35000</v>
      </c>
      <c r="F74" s="159" t="s">
        <v>4</v>
      </c>
    </row>
    <row r="75" spans="1:6" ht="31.5">
      <c r="A75" s="50">
        <v>65</v>
      </c>
      <c r="B75" s="50" t="s">
        <v>16155</v>
      </c>
      <c r="C75" s="50" t="s">
        <v>16156</v>
      </c>
      <c r="D75" s="50" t="s">
        <v>16057</v>
      </c>
      <c r="E75" s="106">
        <v>35000</v>
      </c>
      <c r="F75" s="159" t="s">
        <v>4</v>
      </c>
    </row>
    <row r="76" spans="1:6" ht="31.5">
      <c r="A76" s="50">
        <v>66</v>
      </c>
      <c r="B76" s="50" t="s">
        <v>16157</v>
      </c>
      <c r="C76" s="50" t="s">
        <v>16158</v>
      </c>
      <c r="D76" s="50" t="s">
        <v>16057</v>
      </c>
      <c r="E76" s="106">
        <v>35000</v>
      </c>
      <c r="F76" s="159" t="s">
        <v>4</v>
      </c>
    </row>
    <row r="77" spans="1:6" ht="31.5">
      <c r="A77" s="50">
        <v>67</v>
      </c>
      <c r="B77" s="50" t="s">
        <v>16159</v>
      </c>
      <c r="C77" s="50" t="s">
        <v>16160</v>
      </c>
      <c r="D77" s="50" t="s">
        <v>16057</v>
      </c>
      <c r="E77" s="106">
        <v>35000</v>
      </c>
      <c r="F77" s="159" t="s">
        <v>4</v>
      </c>
    </row>
    <row r="78" spans="1:6" ht="31.5">
      <c r="A78" s="50">
        <v>68</v>
      </c>
      <c r="B78" s="50" t="s">
        <v>16161</v>
      </c>
      <c r="C78" s="50" t="s">
        <v>16162</v>
      </c>
      <c r="D78" s="50" t="s">
        <v>16057</v>
      </c>
      <c r="E78" s="106">
        <v>35000</v>
      </c>
      <c r="F78" s="159" t="s">
        <v>4</v>
      </c>
    </row>
    <row r="79" spans="1:6" ht="31.5">
      <c r="A79" s="50">
        <v>69</v>
      </c>
      <c r="B79" s="50" t="s">
        <v>16163</v>
      </c>
      <c r="C79" s="50" t="s">
        <v>16164</v>
      </c>
      <c r="D79" s="50" t="s">
        <v>16057</v>
      </c>
      <c r="E79" s="106">
        <v>35000</v>
      </c>
      <c r="F79" s="159" t="s">
        <v>4</v>
      </c>
    </row>
    <row r="80" spans="1:6" ht="31.5">
      <c r="A80" s="50">
        <v>70</v>
      </c>
      <c r="B80" s="50" t="s">
        <v>16165</v>
      </c>
      <c r="C80" s="50" t="s">
        <v>16166</v>
      </c>
      <c r="D80" s="50" t="s">
        <v>16057</v>
      </c>
      <c r="E80" s="106">
        <v>35000</v>
      </c>
      <c r="F80" s="159" t="s">
        <v>4</v>
      </c>
    </row>
    <row r="81" spans="1:6" ht="31.5">
      <c r="A81" s="50">
        <v>71</v>
      </c>
      <c r="B81" s="50" t="s">
        <v>16167</v>
      </c>
      <c r="C81" s="50" t="s">
        <v>16168</v>
      </c>
      <c r="D81" s="50" t="s">
        <v>16057</v>
      </c>
      <c r="E81" s="106">
        <v>35000</v>
      </c>
      <c r="F81" s="159" t="s">
        <v>4</v>
      </c>
    </row>
    <row r="82" spans="1:6" ht="31.5">
      <c r="A82" s="50">
        <v>72</v>
      </c>
      <c r="B82" s="50" t="s">
        <v>16169</v>
      </c>
      <c r="C82" s="50" t="s">
        <v>16170</v>
      </c>
      <c r="D82" s="50" t="s">
        <v>16057</v>
      </c>
      <c r="E82" s="106">
        <v>35000</v>
      </c>
      <c r="F82" s="159" t="s">
        <v>4</v>
      </c>
    </row>
    <row r="83" spans="1:6" ht="47.25">
      <c r="A83" s="50">
        <v>73</v>
      </c>
      <c r="B83" s="50" t="s">
        <v>16171</v>
      </c>
      <c r="C83" s="50" t="s">
        <v>16172</v>
      </c>
      <c r="D83" s="50" t="s">
        <v>16057</v>
      </c>
      <c r="E83" s="106">
        <v>35000</v>
      </c>
      <c r="F83" s="159" t="s">
        <v>4</v>
      </c>
    </row>
    <row r="84" spans="1:6" ht="31.5">
      <c r="A84" s="50">
        <v>74</v>
      </c>
      <c r="B84" s="50" t="s">
        <v>7995</v>
      </c>
      <c r="C84" s="50" t="s">
        <v>16173</v>
      </c>
      <c r="D84" s="50" t="s">
        <v>16057</v>
      </c>
      <c r="E84" s="106">
        <v>35000</v>
      </c>
      <c r="F84" s="159" t="s">
        <v>4</v>
      </c>
    </row>
    <row r="85" spans="1:6" ht="31.5">
      <c r="A85" s="50">
        <v>75</v>
      </c>
      <c r="B85" s="50" t="s">
        <v>16174</v>
      </c>
      <c r="C85" s="50" t="s">
        <v>16175</v>
      </c>
      <c r="D85" s="50" t="s">
        <v>16057</v>
      </c>
      <c r="E85" s="106">
        <v>45817</v>
      </c>
      <c r="F85" s="159" t="s">
        <v>4</v>
      </c>
    </row>
    <row r="86" spans="1:6" ht="15.75">
      <c r="A86" s="50"/>
      <c r="B86" s="2215" t="s">
        <v>2408</v>
      </c>
      <c r="C86" s="2276"/>
      <c r="D86" s="50"/>
      <c r="E86" s="106"/>
      <c r="F86" s="159"/>
    </row>
    <row r="87" spans="1:6" ht="63">
      <c r="A87" s="50">
        <v>76</v>
      </c>
      <c r="B87" s="50" t="s">
        <v>7995</v>
      </c>
      <c r="C87" s="50" t="s">
        <v>16176</v>
      </c>
      <c r="D87" s="50" t="s">
        <v>16177</v>
      </c>
      <c r="E87" s="106">
        <v>1500000</v>
      </c>
      <c r="F87" s="159" t="s">
        <v>118</v>
      </c>
    </row>
    <row r="88" spans="1:6" ht="31.5">
      <c r="A88" s="50">
        <v>77</v>
      </c>
      <c r="B88" s="50" t="s">
        <v>16121</v>
      </c>
      <c r="C88" s="50" t="s">
        <v>16178</v>
      </c>
      <c r="D88" s="50" t="s">
        <v>16179</v>
      </c>
      <c r="E88" s="106">
        <v>400000</v>
      </c>
      <c r="F88" s="159" t="s">
        <v>4</v>
      </c>
    </row>
    <row r="89" spans="1:6" ht="47.25">
      <c r="A89" s="50">
        <v>78</v>
      </c>
      <c r="B89" s="50" t="s">
        <v>16180</v>
      </c>
      <c r="C89" s="50" t="s">
        <v>16181</v>
      </c>
      <c r="D89" s="50" t="s">
        <v>16182</v>
      </c>
      <c r="E89" s="106">
        <v>1000000</v>
      </c>
      <c r="F89" s="159" t="s">
        <v>4</v>
      </c>
    </row>
    <row r="90" spans="1:6" ht="47.25">
      <c r="A90" s="50">
        <v>79</v>
      </c>
      <c r="B90" s="50" t="s">
        <v>16183</v>
      </c>
      <c r="C90" s="50" t="s">
        <v>16184</v>
      </c>
      <c r="D90" s="50" t="s">
        <v>16182</v>
      </c>
      <c r="E90" s="106">
        <v>1000000</v>
      </c>
      <c r="F90" s="159" t="s">
        <v>4</v>
      </c>
    </row>
    <row r="91" spans="1:6" ht="47.25">
      <c r="A91" s="50">
        <v>80</v>
      </c>
      <c r="B91" s="50" t="s">
        <v>16185</v>
      </c>
      <c r="C91" s="50" t="s">
        <v>16186</v>
      </c>
      <c r="D91" s="50" t="s">
        <v>16182</v>
      </c>
      <c r="E91" s="106">
        <v>1000000</v>
      </c>
      <c r="F91" s="159" t="s">
        <v>4</v>
      </c>
    </row>
    <row r="92" spans="1:6" ht="47.25">
      <c r="A92" s="50">
        <v>81</v>
      </c>
      <c r="B92" s="50" t="s">
        <v>16149</v>
      </c>
      <c r="C92" s="50" t="s">
        <v>16187</v>
      </c>
      <c r="D92" s="50" t="s">
        <v>16182</v>
      </c>
      <c r="E92" s="106">
        <v>1000000</v>
      </c>
      <c r="F92" s="159" t="s">
        <v>4</v>
      </c>
    </row>
    <row r="93" spans="1:6" ht="47.25">
      <c r="A93" s="50">
        <v>82</v>
      </c>
      <c r="B93" s="50" t="s">
        <v>16188</v>
      </c>
      <c r="C93" s="50" t="s">
        <v>16189</v>
      </c>
      <c r="D93" s="50" t="s">
        <v>16182</v>
      </c>
      <c r="E93" s="106">
        <v>1000000</v>
      </c>
      <c r="F93" s="159" t="s">
        <v>4</v>
      </c>
    </row>
    <row r="94" spans="1:6" ht="63">
      <c r="A94" s="50">
        <v>83</v>
      </c>
      <c r="B94" s="50" t="s">
        <v>16165</v>
      </c>
      <c r="C94" s="50" t="s">
        <v>16190</v>
      </c>
      <c r="D94" s="50" t="s">
        <v>16191</v>
      </c>
      <c r="E94" s="106">
        <v>1200000</v>
      </c>
      <c r="F94" s="159" t="s">
        <v>4</v>
      </c>
    </row>
    <row r="95" spans="1:6" ht="63">
      <c r="A95" s="50">
        <v>84</v>
      </c>
      <c r="B95" s="50" t="s">
        <v>16169</v>
      </c>
      <c r="C95" s="50" t="s">
        <v>16192</v>
      </c>
      <c r="D95" s="50" t="s">
        <v>16191</v>
      </c>
      <c r="E95" s="106">
        <v>1200000</v>
      </c>
      <c r="F95" s="159" t="s">
        <v>4</v>
      </c>
    </row>
    <row r="96" spans="1:6" ht="63">
      <c r="A96" s="50">
        <v>85</v>
      </c>
      <c r="B96" s="50" t="s">
        <v>16193</v>
      </c>
      <c r="C96" s="50" t="s">
        <v>16194</v>
      </c>
      <c r="D96" s="50" t="s">
        <v>16191</v>
      </c>
      <c r="E96" s="106">
        <v>1200000</v>
      </c>
      <c r="F96" s="159" t="s">
        <v>763</v>
      </c>
    </row>
    <row r="97" spans="1:6" ht="63">
      <c r="A97" s="50">
        <v>86</v>
      </c>
      <c r="B97" s="50" t="s">
        <v>16129</v>
      </c>
      <c r="C97" s="50" t="s">
        <v>16195</v>
      </c>
      <c r="D97" s="50" t="s">
        <v>16191</v>
      </c>
      <c r="E97" s="106">
        <v>1200000</v>
      </c>
      <c r="F97" s="159" t="s">
        <v>4</v>
      </c>
    </row>
    <row r="98" spans="1:6" ht="63">
      <c r="A98" s="50">
        <v>87</v>
      </c>
      <c r="B98" s="50" t="s">
        <v>16196</v>
      </c>
      <c r="C98" s="50" t="s">
        <v>16197</v>
      </c>
      <c r="D98" s="50" t="s">
        <v>16198</v>
      </c>
      <c r="E98" s="106">
        <v>800000</v>
      </c>
      <c r="F98" s="159" t="s">
        <v>118</v>
      </c>
    </row>
    <row r="99" spans="1:6" ht="63">
      <c r="A99" s="50">
        <v>88</v>
      </c>
      <c r="B99" s="50" t="s">
        <v>16199</v>
      </c>
      <c r="C99" s="50" t="s">
        <v>16200</v>
      </c>
      <c r="D99" s="50" t="s">
        <v>16191</v>
      </c>
      <c r="E99" s="106">
        <v>1200000</v>
      </c>
      <c r="F99" s="159" t="s">
        <v>4</v>
      </c>
    </row>
    <row r="100" spans="1:6" ht="47.25">
      <c r="A100" s="50">
        <v>89</v>
      </c>
      <c r="B100" s="50" t="s">
        <v>12659</v>
      </c>
      <c r="C100" s="50" t="s">
        <v>16201</v>
      </c>
      <c r="D100" s="50" t="s">
        <v>16202</v>
      </c>
      <c r="E100" s="106">
        <v>250000</v>
      </c>
      <c r="F100" s="159" t="s">
        <v>4</v>
      </c>
    </row>
    <row r="101" spans="1:6" ht="47.25">
      <c r="A101" s="50">
        <v>90</v>
      </c>
      <c r="B101" s="50" t="s">
        <v>16183</v>
      </c>
      <c r="C101" s="50" t="s">
        <v>16203</v>
      </c>
      <c r="D101" s="50" t="s">
        <v>16202</v>
      </c>
      <c r="E101" s="106">
        <v>250000</v>
      </c>
      <c r="F101" s="159" t="s">
        <v>4</v>
      </c>
    </row>
    <row r="102" spans="1:6" ht="47.25">
      <c r="A102" s="50">
        <v>91</v>
      </c>
      <c r="B102" s="50" t="s">
        <v>16121</v>
      </c>
      <c r="C102" s="50" t="s">
        <v>16204</v>
      </c>
      <c r="D102" s="50" t="s">
        <v>16202</v>
      </c>
      <c r="E102" s="106">
        <v>250000</v>
      </c>
      <c r="F102" s="159" t="s">
        <v>4</v>
      </c>
    </row>
    <row r="103" spans="1:6" ht="47.25">
      <c r="A103" s="50">
        <v>92</v>
      </c>
      <c r="B103" s="50" t="s">
        <v>16118</v>
      </c>
      <c r="C103" s="50" t="s">
        <v>16205</v>
      </c>
      <c r="D103" s="50" t="s">
        <v>16202</v>
      </c>
      <c r="E103" s="106">
        <v>250000</v>
      </c>
      <c r="F103" s="159" t="s">
        <v>4</v>
      </c>
    </row>
    <row r="104" spans="1:6" ht="47.25">
      <c r="A104" s="50">
        <v>93</v>
      </c>
      <c r="B104" s="50" t="s">
        <v>16206</v>
      </c>
      <c r="C104" s="50" t="s">
        <v>16207</v>
      </c>
      <c r="D104" s="50" t="s">
        <v>16202</v>
      </c>
      <c r="E104" s="106">
        <v>250000</v>
      </c>
      <c r="F104" s="159" t="s">
        <v>4</v>
      </c>
    </row>
    <row r="105" spans="1:6" ht="47.25">
      <c r="A105" s="50">
        <v>94</v>
      </c>
      <c r="B105" s="50" t="s">
        <v>16208</v>
      </c>
      <c r="C105" s="50" t="s">
        <v>16209</v>
      </c>
      <c r="D105" s="50" t="s">
        <v>16202</v>
      </c>
      <c r="E105" s="106">
        <v>250000</v>
      </c>
      <c r="F105" s="159" t="s">
        <v>4</v>
      </c>
    </row>
    <row r="106" spans="1:6" ht="47.25">
      <c r="A106" s="50">
        <v>95</v>
      </c>
      <c r="B106" s="50" t="s">
        <v>16210</v>
      </c>
      <c r="C106" s="50" t="s">
        <v>16211</v>
      </c>
      <c r="D106" s="50" t="s">
        <v>16202</v>
      </c>
      <c r="E106" s="106">
        <v>250000</v>
      </c>
      <c r="F106" s="159" t="s">
        <v>4</v>
      </c>
    </row>
    <row r="107" spans="1:6" ht="47.25">
      <c r="A107" s="50">
        <v>96</v>
      </c>
      <c r="B107" s="50" t="s">
        <v>16212</v>
      </c>
      <c r="C107" s="50" t="s">
        <v>16213</v>
      </c>
      <c r="D107" s="50" t="s">
        <v>16202</v>
      </c>
      <c r="E107" s="106">
        <v>250000</v>
      </c>
      <c r="F107" s="159" t="s">
        <v>4</v>
      </c>
    </row>
    <row r="108" spans="1:6" ht="63">
      <c r="A108" s="50">
        <v>97</v>
      </c>
      <c r="B108" s="50" t="s">
        <v>16165</v>
      </c>
      <c r="C108" s="50" t="s">
        <v>16214</v>
      </c>
      <c r="D108" s="50" t="s">
        <v>16215</v>
      </c>
      <c r="E108" s="106">
        <v>400000</v>
      </c>
      <c r="F108" s="159" t="s">
        <v>272</v>
      </c>
    </row>
    <row r="109" spans="1:6" ht="47.25">
      <c r="A109" s="50">
        <v>98</v>
      </c>
      <c r="B109" s="50" t="s">
        <v>16216</v>
      </c>
      <c r="C109" s="50" t="s">
        <v>16217</v>
      </c>
      <c r="D109" s="50" t="s">
        <v>16218</v>
      </c>
      <c r="E109" s="106">
        <v>600000</v>
      </c>
      <c r="F109" s="159" t="s">
        <v>272</v>
      </c>
    </row>
    <row r="110" spans="1:6" ht="15.75">
      <c r="A110" s="50"/>
      <c r="B110" s="2215" t="s">
        <v>2487</v>
      </c>
      <c r="C110" s="2276"/>
      <c r="D110" s="50"/>
      <c r="E110" s="106"/>
      <c r="F110" s="159"/>
    </row>
    <row r="111" spans="1:6" ht="63">
      <c r="A111" s="50">
        <v>99</v>
      </c>
      <c r="B111" s="50" t="s">
        <v>16219</v>
      </c>
      <c r="C111" s="50" t="s">
        <v>16220</v>
      </c>
      <c r="D111" s="50" t="s">
        <v>16221</v>
      </c>
      <c r="E111" s="106">
        <v>1200000</v>
      </c>
      <c r="F111" s="159" t="s">
        <v>4</v>
      </c>
    </row>
    <row r="112" spans="1:6" ht="63">
      <c r="A112" s="50">
        <v>100</v>
      </c>
      <c r="B112" s="50" t="s">
        <v>16222</v>
      </c>
      <c r="C112" s="50" t="s">
        <v>16223</v>
      </c>
      <c r="D112" s="50" t="s">
        <v>16191</v>
      </c>
      <c r="E112" s="106">
        <v>1200000</v>
      </c>
      <c r="F112" s="159" t="s">
        <v>4</v>
      </c>
    </row>
    <row r="113" spans="1:6" ht="63">
      <c r="A113" s="50">
        <v>101</v>
      </c>
      <c r="B113" s="50" t="s">
        <v>16076</v>
      </c>
      <c r="C113" s="50" t="s">
        <v>16224</v>
      </c>
      <c r="D113" s="50" t="s">
        <v>16225</v>
      </c>
      <c r="E113" s="106">
        <v>1200000</v>
      </c>
      <c r="F113" s="159" t="s">
        <v>4</v>
      </c>
    </row>
    <row r="114" spans="1:6" ht="63">
      <c r="A114" s="50">
        <v>102</v>
      </c>
      <c r="B114" s="50" t="s">
        <v>16226</v>
      </c>
      <c r="C114" s="50" t="s">
        <v>16227</v>
      </c>
      <c r="D114" s="50" t="s">
        <v>16228</v>
      </c>
      <c r="E114" s="106">
        <v>850000</v>
      </c>
      <c r="F114" s="159" t="s">
        <v>118</v>
      </c>
    </row>
    <row r="115" spans="1:6" ht="63">
      <c r="A115" s="50">
        <v>103</v>
      </c>
      <c r="B115" s="50" t="s">
        <v>16090</v>
      </c>
      <c r="C115" s="50" t="s">
        <v>16229</v>
      </c>
      <c r="D115" s="50" t="s">
        <v>16230</v>
      </c>
      <c r="E115" s="106">
        <v>950000</v>
      </c>
      <c r="F115" s="159" t="s">
        <v>118</v>
      </c>
    </row>
    <row r="116" spans="1:6" ht="63">
      <c r="A116" s="50">
        <v>104</v>
      </c>
      <c r="B116" s="50" t="s">
        <v>16092</v>
      </c>
      <c r="C116" s="50" t="s">
        <v>16231</v>
      </c>
      <c r="D116" s="50" t="s">
        <v>16225</v>
      </c>
      <c r="E116" s="106">
        <v>1200000</v>
      </c>
      <c r="F116" s="159" t="s">
        <v>4</v>
      </c>
    </row>
    <row r="117" spans="1:6" ht="63">
      <c r="A117" s="50">
        <v>105</v>
      </c>
      <c r="B117" s="50" t="s">
        <v>16232</v>
      </c>
      <c r="C117" s="50" t="s">
        <v>16233</v>
      </c>
      <c r="D117" s="50" t="s">
        <v>16225</v>
      </c>
      <c r="E117" s="106">
        <v>1200000</v>
      </c>
      <c r="F117" s="159" t="s">
        <v>4</v>
      </c>
    </row>
    <row r="118" spans="1:6" ht="63">
      <c r="A118" s="50">
        <v>106</v>
      </c>
      <c r="B118" s="50" t="s">
        <v>16234</v>
      </c>
      <c r="C118" s="50" t="s">
        <v>16235</v>
      </c>
      <c r="D118" s="50" t="s">
        <v>16225</v>
      </c>
      <c r="E118" s="106">
        <v>1200000</v>
      </c>
      <c r="F118" s="159" t="s">
        <v>4</v>
      </c>
    </row>
    <row r="119" spans="1:6" ht="63">
      <c r="A119" s="50">
        <v>107</v>
      </c>
      <c r="B119" s="50" t="s">
        <v>16236</v>
      </c>
      <c r="C119" s="50" t="s">
        <v>16237</v>
      </c>
      <c r="D119" s="50" t="s">
        <v>16225</v>
      </c>
      <c r="E119" s="106">
        <v>1200000</v>
      </c>
      <c r="F119" s="159" t="s">
        <v>4</v>
      </c>
    </row>
    <row r="120" spans="1:6" ht="63">
      <c r="A120" s="50">
        <v>108</v>
      </c>
      <c r="B120" s="50" t="s">
        <v>16066</v>
      </c>
      <c r="C120" s="50" t="s">
        <v>16238</v>
      </c>
      <c r="D120" s="50" t="s">
        <v>16225</v>
      </c>
      <c r="E120" s="106">
        <v>1200000</v>
      </c>
      <c r="F120" s="159" t="s">
        <v>4</v>
      </c>
    </row>
    <row r="121" spans="1:6" ht="63">
      <c r="A121" s="50">
        <v>109</v>
      </c>
      <c r="B121" s="50" t="s">
        <v>16112</v>
      </c>
      <c r="C121" s="50" t="s">
        <v>16239</v>
      </c>
      <c r="D121" s="50" t="s">
        <v>16240</v>
      </c>
      <c r="E121" s="106">
        <v>650000</v>
      </c>
      <c r="F121" s="159" t="s">
        <v>466</v>
      </c>
    </row>
    <row r="122" spans="1:6" ht="47.25">
      <c r="A122" s="50">
        <v>110</v>
      </c>
      <c r="B122" s="50" t="s">
        <v>16106</v>
      </c>
      <c r="C122" s="50" t="s">
        <v>16241</v>
      </c>
      <c r="D122" s="50" t="s">
        <v>16242</v>
      </c>
      <c r="E122" s="106">
        <v>800000</v>
      </c>
      <c r="F122" s="159" t="s">
        <v>4</v>
      </c>
    </row>
    <row r="123" spans="1:6" ht="47.25">
      <c r="A123" s="50">
        <v>111</v>
      </c>
      <c r="B123" s="50" t="s">
        <v>16058</v>
      </c>
      <c r="C123" s="50" t="s">
        <v>16243</v>
      </c>
      <c r="D123" s="50" t="s">
        <v>16240</v>
      </c>
      <c r="E123" s="106">
        <v>650000</v>
      </c>
      <c r="F123" s="159" t="s">
        <v>4</v>
      </c>
    </row>
    <row r="124" spans="1:6" ht="63">
      <c r="A124" s="50">
        <v>112</v>
      </c>
      <c r="B124" s="50" t="s">
        <v>16060</v>
      </c>
      <c r="C124" s="50" t="s">
        <v>16244</v>
      </c>
      <c r="D124" s="50" t="s">
        <v>16245</v>
      </c>
      <c r="E124" s="106">
        <v>800000</v>
      </c>
      <c r="F124" s="159" t="s">
        <v>118</v>
      </c>
    </row>
    <row r="125" spans="1:6" ht="63">
      <c r="A125" s="50">
        <v>113</v>
      </c>
      <c r="B125" s="50" t="s">
        <v>16246</v>
      </c>
      <c r="C125" s="50" t="s">
        <v>16247</v>
      </c>
      <c r="D125" s="50" t="s">
        <v>17808</v>
      </c>
      <c r="E125" s="106">
        <v>2400000</v>
      </c>
      <c r="F125" s="159" t="s">
        <v>4</v>
      </c>
    </row>
    <row r="126" spans="1:6" ht="47.25">
      <c r="A126" s="50">
        <v>114</v>
      </c>
      <c r="B126" s="50" t="s">
        <v>16246</v>
      </c>
      <c r="C126" s="50" t="s">
        <v>16248</v>
      </c>
      <c r="D126" s="50" t="s">
        <v>17809</v>
      </c>
      <c r="E126" s="106">
        <v>498114.07</v>
      </c>
      <c r="F126" s="159" t="s">
        <v>4</v>
      </c>
    </row>
    <row r="127" spans="1:6" ht="63">
      <c r="A127" s="50">
        <v>115</v>
      </c>
      <c r="B127" s="50" t="s">
        <v>16249</v>
      </c>
      <c r="C127" s="50" t="s">
        <v>16250</v>
      </c>
      <c r="D127" s="50" t="s">
        <v>16225</v>
      </c>
      <c r="E127" s="106">
        <v>1200000</v>
      </c>
      <c r="F127" s="159" t="s">
        <v>4</v>
      </c>
    </row>
    <row r="128" spans="1:6" ht="63">
      <c r="A128" s="50">
        <v>116</v>
      </c>
      <c r="B128" s="50" t="s">
        <v>16251</v>
      </c>
      <c r="C128" s="50" t="s">
        <v>16252</v>
      </c>
      <c r="D128" s="50" t="s">
        <v>16253</v>
      </c>
      <c r="E128" s="106">
        <v>800000</v>
      </c>
      <c r="F128" s="159" t="s">
        <v>466</v>
      </c>
    </row>
    <row r="129" spans="1:6" ht="63">
      <c r="A129" s="50">
        <v>117</v>
      </c>
      <c r="B129" s="50" t="s">
        <v>16254</v>
      </c>
      <c r="C129" s="50" t="s">
        <v>16255</v>
      </c>
      <c r="D129" s="50" t="s">
        <v>16256</v>
      </c>
      <c r="E129" s="106">
        <v>700000</v>
      </c>
      <c r="F129" s="159" t="s">
        <v>466</v>
      </c>
    </row>
    <row r="130" spans="1:6" ht="47.25">
      <c r="A130" s="50">
        <v>118</v>
      </c>
      <c r="B130" s="50" t="s">
        <v>16257</v>
      </c>
      <c r="C130" s="50" t="s">
        <v>16258</v>
      </c>
      <c r="D130" s="50" t="s">
        <v>16240</v>
      </c>
      <c r="E130" s="106">
        <v>650000</v>
      </c>
      <c r="F130" s="159" t="s">
        <v>466</v>
      </c>
    </row>
    <row r="131" spans="1:6" ht="15.75">
      <c r="A131" s="50"/>
      <c r="B131" s="2215" t="s">
        <v>662</v>
      </c>
      <c r="C131" s="2276"/>
      <c r="D131" s="50"/>
      <c r="E131" s="106"/>
      <c r="F131" s="159"/>
    </row>
    <row r="132" spans="1:6" ht="63">
      <c r="A132" s="50">
        <v>119</v>
      </c>
      <c r="B132" s="50" t="s">
        <v>16259</v>
      </c>
      <c r="C132" s="50" t="s">
        <v>16260</v>
      </c>
      <c r="D132" s="50" t="s">
        <v>17810</v>
      </c>
      <c r="E132" s="106">
        <v>900000</v>
      </c>
      <c r="F132" s="159" t="s">
        <v>272</v>
      </c>
    </row>
    <row r="133" spans="1:6" ht="91.5" customHeight="1">
      <c r="A133" s="50">
        <v>120</v>
      </c>
      <c r="B133" s="50" t="s">
        <v>16261</v>
      </c>
      <c r="C133" s="50" t="s">
        <v>16262</v>
      </c>
      <c r="D133" s="50" t="s">
        <v>16263</v>
      </c>
      <c r="E133" s="106">
        <v>900000</v>
      </c>
      <c r="F133" s="159" t="s">
        <v>272</v>
      </c>
    </row>
    <row r="134" spans="1:6" ht="87.75" customHeight="1">
      <c r="A134" s="50">
        <v>121</v>
      </c>
      <c r="B134" s="50" t="s">
        <v>16264</v>
      </c>
      <c r="C134" s="50" t="s">
        <v>16265</v>
      </c>
      <c r="D134" s="50" t="s">
        <v>16263</v>
      </c>
      <c r="E134" s="106">
        <v>850000</v>
      </c>
      <c r="F134" s="159" t="s">
        <v>272</v>
      </c>
    </row>
    <row r="135" spans="1:6" ht="47.25">
      <c r="A135" s="50">
        <v>122</v>
      </c>
      <c r="B135" s="50" t="s">
        <v>16266</v>
      </c>
      <c r="C135" s="50" t="s">
        <v>16267</v>
      </c>
      <c r="D135" s="50" t="s">
        <v>16268</v>
      </c>
      <c r="E135" s="106">
        <v>400000</v>
      </c>
      <c r="F135" s="159" t="s">
        <v>272</v>
      </c>
    </row>
    <row r="136" spans="1:6" ht="90.75" customHeight="1">
      <c r="A136" s="50">
        <v>123</v>
      </c>
      <c r="B136" s="50" t="s">
        <v>16269</v>
      </c>
      <c r="C136" s="50" t="s">
        <v>16270</v>
      </c>
      <c r="D136" s="50" t="s">
        <v>16263</v>
      </c>
      <c r="E136" s="106">
        <v>900000</v>
      </c>
      <c r="F136" s="159" t="s">
        <v>272</v>
      </c>
    </row>
    <row r="137" spans="1:6" ht="86.25" customHeight="1">
      <c r="A137" s="50">
        <v>124</v>
      </c>
      <c r="B137" s="50" t="s">
        <v>16271</v>
      </c>
      <c r="C137" s="50" t="s">
        <v>16272</v>
      </c>
      <c r="D137" s="50" t="s">
        <v>16273</v>
      </c>
      <c r="E137" s="106">
        <v>1150000</v>
      </c>
      <c r="F137" s="159" t="s">
        <v>118</v>
      </c>
    </row>
    <row r="138" spans="1:6" ht="15.75">
      <c r="A138" s="50"/>
      <c r="B138" s="2215" t="s">
        <v>15</v>
      </c>
      <c r="C138" s="2276"/>
      <c r="D138" s="50"/>
      <c r="E138" s="295">
        <f>SUM(E6:E137)</f>
        <v>100395908.52</v>
      </c>
      <c r="F138" s="159"/>
    </row>
    <row r="139" spans="1:6" ht="78" customHeight="1">
      <c r="A139" s="2143" t="s">
        <v>19194</v>
      </c>
      <c r="B139" s="2143"/>
      <c r="C139" s="2143"/>
      <c r="D139" s="2143" t="s">
        <v>5819</v>
      </c>
      <c r="E139" s="2143"/>
      <c r="F139" s="2143"/>
    </row>
    <row r="140" spans="1:6" ht="15.75">
      <c r="A140" s="371"/>
      <c r="B140" s="371"/>
      <c r="C140" s="371"/>
      <c r="D140" s="371"/>
      <c r="E140" s="371"/>
      <c r="F140" s="371"/>
    </row>
    <row r="141" spans="1:6" ht="15.75">
      <c r="A141" s="371"/>
      <c r="B141" s="371"/>
      <c r="C141" s="371"/>
      <c r="D141" s="371"/>
      <c r="E141" s="371"/>
      <c r="F141" s="371"/>
    </row>
    <row r="142" spans="1:6" ht="15.75">
      <c r="A142" s="371"/>
      <c r="B142" s="371"/>
      <c r="C142" s="371"/>
      <c r="D142" s="371"/>
      <c r="E142" s="371"/>
      <c r="F142" s="371"/>
    </row>
    <row r="143" spans="1:6" ht="15.75">
      <c r="A143" s="371"/>
      <c r="B143" s="371"/>
      <c r="C143" s="371"/>
      <c r="D143" s="371"/>
      <c r="E143" s="371"/>
      <c r="F143" s="371"/>
    </row>
    <row r="144" spans="1:6" ht="15.75">
      <c r="A144" s="371"/>
      <c r="B144" s="371"/>
      <c r="C144" s="371"/>
      <c r="D144" s="371"/>
      <c r="E144" s="371"/>
      <c r="F144" s="371"/>
    </row>
    <row r="145" spans="1:6" ht="15.75">
      <c r="A145" s="371"/>
      <c r="B145" s="371"/>
      <c r="C145" s="371"/>
      <c r="D145" s="371"/>
      <c r="E145" s="371"/>
      <c r="F145" s="371"/>
    </row>
    <row r="146" spans="1:6" ht="15.75">
      <c r="A146" s="371"/>
      <c r="B146" s="371"/>
      <c r="C146" s="371"/>
      <c r="D146" s="371"/>
      <c r="E146" s="371"/>
      <c r="F146" s="371"/>
    </row>
    <row r="147" spans="1:6" ht="15.75">
      <c r="A147" s="371"/>
      <c r="B147" s="371"/>
      <c r="C147" s="371"/>
      <c r="D147" s="371"/>
      <c r="E147" s="371"/>
      <c r="F147" s="371"/>
    </row>
    <row r="148" spans="1:6" ht="15.75">
      <c r="A148" s="371"/>
      <c r="B148" s="371"/>
      <c r="C148" s="371"/>
      <c r="D148" s="371"/>
      <c r="E148" s="371"/>
      <c r="F148" s="371"/>
    </row>
    <row r="149" spans="1:6" ht="15.75">
      <c r="A149" s="371"/>
      <c r="B149" s="371"/>
      <c r="C149" s="371"/>
      <c r="D149" s="371"/>
      <c r="E149" s="371"/>
      <c r="F149" s="371"/>
    </row>
    <row r="150" spans="1:6" ht="15.75">
      <c r="A150" s="371"/>
      <c r="B150" s="371"/>
      <c r="C150" s="371"/>
      <c r="D150" s="371"/>
      <c r="E150" s="371"/>
      <c r="F150" s="371"/>
    </row>
    <row r="151" spans="1:6" ht="15.75">
      <c r="A151" s="371"/>
      <c r="B151" s="371"/>
      <c r="C151" s="371"/>
      <c r="D151" s="371"/>
      <c r="E151" s="371"/>
      <c r="F151" s="371"/>
    </row>
    <row r="152" spans="1:6" ht="15.75">
      <c r="A152" s="371"/>
      <c r="B152" s="371"/>
      <c r="C152" s="371"/>
      <c r="D152" s="371"/>
      <c r="E152" s="371"/>
      <c r="F152" s="371"/>
    </row>
    <row r="153" spans="1:6" ht="15.75">
      <c r="A153" s="371"/>
      <c r="B153" s="371"/>
      <c r="C153" s="371"/>
      <c r="D153" s="371"/>
      <c r="E153" s="371"/>
      <c r="F153" s="371"/>
    </row>
    <row r="154" spans="1:6" ht="15.75">
      <c r="A154" s="371"/>
      <c r="B154" s="371"/>
      <c r="C154" s="371"/>
      <c r="D154" s="371"/>
      <c r="E154" s="371"/>
      <c r="F154" s="371"/>
    </row>
    <row r="155" spans="1:6" ht="15.75">
      <c r="A155" s="371"/>
      <c r="B155" s="371"/>
      <c r="C155" s="371"/>
      <c r="D155" s="371"/>
      <c r="E155" s="371"/>
      <c r="F155" s="371"/>
    </row>
    <row r="156" spans="1:6" ht="15.75">
      <c r="A156" s="371"/>
      <c r="B156" s="371"/>
      <c r="C156" s="371"/>
      <c r="D156" s="371"/>
      <c r="E156" s="371"/>
      <c r="F156" s="371"/>
    </row>
    <row r="157" spans="1:6" ht="15.75">
      <c r="A157" s="371"/>
      <c r="B157" s="371"/>
      <c r="C157" s="371"/>
      <c r="D157" s="371"/>
      <c r="E157" s="371"/>
      <c r="F157" s="371"/>
    </row>
    <row r="158" spans="1:6" ht="15.75">
      <c r="A158" s="371"/>
      <c r="B158" s="371"/>
      <c r="C158" s="371"/>
      <c r="D158" s="371"/>
      <c r="E158" s="371"/>
      <c r="F158" s="371"/>
    </row>
    <row r="159" spans="1:6" ht="15.75">
      <c r="A159" s="371"/>
      <c r="B159" s="371"/>
      <c r="C159" s="371"/>
      <c r="D159" s="371"/>
      <c r="E159" s="371"/>
      <c r="F159" s="371"/>
    </row>
    <row r="165" spans="1:6" ht="15.75">
      <c r="A165" s="50"/>
      <c r="B165" s="2215" t="s">
        <v>555</v>
      </c>
      <c r="C165" s="2276"/>
      <c r="D165" s="50"/>
      <c r="E165" s="106"/>
      <c r="F165" s="159"/>
    </row>
    <row r="166" spans="1:6" ht="47.25">
      <c r="A166" s="50">
        <v>15</v>
      </c>
      <c r="B166" s="50" t="s">
        <v>16052</v>
      </c>
      <c r="C166" s="50" t="s">
        <v>16053</v>
      </c>
      <c r="D166" s="97" t="s">
        <v>16054</v>
      </c>
      <c r="E166" s="106">
        <v>2180817</v>
      </c>
      <c r="F166" s="159" t="s">
        <v>4</v>
      </c>
    </row>
    <row r="167" spans="1:6" ht="15.75">
      <c r="A167" s="50"/>
      <c r="B167" s="2189" t="s">
        <v>16046</v>
      </c>
      <c r="C167" s="2249"/>
      <c r="D167" s="51"/>
      <c r="E167" s="193"/>
      <c r="F167" s="160"/>
    </row>
    <row r="168" spans="1:6" ht="31.5">
      <c r="A168" s="50">
        <v>12</v>
      </c>
      <c r="B168" s="51" t="s">
        <v>16047</v>
      </c>
      <c r="C168" s="50" t="s">
        <v>16048</v>
      </c>
      <c r="D168" s="51" t="s">
        <v>16049</v>
      </c>
      <c r="E168" s="193">
        <v>6464150</v>
      </c>
      <c r="F168" s="160" t="s">
        <v>4</v>
      </c>
    </row>
    <row r="169" spans="1:6">
      <c r="E169" s="237">
        <f>SUM(E166:E168)</f>
        <v>8644967</v>
      </c>
    </row>
    <row r="173" spans="1:6">
      <c r="E173" s="237">
        <f>E169+E138</f>
        <v>109040875.52</v>
      </c>
    </row>
  </sheetData>
  <mergeCells count="17">
    <mergeCell ref="A1:F1"/>
    <mergeCell ref="A2:F2"/>
    <mergeCell ref="A3:F3"/>
    <mergeCell ref="B12:C12"/>
    <mergeCell ref="B16:C16"/>
    <mergeCell ref="B18:C18"/>
    <mergeCell ref="B5:C5"/>
    <mergeCell ref="B131:C131"/>
    <mergeCell ref="B138:C138"/>
    <mergeCell ref="A139:C139"/>
    <mergeCell ref="D139:F139"/>
    <mergeCell ref="B167:C167"/>
    <mergeCell ref="B20:C20"/>
    <mergeCell ref="B165:C165"/>
    <mergeCell ref="B23:C23"/>
    <mergeCell ref="B86:C86"/>
    <mergeCell ref="B110:C110"/>
  </mergeCells>
  <pageMargins left="0.7" right="0.7" top="0.75" bottom="0.75" header="0.3" footer="0.3"/>
  <pageSetup orientation="landscape" r:id="rId1"/>
  <headerFooter>
    <oddFooter>Page &amp;P of &amp;N</oddFooter>
  </headerFooter>
</worksheet>
</file>

<file path=xl/worksheets/sheet255.xml><?xml version="1.0" encoding="utf-8"?>
<worksheet xmlns="http://schemas.openxmlformats.org/spreadsheetml/2006/main" xmlns:r="http://schemas.openxmlformats.org/officeDocument/2006/relationships">
  <sheetPr>
    <tabColor theme="5" tint="-0.499984740745262"/>
  </sheetPr>
  <dimension ref="A1:G97"/>
  <sheetViews>
    <sheetView view="pageLayout" topLeftCell="A76" workbookViewId="0">
      <selection activeCell="D79" sqref="D79"/>
    </sheetView>
  </sheetViews>
  <sheetFormatPr defaultRowHeight="15.75"/>
  <cols>
    <col min="1" max="1" width="7.5703125" style="822" customWidth="1"/>
    <col min="2" max="2" width="13.7109375" style="822" customWidth="1"/>
    <col min="3" max="3" width="42.7109375" style="138" customWidth="1"/>
    <col min="4" max="4" width="27.7109375" style="822" customWidth="1"/>
    <col min="5" max="5" width="21.28515625" style="1042" customWidth="1"/>
    <col min="6" max="6" width="9.28515625" style="138" customWidth="1"/>
    <col min="7" max="16384" width="9.140625" style="557"/>
  </cols>
  <sheetData>
    <row r="1" spans="1:6">
      <c r="A1" s="2234" t="s">
        <v>11134</v>
      </c>
      <c r="B1" s="2234"/>
      <c r="C1" s="2234"/>
      <c r="D1" s="2234"/>
      <c r="E1" s="2234"/>
      <c r="F1" s="2234"/>
    </row>
    <row r="2" spans="1:6">
      <c r="A2" s="2234" t="s">
        <v>18883</v>
      </c>
      <c r="B2" s="2234"/>
      <c r="C2" s="2234"/>
      <c r="D2" s="2234"/>
      <c r="E2" s="2234"/>
      <c r="F2" s="2234"/>
    </row>
    <row r="3" spans="1:6">
      <c r="A3" s="2234" t="s">
        <v>6436</v>
      </c>
      <c r="B3" s="2234"/>
      <c r="C3" s="2234"/>
      <c r="D3" s="2234"/>
      <c r="E3" s="2234"/>
      <c r="F3" s="2234"/>
    </row>
    <row r="4" spans="1:6" ht="31.5">
      <c r="A4" s="377" t="s">
        <v>134</v>
      </c>
      <c r="B4" s="377" t="s">
        <v>135</v>
      </c>
      <c r="C4" s="56" t="s">
        <v>0</v>
      </c>
      <c r="D4" s="377" t="s">
        <v>136</v>
      </c>
      <c r="E4" s="388" t="s">
        <v>137</v>
      </c>
      <c r="F4" s="56" t="s">
        <v>1646</v>
      </c>
    </row>
    <row r="5" spans="1:6">
      <c r="A5" s="60"/>
      <c r="B5" s="2158" t="s">
        <v>139</v>
      </c>
      <c r="C5" s="2158"/>
      <c r="D5" s="2158"/>
      <c r="E5" s="390"/>
      <c r="F5" s="66"/>
    </row>
    <row r="6" spans="1:6" ht="31.5">
      <c r="A6" s="60">
        <v>1</v>
      </c>
      <c r="B6" s="107" t="s">
        <v>12</v>
      </c>
      <c r="C6" s="107" t="s">
        <v>24942</v>
      </c>
      <c r="D6" s="107" t="s">
        <v>5615</v>
      </c>
      <c r="E6" s="110">
        <v>2000000</v>
      </c>
      <c r="F6" s="120" t="s">
        <v>118</v>
      </c>
    </row>
    <row r="7" spans="1:6" ht="47.25">
      <c r="A7" s="60">
        <v>2</v>
      </c>
      <c r="B7" s="107" t="s">
        <v>5736</v>
      </c>
      <c r="C7" s="107" t="s">
        <v>24943</v>
      </c>
      <c r="D7" s="107" t="s">
        <v>18884</v>
      </c>
      <c r="E7" s="110">
        <v>2188000</v>
      </c>
      <c r="F7" s="120" t="s">
        <v>118</v>
      </c>
    </row>
    <row r="8" spans="1:6" ht="63">
      <c r="A8" s="60">
        <v>3</v>
      </c>
      <c r="B8" s="107" t="s">
        <v>467</v>
      </c>
      <c r="C8" s="107" t="s">
        <v>24944</v>
      </c>
      <c r="D8" s="107" t="s">
        <v>5738</v>
      </c>
      <c r="E8" s="110">
        <v>2294452.52</v>
      </c>
      <c r="F8" s="120" t="s">
        <v>118</v>
      </c>
    </row>
    <row r="9" spans="1:6" ht="31.5">
      <c r="A9" s="60">
        <v>4</v>
      </c>
      <c r="B9" s="107" t="s">
        <v>7</v>
      </c>
      <c r="C9" s="107" t="s">
        <v>24945</v>
      </c>
      <c r="D9" s="107" t="s">
        <v>5620</v>
      </c>
      <c r="E9" s="110">
        <v>60000</v>
      </c>
      <c r="F9" s="120" t="s">
        <v>118</v>
      </c>
    </row>
    <row r="10" spans="1:6">
      <c r="A10" s="100"/>
      <c r="B10" s="2145" t="s">
        <v>14124</v>
      </c>
      <c r="C10" s="2179"/>
      <c r="D10" s="2146"/>
      <c r="E10" s="295"/>
      <c r="F10" s="113"/>
    </row>
    <row r="11" spans="1:6" ht="47.25">
      <c r="A11" s="60">
        <v>5</v>
      </c>
      <c r="B11" s="107" t="s">
        <v>12</v>
      </c>
      <c r="C11" s="107" t="s">
        <v>24946</v>
      </c>
      <c r="D11" s="107" t="s">
        <v>5623</v>
      </c>
      <c r="E11" s="110">
        <v>1866915.86</v>
      </c>
      <c r="F11" s="120" t="s">
        <v>118</v>
      </c>
    </row>
    <row r="12" spans="1:6" ht="78.75">
      <c r="A12" s="60">
        <v>6</v>
      </c>
      <c r="B12" s="107" t="s">
        <v>24947</v>
      </c>
      <c r="C12" s="107" t="s">
        <v>24948</v>
      </c>
      <c r="D12" s="107" t="s">
        <v>24949</v>
      </c>
      <c r="E12" s="110">
        <v>1000000</v>
      </c>
      <c r="F12" s="120" t="s">
        <v>118</v>
      </c>
    </row>
    <row r="13" spans="1:6" ht="63">
      <c r="A13" s="60">
        <v>7</v>
      </c>
      <c r="B13" s="107" t="s">
        <v>467</v>
      </c>
      <c r="C13" s="107" t="s">
        <v>7156</v>
      </c>
      <c r="D13" s="107" t="s">
        <v>5621</v>
      </c>
      <c r="E13" s="110">
        <v>404310.41</v>
      </c>
      <c r="F13" s="120" t="s">
        <v>118</v>
      </c>
    </row>
    <row r="14" spans="1:6">
      <c r="A14" s="100"/>
      <c r="B14" s="100" t="s">
        <v>593</v>
      </c>
      <c r="C14" s="100"/>
      <c r="D14" s="100"/>
      <c r="E14" s="295"/>
      <c r="F14" s="112"/>
    </row>
    <row r="15" spans="1:6" ht="63">
      <c r="A15" s="60">
        <v>8</v>
      </c>
      <c r="B15" s="60" t="s">
        <v>1862</v>
      </c>
      <c r="C15" s="60" t="s">
        <v>24950</v>
      </c>
      <c r="D15" s="60" t="s">
        <v>18885</v>
      </c>
      <c r="E15" s="106">
        <v>17301421.010000002</v>
      </c>
      <c r="F15" s="120" t="s">
        <v>118</v>
      </c>
    </row>
    <row r="16" spans="1:6" ht="78.75">
      <c r="A16" s="60">
        <v>9</v>
      </c>
      <c r="B16" s="60" t="s">
        <v>18886</v>
      </c>
      <c r="C16" s="60" t="s">
        <v>24951</v>
      </c>
      <c r="D16" s="60" t="s">
        <v>18887</v>
      </c>
      <c r="E16" s="106">
        <v>14022810.75</v>
      </c>
      <c r="F16" s="120" t="s">
        <v>118</v>
      </c>
    </row>
    <row r="17" spans="1:6" ht="31.5">
      <c r="A17" s="100"/>
      <c r="B17" s="100" t="s">
        <v>207</v>
      </c>
      <c r="C17" s="100"/>
      <c r="D17" s="100"/>
      <c r="E17" s="295"/>
      <c r="F17" s="113"/>
    </row>
    <row r="18" spans="1:6" ht="63">
      <c r="A18" s="60">
        <v>10</v>
      </c>
      <c r="B18" s="60" t="s">
        <v>475</v>
      </c>
      <c r="C18" s="60" t="s">
        <v>24952</v>
      </c>
      <c r="D18" s="60" t="s">
        <v>22</v>
      </c>
      <c r="E18" s="106">
        <v>5738993.4500000002</v>
      </c>
      <c r="F18" s="115" t="s">
        <v>4</v>
      </c>
    </row>
    <row r="19" spans="1:6">
      <c r="A19" s="100"/>
      <c r="B19" s="100" t="s">
        <v>555</v>
      </c>
      <c r="C19" s="100"/>
      <c r="D19" s="100"/>
      <c r="E19" s="295"/>
      <c r="F19" s="113"/>
    </row>
    <row r="20" spans="1:6" ht="78.75">
      <c r="A20" s="60">
        <v>11</v>
      </c>
      <c r="B20" s="60" t="s">
        <v>247</v>
      </c>
      <c r="C20" s="60" t="s">
        <v>24953</v>
      </c>
      <c r="D20" s="107" t="s">
        <v>18888</v>
      </c>
      <c r="E20" s="106">
        <v>2180817.5099999998</v>
      </c>
      <c r="F20" s="115" t="s">
        <v>110</v>
      </c>
    </row>
    <row r="21" spans="1:6">
      <c r="A21" s="100"/>
      <c r="B21" s="2145" t="s">
        <v>930</v>
      </c>
      <c r="C21" s="2146"/>
      <c r="D21" s="100"/>
      <c r="E21" s="295"/>
      <c r="F21" s="113"/>
    </row>
    <row r="22" spans="1:6" ht="47.25">
      <c r="A22" s="60">
        <v>12</v>
      </c>
      <c r="B22" s="60" t="s">
        <v>18889</v>
      </c>
      <c r="C22" s="60" t="s">
        <v>24954</v>
      </c>
      <c r="D22" s="60" t="s">
        <v>25416</v>
      </c>
      <c r="E22" s="106">
        <v>100000</v>
      </c>
      <c r="F22" s="115" t="s">
        <v>4</v>
      </c>
    </row>
    <row r="23" spans="1:6" ht="47.25">
      <c r="A23" s="60">
        <v>13</v>
      </c>
      <c r="B23" s="60" t="s">
        <v>18890</v>
      </c>
      <c r="C23" s="60" t="s">
        <v>24955</v>
      </c>
      <c r="D23" s="60" t="s">
        <v>18891</v>
      </c>
      <c r="E23" s="106">
        <v>100000</v>
      </c>
      <c r="F23" s="115" t="s">
        <v>4</v>
      </c>
    </row>
    <row r="24" spans="1:6" ht="47.25">
      <c r="A24" s="60">
        <v>14</v>
      </c>
      <c r="B24" s="60" t="s">
        <v>18892</v>
      </c>
      <c r="C24" s="60" t="s">
        <v>24956</v>
      </c>
      <c r="D24" s="60" t="s">
        <v>25416</v>
      </c>
      <c r="E24" s="106">
        <v>100000</v>
      </c>
      <c r="F24" s="115" t="s">
        <v>4</v>
      </c>
    </row>
    <row r="25" spans="1:6" ht="47.25">
      <c r="A25" s="60">
        <v>15</v>
      </c>
      <c r="B25" s="60" t="s">
        <v>18893</v>
      </c>
      <c r="C25" s="60" t="s">
        <v>24957</v>
      </c>
      <c r="D25" s="60" t="s">
        <v>25417</v>
      </c>
      <c r="E25" s="106">
        <v>100000</v>
      </c>
      <c r="F25" s="115" t="s">
        <v>483</v>
      </c>
    </row>
    <row r="26" spans="1:6" ht="47.25">
      <c r="A26" s="60">
        <v>16</v>
      </c>
      <c r="B26" s="60" t="s">
        <v>18894</v>
      </c>
      <c r="C26" s="60" t="s">
        <v>24958</v>
      </c>
      <c r="D26" s="60" t="s">
        <v>24959</v>
      </c>
      <c r="E26" s="106">
        <v>100000</v>
      </c>
      <c r="F26" s="115" t="s">
        <v>4</v>
      </c>
    </row>
    <row r="27" spans="1:6" ht="47.25">
      <c r="A27" s="60">
        <v>17</v>
      </c>
      <c r="B27" s="60" t="s">
        <v>18895</v>
      </c>
      <c r="C27" s="60" t="s">
        <v>24960</v>
      </c>
      <c r="D27" s="60" t="s">
        <v>24961</v>
      </c>
      <c r="E27" s="106">
        <v>100000</v>
      </c>
      <c r="F27" s="115" t="s">
        <v>4</v>
      </c>
    </row>
    <row r="28" spans="1:6" ht="47.25">
      <c r="A28" s="60">
        <v>18</v>
      </c>
      <c r="B28" s="60" t="s">
        <v>18896</v>
      </c>
      <c r="C28" s="60" t="s">
        <v>24962</v>
      </c>
      <c r="D28" s="60" t="s">
        <v>25416</v>
      </c>
      <c r="E28" s="106">
        <v>100000</v>
      </c>
      <c r="F28" s="115" t="s">
        <v>4</v>
      </c>
    </row>
    <row r="29" spans="1:6" ht="47.25">
      <c r="A29" s="60">
        <v>19</v>
      </c>
      <c r="B29" s="60" t="s">
        <v>18897</v>
      </c>
      <c r="C29" s="60" t="s">
        <v>24963</v>
      </c>
      <c r="D29" s="60" t="s">
        <v>25416</v>
      </c>
      <c r="E29" s="106">
        <v>100000</v>
      </c>
      <c r="F29" s="115" t="s">
        <v>4</v>
      </c>
    </row>
    <row r="30" spans="1:6" ht="47.25">
      <c r="A30" s="60">
        <v>20</v>
      </c>
      <c r="B30" s="60" t="s">
        <v>18898</v>
      </c>
      <c r="C30" s="60" t="s">
        <v>24964</v>
      </c>
      <c r="D30" s="60" t="s">
        <v>25416</v>
      </c>
      <c r="E30" s="106">
        <v>100000</v>
      </c>
      <c r="F30" s="115" t="s">
        <v>4</v>
      </c>
    </row>
    <row r="31" spans="1:6" ht="47.25">
      <c r="A31" s="60">
        <v>21</v>
      </c>
      <c r="B31" s="60" t="s">
        <v>18899</v>
      </c>
      <c r="C31" s="60" t="s">
        <v>24965</v>
      </c>
      <c r="D31" s="60" t="s">
        <v>25416</v>
      </c>
      <c r="E31" s="106">
        <v>100000</v>
      </c>
      <c r="F31" s="115" t="s">
        <v>4</v>
      </c>
    </row>
    <row r="32" spans="1:6" ht="47.25">
      <c r="A32" s="60">
        <v>22</v>
      </c>
      <c r="B32" s="60" t="s">
        <v>18900</v>
      </c>
      <c r="C32" s="60" t="s">
        <v>24966</v>
      </c>
      <c r="D32" s="60" t="s">
        <v>25418</v>
      </c>
      <c r="E32" s="106">
        <v>100000</v>
      </c>
      <c r="F32" s="115" t="s">
        <v>4</v>
      </c>
    </row>
    <row r="33" spans="1:6" ht="63">
      <c r="A33" s="60">
        <v>23</v>
      </c>
      <c r="B33" s="60" t="s">
        <v>18901</v>
      </c>
      <c r="C33" s="60" t="s">
        <v>24967</v>
      </c>
      <c r="D33" s="60" t="s">
        <v>25416</v>
      </c>
      <c r="E33" s="106">
        <v>100000</v>
      </c>
      <c r="F33" s="115" t="s">
        <v>4</v>
      </c>
    </row>
    <row r="34" spans="1:6" ht="47.25">
      <c r="A34" s="60">
        <v>24</v>
      </c>
      <c r="B34" s="60" t="s">
        <v>18902</v>
      </c>
      <c r="C34" s="60" t="s">
        <v>24968</v>
      </c>
      <c r="D34" s="60" t="s">
        <v>25418</v>
      </c>
      <c r="E34" s="106">
        <v>100000</v>
      </c>
      <c r="F34" s="115" t="s">
        <v>4</v>
      </c>
    </row>
    <row r="35" spans="1:6" ht="47.25">
      <c r="A35" s="60">
        <v>25</v>
      </c>
      <c r="B35" s="60" t="s">
        <v>18903</v>
      </c>
      <c r="C35" s="60" t="s">
        <v>24969</v>
      </c>
      <c r="D35" s="60" t="s">
        <v>25416</v>
      </c>
      <c r="E35" s="106">
        <v>100000</v>
      </c>
      <c r="F35" s="115" t="s">
        <v>4</v>
      </c>
    </row>
    <row r="36" spans="1:6" ht="47.25">
      <c r="A36" s="60">
        <v>26</v>
      </c>
      <c r="B36" s="60" t="s">
        <v>18904</v>
      </c>
      <c r="C36" s="60" t="s">
        <v>24970</v>
      </c>
      <c r="D36" s="60" t="s">
        <v>25416</v>
      </c>
      <c r="E36" s="106">
        <v>100000</v>
      </c>
      <c r="F36" s="115" t="s">
        <v>4</v>
      </c>
    </row>
    <row r="37" spans="1:6" ht="47.25">
      <c r="A37" s="60">
        <v>27</v>
      </c>
      <c r="B37" s="60" t="s">
        <v>18905</v>
      </c>
      <c r="C37" s="60" t="s">
        <v>24971</v>
      </c>
      <c r="D37" s="60" t="s">
        <v>25416</v>
      </c>
      <c r="E37" s="106">
        <v>100000</v>
      </c>
      <c r="F37" s="115" t="s">
        <v>4</v>
      </c>
    </row>
    <row r="38" spans="1:6" ht="47.25">
      <c r="A38" s="60">
        <v>28</v>
      </c>
      <c r="B38" s="60" t="s">
        <v>18906</v>
      </c>
      <c r="C38" s="60" t="s">
        <v>24972</v>
      </c>
      <c r="D38" s="60" t="s">
        <v>25418</v>
      </c>
      <c r="E38" s="106">
        <v>100000</v>
      </c>
      <c r="F38" s="115" t="s">
        <v>4</v>
      </c>
    </row>
    <row r="39" spans="1:6" ht="47.25">
      <c r="A39" s="60">
        <v>29</v>
      </c>
      <c r="B39" s="60" t="s">
        <v>18907</v>
      </c>
      <c r="C39" s="60" t="s">
        <v>25500</v>
      </c>
      <c r="D39" s="60" t="s">
        <v>25418</v>
      </c>
      <c r="E39" s="106">
        <v>100000</v>
      </c>
      <c r="F39" s="115" t="s">
        <v>4</v>
      </c>
    </row>
    <row r="40" spans="1:6" ht="47.25">
      <c r="A40" s="60">
        <v>30</v>
      </c>
      <c r="B40" s="60" t="s">
        <v>24973</v>
      </c>
      <c r="C40" s="60" t="s">
        <v>25501</v>
      </c>
      <c r="D40" s="60" t="s">
        <v>25416</v>
      </c>
      <c r="E40" s="106">
        <v>100000</v>
      </c>
      <c r="F40" s="115" t="s">
        <v>4</v>
      </c>
    </row>
    <row r="41" spans="1:6" ht="47.25">
      <c r="A41" s="60">
        <v>31</v>
      </c>
      <c r="B41" s="60" t="s">
        <v>18908</v>
      </c>
      <c r="C41" s="60" t="s">
        <v>25502</v>
      </c>
      <c r="D41" s="60" t="s">
        <v>25416</v>
      </c>
      <c r="E41" s="106">
        <v>100000</v>
      </c>
      <c r="F41" s="115" t="s">
        <v>4</v>
      </c>
    </row>
    <row r="42" spans="1:6">
      <c r="A42" s="147"/>
      <c r="B42" s="2195" t="s">
        <v>810</v>
      </c>
      <c r="C42" s="2195"/>
      <c r="D42" s="66"/>
      <c r="E42" s="381"/>
      <c r="F42" s="66"/>
    </row>
    <row r="43" spans="1:6" ht="63">
      <c r="A43" s="5">
        <v>32</v>
      </c>
      <c r="B43" s="60" t="s">
        <v>24974</v>
      </c>
      <c r="C43" s="60" t="s">
        <v>24975</v>
      </c>
      <c r="D43" s="107" t="s">
        <v>20617</v>
      </c>
      <c r="E43" s="106">
        <v>500000</v>
      </c>
      <c r="F43" s="115" t="s">
        <v>118</v>
      </c>
    </row>
    <row r="45" spans="1:6" ht="31.5">
      <c r="A45" s="5">
        <f>A89+1</f>
        <v>34</v>
      </c>
      <c r="B45" s="60" t="s">
        <v>24979</v>
      </c>
      <c r="C45" s="60" t="s">
        <v>24980</v>
      </c>
      <c r="D45" s="60" t="s">
        <v>24981</v>
      </c>
      <c r="E45" s="106">
        <v>1000000</v>
      </c>
      <c r="F45" s="115" t="s">
        <v>4</v>
      </c>
    </row>
    <row r="46" spans="1:6" ht="47.25">
      <c r="A46" s="5">
        <f t="shared" ref="A46:A70" si="0">A45+1</f>
        <v>35</v>
      </c>
      <c r="B46" s="259" t="s">
        <v>18910</v>
      </c>
      <c r="C46" s="261" t="s">
        <v>24982</v>
      </c>
      <c r="D46" s="259" t="s">
        <v>9243</v>
      </c>
      <c r="E46" s="357">
        <v>2400000</v>
      </c>
      <c r="F46" s="806" t="s">
        <v>4</v>
      </c>
    </row>
    <row r="47" spans="1:6" ht="47.25">
      <c r="A47" s="5">
        <f t="shared" si="0"/>
        <v>36</v>
      </c>
      <c r="B47" s="107" t="s">
        <v>18909</v>
      </c>
      <c r="C47" s="60" t="s">
        <v>24983</v>
      </c>
      <c r="D47" s="107" t="s">
        <v>24984</v>
      </c>
      <c r="E47" s="106">
        <v>650000</v>
      </c>
      <c r="F47" s="115" t="s">
        <v>4</v>
      </c>
    </row>
    <row r="48" spans="1:6" ht="141.75">
      <c r="A48" s="5">
        <f t="shared" si="0"/>
        <v>37</v>
      </c>
      <c r="B48" s="107" t="s">
        <v>18904</v>
      </c>
      <c r="C48" s="60" t="s">
        <v>24985</v>
      </c>
      <c r="D48" s="107" t="s">
        <v>24986</v>
      </c>
      <c r="E48" s="110">
        <v>7000000</v>
      </c>
      <c r="F48" s="115" t="s">
        <v>4</v>
      </c>
    </row>
    <row r="49" spans="1:6" ht="47.25">
      <c r="A49" s="5">
        <f t="shared" si="0"/>
        <v>38</v>
      </c>
      <c r="B49" s="259" t="s">
        <v>24987</v>
      </c>
      <c r="C49" s="261" t="s">
        <v>24988</v>
      </c>
      <c r="D49" s="259" t="s">
        <v>4517</v>
      </c>
      <c r="E49" s="951">
        <v>650000</v>
      </c>
      <c r="F49" s="806" t="s">
        <v>4</v>
      </c>
    </row>
    <row r="50" spans="1:6" ht="47.25">
      <c r="A50" s="5">
        <f t="shared" si="0"/>
        <v>39</v>
      </c>
      <c r="B50" s="107" t="s">
        <v>24989</v>
      </c>
      <c r="C50" s="60" t="s">
        <v>24990</v>
      </c>
      <c r="D50" s="107" t="s">
        <v>24991</v>
      </c>
      <c r="E50" s="110">
        <v>80000</v>
      </c>
      <c r="F50" s="115" t="s">
        <v>118</v>
      </c>
    </row>
    <row r="51" spans="1:6" ht="63">
      <c r="A51" s="5">
        <f t="shared" si="0"/>
        <v>40</v>
      </c>
      <c r="B51" s="107" t="s">
        <v>24992</v>
      </c>
      <c r="C51" s="60" t="s">
        <v>24993</v>
      </c>
      <c r="D51" s="107" t="s">
        <v>24994</v>
      </c>
      <c r="E51" s="110">
        <v>250000</v>
      </c>
      <c r="F51" s="115" t="s">
        <v>118</v>
      </c>
    </row>
    <row r="52" spans="1:6" ht="47.25">
      <c r="A52" s="5">
        <f t="shared" si="0"/>
        <v>41</v>
      </c>
      <c r="B52" s="107" t="s">
        <v>24995</v>
      </c>
      <c r="C52" s="60" t="s">
        <v>24996</v>
      </c>
      <c r="D52" s="107" t="s">
        <v>24997</v>
      </c>
      <c r="E52" s="110">
        <v>100000</v>
      </c>
      <c r="F52" s="115" t="s">
        <v>118</v>
      </c>
    </row>
    <row r="53" spans="1:6" ht="63">
      <c r="A53" s="5">
        <f t="shared" si="0"/>
        <v>42</v>
      </c>
      <c r="B53" s="107" t="s">
        <v>24998</v>
      </c>
      <c r="C53" s="60" t="s">
        <v>24999</v>
      </c>
      <c r="D53" s="107" t="s">
        <v>24997</v>
      </c>
      <c r="E53" s="110">
        <v>100000</v>
      </c>
      <c r="F53" s="115" t="s">
        <v>118</v>
      </c>
    </row>
    <row r="54" spans="1:6">
      <c r="A54" s="5"/>
      <c r="B54" s="2195" t="s">
        <v>25000</v>
      </c>
      <c r="C54" s="2195"/>
      <c r="D54" s="66"/>
      <c r="E54" s="381"/>
      <c r="F54" s="66"/>
    </row>
    <row r="55" spans="1:6" ht="94.5">
      <c r="A55" s="5">
        <v>43</v>
      </c>
      <c r="B55" s="107" t="s">
        <v>25001</v>
      </c>
      <c r="C55" s="60" t="s">
        <v>25002</v>
      </c>
      <c r="D55" s="107" t="s">
        <v>18916</v>
      </c>
      <c r="E55" s="106">
        <v>380000</v>
      </c>
      <c r="F55" s="115" t="s">
        <v>110</v>
      </c>
    </row>
    <row r="56" spans="1:6" ht="110.25">
      <c r="A56" s="5">
        <f t="shared" si="0"/>
        <v>44</v>
      </c>
      <c r="B56" s="60" t="s">
        <v>25003</v>
      </c>
      <c r="C56" s="60" t="s">
        <v>25004</v>
      </c>
      <c r="D56" s="107" t="s">
        <v>25411</v>
      </c>
      <c r="E56" s="106">
        <v>2900000</v>
      </c>
      <c r="F56" s="115" t="s">
        <v>4</v>
      </c>
    </row>
    <row r="57" spans="1:6" ht="110.25">
      <c r="A57" s="5">
        <f t="shared" si="0"/>
        <v>45</v>
      </c>
      <c r="B57" s="107" t="s">
        <v>25005</v>
      </c>
      <c r="C57" s="60" t="s">
        <v>25006</v>
      </c>
      <c r="D57" s="107" t="s">
        <v>25412</v>
      </c>
      <c r="E57" s="106">
        <v>11683585</v>
      </c>
      <c r="F57" s="115" t="s">
        <v>118</v>
      </c>
    </row>
    <row r="58" spans="1:6" ht="63">
      <c r="A58" s="5">
        <f t="shared" si="0"/>
        <v>46</v>
      </c>
      <c r="B58" s="107" t="s">
        <v>25007</v>
      </c>
      <c r="C58" s="60" t="s">
        <v>25008</v>
      </c>
      <c r="D58" s="107" t="s">
        <v>18911</v>
      </c>
      <c r="E58" s="106">
        <v>480000</v>
      </c>
      <c r="F58" s="115" t="s">
        <v>118</v>
      </c>
    </row>
    <row r="59" spans="1:6" ht="94.5">
      <c r="A59" s="5">
        <f t="shared" si="0"/>
        <v>47</v>
      </c>
      <c r="B59" s="107" t="s">
        <v>18912</v>
      </c>
      <c r="C59" s="60" t="s">
        <v>25009</v>
      </c>
      <c r="D59" s="107" t="s">
        <v>25010</v>
      </c>
      <c r="E59" s="110">
        <v>1000000</v>
      </c>
      <c r="F59" s="115" t="s">
        <v>118</v>
      </c>
    </row>
    <row r="60" spans="1:6" ht="63">
      <c r="A60" s="5">
        <f t="shared" si="0"/>
        <v>48</v>
      </c>
      <c r="B60" s="107" t="s">
        <v>18913</v>
      </c>
      <c r="C60" s="60" t="s">
        <v>25011</v>
      </c>
      <c r="D60" s="107" t="s">
        <v>25012</v>
      </c>
      <c r="E60" s="110">
        <v>614033</v>
      </c>
      <c r="F60" s="115" t="s">
        <v>118</v>
      </c>
    </row>
    <row r="61" spans="1:6" ht="126">
      <c r="A61" s="5">
        <f>A90+1</f>
        <v>50</v>
      </c>
      <c r="B61" s="107" t="s">
        <v>18915</v>
      </c>
      <c r="C61" s="60" t="s">
        <v>25014</v>
      </c>
      <c r="D61" s="107" t="s">
        <v>25015</v>
      </c>
      <c r="E61" s="106">
        <v>3680835</v>
      </c>
      <c r="F61" s="115" t="s">
        <v>118</v>
      </c>
    </row>
    <row r="62" spans="1:6" ht="63">
      <c r="A62" s="5">
        <f t="shared" si="0"/>
        <v>51</v>
      </c>
      <c r="B62" s="107" t="s">
        <v>18917</v>
      </c>
      <c r="C62" s="60" t="s">
        <v>25016</v>
      </c>
      <c r="D62" s="107" t="s">
        <v>25414</v>
      </c>
      <c r="E62" s="110">
        <v>200000</v>
      </c>
      <c r="F62" s="115" t="s">
        <v>118</v>
      </c>
    </row>
    <row r="63" spans="1:6" ht="47.25">
      <c r="A63" s="5">
        <f t="shared" si="0"/>
        <v>52</v>
      </c>
      <c r="B63" s="107" t="s">
        <v>18918</v>
      </c>
      <c r="C63" s="60" t="s">
        <v>25017</v>
      </c>
      <c r="D63" s="107" t="s">
        <v>18919</v>
      </c>
      <c r="E63" s="110">
        <v>2000000</v>
      </c>
      <c r="F63" s="115" t="s">
        <v>118</v>
      </c>
    </row>
    <row r="64" spans="1:6" ht="63">
      <c r="A64" s="5">
        <f t="shared" si="0"/>
        <v>53</v>
      </c>
      <c r="B64" s="107" t="s">
        <v>25018</v>
      </c>
      <c r="C64" s="60" t="s">
        <v>25019</v>
      </c>
      <c r="D64" s="107" t="s">
        <v>25020</v>
      </c>
      <c r="E64" s="110">
        <v>283820</v>
      </c>
      <c r="F64" s="115" t="s">
        <v>118</v>
      </c>
    </row>
    <row r="65" spans="1:7" ht="47.25">
      <c r="A65" s="5">
        <f t="shared" si="0"/>
        <v>54</v>
      </c>
      <c r="B65" s="60" t="s">
        <v>25021</v>
      </c>
      <c r="C65" s="60" t="s">
        <v>25022</v>
      </c>
      <c r="D65" s="107" t="s">
        <v>25023</v>
      </c>
      <c r="E65" s="110">
        <v>1300000</v>
      </c>
      <c r="F65" s="115" t="s">
        <v>4</v>
      </c>
    </row>
    <row r="66" spans="1:7">
      <c r="A66" s="5"/>
      <c r="B66" s="100" t="s">
        <v>662</v>
      </c>
      <c r="C66" s="60"/>
      <c r="D66" s="107"/>
      <c r="E66" s="110"/>
      <c r="F66" s="115"/>
    </row>
    <row r="67" spans="1:7" ht="31.5">
      <c r="A67" s="5">
        <v>55</v>
      </c>
      <c r="B67" s="60" t="s">
        <v>25024</v>
      </c>
      <c r="C67" s="60" t="s">
        <v>25025</v>
      </c>
      <c r="D67" s="107" t="s">
        <v>25026</v>
      </c>
      <c r="E67" s="189">
        <v>112996</v>
      </c>
      <c r="F67" s="115" t="s">
        <v>118</v>
      </c>
    </row>
    <row r="68" spans="1:7" ht="78.75">
      <c r="A68" s="5">
        <f t="shared" si="0"/>
        <v>56</v>
      </c>
      <c r="B68" s="60" t="s">
        <v>25027</v>
      </c>
      <c r="C68" s="60" t="s">
        <v>25028</v>
      </c>
      <c r="D68" s="107" t="s">
        <v>25415</v>
      </c>
      <c r="E68" s="106">
        <v>1651160</v>
      </c>
      <c r="F68" s="115" t="s">
        <v>118</v>
      </c>
    </row>
    <row r="69" spans="1:7" ht="63">
      <c r="A69" s="5">
        <f t="shared" si="0"/>
        <v>57</v>
      </c>
      <c r="B69" s="60" t="s">
        <v>25029</v>
      </c>
      <c r="C69" s="60" t="s">
        <v>25030</v>
      </c>
      <c r="D69" s="107" t="s">
        <v>25031</v>
      </c>
      <c r="E69" s="189">
        <v>112996</v>
      </c>
      <c r="F69" s="115"/>
    </row>
    <row r="70" spans="1:7" ht="31.5">
      <c r="A70" s="5">
        <f t="shared" si="0"/>
        <v>58</v>
      </c>
      <c r="B70" s="60" t="s">
        <v>18920</v>
      </c>
      <c r="C70" s="60" t="s">
        <v>25032</v>
      </c>
      <c r="D70" s="107" t="s">
        <v>25033</v>
      </c>
      <c r="E70" s="189">
        <v>132000</v>
      </c>
      <c r="F70" s="115" t="s">
        <v>4</v>
      </c>
    </row>
    <row r="71" spans="1:7">
      <c r="A71" s="5"/>
      <c r="B71" s="2195" t="s">
        <v>6358</v>
      </c>
      <c r="C71" s="2195"/>
      <c r="D71" s="66"/>
      <c r="E71" s="381"/>
      <c r="F71" s="66"/>
    </row>
    <row r="72" spans="1:7" ht="141.75">
      <c r="A72" s="5">
        <v>59</v>
      </c>
      <c r="B72" s="107" t="s">
        <v>18923</v>
      </c>
      <c r="C72" s="60" t="s">
        <v>25034</v>
      </c>
      <c r="D72" s="60" t="s">
        <v>25035</v>
      </c>
      <c r="E72" s="189">
        <v>14429079</v>
      </c>
      <c r="F72" s="115" t="s">
        <v>4</v>
      </c>
    </row>
    <row r="73" spans="1:7">
      <c r="A73" s="147"/>
      <c r="B73" s="2152" t="s">
        <v>2090</v>
      </c>
      <c r="C73" s="2225"/>
      <c r="D73" s="2153"/>
      <c r="E73" s="295">
        <f>SUM(E6:E72)</f>
        <v>104748225.50999999</v>
      </c>
      <c r="F73" s="66"/>
    </row>
    <row r="74" spans="1:7">
      <c r="A74" s="2168" t="s">
        <v>3665</v>
      </c>
      <c r="B74" s="2168"/>
      <c r="C74" s="2168"/>
      <c r="D74" s="2168"/>
      <c r="E74" s="2168"/>
      <c r="F74" s="2168"/>
    </row>
    <row r="75" spans="1:7" ht="69.75" customHeight="1">
      <c r="A75" s="2168" t="s">
        <v>3666</v>
      </c>
      <c r="B75" s="2168"/>
      <c r="C75" s="2168"/>
      <c r="D75" s="2168" t="s">
        <v>3667</v>
      </c>
      <c r="E75" s="2168"/>
      <c r="F75" s="2168"/>
    </row>
    <row r="76" spans="1:7" s="822" customFormat="1" ht="82.5" customHeight="1">
      <c r="A76" s="2183" t="s">
        <v>7569</v>
      </c>
      <c r="B76" s="2184"/>
      <c r="C76" s="2185"/>
      <c r="D76" s="2143" t="s">
        <v>1392</v>
      </c>
      <c r="E76" s="2143"/>
      <c r="F76" s="2143"/>
      <c r="G76" s="170"/>
    </row>
    <row r="77" spans="1:7" s="822" customFormat="1">
      <c r="A77" s="371"/>
      <c r="B77" s="371"/>
      <c r="C77" s="371"/>
      <c r="D77" s="824"/>
      <c r="E77" s="824"/>
      <c r="F77" s="824"/>
      <c r="G77" s="170"/>
    </row>
    <row r="78" spans="1:7" s="822" customFormat="1">
      <c r="A78" s="371"/>
      <c r="B78" s="371"/>
      <c r="C78" s="371"/>
      <c r="D78" s="824"/>
      <c r="E78" s="824"/>
      <c r="F78" s="824"/>
      <c r="G78" s="170"/>
    </row>
    <row r="79" spans="1:7" s="822" customFormat="1">
      <c r="G79" s="170"/>
    </row>
    <row r="80" spans="1:7" s="822" customFormat="1">
      <c r="G80" s="170"/>
    </row>
    <row r="81" spans="1:7" s="822" customFormat="1">
      <c r="A81" s="371"/>
      <c r="B81" s="371"/>
      <c r="C81" s="371"/>
      <c r="D81" s="824"/>
      <c r="E81" s="824"/>
      <c r="F81" s="824"/>
      <c r="G81" s="170"/>
    </row>
    <row r="82" spans="1:7" s="822" customFormat="1">
      <c r="A82" s="371"/>
      <c r="B82" s="371"/>
      <c r="C82" s="371"/>
      <c r="D82" s="824"/>
      <c r="E82" s="824"/>
      <c r="F82" s="824"/>
      <c r="G82" s="170"/>
    </row>
    <row r="89" spans="1:7" ht="78.75">
      <c r="A89" s="5">
        <f>A43+1</f>
        <v>33</v>
      </c>
      <c r="B89" s="107" t="s">
        <v>24976</v>
      </c>
      <c r="C89" s="60" t="s">
        <v>24977</v>
      </c>
      <c r="D89" s="107" t="s">
        <v>24978</v>
      </c>
      <c r="E89" s="106">
        <v>50000</v>
      </c>
      <c r="F89" s="115" t="s">
        <v>118</v>
      </c>
    </row>
    <row r="90" spans="1:7" ht="78.75">
      <c r="A90" s="5">
        <f>A60+1</f>
        <v>49</v>
      </c>
      <c r="B90" s="107" t="s">
        <v>18914</v>
      </c>
      <c r="C90" s="60" t="s">
        <v>25013</v>
      </c>
      <c r="D90" s="107" t="s">
        <v>25413</v>
      </c>
      <c r="E90" s="106">
        <v>580000</v>
      </c>
      <c r="F90" s="115" t="s">
        <v>118</v>
      </c>
    </row>
    <row r="91" spans="1:7">
      <c r="A91" s="5"/>
      <c r="B91" s="56" t="s">
        <v>1418</v>
      </c>
      <c r="C91" s="66"/>
      <c r="D91" s="66"/>
      <c r="E91" s="381"/>
      <c r="F91" s="66"/>
    </row>
    <row r="92" spans="1:7" ht="63">
      <c r="A92" s="5">
        <v>60</v>
      </c>
      <c r="B92" s="107" t="s">
        <v>18921</v>
      </c>
      <c r="C92" s="60" t="s">
        <v>25036</v>
      </c>
      <c r="D92" s="107" t="s">
        <v>18922</v>
      </c>
      <c r="E92" s="106">
        <v>3662650</v>
      </c>
      <c r="F92" s="66" t="s">
        <v>118</v>
      </c>
    </row>
    <row r="93" spans="1:7">
      <c r="E93" s="1042">
        <f>SUM(E89:E92)</f>
        <v>4292650</v>
      </c>
    </row>
    <row r="97" spans="5:5">
      <c r="E97" s="1042">
        <f>E93+E73</f>
        <v>109040875.50999999</v>
      </c>
    </row>
  </sheetData>
  <mergeCells count="15">
    <mergeCell ref="B10:D10"/>
    <mergeCell ref="A74:F74"/>
    <mergeCell ref="A1:F1"/>
    <mergeCell ref="A2:F2"/>
    <mergeCell ref="A3:F3"/>
    <mergeCell ref="B42:C42"/>
    <mergeCell ref="B5:D5"/>
    <mergeCell ref="B21:C21"/>
    <mergeCell ref="B54:C54"/>
    <mergeCell ref="A75:C75"/>
    <mergeCell ref="D75:F75"/>
    <mergeCell ref="B71:C71"/>
    <mergeCell ref="B73:D73"/>
    <mergeCell ref="A76:C76"/>
    <mergeCell ref="D76:F76"/>
  </mergeCells>
  <pageMargins left="0.7" right="0.7" top="0.75" bottom="0.75" header="0.3" footer="0.3"/>
  <pageSetup orientation="landscape" r:id="rId1"/>
  <headerFooter>
    <oddFooter>Page &amp;P of &amp;N</oddFooter>
  </headerFooter>
</worksheet>
</file>

<file path=xl/worksheets/sheet256.xml><?xml version="1.0" encoding="utf-8"?>
<worksheet xmlns="http://schemas.openxmlformats.org/spreadsheetml/2006/main" xmlns:r="http://schemas.openxmlformats.org/officeDocument/2006/relationships">
  <sheetPr>
    <tabColor theme="5" tint="-0.499984740745262"/>
  </sheetPr>
  <dimension ref="A1:F100"/>
  <sheetViews>
    <sheetView topLeftCell="A91" workbookViewId="0">
      <selection activeCell="I96" sqref="I96"/>
    </sheetView>
  </sheetViews>
  <sheetFormatPr defaultRowHeight="15"/>
  <cols>
    <col min="1" max="1" width="7" style="1031" customWidth="1"/>
    <col min="2" max="2" width="18.42578125" style="1031" customWidth="1"/>
    <col min="3" max="3" width="43.140625" style="1031" customWidth="1"/>
    <col min="4" max="4" width="24.28515625" style="1031" customWidth="1"/>
    <col min="5" max="5" width="19.5703125" style="2" customWidth="1"/>
    <col min="6" max="6" width="9.85546875" style="1031" customWidth="1"/>
    <col min="7" max="16384" width="9.140625" style="1031"/>
  </cols>
  <sheetData>
    <row r="1" spans="1:6" ht="15.75">
      <c r="A1" s="2197" t="s">
        <v>11134</v>
      </c>
      <c r="B1" s="2197"/>
      <c r="C1" s="2197"/>
      <c r="D1" s="2197"/>
      <c r="E1" s="2197"/>
      <c r="F1" s="2197"/>
    </row>
    <row r="2" spans="1:6" ht="15.75">
      <c r="A2" s="2197" t="s">
        <v>18924</v>
      </c>
      <c r="B2" s="2197"/>
      <c r="C2" s="2197"/>
      <c r="D2" s="2197"/>
      <c r="E2" s="2197"/>
      <c r="F2" s="2197"/>
    </row>
    <row r="3" spans="1:6" ht="15.75">
      <c r="A3" s="2197" t="s">
        <v>140</v>
      </c>
      <c r="B3" s="2197"/>
      <c r="C3" s="2197"/>
      <c r="D3" s="2197"/>
      <c r="E3" s="2197"/>
      <c r="F3" s="2197"/>
    </row>
    <row r="4" spans="1:6" ht="31.5">
      <c r="A4" s="173" t="s">
        <v>134</v>
      </c>
      <c r="B4" s="173" t="s">
        <v>135</v>
      </c>
      <c r="C4" s="173" t="s">
        <v>0</v>
      </c>
      <c r="D4" s="173" t="s">
        <v>136</v>
      </c>
      <c r="E4" s="295" t="s">
        <v>11136</v>
      </c>
      <c r="F4" s="173" t="s">
        <v>1646</v>
      </c>
    </row>
    <row r="5" spans="1:6" ht="15" customHeight="1">
      <c r="A5" s="971"/>
      <c r="B5" s="2215" t="s">
        <v>139</v>
      </c>
      <c r="C5" s="2216"/>
      <c r="D5" s="971"/>
      <c r="E5" s="1035"/>
      <c r="F5" s="971"/>
    </row>
    <row r="6" spans="1:6" ht="31.5">
      <c r="A6" s="50">
        <v>1</v>
      </c>
      <c r="B6" s="50" t="s">
        <v>464</v>
      </c>
      <c r="C6" s="50" t="s">
        <v>18925</v>
      </c>
      <c r="D6" s="50" t="s">
        <v>239</v>
      </c>
      <c r="E6" s="116">
        <v>2712000</v>
      </c>
      <c r="F6" s="50" t="s">
        <v>118</v>
      </c>
    </row>
    <row r="7" spans="1:6" ht="94.5">
      <c r="A7" s="50">
        <v>2</v>
      </c>
      <c r="B7" s="50" t="s">
        <v>5</v>
      </c>
      <c r="C7" s="50" t="s">
        <v>18926</v>
      </c>
      <c r="D7" s="50" t="s">
        <v>240</v>
      </c>
      <c r="E7" s="116">
        <v>2000000</v>
      </c>
      <c r="F7" s="50" t="s">
        <v>118</v>
      </c>
    </row>
    <row r="8" spans="1:6" ht="31.5">
      <c r="A8" s="50">
        <v>3</v>
      </c>
      <c r="B8" s="50" t="s">
        <v>7</v>
      </c>
      <c r="C8" s="50" t="s">
        <v>18927</v>
      </c>
      <c r="D8" s="50" t="s">
        <v>9</v>
      </c>
      <c r="E8" s="116">
        <v>100000</v>
      </c>
      <c r="F8" s="50" t="s">
        <v>118</v>
      </c>
    </row>
    <row r="9" spans="1:6" ht="31.5">
      <c r="A9" s="50">
        <v>4</v>
      </c>
      <c r="B9" s="50" t="s">
        <v>10</v>
      </c>
      <c r="C9" s="50" t="s">
        <v>18928</v>
      </c>
      <c r="D9" s="50" t="s">
        <v>175</v>
      </c>
      <c r="E9" s="116">
        <v>100000</v>
      </c>
      <c r="F9" s="50" t="s">
        <v>118</v>
      </c>
    </row>
    <row r="10" spans="1:6" ht="63">
      <c r="A10" s="50">
        <v>5</v>
      </c>
      <c r="B10" s="50" t="s">
        <v>12</v>
      </c>
      <c r="C10" s="50" t="s">
        <v>18929</v>
      </c>
      <c r="D10" s="50" t="s">
        <v>18930</v>
      </c>
      <c r="E10" s="116">
        <v>1630452.53</v>
      </c>
      <c r="F10" s="50" t="s">
        <v>118</v>
      </c>
    </row>
    <row r="11" spans="1:6" ht="15.75">
      <c r="A11" s="50"/>
      <c r="B11" s="2215" t="s">
        <v>142</v>
      </c>
      <c r="C11" s="2216"/>
      <c r="D11" s="50"/>
      <c r="E11" s="116"/>
      <c r="F11" s="50"/>
    </row>
    <row r="12" spans="1:6" ht="78.75">
      <c r="A12" s="50">
        <v>6</v>
      </c>
      <c r="B12" s="50" t="s">
        <v>5</v>
      </c>
      <c r="C12" s="50" t="s">
        <v>18931</v>
      </c>
      <c r="D12" s="50" t="s">
        <v>242</v>
      </c>
      <c r="E12" s="61">
        <v>1000000</v>
      </c>
      <c r="F12" s="50" t="s">
        <v>118</v>
      </c>
    </row>
    <row r="13" spans="1:6" ht="63">
      <c r="A13" s="50">
        <v>7</v>
      </c>
      <c r="B13" s="50" t="s">
        <v>12</v>
      </c>
      <c r="C13" s="50" t="s">
        <v>18932</v>
      </c>
      <c r="D13" s="50" t="s">
        <v>18930</v>
      </c>
      <c r="E13" s="116">
        <v>1271226.27</v>
      </c>
      <c r="F13" s="50" t="s">
        <v>118</v>
      </c>
    </row>
    <row r="14" spans="1:6" ht="63">
      <c r="A14" s="50">
        <v>8</v>
      </c>
      <c r="B14" s="50" t="s">
        <v>360</v>
      </c>
      <c r="C14" s="50" t="s">
        <v>18933</v>
      </c>
      <c r="D14" s="50" t="s">
        <v>1736</v>
      </c>
      <c r="E14" s="61">
        <v>1000000</v>
      </c>
      <c r="F14" s="50" t="s">
        <v>118</v>
      </c>
    </row>
    <row r="15" spans="1:6" ht="15.75">
      <c r="A15" s="50"/>
      <c r="B15" s="2215" t="s">
        <v>143</v>
      </c>
      <c r="C15" s="2276"/>
      <c r="D15" s="50"/>
      <c r="E15" s="61"/>
      <c r="F15" s="50"/>
    </row>
    <row r="16" spans="1:6" ht="78.75">
      <c r="A16" s="50">
        <v>9</v>
      </c>
      <c r="B16" s="51" t="s">
        <v>195</v>
      </c>
      <c r="C16" s="50" t="s">
        <v>18934</v>
      </c>
      <c r="D16" s="51" t="s">
        <v>196</v>
      </c>
      <c r="E16" s="116">
        <v>5738993.4500000002</v>
      </c>
      <c r="F16" s="50" t="s">
        <v>118</v>
      </c>
    </row>
    <row r="17" spans="1:6" ht="15.75">
      <c r="A17" s="50"/>
      <c r="B17" s="2189" t="s">
        <v>555</v>
      </c>
      <c r="C17" s="2191"/>
      <c r="D17" s="51"/>
      <c r="E17" s="277"/>
      <c r="F17" s="50"/>
    </row>
    <row r="18" spans="1:6" ht="78.75">
      <c r="A18" s="50">
        <v>10</v>
      </c>
      <c r="B18" s="50" t="s">
        <v>18935</v>
      </c>
      <c r="C18" s="50" t="s">
        <v>18936</v>
      </c>
      <c r="D18" s="50" t="s">
        <v>18937</v>
      </c>
      <c r="E18" s="222">
        <v>2180817.5099999998</v>
      </c>
      <c r="F18" s="50" t="s">
        <v>118</v>
      </c>
    </row>
    <row r="19" spans="1:6" ht="15.75">
      <c r="A19" s="50"/>
      <c r="B19" s="2215" t="s">
        <v>593</v>
      </c>
      <c r="C19" s="2216"/>
      <c r="D19" s="50"/>
      <c r="E19" s="222"/>
      <c r="F19" s="50"/>
    </row>
    <row r="20" spans="1:6" ht="47.25">
      <c r="A20" s="50">
        <v>11</v>
      </c>
      <c r="B20" s="51" t="s">
        <v>18938</v>
      </c>
      <c r="C20" s="51" t="s">
        <v>20615</v>
      </c>
      <c r="D20" s="51" t="s">
        <v>18939</v>
      </c>
      <c r="E20" s="117">
        <v>21000000</v>
      </c>
      <c r="F20" s="50" t="s">
        <v>118</v>
      </c>
    </row>
    <row r="21" spans="1:6" ht="63">
      <c r="A21" s="50">
        <v>12</v>
      </c>
      <c r="B21" s="51" t="s">
        <v>18940</v>
      </c>
      <c r="C21" s="51" t="s">
        <v>20616</v>
      </c>
      <c r="D21" s="51" t="s">
        <v>18941</v>
      </c>
      <c r="E21" s="116">
        <v>17164306.43</v>
      </c>
      <c r="F21" s="50" t="s">
        <v>118</v>
      </c>
    </row>
    <row r="22" spans="1:6" ht="15.75">
      <c r="A22" s="50"/>
      <c r="B22" s="2189" t="s">
        <v>4345</v>
      </c>
      <c r="C22" s="2191"/>
      <c r="D22" s="51"/>
      <c r="E22" s="116"/>
      <c r="F22" s="50"/>
    </row>
    <row r="23" spans="1:6" ht="47.25">
      <c r="A23" s="50">
        <v>13</v>
      </c>
      <c r="B23" s="50" t="s">
        <v>18942</v>
      </c>
      <c r="C23" s="50" t="s">
        <v>18943</v>
      </c>
      <c r="D23" s="50" t="s">
        <v>18944</v>
      </c>
      <c r="E23" s="116">
        <v>100000</v>
      </c>
      <c r="F23" s="50" t="s">
        <v>4</v>
      </c>
    </row>
    <row r="24" spans="1:6" ht="47.25">
      <c r="A24" s="50">
        <v>14</v>
      </c>
      <c r="B24" s="50" t="s">
        <v>18945</v>
      </c>
      <c r="C24" s="50" t="s">
        <v>18946</v>
      </c>
      <c r="D24" s="50" t="s">
        <v>24071</v>
      </c>
      <c r="E24" s="61">
        <v>2080817.51</v>
      </c>
      <c r="F24" s="50" t="s">
        <v>4</v>
      </c>
    </row>
    <row r="25" spans="1:6" ht="15.75">
      <c r="A25" s="50"/>
      <c r="B25" s="2215" t="s">
        <v>2408</v>
      </c>
      <c r="C25" s="2276"/>
      <c r="D25" s="50"/>
      <c r="E25" s="61"/>
      <c r="F25" s="50"/>
    </row>
    <row r="26" spans="1:6" ht="94.5">
      <c r="A26" s="50">
        <v>15</v>
      </c>
      <c r="B26" s="50" t="s">
        <v>18947</v>
      </c>
      <c r="C26" s="50" t="s">
        <v>18948</v>
      </c>
      <c r="D26" s="50" t="s">
        <v>20607</v>
      </c>
      <c r="E26" s="116">
        <v>750000</v>
      </c>
      <c r="F26" s="50" t="s">
        <v>4</v>
      </c>
    </row>
    <row r="27" spans="1:6" ht="31.5">
      <c r="A27" s="50">
        <v>16</v>
      </c>
      <c r="B27" s="50" t="s">
        <v>18949</v>
      </c>
      <c r="C27" s="50" t="s">
        <v>18950</v>
      </c>
      <c r="D27" s="50" t="s">
        <v>18951</v>
      </c>
      <c r="E27" s="116">
        <v>700000</v>
      </c>
      <c r="F27" s="50" t="s">
        <v>118</v>
      </c>
    </row>
    <row r="28" spans="1:6" ht="63">
      <c r="A28" s="50">
        <v>17</v>
      </c>
      <c r="B28" s="50" t="s">
        <v>18952</v>
      </c>
      <c r="C28" s="50" t="s">
        <v>18953</v>
      </c>
      <c r="D28" s="50" t="s">
        <v>18954</v>
      </c>
      <c r="E28" s="116">
        <v>400000</v>
      </c>
      <c r="F28" s="50" t="s">
        <v>118</v>
      </c>
    </row>
    <row r="29" spans="1:6" ht="66.75" customHeight="1">
      <c r="A29" s="50">
        <v>18</v>
      </c>
      <c r="B29" s="50" t="s">
        <v>18955</v>
      </c>
      <c r="C29" s="50" t="s">
        <v>18956</v>
      </c>
      <c r="D29" s="50" t="s">
        <v>24067</v>
      </c>
      <c r="E29" s="116">
        <v>400000</v>
      </c>
      <c r="F29" s="50" t="s">
        <v>4</v>
      </c>
    </row>
    <row r="30" spans="1:6" ht="47.25">
      <c r="A30" s="50">
        <v>19</v>
      </c>
      <c r="B30" s="50" t="s">
        <v>18957</v>
      </c>
      <c r="C30" s="50" t="s">
        <v>18958</v>
      </c>
      <c r="D30" s="50" t="s">
        <v>24078</v>
      </c>
      <c r="E30" s="116">
        <v>700000</v>
      </c>
      <c r="F30" s="50" t="s">
        <v>4</v>
      </c>
    </row>
    <row r="31" spans="1:6" ht="47.25">
      <c r="A31" s="50">
        <v>20</v>
      </c>
      <c r="B31" s="50" t="s">
        <v>18959</v>
      </c>
      <c r="C31" s="50" t="s">
        <v>18960</v>
      </c>
      <c r="D31" s="50" t="s">
        <v>18961</v>
      </c>
      <c r="E31" s="116">
        <v>450000</v>
      </c>
      <c r="F31" s="50" t="s">
        <v>118</v>
      </c>
    </row>
    <row r="32" spans="1:6" ht="126">
      <c r="A32" s="50">
        <v>21</v>
      </c>
      <c r="B32" s="50" t="s">
        <v>20608</v>
      </c>
      <c r="C32" s="50" t="s">
        <v>18962</v>
      </c>
      <c r="D32" s="50" t="s">
        <v>18963</v>
      </c>
      <c r="E32" s="116">
        <v>600000</v>
      </c>
      <c r="F32" s="50" t="s">
        <v>118</v>
      </c>
    </row>
    <row r="33" spans="1:6" ht="47.25">
      <c r="A33" s="50">
        <v>22</v>
      </c>
      <c r="B33" s="50" t="s">
        <v>18964</v>
      </c>
      <c r="C33" s="50" t="s">
        <v>18965</v>
      </c>
      <c r="D33" s="50" t="s">
        <v>18966</v>
      </c>
      <c r="E33" s="116">
        <v>250000</v>
      </c>
      <c r="F33" s="50" t="s">
        <v>4</v>
      </c>
    </row>
    <row r="34" spans="1:6" ht="63">
      <c r="A34" s="50">
        <v>23</v>
      </c>
      <c r="B34" s="50" t="s">
        <v>18967</v>
      </c>
      <c r="C34" s="50" t="s">
        <v>18968</v>
      </c>
      <c r="D34" s="50" t="s">
        <v>18969</v>
      </c>
      <c r="E34" s="116">
        <v>500000</v>
      </c>
      <c r="F34" s="50" t="s">
        <v>118</v>
      </c>
    </row>
    <row r="35" spans="1:6" ht="63">
      <c r="A35" s="50">
        <v>24</v>
      </c>
      <c r="B35" s="50" t="s">
        <v>18970</v>
      </c>
      <c r="C35" s="50" t="s">
        <v>18971</v>
      </c>
      <c r="D35" s="50" t="s">
        <v>24068</v>
      </c>
      <c r="E35" s="116">
        <v>500000</v>
      </c>
      <c r="F35" s="50" t="s">
        <v>4</v>
      </c>
    </row>
    <row r="36" spans="1:6" ht="15.75">
      <c r="A36" s="50"/>
      <c r="B36" s="2215" t="s">
        <v>2487</v>
      </c>
      <c r="C36" s="2276"/>
      <c r="D36" s="50"/>
      <c r="E36" s="116"/>
      <c r="F36" s="50"/>
    </row>
    <row r="37" spans="1:6" ht="94.5">
      <c r="A37" s="50">
        <v>25</v>
      </c>
      <c r="B37" s="50" t="s">
        <v>18972</v>
      </c>
      <c r="C37" s="50" t="s">
        <v>18973</v>
      </c>
      <c r="D37" s="50" t="s">
        <v>18974</v>
      </c>
      <c r="E37" s="116">
        <v>2100000</v>
      </c>
      <c r="F37" s="50" t="s">
        <v>4</v>
      </c>
    </row>
    <row r="38" spans="1:6" ht="63">
      <c r="A38" s="50">
        <v>26</v>
      </c>
      <c r="B38" s="50" t="s">
        <v>18975</v>
      </c>
      <c r="C38" s="50" t="s">
        <v>18976</v>
      </c>
      <c r="D38" s="50" t="s">
        <v>24077</v>
      </c>
      <c r="E38" s="116">
        <v>400000</v>
      </c>
      <c r="F38" s="50" t="s">
        <v>118</v>
      </c>
    </row>
    <row r="39" spans="1:6" ht="31.5">
      <c r="A39" s="50">
        <v>27</v>
      </c>
      <c r="B39" s="50" t="s">
        <v>18977</v>
      </c>
      <c r="C39" s="50" t="s">
        <v>18978</v>
      </c>
      <c r="D39" s="50" t="s">
        <v>18979</v>
      </c>
      <c r="E39" s="116">
        <v>400000</v>
      </c>
      <c r="F39" s="50" t="s">
        <v>118</v>
      </c>
    </row>
    <row r="40" spans="1:6" ht="63">
      <c r="A40" s="50">
        <v>28</v>
      </c>
      <c r="B40" s="50" t="s">
        <v>18980</v>
      </c>
      <c r="C40" s="50" t="s">
        <v>18981</v>
      </c>
      <c r="D40" s="50" t="s">
        <v>24069</v>
      </c>
      <c r="E40" s="116">
        <v>400000</v>
      </c>
      <c r="F40" s="50" t="s">
        <v>4</v>
      </c>
    </row>
    <row r="41" spans="1:6" ht="31.5">
      <c r="A41" s="50">
        <v>29</v>
      </c>
      <c r="B41" s="50" t="s">
        <v>18982</v>
      </c>
      <c r="C41" s="50" t="s">
        <v>18983</v>
      </c>
      <c r="D41" s="50" t="s">
        <v>20609</v>
      </c>
      <c r="E41" s="116">
        <v>300000</v>
      </c>
      <c r="F41" s="50" t="s">
        <v>4</v>
      </c>
    </row>
    <row r="42" spans="1:6" ht="63">
      <c r="A42" s="50">
        <v>30</v>
      </c>
      <c r="B42" s="50" t="s">
        <v>18984</v>
      </c>
      <c r="C42" s="50" t="s">
        <v>18985</v>
      </c>
      <c r="D42" s="50" t="s">
        <v>24057</v>
      </c>
      <c r="E42" s="116">
        <v>600000</v>
      </c>
      <c r="F42" s="50" t="s">
        <v>4</v>
      </c>
    </row>
    <row r="43" spans="1:6" ht="110.25">
      <c r="A43" s="50">
        <v>31</v>
      </c>
      <c r="B43" s="50" t="s">
        <v>18986</v>
      </c>
      <c r="C43" s="50" t="s">
        <v>18987</v>
      </c>
      <c r="D43" s="50" t="s">
        <v>18988</v>
      </c>
      <c r="E43" s="116">
        <v>1412261.82</v>
      </c>
      <c r="F43" s="50" t="s">
        <v>4</v>
      </c>
    </row>
    <row r="44" spans="1:6" ht="63">
      <c r="A44" s="50">
        <v>32</v>
      </c>
      <c r="B44" s="50" t="s">
        <v>7998</v>
      </c>
      <c r="C44" s="50" t="s">
        <v>18989</v>
      </c>
      <c r="D44" s="50" t="s">
        <v>24070</v>
      </c>
      <c r="E44" s="116">
        <v>700000</v>
      </c>
      <c r="F44" s="50" t="s">
        <v>4</v>
      </c>
    </row>
    <row r="45" spans="1:6" ht="31.5">
      <c r="A45" s="50">
        <v>33</v>
      </c>
      <c r="B45" s="50" t="s">
        <v>18990</v>
      </c>
      <c r="C45" s="50" t="s">
        <v>18991</v>
      </c>
      <c r="D45" s="50" t="s">
        <v>18992</v>
      </c>
      <c r="E45" s="116">
        <v>600000</v>
      </c>
      <c r="F45" s="50" t="s">
        <v>4</v>
      </c>
    </row>
    <row r="46" spans="1:6" ht="63">
      <c r="A46" s="50">
        <v>34</v>
      </c>
      <c r="B46" s="50" t="s">
        <v>18993</v>
      </c>
      <c r="C46" s="50" t="s">
        <v>18994</v>
      </c>
      <c r="D46" s="50" t="s">
        <v>18995</v>
      </c>
      <c r="E46" s="116">
        <v>1500000</v>
      </c>
      <c r="F46" s="50" t="s">
        <v>118</v>
      </c>
    </row>
    <row r="47" spans="1:6" ht="63">
      <c r="A47" s="50">
        <v>35</v>
      </c>
      <c r="B47" s="50" t="s">
        <v>18996</v>
      </c>
      <c r="C47" s="50" t="s">
        <v>18997</v>
      </c>
      <c r="D47" s="50" t="s">
        <v>18998</v>
      </c>
      <c r="E47" s="116">
        <v>500000</v>
      </c>
      <c r="F47" s="50" t="s">
        <v>118</v>
      </c>
    </row>
    <row r="48" spans="1:6" ht="63">
      <c r="A48" s="50">
        <v>36</v>
      </c>
      <c r="B48" s="50" t="s">
        <v>18999</v>
      </c>
      <c r="C48" s="50" t="s">
        <v>19000</v>
      </c>
      <c r="D48" s="50" t="s">
        <v>20610</v>
      </c>
      <c r="E48" s="116">
        <v>500000</v>
      </c>
      <c r="F48" s="50" t="s">
        <v>118</v>
      </c>
    </row>
    <row r="49" spans="1:6" ht="63">
      <c r="A49" s="50">
        <v>37</v>
      </c>
      <c r="B49" s="50" t="s">
        <v>12348</v>
      </c>
      <c r="C49" s="50" t="s">
        <v>19001</v>
      </c>
      <c r="D49" s="50" t="s">
        <v>19002</v>
      </c>
      <c r="E49" s="116">
        <v>500000</v>
      </c>
      <c r="F49" s="50" t="s">
        <v>118</v>
      </c>
    </row>
    <row r="50" spans="1:6" ht="63">
      <c r="A50" s="50">
        <v>38</v>
      </c>
      <c r="B50" s="50" t="s">
        <v>19003</v>
      </c>
      <c r="C50" s="50" t="s">
        <v>19004</v>
      </c>
      <c r="D50" s="50" t="s">
        <v>20611</v>
      </c>
      <c r="E50" s="116">
        <v>1600000</v>
      </c>
      <c r="F50" s="50" t="s">
        <v>4</v>
      </c>
    </row>
    <row r="51" spans="1:6" ht="65.25" customHeight="1">
      <c r="A51" s="50">
        <v>39</v>
      </c>
      <c r="B51" s="50" t="s">
        <v>19005</v>
      </c>
      <c r="C51" s="50" t="s">
        <v>19006</v>
      </c>
      <c r="D51" s="50" t="s">
        <v>19007</v>
      </c>
      <c r="E51" s="116">
        <v>800000</v>
      </c>
      <c r="F51" s="50" t="s">
        <v>118</v>
      </c>
    </row>
    <row r="52" spans="1:6" ht="31.5">
      <c r="A52" s="50">
        <v>40</v>
      </c>
      <c r="B52" s="50" t="s">
        <v>19008</v>
      </c>
      <c r="C52" s="50" t="s">
        <v>19009</v>
      </c>
      <c r="D52" s="50" t="s">
        <v>19010</v>
      </c>
      <c r="E52" s="116">
        <v>800000</v>
      </c>
      <c r="F52" s="50" t="s">
        <v>4</v>
      </c>
    </row>
    <row r="53" spans="1:6" ht="63">
      <c r="A53" s="50">
        <v>41</v>
      </c>
      <c r="B53" s="50" t="s">
        <v>19011</v>
      </c>
      <c r="C53" s="50" t="s">
        <v>19012</v>
      </c>
      <c r="D53" s="50" t="s">
        <v>24056</v>
      </c>
      <c r="E53" s="116">
        <v>500000</v>
      </c>
      <c r="F53" s="50" t="s">
        <v>4</v>
      </c>
    </row>
    <row r="54" spans="1:6" ht="63">
      <c r="A54" s="50">
        <v>42</v>
      </c>
      <c r="B54" s="50" t="s">
        <v>19013</v>
      </c>
      <c r="C54" s="50" t="s">
        <v>18956</v>
      </c>
      <c r="D54" s="50" t="s">
        <v>24057</v>
      </c>
      <c r="E54" s="116">
        <v>500000</v>
      </c>
      <c r="F54" s="50" t="s">
        <v>4</v>
      </c>
    </row>
    <row r="55" spans="1:6" ht="63">
      <c r="A55" s="50">
        <v>43</v>
      </c>
      <c r="B55" s="50" t="s">
        <v>19014</v>
      </c>
      <c r="C55" s="50" t="s">
        <v>19015</v>
      </c>
      <c r="D55" s="50" t="s">
        <v>24057</v>
      </c>
      <c r="E55" s="116">
        <v>500000</v>
      </c>
      <c r="F55" s="50" t="s">
        <v>4</v>
      </c>
    </row>
    <row r="56" spans="1:6" ht="47.25">
      <c r="A56" s="50">
        <v>44</v>
      </c>
      <c r="B56" s="50" t="s">
        <v>19016</v>
      </c>
      <c r="C56" s="50" t="s">
        <v>19017</v>
      </c>
      <c r="D56" s="50" t="s">
        <v>19018</v>
      </c>
      <c r="E56" s="116">
        <v>200000</v>
      </c>
      <c r="F56" s="50" t="s">
        <v>118</v>
      </c>
    </row>
    <row r="57" spans="1:6" ht="63">
      <c r="A57" s="50">
        <v>45</v>
      </c>
      <c r="B57" s="50" t="s">
        <v>19019</v>
      </c>
      <c r="C57" s="50" t="s">
        <v>19020</v>
      </c>
      <c r="D57" s="50" t="s">
        <v>24058</v>
      </c>
      <c r="E57" s="116">
        <v>500000</v>
      </c>
      <c r="F57" s="50" t="s">
        <v>4</v>
      </c>
    </row>
    <row r="58" spans="1:6" ht="63">
      <c r="A58" s="50">
        <v>46</v>
      </c>
      <c r="B58" s="50" t="s">
        <v>19021</v>
      </c>
      <c r="C58" s="50" t="s">
        <v>19022</v>
      </c>
      <c r="D58" s="50" t="s">
        <v>24059</v>
      </c>
      <c r="E58" s="116">
        <v>500000</v>
      </c>
      <c r="F58" s="50" t="s">
        <v>4</v>
      </c>
    </row>
    <row r="59" spans="1:6" ht="63">
      <c r="A59" s="50">
        <v>47</v>
      </c>
      <c r="B59" s="50" t="s">
        <v>19023</v>
      </c>
      <c r="C59" s="50" t="s">
        <v>18956</v>
      </c>
      <c r="D59" s="50" t="s">
        <v>19024</v>
      </c>
      <c r="E59" s="116">
        <v>300000</v>
      </c>
      <c r="F59" s="50" t="s">
        <v>118</v>
      </c>
    </row>
    <row r="60" spans="1:6" ht="15.75">
      <c r="A60" s="50"/>
      <c r="B60" s="2215" t="s">
        <v>2487</v>
      </c>
      <c r="C60" s="2276"/>
      <c r="D60" s="50"/>
      <c r="E60" s="116"/>
      <c r="F60" s="50"/>
    </row>
    <row r="61" spans="1:6" ht="94.5">
      <c r="A61" s="50">
        <v>48</v>
      </c>
      <c r="B61" s="50" t="s">
        <v>19025</v>
      </c>
      <c r="C61" s="50" t="s">
        <v>19026</v>
      </c>
      <c r="D61" s="50" t="s">
        <v>20612</v>
      </c>
      <c r="E61" s="116">
        <v>500000</v>
      </c>
      <c r="F61" s="50" t="s">
        <v>4</v>
      </c>
    </row>
    <row r="62" spans="1:6" ht="63">
      <c r="A62" s="50">
        <v>49</v>
      </c>
      <c r="B62" s="50" t="s">
        <v>19027</v>
      </c>
      <c r="C62" s="50" t="s">
        <v>19028</v>
      </c>
      <c r="D62" s="50" t="s">
        <v>24060</v>
      </c>
      <c r="E62" s="116">
        <v>600000</v>
      </c>
      <c r="F62" s="50" t="s">
        <v>4</v>
      </c>
    </row>
    <row r="63" spans="1:6" ht="63">
      <c r="A63" s="50">
        <v>50</v>
      </c>
      <c r="B63" s="50" t="s">
        <v>19029</v>
      </c>
      <c r="C63" s="50" t="s">
        <v>19030</v>
      </c>
      <c r="D63" s="50" t="s">
        <v>24061</v>
      </c>
      <c r="E63" s="116">
        <v>700000</v>
      </c>
      <c r="F63" s="50" t="s">
        <v>4</v>
      </c>
    </row>
    <row r="64" spans="1:6" ht="63">
      <c r="A64" s="50">
        <v>51</v>
      </c>
      <c r="B64" s="50" t="s">
        <v>19031</v>
      </c>
      <c r="C64" s="50" t="s">
        <v>19032</v>
      </c>
      <c r="D64" s="50" t="s">
        <v>24062</v>
      </c>
      <c r="E64" s="116">
        <v>700000</v>
      </c>
      <c r="F64" s="50" t="s">
        <v>4</v>
      </c>
    </row>
    <row r="65" spans="1:6" ht="47.25">
      <c r="A65" s="50">
        <v>52</v>
      </c>
      <c r="B65" s="50" t="s">
        <v>19033</v>
      </c>
      <c r="C65" s="50" t="s">
        <v>19034</v>
      </c>
      <c r="D65" s="50" t="s">
        <v>24073</v>
      </c>
      <c r="E65" s="116">
        <v>7400000</v>
      </c>
      <c r="F65" s="50" t="s">
        <v>4</v>
      </c>
    </row>
    <row r="66" spans="1:6" ht="47.25">
      <c r="A66" s="50">
        <v>53</v>
      </c>
      <c r="B66" s="50" t="s">
        <v>19035</v>
      </c>
      <c r="C66" s="50" t="s">
        <v>19036</v>
      </c>
      <c r="D66" s="50" t="s">
        <v>19037</v>
      </c>
      <c r="E66" s="116">
        <v>700000</v>
      </c>
      <c r="F66" s="50" t="s">
        <v>118</v>
      </c>
    </row>
    <row r="67" spans="1:6" ht="47.25">
      <c r="A67" s="50">
        <v>54</v>
      </c>
      <c r="B67" s="50" t="s">
        <v>20613</v>
      </c>
      <c r="C67" s="50" t="s">
        <v>19038</v>
      </c>
      <c r="D67" s="50" t="s">
        <v>24074</v>
      </c>
      <c r="E67" s="116">
        <v>400000</v>
      </c>
      <c r="F67" s="50" t="s">
        <v>118</v>
      </c>
    </row>
    <row r="68" spans="1:6" ht="63">
      <c r="A68" s="50">
        <v>55</v>
      </c>
      <c r="B68" s="50" t="s">
        <v>19039</v>
      </c>
      <c r="C68" s="50" t="s">
        <v>19040</v>
      </c>
      <c r="D68" s="50" t="s">
        <v>24063</v>
      </c>
      <c r="E68" s="116">
        <v>1000000</v>
      </c>
      <c r="F68" s="50" t="s">
        <v>4</v>
      </c>
    </row>
    <row r="69" spans="1:6" ht="31.5">
      <c r="A69" s="50">
        <v>56</v>
      </c>
      <c r="B69" s="50" t="s">
        <v>19041</v>
      </c>
      <c r="C69" s="50" t="s">
        <v>19042</v>
      </c>
      <c r="D69" s="50" t="s">
        <v>19043</v>
      </c>
      <c r="E69" s="116">
        <v>600000</v>
      </c>
      <c r="F69" s="50" t="s">
        <v>4</v>
      </c>
    </row>
    <row r="70" spans="1:6" ht="63">
      <c r="A70" s="50">
        <v>57</v>
      </c>
      <c r="B70" s="50" t="s">
        <v>19044</v>
      </c>
      <c r="C70" s="50" t="s">
        <v>19045</v>
      </c>
      <c r="D70" s="50" t="s">
        <v>24062</v>
      </c>
      <c r="E70" s="116">
        <v>500000</v>
      </c>
      <c r="F70" s="50" t="s">
        <v>4</v>
      </c>
    </row>
    <row r="71" spans="1:6" ht="63">
      <c r="A71" s="50">
        <v>58</v>
      </c>
      <c r="B71" s="50" t="s">
        <v>19046</v>
      </c>
      <c r="C71" s="50" t="s">
        <v>19047</v>
      </c>
      <c r="D71" s="50" t="s">
        <v>24063</v>
      </c>
      <c r="E71" s="116">
        <v>800000</v>
      </c>
      <c r="F71" s="50" t="s">
        <v>4</v>
      </c>
    </row>
    <row r="72" spans="1:6" ht="63">
      <c r="A72" s="50">
        <v>59</v>
      </c>
      <c r="B72" s="50" t="s">
        <v>19048</v>
      </c>
      <c r="C72" s="50" t="s">
        <v>19049</v>
      </c>
      <c r="D72" s="50" t="s">
        <v>24064</v>
      </c>
      <c r="E72" s="116">
        <v>700000</v>
      </c>
      <c r="F72" s="50" t="s">
        <v>4</v>
      </c>
    </row>
    <row r="73" spans="1:6" ht="63">
      <c r="A73" s="50">
        <v>60</v>
      </c>
      <c r="B73" s="50" t="s">
        <v>19050</v>
      </c>
      <c r="C73" s="50" t="s">
        <v>19051</v>
      </c>
      <c r="D73" s="50" t="s">
        <v>24058</v>
      </c>
      <c r="E73" s="116">
        <v>700000</v>
      </c>
      <c r="F73" s="50" t="s">
        <v>4</v>
      </c>
    </row>
    <row r="74" spans="1:6" ht="63">
      <c r="A74" s="50">
        <v>61</v>
      </c>
      <c r="B74" s="50" t="s">
        <v>19052</v>
      </c>
      <c r="C74" s="50" t="s">
        <v>19053</v>
      </c>
      <c r="D74" s="50" t="s">
        <v>24076</v>
      </c>
      <c r="E74" s="116">
        <v>500000</v>
      </c>
      <c r="F74" s="50" t="s">
        <v>118</v>
      </c>
    </row>
    <row r="75" spans="1:6" ht="63">
      <c r="A75" s="50">
        <v>62</v>
      </c>
      <c r="B75" s="50" t="s">
        <v>19054</v>
      </c>
      <c r="C75" s="50" t="s">
        <v>19055</v>
      </c>
      <c r="D75" s="50" t="s">
        <v>20614</v>
      </c>
      <c r="E75" s="116">
        <v>2500000</v>
      </c>
      <c r="F75" s="50" t="s">
        <v>4</v>
      </c>
    </row>
    <row r="76" spans="1:6" ht="78.75">
      <c r="A76" s="50">
        <v>63</v>
      </c>
      <c r="B76" s="50" t="s">
        <v>19056</v>
      </c>
      <c r="C76" s="50" t="s">
        <v>19057</v>
      </c>
      <c r="D76" s="50" t="s">
        <v>19058</v>
      </c>
      <c r="E76" s="116">
        <v>500000</v>
      </c>
      <c r="F76" s="50" t="s">
        <v>4</v>
      </c>
    </row>
    <row r="77" spans="1:6" ht="63.75" customHeight="1">
      <c r="A77" s="50">
        <v>64</v>
      </c>
      <c r="B77" s="50" t="s">
        <v>19059</v>
      </c>
      <c r="C77" s="50" t="s">
        <v>19060</v>
      </c>
      <c r="D77" s="50" t="s">
        <v>19061</v>
      </c>
      <c r="E77" s="116">
        <v>800000</v>
      </c>
      <c r="F77" s="50" t="s">
        <v>118</v>
      </c>
    </row>
    <row r="78" spans="1:6" ht="63">
      <c r="A78" s="50">
        <v>65</v>
      </c>
      <c r="B78" s="50" t="s">
        <v>19065</v>
      </c>
      <c r="C78" s="50" t="s">
        <v>19066</v>
      </c>
      <c r="D78" s="50" t="s">
        <v>24075</v>
      </c>
      <c r="E78" s="116">
        <v>500000</v>
      </c>
      <c r="F78" s="50" t="s">
        <v>118</v>
      </c>
    </row>
    <row r="79" spans="1:6" ht="63">
      <c r="A79" s="50">
        <v>66</v>
      </c>
      <c r="B79" s="50" t="s">
        <v>19067</v>
      </c>
      <c r="C79" s="50" t="s">
        <v>19066</v>
      </c>
      <c r="D79" s="50" t="s">
        <v>24065</v>
      </c>
      <c r="E79" s="116">
        <v>500000</v>
      </c>
      <c r="F79" s="50" t="s">
        <v>4</v>
      </c>
    </row>
    <row r="80" spans="1:6" ht="63">
      <c r="A80" s="50">
        <v>67</v>
      </c>
      <c r="B80" s="50" t="s">
        <v>19068</v>
      </c>
      <c r="C80" s="50" t="s">
        <v>19069</v>
      </c>
      <c r="D80" s="50" t="s">
        <v>19070</v>
      </c>
      <c r="E80" s="116">
        <v>500000</v>
      </c>
      <c r="F80" s="50" t="s">
        <v>4</v>
      </c>
    </row>
    <row r="81" spans="1:6" ht="63">
      <c r="A81" s="50">
        <v>68</v>
      </c>
      <c r="B81" s="50" t="s">
        <v>19071</v>
      </c>
      <c r="C81" s="50" t="s">
        <v>19072</v>
      </c>
      <c r="D81" s="50" t="s">
        <v>24066</v>
      </c>
      <c r="E81" s="116">
        <v>1000000</v>
      </c>
      <c r="F81" s="50" t="s">
        <v>4</v>
      </c>
    </row>
    <row r="82" spans="1:6" s="953" customFormat="1" ht="15.75">
      <c r="A82" s="1034"/>
      <c r="B82" s="2254" t="s">
        <v>15</v>
      </c>
      <c r="C82" s="2256"/>
      <c r="D82" s="1034"/>
      <c r="E82" s="481">
        <f>SUM(E6:E81)</f>
        <v>101540875.51999998</v>
      </c>
      <c r="F82" s="1034"/>
    </row>
    <row r="83" spans="1:6" s="953" customFormat="1" ht="15.75">
      <c r="A83" s="2168" t="s">
        <v>3665</v>
      </c>
      <c r="B83" s="2168"/>
      <c r="C83" s="2168"/>
      <c r="D83" s="2168"/>
      <c r="E83" s="2168"/>
      <c r="F83" s="2168"/>
    </row>
    <row r="84" spans="1:6" s="953" customFormat="1" ht="69" customHeight="1">
      <c r="A84" s="2168" t="s">
        <v>3666</v>
      </c>
      <c r="B84" s="2168"/>
      <c r="C84" s="2168"/>
      <c r="D84" s="2168" t="s">
        <v>3667</v>
      </c>
      <c r="E84" s="2168"/>
      <c r="F84" s="2168"/>
    </row>
    <row r="85" spans="1:6" ht="78" customHeight="1">
      <c r="A85" s="2143" t="s">
        <v>19194</v>
      </c>
      <c r="B85" s="2143"/>
      <c r="C85" s="2143"/>
      <c r="D85" s="2143" t="s">
        <v>5819</v>
      </c>
      <c r="E85" s="2143"/>
      <c r="F85" s="2143"/>
    </row>
    <row r="94" spans="1:6" ht="78.75">
      <c r="A94" s="50">
        <v>52</v>
      </c>
      <c r="B94" s="50" t="s">
        <v>19033</v>
      </c>
      <c r="C94" s="50" t="s">
        <v>19034</v>
      </c>
      <c r="D94" s="50" t="s">
        <v>24072</v>
      </c>
      <c r="E94" s="116">
        <v>1000000</v>
      </c>
      <c r="F94" s="50" t="s">
        <v>118</v>
      </c>
    </row>
    <row r="96" spans="1:6" ht="94.5">
      <c r="A96" s="50">
        <v>65</v>
      </c>
      <c r="B96" s="50" t="s">
        <v>19062</v>
      </c>
      <c r="C96" s="50" t="s">
        <v>19063</v>
      </c>
      <c r="D96" s="50" t="s">
        <v>19064</v>
      </c>
      <c r="E96" s="116">
        <v>6500000</v>
      </c>
      <c r="F96" s="50" t="s">
        <v>4</v>
      </c>
    </row>
    <row r="97" spans="5:5">
      <c r="E97" s="6">
        <f>SUM(E94:E96)</f>
        <v>7500000</v>
      </c>
    </row>
    <row r="99" spans="5:5">
      <c r="E99" s="6"/>
    </row>
    <row r="100" spans="5:5">
      <c r="E100" s="6">
        <f>E97+E82</f>
        <v>109040875.51999998</v>
      </c>
    </row>
  </sheetData>
  <mergeCells count="18">
    <mergeCell ref="A83:F83"/>
    <mergeCell ref="A84:C84"/>
    <mergeCell ref="D84:F84"/>
    <mergeCell ref="B5:C5"/>
    <mergeCell ref="A85:C85"/>
    <mergeCell ref="D85:F85"/>
    <mergeCell ref="B19:C19"/>
    <mergeCell ref="B22:C22"/>
    <mergeCell ref="B25:C25"/>
    <mergeCell ref="B36:C36"/>
    <mergeCell ref="B60:C60"/>
    <mergeCell ref="B82:C82"/>
    <mergeCell ref="B17:C17"/>
    <mergeCell ref="A1:F1"/>
    <mergeCell ref="A2:F2"/>
    <mergeCell ref="A3:F3"/>
    <mergeCell ref="B11:C11"/>
    <mergeCell ref="B15:C15"/>
  </mergeCells>
  <pageMargins left="0.7" right="0.7" top="0.75" bottom="0.75" header="0.3" footer="0.3"/>
  <pageSetup orientation="landscape" r:id="rId1"/>
  <headerFooter>
    <oddFooter>Page &amp;P of &amp;N</oddFooter>
  </headerFooter>
</worksheet>
</file>

<file path=xl/worksheets/sheet257.xml><?xml version="1.0" encoding="utf-8"?>
<worksheet xmlns="http://schemas.openxmlformats.org/spreadsheetml/2006/main" xmlns:r="http://schemas.openxmlformats.org/officeDocument/2006/relationships">
  <sheetPr>
    <tabColor theme="5" tint="-0.499984740745262"/>
  </sheetPr>
  <dimension ref="A1:F124"/>
  <sheetViews>
    <sheetView topLeftCell="A4" workbookViewId="0">
      <selection activeCell="E8" sqref="E8"/>
    </sheetView>
  </sheetViews>
  <sheetFormatPr defaultRowHeight="15.75"/>
  <cols>
    <col min="1" max="1" width="7.5703125" style="89" customWidth="1"/>
    <col min="2" max="2" width="15.140625" style="89" customWidth="1"/>
    <col min="3" max="3" width="42.28515625" style="89" customWidth="1"/>
    <col min="4" max="4" width="25.5703125" style="89" customWidth="1"/>
    <col min="5" max="5" width="21.5703125" style="757" customWidth="1"/>
    <col min="6" max="6" width="9.85546875" style="89" customWidth="1"/>
    <col min="7" max="16384" width="9.140625" style="89"/>
  </cols>
  <sheetData>
    <row r="1" spans="1:6" ht="15.75" customHeight="1">
      <c r="A1" s="2317" t="s">
        <v>133</v>
      </c>
      <c r="B1" s="2317"/>
      <c r="C1" s="2317"/>
      <c r="D1" s="2317"/>
      <c r="E1" s="2317"/>
      <c r="F1" s="2317"/>
    </row>
    <row r="2" spans="1:6" ht="15.75" customHeight="1">
      <c r="A2" s="2317" t="s">
        <v>21570</v>
      </c>
      <c r="B2" s="2317"/>
      <c r="C2" s="2317"/>
      <c r="D2" s="2317"/>
      <c r="E2" s="2317"/>
      <c r="F2" s="2317"/>
    </row>
    <row r="3" spans="1:6" ht="15.75" customHeight="1">
      <c r="A3" s="2317" t="s">
        <v>140</v>
      </c>
      <c r="B3" s="2317"/>
      <c r="C3" s="2317"/>
      <c r="D3" s="2317"/>
      <c r="E3" s="2317"/>
      <c r="F3" s="2317"/>
    </row>
    <row r="4" spans="1:6" ht="31.5">
      <c r="A4" s="285" t="s">
        <v>134</v>
      </c>
      <c r="B4" s="173" t="s">
        <v>1486</v>
      </c>
      <c r="C4" s="173" t="s">
        <v>0</v>
      </c>
      <c r="D4" s="173" t="s">
        <v>21224</v>
      </c>
      <c r="E4" s="295" t="s">
        <v>137</v>
      </c>
      <c r="F4" s="173" t="s">
        <v>1489</v>
      </c>
    </row>
    <row r="5" spans="1:6" ht="15.75" customHeight="1">
      <c r="B5" s="2172" t="s">
        <v>17865</v>
      </c>
      <c r="C5" s="2172"/>
      <c r="D5" s="2172"/>
      <c r="E5" s="552"/>
      <c r="F5" s="173"/>
    </row>
    <row r="6" spans="1:6" ht="31.5">
      <c r="A6" s="50">
        <v>1</v>
      </c>
      <c r="B6" s="50" t="s">
        <v>464</v>
      </c>
      <c r="C6" s="50" t="s">
        <v>21343</v>
      </c>
      <c r="D6" s="50" t="s">
        <v>239</v>
      </c>
      <c r="E6" s="189">
        <v>2452320</v>
      </c>
      <c r="F6" s="51" t="s">
        <v>118</v>
      </c>
    </row>
    <row r="7" spans="1:6" ht="78.75">
      <c r="A7" s="50">
        <v>2</v>
      </c>
      <c r="B7" s="50" t="s">
        <v>5</v>
      </c>
      <c r="C7" s="50" t="s">
        <v>21344</v>
      </c>
      <c r="D7" s="50" t="s">
        <v>240</v>
      </c>
      <c r="E7" s="189">
        <v>1890132.07</v>
      </c>
      <c r="F7" s="51" t="s">
        <v>118</v>
      </c>
    </row>
    <row r="8" spans="1:6" ht="47.25">
      <c r="A8" s="50">
        <v>3</v>
      </c>
      <c r="B8" s="50" t="s">
        <v>12</v>
      </c>
      <c r="C8" s="50" t="s">
        <v>21345</v>
      </c>
      <c r="D8" s="50" t="s">
        <v>14</v>
      </c>
      <c r="E8" s="189">
        <v>2200000</v>
      </c>
      <c r="F8" s="51" t="s">
        <v>118</v>
      </c>
    </row>
    <row r="9" spans="1:6">
      <c r="A9" s="50"/>
      <c r="B9" s="2172" t="s">
        <v>15762</v>
      </c>
      <c r="C9" s="2172"/>
      <c r="D9" s="50"/>
      <c r="E9" s="189"/>
      <c r="F9" s="51"/>
    </row>
    <row r="10" spans="1:6" ht="78.75">
      <c r="A10" s="50">
        <v>4</v>
      </c>
      <c r="B10" s="50" t="s">
        <v>5</v>
      </c>
      <c r="C10" s="50" t="s">
        <v>21346</v>
      </c>
      <c r="D10" s="50" t="s">
        <v>242</v>
      </c>
      <c r="E10" s="189">
        <v>571226</v>
      </c>
      <c r="F10" s="51" t="s">
        <v>118</v>
      </c>
    </row>
    <row r="11" spans="1:6" ht="47.25">
      <c r="A11" s="50">
        <v>5</v>
      </c>
      <c r="B11" s="50" t="s">
        <v>12</v>
      </c>
      <c r="C11" s="50" t="s">
        <v>21347</v>
      </c>
      <c r="D11" s="50" t="s">
        <v>14</v>
      </c>
      <c r="E11" s="189">
        <v>1500000</v>
      </c>
      <c r="F11" s="51" t="s">
        <v>118</v>
      </c>
    </row>
    <row r="12" spans="1:6" ht="63">
      <c r="A12" s="50">
        <v>6</v>
      </c>
      <c r="B12" s="50" t="s">
        <v>360</v>
      </c>
      <c r="C12" s="50" t="s">
        <v>21348</v>
      </c>
      <c r="D12" s="50" t="s">
        <v>1736</v>
      </c>
      <c r="E12" s="189">
        <v>1200000</v>
      </c>
      <c r="F12" s="51" t="s">
        <v>118</v>
      </c>
    </row>
    <row r="13" spans="1:6">
      <c r="A13" s="50"/>
      <c r="B13" s="2172" t="s">
        <v>143</v>
      </c>
      <c r="C13" s="2231"/>
      <c r="D13" s="50"/>
      <c r="E13" s="189"/>
      <c r="F13" s="51"/>
    </row>
    <row r="14" spans="1:6" ht="63">
      <c r="A14" s="50">
        <v>7</v>
      </c>
      <c r="B14" s="51" t="s">
        <v>195</v>
      </c>
      <c r="C14" s="50" t="s">
        <v>21349</v>
      </c>
      <c r="D14" s="51" t="s">
        <v>196</v>
      </c>
      <c r="E14" s="189">
        <v>5738993.4500000002</v>
      </c>
      <c r="F14" s="51" t="s">
        <v>118</v>
      </c>
    </row>
    <row r="15" spans="1:6">
      <c r="A15" s="50"/>
      <c r="B15" s="2198" t="s">
        <v>1418</v>
      </c>
      <c r="C15" s="2198"/>
      <c r="D15" s="51"/>
      <c r="E15" s="189"/>
      <c r="F15" s="51"/>
    </row>
    <row r="16" spans="1:6" ht="47.25">
      <c r="A16" s="50">
        <v>8</v>
      </c>
      <c r="B16" s="51" t="s">
        <v>575</v>
      </c>
      <c r="C16" s="50" t="s">
        <v>21350</v>
      </c>
      <c r="D16" s="51" t="s">
        <v>21351</v>
      </c>
      <c r="E16" s="189">
        <v>900000</v>
      </c>
      <c r="F16" s="51" t="s">
        <v>118</v>
      </c>
    </row>
    <row r="17" spans="1:6">
      <c r="A17" s="50"/>
      <c r="B17" s="2198" t="s">
        <v>555</v>
      </c>
      <c r="C17" s="2198"/>
      <c r="D17" s="51"/>
      <c r="E17" s="189"/>
      <c r="F17" s="51"/>
    </row>
    <row r="18" spans="1:6" ht="94.5">
      <c r="A18" s="50">
        <v>9</v>
      </c>
      <c r="B18" s="51" t="s">
        <v>21352</v>
      </c>
      <c r="C18" s="50" t="s">
        <v>21353</v>
      </c>
      <c r="D18" s="51" t="s">
        <v>6786</v>
      </c>
      <c r="E18" s="110">
        <v>1950000</v>
      </c>
      <c r="F18" s="51" t="s">
        <v>118</v>
      </c>
    </row>
    <row r="19" spans="1:6">
      <c r="A19" s="50"/>
      <c r="B19" s="2198" t="s">
        <v>4345</v>
      </c>
      <c r="C19" s="2226"/>
      <c r="D19" s="51"/>
      <c r="E19" s="110"/>
      <c r="F19" s="51"/>
    </row>
    <row r="20" spans="1:6" ht="157.5">
      <c r="A20" s="50">
        <v>10</v>
      </c>
      <c r="B20" s="51" t="s">
        <v>21354</v>
      </c>
      <c r="C20" s="50" t="s">
        <v>21355</v>
      </c>
      <c r="D20" s="51" t="s">
        <v>21356</v>
      </c>
      <c r="E20" s="193">
        <v>350000</v>
      </c>
      <c r="F20" s="51" t="s">
        <v>4</v>
      </c>
    </row>
    <row r="21" spans="1:6" ht="63">
      <c r="A21" s="50">
        <v>11</v>
      </c>
      <c r="B21" s="51" t="s">
        <v>21357</v>
      </c>
      <c r="C21" s="50" t="s">
        <v>21358</v>
      </c>
      <c r="D21" s="51" t="s">
        <v>21359</v>
      </c>
      <c r="E21" s="193">
        <v>250000</v>
      </c>
      <c r="F21" s="51" t="s">
        <v>4</v>
      </c>
    </row>
    <row r="22" spans="1:6" ht="63">
      <c r="A22" s="50">
        <v>12</v>
      </c>
      <c r="B22" s="51" t="s">
        <v>21360</v>
      </c>
      <c r="C22" s="50" t="s">
        <v>21361</v>
      </c>
      <c r="D22" s="51" t="s">
        <v>21359</v>
      </c>
      <c r="E22" s="193">
        <v>250000</v>
      </c>
      <c r="F22" s="51" t="s">
        <v>4</v>
      </c>
    </row>
    <row r="23" spans="1:6" ht="63">
      <c r="A23" s="50">
        <v>13</v>
      </c>
      <c r="B23" s="51" t="s">
        <v>21362</v>
      </c>
      <c r="C23" s="50" t="s">
        <v>21363</v>
      </c>
      <c r="D23" s="51" t="s">
        <v>21364</v>
      </c>
      <c r="E23" s="193">
        <v>75000</v>
      </c>
      <c r="F23" s="51" t="s">
        <v>4</v>
      </c>
    </row>
    <row r="24" spans="1:6" ht="63">
      <c r="A24" s="50">
        <v>14</v>
      </c>
      <c r="B24" s="51" t="s">
        <v>21365</v>
      </c>
      <c r="C24" s="50" t="s">
        <v>21366</v>
      </c>
      <c r="D24" s="51" t="s">
        <v>21364</v>
      </c>
      <c r="E24" s="193">
        <v>75000</v>
      </c>
      <c r="F24" s="51" t="s">
        <v>4</v>
      </c>
    </row>
    <row r="25" spans="1:6">
      <c r="A25" s="50"/>
      <c r="B25" s="2198" t="s">
        <v>593</v>
      </c>
      <c r="C25" s="2226"/>
      <c r="D25" s="51"/>
      <c r="E25" s="193"/>
      <c r="F25" s="51"/>
    </row>
    <row r="26" spans="1:6" ht="47.25">
      <c r="A26" s="50">
        <v>15</v>
      </c>
      <c r="B26" s="51" t="s">
        <v>39</v>
      </c>
      <c r="C26" s="50" t="s">
        <v>21367</v>
      </c>
      <c r="D26" s="51" t="s">
        <v>1443</v>
      </c>
      <c r="E26" s="193">
        <v>15000000</v>
      </c>
      <c r="F26" s="51" t="s">
        <v>118</v>
      </c>
    </row>
    <row r="27" spans="1:6" ht="47.25">
      <c r="A27" s="50">
        <v>16</v>
      </c>
      <c r="B27" s="51" t="s">
        <v>41</v>
      </c>
      <c r="C27" s="50" t="s">
        <v>21368</v>
      </c>
      <c r="D27" s="51" t="s">
        <v>21369</v>
      </c>
      <c r="E27" s="193">
        <v>12353204</v>
      </c>
      <c r="F27" s="51" t="s">
        <v>118</v>
      </c>
    </row>
    <row r="28" spans="1:6">
      <c r="A28" s="50"/>
      <c r="B28" s="2198" t="s">
        <v>2408</v>
      </c>
      <c r="C28" s="2226"/>
      <c r="D28" s="51"/>
      <c r="E28" s="193"/>
      <c r="F28" s="51"/>
    </row>
    <row r="29" spans="1:6" ht="47.25">
      <c r="A29" s="50">
        <v>17</v>
      </c>
      <c r="B29" s="51" t="s">
        <v>21370</v>
      </c>
      <c r="C29" s="50" t="s">
        <v>21371</v>
      </c>
      <c r="D29" s="51" t="s">
        <v>21372</v>
      </c>
      <c r="E29" s="193">
        <v>1425000</v>
      </c>
      <c r="F29" s="51" t="s">
        <v>118</v>
      </c>
    </row>
    <row r="30" spans="1:6" ht="47.25">
      <c r="A30" s="50">
        <v>18</v>
      </c>
      <c r="B30" s="51" t="s">
        <v>21373</v>
      </c>
      <c r="C30" s="50" t="s">
        <v>21374</v>
      </c>
      <c r="D30" s="51" t="s">
        <v>21375</v>
      </c>
      <c r="E30" s="193">
        <v>2200000</v>
      </c>
      <c r="F30" s="51" t="s">
        <v>4</v>
      </c>
    </row>
    <row r="31" spans="1:6" ht="47.25">
      <c r="A31" s="50">
        <v>19</v>
      </c>
      <c r="B31" s="51" t="s">
        <v>21376</v>
      </c>
      <c r="C31" s="50" t="s">
        <v>21377</v>
      </c>
      <c r="D31" s="51" t="s">
        <v>21378</v>
      </c>
      <c r="E31" s="193">
        <v>300000</v>
      </c>
      <c r="F31" s="51" t="s">
        <v>118</v>
      </c>
    </row>
    <row r="32" spans="1:6" ht="47.25">
      <c r="A32" s="50">
        <v>20</v>
      </c>
      <c r="B32" s="51" t="s">
        <v>21379</v>
      </c>
      <c r="C32" s="50" t="s">
        <v>21380</v>
      </c>
      <c r="D32" s="51" t="s">
        <v>21381</v>
      </c>
      <c r="E32" s="193">
        <v>700000</v>
      </c>
      <c r="F32" s="51" t="s">
        <v>4</v>
      </c>
    </row>
    <row r="33" spans="1:6" ht="47.25">
      <c r="A33" s="50">
        <v>21</v>
      </c>
      <c r="B33" s="51" t="s">
        <v>21382</v>
      </c>
      <c r="C33" s="50" t="s">
        <v>21383</v>
      </c>
      <c r="D33" s="51" t="s">
        <v>21384</v>
      </c>
      <c r="E33" s="193">
        <v>460000</v>
      </c>
      <c r="F33" s="51" t="s">
        <v>4</v>
      </c>
    </row>
    <row r="34" spans="1:6" ht="47.25">
      <c r="A34" s="50">
        <v>22</v>
      </c>
      <c r="B34" s="50" t="s">
        <v>21385</v>
      </c>
      <c r="C34" s="50" t="s">
        <v>21386</v>
      </c>
      <c r="D34" s="50" t="s">
        <v>21387</v>
      </c>
      <c r="E34" s="189">
        <v>800000</v>
      </c>
      <c r="F34" s="51" t="s">
        <v>118</v>
      </c>
    </row>
    <row r="35" spans="1:6" ht="63">
      <c r="A35" s="50">
        <v>23</v>
      </c>
      <c r="B35" s="51" t="s">
        <v>21388</v>
      </c>
      <c r="C35" s="50" t="s">
        <v>21389</v>
      </c>
      <c r="D35" s="51" t="s">
        <v>21390</v>
      </c>
      <c r="E35" s="193">
        <v>600000</v>
      </c>
      <c r="F35" s="51" t="s">
        <v>118</v>
      </c>
    </row>
    <row r="36" spans="1:6" ht="47.25">
      <c r="A36" s="50">
        <v>24</v>
      </c>
      <c r="B36" s="51" t="s">
        <v>21391</v>
      </c>
      <c r="C36" s="50" t="s">
        <v>21392</v>
      </c>
      <c r="D36" s="51" t="s">
        <v>21393</v>
      </c>
      <c r="E36" s="193">
        <v>200000</v>
      </c>
      <c r="F36" s="51" t="s">
        <v>118</v>
      </c>
    </row>
    <row r="37" spans="1:6" ht="47.25">
      <c r="A37" s="50">
        <v>25</v>
      </c>
      <c r="B37" s="51" t="s">
        <v>21382</v>
      </c>
      <c r="C37" s="50" t="s">
        <v>21394</v>
      </c>
      <c r="D37" s="51" t="s">
        <v>4517</v>
      </c>
      <c r="E37" s="193">
        <v>500000</v>
      </c>
      <c r="F37" s="51" t="s">
        <v>4</v>
      </c>
    </row>
    <row r="38" spans="1:6" ht="63">
      <c r="A38" s="50">
        <v>26</v>
      </c>
      <c r="B38" s="51" t="s">
        <v>21395</v>
      </c>
      <c r="C38" s="50" t="s">
        <v>21396</v>
      </c>
      <c r="D38" s="51" t="s">
        <v>21397</v>
      </c>
      <c r="E38" s="193">
        <v>600000</v>
      </c>
      <c r="F38" s="51" t="s">
        <v>118</v>
      </c>
    </row>
    <row r="39" spans="1:6" ht="78.75">
      <c r="A39" s="50">
        <v>27</v>
      </c>
      <c r="B39" s="51" t="s">
        <v>21398</v>
      </c>
      <c r="C39" s="50" t="s">
        <v>21399</v>
      </c>
      <c r="D39" s="51" t="s">
        <v>21400</v>
      </c>
      <c r="E39" s="193">
        <v>500000</v>
      </c>
      <c r="F39" s="51" t="s">
        <v>4</v>
      </c>
    </row>
    <row r="40" spans="1:6" ht="78.75">
      <c r="A40" s="50">
        <v>28</v>
      </c>
      <c r="B40" s="51" t="s">
        <v>21401</v>
      </c>
      <c r="C40" s="50" t="s">
        <v>21402</v>
      </c>
      <c r="D40" s="51" t="s">
        <v>21403</v>
      </c>
      <c r="E40" s="193">
        <v>800000</v>
      </c>
      <c r="F40" s="51" t="s">
        <v>118</v>
      </c>
    </row>
    <row r="41" spans="1:6" ht="63">
      <c r="A41" s="50">
        <v>29</v>
      </c>
      <c r="B41" s="51" t="s">
        <v>21404</v>
      </c>
      <c r="C41" s="50" t="s">
        <v>21405</v>
      </c>
      <c r="D41" s="51" t="s">
        <v>21406</v>
      </c>
      <c r="E41" s="193">
        <v>500000</v>
      </c>
      <c r="F41" s="51" t="s">
        <v>118</v>
      </c>
    </row>
    <row r="42" spans="1:6" ht="63">
      <c r="A42" s="50">
        <v>30</v>
      </c>
      <c r="B42" s="51" t="s">
        <v>21407</v>
      </c>
      <c r="C42" s="50" t="s">
        <v>21408</v>
      </c>
      <c r="D42" s="51" t="s">
        <v>21409</v>
      </c>
      <c r="E42" s="193">
        <v>500000</v>
      </c>
      <c r="F42" s="51" t="s">
        <v>118</v>
      </c>
    </row>
    <row r="43" spans="1:6" ht="126">
      <c r="A43" s="50">
        <v>31</v>
      </c>
      <c r="B43" s="50" t="s">
        <v>21410</v>
      </c>
      <c r="C43" s="50" t="s">
        <v>21411</v>
      </c>
      <c r="D43" s="50" t="s">
        <v>21412</v>
      </c>
      <c r="E43" s="189">
        <v>800000</v>
      </c>
      <c r="F43" s="51" t="s">
        <v>4</v>
      </c>
    </row>
    <row r="44" spans="1:6" ht="31.5">
      <c r="A44" s="50">
        <v>32</v>
      </c>
      <c r="B44" s="51" t="s">
        <v>21413</v>
      </c>
      <c r="C44" s="50" t="s">
        <v>21414</v>
      </c>
      <c r="D44" s="51" t="s">
        <v>1246</v>
      </c>
      <c r="E44" s="193">
        <v>1000000</v>
      </c>
      <c r="F44" s="51" t="s">
        <v>4</v>
      </c>
    </row>
    <row r="45" spans="1:6" ht="78.75">
      <c r="A45" s="50">
        <v>33</v>
      </c>
      <c r="B45" s="51" t="s">
        <v>21415</v>
      </c>
      <c r="C45" s="50" t="s">
        <v>21416</v>
      </c>
      <c r="D45" s="51" t="s">
        <v>21417</v>
      </c>
      <c r="E45" s="193">
        <v>600000</v>
      </c>
      <c r="F45" s="51" t="s">
        <v>4</v>
      </c>
    </row>
    <row r="46" spans="1:6" ht="78.75">
      <c r="A46" s="50">
        <v>34</v>
      </c>
      <c r="B46" s="51" t="s">
        <v>21418</v>
      </c>
      <c r="C46" s="50" t="s">
        <v>21419</v>
      </c>
      <c r="D46" s="51" t="s">
        <v>21420</v>
      </c>
      <c r="E46" s="193">
        <v>800000</v>
      </c>
      <c r="F46" s="51" t="s">
        <v>118</v>
      </c>
    </row>
    <row r="47" spans="1:6" ht="78.75">
      <c r="A47" s="50">
        <v>35</v>
      </c>
      <c r="B47" s="51" t="s">
        <v>21421</v>
      </c>
      <c r="C47" s="50" t="s">
        <v>21422</v>
      </c>
      <c r="D47" s="51" t="s">
        <v>21423</v>
      </c>
      <c r="E47" s="193">
        <v>500000</v>
      </c>
      <c r="F47" s="51" t="s">
        <v>4</v>
      </c>
    </row>
    <row r="48" spans="1:6" ht="47.25">
      <c r="A48" s="50">
        <v>36</v>
      </c>
      <c r="B48" s="51" t="s">
        <v>21424</v>
      </c>
      <c r="C48" s="50" t="s">
        <v>21425</v>
      </c>
      <c r="D48" s="51" t="s">
        <v>21426</v>
      </c>
      <c r="E48" s="193">
        <v>300000</v>
      </c>
      <c r="F48" s="51" t="s">
        <v>4</v>
      </c>
    </row>
    <row r="49" spans="1:6" ht="47.25">
      <c r="A49" s="50">
        <v>37</v>
      </c>
      <c r="B49" s="51" t="s">
        <v>21427</v>
      </c>
      <c r="C49" s="50" t="s">
        <v>21428</v>
      </c>
      <c r="D49" s="51" t="s">
        <v>4517</v>
      </c>
      <c r="E49" s="193">
        <v>500000</v>
      </c>
      <c r="F49" s="51" t="s">
        <v>4</v>
      </c>
    </row>
    <row r="50" spans="1:6" ht="78.75">
      <c r="A50" s="50">
        <v>38</v>
      </c>
      <c r="B50" s="51" t="s">
        <v>21429</v>
      </c>
      <c r="C50" s="50" t="s">
        <v>21430</v>
      </c>
      <c r="D50" s="51" t="s">
        <v>21423</v>
      </c>
      <c r="E50" s="193">
        <v>500000</v>
      </c>
      <c r="F50" s="51" t="s">
        <v>4</v>
      </c>
    </row>
    <row r="51" spans="1:6" ht="78.75">
      <c r="A51" s="50">
        <v>39</v>
      </c>
      <c r="B51" s="51" t="s">
        <v>21431</v>
      </c>
      <c r="C51" s="50" t="s">
        <v>21432</v>
      </c>
      <c r="D51" s="51" t="s">
        <v>21423</v>
      </c>
      <c r="E51" s="193">
        <v>500000</v>
      </c>
      <c r="F51" s="51" t="s">
        <v>4</v>
      </c>
    </row>
    <row r="52" spans="1:6" ht="78.75">
      <c r="A52" s="50">
        <v>40</v>
      </c>
      <c r="B52" s="51" t="s">
        <v>21433</v>
      </c>
      <c r="C52" s="50" t="s">
        <v>21434</v>
      </c>
      <c r="D52" s="51" t="s">
        <v>21423</v>
      </c>
      <c r="E52" s="193">
        <v>500000</v>
      </c>
      <c r="F52" s="51" t="s">
        <v>4</v>
      </c>
    </row>
    <row r="53" spans="1:6" ht="78.75">
      <c r="A53" s="50">
        <v>41</v>
      </c>
      <c r="B53" s="51" t="s">
        <v>21435</v>
      </c>
      <c r="C53" s="50" t="s">
        <v>21436</v>
      </c>
      <c r="D53" s="51" t="s">
        <v>21423</v>
      </c>
      <c r="E53" s="193">
        <v>500000</v>
      </c>
      <c r="F53" s="51" t="s">
        <v>4</v>
      </c>
    </row>
    <row r="54" spans="1:6" ht="31.5">
      <c r="A54" s="50">
        <v>42</v>
      </c>
      <c r="B54" s="51" t="s">
        <v>21437</v>
      </c>
      <c r="C54" s="50" t="s">
        <v>21438</v>
      </c>
      <c r="D54" s="51" t="s">
        <v>9539</v>
      </c>
      <c r="E54" s="193">
        <v>500000</v>
      </c>
      <c r="F54" s="51" t="s">
        <v>4</v>
      </c>
    </row>
    <row r="55" spans="1:6" ht="78.75">
      <c r="A55" s="50">
        <v>43</v>
      </c>
      <c r="B55" s="51" t="s">
        <v>21439</v>
      </c>
      <c r="C55" s="50" t="s">
        <v>21440</v>
      </c>
      <c r="D55" s="51" t="s">
        <v>21423</v>
      </c>
      <c r="E55" s="193">
        <v>500000</v>
      </c>
      <c r="F55" s="51" t="s">
        <v>4</v>
      </c>
    </row>
    <row r="56" spans="1:6" ht="78.75">
      <c r="A56" s="50">
        <v>44</v>
      </c>
      <c r="B56" s="50" t="s">
        <v>21441</v>
      </c>
      <c r="C56" s="50" t="s">
        <v>21442</v>
      </c>
      <c r="D56" s="50" t="s">
        <v>21423</v>
      </c>
      <c r="E56" s="189">
        <v>600000</v>
      </c>
      <c r="F56" s="51" t="s">
        <v>4</v>
      </c>
    </row>
    <row r="57" spans="1:6" ht="63">
      <c r="A57" s="50">
        <v>45</v>
      </c>
      <c r="B57" s="51" t="s">
        <v>21443</v>
      </c>
      <c r="C57" s="50" t="s">
        <v>21444</v>
      </c>
      <c r="D57" s="51" t="s">
        <v>21445</v>
      </c>
      <c r="E57" s="193">
        <v>800000</v>
      </c>
      <c r="F57" s="51" t="s">
        <v>4</v>
      </c>
    </row>
    <row r="58" spans="1:6" ht="78.75">
      <c r="A58" s="50">
        <v>46</v>
      </c>
      <c r="B58" s="51" t="s">
        <v>21446</v>
      </c>
      <c r="C58" s="50" t="s">
        <v>21447</v>
      </c>
      <c r="D58" s="51" t="s">
        <v>21417</v>
      </c>
      <c r="E58" s="193">
        <v>600000</v>
      </c>
      <c r="F58" s="51" t="s">
        <v>4</v>
      </c>
    </row>
    <row r="59" spans="1:6" ht="47.25">
      <c r="A59" s="50">
        <v>47</v>
      </c>
      <c r="B59" s="51" t="s">
        <v>21448</v>
      </c>
      <c r="C59" s="50" t="s">
        <v>21449</v>
      </c>
      <c r="D59" s="51" t="s">
        <v>4517</v>
      </c>
      <c r="E59" s="193">
        <v>500000</v>
      </c>
      <c r="F59" s="51" t="s">
        <v>4</v>
      </c>
    </row>
    <row r="60" spans="1:6" ht="47.25">
      <c r="A60" s="50">
        <v>48</v>
      </c>
      <c r="B60" s="51" t="s">
        <v>21450</v>
      </c>
      <c r="C60" s="50" t="s">
        <v>21451</v>
      </c>
      <c r="D60" s="51" t="s">
        <v>21452</v>
      </c>
      <c r="E60" s="193">
        <v>250000</v>
      </c>
      <c r="F60" s="51" t="s">
        <v>4</v>
      </c>
    </row>
    <row r="61" spans="1:6" ht="31.5">
      <c r="A61" s="50">
        <v>49</v>
      </c>
      <c r="B61" s="51" t="s">
        <v>21453</v>
      </c>
      <c r="C61" s="50" t="s">
        <v>21454</v>
      </c>
      <c r="D61" s="51" t="s">
        <v>4517</v>
      </c>
      <c r="E61" s="193">
        <v>500000</v>
      </c>
      <c r="F61" s="51" t="s">
        <v>4</v>
      </c>
    </row>
    <row r="62" spans="1:6" ht="78.75">
      <c r="A62" s="50">
        <v>50</v>
      </c>
      <c r="B62" s="51" t="s">
        <v>21455</v>
      </c>
      <c r="C62" s="50" t="s">
        <v>21456</v>
      </c>
      <c r="D62" s="51" t="s">
        <v>21423</v>
      </c>
      <c r="E62" s="193">
        <v>500000</v>
      </c>
      <c r="F62" s="51" t="s">
        <v>4</v>
      </c>
    </row>
    <row r="63" spans="1:6" ht="47.25">
      <c r="A63" s="50">
        <v>51</v>
      </c>
      <c r="B63" s="51" t="s">
        <v>21457</v>
      </c>
      <c r="C63" s="50" t="s">
        <v>21458</v>
      </c>
      <c r="D63" s="51" t="s">
        <v>21459</v>
      </c>
      <c r="E63" s="193">
        <v>500000</v>
      </c>
      <c r="F63" s="51" t="s">
        <v>4</v>
      </c>
    </row>
    <row r="64" spans="1:6" ht="47.25">
      <c r="A64" s="50">
        <v>52</v>
      </c>
      <c r="B64" s="51" t="s">
        <v>21460</v>
      </c>
      <c r="C64" s="50" t="s">
        <v>21461</v>
      </c>
      <c r="D64" s="51" t="s">
        <v>4517</v>
      </c>
      <c r="E64" s="193">
        <v>500000</v>
      </c>
      <c r="F64" s="51" t="s">
        <v>4</v>
      </c>
    </row>
    <row r="65" spans="1:6" ht="47.25">
      <c r="A65" s="50">
        <v>53</v>
      </c>
      <c r="B65" s="51" t="s">
        <v>21462</v>
      </c>
      <c r="C65" s="50" t="s">
        <v>21463</v>
      </c>
      <c r="D65" s="51" t="s">
        <v>4517</v>
      </c>
      <c r="E65" s="193">
        <v>500000</v>
      </c>
      <c r="F65" s="51" t="s">
        <v>4</v>
      </c>
    </row>
    <row r="66" spans="1:6" ht="47.25">
      <c r="A66" s="50">
        <v>54</v>
      </c>
      <c r="B66" s="51" t="s">
        <v>21464</v>
      </c>
      <c r="C66" s="50" t="s">
        <v>21465</v>
      </c>
      <c r="D66" s="51" t="s">
        <v>4517</v>
      </c>
      <c r="E66" s="193">
        <v>500000</v>
      </c>
      <c r="F66" s="51" t="s">
        <v>4</v>
      </c>
    </row>
    <row r="67" spans="1:6" ht="78.75">
      <c r="A67" s="50">
        <v>55</v>
      </c>
      <c r="B67" s="51" t="s">
        <v>21466</v>
      </c>
      <c r="C67" s="50" t="s">
        <v>21467</v>
      </c>
      <c r="D67" s="51" t="s">
        <v>21468</v>
      </c>
      <c r="E67" s="193">
        <v>600000</v>
      </c>
      <c r="F67" s="51" t="s">
        <v>118</v>
      </c>
    </row>
    <row r="68" spans="1:6" ht="47.25">
      <c r="A68" s="50">
        <v>56</v>
      </c>
      <c r="B68" s="51" t="s">
        <v>21469</v>
      </c>
      <c r="C68" s="50" t="s">
        <v>21470</v>
      </c>
      <c r="D68" s="51" t="s">
        <v>7213</v>
      </c>
      <c r="E68" s="193">
        <v>500000</v>
      </c>
      <c r="F68" s="51" t="s">
        <v>4</v>
      </c>
    </row>
    <row r="69" spans="1:6" ht="78.75">
      <c r="A69" s="50">
        <v>57</v>
      </c>
      <c r="B69" s="51" t="s">
        <v>21471</v>
      </c>
      <c r="C69" s="50" t="s">
        <v>21472</v>
      </c>
      <c r="D69" s="51" t="s">
        <v>21473</v>
      </c>
      <c r="E69" s="193">
        <v>500000</v>
      </c>
      <c r="F69" s="51" t="s">
        <v>4</v>
      </c>
    </row>
    <row r="70" spans="1:6" ht="78.75">
      <c r="A70" s="50">
        <v>58</v>
      </c>
      <c r="B70" s="51" t="s">
        <v>21474</v>
      </c>
      <c r="C70" s="50" t="s">
        <v>21475</v>
      </c>
      <c r="D70" s="51" t="s">
        <v>21473</v>
      </c>
      <c r="E70" s="193">
        <v>500000</v>
      </c>
      <c r="F70" s="51" t="s">
        <v>4</v>
      </c>
    </row>
    <row r="71" spans="1:6" ht="47.25">
      <c r="A71" s="50">
        <v>59</v>
      </c>
      <c r="B71" s="51" t="s">
        <v>21476</v>
      </c>
      <c r="C71" s="50" t="s">
        <v>21477</v>
      </c>
      <c r="D71" s="51" t="s">
        <v>21478</v>
      </c>
      <c r="E71" s="193">
        <v>500000</v>
      </c>
      <c r="F71" s="51" t="s">
        <v>4</v>
      </c>
    </row>
    <row r="72" spans="1:6" ht="63">
      <c r="A72" s="50">
        <v>60</v>
      </c>
      <c r="B72" s="51" t="s">
        <v>21479</v>
      </c>
      <c r="C72" s="50" t="s">
        <v>21480</v>
      </c>
      <c r="D72" s="51" t="s">
        <v>21481</v>
      </c>
      <c r="E72" s="193">
        <v>800000</v>
      </c>
      <c r="F72" s="51" t="s">
        <v>4</v>
      </c>
    </row>
    <row r="73" spans="1:6" ht="78.75">
      <c r="A73" s="50">
        <v>61</v>
      </c>
      <c r="B73" s="51" t="s">
        <v>21482</v>
      </c>
      <c r="C73" s="50" t="s">
        <v>21483</v>
      </c>
      <c r="D73" s="51" t="s">
        <v>21484</v>
      </c>
      <c r="E73" s="193">
        <v>400000</v>
      </c>
      <c r="F73" s="51" t="s">
        <v>4</v>
      </c>
    </row>
    <row r="74" spans="1:6" ht="31.5">
      <c r="A74" s="50">
        <v>62</v>
      </c>
      <c r="B74" s="51" t="s">
        <v>21485</v>
      </c>
      <c r="C74" s="50" t="s">
        <v>21486</v>
      </c>
      <c r="D74" s="51" t="s">
        <v>4517</v>
      </c>
      <c r="E74" s="193">
        <v>500000</v>
      </c>
      <c r="F74" s="51" t="s">
        <v>4</v>
      </c>
    </row>
    <row r="75" spans="1:6" ht="63">
      <c r="A75" s="50">
        <v>63</v>
      </c>
      <c r="B75" s="51" t="s">
        <v>21487</v>
      </c>
      <c r="C75" s="50" t="s">
        <v>21488</v>
      </c>
      <c r="D75" s="51" t="s">
        <v>4517</v>
      </c>
      <c r="E75" s="193">
        <v>500000</v>
      </c>
      <c r="F75" s="51" t="s">
        <v>4</v>
      </c>
    </row>
    <row r="76" spans="1:6" ht="47.25">
      <c r="A76" s="50">
        <v>64</v>
      </c>
      <c r="B76" s="51" t="s">
        <v>21489</v>
      </c>
      <c r="C76" s="50" t="s">
        <v>21490</v>
      </c>
      <c r="D76" s="51" t="s">
        <v>21491</v>
      </c>
      <c r="E76" s="193">
        <v>800000</v>
      </c>
      <c r="F76" s="51" t="s">
        <v>4</v>
      </c>
    </row>
    <row r="77" spans="1:6">
      <c r="A77" s="50"/>
      <c r="B77" s="2198" t="s">
        <v>2487</v>
      </c>
      <c r="C77" s="2198"/>
      <c r="D77" s="51"/>
      <c r="E77" s="193"/>
      <c r="F77" s="51"/>
    </row>
    <row r="78" spans="1:6" ht="47.25">
      <c r="A78" s="50">
        <v>65</v>
      </c>
      <c r="B78" s="50" t="s">
        <v>21492</v>
      </c>
      <c r="C78" s="50" t="s">
        <v>21493</v>
      </c>
      <c r="D78" s="50" t="s">
        <v>21494</v>
      </c>
      <c r="E78" s="189">
        <v>800000</v>
      </c>
      <c r="F78" s="50" t="s">
        <v>4</v>
      </c>
    </row>
    <row r="79" spans="1:6" ht="47.25">
      <c r="A79" s="50">
        <v>66</v>
      </c>
      <c r="B79" s="51" t="s">
        <v>21495</v>
      </c>
      <c r="C79" s="50" t="s">
        <v>21496</v>
      </c>
      <c r="D79" s="51" t="s">
        <v>4517</v>
      </c>
      <c r="E79" s="193">
        <v>600000</v>
      </c>
      <c r="F79" s="50" t="s">
        <v>4</v>
      </c>
    </row>
    <row r="80" spans="1:6" ht="63">
      <c r="A80" s="50">
        <v>67</v>
      </c>
      <c r="B80" s="51" t="s">
        <v>21497</v>
      </c>
      <c r="C80" s="50" t="s">
        <v>21498</v>
      </c>
      <c r="D80" s="51" t="s">
        <v>21499</v>
      </c>
      <c r="E80" s="193">
        <v>1800000</v>
      </c>
      <c r="F80" s="50" t="s">
        <v>118</v>
      </c>
    </row>
    <row r="81" spans="1:6" ht="63">
      <c r="A81" s="50">
        <v>68</v>
      </c>
      <c r="B81" s="51" t="s">
        <v>21500</v>
      </c>
      <c r="C81" s="50" t="s">
        <v>21501</v>
      </c>
      <c r="D81" s="51" t="s">
        <v>21502</v>
      </c>
      <c r="E81" s="193">
        <v>800000</v>
      </c>
      <c r="F81" s="50" t="s">
        <v>118</v>
      </c>
    </row>
    <row r="82" spans="1:6" ht="47.25">
      <c r="A82" s="50">
        <v>69</v>
      </c>
      <c r="B82" s="50" t="s">
        <v>21503</v>
      </c>
      <c r="C82" s="50" t="s">
        <v>21504</v>
      </c>
      <c r="D82" s="50" t="s">
        <v>21505</v>
      </c>
      <c r="E82" s="189">
        <v>800000</v>
      </c>
      <c r="F82" s="50" t="s">
        <v>118</v>
      </c>
    </row>
    <row r="83" spans="1:6" ht="47.25">
      <c r="A83" s="50">
        <v>70</v>
      </c>
      <c r="B83" s="51" t="s">
        <v>21506</v>
      </c>
      <c r="C83" s="50" t="s">
        <v>21507</v>
      </c>
      <c r="D83" s="51" t="s">
        <v>21508</v>
      </c>
      <c r="E83" s="193">
        <v>800000</v>
      </c>
      <c r="F83" s="50" t="s">
        <v>118</v>
      </c>
    </row>
    <row r="84" spans="1:6" ht="63">
      <c r="A84" s="50">
        <v>71</v>
      </c>
      <c r="B84" s="51" t="s">
        <v>21509</v>
      </c>
      <c r="C84" s="50" t="s">
        <v>21510</v>
      </c>
      <c r="D84" s="51" t="s">
        <v>21511</v>
      </c>
      <c r="E84" s="193">
        <v>800000</v>
      </c>
      <c r="F84" s="50" t="s">
        <v>118</v>
      </c>
    </row>
    <row r="85" spans="1:6" ht="47.25">
      <c r="A85" s="50">
        <v>72</v>
      </c>
      <c r="B85" s="51" t="s">
        <v>21512</v>
      </c>
      <c r="C85" s="50" t="s">
        <v>21513</v>
      </c>
      <c r="D85" s="51" t="s">
        <v>21514</v>
      </c>
      <c r="E85" s="193">
        <v>800000</v>
      </c>
      <c r="F85" s="50" t="s">
        <v>118</v>
      </c>
    </row>
    <row r="86" spans="1:6" ht="63">
      <c r="A86" s="50">
        <v>73</v>
      </c>
      <c r="B86" s="51" t="s">
        <v>21515</v>
      </c>
      <c r="C86" s="50" t="s">
        <v>21516</v>
      </c>
      <c r="D86" s="51" t="s">
        <v>21517</v>
      </c>
      <c r="E86" s="193">
        <v>700000</v>
      </c>
      <c r="F86" s="50" t="s">
        <v>118</v>
      </c>
    </row>
    <row r="87" spans="1:6" ht="63">
      <c r="A87" s="50">
        <v>74</v>
      </c>
      <c r="B87" s="51" t="s">
        <v>21518</v>
      </c>
      <c r="C87" s="50" t="s">
        <v>21519</v>
      </c>
      <c r="D87" s="51" t="s">
        <v>21520</v>
      </c>
      <c r="E87" s="193">
        <v>700000</v>
      </c>
      <c r="F87" s="50" t="s">
        <v>118</v>
      </c>
    </row>
    <row r="88" spans="1:6" ht="47.25">
      <c r="A88" s="50">
        <v>75</v>
      </c>
      <c r="B88" s="51" t="s">
        <v>21521</v>
      </c>
      <c r="C88" s="50" t="s">
        <v>21522</v>
      </c>
      <c r="D88" s="51" t="s">
        <v>21523</v>
      </c>
      <c r="E88" s="193">
        <v>600000</v>
      </c>
      <c r="F88" s="50" t="s">
        <v>4</v>
      </c>
    </row>
    <row r="89" spans="1:6" ht="47.25">
      <c r="A89" s="50">
        <v>76</v>
      </c>
      <c r="B89" s="51" t="s">
        <v>21524</v>
      </c>
      <c r="C89" s="50" t="s">
        <v>21525</v>
      </c>
      <c r="D89" s="51" t="s">
        <v>4517</v>
      </c>
      <c r="E89" s="193">
        <v>600000</v>
      </c>
      <c r="F89" s="50" t="s">
        <v>4</v>
      </c>
    </row>
    <row r="90" spans="1:6" ht="63">
      <c r="A90" s="50">
        <v>77</v>
      </c>
      <c r="B90" s="50" t="s">
        <v>21526</v>
      </c>
      <c r="C90" s="50" t="s">
        <v>21527</v>
      </c>
      <c r="D90" s="50" t="s">
        <v>21528</v>
      </c>
      <c r="E90" s="189">
        <v>400000</v>
      </c>
      <c r="F90" s="50" t="s">
        <v>118</v>
      </c>
    </row>
    <row r="91" spans="1:6" ht="78.75">
      <c r="A91" s="50">
        <v>78</v>
      </c>
      <c r="B91" s="51" t="s">
        <v>21529</v>
      </c>
      <c r="C91" s="50" t="s">
        <v>21530</v>
      </c>
      <c r="D91" s="51" t="s">
        <v>4517</v>
      </c>
      <c r="E91" s="193">
        <v>600000</v>
      </c>
      <c r="F91" s="50" t="s">
        <v>4</v>
      </c>
    </row>
    <row r="92" spans="1:6" ht="47.25">
      <c r="A92" s="50">
        <v>79</v>
      </c>
      <c r="B92" s="50" t="s">
        <v>21531</v>
      </c>
      <c r="C92" s="50" t="s">
        <v>21532</v>
      </c>
      <c r="D92" s="50" t="s">
        <v>21533</v>
      </c>
      <c r="E92" s="189">
        <v>2000000</v>
      </c>
      <c r="F92" s="50" t="s">
        <v>4</v>
      </c>
    </row>
    <row r="93" spans="1:6" ht="47.25">
      <c r="A93" s="50">
        <v>80</v>
      </c>
      <c r="B93" s="306" t="s">
        <v>21534</v>
      </c>
      <c r="C93" s="50" t="s">
        <v>21535</v>
      </c>
      <c r="D93" s="306" t="s">
        <v>21536</v>
      </c>
      <c r="E93" s="1047">
        <v>6500000</v>
      </c>
      <c r="F93" s="50" t="s">
        <v>4</v>
      </c>
    </row>
    <row r="94" spans="1:6">
      <c r="A94" s="50"/>
      <c r="B94" s="2576" t="s">
        <v>6358</v>
      </c>
      <c r="C94" s="2576"/>
      <c r="D94" s="306"/>
      <c r="E94" s="1047"/>
      <c r="F94" s="50"/>
    </row>
    <row r="95" spans="1:6" ht="47.25">
      <c r="A95" s="50">
        <v>81</v>
      </c>
      <c r="B95" s="51" t="s">
        <v>21537</v>
      </c>
      <c r="C95" s="50" t="s">
        <v>21538</v>
      </c>
      <c r="D95" s="51" t="s">
        <v>21539</v>
      </c>
      <c r="E95" s="189">
        <v>600000</v>
      </c>
      <c r="F95" s="50" t="s">
        <v>4</v>
      </c>
    </row>
    <row r="96" spans="1:6">
      <c r="A96" s="50"/>
      <c r="B96" s="2198" t="s">
        <v>662</v>
      </c>
      <c r="C96" s="2198"/>
      <c r="D96" s="51"/>
      <c r="E96" s="189"/>
      <c r="F96" s="50"/>
    </row>
    <row r="97" spans="1:6" ht="47.25">
      <c r="A97" s="50">
        <v>82</v>
      </c>
      <c r="B97" s="51" t="s">
        <v>21540</v>
      </c>
      <c r="C97" s="50" t="s">
        <v>21541</v>
      </c>
      <c r="D97" s="51" t="s">
        <v>21542</v>
      </c>
      <c r="E97" s="193">
        <v>1000000</v>
      </c>
      <c r="F97" s="50" t="s">
        <v>4</v>
      </c>
    </row>
    <row r="98" spans="1:6" ht="47.25">
      <c r="A98" s="50">
        <v>83</v>
      </c>
      <c r="B98" s="51" t="s">
        <v>21543</v>
      </c>
      <c r="C98" s="50" t="s">
        <v>21544</v>
      </c>
      <c r="D98" s="51" t="s">
        <v>21545</v>
      </c>
      <c r="E98" s="193">
        <v>1600000</v>
      </c>
      <c r="F98" s="50" t="s">
        <v>118</v>
      </c>
    </row>
    <row r="99" spans="1:6" ht="47.25">
      <c r="A99" s="50">
        <v>84</v>
      </c>
      <c r="B99" s="51" t="s">
        <v>21546</v>
      </c>
      <c r="C99" s="50" t="s">
        <v>21547</v>
      </c>
      <c r="D99" s="51" t="s">
        <v>21548</v>
      </c>
      <c r="E99" s="193">
        <v>1100000</v>
      </c>
      <c r="F99" s="50" t="s">
        <v>118</v>
      </c>
    </row>
    <row r="100" spans="1:6" ht="47.25">
      <c r="A100" s="50">
        <v>85</v>
      </c>
      <c r="B100" s="51" t="s">
        <v>21549</v>
      </c>
      <c r="C100" s="50" t="s">
        <v>21550</v>
      </c>
      <c r="D100" s="51" t="s">
        <v>21551</v>
      </c>
      <c r="E100" s="193">
        <v>200000</v>
      </c>
      <c r="F100" s="50" t="s">
        <v>118</v>
      </c>
    </row>
    <row r="101" spans="1:6" ht="78.75">
      <c r="A101" s="50">
        <v>86</v>
      </c>
      <c r="B101" s="51" t="s">
        <v>21552</v>
      </c>
      <c r="C101" s="50" t="s">
        <v>21553</v>
      </c>
      <c r="D101" s="51" t="s">
        <v>21554</v>
      </c>
      <c r="E101" s="193">
        <v>800000</v>
      </c>
      <c r="F101" s="50" t="s">
        <v>118</v>
      </c>
    </row>
    <row r="102" spans="1:6" ht="78.75">
      <c r="A102" s="50">
        <v>87</v>
      </c>
      <c r="B102" s="50" t="s">
        <v>21555</v>
      </c>
      <c r="C102" s="50" t="s">
        <v>21556</v>
      </c>
      <c r="D102" s="50" t="s">
        <v>21557</v>
      </c>
      <c r="E102" s="189">
        <v>1000000</v>
      </c>
      <c r="F102" s="50" t="s">
        <v>4</v>
      </c>
    </row>
    <row r="103" spans="1:6" ht="110.25">
      <c r="A103" s="50">
        <v>88</v>
      </c>
      <c r="B103" s="50" t="s">
        <v>21558</v>
      </c>
      <c r="C103" s="50" t="s">
        <v>21559</v>
      </c>
      <c r="D103" s="50" t="s">
        <v>21560</v>
      </c>
      <c r="E103" s="189">
        <v>1200000</v>
      </c>
      <c r="F103" s="50" t="s">
        <v>4</v>
      </c>
    </row>
    <row r="104" spans="1:6">
      <c r="A104" s="50"/>
      <c r="B104" s="2172" t="s">
        <v>1418</v>
      </c>
      <c r="C104" s="2172"/>
      <c r="D104" s="50"/>
      <c r="E104" s="189"/>
      <c r="F104" s="50"/>
    </row>
    <row r="105" spans="1:6" ht="86.25" customHeight="1">
      <c r="A105" s="50">
        <v>89</v>
      </c>
      <c r="B105" s="51" t="s">
        <v>21561</v>
      </c>
      <c r="C105" s="50" t="s">
        <v>21562</v>
      </c>
      <c r="D105" s="51" t="s">
        <v>21563</v>
      </c>
      <c r="E105" s="189">
        <v>5000000</v>
      </c>
      <c r="F105" s="50" t="s">
        <v>466</v>
      </c>
    </row>
    <row r="106" spans="1:6" ht="78.75">
      <c r="A106" s="50">
        <v>90</v>
      </c>
      <c r="B106" s="51" t="s">
        <v>21564</v>
      </c>
      <c r="C106" s="50" t="s">
        <v>21565</v>
      </c>
      <c r="D106" s="50" t="s">
        <v>21566</v>
      </c>
      <c r="E106" s="189">
        <v>1200000</v>
      </c>
      <c r="F106" s="50" t="s">
        <v>4</v>
      </c>
    </row>
    <row r="107" spans="1:6" ht="83.25" customHeight="1">
      <c r="A107" s="50">
        <v>91</v>
      </c>
      <c r="B107" s="51" t="s">
        <v>21567</v>
      </c>
      <c r="C107" s="50" t="s">
        <v>21568</v>
      </c>
      <c r="D107" s="51" t="s">
        <v>21569</v>
      </c>
      <c r="E107" s="189">
        <v>350000</v>
      </c>
      <c r="F107" s="50" t="s">
        <v>4</v>
      </c>
    </row>
    <row r="108" spans="1:6">
      <c r="A108" s="95"/>
      <c r="B108" s="2268" t="s">
        <v>1946</v>
      </c>
      <c r="C108" s="2268"/>
      <c r="D108" s="2268"/>
      <c r="E108" s="1048">
        <v>109040875.52</v>
      </c>
      <c r="F108" s="50"/>
    </row>
    <row r="109" spans="1:6">
      <c r="A109" s="2254" t="s">
        <v>3665</v>
      </c>
      <c r="B109" s="2255"/>
      <c r="C109" s="2255"/>
      <c r="D109" s="2255"/>
      <c r="E109" s="2255"/>
      <c r="F109" s="2256"/>
    </row>
    <row r="110" spans="1:6" ht="67.5" customHeight="1">
      <c r="A110" s="2168" t="s">
        <v>3666</v>
      </c>
      <c r="B110" s="2168"/>
      <c r="C110" s="2168"/>
      <c r="D110" s="2168" t="s">
        <v>3667</v>
      </c>
      <c r="E110" s="2168"/>
      <c r="F110" s="2168"/>
    </row>
    <row r="111" spans="1:6" ht="82.5" customHeight="1">
      <c r="A111" s="2143" t="s">
        <v>19194</v>
      </c>
      <c r="B111" s="2143"/>
      <c r="C111" s="2143"/>
      <c r="D111" s="2143" t="s">
        <v>5819</v>
      </c>
      <c r="E111" s="2143"/>
      <c r="F111" s="2143"/>
    </row>
    <row r="112" spans="1:6">
      <c r="A112" s="641"/>
      <c r="B112" s="641"/>
      <c r="C112" s="497"/>
      <c r="D112" s="641"/>
      <c r="E112" s="1049"/>
      <c r="F112" s="497"/>
    </row>
    <row r="113" spans="1:6">
      <c r="A113" s="641"/>
      <c r="B113" s="641"/>
      <c r="C113" s="497"/>
      <c r="D113" s="641"/>
      <c r="E113" s="1049"/>
      <c r="F113" s="497"/>
    </row>
    <row r="114" spans="1:6">
      <c r="A114" s="641"/>
      <c r="B114" s="641"/>
      <c r="C114" s="497"/>
      <c r="D114" s="641"/>
      <c r="E114" s="1049"/>
      <c r="F114" s="497"/>
    </row>
    <row r="115" spans="1:6">
      <c r="A115" s="641"/>
      <c r="B115" s="641"/>
      <c r="C115" s="497"/>
      <c r="D115" s="641"/>
      <c r="E115" s="1049"/>
      <c r="F115" s="497"/>
    </row>
    <row r="117" spans="1:6">
      <c r="A117" s="641"/>
      <c r="B117" s="641"/>
      <c r="C117" s="497"/>
      <c r="D117" s="641"/>
      <c r="E117" s="1049"/>
      <c r="F117" s="497"/>
    </row>
    <row r="118" spans="1:6">
      <c r="A118" s="641"/>
      <c r="B118" s="641"/>
      <c r="C118" s="497"/>
      <c r="D118" s="641"/>
      <c r="E118" s="1049"/>
      <c r="F118" s="497"/>
    </row>
    <row r="119" spans="1:6">
      <c r="A119" s="641"/>
      <c r="B119" s="641"/>
      <c r="C119" s="497"/>
      <c r="D119" s="641"/>
      <c r="E119" s="1049"/>
      <c r="F119" s="497"/>
    </row>
    <row r="120" spans="1:6">
      <c r="A120" s="641"/>
      <c r="B120" s="641"/>
      <c r="C120" s="497"/>
      <c r="D120" s="641"/>
      <c r="E120" s="1049"/>
      <c r="F120" s="497"/>
    </row>
    <row r="121" spans="1:6">
      <c r="A121" s="641"/>
      <c r="B121" s="641"/>
      <c r="C121" s="497"/>
      <c r="D121" s="641"/>
      <c r="E121" s="1049"/>
      <c r="F121" s="497"/>
    </row>
    <row r="122" spans="1:6">
      <c r="A122" s="641"/>
      <c r="B122" s="641"/>
      <c r="C122" s="497"/>
      <c r="D122" s="641"/>
      <c r="E122" s="1049"/>
      <c r="F122" s="497"/>
    </row>
    <row r="123" spans="1:6">
      <c r="A123" s="641"/>
      <c r="B123" s="641"/>
      <c r="C123" s="497"/>
      <c r="D123" s="641"/>
      <c r="E123" s="1049"/>
      <c r="F123" s="497"/>
    </row>
    <row r="124" spans="1:6">
      <c r="A124" s="641"/>
      <c r="B124" s="2575"/>
      <c r="C124" s="2575"/>
      <c r="D124" s="2575"/>
      <c r="E124" s="1050"/>
      <c r="F124" s="497"/>
    </row>
  </sheetData>
  <mergeCells count="22">
    <mergeCell ref="B124:D124"/>
    <mergeCell ref="A110:C110"/>
    <mergeCell ref="D110:F110"/>
    <mergeCell ref="A109:F109"/>
    <mergeCell ref="B94:C94"/>
    <mergeCell ref="B96:C96"/>
    <mergeCell ref="B104:C104"/>
    <mergeCell ref="B108:D108"/>
    <mergeCell ref="A111:C111"/>
    <mergeCell ref="D111:F111"/>
    <mergeCell ref="B77:C77"/>
    <mergeCell ref="A1:F1"/>
    <mergeCell ref="A2:F2"/>
    <mergeCell ref="A3:F3"/>
    <mergeCell ref="B5:D5"/>
    <mergeCell ref="B9:C9"/>
    <mergeCell ref="B13:C13"/>
    <mergeCell ref="B15:C15"/>
    <mergeCell ref="B17:C17"/>
    <mergeCell ref="B19:C19"/>
    <mergeCell ref="B25:C25"/>
    <mergeCell ref="B28:C28"/>
  </mergeCells>
  <pageMargins left="0.7" right="0.7" top="0.75" bottom="0.75" header="0.3" footer="0.3"/>
  <pageSetup orientation="landscape" r:id="rId1"/>
  <headerFooter>
    <oddFooter>Page &amp;P of &amp;N</oddFooter>
  </headerFooter>
</worksheet>
</file>

<file path=xl/worksheets/sheet258.xml><?xml version="1.0" encoding="utf-8"?>
<worksheet xmlns="http://schemas.openxmlformats.org/spreadsheetml/2006/main" xmlns:r="http://schemas.openxmlformats.org/officeDocument/2006/relationships">
  <sheetPr>
    <tabColor theme="5" tint="-0.499984740745262"/>
  </sheetPr>
  <dimension ref="A1:L94"/>
  <sheetViews>
    <sheetView workbookViewId="0">
      <selection activeCell="I7" sqref="I7"/>
    </sheetView>
  </sheetViews>
  <sheetFormatPr defaultRowHeight="15.75"/>
  <cols>
    <col min="1" max="1" width="7" style="342" customWidth="1"/>
    <col min="2" max="2" width="15.28515625" style="389" customWidth="1"/>
    <col min="3" max="3" width="43.85546875" style="389" customWidth="1"/>
    <col min="4" max="4" width="23.7109375" style="389" customWidth="1"/>
    <col min="5" max="5" width="20.7109375" style="833" customWidth="1"/>
    <col min="6" max="6" width="10.7109375" style="389" customWidth="1"/>
    <col min="7" max="11" width="9.140625" style="83"/>
    <col min="12" max="12" width="13.28515625" style="83" bestFit="1" customWidth="1"/>
    <col min="13" max="16384" width="9.140625" style="83"/>
  </cols>
  <sheetData>
    <row r="1" spans="1:6">
      <c r="A1" s="2234" t="s">
        <v>133</v>
      </c>
      <c r="B1" s="2234"/>
      <c r="C1" s="2234"/>
      <c r="D1" s="2234"/>
      <c r="E1" s="2234"/>
      <c r="F1" s="2234"/>
    </row>
    <row r="2" spans="1:6">
      <c r="A2" s="2234" t="s">
        <v>21748</v>
      </c>
      <c r="B2" s="2234"/>
      <c r="C2" s="2234"/>
      <c r="D2" s="2234"/>
      <c r="E2" s="2234"/>
      <c r="F2" s="2234"/>
    </row>
    <row r="3" spans="1:6">
      <c r="A3" s="2234" t="s">
        <v>6436</v>
      </c>
      <c r="B3" s="2234"/>
      <c r="C3" s="2234"/>
      <c r="D3" s="2234"/>
      <c r="E3" s="2234"/>
      <c r="F3" s="2234"/>
    </row>
    <row r="4" spans="1:6" ht="31.5">
      <c r="A4" s="387" t="s">
        <v>134</v>
      </c>
      <c r="B4" s="312" t="s">
        <v>676</v>
      </c>
      <c r="C4" s="312" t="s">
        <v>463</v>
      </c>
      <c r="D4" s="312" t="s">
        <v>788</v>
      </c>
      <c r="E4" s="392" t="s">
        <v>1394</v>
      </c>
      <c r="F4" s="56" t="s">
        <v>677</v>
      </c>
    </row>
    <row r="5" spans="1:6">
      <c r="A5" s="387"/>
      <c r="B5" s="2195" t="s">
        <v>139</v>
      </c>
      <c r="C5" s="2195"/>
      <c r="D5" s="56"/>
      <c r="E5" s="380"/>
      <c r="F5" s="56"/>
    </row>
    <row r="6" spans="1:6" ht="31.5">
      <c r="A6" s="84">
        <v>1</v>
      </c>
      <c r="B6" s="160" t="s">
        <v>1</v>
      </c>
      <c r="C6" s="160" t="s">
        <v>21749</v>
      </c>
      <c r="D6" s="160" t="s">
        <v>3</v>
      </c>
      <c r="E6" s="121">
        <v>2000000</v>
      </c>
      <c r="F6" s="160" t="s">
        <v>2586</v>
      </c>
    </row>
    <row r="7" spans="1:6" ht="126">
      <c r="A7" s="84">
        <f>A6+1</f>
        <v>2</v>
      </c>
      <c r="B7" s="160" t="s">
        <v>5</v>
      </c>
      <c r="C7" s="160" t="s">
        <v>21750</v>
      </c>
      <c r="D7" s="160" t="s">
        <v>21751</v>
      </c>
      <c r="E7" s="121">
        <v>1884504.73</v>
      </c>
      <c r="F7" s="160" t="s">
        <v>2586</v>
      </c>
    </row>
    <row r="8" spans="1:6" ht="63">
      <c r="A8" s="84">
        <f t="shared" ref="A8:A71" si="0">A7+1</f>
        <v>3</v>
      </c>
      <c r="B8" s="160" t="s">
        <v>21752</v>
      </c>
      <c r="C8" s="160" t="s">
        <v>21753</v>
      </c>
      <c r="D8" s="160" t="s">
        <v>21754</v>
      </c>
      <c r="E8" s="121">
        <v>600915.96</v>
      </c>
      <c r="F8" s="160" t="s">
        <v>4</v>
      </c>
    </row>
    <row r="9" spans="1:6" ht="31.5">
      <c r="A9" s="84">
        <f t="shared" si="0"/>
        <v>4</v>
      </c>
      <c r="B9" s="160" t="s">
        <v>7</v>
      </c>
      <c r="C9" s="160" t="s">
        <v>21755</v>
      </c>
      <c r="D9" s="160" t="s">
        <v>794</v>
      </c>
      <c r="E9" s="121">
        <v>50000</v>
      </c>
      <c r="F9" s="160" t="s">
        <v>2586</v>
      </c>
    </row>
    <row r="10" spans="1:6" ht="31.5">
      <c r="A10" s="84">
        <f t="shared" si="0"/>
        <v>5</v>
      </c>
      <c r="B10" s="160" t="s">
        <v>10</v>
      </c>
      <c r="C10" s="160" t="s">
        <v>21756</v>
      </c>
      <c r="D10" s="160" t="s">
        <v>580</v>
      </c>
      <c r="E10" s="121">
        <v>50000</v>
      </c>
      <c r="F10" s="160" t="s">
        <v>2586</v>
      </c>
    </row>
    <row r="11" spans="1:6" ht="47.25">
      <c r="A11" s="84">
        <f t="shared" si="0"/>
        <v>6</v>
      </c>
      <c r="B11" s="160" t="s">
        <v>12</v>
      </c>
      <c r="C11" s="160" t="s">
        <v>21757</v>
      </c>
      <c r="D11" s="160" t="s">
        <v>14</v>
      </c>
      <c r="E11" s="121">
        <v>1957031.84</v>
      </c>
      <c r="F11" s="160" t="s">
        <v>2586</v>
      </c>
    </row>
    <row r="12" spans="1:6">
      <c r="A12" s="84"/>
      <c r="B12" s="2171" t="s">
        <v>9778</v>
      </c>
      <c r="C12" s="2171"/>
      <c r="D12" s="65"/>
      <c r="E12" s="122"/>
      <c r="F12" s="65"/>
    </row>
    <row r="13" spans="1:6" ht="78.75">
      <c r="A13" s="84">
        <v>7</v>
      </c>
      <c r="B13" s="160" t="s">
        <v>5</v>
      </c>
      <c r="C13" s="160" t="s">
        <v>21758</v>
      </c>
      <c r="D13" s="160" t="s">
        <v>18514</v>
      </c>
      <c r="E13" s="121">
        <v>805070.26</v>
      </c>
      <c r="F13" s="160" t="s">
        <v>2586</v>
      </c>
    </row>
    <row r="14" spans="1:6" ht="47.25">
      <c r="A14" s="84">
        <f t="shared" si="0"/>
        <v>8</v>
      </c>
      <c r="B14" s="160" t="s">
        <v>12</v>
      </c>
      <c r="C14" s="160" t="s">
        <v>21759</v>
      </c>
      <c r="D14" s="160" t="s">
        <v>14</v>
      </c>
      <c r="E14" s="121">
        <v>1246000</v>
      </c>
      <c r="F14" s="160" t="s">
        <v>2586</v>
      </c>
    </row>
    <row r="15" spans="1:6" ht="63">
      <c r="A15" s="84">
        <f t="shared" si="0"/>
        <v>9</v>
      </c>
      <c r="B15" s="160" t="s">
        <v>360</v>
      </c>
      <c r="C15" s="160" t="s">
        <v>21760</v>
      </c>
      <c r="D15" s="160" t="s">
        <v>22297</v>
      </c>
      <c r="E15" s="121">
        <v>1220156</v>
      </c>
      <c r="F15" s="160" t="s">
        <v>2586</v>
      </c>
    </row>
    <row r="16" spans="1:6">
      <c r="A16" s="84"/>
      <c r="B16" s="62" t="s">
        <v>207</v>
      </c>
      <c r="C16" s="65"/>
      <c r="D16" s="65"/>
      <c r="E16" s="122"/>
      <c r="F16" s="65"/>
    </row>
    <row r="17" spans="1:12" ht="78.75">
      <c r="A17" s="84">
        <v>10</v>
      </c>
      <c r="B17" s="160" t="s">
        <v>475</v>
      </c>
      <c r="C17" s="160" t="s">
        <v>21761</v>
      </c>
      <c r="D17" s="160" t="s">
        <v>22</v>
      </c>
      <c r="E17" s="121">
        <v>5738993.4500000002</v>
      </c>
      <c r="F17" s="160" t="s">
        <v>2586</v>
      </c>
    </row>
    <row r="18" spans="1:12" ht="15" customHeight="1">
      <c r="A18" s="84"/>
      <c r="B18" s="2173" t="s">
        <v>930</v>
      </c>
      <c r="C18" s="2175"/>
      <c r="D18" s="65"/>
      <c r="E18" s="122"/>
      <c r="F18" s="65"/>
    </row>
    <row r="19" spans="1:12" ht="252">
      <c r="A19" s="84">
        <v>11</v>
      </c>
      <c r="B19" s="160" t="s">
        <v>21762</v>
      </c>
      <c r="C19" s="160" t="s">
        <v>21763</v>
      </c>
      <c r="D19" s="160" t="s">
        <v>21764</v>
      </c>
      <c r="E19" s="121">
        <v>2180817.5099999998</v>
      </c>
      <c r="F19" s="160" t="s">
        <v>2586</v>
      </c>
      <c r="L19" s="979"/>
    </row>
    <row r="20" spans="1:12">
      <c r="A20" s="84"/>
      <c r="B20" s="62" t="s">
        <v>555</v>
      </c>
      <c r="C20" s="65"/>
      <c r="D20" s="65"/>
      <c r="E20" s="122"/>
      <c r="F20" s="65"/>
    </row>
    <row r="21" spans="1:12" ht="94.5">
      <c r="A21" s="84">
        <v>12</v>
      </c>
      <c r="B21" s="160" t="s">
        <v>21765</v>
      </c>
      <c r="C21" s="160" t="s">
        <v>21766</v>
      </c>
      <c r="D21" s="160" t="s">
        <v>19339</v>
      </c>
      <c r="E21" s="121">
        <v>2180817.5099999998</v>
      </c>
      <c r="F21" s="160" t="s">
        <v>2586</v>
      </c>
    </row>
    <row r="22" spans="1:12">
      <c r="A22" s="84"/>
      <c r="B22" s="62" t="s">
        <v>593</v>
      </c>
      <c r="C22" s="65"/>
      <c r="D22" s="65"/>
      <c r="E22" s="122"/>
      <c r="F22" s="65"/>
    </row>
    <row r="23" spans="1:12" ht="47.25">
      <c r="A23" s="84">
        <v>13</v>
      </c>
      <c r="B23" s="160" t="s">
        <v>39</v>
      </c>
      <c r="C23" s="160" t="s">
        <v>21767</v>
      </c>
      <c r="D23" s="160" t="s">
        <v>40</v>
      </c>
      <c r="E23" s="121">
        <v>12304087.550000001</v>
      </c>
      <c r="F23" s="160" t="s">
        <v>2586</v>
      </c>
    </row>
    <row r="24" spans="1:12" ht="47.25">
      <c r="A24" s="84">
        <f t="shared" si="0"/>
        <v>14</v>
      </c>
      <c r="B24" s="160" t="s">
        <v>41</v>
      </c>
      <c r="C24" s="160" t="s">
        <v>21768</v>
      </c>
      <c r="D24" s="160" t="s">
        <v>40</v>
      </c>
      <c r="E24" s="121">
        <v>14956131.33</v>
      </c>
      <c r="F24" s="160" t="s">
        <v>2586</v>
      </c>
    </row>
    <row r="25" spans="1:12">
      <c r="A25" s="84"/>
      <c r="B25" s="2171" t="s">
        <v>535</v>
      </c>
      <c r="C25" s="2171"/>
      <c r="D25" s="65"/>
      <c r="E25" s="122"/>
      <c r="F25" s="65"/>
    </row>
    <row r="26" spans="1:12" ht="47.25">
      <c r="A26" s="84">
        <v>15</v>
      </c>
      <c r="B26" s="160" t="s">
        <v>21769</v>
      </c>
      <c r="C26" s="160" t="s">
        <v>21770</v>
      </c>
      <c r="D26" s="160" t="s">
        <v>21771</v>
      </c>
      <c r="E26" s="121">
        <v>2000000</v>
      </c>
      <c r="F26" s="160" t="s">
        <v>14754</v>
      </c>
    </row>
    <row r="27" spans="1:12" ht="31.5">
      <c r="A27" s="84">
        <f t="shared" si="0"/>
        <v>16</v>
      </c>
      <c r="B27" s="160" t="s">
        <v>21772</v>
      </c>
      <c r="C27" s="160" t="s">
        <v>21773</v>
      </c>
      <c r="D27" s="160" t="s">
        <v>21774</v>
      </c>
      <c r="E27" s="121">
        <v>750000</v>
      </c>
      <c r="F27" s="160" t="s">
        <v>4</v>
      </c>
    </row>
    <row r="28" spans="1:12" ht="126">
      <c r="A28" s="84">
        <f t="shared" si="0"/>
        <v>17</v>
      </c>
      <c r="B28" s="160" t="s">
        <v>21775</v>
      </c>
      <c r="C28" s="160" t="s">
        <v>21776</v>
      </c>
      <c r="D28" s="160" t="s">
        <v>21777</v>
      </c>
      <c r="E28" s="121">
        <v>1000000</v>
      </c>
      <c r="F28" s="160" t="s">
        <v>21778</v>
      </c>
    </row>
    <row r="29" spans="1:12" ht="63">
      <c r="A29" s="84">
        <f t="shared" si="0"/>
        <v>18</v>
      </c>
      <c r="B29" s="160" t="s">
        <v>21779</v>
      </c>
      <c r="C29" s="160" t="s">
        <v>21780</v>
      </c>
      <c r="D29" s="160" t="s">
        <v>21781</v>
      </c>
      <c r="E29" s="121">
        <v>4000000</v>
      </c>
      <c r="F29" s="160" t="s">
        <v>14754</v>
      </c>
    </row>
    <row r="30" spans="1:12" ht="47.25">
      <c r="A30" s="84">
        <f t="shared" si="0"/>
        <v>19</v>
      </c>
      <c r="B30" s="159" t="s">
        <v>21782</v>
      </c>
      <c r="C30" s="159" t="s">
        <v>21783</v>
      </c>
      <c r="D30" s="159" t="s">
        <v>21784</v>
      </c>
      <c r="E30" s="119">
        <v>7000000</v>
      </c>
      <c r="F30" s="159" t="s">
        <v>14754</v>
      </c>
    </row>
    <row r="31" spans="1:12" ht="78.75">
      <c r="A31" s="84">
        <f t="shared" si="0"/>
        <v>20</v>
      </c>
      <c r="B31" s="160" t="s">
        <v>21785</v>
      </c>
      <c r="C31" s="160" t="s">
        <v>21786</v>
      </c>
      <c r="D31" s="160" t="s">
        <v>21787</v>
      </c>
      <c r="E31" s="121">
        <v>1600000</v>
      </c>
      <c r="F31" s="160" t="s">
        <v>2586</v>
      </c>
    </row>
    <row r="32" spans="1:12" ht="47.25">
      <c r="A32" s="84">
        <f t="shared" si="0"/>
        <v>21</v>
      </c>
      <c r="B32" s="160" t="s">
        <v>21788</v>
      </c>
      <c r="C32" s="160" t="s">
        <v>21789</v>
      </c>
      <c r="D32" s="160" t="s">
        <v>21790</v>
      </c>
      <c r="E32" s="121">
        <v>400000</v>
      </c>
      <c r="F32" s="160" t="s">
        <v>21791</v>
      </c>
    </row>
    <row r="33" spans="1:6" ht="47.25">
      <c r="A33" s="84">
        <f t="shared" si="0"/>
        <v>22</v>
      </c>
      <c r="B33" s="160" t="s">
        <v>21792</v>
      </c>
      <c r="C33" s="160" t="s">
        <v>21793</v>
      </c>
      <c r="D33" s="160" t="s">
        <v>19043</v>
      </c>
      <c r="E33" s="121">
        <v>1300000</v>
      </c>
      <c r="F33" s="160" t="s">
        <v>278</v>
      </c>
    </row>
    <row r="34" spans="1:6" ht="63">
      <c r="A34" s="84">
        <f t="shared" si="0"/>
        <v>23</v>
      </c>
      <c r="B34" s="160" t="s">
        <v>21794</v>
      </c>
      <c r="C34" s="160" t="s">
        <v>21795</v>
      </c>
      <c r="D34" s="160" t="s">
        <v>21796</v>
      </c>
      <c r="E34" s="121">
        <v>900000</v>
      </c>
      <c r="F34" s="160" t="s">
        <v>21791</v>
      </c>
    </row>
    <row r="35" spans="1:6" ht="126">
      <c r="A35" s="84">
        <f t="shared" si="0"/>
        <v>24</v>
      </c>
      <c r="B35" s="160" t="s">
        <v>21797</v>
      </c>
      <c r="C35" s="160" t="s">
        <v>21798</v>
      </c>
      <c r="D35" s="160" t="s">
        <v>21799</v>
      </c>
      <c r="E35" s="121">
        <v>750000</v>
      </c>
      <c r="F35" s="160" t="s">
        <v>21778</v>
      </c>
    </row>
    <row r="36" spans="1:6" ht="47.25">
      <c r="A36" s="84">
        <f t="shared" si="0"/>
        <v>25</v>
      </c>
      <c r="B36" s="160" t="s">
        <v>21800</v>
      </c>
      <c r="C36" s="160" t="s">
        <v>21801</v>
      </c>
      <c r="D36" s="160" t="s">
        <v>115</v>
      </c>
      <c r="E36" s="121">
        <v>750000</v>
      </c>
      <c r="F36" s="160" t="s">
        <v>278</v>
      </c>
    </row>
    <row r="37" spans="1:6" ht="63">
      <c r="A37" s="84">
        <f t="shared" si="0"/>
        <v>26</v>
      </c>
      <c r="B37" s="160" t="s">
        <v>21802</v>
      </c>
      <c r="C37" s="160" t="s">
        <v>21803</v>
      </c>
      <c r="D37" s="160" t="s">
        <v>21804</v>
      </c>
      <c r="E37" s="121">
        <v>2000000</v>
      </c>
      <c r="F37" s="160" t="s">
        <v>278</v>
      </c>
    </row>
    <row r="38" spans="1:6" ht="31.5">
      <c r="A38" s="84">
        <f t="shared" si="0"/>
        <v>27</v>
      </c>
      <c r="B38" s="160" t="s">
        <v>21805</v>
      </c>
      <c r="C38" s="160" t="s">
        <v>21806</v>
      </c>
      <c r="D38" s="160" t="s">
        <v>21807</v>
      </c>
      <c r="E38" s="121">
        <v>1300000</v>
      </c>
      <c r="F38" s="160" t="s">
        <v>14754</v>
      </c>
    </row>
    <row r="39" spans="1:6" ht="63">
      <c r="A39" s="84">
        <f t="shared" si="0"/>
        <v>28</v>
      </c>
      <c r="B39" s="160" t="s">
        <v>21808</v>
      </c>
      <c r="C39" s="160" t="s">
        <v>21809</v>
      </c>
      <c r="D39" s="160" t="s">
        <v>21810</v>
      </c>
      <c r="E39" s="121">
        <v>400000</v>
      </c>
      <c r="F39" s="160" t="s">
        <v>21811</v>
      </c>
    </row>
    <row r="40" spans="1:6" ht="47.25">
      <c r="A40" s="84">
        <f t="shared" si="0"/>
        <v>29</v>
      </c>
      <c r="B40" s="160" t="s">
        <v>21812</v>
      </c>
      <c r="C40" s="160" t="s">
        <v>21813</v>
      </c>
      <c r="D40" s="160" t="s">
        <v>21814</v>
      </c>
      <c r="E40" s="121">
        <v>2000000</v>
      </c>
      <c r="F40" s="160" t="s">
        <v>14754</v>
      </c>
    </row>
    <row r="41" spans="1:6" ht="47.25">
      <c r="A41" s="84">
        <f t="shared" si="0"/>
        <v>30</v>
      </c>
      <c r="B41" s="159" t="s">
        <v>21815</v>
      </c>
      <c r="C41" s="159" t="s">
        <v>21816</v>
      </c>
      <c r="D41" s="159" t="s">
        <v>827</v>
      </c>
      <c r="E41" s="119">
        <v>750000</v>
      </c>
      <c r="F41" s="159" t="s">
        <v>14754</v>
      </c>
    </row>
    <row r="42" spans="1:6" ht="47.25">
      <c r="A42" s="84">
        <f t="shared" si="0"/>
        <v>31</v>
      </c>
      <c r="B42" s="160" t="s">
        <v>21817</v>
      </c>
      <c r="C42" s="160" t="s">
        <v>21818</v>
      </c>
      <c r="D42" s="160" t="s">
        <v>1111</v>
      </c>
      <c r="E42" s="121">
        <v>1400000</v>
      </c>
      <c r="F42" s="160" t="s">
        <v>278</v>
      </c>
    </row>
    <row r="43" spans="1:6" ht="63">
      <c r="A43" s="84">
        <f t="shared" si="0"/>
        <v>32</v>
      </c>
      <c r="B43" s="160" t="s">
        <v>21819</v>
      </c>
      <c r="C43" s="160" t="s">
        <v>21820</v>
      </c>
      <c r="D43" s="160" t="s">
        <v>21821</v>
      </c>
      <c r="E43" s="121">
        <v>250000</v>
      </c>
      <c r="F43" s="160" t="s">
        <v>2586</v>
      </c>
    </row>
    <row r="44" spans="1:6" ht="63">
      <c r="A44" s="84">
        <f t="shared" si="0"/>
        <v>33</v>
      </c>
      <c r="B44" s="160" t="s">
        <v>21822</v>
      </c>
      <c r="C44" s="160" t="s">
        <v>21823</v>
      </c>
      <c r="D44" s="160" t="s">
        <v>21824</v>
      </c>
      <c r="E44" s="121">
        <v>400000</v>
      </c>
      <c r="F44" s="160" t="s">
        <v>2586</v>
      </c>
    </row>
    <row r="45" spans="1:6" ht="63">
      <c r="A45" s="84">
        <f t="shared" si="0"/>
        <v>34</v>
      </c>
      <c r="B45" s="160" t="s">
        <v>21825</v>
      </c>
      <c r="C45" s="160" t="s">
        <v>21826</v>
      </c>
      <c r="D45" s="160" t="s">
        <v>21827</v>
      </c>
      <c r="E45" s="121">
        <v>750000</v>
      </c>
      <c r="F45" s="160" t="s">
        <v>4</v>
      </c>
    </row>
    <row r="46" spans="1:6" ht="63">
      <c r="A46" s="84">
        <f t="shared" si="0"/>
        <v>35</v>
      </c>
      <c r="B46" s="160" t="s">
        <v>21828</v>
      </c>
      <c r="C46" s="160" t="s">
        <v>21829</v>
      </c>
      <c r="D46" s="160" t="s">
        <v>827</v>
      </c>
      <c r="E46" s="121">
        <v>750000</v>
      </c>
      <c r="F46" s="160" t="s">
        <v>4</v>
      </c>
    </row>
    <row r="47" spans="1:6" ht="47.25">
      <c r="A47" s="84">
        <f t="shared" si="0"/>
        <v>36</v>
      </c>
      <c r="B47" s="160" t="s">
        <v>21830</v>
      </c>
      <c r="C47" s="160" t="s">
        <v>21831</v>
      </c>
      <c r="D47" s="160" t="s">
        <v>21832</v>
      </c>
      <c r="E47" s="121">
        <v>7000000</v>
      </c>
      <c r="F47" s="160" t="s">
        <v>4</v>
      </c>
    </row>
    <row r="48" spans="1:6" ht="63">
      <c r="A48" s="84">
        <f t="shared" si="0"/>
        <v>37</v>
      </c>
      <c r="B48" s="160" t="s">
        <v>21833</v>
      </c>
      <c r="C48" s="160" t="s">
        <v>21834</v>
      </c>
      <c r="D48" s="160" t="s">
        <v>21835</v>
      </c>
      <c r="E48" s="121">
        <v>496349.38</v>
      </c>
      <c r="F48" s="160" t="s">
        <v>118</v>
      </c>
    </row>
    <row r="49" spans="1:6" ht="63">
      <c r="A49" s="84">
        <f t="shared" si="0"/>
        <v>38</v>
      </c>
      <c r="B49" s="160" t="s">
        <v>21836</v>
      </c>
      <c r="C49" s="160" t="s">
        <v>21837</v>
      </c>
      <c r="D49" s="160" t="s">
        <v>21838</v>
      </c>
      <c r="E49" s="121">
        <v>1000000</v>
      </c>
      <c r="F49" s="160" t="s">
        <v>118</v>
      </c>
    </row>
    <row r="50" spans="1:6" ht="47.25">
      <c r="A50" s="84">
        <f t="shared" si="0"/>
        <v>39</v>
      </c>
      <c r="B50" s="160" t="s">
        <v>21839</v>
      </c>
      <c r="C50" s="160" t="s">
        <v>21840</v>
      </c>
      <c r="D50" s="160" t="s">
        <v>827</v>
      </c>
      <c r="E50" s="121">
        <v>750000</v>
      </c>
      <c r="F50" s="160" t="s">
        <v>4</v>
      </c>
    </row>
    <row r="51" spans="1:6" ht="47.25">
      <c r="A51" s="84">
        <f t="shared" si="0"/>
        <v>40</v>
      </c>
      <c r="B51" s="160" t="s">
        <v>21841</v>
      </c>
      <c r="C51" s="160" t="s">
        <v>21842</v>
      </c>
      <c r="D51" s="160" t="s">
        <v>21843</v>
      </c>
      <c r="E51" s="121">
        <v>250000</v>
      </c>
      <c r="F51" s="160" t="s">
        <v>118</v>
      </c>
    </row>
    <row r="52" spans="1:6">
      <c r="A52" s="84"/>
      <c r="B52" s="2171" t="s">
        <v>810</v>
      </c>
      <c r="C52" s="2171"/>
      <c r="D52" s="65"/>
      <c r="E52" s="122"/>
      <c r="F52" s="65"/>
    </row>
    <row r="53" spans="1:6" ht="47.25">
      <c r="A53" s="84">
        <v>41</v>
      </c>
      <c r="B53" s="160" t="s">
        <v>21844</v>
      </c>
      <c r="C53" s="160" t="s">
        <v>21845</v>
      </c>
      <c r="D53" s="160" t="s">
        <v>21846</v>
      </c>
      <c r="E53" s="121">
        <v>700000</v>
      </c>
      <c r="F53" s="160" t="s">
        <v>278</v>
      </c>
    </row>
    <row r="54" spans="1:6" ht="78.75">
      <c r="A54" s="84">
        <f t="shared" si="0"/>
        <v>42</v>
      </c>
      <c r="B54" s="160" t="s">
        <v>21847</v>
      </c>
      <c r="C54" s="160" t="s">
        <v>21848</v>
      </c>
      <c r="D54" s="160" t="s">
        <v>21849</v>
      </c>
      <c r="E54" s="121">
        <v>200000</v>
      </c>
      <c r="F54" s="160" t="s">
        <v>21791</v>
      </c>
    </row>
    <row r="55" spans="1:6" ht="47.25">
      <c r="A55" s="84">
        <f t="shared" si="0"/>
        <v>43</v>
      </c>
      <c r="B55" s="160" t="s">
        <v>21850</v>
      </c>
      <c r="C55" s="160" t="s">
        <v>21851</v>
      </c>
      <c r="D55" s="160" t="s">
        <v>21852</v>
      </c>
      <c r="E55" s="121">
        <v>400000</v>
      </c>
      <c r="F55" s="160" t="s">
        <v>2586</v>
      </c>
    </row>
    <row r="56" spans="1:6" ht="47.25">
      <c r="A56" s="84">
        <f t="shared" si="0"/>
        <v>44</v>
      </c>
      <c r="B56" s="160" t="s">
        <v>21853</v>
      </c>
      <c r="C56" s="160" t="s">
        <v>21854</v>
      </c>
      <c r="D56" s="160" t="s">
        <v>21852</v>
      </c>
      <c r="E56" s="121">
        <v>400000</v>
      </c>
      <c r="F56" s="160" t="s">
        <v>21811</v>
      </c>
    </row>
    <row r="57" spans="1:6" ht="47.25">
      <c r="A57" s="84">
        <f t="shared" si="0"/>
        <v>45</v>
      </c>
      <c r="B57" s="160" t="s">
        <v>21855</v>
      </c>
      <c r="C57" s="160" t="s">
        <v>21856</v>
      </c>
      <c r="D57" s="160" t="s">
        <v>21852</v>
      </c>
      <c r="E57" s="121">
        <v>400000</v>
      </c>
      <c r="F57" s="160" t="s">
        <v>21811</v>
      </c>
    </row>
    <row r="58" spans="1:6" ht="47.25">
      <c r="A58" s="84">
        <f t="shared" si="0"/>
        <v>46</v>
      </c>
      <c r="B58" s="160" t="s">
        <v>21857</v>
      </c>
      <c r="C58" s="160" t="s">
        <v>21858</v>
      </c>
      <c r="D58" s="160" t="s">
        <v>21852</v>
      </c>
      <c r="E58" s="121">
        <v>500000</v>
      </c>
      <c r="F58" s="160" t="s">
        <v>21811</v>
      </c>
    </row>
    <row r="59" spans="1:6" ht="47.25">
      <c r="A59" s="84">
        <f t="shared" si="0"/>
        <v>47</v>
      </c>
      <c r="B59" s="160" t="s">
        <v>21859</v>
      </c>
      <c r="C59" s="160" t="s">
        <v>21860</v>
      </c>
      <c r="D59" s="160" t="s">
        <v>21861</v>
      </c>
      <c r="E59" s="121">
        <v>700000</v>
      </c>
      <c r="F59" s="160" t="s">
        <v>278</v>
      </c>
    </row>
    <row r="60" spans="1:6" ht="78.75">
      <c r="A60" s="84">
        <f t="shared" si="0"/>
        <v>48</v>
      </c>
      <c r="B60" s="160" t="s">
        <v>21862</v>
      </c>
      <c r="C60" s="160" t="s">
        <v>21863</v>
      </c>
      <c r="D60" s="160" t="s">
        <v>21864</v>
      </c>
      <c r="E60" s="121">
        <v>700000</v>
      </c>
      <c r="F60" s="160" t="s">
        <v>14754</v>
      </c>
    </row>
    <row r="61" spans="1:6" ht="47.25">
      <c r="A61" s="84">
        <f t="shared" si="0"/>
        <v>49</v>
      </c>
      <c r="B61" s="160" t="s">
        <v>21865</v>
      </c>
      <c r="C61" s="160" t="s">
        <v>21866</v>
      </c>
      <c r="D61" s="160" t="s">
        <v>21867</v>
      </c>
      <c r="E61" s="121">
        <v>300000</v>
      </c>
      <c r="F61" s="160" t="s">
        <v>2586</v>
      </c>
    </row>
    <row r="62" spans="1:6" ht="63">
      <c r="A62" s="84">
        <f t="shared" si="0"/>
        <v>50</v>
      </c>
      <c r="B62" s="160" t="s">
        <v>21868</v>
      </c>
      <c r="C62" s="160" t="s">
        <v>21869</v>
      </c>
      <c r="D62" s="160" t="s">
        <v>21870</v>
      </c>
      <c r="E62" s="121">
        <v>700000</v>
      </c>
      <c r="F62" s="160" t="s">
        <v>14754</v>
      </c>
    </row>
    <row r="63" spans="1:6" ht="47.25">
      <c r="A63" s="84">
        <f t="shared" si="0"/>
        <v>51</v>
      </c>
      <c r="B63" s="160" t="s">
        <v>21871</v>
      </c>
      <c r="C63" s="160" t="s">
        <v>21872</v>
      </c>
      <c r="D63" s="160" t="s">
        <v>21852</v>
      </c>
      <c r="E63" s="121">
        <v>400000</v>
      </c>
      <c r="F63" s="160" t="s">
        <v>2586</v>
      </c>
    </row>
    <row r="64" spans="1:6" ht="47.25">
      <c r="A64" s="84">
        <f t="shared" si="0"/>
        <v>52</v>
      </c>
      <c r="B64" s="160" t="s">
        <v>21873</v>
      </c>
      <c r="C64" s="160" t="s">
        <v>21874</v>
      </c>
      <c r="D64" s="160" t="s">
        <v>21852</v>
      </c>
      <c r="E64" s="121">
        <v>500000</v>
      </c>
      <c r="F64" s="160" t="s">
        <v>2586</v>
      </c>
    </row>
    <row r="65" spans="1:6" ht="47.25">
      <c r="A65" s="84">
        <f t="shared" si="0"/>
        <v>53</v>
      </c>
      <c r="B65" s="160" t="s">
        <v>21875</v>
      </c>
      <c r="C65" s="160" t="s">
        <v>21876</v>
      </c>
      <c r="D65" s="160" t="s">
        <v>21852</v>
      </c>
      <c r="E65" s="121">
        <v>400000</v>
      </c>
      <c r="F65" s="160" t="s">
        <v>21877</v>
      </c>
    </row>
    <row r="66" spans="1:6" ht="47.25">
      <c r="A66" s="84">
        <f>A65+1</f>
        <v>54</v>
      </c>
      <c r="B66" s="160" t="s">
        <v>21878</v>
      </c>
      <c r="C66" s="160" t="s">
        <v>21879</v>
      </c>
      <c r="D66" s="160" t="s">
        <v>827</v>
      </c>
      <c r="E66" s="121">
        <v>700000</v>
      </c>
      <c r="F66" s="160" t="s">
        <v>21880</v>
      </c>
    </row>
    <row r="67" spans="1:6" ht="47.25">
      <c r="A67" s="84">
        <f t="shared" si="0"/>
        <v>55</v>
      </c>
      <c r="B67" s="160" t="s">
        <v>21881</v>
      </c>
      <c r="C67" s="160" t="s">
        <v>21882</v>
      </c>
      <c r="D67" s="160" t="s">
        <v>21852</v>
      </c>
      <c r="E67" s="121">
        <v>400000</v>
      </c>
      <c r="F67" s="160" t="s">
        <v>21811</v>
      </c>
    </row>
    <row r="68" spans="1:6" ht="63">
      <c r="A68" s="84">
        <f t="shared" si="0"/>
        <v>56</v>
      </c>
      <c r="B68" s="160" t="s">
        <v>21883</v>
      </c>
      <c r="C68" s="160" t="s">
        <v>21884</v>
      </c>
      <c r="D68" s="160" t="s">
        <v>21885</v>
      </c>
      <c r="E68" s="121">
        <v>400000</v>
      </c>
      <c r="F68" s="160" t="s">
        <v>2586</v>
      </c>
    </row>
    <row r="69" spans="1:6" ht="63">
      <c r="A69" s="84">
        <f t="shared" si="0"/>
        <v>57</v>
      </c>
      <c r="B69" s="160" t="s">
        <v>21886</v>
      </c>
      <c r="C69" s="160" t="s">
        <v>21887</v>
      </c>
      <c r="D69" s="160" t="s">
        <v>21888</v>
      </c>
      <c r="E69" s="121">
        <v>400000</v>
      </c>
      <c r="F69" s="160" t="s">
        <v>2586</v>
      </c>
    </row>
    <row r="70" spans="1:6" ht="47.25">
      <c r="A70" s="84">
        <f t="shared" si="0"/>
        <v>58</v>
      </c>
      <c r="B70" s="160" t="s">
        <v>21889</v>
      </c>
      <c r="C70" s="160" t="s">
        <v>21890</v>
      </c>
      <c r="D70" s="160" t="s">
        <v>21891</v>
      </c>
      <c r="E70" s="121">
        <v>400000</v>
      </c>
      <c r="F70" s="160" t="s">
        <v>21791</v>
      </c>
    </row>
    <row r="71" spans="1:6" ht="63">
      <c r="A71" s="84">
        <f t="shared" si="0"/>
        <v>59</v>
      </c>
      <c r="B71" s="160" t="s">
        <v>21892</v>
      </c>
      <c r="C71" s="160" t="s">
        <v>21893</v>
      </c>
      <c r="D71" s="160" t="s">
        <v>21894</v>
      </c>
      <c r="E71" s="121">
        <v>450000</v>
      </c>
      <c r="F71" s="160" t="s">
        <v>21791</v>
      </c>
    </row>
    <row r="72" spans="1:6" ht="47.25">
      <c r="A72" s="84">
        <f t="shared" ref="A72:A91" si="1">A71+1</f>
        <v>60</v>
      </c>
      <c r="B72" s="160" t="s">
        <v>21895</v>
      </c>
      <c r="C72" s="160" t="s">
        <v>21896</v>
      </c>
      <c r="D72" s="160" t="s">
        <v>21897</v>
      </c>
      <c r="E72" s="121">
        <v>400000</v>
      </c>
      <c r="F72" s="160" t="s">
        <v>21791</v>
      </c>
    </row>
    <row r="73" spans="1:6" ht="63">
      <c r="A73" s="84">
        <f t="shared" si="1"/>
        <v>61</v>
      </c>
      <c r="B73" s="160" t="s">
        <v>21898</v>
      </c>
      <c r="C73" s="160" t="s">
        <v>21899</v>
      </c>
      <c r="D73" s="160" t="s">
        <v>21900</v>
      </c>
      <c r="E73" s="121">
        <v>900000</v>
      </c>
      <c r="F73" s="160" t="s">
        <v>278</v>
      </c>
    </row>
    <row r="74" spans="1:6" ht="94.5">
      <c r="A74" s="84">
        <f t="shared" si="1"/>
        <v>62</v>
      </c>
      <c r="B74" s="160" t="s">
        <v>21901</v>
      </c>
      <c r="C74" s="160" t="s">
        <v>21902</v>
      </c>
      <c r="D74" s="160" t="s">
        <v>21903</v>
      </c>
      <c r="E74" s="121">
        <v>1000000</v>
      </c>
      <c r="F74" s="160" t="s">
        <v>21880</v>
      </c>
    </row>
    <row r="75" spans="1:6" ht="47.25">
      <c r="A75" s="84">
        <f t="shared" si="1"/>
        <v>63</v>
      </c>
      <c r="B75" s="160" t="s">
        <v>21904</v>
      </c>
      <c r="C75" s="160" t="s">
        <v>21905</v>
      </c>
      <c r="D75" s="160" t="s">
        <v>827</v>
      </c>
      <c r="E75" s="121">
        <v>700000</v>
      </c>
      <c r="F75" s="160" t="s">
        <v>4</v>
      </c>
    </row>
    <row r="76" spans="1:6" ht="47.25">
      <c r="A76" s="84">
        <f t="shared" si="1"/>
        <v>64</v>
      </c>
      <c r="B76" s="160" t="s">
        <v>21906</v>
      </c>
      <c r="C76" s="160" t="s">
        <v>21907</v>
      </c>
      <c r="D76" s="160" t="s">
        <v>827</v>
      </c>
      <c r="E76" s="121">
        <v>700000</v>
      </c>
      <c r="F76" s="160" t="s">
        <v>4</v>
      </c>
    </row>
    <row r="77" spans="1:6" ht="94.5">
      <c r="A77" s="84">
        <f t="shared" si="1"/>
        <v>65</v>
      </c>
      <c r="B77" s="160" t="s">
        <v>21908</v>
      </c>
      <c r="C77" s="160" t="s">
        <v>21909</v>
      </c>
      <c r="D77" s="160" t="s">
        <v>21910</v>
      </c>
      <c r="E77" s="121">
        <v>1000000</v>
      </c>
      <c r="F77" s="160" t="s">
        <v>118</v>
      </c>
    </row>
    <row r="78" spans="1:6" ht="31.5">
      <c r="A78" s="84">
        <f t="shared" si="1"/>
        <v>66</v>
      </c>
      <c r="B78" s="160" t="s">
        <v>21911</v>
      </c>
      <c r="C78" s="160" t="s">
        <v>21912</v>
      </c>
      <c r="D78" s="160" t="s">
        <v>916</v>
      </c>
      <c r="E78" s="121">
        <v>1400000</v>
      </c>
      <c r="F78" s="160" t="s">
        <v>4</v>
      </c>
    </row>
    <row r="79" spans="1:6" ht="63">
      <c r="A79" s="84">
        <f t="shared" si="1"/>
        <v>67</v>
      </c>
      <c r="B79" s="160" t="s">
        <v>21913</v>
      </c>
      <c r="C79" s="160" t="s">
        <v>21914</v>
      </c>
      <c r="D79" s="160" t="s">
        <v>21885</v>
      </c>
      <c r="E79" s="121">
        <v>400000</v>
      </c>
      <c r="F79" s="160" t="s">
        <v>118</v>
      </c>
    </row>
    <row r="80" spans="1:6" ht="47.25">
      <c r="A80" s="84">
        <f t="shared" si="1"/>
        <v>68</v>
      </c>
      <c r="B80" s="160" t="s">
        <v>21915</v>
      </c>
      <c r="C80" s="160" t="s">
        <v>21916</v>
      </c>
      <c r="D80" s="160" t="s">
        <v>11922</v>
      </c>
      <c r="E80" s="121">
        <v>700000</v>
      </c>
      <c r="F80" s="160" t="s">
        <v>4</v>
      </c>
    </row>
    <row r="81" spans="1:7" ht="47.25">
      <c r="A81" s="84">
        <f t="shared" si="1"/>
        <v>69</v>
      </c>
      <c r="B81" s="160" t="s">
        <v>21917</v>
      </c>
      <c r="C81" s="160" t="s">
        <v>21918</v>
      </c>
      <c r="D81" s="160" t="s">
        <v>21919</v>
      </c>
      <c r="E81" s="121">
        <v>300000</v>
      </c>
      <c r="F81" s="160" t="s">
        <v>118</v>
      </c>
    </row>
    <row r="82" spans="1:7" ht="47.25">
      <c r="A82" s="84">
        <f t="shared" si="1"/>
        <v>70</v>
      </c>
      <c r="B82" s="160" t="s">
        <v>21920</v>
      </c>
      <c r="C82" s="160" t="s">
        <v>21921</v>
      </c>
      <c r="D82" s="160" t="s">
        <v>19043</v>
      </c>
      <c r="E82" s="121">
        <v>1000000</v>
      </c>
      <c r="F82" s="160" t="s">
        <v>4</v>
      </c>
    </row>
    <row r="83" spans="1:7" ht="47.25">
      <c r="A83" s="84">
        <f t="shared" si="1"/>
        <v>71</v>
      </c>
      <c r="B83" s="160" t="s">
        <v>21922</v>
      </c>
      <c r="C83" s="160" t="s">
        <v>21923</v>
      </c>
      <c r="D83" s="160" t="s">
        <v>21924</v>
      </c>
      <c r="E83" s="121">
        <v>400000</v>
      </c>
      <c r="F83" s="160" t="s">
        <v>118</v>
      </c>
    </row>
    <row r="84" spans="1:7" ht="47.25">
      <c r="A84" s="84">
        <f t="shared" si="1"/>
        <v>72</v>
      </c>
      <c r="B84" s="160" t="s">
        <v>21925</v>
      </c>
      <c r="C84" s="160" t="s">
        <v>21926</v>
      </c>
      <c r="D84" s="160" t="s">
        <v>21927</v>
      </c>
      <c r="E84" s="121">
        <v>470000</v>
      </c>
      <c r="F84" s="160" t="s">
        <v>118</v>
      </c>
    </row>
    <row r="85" spans="1:7" ht="47.25">
      <c r="A85" s="84">
        <f t="shared" si="1"/>
        <v>73</v>
      </c>
      <c r="B85" s="160" t="s">
        <v>21928</v>
      </c>
      <c r="C85" s="160" t="s">
        <v>21929</v>
      </c>
      <c r="D85" s="160" t="s">
        <v>21924</v>
      </c>
      <c r="E85" s="121">
        <v>400000</v>
      </c>
      <c r="F85" s="160" t="s">
        <v>118</v>
      </c>
    </row>
    <row r="86" spans="1:7" ht="47.25">
      <c r="A86" s="84">
        <f t="shared" si="1"/>
        <v>74</v>
      </c>
      <c r="B86" s="160" t="s">
        <v>21930</v>
      </c>
      <c r="C86" s="160" t="s">
        <v>21931</v>
      </c>
      <c r="D86" s="160" t="s">
        <v>11922</v>
      </c>
      <c r="E86" s="121">
        <v>500000</v>
      </c>
      <c r="F86" s="160" t="s">
        <v>4</v>
      </c>
    </row>
    <row r="87" spans="1:7" ht="47.25">
      <c r="A87" s="84">
        <f t="shared" si="1"/>
        <v>75</v>
      </c>
      <c r="B87" s="160" t="s">
        <v>21932</v>
      </c>
      <c r="C87" s="160" t="s">
        <v>21931</v>
      </c>
      <c r="D87" s="160" t="s">
        <v>11922</v>
      </c>
      <c r="E87" s="121">
        <v>500000</v>
      </c>
      <c r="F87" s="160" t="s">
        <v>4</v>
      </c>
    </row>
    <row r="88" spans="1:7">
      <c r="A88" s="84"/>
      <c r="B88" s="172" t="s">
        <v>662</v>
      </c>
      <c r="C88" s="160"/>
      <c r="D88" s="160"/>
      <c r="E88" s="121"/>
      <c r="F88" s="160"/>
    </row>
    <row r="89" spans="1:7" ht="31.5">
      <c r="A89" s="84">
        <v>76</v>
      </c>
      <c r="B89" s="160" t="s">
        <v>21933</v>
      </c>
      <c r="C89" s="160" t="s">
        <v>21934</v>
      </c>
      <c r="D89" s="160" t="s">
        <v>5025</v>
      </c>
      <c r="E89" s="121">
        <v>700000</v>
      </c>
      <c r="F89" s="160" t="s">
        <v>278</v>
      </c>
    </row>
    <row r="90" spans="1:7" ht="31.5">
      <c r="A90" s="84">
        <f t="shared" si="1"/>
        <v>77</v>
      </c>
      <c r="B90" s="160" t="s">
        <v>21935</v>
      </c>
      <c r="C90" s="160" t="s">
        <v>21936</v>
      </c>
      <c r="D90" s="160" t="s">
        <v>5025</v>
      </c>
      <c r="E90" s="121">
        <v>700000</v>
      </c>
      <c r="F90" s="160" t="s">
        <v>14754</v>
      </c>
    </row>
    <row r="91" spans="1:7" ht="31.5">
      <c r="A91" s="84">
        <f t="shared" si="1"/>
        <v>78</v>
      </c>
      <c r="B91" s="160" t="s">
        <v>21937</v>
      </c>
      <c r="C91" s="160" t="s">
        <v>21938</v>
      </c>
      <c r="D91" s="160" t="s">
        <v>5025</v>
      </c>
      <c r="E91" s="121">
        <v>700000</v>
      </c>
      <c r="F91" s="160" t="s">
        <v>14754</v>
      </c>
    </row>
    <row r="92" spans="1:7">
      <c r="A92" s="84"/>
      <c r="B92" s="2171" t="s">
        <v>9771</v>
      </c>
      <c r="C92" s="2171"/>
      <c r="D92" s="2171"/>
      <c r="E92" s="380">
        <f>SUM(E6:E91)</f>
        <v>109040875.52</v>
      </c>
      <c r="F92" s="65"/>
    </row>
    <row r="93" spans="1:7" s="822" customFormat="1" ht="71.25" customHeight="1">
      <c r="A93" s="2143" t="s">
        <v>19194</v>
      </c>
      <c r="B93" s="2143"/>
      <c r="C93" s="2143"/>
      <c r="D93" s="2143" t="s">
        <v>5819</v>
      </c>
      <c r="E93" s="2143"/>
      <c r="F93" s="2143"/>
      <c r="G93" s="170"/>
    </row>
    <row r="94" spans="1:7">
      <c r="A94" s="641"/>
      <c r="B94" s="641"/>
      <c r="C94" s="497"/>
      <c r="D94" s="641"/>
      <c r="E94" s="1049"/>
      <c r="F94" s="497"/>
    </row>
  </sheetData>
  <mergeCells count="11">
    <mergeCell ref="B18:C18"/>
    <mergeCell ref="B52:C52"/>
    <mergeCell ref="B92:D92"/>
    <mergeCell ref="A93:C93"/>
    <mergeCell ref="D93:F93"/>
    <mergeCell ref="B25:C25"/>
    <mergeCell ref="A1:F1"/>
    <mergeCell ref="A2:F2"/>
    <mergeCell ref="A3:F3"/>
    <mergeCell ref="B5:C5"/>
    <mergeCell ref="B12:C12"/>
  </mergeCells>
  <pageMargins left="0.7" right="0.7" top="0.75" bottom="0.75" header="0.3" footer="0.3"/>
  <pageSetup orientation="landscape" r:id="rId1"/>
  <headerFooter>
    <oddFooter>Page &amp;P of &amp;N</oddFooter>
  </headerFooter>
</worksheet>
</file>

<file path=xl/worksheets/sheet259.xml><?xml version="1.0" encoding="utf-8"?>
<worksheet xmlns="http://schemas.openxmlformats.org/spreadsheetml/2006/main" xmlns:r="http://schemas.openxmlformats.org/officeDocument/2006/relationships">
  <sheetPr>
    <tabColor theme="5" tint="-0.499984740745262"/>
  </sheetPr>
  <dimension ref="A1:F63"/>
  <sheetViews>
    <sheetView workbookViewId="0">
      <selection activeCell="A2" sqref="A2:F2"/>
    </sheetView>
  </sheetViews>
  <sheetFormatPr defaultRowHeight="15.75"/>
  <cols>
    <col min="1" max="1" width="7" style="342" customWidth="1"/>
    <col min="2" max="2" width="14.85546875" style="389" customWidth="1"/>
    <col min="3" max="3" width="42.28515625" style="389" customWidth="1"/>
    <col min="4" max="4" width="24.42578125" style="389" customWidth="1"/>
    <col min="5" max="5" width="20.7109375" style="952" customWidth="1"/>
    <col min="6" max="6" width="10.42578125" style="389" customWidth="1"/>
    <col min="7" max="16384" width="9.140625" style="126"/>
  </cols>
  <sheetData>
    <row r="1" spans="1:6">
      <c r="A1" s="2234" t="s">
        <v>133</v>
      </c>
      <c r="B1" s="2234"/>
      <c r="C1" s="2234"/>
      <c r="D1" s="2234"/>
      <c r="E1" s="2234"/>
      <c r="F1" s="2234"/>
    </row>
    <row r="2" spans="1:6">
      <c r="A2" s="2234" t="s">
        <v>22962</v>
      </c>
      <c r="B2" s="2234"/>
      <c r="C2" s="2234"/>
      <c r="D2" s="2234"/>
      <c r="E2" s="2234"/>
      <c r="F2" s="2234"/>
    </row>
    <row r="3" spans="1:6">
      <c r="A3" s="2234" t="s">
        <v>6436</v>
      </c>
      <c r="B3" s="2234"/>
      <c r="C3" s="2234"/>
      <c r="D3" s="2234"/>
      <c r="E3" s="2234"/>
      <c r="F3" s="2234"/>
    </row>
    <row r="4" spans="1:6" ht="30" customHeight="1">
      <c r="A4" s="387" t="s">
        <v>134</v>
      </c>
      <c r="B4" s="312" t="s">
        <v>676</v>
      </c>
      <c r="C4" s="312" t="s">
        <v>463</v>
      </c>
      <c r="D4" s="312" t="s">
        <v>788</v>
      </c>
      <c r="E4" s="384" t="s">
        <v>1394</v>
      </c>
      <c r="F4" s="56" t="s">
        <v>677</v>
      </c>
    </row>
    <row r="5" spans="1:6">
      <c r="A5" s="387"/>
      <c r="B5" s="2195" t="s">
        <v>139</v>
      </c>
      <c r="C5" s="2195"/>
      <c r="D5" s="56"/>
      <c r="E5" s="384"/>
      <c r="F5" s="56"/>
    </row>
    <row r="6" spans="1:6" ht="47.25">
      <c r="A6" s="84">
        <f>A5+1</f>
        <v>1</v>
      </c>
      <c r="B6" s="970" t="s">
        <v>10184</v>
      </c>
      <c r="C6" s="970" t="s">
        <v>22963</v>
      </c>
      <c r="D6" s="970" t="s">
        <v>22964</v>
      </c>
      <c r="E6" s="974">
        <v>2559831.52</v>
      </c>
      <c r="F6" s="65" t="s">
        <v>118</v>
      </c>
    </row>
    <row r="7" spans="1:6" ht="63">
      <c r="A7" s="84">
        <f>A6+1</f>
        <v>2</v>
      </c>
      <c r="B7" s="283" t="s">
        <v>22965</v>
      </c>
      <c r="C7" s="180" t="s">
        <v>24503</v>
      </c>
      <c r="D7" s="180" t="s">
        <v>22966</v>
      </c>
      <c r="E7" s="974">
        <v>1006342</v>
      </c>
      <c r="F7" s="65" t="s">
        <v>118</v>
      </c>
    </row>
    <row r="8" spans="1:6" ht="31.5">
      <c r="A8" s="84">
        <f>A7+1</f>
        <v>3</v>
      </c>
      <c r="B8" s="283" t="s">
        <v>22967</v>
      </c>
      <c r="C8" s="180" t="s">
        <v>22968</v>
      </c>
      <c r="D8" s="970" t="s">
        <v>22969</v>
      </c>
      <c r="E8" s="974">
        <v>194400</v>
      </c>
      <c r="F8" s="65" t="s">
        <v>118</v>
      </c>
    </row>
    <row r="9" spans="1:6" ht="31.5">
      <c r="A9" s="84">
        <f>A8+1</f>
        <v>4</v>
      </c>
      <c r="B9" s="283" t="s">
        <v>22970</v>
      </c>
      <c r="C9" s="180" t="s">
        <v>22971</v>
      </c>
      <c r="D9" s="970" t="s">
        <v>22972</v>
      </c>
      <c r="E9" s="974">
        <v>135000</v>
      </c>
      <c r="F9" s="65" t="s">
        <v>118</v>
      </c>
    </row>
    <row r="10" spans="1:6" ht="94.5">
      <c r="A10" s="84">
        <f>A9+1</f>
        <v>5</v>
      </c>
      <c r="B10" s="283" t="s">
        <v>22973</v>
      </c>
      <c r="C10" s="180" t="s">
        <v>22974</v>
      </c>
      <c r="D10" s="970" t="s">
        <v>22975</v>
      </c>
      <c r="E10" s="974">
        <v>2646880</v>
      </c>
      <c r="F10" s="65" t="s">
        <v>118</v>
      </c>
    </row>
    <row r="11" spans="1:6" ht="15.75" customHeight="1">
      <c r="A11" s="84"/>
      <c r="B11" s="2215" t="s">
        <v>142</v>
      </c>
      <c r="C11" s="2220"/>
      <c r="D11" s="2216"/>
      <c r="E11" s="116"/>
      <c r="F11" s="65"/>
    </row>
    <row r="12" spans="1:6" ht="47.25">
      <c r="A12" s="84">
        <v>6</v>
      </c>
      <c r="B12" s="50" t="s">
        <v>5308</v>
      </c>
      <c r="C12" s="50" t="s">
        <v>22976</v>
      </c>
      <c r="D12" s="50" t="s">
        <v>14</v>
      </c>
      <c r="E12" s="116">
        <v>1553741</v>
      </c>
      <c r="F12" s="65" t="s">
        <v>118</v>
      </c>
    </row>
    <row r="13" spans="1:6" ht="47.25">
      <c r="A13" s="84">
        <f>A12+1</f>
        <v>7</v>
      </c>
      <c r="B13" s="283" t="s">
        <v>1496</v>
      </c>
      <c r="C13" s="180" t="s">
        <v>22977</v>
      </c>
      <c r="D13" s="283" t="s">
        <v>24504</v>
      </c>
      <c r="E13" s="974">
        <v>1567485</v>
      </c>
      <c r="F13" s="65" t="s">
        <v>118</v>
      </c>
    </row>
    <row r="14" spans="1:6" ht="31.5">
      <c r="A14" s="84"/>
      <c r="B14" s="173" t="s">
        <v>207</v>
      </c>
      <c r="C14" s="51"/>
      <c r="D14" s="50"/>
      <c r="E14" s="116"/>
      <c r="F14" s="65"/>
    </row>
    <row r="15" spans="1:6" ht="78.75">
      <c r="A15" s="84">
        <v>8</v>
      </c>
      <c r="B15" s="180" t="s">
        <v>475</v>
      </c>
      <c r="C15" s="180" t="s">
        <v>22978</v>
      </c>
      <c r="D15" s="283" t="s">
        <v>22</v>
      </c>
      <c r="E15" s="974">
        <v>5738993</v>
      </c>
      <c r="F15" s="65" t="s">
        <v>118</v>
      </c>
    </row>
    <row r="16" spans="1:6">
      <c r="A16" s="84"/>
      <c r="B16" s="62" t="s">
        <v>593</v>
      </c>
      <c r="C16" s="65"/>
      <c r="D16" s="65"/>
      <c r="E16" s="381"/>
      <c r="F16" s="65"/>
    </row>
    <row r="17" spans="1:6" ht="47.25">
      <c r="A17" s="84">
        <v>9</v>
      </c>
      <c r="B17" s="51" t="s">
        <v>22979</v>
      </c>
      <c r="C17" s="51" t="s">
        <v>22980</v>
      </c>
      <c r="D17" s="84" t="s">
        <v>22981</v>
      </c>
      <c r="E17" s="116">
        <v>12712263</v>
      </c>
      <c r="F17" s="65" t="s">
        <v>118</v>
      </c>
    </row>
    <row r="18" spans="1:6" ht="47.25">
      <c r="A18" s="84">
        <f>A17+1</f>
        <v>10</v>
      </c>
      <c r="B18" s="51" t="s">
        <v>596</v>
      </c>
      <c r="C18" s="51" t="s">
        <v>22982</v>
      </c>
      <c r="D18" s="84" t="s">
        <v>22981</v>
      </c>
      <c r="E18" s="116">
        <v>20000000</v>
      </c>
      <c r="F18" s="65" t="s">
        <v>118</v>
      </c>
    </row>
    <row r="19" spans="1:6">
      <c r="A19" s="84"/>
      <c r="B19" s="62" t="s">
        <v>555</v>
      </c>
      <c r="C19" s="65"/>
      <c r="D19" s="65"/>
      <c r="E19" s="381"/>
      <c r="F19" s="65"/>
    </row>
    <row r="20" spans="1:6" ht="94.5">
      <c r="A20" s="84">
        <v>11</v>
      </c>
      <c r="B20" s="180" t="s">
        <v>247</v>
      </c>
      <c r="C20" s="180" t="s">
        <v>22986</v>
      </c>
      <c r="D20" s="283" t="s">
        <v>22987</v>
      </c>
      <c r="E20" s="974">
        <v>2180818</v>
      </c>
      <c r="F20" s="65" t="s">
        <v>118</v>
      </c>
    </row>
    <row r="21" spans="1:6">
      <c r="A21" s="84"/>
      <c r="B21" s="2171" t="s">
        <v>810</v>
      </c>
      <c r="C21" s="2171"/>
      <c r="D21" s="65"/>
      <c r="E21" s="381"/>
      <c r="F21" s="65"/>
    </row>
    <row r="22" spans="1:6" ht="47.25">
      <c r="A22" s="84">
        <v>12</v>
      </c>
      <c r="B22" s="50" t="s">
        <v>22988</v>
      </c>
      <c r="C22" s="51" t="s">
        <v>22989</v>
      </c>
      <c r="D22" s="51" t="s">
        <v>24508</v>
      </c>
      <c r="E22" s="117">
        <v>300000</v>
      </c>
      <c r="F22" s="65" t="s">
        <v>4</v>
      </c>
    </row>
    <row r="23" spans="1:6" ht="47.25">
      <c r="A23" s="84">
        <v>13</v>
      </c>
      <c r="B23" s="50" t="s">
        <v>22990</v>
      </c>
      <c r="C23" s="51" t="s">
        <v>22991</v>
      </c>
      <c r="D23" s="51" t="s">
        <v>24508</v>
      </c>
      <c r="E23" s="117">
        <v>300000</v>
      </c>
      <c r="F23" s="65" t="s">
        <v>4</v>
      </c>
    </row>
    <row r="24" spans="1:6" ht="47.25">
      <c r="A24" s="84">
        <v>14</v>
      </c>
      <c r="B24" s="50" t="s">
        <v>22992</v>
      </c>
      <c r="C24" s="51" t="s">
        <v>22993</v>
      </c>
      <c r="D24" s="51" t="s">
        <v>24508</v>
      </c>
      <c r="E24" s="117">
        <v>300000</v>
      </c>
      <c r="F24" s="65" t="s">
        <v>4</v>
      </c>
    </row>
    <row r="25" spans="1:6" ht="31.5">
      <c r="A25" s="84">
        <v>15</v>
      </c>
      <c r="B25" s="50" t="s">
        <v>22994</v>
      </c>
      <c r="C25" s="51" t="s">
        <v>22995</v>
      </c>
      <c r="D25" s="51" t="s">
        <v>24508</v>
      </c>
      <c r="E25" s="117">
        <v>300000</v>
      </c>
      <c r="F25" s="65" t="s">
        <v>4</v>
      </c>
    </row>
    <row r="26" spans="1:6" ht="47.25">
      <c r="A26" s="84">
        <v>16</v>
      </c>
      <c r="B26" s="50" t="s">
        <v>22996</v>
      </c>
      <c r="C26" s="51" t="s">
        <v>22997</v>
      </c>
      <c r="D26" s="51" t="s">
        <v>24508</v>
      </c>
      <c r="E26" s="117">
        <v>300000</v>
      </c>
      <c r="F26" s="65" t="s">
        <v>4</v>
      </c>
    </row>
    <row r="27" spans="1:6" ht="47.25">
      <c r="A27" s="84">
        <v>17</v>
      </c>
      <c r="B27" s="50" t="s">
        <v>22998</v>
      </c>
      <c r="C27" s="51" t="s">
        <v>22999</v>
      </c>
      <c r="D27" s="51" t="s">
        <v>24508</v>
      </c>
      <c r="E27" s="117">
        <v>300000</v>
      </c>
      <c r="F27" s="65" t="s">
        <v>4</v>
      </c>
    </row>
    <row r="28" spans="1:6" ht="47.25">
      <c r="A28" s="84">
        <v>18</v>
      </c>
      <c r="B28" s="50" t="s">
        <v>23000</v>
      </c>
      <c r="C28" s="51" t="s">
        <v>23001</v>
      </c>
      <c r="D28" s="51" t="s">
        <v>24508</v>
      </c>
      <c r="E28" s="117">
        <v>300000</v>
      </c>
      <c r="F28" s="65" t="s">
        <v>4</v>
      </c>
    </row>
    <row r="29" spans="1:6" ht="47.25">
      <c r="A29" s="84">
        <v>19</v>
      </c>
      <c r="B29" s="50" t="s">
        <v>23002</v>
      </c>
      <c r="C29" s="51" t="s">
        <v>23003</v>
      </c>
      <c r="D29" s="51" t="s">
        <v>24508</v>
      </c>
      <c r="E29" s="117">
        <v>300000</v>
      </c>
      <c r="F29" s="65" t="s">
        <v>4</v>
      </c>
    </row>
    <row r="30" spans="1:6" ht="47.25">
      <c r="A30" s="84">
        <v>20</v>
      </c>
      <c r="B30" s="50" t="s">
        <v>23004</v>
      </c>
      <c r="C30" s="51" t="s">
        <v>23005</v>
      </c>
      <c r="D30" s="51" t="s">
        <v>24508</v>
      </c>
      <c r="E30" s="117">
        <v>300000</v>
      </c>
      <c r="F30" s="65" t="s">
        <v>4</v>
      </c>
    </row>
    <row r="31" spans="1:6" ht="47.25">
      <c r="A31" s="84">
        <v>21</v>
      </c>
      <c r="B31" s="50" t="s">
        <v>23011</v>
      </c>
      <c r="C31" s="51" t="s">
        <v>23012</v>
      </c>
      <c r="D31" s="51" t="s">
        <v>23013</v>
      </c>
      <c r="E31" s="117">
        <v>545122</v>
      </c>
      <c r="F31" s="65" t="s">
        <v>4</v>
      </c>
    </row>
    <row r="32" spans="1:6">
      <c r="A32" s="84"/>
      <c r="B32" s="2172" t="s">
        <v>535</v>
      </c>
      <c r="C32" s="2172"/>
      <c r="D32" s="51"/>
      <c r="E32" s="117"/>
      <c r="F32" s="65"/>
    </row>
    <row r="33" spans="1:6" ht="157.5">
      <c r="A33" s="84">
        <v>22</v>
      </c>
      <c r="B33" s="51" t="s">
        <v>23014</v>
      </c>
      <c r="C33" s="51" t="s">
        <v>23015</v>
      </c>
      <c r="D33" s="51" t="s">
        <v>24505</v>
      </c>
      <c r="E33" s="117">
        <v>5300000</v>
      </c>
      <c r="F33" s="65" t="s">
        <v>118</v>
      </c>
    </row>
    <row r="34" spans="1:6" ht="63">
      <c r="A34" s="84">
        <v>23</v>
      </c>
      <c r="B34" s="51" t="s">
        <v>23016</v>
      </c>
      <c r="C34" s="51" t="s">
        <v>23017</v>
      </c>
      <c r="D34" s="51" t="s">
        <v>23018</v>
      </c>
      <c r="E34" s="117">
        <v>500000</v>
      </c>
      <c r="F34" s="65" t="s">
        <v>4</v>
      </c>
    </row>
    <row r="35" spans="1:6" ht="63">
      <c r="A35" s="84">
        <v>24</v>
      </c>
      <c r="B35" s="51" t="s">
        <v>23019</v>
      </c>
      <c r="C35" s="51" t="s">
        <v>23020</v>
      </c>
      <c r="D35" s="51" t="s">
        <v>23021</v>
      </c>
      <c r="E35" s="117">
        <v>3200000</v>
      </c>
      <c r="F35" s="65" t="s">
        <v>4</v>
      </c>
    </row>
    <row r="36" spans="1:6" ht="63">
      <c r="A36" s="84">
        <v>25</v>
      </c>
      <c r="B36" s="51" t="s">
        <v>23022</v>
      </c>
      <c r="C36" s="51" t="s">
        <v>23023</v>
      </c>
      <c r="D36" s="51" t="s">
        <v>2818</v>
      </c>
      <c r="E36" s="117">
        <v>7000000</v>
      </c>
      <c r="F36" s="65" t="s">
        <v>4</v>
      </c>
    </row>
    <row r="37" spans="1:6">
      <c r="A37" s="84"/>
      <c r="B37" s="47" t="s">
        <v>662</v>
      </c>
      <c r="C37" s="51"/>
      <c r="D37" s="51"/>
      <c r="E37" s="117"/>
      <c r="F37" s="65"/>
    </row>
    <row r="38" spans="1:6" ht="31.5">
      <c r="A38" s="84">
        <v>26</v>
      </c>
      <c r="B38" s="51" t="s">
        <v>23026</v>
      </c>
      <c r="C38" s="51" t="s">
        <v>23027</v>
      </c>
      <c r="D38" s="51" t="s">
        <v>24507</v>
      </c>
      <c r="E38" s="116">
        <v>1000000</v>
      </c>
      <c r="F38" s="65" t="s">
        <v>4</v>
      </c>
    </row>
    <row r="39" spans="1:6" ht="18" customHeight="1">
      <c r="A39" s="84"/>
      <c r="B39" s="2189" t="s">
        <v>930</v>
      </c>
      <c r="C39" s="2191"/>
      <c r="D39" s="51"/>
      <c r="E39" s="116"/>
      <c r="F39" s="65"/>
    </row>
    <row r="40" spans="1:6" ht="47.25">
      <c r="A40" s="84">
        <v>27</v>
      </c>
      <c r="B40" s="283" t="s">
        <v>23028</v>
      </c>
      <c r="C40" s="283" t="s">
        <v>23029</v>
      </c>
      <c r="D40" s="283" t="s">
        <v>23030</v>
      </c>
      <c r="E40" s="974">
        <v>500000</v>
      </c>
      <c r="F40" s="65" t="s">
        <v>4</v>
      </c>
    </row>
    <row r="41" spans="1:6" ht="47.25">
      <c r="A41" s="84">
        <v>28</v>
      </c>
      <c r="B41" s="283" t="s">
        <v>23031</v>
      </c>
      <c r="C41" s="283" t="s">
        <v>23032</v>
      </c>
      <c r="D41" s="283" t="s">
        <v>23030</v>
      </c>
      <c r="E41" s="974">
        <v>500000</v>
      </c>
      <c r="F41" s="65" t="s">
        <v>4</v>
      </c>
    </row>
    <row r="42" spans="1:6" ht="47.25">
      <c r="A42" s="84">
        <v>29</v>
      </c>
      <c r="B42" s="283" t="s">
        <v>23033</v>
      </c>
      <c r="C42" s="283" t="s">
        <v>23034</v>
      </c>
      <c r="D42" s="283" t="s">
        <v>23030</v>
      </c>
      <c r="E42" s="974">
        <v>500000</v>
      </c>
      <c r="F42" s="65" t="s">
        <v>4</v>
      </c>
    </row>
    <row r="43" spans="1:6" ht="31.5">
      <c r="A43" s="84">
        <v>30</v>
      </c>
      <c r="B43" s="283" t="s">
        <v>23035</v>
      </c>
      <c r="C43" s="283" t="s">
        <v>23036</v>
      </c>
      <c r="D43" s="283" t="s">
        <v>23030</v>
      </c>
      <c r="E43" s="974">
        <v>500000</v>
      </c>
      <c r="F43" s="65"/>
    </row>
    <row r="44" spans="1:6">
      <c r="A44" s="84"/>
      <c r="B44" s="2173" t="s">
        <v>2090</v>
      </c>
      <c r="C44" s="2174"/>
      <c r="D44" s="2175"/>
      <c r="E44" s="384">
        <f>SUM(E6:E43)</f>
        <v>72540875.519999996</v>
      </c>
      <c r="F44" s="65"/>
    </row>
    <row r="45" spans="1:6" s="170" customFormat="1" ht="93" customHeight="1">
      <c r="A45" s="2143" t="s">
        <v>1391</v>
      </c>
      <c r="B45" s="2143"/>
      <c r="C45" s="2143"/>
      <c r="D45" s="2143" t="s">
        <v>1392</v>
      </c>
      <c r="E45" s="2143"/>
      <c r="F45" s="2143"/>
    </row>
    <row r="54" spans="1:6" ht="157.5">
      <c r="A54" s="84">
        <f>A36+1</f>
        <v>26</v>
      </c>
      <c r="B54" s="51" t="s">
        <v>23024</v>
      </c>
      <c r="C54" s="51" t="s">
        <v>23025</v>
      </c>
      <c r="D54" s="51" t="s">
        <v>24506</v>
      </c>
      <c r="E54" s="117">
        <v>10500000</v>
      </c>
      <c r="F54" s="65" t="s">
        <v>4</v>
      </c>
    </row>
    <row r="55" spans="1:6">
      <c r="A55" s="84"/>
      <c r="B55" s="2198" t="s">
        <v>6358</v>
      </c>
      <c r="C55" s="2198"/>
      <c r="D55" s="84"/>
      <c r="E55" s="116"/>
      <c r="F55" s="65"/>
    </row>
    <row r="56" spans="1:6" ht="78.75">
      <c r="A56" s="84">
        <v>11</v>
      </c>
      <c r="B56" s="51" t="s">
        <v>22983</v>
      </c>
      <c r="C56" s="51" t="s">
        <v>22984</v>
      </c>
      <c r="D56" s="84" t="s">
        <v>22985</v>
      </c>
      <c r="E56" s="116">
        <v>10000000</v>
      </c>
      <c r="F56" s="65" t="s">
        <v>4</v>
      </c>
    </row>
    <row r="57" spans="1:6" ht="47.25">
      <c r="A57" s="84">
        <f>A30+1</f>
        <v>21</v>
      </c>
      <c r="B57" s="50" t="s">
        <v>23006</v>
      </c>
      <c r="C57" s="51" t="s">
        <v>23007</v>
      </c>
      <c r="D57" s="51" t="s">
        <v>23008</v>
      </c>
      <c r="E57" s="117">
        <v>8000000</v>
      </c>
      <c r="F57" s="65" t="s">
        <v>4</v>
      </c>
    </row>
    <row r="58" spans="1:6" ht="47.25">
      <c r="A58" s="84">
        <f>A57+1</f>
        <v>22</v>
      </c>
      <c r="B58" s="50" t="s">
        <v>23009</v>
      </c>
      <c r="C58" s="51" t="s">
        <v>23010</v>
      </c>
      <c r="D58" s="51" t="s">
        <v>23008</v>
      </c>
      <c r="E58" s="117">
        <v>8000000</v>
      </c>
      <c r="F58" s="65" t="s">
        <v>4</v>
      </c>
    </row>
    <row r="59" spans="1:6">
      <c r="E59" s="952">
        <f>SUM(E54:E58)</f>
        <v>36500000</v>
      </c>
    </row>
    <row r="63" spans="1:6">
      <c r="E63" s="952">
        <f>E59+E44</f>
        <v>109040875.52</v>
      </c>
    </row>
  </sheetData>
  <mergeCells count="12">
    <mergeCell ref="A1:F1"/>
    <mergeCell ref="A2:F2"/>
    <mergeCell ref="A3:F3"/>
    <mergeCell ref="B5:C5"/>
    <mergeCell ref="B39:C39"/>
    <mergeCell ref="B11:D11"/>
    <mergeCell ref="B55:C55"/>
    <mergeCell ref="B21:C21"/>
    <mergeCell ref="B32:C32"/>
    <mergeCell ref="B44:D44"/>
    <mergeCell ref="A45:C45"/>
    <mergeCell ref="D45:F45"/>
  </mergeCells>
  <pageMargins left="0.7" right="0.7" top="0.75" bottom="0.75" header="0.3" footer="0.3"/>
  <pageSetup orientation="landscape" r:id="rId1"/>
  <headerFooter>
    <oddFooter>Page &amp;P of &amp;N</oddFooter>
  </headerFooter>
</worksheet>
</file>

<file path=xl/worksheets/sheet26.xml><?xml version="1.0" encoding="utf-8"?>
<worksheet xmlns="http://schemas.openxmlformats.org/spreadsheetml/2006/main" xmlns:r="http://schemas.openxmlformats.org/officeDocument/2006/relationships">
  <sheetPr>
    <tabColor theme="5" tint="-0.499984740745262"/>
  </sheetPr>
  <dimension ref="A1:F97"/>
  <sheetViews>
    <sheetView topLeftCell="A88" workbookViewId="0">
      <selection activeCell="H98" sqref="H98"/>
    </sheetView>
  </sheetViews>
  <sheetFormatPr defaultRowHeight="15.75"/>
  <cols>
    <col min="1" max="1" width="6.28515625" style="11" customWidth="1"/>
    <col min="2" max="2" width="24.5703125" style="11" customWidth="1"/>
    <col min="3" max="3" width="42.28515625" style="11" customWidth="1"/>
    <col min="4" max="4" width="29.85546875" style="11" customWidth="1"/>
    <col min="5" max="5" width="19.5703125" style="11" customWidth="1"/>
    <col min="6" max="6" width="10" style="238" bestFit="1" customWidth="1"/>
    <col min="7" max="16384" width="9.140625" style="11"/>
  </cols>
  <sheetData>
    <row r="1" spans="1:6">
      <c r="A1" s="2186" t="s">
        <v>133</v>
      </c>
      <c r="B1" s="2187"/>
      <c r="C1" s="2187"/>
      <c r="D1" s="2187"/>
      <c r="E1" s="2187"/>
      <c r="F1" s="2188"/>
    </row>
    <row r="2" spans="1:6">
      <c r="A2" s="2186" t="s">
        <v>41660</v>
      </c>
      <c r="B2" s="2187"/>
      <c r="C2" s="2187"/>
      <c r="D2" s="2187"/>
      <c r="E2" s="2187"/>
      <c r="F2" s="2188"/>
    </row>
    <row r="3" spans="1:6">
      <c r="A3" s="2186" t="s">
        <v>6436</v>
      </c>
      <c r="B3" s="2187"/>
      <c r="C3" s="2187"/>
      <c r="D3" s="2187"/>
      <c r="E3" s="2187"/>
      <c r="F3" s="2188"/>
    </row>
    <row r="4" spans="1:6">
      <c r="A4" s="473" t="s">
        <v>134</v>
      </c>
      <c r="B4" s="172" t="s">
        <v>135</v>
      </c>
      <c r="C4" s="172" t="s">
        <v>0</v>
      </c>
      <c r="D4" s="172" t="s">
        <v>136</v>
      </c>
      <c r="E4" s="48" t="s">
        <v>1300</v>
      </c>
      <c r="F4" s="172" t="s">
        <v>138</v>
      </c>
    </row>
    <row r="5" spans="1:6" s="132" customFormat="1">
      <c r="A5" s="440"/>
      <c r="B5" s="2239" t="s">
        <v>14721</v>
      </c>
      <c r="C5" s="2239"/>
      <c r="D5" s="107"/>
      <c r="E5" s="1322"/>
      <c r="F5" s="417"/>
    </row>
    <row r="6" spans="1:6" ht="31.5">
      <c r="A6" s="1390">
        <v>1</v>
      </c>
      <c r="B6" s="301" t="s">
        <v>1</v>
      </c>
      <c r="C6" s="51" t="s">
        <v>32430</v>
      </c>
      <c r="D6" s="51" t="s">
        <v>3</v>
      </c>
      <c r="E6" s="877">
        <v>3000000</v>
      </c>
      <c r="F6" s="1033" t="s">
        <v>118</v>
      </c>
    </row>
    <row r="7" spans="1:6" ht="63">
      <c r="A7" s="1390">
        <v>2</v>
      </c>
      <c r="B7" s="301" t="s">
        <v>5</v>
      </c>
      <c r="C7" s="51" t="s">
        <v>32431</v>
      </c>
      <c r="D7" s="51" t="s">
        <v>4571</v>
      </c>
      <c r="E7" s="877">
        <v>1648384.69</v>
      </c>
      <c r="F7" s="1033" t="s">
        <v>118</v>
      </c>
    </row>
    <row r="8" spans="1:6" ht="31.5">
      <c r="A8" s="1390">
        <v>3</v>
      </c>
      <c r="B8" s="301" t="s">
        <v>7</v>
      </c>
      <c r="C8" s="51" t="s">
        <v>32432</v>
      </c>
      <c r="D8" s="51" t="s">
        <v>794</v>
      </c>
      <c r="E8" s="877">
        <v>264000</v>
      </c>
      <c r="F8" s="1033" t="s">
        <v>118</v>
      </c>
    </row>
    <row r="9" spans="1:6" ht="31.5">
      <c r="A9" s="1390">
        <v>4</v>
      </c>
      <c r="B9" s="301" t="s">
        <v>10</v>
      </c>
      <c r="C9" s="51" t="s">
        <v>32433</v>
      </c>
      <c r="D9" s="51" t="s">
        <v>580</v>
      </c>
      <c r="E9" s="877">
        <v>72000</v>
      </c>
      <c r="F9" s="1033" t="s">
        <v>118</v>
      </c>
    </row>
    <row r="10" spans="1:6" ht="47.25">
      <c r="A10" s="1390">
        <v>5</v>
      </c>
      <c r="B10" s="301" t="s">
        <v>12</v>
      </c>
      <c r="C10" s="51" t="s">
        <v>32434</v>
      </c>
      <c r="D10" s="51" t="s">
        <v>1914</v>
      </c>
      <c r="E10" s="877">
        <v>1558067.84</v>
      </c>
      <c r="F10" s="1033" t="s">
        <v>118</v>
      </c>
    </row>
    <row r="11" spans="1:6" s="132" customFormat="1">
      <c r="A11" s="440"/>
      <c r="B11" s="2245" t="s">
        <v>798</v>
      </c>
      <c r="C11" s="2246"/>
      <c r="D11" s="2247"/>
      <c r="E11" s="1322"/>
      <c r="F11" s="417"/>
    </row>
    <row r="12" spans="1:6" ht="63">
      <c r="A12" s="1390">
        <v>6</v>
      </c>
      <c r="B12" s="301" t="s">
        <v>5</v>
      </c>
      <c r="C12" s="51" t="s">
        <v>32435</v>
      </c>
      <c r="D12" s="51" t="s">
        <v>6776</v>
      </c>
      <c r="E12" s="877">
        <v>1090408.76</v>
      </c>
      <c r="F12" s="1033" t="s">
        <v>118</v>
      </c>
    </row>
    <row r="13" spans="1:6" ht="47.25">
      <c r="A13" s="1390">
        <v>7</v>
      </c>
      <c r="B13" s="301" t="s">
        <v>1496</v>
      </c>
      <c r="C13" s="51" t="s">
        <v>32436</v>
      </c>
      <c r="D13" s="51" t="s">
        <v>10798</v>
      </c>
      <c r="E13" s="877">
        <v>1090408.76</v>
      </c>
      <c r="F13" s="1033" t="s">
        <v>118</v>
      </c>
    </row>
    <row r="14" spans="1:6" ht="47.25">
      <c r="A14" s="1390">
        <v>8</v>
      </c>
      <c r="B14" s="51" t="s">
        <v>12</v>
      </c>
      <c r="C14" s="51" t="s">
        <v>32437</v>
      </c>
      <c r="D14" s="51" t="s">
        <v>1914</v>
      </c>
      <c r="E14" s="877">
        <v>1090408.76</v>
      </c>
      <c r="F14" s="1033" t="s">
        <v>118</v>
      </c>
    </row>
    <row r="15" spans="1:6" s="132" customFormat="1">
      <c r="A15" s="440"/>
      <c r="B15" s="2239" t="s">
        <v>143</v>
      </c>
      <c r="C15" s="2239"/>
      <c r="D15" s="107"/>
      <c r="E15" s="1322"/>
      <c r="F15" s="417"/>
    </row>
    <row r="16" spans="1:6" ht="63">
      <c r="A16" s="1390">
        <v>9</v>
      </c>
      <c r="B16" s="301" t="s">
        <v>195</v>
      </c>
      <c r="C16" s="51" t="s">
        <v>32438</v>
      </c>
      <c r="D16" s="51" t="s">
        <v>32439</v>
      </c>
      <c r="E16" s="877">
        <v>5738993.4500000002</v>
      </c>
      <c r="F16" s="1033" t="s">
        <v>118</v>
      </c>
    </row>
    <row r="17" spans="1:6" s="132" customFormat="1">
      <c r="A17" s="440"/>
      <c r="B17" s="2239" t="s">
        <v>593</v>
      </c>
      <c r="C17" s="2239"/>
      <c r="D17" s="107"/>
      <c r="E17" s="1322"/>
      <c r="F17" s="417"/>
    </row>
    <row r="18" spans="1:6" ht="47.25">
      <c r="A18" s="1390">
        <v>10</v>
      </c>
      <c r="B18" s="51" t="s">
        <v>39</v>
      </c>
      <c r="C18" s="51" t="s">
        <v>32440</v>
      </c>
      <c r="D18" s="51" t="s">
        <v>32441</v>
      </c>
      <c r="E18" s="877">
        <v>10200000</v>
      </c>
      <c r="F18" s="1033" t="s">
        <v>118</v>
      </c>
    </row>
    <row r="19" spans="1:6" ht="47.25">
      <c r="A19" s="1390">
        <v>11</v>
      </c>
      <c r="B19" s="51" t="s">
        <v>32442</v>
      </c>
      <c r="C19" s="51" t="s">
        <v>32443</v>
      </c>
      <c r="D19" s="51" t="s">
        <v>1924</v>
      </c>
      <c r="E19" s="877">
        <v>17026568.239999998</v>
      </c>
      <c r="F19" s="1033" t="s">
        <v>118</v>
      </c>
    </row>
    <row r="20" spans="1:6">
      <c r="A20" s="1390"/>
      <c r="B20" s="47" t="s">
        <v>15</v>
      </c>
      <c r="C20" s="47"/>
      <c r="D20" s="47"/>
      <c r="E20" s="878">
        <f>SUM(E6:E19)</f>
        <v>42779240.5</v>
      </c>
      <c r="F20" s="1033"/>
    </row>
    <row r="21" spans="1:6" s="89" customFormat="1" ht="98.25" customHeight="1">
      <c r="A21" s="2143" t="s">
        <v>32028</v>
      </c>
      <c r="B21" s="2143"/>
      <c r="C21" s="2143"/>
      <c r="D21" s="2143" t="s">
        <v>32029</v>
      </c>
      <c r="E21" s="2143"/>
      <c r="F21" s="2143"/>
    </row>
    <row r="22" spans="1:6">
      <c r="A22" s="1390"/>
      <c r="B22" s="51"/>
      <c r="C22" s="51"/>
      <c r="D22" s="51"/>
      <c r="E22" s="877"/>
      <c r="F22" s="1033"/>
    </row>
    <row r="23" spans="1:6">
      <c r="A23" s="1390"/>
      <c r="B23" s="51"/>
      <c r="C23" s="51"/>
      <c r="D23" s="51"/>
      <c r="E23" s="877"/>
      <c r="F23" s="1033"/>
    </row>
    <row r="24" spans="1:6" ht="201" customHeight="1">
      <c r="A24" s="1390"/>
      <c r="B24" s="301"/>
      <c r="C24" s="51"/>
      <c r="D24" s="51"/>
      <c r="E24" s="877"/>
      <c r="F24" s="1033"/>
    </row>
    <row r="25" spans="1:6">
      <c r="A25" s="2165" t="s">
        <v>11134</v>
      </c>
      <c r="B25" s="2165"/>
      <c r="C25" s="2165"/>
      <c r="D25" s="2165"/>
      <c r="E25" s="2165"/>
      <c r="F25" s="2165"/>
    </row>
    <row r="26" spans="1:6">
      <c r="A26" s="2240" t="s">
        <v>32444</v>
      </c>
      <c r="B26" s="2241"/>
      <c r="C26" s="2241"/>
      <c r="D26" s="2241"/>
      <c r="E26" s="2241"/>
      <c r="F26" s="2242"/>
    </row>
    <row r="27" spans="1:6">
      <c r="A27" s="2165" t="s">
        <v>6436</v>
      </c>
      <c r="B27" s="2165"/>
      <c r="C27" s="2165"/>
      <c r="D27" s="2165"/>
      <c r="E27" s="2165"/>
      <c r="F27" s="2165"/>
    </row>
    <row r="28" spans="1:6">
      <c r="A28" s="46" t="s">
        <v>134</v>
      </c>
      <c r="B28" s="46" t="s">
        <v>135</v>
      </c>
      <c r="C28" s="46" t="s">
        <v>0</v>
      </c>
      <c r="D28" s="46" t="s">
        <v>136</v>
      </c>
      <c r="E28" s="1391" t="s">
        <v>11136</v>
      </c>
      <c r="F28" s="473" t="s">
        <v>1646</v>
      </c>
    </row>
    <row r="29" spans="1:6" s="132" customFormat="1">
      <c r="A29" s="440"/>
      <c r="B29" s="1393" t="s">
        <v>555</v>
      </c>
      <c r="C29" s="1394"/>
      <c r="D29" s="107"/>
      <c r="E29" s="1322"/>
      <c r="F29" s="417"/>
    </row>
    <row r="30" spans="1:6" ht="94.5">
      <c r="A30" s="1390">
        <v>1</v>
      </c>
      <c r="B30" s="51" t="s">
        <v>381</v>
      </c>
      <c r="C30" s="51" t="s">
        <v>32445</v>
      </c>
      <c r="D30" s="51" t="s">
        <v>41675</v>
      </c>
      <c r="E30" s="1323">
        <v>2180817.5099999998</v>
      </c>
      <c r="F30" s="1033" t="s">
        <v>118</v>
      </c>
    </row>
    <row r="31" spans="1:6" s="132" customFormat="1">
      <c r="A31" s="440"/>
      <c r="B31" s="2243" t="s">
        <v>810</v>
      </c>
      <c r="C31" s="2244"/>
      <c r="D31" s="107"/>
      <c r="E31" s="1322"/>
      <c r="F31" s="417"/>
    </row>
    <row r="32" spans="1:6" ht="31.5">
      <c r="A32" s="1390">
        <v>2</v>
      </c>
      <c r="B32" s="301" t="s">
        <v>32446</v>
      </c>
      <c r="C32" s="51" t="s">
        <v>32447</v>
      </c>
      <c r="D32" s="51" t="s">
        <v>32448</v>
      </c>
      <c r="E32" s="1323">
        <v>1400000</v>
      </c>
      <c r="F32" s="1033" t="s">
        <v>4</v>
      </c>
    </row>
    <row r="33" spans="1:6" ht="63">
      <c r="A33" s="1390">
        <v>3</v>
      </c>
      <c r="B33" s="51" t="s">
        <v>32449</v>
      </c>
      <c r="C33" s="51" t="s">
        <v>32450</v>
      </c>
      <c r="D33" s="51" t="s">
        <v>32451</v>
      </c>
      <c r="E33" s="1323">
        <v>1000000</v>
      </c>
      <c r="F33" s="1033" t="s">
        <v>4</v>
      </c>
    </row>
    <row r="34" spans="1:6" ht="47.25">
      <c r="A34" s="1390">
        <v>4</v>
      </c>
      <c r="B34" s="51" t="s">
        <v>32452</v>
      </c>
      <c r="C34" s="51" t="s">
        <v>32453</v>
      </c>
      <c r="D34" s="51" t="s">
        <v>32454</v>
      </c>
      <c r="E34" s="1323">
        <v>500000</v>
      </c>
      <c r="F34" s="1033" t="s">
        <v>118</v>
      </c>
    </row>
    <row r="35" spans="1:6" ht="63">
      <c r="A35" s="1390">
        <v>5</v>
      </c>
      <c r="B35" s="51" t="s">
        <v>32455</v>
      </c>
      <c r="C35" s="51" t="s">
        <v>32456</v>
      </c>
      <c r="D35" s="51" t="s">
        <v>32457</v>
      </c>
      <c r="E35" s="1323">
        <v>2500000</v>
      </c>
      <c r="F35" s="1033" t="s">
        <v>118</v>
      </c>
    </row>
    <row r="36" spans="1:6" ht="47.25">
      <c r="A36" s="1390">
        <v>6</v>
      </c>
      <c r="B36" s="51" t="s">
        <v>32458</v>
      </c>
      <c r="C36" s="51" t="s">
        <v>32459</v>
      </c>
      <c r="D36" s="51" t="s">
        <v>32460</v>
      </c>
      <c r="E36" s="1323">
        <v>500000</v>
      </c>
      <c r="F36" s="1033" t="s">
        <v>118</v>
      </c>
    </row>
    <row r="37" spans="1:6" ht="31.5">
      <c r="A37" s="1390">
        <v>7</v>
      </c>
      <c r="B37" s="51" t="s">
        <v>32461</v>
      </c>
      <c r="C37" s="51" t="s">
        <v>32462</v>
      </c>
      <c r="D37" s="51" t="s">
        <v>32463</v>
      </c>
      <c r="E37" s="1323">
        <v>1400000</v>
      </c>
      <c r="F37" s="1033" t="s">
        <v>4</v>
      </c>
    </row>
    <row r="38" spans="1:6" ht="63">
      <c r="A38" s="1390">
        <v>8</v>
      </c>
      <c r="B38" s="51" t="s">
        <v>32464</v>
      </c>
      <c r="C38" s="51" t="s">
        <v>32465</v>
      </c>
      <c r="D38" s="51" t="s">
        <v>32466</v>
      </c>
      <c r="E38" s="1323">
        <v>1000000</v>
      </c>
      <c r="F38" s="1033" t="s">
        <v>4</v>
      </c>
    </row>
    <row r="39" spans="1:6" ht="63">
      <c r="A39" s="1390">
        <v>9</v>
      </c>
      <c r="B39" s="51" t="s">
        <v>32467</v>
      </c>
      <c r="C39" s="51" t="s">
        <v>32468</v>
      </c>
      <c r="D39" s="51" t="s">
        <v>32466</v>
      </c>
      <c r="E39" s="1323">
        <v>1000000</v>
      </c>
      <c r="F39" s="1033" t="s">
        <v>4</v>
      </c>
    </row>
    <row r="40" spans="1:6" ht="63">
      <c r="A40" s="1390">
        <v>10</v>
      </c>
      <c r="B40" s="51" t="s">
        <v>32469</v>
      </c>
      <c r="C40" s="51" t="s">
        <v>32470</v>
      </c>
      <c r="D40" s="51" t="s">
        <v>32466</v>
      </c>
      <c r="E40" s="1323">
        <v>1000000</v>
      </c>
      <c r="F40" s="1033" t="s">
        <v>4</v>
      </c>
    </row>
    <row r="41" spans="1:6" ht="63">
      <c r="A41" s="1390">
        <v>11</v>
      </c>
      <c r="B41" s="51" t="s">
        <v>32471</v>
      </c>
      <c r="C41" s="51" t="s">
        <v>32472</v>
      </c>
      <c r="D41" s="51" t="s">
        <v>32466</v>
      </c>
      <c r="E41" s="1323">
        <v>1000000</v>
      </c>
      <c r="F41" s="1033" t="s">
        <v>4</v>
      </c>
    </row>
    <row r="42" spans="1:6" ht="63">
      <c r="A42" s="1390">
        <v>12</v>
      </c>
      <c r="B42" s="51" t="s">
        <v>32473</v>
      </c>
      <c r="C42" s="51" t="s">
        <v>32474</v>
      </c>
      <c r="D42" s="51" t="s">
        <v>32466</v>
      </c>
      <c r="E42" s="1323">
        <v>1000000</v>
      </c>
      <c r="F42" s="1033" t="s">
        <v>4</v>
      </c>
    </row>
    <row r="43" spans="1:6" ht="63">
      <c r="A43" s="1390">
        <v>13</v>
      </c>
      <c r="B43" s="51" t="s">
        <v>32475</v>
      </c>
      <c r="C43" s="51" t="s">
        <v>32476</v>
      </c>
      <c r="D43" s="51" t="s">
        <v>32466</v>
      </c>
      <c r="E43" s="1323">
        <v>1000000</v>
      </c>
      <c r="F43" s="1033" t="s">
        <v>4</v>
      </c>
    </row>
    <row r="44" spans="1:6" ht="63">
      <c r="A44" s="1390">
        <v>14</v>
      </c>
      <c r="B44" s="51" t="s">
        <v>32477</v>
      </c>
      <c r="C44" s="51" t="s">
        <v>32478</v>
      </c>
      <c r="D44" s="51" t="s">
        <v>32466</v>
      </c>
      <c r="E44" s="1323">
        <v>1000000</v>
      </c>
      <c r="F44" s="1033" t="s">
        <v>4</v>
      </c>
    </row>
    <row r="45" spans="1:6" ht="63">
      <c r="A45" s="1390">
        <v>15</v>
      </c>
      <c r="B45" s="51" t="s">
        <v>32479</v>
      </c>
      <c r="C45" s="51" t="s">
        <v>32480</v>
      </c>
      <c r="D45" s="51" t="s">
        <v>32466</v>
      </c>
      <c r="E45" s="1323">
        <v>1000000</v>
      </c>
      <c r="F45" s="1033" t="s">
        <v>4</v>
      </c>
    </row>
    <row r="46" spans="1:6" s="132" customFormat="1">
      <c r="A46" s="440"/>
      <c r="B46" s="2239" t="s">
        <v>535</v>
      </c>
      <c r="C46" s="2239"/>
      <c r="D46" s="440"/>
      <c r="E46" s="440"/>
      <c r="F46" s="417"/>
    </row>
    <row r="47" spans="1:6" ht="47.25">
      <c r="A47" s="1390">
        <v>16</v>
      </c>
      <c r="B47" s="51" t="s">
        <v>32481</v>
      </c>
      <c r="C47" s="51" t="s">
        <v>32482</v>
      </c>
      <c r="D47" s="51" t="s">
        <v>32483</v>
      </c>
      <c r="E47" s="1323">
        <v>1400000</v>
      </c>
      <c r="F47" s="1033" t="s">
        <v>4</v>
      </c>
    </row>
    <row r="48" spans="1:6" ht="94.5">
      <c r="A48" s="1390">
        <v>17</v>
      </c>
      <c r="B48" s="51" t="s">
        <v>32484</v>
      </c>
      <c r="C48" s="51" t="s">
        <v>32485</v>
      </c>
      <c r="D48" s="107" t="s">
        <v>41676</v>
      </c>
      <c r="E48" s="1323">
        <v>1400000</v>
      </c>
      <c r="F48" s="1033" t="s">
        <v>118</v>
      </c>
    </row>
    <row r="49" spans="1:6" ht="47.25">
      <c r="A49" s="1390">
        <v>18</v>
      </c>
      <c r="B49" s="51" t="s">
        <v>32486</v>
      </c>
      <c r="C49" s="51" t="s">
        <v>32487</v>
      </c>
      <c r="D49" s="51" t="s">
        <v>32488</v>
      </c>
      <c r="E49" s="1323">
        <v>1400000</v>
      </c>
      <c r="F49" s="1033" t="s">
        <v>118</v>
      </c>
    </row>
    <row r="50" spans="1:6" ht="47.25">
      <c r="A50" s="1390">
        <v>19</v>
      </c>
      <c r="B50" s="51" t="s">
        <v>32489</v>
      </c>
      <c r="C50" s="51" t="s">
        <v>32490</v>
      </c>
      <c r="D50" s="51" t="s">
        <v>32483</v>
      </c>
      <c r="E50" s="1323">
        <v>1500000</v>
      </c>
      <c r="F50" s="1033" t="s">
        <v>4</v>
      </c>
    </row>
    <row r="51" spans="1:6" ht="47.25">
      <c r="A51" s="1390">
        <v>20</v>
      </c>
      <c r="B51" s="51" t="s">
        <v>32491</v>
      </c>
      <c r="C51" s="51" t="s">
        <v>32492</v>
      </c>
      <c r="D51" s="51" t="s">
        <v>32493</v>
      </c>
      <c r="E51" s="1323">
        <v>1400000</v>
      </c>
      <c r="F51" s="1033" t="s">
        <v>118</v>
      </c>
    </row>
    <row r="52" spans="1:6" ht="63">
      <c r="A52" s="1390">
        <v>21</v>
      </c>
      <c r="B52" s="51" t="s">
        <v>32494</v>
      </c>
      <c r="C52" s="51" t="s">
        <v>32495</v>
      </c>
      <c r="D52" s="51" t="s">
        <v>32496</v>
      </c>
      <c r="E52" s="1323">
        <v>1500000</v>
      </c>
      <c r="F52" s="1033" t="s">
        <v>118</v>
      </c>
    </row>
    <row r="53" spans="1:6" ht="63">
      <c r="A53" s="1390">
        <v>22</v>
      </c>
      <c r="B53" s="51" t="s">
        <v>32497</v>
      </c>
      <c r="C53" s="51" t="s">
        <v>32498</v>
      </c>
      <c r="D53" s="51" t="s">
        <v>32499</v>
      </c>
      <c r="E53" s="1323">
        <v>1000000</v>
      </c>
      <c r="F53" s="1033" t="s">
        <v>118</v>
      </c>
    </row>
    <row r="54" spans="1:6" ht="63">
      <c r="A54" s="1390">
        <v>23</v>
      </c>
      <c r="B54" s="51" t="s">
        <v>32500</v>
      </c>
      <c r="C54" s="51" t="s">
        <v>32501</v>
      </c>
      <c r="D54" s="51" t="s">
        <v>32496</v>
      </c>
      <c r="E54" s="1323">
        <v>1400000</v>
      </c>
      <c r="F54" s="1033" t="s">
        <v>4</v>
      </c>
    </row>
    <row r="55" spans="1:6" ht="63">
      <c r="A55" s="1390">
        <v>24</v>
      </c>
      <c r="B55" s="51" t="s">
        <v>32502</v>
      </c>
      <c r="C55" s="51" t="s">
        <v>32503</v>
      </c>
      <c r="D55" s="51" t="s">
        <v>32496</v>
      </c>
      <c r="E55" s="1323">
        <v>1500000</v>
      </c>
      <c r="F55" s="1033" t="s">
        <v>118</v>
      </c>
    </row>
    <row r="56" spans="1:6" ht="63">
      <c r="A56" s="1390">
        <v>25</v>
      </c>
      <c r="B56" s="51" t="s">
        <v>32504</v>
      </c>
      <c r="C56" s="51" t="s">
        <v>32505</v>
      </c>
      <c r="D56" s="51" t="s">
        <v>32496</v>
      </c>
      <c r="E56" s="1323">
        <v>3000000</v>
      </c>
      <c r="F56" s="1033" t="s">
        <v>118</v>
      </c>
    </row>
    <row r="57" spans="1:6" ht="78.75">
      <c r="A57" s="1390">
        <v>26</v>
      </c>
      <c r="B57" s="51" t="s">
        <v>32506</v>
      </c>
      <c r="C57" s="51" t="s">
        <v>32507</v>
      </c>
      <c r="D57" s="51" t="s">
        <v>32508</v>
      </c>
      <c r="E57" s="1323">
        <v>1100000</v>
      </c>
      <c r="F57" s="1033" t="s">
        <v>118</v>
      </c>
    </row>
    <row r="58" spans="1:6" ht="63">
      <c r="A58" s="1390">
        <v>27</v>
      </c>
      <c r="B58" s="51" t="s">
        <v>32509</v>
      </c>
      <c r="C58" s="51" t="s">
        <v>32510</v>
      </c>
      <c r="D58" s="51" t="s">
        <v>32511</v>
      </c>
      <c r="E58" s="1323">
        <v>1000000</v>
      </c>
      <c r="F58" s="1033" t="s">
        <v>118</v>
      </c>
    </row>
    <row r="59" spans="1:6" ht="47.25">
      <c r="A59" s="1390">
        <v>28</v>
      </c>
      <c r="B59" s="51" t="s">
        <v>32512</v>
      </c>
      <c r="C59" s="51" t="s">
        <v>32513</v>
      </c>
      <c r="D59" s="51" t="s">
        <v>32514</v>
      </c>
      <c r="E59" s="1323">
        <v>1500000</v>
      </c>
      <c r="F59" s="1033" t="s">
        <v>118</v>
      </c>
    </row>
    <row r="60" spans="1:6" ht="63">
      <c r="A60" s="1390">
        <v>29</v>
      </c>
      <c r="B60" s="51" t="s">
        <v>32515</v>
      </c>
      <c r="C60" s="51" t="s">
        <v>32516</v>
      </c>
      <c r="D60" s="51" t="s">
        <v>32517</v>
      </c>
      <c r="E60" s="1323">
        <v>1000000</v>
      </c>
      <c r="F60" s="1033" t="s">
        <v>118</v>
      </c>
    </row>
    <row r="61" spans="1:6" ht="63">
      <c r="A61" s="1390">
        <v>30</v>
      </c>
      <c r="B61" s="51" t="s">
        <v>32518</v>
      </c>
      <c r="C61" s="51" t="s">
        <v>32519</v>
      </c>
      <c r="D61" s="51" t="s">
        <v>32517</v>
      </c>
      <c r="E61" s="1323">
        <v>1400000</v>
      </c>
      <c r="F61" s="1033" t="s">
        <v>118</v>
      </c>
    </row>
    <row r="62" spans="1:6" ht="63">
      <c r="A62" s="1390">
        <v>31</v>
      </c>
      <c r="B62" s="51" t="s">
        <v>32520</v>
      </c>
      <c r="C62" s="51" t="s">
        <v>32521</v>
      </c>
      <c r="D62" s="51" t="s">
        <v>32517</v>
      </c>
      <c r="E62" s="1323">
        <v>1000000</v>
      </c>
      <c r="F62" s="1033" t="s">
        <v>118</v>
      </c>
    </row>
    <row r="63" spans="1:6" ht="47.25">
      <c r="A63" s="1390">
        <v>32</v>
      </c>
      <c r="B63" s="51" t="s">
        <v>32522</v>
      </c>
      <c r="C63" s="51" t="s">
        <v>32523</v>
      </c>
      <c r="D63" s="51" t="s">
        <v>32483</v>
      </c>
      <c r="E63" s="1323">
        <v>1400000</v>
      </c>
      <c r="F63" s="1033" t="s">
        <v>4</v>
      </c>
    </row>
    <row r="64" spans="1:6" ht="47.25">
      <c r="A64" s="1390">
        <v>33</v>
      </c>
      <c r="B64" s="51" t="s">
        <v>32524</v>
      </c>
      <c r="C64" s="51" t="s">
        <v>32525</v>
      </c>
      <c r="D64" s="51" t="s">
        <v>32526</v>
      </c>
      <c r="E64" s="1323">
        <v>1000000</v>
      </c>
      <c r="F64" s="1033" t="s">
        <v>4</v>
      </c>
    </row>
    <row r="65" spans="1:6" ht="63">
      <c r="A65" s="1390">
        <v>34</v>
      </c>
      <c r="B65" s="51" t="s">
        <v>32527</v>
      </c>
      <c r="C65" s="51" t="s">
        <v>32528</v>
      </c>
      <c r="D65" s="51" t="s">
        <v>32529</v>
      </c>
      <c r="E65" s="1323">
        <v>1400000</v>
      </c>
      <c r="F65" s="1033" t="s">
        <v>4</v>
      </c>
    </row>
    <row r="66" spans="1:6" ht="63">
      <c r="A66" s="1390">
        <v>35</v>
      </c>
      <c r="B66" s="51" t="s">
        <v>32530</v>
      </c>
      <c r="C66" s="51" t="s">
        <v>32531</v>
      </c>
      <c r="D66" s="51" t="s">
        <v>32517</v>
      </c>
      <c r="E66" s="1323">
        <v>1000000</v>
      </c>
      <c r="F66" s="1033" t="s">
        <v>118</v>
      </c>
    </row>
    <row r="67" spans="1:6" ht="63">
      <c r="A67" s="1390">
        <v>36</v>
      </c>
      <c r="B67" s="51" t="s">
        <v>32532</v>
      </c>
      <c r="C67" s="51" t="s">
        <v>32533</v>
      </c>
      <c r="D67" s="51" t="s">
        <v>32529</v>
      </c>
      <c r="E67" s="1323">
        <v>1400000</v>
      </c>
      <c r="F67" s="1033" t="s">
        <v>4</v>
      </c>
    </row>
    <row r="68" spans="1:6" ht="47.25">
      <c r="A68" s="1390">
        <v>37</v>
      </c>
      <c r="B68" s="51" t="s">
        <v>32534</v>
      </c>
      <c r="C68" s="51" t="s">
        <v>32535</v>
      </c>
      <c r="D68" s="51" t="s">
        <v>32536</v>
      </c>
      <c r="E68" s="1323">
        <v>1500000</v>
      </c>
      <c r="F68" s="1033" t="s">
        <v>4</v>
      </c>
    </row>
    <row r="69" spans="1:6" ht="63">
      <c r="A69" s="1390">
        <v>38</v>
      </c>
      <c r="B69" s="51" t="s">
        <v>32537</v>
      </c>
      <c r="C69" s="51" t="s">
        <v>32538</v>
      </c>
      <c r="D69" s="51" t="s">
        <v>32517</v>
      </c>
      <c r="E69" s="1323">
        <v>1000000</v>
      </c>
      <c r="F69" s="1033" t="s">
        <v>118</v>
      </c>
    </row>
    <row r="70" spans="1:6" s="132" customFormat="1">
      <c r="A70" s="440"/>
      <c r="B70" s="2239" t="s">
        <v>662</v>
      </c>
      <c r="C70" s="2239"/>
      <c r="D70" s="440"/>
      <c r="E70" s="440"/>
      <c r="F70" s="417"/>
    </row>
    <row r="71" spans="1:6" ht="47.25">
      <c r="A71" s="1390">
        <v>39</v>
      </c>
      <c r="B71" s="108" t="s">
        <v>32539</v>
      </c>
      <c r="C71" s="51" t="s">
        <v>32540</v>
      </c>
      <c r="D71" s="108" t="s">
        <v>32541</v>
      </c>
      <c r="E71" s="1325">
        <v>300000</v>
      </c>
      <c r="F71" s="1033" t="s">
        <v>4</v>
      </c>
    </row>
    <row r="72" spans="1:6" ht="47.25">
      <c r="A72" s="1390">
        <v>40</v>
      </c>
      <c r="B72" s="108" t="s">
        <v>32542</v>
      </c>
      <c r="C72" s="51" t="s">
        <v>32543</v>
      </c>
      <c r="D72" s="108" t="s">
        <v>32541</v>
      </c>
      <c r="E72" s="1325">
        <v>300000</v>
      </c>
      <c r="F72" s="1033" t="s">
        <v>4</v>
      </c>
    </row>
    <row r="73" spans="1:6" ht="47.25">
      <c r="A73" s="1390">
        <v>41</v>
      </c>
      <c r="B73" s="108" t="s">
        <v>32544</v>
      </c>
      <c r="C73" s="51" t="s">
        <v>32545</v>
      </c>
      <c r="D73" s="108" t="s">
        <v>32541</v>
      </c>
      <c r="E73" s="1325">
        <v>300000</v>
      </c>
      <c r="F73" s="1033" t="s">
        <v>4</v>
      </c>
    </row>
    <row r="74" spans="1:6" ht="31.5">
      <c r="A74" s="1390">
        <v>42</v>
      </c>
      <c r="B74" s="108" t="s">
        <v>32546</v>
      </c>
      <c r="C74" s="51" t="s">
        <v>32547</v>
      </c>
      <c r="D74" s="108" t="s">
        <v>32548</v>
      </c>
      <c r="E74" s="1422">
        <v>350000</v>
      </c>
      <c r="F74" s="1033" t="s">
        <v>118</v>
      </c>
    </row>
    <row r="75" spans="1:6" ht="31.5">
      <c r="A75" s="1390">
        <v>43</v>
      </c>
      <c r="B75" s="108" t="s">
        <v>32549</v>
      </c>
      <c r="C75" s="51" t="s">
        <v>32550</v>
      </c>
      <c r="D75" s="108" t="s">
        <v>32548</v>
      </c>
      <c r="E75" s="1422">
        <v>350000</v>
      </c>
      <c r="F75" s="1033" t="s">
        <v>118</v>
      </c>
    </row>
    <row r="76" spans="1:6" s="132" customFormat="1">
      <c r="A76" s="440"/>
      <c r="B76" s="1395" t="s">
        <v>15</v>
      </c>
      <c r="C76" s="440"/>
      <c r="D76" s="440"/>
      <c r="E76" s="1396">
        <f>SUM(E30:E75)</f>
        <v>50280817.509999998</v>
      </c>
      <c r="F76" s="417"/>
    </row>
    <row r="77" spans="1:6" s="89" customFormat="1" ht="98.25" customHeight="1">
      <c r="A77" s="2143" t="s">
        <v>32028</v>
      </c>
      <c r="B77" s="2143"/>
      <c r="C77" s="2143"/>
      <c r="D77" s="2143" t="s">
        <v>32029</v>
      </c>
      <c r="E77" s="2143"/>
      <c r="F77" s="2143"/>
    </row>
    <row r="79" spans="1:6">
      <c r="E79" s="149"/>
    </row>
    <row r="83" spans="1:6" s="132" customFormat="1">
      <c r="A83" s="440"/>
      <c r="B83" s="2239" t="s">
        <v>930</v>
      </c>
      <c r="C83" s="2239"/>
      <c r="D83" s="107"/>
      <c r="E83" s="1322"/>
      <c r="F83" s="417"/>
    </row>
    <row r="84" spans="1:6" ht="157.5">
      <c r="A84" s="1397"/>
      <c r="B84" s="51" t="s">
        <v>32551</v>
      </c>
      <c r="C84" s="305" t="s">
        <v>32552</v>
      </c>
      <c r="D84" s="51" t="s">
        <v>32553</v>
      </c>
      <c r="E84" s="877">
        <v>2180817.5099999998</v>
      </c>
      <c r="F84" s="1033" t="s">
        <v>118</v>
      </c>
    </row>
    <row r="85" spans="1:6" ht="157.5">
      <c r="A85" s="1390"/>
      <c r="B85" s="51" t="s">
        <v>32554</v>
      </c>
      <c r="C85" s="51" t="s">
        <v>32555</v>
      </c>
      <c r="D85" s="51" t="s">
        <v>32556</v>
      </c>
      <c r="E85" s="877">
        <v>3200000</v>
      </c>
      <c r="F85" s="1033" t="s">
        <v>4</v>
      </c>
    </row>
    <row r="86" spans="1:6" ht="63">
      <c r="A86" s="1398"/>
      <c r="B86" s="1399" t="s">
        <v>32557</v>
      </c>
      <c r="C86" s="291" t="s">
        <v>32558</v>
      </c>
      <c r="D86" s="291" t="s">
        <v>32559</v>
      </c>
      <c r="E86" s="1400">
        <v>1400000</v>
      </c>
      <c r="F86" s="1713" t="s">
        <v>4</v>
      </c>
    </row>
    <row r="87" spans="1:6" ht="63">
      <c r="A87" s="1398"/>
      <c r="B87" s="1399" t="s">
        <v>32560</v>
      </c>
      <c r="C87" s="291" t="s">
        <v>32561</v>
      </c>
      <c r="D87" s="291" t="s">
        <v>32559</v>
      </c>
      <c r="E87" s="1400">
        <v>1400000</v>
      </c>
      <c r="F87" s="1713" t="s">
        <v>4</v>
      </c>
    </row>
    <row r="88" spans="1:6" ht="47.25">
      <c r="A88" s="1398"/>
      <c r="B88" s="291" t="s">
        <v>32562</v>
      </c>
      <c r="C88" s="291" t="s">
        <v>32563</v>
      </c>
      <c r="D88" s="291" t="s">
        <v>32564</v>
      </c>
      <c r="E88" s="1400">
        <v>1400000</v>
      </c>
      <c r="F88" s="1713" t="s">
        <v>4</v>
      </c>
    </row>
    <row r="89" spans="1:6" ht="47.25">
      <c r="A89" s="1398"/>
      <c r="B89" s="291" t="s">
        <v>32565</v>
      </c>
      <c r="C89" s="291" t="s">
        <v>32566</v>
      </c>
      <c r="D89" s="291" t="s">
        <v>32564</v>
      </c>
      <c r="E89" s="1400">
        <v>1400000</v>
      </c>
      <c r="F89" s="1713" t="s">
        <v>4</v>
      </c>
    </row>
    <row r="90" spans="1:6" ht="47.25">
      <c r="A90" s="1398"/>
      <c r="B90" s="291" t="s">
        <v>32567</v>
      </c>
      <c r="C90" s="291" t="s">
        <v>32568</v>
      </c>
      <c r="D90" s="291" t="s">
        <v>32564</v>
      </c>
      <c r="E90" s="1400">
        <v>2000000</v>
      </c>
      <c r="F90" s="1713" t="s">
        <v>4</v>
      </c>
    </row>
    <row r="91" spans="1:6" ht="47.25">
      <c r="A91" s="1398"/>
      <c r="B91" s="291" t="s">
        <v>32569</v>
      </c>
      <c r="C91" s="291" t="s">
        <v>32570</v>
      </c>
      <c r="D91" s="291" t="s">
        <v>32564</v>
      </c>
      <c r="E91" s="1400">
        <v>2000000</v>
      </c>
      <c r="F91" s="1713" t="s">
        <v>4</v>
      </c>
    </row>
    <row r="92" spans="1:6" ht="47.25">
      <c r="A92" s="1398"/>
      <c r="B92" s="291" t="s">
        <v>32571</v>
      </c>
      <c r="C92" s="291" t="s">
        <v>32572</v>
      </c>
      <c r="D92" s="291" t="s">
        <v>32573</v>
      </c>
      <c r="E92" s="1400">
        <v>1000000</v>
      </c>
      <c r="F92" s="1713" t="s">
        <v>4</v>
      </c>
    </row>
    <row r="93" spans="1:6">
      <c r="E93" s="149">
        <f>SUM(E84:E92)</f>
        <v>15980817.51</v>
      </c>
    </row>
    <row r="97" spans="5:5">
      <c r="E97" s="149">
        <f>E93+E76+E20</f>
        <v>109040875.52</v>
      </c>
    </row>
  </sheetData>
  <mergeCells count="18">
    <mergeCell ref="B17:C17"/>
    <mergeCell ref="A21:C21"/>
    <mergeCell ref="D21:F21"/>
    <mergeCell ref="B15:C15"/>
    <mergeCell ref="A1:F1"/>
    <mergeCell ref="A2:F2"/>
    <mergeCell ref="A3:F3"/>
    <mergeCell ref="B5:C5"/>
    <mergeCell ref="B11:D11"/>
    <mergeCell ref="B83:C83"/>
    <mergeCell ref="A25:F25"/>
    <mergeCell ref="A26:F26"/>
    <mergeCell ref="A27:F27"/>
    <mergeCell ref="B31:C31"/>
    <mergeCell ref="B70:C70"/>
    <mergeCell ref="A77:C77"/>
    <mergeCell ref="D77:F77"/>
    <mergeCell ref="B46:C46"/>
  </mergeCells>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sheetPr>
    <tabColor theme="5" tint="-0.499984740745262"/>
  </sheetPr>
  <dimension ref="A1:I85"/>
  <sheetViews>
    <sheetView topLeftCell="A79" workbookViewId="0">
      <selection activeCell="D77" sqref="D77:F77"/>
    </sheetView>
  </sheetViews>
  <sheetFormatPr defaultRowHeight="15.75"/>
  <cols>
    <col min="1" max="1" width="7.5703125" style="170" customWidth="1"/>
    <col min="2" max="2" width="13.5703125" style="170" customWidth="1"/>
    <col min="3" max="3" width="42.7109375" style="1139" customWidth="1"/>
    <col min="4" max="4" width="27.140625" style="170" customWidth="1"/>
    <col min="5" max="5" width="21.140625" style="872" customWidth="1"/>
    <col min="6" max="6" width="9.28515625" style="1139" customWidth="1"/>
    <col min="7" max="8" width="9.140625" style="603"/>
    <col min="9" max="9" width="19.5703125" style="604" customWidth="1"/>
    <col min="10" max="16384" width="9.140625" style="603"/>
  </cols>
  <sheetData>
    <row r="1" spans="1:9" s="1140" customFormat="1">
      <c r="A1" s="2234" t="s">
        <v>11134</v>
      </c>
      <c r="B1" s="2234"/>
      <c r="C1" s="2234"/>
      <c r="D1" s="2234"/>
      <c r="E1" s="2234"/>
      <c r="F1" s="2234"/>
      <c r="I1" s="1141"/>
    </row>
    <row r="2" spans="1:9" s="1140" customFormat="1">
      <c r="A2" s="2234" t="s">
        <v>25037</v>
      </c>
      <c r="B2" s="2234"/>
      <c r="C2" s="2234"/>
      <c r="D2" s="2234"/>
      <c r="E2" s="2234"/>
      <c r="F2" s="2234"/>
      <c r="I2" s="1141"/>
    </row>
    <row r="3" spans="1:9" s="1140" customFormat="1">
      <c r="A3" s="2234" t="s">
        <v>6436</v>
      </c>
      <c r="B3" s="2234"/>
      <c r="C3" s="2234"/>
      <c r="D3" s="2234"/>
      <c r="E3" s="2234"/>
      <c r="F3" s="2234"/>
      <c r="I3" s="1141"/>
    </row>
    <row r="4" spans="1:9" s="1140" customFormat="1" ht="31.5">
      <c r="A4" s="377" t="s">
        <v>134</v>
      </c>
      <c r="B4" s="377" t="s">
        <v>135</v>
      </c>
      <c r="C4" s="56" t="s">
        <v>0</v>
      </c>
      <c r="D4" s="377" t="s">
        <v>136</v>
      </c>
      <c r="E4" s="388" t="s">
        <v>11136</v>
      </c>
      <c r="F4" s="56" t="s">
        <v>1646</v>
      </c>
      <c r="I4" s="1141"/>
    </row>
    <row r="5" spans="1:9" s="170" customFormat="1" ht="15.75" customHeight="1">
      <c r="A5" s="60"/>
      <c r="B5" s="2158" t="s">
        <v>139</v>
      </c>
      <c r="C5" s="2158"/>
      <c r="D5" s="2158"/>
      <c r="E5" s="1138"/>
      <c r="F5" s="66"/>
      <c r="I5" s="739"/>
    </row>
    <row r="6" spans="1:9" s="170" customFormat="1" ht="31.5">
      <c r="A6" s="147">
        <v>1</v>
      </c>
      <c r="B6" s="66" t="s">
        <v>464</v>
      </c>
      <c r="C6" s="66" t="s">
        <v>25038</v>
      </c>
      <c r="D6" s="1130" t="s">
        <v>239</v>
      </c>
      <c r="E6" s="390">
        <v>1500000</v>
      </c>
      <c r="F6" s="66" t="s">
        <v>118</v>
      </c>
      <c r="I6" s="739"/>
    </row>
    <row r="7" spans="1:9" s="170" customFormat="1" ht="78.75">
      <c r="A7" s="147">
        <f>1+A6</f>
        <v>2</v>
      </c>
      <c r="B7" s="66" t="s">
        <v>5</v>
      </c>
      <c r="C7" s="66" t="s">
        <v>25039</v>
      </c>
      <c r="D7" s="1130" t="s">
        <v>240</v>
      </c>
      <c r="E7" s="390">
        <v>2038210.39</v>
      </c>
      <c r="F7" s="66" t="s">
        <v>118</v>
      </c>
      <c r="I7" s="739"/>
    </row>
    <row r="8" spans="1:9" s="170" customFormat="1" ht="31.5">
      <c r="A8" s="147">
        <f t="shared" ref="A8:A68" si="0">1+A7</f>
        <v>3</v>
      </c>
      <c r="B8" s="66" t="s">
        <v>7</v>
      </c>
      <c r="C8" s="66" t="s">
        <v>25040</v>
      </c>
      <c r="D8" s="1130" t="s">
        <v>794</v>
      </c>
      <c r="E8" s="390">
        <v>43200</v>
      </c>
      <c r="F8" s="66" t="s">
        <v>118</v>
      </c>
      <c r="I8" s="739"/>
    </row>
    <row r="9" spans="1:9" s="170" customFormat="1" ht="31.5">
      <c r="A9" s="147">
        <f t="shared" si="0"/>
        <v>4</v>
      </c>
      <c r="B9" s="66" t="s">
        <v>10</v>
      </c>
      <c r="C9" s="66" t="s">
        <v>25041</v>
      </c>
      <c r="D9" s="1130" t="s">
        <v>580</v>
      </c>
      <c r="E9" s="390">
        <v>14250</v>
      </c>
      <c r="F9" s="66" t="s">
        <v>118</v>
      </c>
      <c r="I9" s="739"/>
    </row>
    <row r="10" spans="1:9" s="170" customFormat="1" ht="47.25">
      <c r="A10" s="147">
        <f t="shared" si="0"/>
        <v>5</v>
      </c>
      <c r="B10" s="66" t="s">
        <v>12</v>
      </c>
      <c r="C10" s="66" t="s">
        <v>25042</v>
      </c>
      <c r="D10" s="1130" t="s">
        <v>14</v>
      </c>
      <c r="E10" s="390">
        <v>1300000</v>
      </c>
      <c r="F10" s="66" t="s">
        <v>118</v>
      </c>
      <c r="I10" s="739"/>
    </row>
    <row r="11" spans="1:9" s="170" customFormat="1" ht="315">
      <c r="A11" s="147">
        <v>6</v>
      </c>
      <c r="B11" s="147" t="s">
        <v>25043</v>
      </c>
      <c r="C11" s="66" t="s">
        <v>25044</v>
      </c>
      <c r="D11" s="147" t="s">
        <v>25045</v>
      </c>
      <c r="E11" s="390">
        <v>1300000</v>
      </c>
      <c r="F11" s="66" t="s">
        <v>118</v>
      </c>
      <c r="I11" s="739"/>
    </row>
    <row r="12" spans="1:9" s="170" customFormat="1" ht="31.5">
      <c r="A12" s="147"/>
      <c r="B12" s="1112" t="s">
        <v>207</v>
      </c>
      <c r="C12" s="999"/>
      <c r="D12" s="1130"/>
      <c r="E12" s="390"/>
      <c r="F12" s="66"/>
      <c r="I12" s="739"/>
    </row>
    <row r="13" spans="1:9" s="170" customFormat="1" ht="63">
      <c r="A13" s="147">
        <v>7</v>
      </c>
      <c r="B13" s="66" t="s">
        <v>475</v>
      </c>
      <c r="C13" s="66" t="s">
        <v>25046</v>
      </c>
      <c r="D13" s="1130" t="s">
        <v>196</v>
      </c>
      <c r="E13" s="390">
        <v>5738993.4500000002</v>
      </c>
      <c r="F13" s="66" t="s">
        <v>118</v>
      </c>
      <c r="I13" s="739"/>
    </row>
    <row r="14" spans="1:9" s="170" customFormat="1">
      <c r="A14" s="147"/>
      <c r="B14" s="1112" t="s">
        <v>593</v>
      </c>
      <c r="C14" s="999"/>
      <c r="D14" s="1130"/>
      <c r="E14" s="390"/>
      <c r="F14" s="66"/>
      <c r="I14" s="739"/>
    </row>
    <row r="15" spans="1:9" s="170" customFormat="1" ht="47.25">
      <c r="A15" s="147">
        <v>8</v>
      </c>
      <c r="B15" s="66" t="s">
        <v>1572</v>
      </c>
      <c r="C15" s="66" t="s">
        <v>25047</v>
      </c>
      <c r="D15" s="1130" t="s">
        <v>40</v>
      </c>
      <c r="E15" s="390">
        <v>10000000</v>
      </c>
      <c r="F15" s="66" t="s">
        <v>118</v>
      </c>
      <c r="I15" s="739"/>
    </row>
    <row r="16" spans="1:9" s="170" customFormat="1" ht="47.25">
      <c r="A16" s="147">
        <f t="shared" si="0"/>
        <v>9</v>
      </c>
      <c r="B16" s="66" t="s">
        <v>25048</v>
      </c>
      <c r="C16" s="66" t="s">
        <v>25049</v>
      </c>
      <c r="D16" s="1130" t="s">
        <v>264</v>
      </c>
      <c r="E16" s="390">
        <v>6008391.4800000004</v>
      </c>
      <c r="F16" s="66" t="s">
        <v>118</v>
      </c>
      <c r="I16" s="739"/>
    </row>
    <row r="17" spans="1:9" s="170" customFormat="1" ht="47.25">
      <c r="A17" s="147">
        <f t="shared" si="0"/>
        <v>10</v>
      </c>
      <c r="B17" s="66" t="s">
        <v>25050</v>
      </c>
      <c r="C17" s="66" t="s">
        <v>25051</v>
      </c>
      <c r="D17" s="1130" t="s">
        <v>25052</v>
      </c>
      <c r="E17" s="390">
        <v>11000000</v>
      </c>
      <c r="F17" s="66" t="s">
        <v>118</v>
      </c>
      <c r="I17" s="739"/>
    </row>
    <row r="18" spans="1:9" s="170" customFormat="1">
      <c r="A18" s="147"/>
      <c r="B18" s="2192" t="s">
        <v>14124</v>
      </c>
      <c r="C18" s="2193"/>
      <c r="D18" s="2194"/>
      <c r="E18" s="390"/>
      <c r="F18" s="66"/>
      <c r="I18" s="739"/>
    </row>
    <row r="19" spans="1:9" s="170" customFormat="1" ht="78.75">
      <c r="A19" s="147">
        <v>11</v>
      </c>
      <c r="B19" s="66" t="s">
        <v>5</v>
      </c>
      <c r="C19" s="66" t="s">
        <v>25053</v>
      </c>
      <c r="D19" s="1130" t="s">
        <v>5981</v>
      </c>
      <c r="E19" s="390">
        <v>700000</v>
      </c>
      <c r="F19" s="66" t="s">
        <v>118</v>
      </c>
      <c r="I19" s="739"/>
    </row>
    <row r="20" spans="1:9" s="170" customFormat="1" ht="47.25">
      <c r="A20" s="147">
        <f t="shared" si="0"/>
        <v>12</v>
      </c>
      <c r="B20" s="66" t="s">
        <v>12</v>
      </c>
      <c r="C20" s="66" t="s">
        <v>25054</v>
      </c>
      <c r="D20" s="1130" t="s">
        <v>14</v>
      </c>
      <c r="E20" s="390">
        <v>1000000</v>
      </c>
      <c r="F20" s="66" t="s">
        <v>118</v>
      </c>
      <c r="I20" s="739"/>
    </row>
    <row r="21" spans="1:9" s="170" customFormat="1" ht="63">
      <c r="A21" s="147">
        <f t="shared" si="0"/>
        <v>13</v>
      </c>
      <c r="B21" s="66" t="s">
        <v>360</v>
      </c>
      <c r="C21" s="66" t="s">
        <v>25055</v>
      </c>
      <c r="D21" s="1130" t="s">
        <v>25419</v>
      </c>
      <c r="E21" s="390">
        <v>1397830.2</v>
      </c>
      <c r="F21" s="66" t="s">
        <v>118</v>
      </c>
      <c r="I21" s="739"/>
    </row>
    <row r="22" spans="1:9" s="170" customFormat="1">
      <c r="A22" s="147"/>
      <c r="B22" s="1112" t="s">
        <v>555</v>
      </c>
      <c r="C22" s="999"/>
      <c r="D22" s="1130"/>
      <c r="E22" s="390"/>
      <c r="F22" s="66"/>
      <c r="I22" s="739"/>
    </row>
    <row r="23" spans="1:9" s="170" customFormat="1" ht="78.75">
      <c r="A23" s="147">
        <v>14</v>
      </c>
      <c r="B23" s="147" t="s">
        <v>247</v>
      </c>
      <c r="C23" s="147" t="s">
        <v>25056</v>
      </c>
      <c r="D23" s="147" t="s">
        <v>25057</v>
      </c>
      <c r="E23" s="390">
        <v>1400000</v>
      </c>
      <c r="F23" s="66" t="s">
        <v>118</v>
      </c>
      <c r="I23" s="739"/>
    </row>
    <row r="24" spans="1:9" s="170" customFormat="1">
      <c r="A24" s="147"/>
      <c r="B24" s="2192" t="s">
        <v>208</v>
      </c>
      <c r="C24" s="2194"/>
      <c r="D24" s="1130"/>
      <c r="E24" s="390"/>
      <c r="F24" s="66"/>
      <c r="I24" s="739"/>
    </row>
    <row r="25" spans="1:9" s="170" customFormat="1" ht="78.75">
      <c r="A25" s="147">
        <v>15</v>
      </c>
      <c r="B25" s="66" t="s">
        <v>1282</v>
      </c>
      <c r="C25" s="66" t="s">
        <v>25058</v>
      </c>
      <c r="D25" s="1130" t="s">
        <v>25059</v>
      </c>
      <c r="E25" s="390">
        <v>12000000</v>
      </c>
      <c r="F25" s="66" t="s">
        <v>118</v>
      </c>
      <c r="I25" s="739"/>
    </row>
    <row r="26" spans="1:9" s="170" customFormat="1">
      <c r="A26" s="147"/>
      <c r="B26" s="2192" t="s">
        <v>810</v>
      </c>
      <c r="C26" s="2194"/>
      <c r="D26" s="1130"/>
      <c r="E26" s="390"/>
      <c r="F26" s="66"/>
      <c r="I26" s="739"/>
    </row>
    <row r="27" spans="1:9" s="170" customFormat="1" ht="47.25">
      <c r="A27" s="147">
        <v>16</v>
      </c>
      <c r="B27" s="66" t="s">
        <v>25060</v>
      </c>
      <c r="C27" s="147" t="s">
        <v>25061</v>
      </c>
      <c r="D27" s="147" t="s">
        <v>25062</v>
      </c>
      <c r="E27" s="390">
        <v>4800000</v>
      </c>
      <c r="F27" s="66" t="s">
        <v>4</v>
      </c>
      <c r="I27" s="739"/>
    </row>
    <row r="28" spans="1:9" s="170" customFormat="1" ht="47.25">
      <c r="A28" s="147">
        <f t="shared" si="0"/>
        <v>17</v>
      </c>
      <c r="B28" s="66" t="s">
        <v>25063</v>
      </c>
      <c r="C28" s="147" t="s">
        <v>25064</v>
      </c>
      <c r="D28" s="1129" t="s">
        <v>25065</v>
      </c>
      <c r="E28" s="390">
        <v>500000</v>
      </c>
      <c r="F28" s="66" t="s">
        <v>118</v>
      </c>
      <c r="I28" s="739"/>
    </row>
    <row r="29" spans="1:9" s="170" customFormat="1" ht="78.75">
      <c r="A29" s="147">
        <f t="shared" si="0"/>
        <v>18</v>
      </c>
      <c r="B29" s="66" t="s">
        <v>25066</v>
      </c>
      <c r="C29" s="147" t="s">
        <v>25067</v>
      </c>
      <c r="D29" s="1129" t="s">
        <v>25068</v>
      </c>
      <c r="E29" s="390">
        <v>500000</v>
      </c>
      <c r="F29" s="66" t="s">
        <v>118</v>
      </c>
      <c r="I29" s="739"/>
    </row>
    <row r="30" spans="1:9" s="170" customFormat="1" ht="63">
      <c r="A30" s="147">
        <f t="shared" si="0"/>
        <v>19</v>
      </c>
      <c r="B30" s="66" t="s">
        <v>25069</v>
      </c>
      <c r="C30" s="147" t="s">
        <v>25070</v>
      </c>
      <c r="D30" s="1129" t="s">
        <v>25071</v>
      </c>
      <c r="E30" s="390">
        <v>700000</v>
      </c>
      <c r="F30" s="66" t="s">
        <v>118</v>
      </c>
      <c r="I30" s="739"/>
    </row>
    <row r="31" spans="1:9" s="170" customFormat="1" ht="63">
      <c r="A31" s="147">
        <f t="shared" si="0"/>
        <v>20</v>
      </c>
      <c r="B31" s="66" t="s">
        <v>25072</v>
      </c>
      <c r="C31" s="147" t="s">
        <v>25073</v>
      </c>
      <c r="D31" s="1129" t="s">
        <v>25074</v>
      </c>
      <c r="E31" s="390">
        <v>500000</v>
      </c>
      <c r="F31" s="66" t="s">
        <v>118</v>
      </c>
      <c r="I31" s="739"/>
    </row>
    <row r="32" spans="1:9" s="170" customFormat="1" ht="47.25">
      <c r="A32" s="147">
        <f t="shared" si="0"/>
        <v>21</v>
      </c>
      <c r="B32" s="1130" t="s">
        <v>25075</v>
      </c>
      <c r="C32" s="147" t="s">
        <v>25076</v>
      </c>
      <c r="D32" s="1129" t="s">
        <v>25077</v>
      </c>
      <c r="E32" s="390">
        <v>500000</v>
      </c>
      <c r="F32" s="66" t="s">
        <v>118</v>
      </c>
      <c r="I32" s="739"/>
    </row>
    <row r="33" spans="1:9" s="170" customFormat="1" ht="110.25">
      <c r="A33" s="147">
        <f t="shared" si="0"/>
        <v>22</v>
      </c>
      <c r="B33" s="147" t="s">
        <v>12321</v>
      </c>
      <c r="C33" s="147" t="s">
        <v>25078</v>
      </c>
      <c r="D33" s="147" t="s">
        <v>25079</v>
      </c>
      <c r="E33" s="202">
        <v>1800000</v>
      </c>
      <c r="F33" s="66" t="s">
        <v>4</v>
      </c>
      <c r="I33" s="739"/>
    </row>
    <row r="34" spans="1:9" s="170" customFormat="1" ht="47.25">
      <c r="A34" s="147">
        <f t="shared" si="0"/>
        <v>23</v>
      </c>
      <c r="B34" s="147" t="s">
        <v>25080</v>
      </c>
      <c r="C34" s="147" t="s">
        <v>25081</v>
      </c>
      <c r="D34" s="147" t="s">
        <v>25082</v>
      </c>
      <c r="E34" s="202">
        <v>3200000</v>
      </c>
      <c r="F34" s="66" t="s">
        <v>4</v>
      </c>
      <c r="I34" s="739"/>
    </row>
    <row r="35" spans="1:9" s="170" customFormat="1" ht="94.5">
      <c r="A35" s="147">
        <f t="shared" si="0"/>
        <v>24</v>
      </c>
      <c r="B35" s="66" t="s">
        <v>25083</v>
      </c>
      <c r="C35" s="147" t="s">
        <v>25084</v>
      </c>
      <c r="D35" s="1129" t="s">
        <v>25085</v>
      </c>
      <c r="E35" s="390">
        <v>700000</v>
      </c>
      <c r="F35" s="66" t="s">
        <v>118</v>
      </c>
      <c r="I35" s="739"/>
    </row>
    <row r="36" spans="1:9" s="170" customFormat="1" ht="63">
      <c r="A36" s="147">
        <f t="shared" si="0"/>
        <v>25</v>
      </c>
      <c r="B36" s="66" t="s">
        <v>25086</v>
      </c>
      <c r="C36" s="147" t="s">
        <v>25087</v>
      </c>
      <c r="D36" s="1129" t="s">
        <v>25088</v>
      </c>
      <c r="E36" s="390">
        <v>500000</v>
      </c>
      <c r="F36" s="66" t="s">
        <v>118</v>
      </c>
      <c r="I36" s="739"/>
    </row>
    <row r="37" spans="1:9" s="170" customFormat="1" ht="47.25">
      <c r="A37" s="147">
        <f t="shared" si="0"/>
        <v>26</v>
      </c>
      <c r="B37" s="66" t="s">
        <v>25089</v>
      </c>
      <c r="C37" s="147" t="s">
        <v>25090</v>
      </c>
      <c r="D37" s="1129" t="s">
        <v>25091</v>
      </c>
      <c r="E37" s="390">
        <v>400000</v>
      </c>
      <c r="F37" s="66" t="s">
        <v>118</v>
      </c>
      <c r="I37" s="739"/>
    </row>
    <row r="38" spans="1:9" s="170" customFormat="1" ht="63">
      <c r="A38" s="147">
        <f t="shared" si="0"/>
        <v>27</v>
      </c>
      <c r="B38" s="66" t="s">
        <v>25092</v>
      </c>
      <c r="C38" s="147" t="s">
        <v>25093</v>
      </c>
      <c r="D38" s="1129" t="s">
        <v>25094</v>
      </c>
      <c r="E38" s="390">
        <v>500000</v>
      </c>
      <c r="F38" s="66" t="s">
        <v>118</v>
      </c>
      <c r="I38" s="739"/>
    </row>
    <row r="39" spans="1:9" s="170" customFormat="1" ht="47.25">
      <c r="A39" s="147">
        <f t="shared" si="0"/>
        <v>28</v>
      </c>
      <c r="B39" s="1130" t="s">
        <v>25095</v>
      </c>
      <c r="C39" s="147" t="s">
        <v>25096</v>
      </c>
      <c r="D39" s="1129" t="s">
        <v>25097</v>
      </c>
      <c r="E39" s="390">
        <v>300000</v>
      </c>
      <c r="F39" s="66" t="s">
        <v>118</v>
      </c>
      <c r="I39" s="739"/>
    </row>
    <row r="40" spans="1:9" s="170" customFormat="1" ht="47.25">
      <c r="A40" s="147">
        <f t="shared" si="0"/>
        <v>29</v>
      </c>
      <c r="B40" s="1130" t="s">
        <v>25098</v>
      </c>
      <c r="C40" s="147" t="s">
        <v>25099</v>
      </c>
      <c r="D40" s="1129" t="s">
        <v>25100</v>
      </c>
      <c r="E40" s="390">
        <v>200000</v>
      </c>
      <c r="F40" s="66" t="s">
        <v>118</v>
      </c>
      <c r="I40" s="739"/>
    </row>
    <row r="41" spans="1:9" s="170" customFormat="1" ht="47.25">
      <c r="A41" s="147">
        <f t="shared" si="0"/>
        <v>30</v>
      </c>
      <c r="B41" s="1130" t="s">
        <v>25101</v>
      </c>
      <c r="C41" s="147" t="s">
        <v>25102</v>
      </c>
      <c r="D41" s="1129" t="s">
        <v>25103</v>
      </c>
      <c r="E41" s="390">
        <v>200000</v>
      </c>
      <c r="F41" s="66" t="s">
        <v>118</v>
      </c>
      <c r="I41" s="739"/>
    </row>
    <row r="42" spans="1:9" s="170" customFormat="1" ht="47.25">
      <c r="A42" s="147">
        <f t="shared" si="0"/>
        <v>31</v>
      </c>
      <c r="B42" s="1130" t="s">
        <v>25104</v>
      </c>
      <c r="C42" s="147" t="s">
        <v>25105</v>
      </c>
      <c r="D42" s="1129" t="s">
        <v>25106</v>
      </c>
      <c r="E42" s="390">
        <v>4800000</v>
      </c>
      <c r="F42" s="66" t="s">
        <v>4</v>
      </c>
      <c r="I42" s="739"/>
    </row>
    <row r="43" spans="1:9" s="170" customFormat="1" ht="47.25">
      <c r="A43" s="147">
        <f t="shared" si="0"/>
        <v>32</v>
      </c>
      <c r="B43" s="1130" t="s">
        <v>25107</v>
      </c>
      <c r="C43" s="147" t="s">
        <v>25108</v>
      </c>
      <c r="D43" s="1129" t="s">
        <v>25109</v>
      </c>
      <c r="E43" s="390">
        <v>2400000</v>
      </c>
      <c r="F43" s="66" t="s">
        <v>4</v>
      </c>
      <c r="I43" s="739"/>
    </row>
    <row r="44" spans="1:9" s="170" customFormat="1" ht="47.25">
      <c r="A44" s="147">
        <f t="shared" si="0"/>
        <v>33</v>
      </c>
      <c r="B44" s="1130" t="s">
        <v>25110</v>
      </c>
      <c r="C44" s="147" t="s">
        <v>25111</v>
      </c>
      <c r="D44" s="1129" t="s">
        <v>25112</v>
      </c>
      <c r="E44" s="390">
        <v>300000</v>
      </c>
      <c r="F44" s="66" t="s">
        <v>118</v>
      </c>
      <c r="I44" s="739"/>
    </row>
    <row r="45" spans="1:9" s="170" customFormat="1" ht="47.25">
      <c r="A45" s="147">
        <f t="shared" si="0"/>
        <v>34</v>
      </c>
      <c r="B45" s="1130" t="s">
        <v>25113</v>
      </c>
      <c r="C45" s="147" t="s">
        <v>25114</v>
      </c>
      <c r="D45" s="1129" t="s">
        <v>25106</v>
      </c>
      <c r="E45" s="390">
        <v>4800000</v>
      </c>
      <c r="F45" s="66" t="s">
        <v>4</v>
      </c>
      <c r="I45" s="739"/>
    </row>
    <row r="46" spans="1:9" s="170" customFormat="1" ht="47.25">
      <c r="A46" s="147">
        <f t="shared" si="0"/>
        <v>35</v>
      </c>
      <c r="B46" s="1130" t="s">
        <v>25115</v>
      </c>
      <c r="C46" s="147" t="s">
        <v>25116</v>
      </c>
      <c r="D46" s="1129" t="s">
        <v>25117</v>
      </c>
      <c r="E46" s="390">
        <v>1600000</v>
      </c>
      <c r="F46" s="66" t="s">
        <v>4</v>
      </c>
      <c r="I46" s="739"/>
    </row>
    <row r="47" spans="1:9" s="170" customFormat="1" ht="47.25">
      <c r="A47" s="147">
        <f t="shared" si="0"/>
        <v>36</v>
      </c>
      <c r="B47" s="1130" t="s">
        <v>25118</v>
      </c>
      <c r="C47" s="147" t="s">
        <v>25119</v>
      </c>
      <c r="D47" s="1130" t="s">
        <v>25120</v>
      </c>
      <c r="E47" s="390">
        <v>300000</v>
      </c>
      <c r="F47" s="66" t="s">
        <v>118</v>
      </c>
      <c r="I47" s="739"/>
    </row>
    <row r="48" spans="1:9" s="170" customFormat="1" ht="63">
      <c r="A48" s="147">
        <f t="shared" si="0"/>
        <v>37</v>
      </c>
      <c r="B48" s="1130" t="s">
        <v>25121</v>
      </c>
      <c r="C48" s="147" t="s">
        <v>25122</v>
      </c>
      <c r="D48" s="1130" t="s">
        <v>25123</v>
      </c>
      <c r="E48" s="390">
        <v>500000</v>
      </c>
      <c r="F48" s="66" t="s">
        <v>118</v>
      </c>
      <c r="I48" s="739"/>
    </row>
    <row r="49" spans="1:9" s="170" customFormat="1" ht="47.25">
      <c r="A49" s="147">
        <f t="shared" si="0"/>
        <v>38</v>
      </c>
      <c r="B49" s="1130" t="s">
        <v>25124</v>
      </c>
      <c r="C49" s="147" t="s">
        <v>25125</v>
      </c>
      <c r="D49" s="1130" t="s">
        <v>25126</v>
      </c>
      <c r="E49" s="390">
        <v>400000</v>
      </c>
      <c r="F49" s="66" t="s">
        <v>118</v>
      </c>
      <c r="I49" s="739"/>
    </row>
    <row r="50" spans="1:9" s="170" customFormat="1" ht="63">
      <c r="A50" s="147">
        <f t="shared" si="0"/>
        <v>39</v>
      </c>
      <c r="B50" s="1130" t="s">
        <v>25127</v>
      </c>
      <c r="C50" s="147" t="s">
        <v>25128</v>
      </c>
      <c r="D50" s="1130" t="s">
        <v>25129</v>
      </c>
      <c r="E50" s="390">
        <v>400000</v>
      </c>
      <c r="F50" s="66" t="s">
        <v>118</v>
      </c>
      <c r="I50" s="739"/>
    </row>
    <row r="51" spans="1:9" s="170" customFormat="1" ht="78.75">
      <c r="A51" s="147">
        <f t="shared" si="0"/>
        <v>40</v>
      </c>
      <c r="B51" s="1130" t="s">
        <v>25130</v>
      </c>
      <c r="C51" s="147" t="s">
        <v>25131</v>
      </c>
      <c r="D51" s="1129" t="s">
        <v>25132</v>
      </c>
      <c r="E51" s="390">
        <v>500000</v>
      </c>
      <c r="F51" s="66" t="s">
        <v>118</v>
      </c>
      <c r="I51" s="739"/>
    </row>
    <row r="52" spans="1:9" s="170" customFormat="1" ht="47.25">
      <c r="A52" s="147">
        <f t="shared" si="0"/>
        <v>41</v>
      </c>
      <c r="B52" s="1130" t="s">
        <v>25133</v>
      </c>
      <c r="C52" s="147" t="s">
        <v>25134</v>
      </c>
      <c r="D52" s="1129" t="s">
        <v>25135</v>
      </c>
      <c r="E52" s="390">
        <v>6400000</v>
      </c>
      <c r="F52" s="66" t="s">
        <v>4</v>
      </c>
      <c r="I52" s="739"/>
    </row>
    <row r="53" spans="1:9" s="170" customFormat="1" ht="47.25">
      <c r="A53" s="147">
        <f t="shared" si="0"/>
        <v>42</v>
      </c>
      <c r="B53" s="1130" t="s">
        <v>25136</v>
      </c>
      <c r="C53" s="147" t="s">
        <v>25137</v>
      </c>
      <c r="D53" s="1130" t="s">
        <v>25138</v>
      </c>
      <c r="E53" s="390">
        <v>400000</v>
      </c>
      <c r="F53" s="66" t="s">
        <v>118</v>
      </c>
      <c r="I53" s="739"/>
    </row>
    <row r="54" spans="1:9" s="170" customFormat="1" ht="94.5">
      <c r="A54" s="147">
        <v>43</v>
      </c>
      <c r="B54" s="1130" t="s">
        <v>25142</v>
      </c>
      <c r="C54" s="147" t="s">
        <v>25143</v>
      </c>
      <c r="D54" s="1129" t="s">
        <v>25144</v>
      </c>
      <c r="E54" s="390">
        <v>1300000</v>
      </c>
      <c r="F54" s="66" t="s">
        <v>4</v>
      </c>
      <c r="I54" s="739"/>
    </row>
    <row r="55" spans="1:9" s="170" customFormat="1">
      <c r="A55" s="147"/>
      <c r="B55" s="2192" t="s">
        <v>535</v>
      </c>
      <c r="C55" s="2194"/>
      <c r="D55" s="1130"/>
      <c r="E55" s="390"/>
      <c r="F55" s="122"/>
      <c r="I55" s="739"/>
    </row>
    <row r="56" spans="1:9" s="170" customFormat="1" ht="141.75">
      <c r="A56" s="147">
        <v>44</v>
      </c>
      <c r="B56" s="66" t="s">
        <v>25145</v>
      </c>
      <c r="C56" s="147" t="s">
        <v>25146</v>
      </c>
      <c r="D56" s="1129" t="s">
        <v>25147</v>
      </c>
      <c r="E56" s="390">
        <v>1000000</v>
      </c>
      <c r="F56" s="66" t="s">
        <v>118</v>
      </c>
      <c r="I56" s="739"/>
    </row>
    <row r="57" spans="1:9" s="170" customFormat="1" ht="47.25">
      <c r="A57" s="147">
        <f t="shared" si="0"/>
        <v>45</v>
      </c>
      <c r="B57" s="1130" t="s">
        <v>25148</v>
      </c>
      <c r="C57" s="147" t="s">
        <v>25149</v>
      </c>
      <c r="D57" s="1129" t="s">
        <v>25150</v>
      </c>
      <c r="E57" s="390">
        <v>500000</v>
      </c>
      <c r="F57" s="66" t="s">
        <v>118</v>
      </c>
      <c r="I57" s="739"/>
    </row>
    <row r="58" spans="1:9" s="170" customFormat="1" ht="47.25">
      <c r="A58" s="147">
        <f t="shared" si="0"/>
        <v>46</v>
      </c>
      <c r="B58" s="1130" t="s">
        <v>25151</v>
      </c>
      <c r="C58" s="147" t="s">
        <v>25152</v>
      </c>
      <c r="D58" s="1130" t="s">
        <v>25153</v>
      </c>
      <c r="E58" s="390">
        <v>500000</v>
      </c>
      <c r="F58" s="66" t="s">
        <v>118</v>
      </c>
      <c r="I58" s="739"/>
    </row>
    <row r="59" spans="1:9" s="170" customFormat="1" ht="63">
      <c r="A59" s="147">
        <f t="shared" si="0"/>
        <v>47</v>
      </c>
      <c r="B59" s="1130" t="s">
        <v>25154</v>
      </c>
      <c r="C59" s="147" t="s">
        <v>25155</v>
      </c>
      <c r="D59" s="1130" t="s">
        <v>25156</v>
      </c>
      <c r="E59" s="390">
        <v>500000</v>
      </c>
      <c r="F59" s="66" t="s">
        <v>118</v>
      </c>
      <c r="I59" s="739"/>
    </row>
    <row r="60" spans="1:9" s="170" customFormat="1" ht="47.25">
      <c r="A60" s="147">
        <f t="shared" si="0"/>
        <v>48</v>
      </c>
      <c r="B60" s="1130" t="s">
        <v>25157</v>
      </c>
      <c r="C60" s="147" t="s">
        <v>25158</v>
      </c>
      <c r="D60" s="1130" t="s">
        <v>25159</v>
      </c>
      <c r="E60" s="390">
        <v>500000</v>
      </c>
      <c r="F60" s="66" t="s">
        <v>118</v>
      </c>
      <c r="I60" s="739"/>
    </row>
    <row r="61" spans="1:9" s="170" customFormat="1" ht="78.75">
      <c r="A61" s="147">
        <f t="shared" si="0"/>
        <v>49</v>
      </c>
      <c r="B61" s="1130" t="s">
        <v>25160</v>
      </c>
      <c r="C61" s="147" t="s">
        <v>25161</v>
      </c>
      <c r="D61" s="1130" t="s">
        <v>25162</v>
      </c>
      <c r="E61" s="390">
        <v>800000</v>
      </c>
      <c r="F61" s="66" t="s">
        <v>118</v>
      </c>
      <c r="I61" s="739"/>
    </row>
    <row r="62" spans="1:9" s="170" customFormat="1" ht="63">
      <c r="A62" s="147">
        <f t="shared" si="0"/>
        <v>50</v>
      </c>
      <c r="B62" s="1130" t="s">
        <v>25163</v>
      </c>
      <c r="C62" s="147" t="s">
        <v>25164</v>
      </c>
      <c r="D62" s="1130" t="s">
        <v>25165</v>
      </c>
      <c r="E62" s="390">
        <v>1000000</v>
      </c>
      <c r="F62" s="66" t="s">
        <v>118</v>
      </c>
      <c r="I62" s="739"/>
    </row>
    <row r="63" spans="1:9" s="170" customFormat="1" ht="47.25">
      <c r="A63" s="147">
        <f t="shared" si="0"/>
        <v>51</v>
      </c>
      <c r="B63" s="1130" t="s">
        <v>25166</v>
      </c>
      <c r="C63" s="147" t="s">
        <v>25167</v>
      </c>
      <c r="D63" s="1130" t="s">
        <v>25168</v>
      </c>
      <c r="E63" s="390">
        <v>300000</v>
      </c>
      <c r="F63" s="66" t="s">
        <v>118</v>
      </c>
      <c r="I63" s="739"/>
    </row>
    <row r="64" spans="1:9" s="170" customFormat="1" ht="78.75">
      <c r="A64" s="147">
        <f t="shared" si="0"/>
        <v>52</v>
      </c>
      <c r="B64" s="1130" t="s">
        <v>25169</v>
      </c>
      <c r="C64" s="147" t="s">
        <v>25170</v>
      </c>
      <c r="D64" s="1130" t="s">
        <v>25171</v>
      </c>
      <c r="E64" s="390">
        <v>500000</v>
      </c>
      <c r="F64" s="66" t="s">
        <v>118</v>
      </c>
      <c r="I64" s="739"/>
    </row>
    <row r="65" spans="1:9" s="170" customFormat="1" ht="47.25">
      <c r="A65" s="147">
        <f t="shared" si="0"/>
        <v>53</v>
      </c>
      <c r="B65" s="1130" t="s">
        <v>25172</v>
      </c>
      <c r="C65" s="147" t="s">
        <v>25173</v>
      </c>
      <c r="D65" s="1142" t="s">
        <v>25174</v>
      </c>
      <c r="E65" s="390">
        <v>500000</v>
      </c>
      <c r="F65" s="66" t="s">
        <v>118</v>
      </c>
      <c r="I65" s="739"/>
    </row>
    <row r="66" spans="1:9" s="170" customFormat="1" ht="47.25">
      <c r="A66" s="147">
        <f t="shared" si="0"/>
        <v>54</v>
      </c>
      <c r="B66" s="1130" t="s">
        <v>25175</v>
      </c>
      <c r="C66" s="147" t="s">
        <v>25176</v>
      </c>
      <c r="D66" s="1142" t="s">
        <v>25177</v>
      </c>
      <c r="E66" s="390">
        <v>500000</v>
      </c>
      <c r="F66" s="66" t="s">
        <v>118</v>
      </c>
      <c r="I66" s="739"/>
    </row>
    <row r="67" spans="1:9" s="170" customFormat="1" ht="47.25">
      <c r="A67" s="147">
        <f t="shared" si="0"/>
        <v>55</v>
      </c>
      <c r="B67" s="1130" t="s">
        <v>25178</v>
      </c>
      <c r="C67" s="147" t="s">
        <v>25179</v>
      </c>
      <c r="D67" s="1143" t="s">
        <v>25180</v>
      </c>
      <c r="E67" s="390">
        <v>700000</v>
      </c>
      <c r="F67" s="66" t="s">
        <v>118</v>
      </c>
      <c r="I67" s="739"/>
    </row>
    <row r="68" spans="1:9" s="170" customFormat="1" ht="78.75">
      <c r="A68" s="147">
        <f t="shared" si="0"/>
        <v>56</v>
      </c>
      <c r="B68" s="1130" t="s">
        <v>25181</v>
      </c>
      <c r="C68" s="147" t="s">
        <v>25182</v>
      </c>
      <c r="D68" s="1130" t="s">
        <v>25183</v>
      </c>
      <c r="E68" s="390">
        <v>600000</v>
      </c>
      <c r="F68" s="66" t="s">
        <v>118</v>
      </c>
      <c r="I68" s="739"/>
    </row>
    <row r="69" spans="1:9" s="170" customFormat="1">
      <c r="A69" s="147"/>
      <c r="B69" s="2192" t="s">
        <v>662</v>
      </c>
      <c r="C69" s="2194"/>
      <c r="D69" s="1130"/>
      <c r="E69" s="390"/>
      <c r="F69" s="66"/>
      <c r="I69" s="739"/>
    </row>
    <row r="70" spans="1:9" s="170" customFormat="1" ht="78.75">
      <c r="A70" s="147">
        <v>57</v>
      </c>
      <c r="B70" s="1130" t="s">
        <v>25184</v>
      </c>
      <c r="C70" s="66" t="s">
        <v>25185</v>
      </c>
      <c r="D70" s="1142" t="s">
        <v>25186</v>
      </c>
      <c r="E70" s="390">
        <v>1100000</v>
      </c>
      <c r="F70" s="66" t="s">
        <v>118</v>
      </c>
      <c r="I70" s="739"/>
    </row>
    <row r="71" spans="1:9" s="170" customFormat="1" ht="126">
      <c r="A71" s="147">
        <f>1+A70</f>
        <v>58</v>
      </c>
      <c r="B71" s="66" t="s">
        <v>25187</v>
      </c>
      <c r="C71" s="66" t="s">
        <v>25188</v>
      </c>
      <c r="D71" s="1142" t="s">
        <v>25189</v>
      </c>
      <c r="E71" s="390">
        <v>500000</v>
      </c>
      <c r="F71" s="66" t="s">
        <v>118</v>
      </c>
      <c r="I71" s="739"/>
    </row>
    <row r="72" spans="1:9" s="170" customFormat="1" ht="189">
      <c r="A72" s="147">
        <f>1+A71</f>
        <v>59</v>
      </c>
      <c r="B72" s="66" t="s">
        <v>25190</v>
      </c>
      <c r="C72" s="66" t="s">
        <v>25191</v>
      </c>
      <c r="D72" s="1144" t="s">
        <v>25192</v>
      </c>
      <c r="E72" s="390">
        <v>1900000</v>
      </c>
      <c r="F72" s="66" t="s">
        <v>118</v>
      </c>
      <c r="I72" s="739"/>
    </row>
    <row r="73" spans="1:9" s="170" customFormat="1" ht="63">
      <c r="A73" s="147">
        <f>1+A72</f>
        <v>60</v>
      </c>
      <c r="B73" s="66" t="s">
        <v>25193</v>
      </c>
      <c r="C73" s="66" t="s">
        <v>25194</v>
      </c>
      <c r="D73" s="1130" t="s">
        <v>25195</v>
      </c>
      <c r="E73" s="390">
        <v>500000</v>
      </c>
      <c r="F73" s="66" t="s">
        <v>118</v>
      </c>
      <c r="I73" s="739"/>
    </row>
    <row r="74" spans="1:9" s="170" customFormat="1">
      <c r="A74" s="147"/>
      <c r="B74" s="2192" t="s">
        <v>8292</v>
      </c>
      <c r="C74" s="2194"/>
      <c r="D74" s="1130"/>
      <c r="E74" s="390"/>
      <c r="F74" s="66"/>
      <c r="I74" s="739"/>
    </row>
    <row r="75" spans="1:9" s="170" customFormat="1" ht="63">
      <c r="A75" s="147">
        <v>61</v>
      </c>
      <c r="B75" s="1130" t="s">
        <v>25199</v>
      </c>
      <c r="C75" s="147" t="s">
        <v>25200</v>
      </c>
      <c r="D75" s="1142" t="s">
        <v>25201</v>
      </c>
      <c r="E75" s="390">
        <v>1500000</v>
      </c>
      <c r="F75" s="66" t="s">
        <v>118</v>
      </c>
      <c r="I75" s="739"/>
    </row>
    <row r="76" spans="1:9" s="170" customFormat="1">
      <c r="A76" s="147"/>
      <c r="B76" s="2192" t="s">
        <v>9771</v>
      </c>
      <c r="C76" s="2193"/>
      <c r="D76" s="2194"/>
      <c r="E76" s="1131">
        <f>SUM(E6:E75)</f>
        <v>108240875.52000001</v>
      </c>
      <c r="F76" s="66"/>
      <c r="I76" s="739"/>
    </row>
    <row r="77" spans="1:9" s="170" customFormat="1" ht="87.75" customHeight="1">
      <c r="A77" s="2143" t="s">
        <v>1391</v>
      </c>
      <c r="B77" s="2143"/>
      <c r="C77" s="2143"/>
      <c r="D77" s="2143" t="s">
        <v>1392</v>
      </c>
      <c r="E77" s="2143"/>
      <c r="F77" s="2143"/>
      <c r="I77" s="739"/>
    </row>
    <row r="84" spans="1:6" ht="94.5">
      <c r="A84" s="147">
        <f>1+A53</f>
        <v>43</v>
      </c>
      <c r="B84" s="1130" t="s">
        <v>25139</v>
      </c>
      <c r="C84" s="147" t="s">
        <v>25140</v>
      </c>
      <c r="D84" s="1129" t="s">
        <v>25141</v>
      </c>
      <c r="E84" s="390">
        <v>300000</v>
      </c>
      <c r="F84" s="66" t="s">
        <v>118</v>
      </c>
    </row>
    <row r="85" spans="1:6" ht="78.75">
      <c r="A85" s="147">
        <v>62</v>
      </c>
      <c r="B85" s="1130" t="s">
        <v>25196</v>
      </c>
      <c r="C85" s="147" t="s">
        <v>25197</v>
      </c>
      <c r="D85" s="1130" t="s">
        <v>25198</v>
      </c>
      <c r="E85" s="390">
        <v>500000</v>
      </c>
      <c r="F85" s="66" t="s">
        <v>118</v>
      </c>
    </row>
  </sheetData>
  <mergeCells count="13">
    <mergeCell ref="A1:F1"/>
    <mergeCell ref="A2:F2"/>
    <mergeCell ref="A3:F3"/>
    <mergeCell ref="B5:D5"/>
    <mergeCell ref="B18:D18"/>
    <mergeCell ref="B76:D76"/>
    <mergeCell ref="A77:C77"/>
    <mergeCell ref="D77:F77"/>
    <mergeCell ref="B24:C24"/>
    <mergeCell ref="B26:C26"/>
    <mergeCell ref="B55:C55"/>
    <mergeCell ref="B69:C69"/>
    <mergeCell ref="B74:C74"/>
  </mergeCells>
  <pageMargins left="0.7" right="0.7" top="0.75" bottom="0.75" header="0.3" footer="0.3"/>
  <pageSetup orientation="landscape" r:id="rId1"/>
  <headerFooter>
    <oddFooter>Page &amp;P of &amp;N</oddFooter>
  </headerFooter>
</worksheet>
</file>

<file path=xl/worksheets/sheet261.xml><?xml version="1.0" encoding="utf-8"?>
<worksheet xmlns="http://schemas.openxmlformats.org/spreadsheetml/2006/main" xmlns:r="http://schemas.openxmlformats.org/officeDocument/2006/relationships">
  <sheetPr>
    <tabColor theme="5" tint="-0.499984740745262"/>
  </sheetPr>
  <dimension ref="A1:H106"/>
  <sheetViews>
    <sheetView topLeftCell="A94" workbookViewId="0">
      <selection activeCell="C103" sqref="C103"/>
    </sheetView>
  </sheetViews>
  <sheetFormatPr defaultRowHeight="15.75"/>
  <cols>
    <col min="1" max="1" width="7.5703125" style="170" customWidth="1"/>
    <col min="2" max="2" width="14.5703125" style="170" customWidth="1"/>
    <col min="3" max="3" width="42.28515625" style="1139" customWidth="1"/>
    <col min="4" max="4" width="26" style="170" customWidth="1"/>
    <col min="5" max="5" width="20.5703125" style="872" customWidth="1"/>
    <col min="6" max="6" width="10.42578125" style="1139" customWidth="1"/>
    <col min="7" max="16384" width="9.140625" style="603"/>
  </cols>
  <sheetData>
    <row r="1" spans="1:6">
      <c r="A1" s="2234" t="s">
        <v>11134</v>
      </c>
      <c r="B1" s="2234"/>
      <c r="C1" s="2234"/>
      <c r="D1" s="2234"/>
      <c r="E1" s="2234"/>
      <c r="F1" s="2234"/>
    </row>
    <row r="2" spans="1:6">
      <c r="A2" s="2234" t="s">
        <v>25202</v>
      </c>
      <c r="B2" s="2234"/>
      <c r="C2" s="2234"/>
      <c r="D2" s="2234"/>
      <c r="E2" s="2234"/>
      <c r="F2" s="2234"/>
    </row>
    <row r="3" spans="1:6">
      <c r="A3" s="2234" t="s">
        <v>6436</v>
      </c>
      <c r="B3" s="2234"/>
      <c r="C3" s="2234"/>
      <c r="D3" s="2234"/>
      <c r="E3" s="2234"/>
      <c r="F3" s="2234"/>
    </row>
    <row r="4" spans="1:6" ht="31.5">
      <c r="A4" s="377" t="s">
        <v>134</v>
      </c>
      <c r="B4" s="377" t="s">
        <v>135</v>
      </c>
      <c r="C4" s="56" t="s">
        <v>0</v>
      </c>
      <c r="D4" s="377" t="s">
        <v>136</v>
      </c>
      <c r="E4" s="388" t="s">
        <v>137</v>
      </c>
      <c r="F4" s="56" t="s">
        <v>1646</v>
      </c>
    </row>
    <row r="5" spans="1:6">
      <c r="A5" s="377"/>
      <c r="B5" s="2195" t="s">
        <v>139</v>
      </c>
      <c r="C5" s="2195"/>
      <c r="D5" s="377"/>
      <c r="E5" s="388"/>
      <c r="F5" s="56"/>
    </row>
    <row r="6" spans="1:6" ht="31.5">
      <c r="A6" s="147">
        <v>1</v>
      </c>
      <c r="B6" s="147" t="s">
        <v>3372</v>
      </c>
      <c r="C6" s="66" t="s">
        <v>25425</v>
      </c>
      <c r="D6" s="147" t="s">
        <v>14287</v>
      </c>
      <c r="E6" s="390">
        <v>2279200</v>
      </c>
      <c r="F6" s="66" t="s">
        <v>118</v>
      </c>
    </row>
    <row r="7" spans="1:6" ht="78.75">
      <c r="A7" s="147">
        <f>A6+1</f>
        <v>2</v>
      </c>
      <c r="B7" s="147" t="s">
        <v>1423</v>
      </c>
      <c r="C7" s="66" t="s">
        <v>25423</v>
      </c>
      <c r="D7" s="147" t="s">
        <v>240</v>
      </c>
      <c r="E7" s="390">
        <v>2614091.61</v>
      </c>
      <c r="F7" s="66" t="s">
        <v>118</v>
      </c>
    </row>
    <row r="8" spans="1:6" ht="31.5">
      <c r="A8" s="147">
        <f t="shared" ref="A8:A71" si="0">A7+1</f>
        <v>3</v>
      </c>
      <c r="B8" s="147" t="s">
        <v>468</v>
      </c>
      <c r="C8" s="66" t="s">
        <v>25422</v>
      </c>
      <c r="D8" s="147" t="s">
        <v>794</v>
      </c>
      <c r="E8" s="390">
        <v>15000</v>
      </c>
      <c r="F8" s="66" t="s">
        <v>118</v>
      </c>
    </row>
    <row r="9" spans="1:6" ht="31.5">
      <c r="A9" s="147">
        <f t="shared" si="0"/>
        <v>4</v>
      </c>
      <c r="B9" s="147" t="s">
        <v>10</v>
      </c>
      <c r="C9" s="66" t="s">
        <v>25421</v>
      </c>
      <c r="D9" s="147" t="s">
        <v>580</v>
      </c>
      <c r="E9" s="390">
        <v>58800</v>
      </c>
      <c r="F9" s="66" t="s">
        <v>118</v>
      </c>
    </row>
    <row r="10" spans="1:6" ht="63">
      <c r="A10" s="147">
        <f t="shared" si="0"/>
        <v>5</v>
      </c>
      <c r="B10" s="147" t="s">
        <v>1426</v>
      </c>
      <c r="C10" s="66" t="s">
        <v>25424</v>
      </c>
      <c r="D10" s="147" t="s">
        <v>14081</v>
      </c>
      <c r="E10" s="390">
        <v>1248000</v>
      </c>
      <c r="F10" s="66" t="s">
        <v>118</v>
      </c>
    </row>
    <row r="11" spans="1:6" ht="20.25" customHeight="1">
      <c r="A11" s="147"/>
      <c r="B11" s="2192" t="s">
        <v>143</v>
      </c>
      <c r="C11" s="2194"/>
      <c r="D11" s="147"/>
      <c r="E11" s="390"/>
      <c r="F11" s="66"/>
    </row>
    <row r="12" spans="1:6" ht="63">
      <c r="A12" s="147">
        <f>A10+1</f>
        <v>6</v>
      </c>
      <c r="B12" s="147" t="s">
        <v>195</v>
      </c>
      <c r="C12" s="66" t="s">
        <v>25497</v>
      </c>
      <c r="D12" s="147" t="s">
        <v>196</v>
      </c>
      <c r="E12" s="390">
        <v>5738993.4500000002</v>
      </c>
      <c r="F12" s="66" t="s">
        <v>118</v>
      </c>
    </row>
    <row r="13" spans="1:6">
      <c r="A13" s="147"/>
      <c r="B13" s="2192" t="s">
        <v>14124</v>
      </c>
      <c r="C13" s="2193"/>
      <c r="D13" s="2194"/>
      <c r="E13" s="390"/>
      <c r="F13" s="66"/>
    </row>
    <row r="14" spans="1:6" ht="78.75">
      <c r="A14" s="147">
        <f>A12+1</f>
        <v>7</v>
      </c>
      <c r="B14" s="147" t="s">
        <v>1423</v>
      </c>
      <c r="C14" s="66" t="s">
        <v>25426</v>
      </c>
      <c r="D14" s="147" t="s">
        <v>25203</v>
      </c>
      <c r="E14" s="390">
        <v>1099056.46</v>
      </c>
      <c r="F14" s="66" t="s">
        <v>118</v>
      </c>
    </row>
    <row r="15" spans="1:6" ht="47.25">
      <c r="A15" s="147">
        <f t="shared" si="0"/>
        <v>8</v>
      </c>
      <c r="B15" s="147" t="s">
        <v>1426</v>
      </c>
      <c r="C15" s="66" t="s">
        <v>25427</v>
      </c>
      <c r="D15" s="147" t="s">
        <v>25204</v>
      </c>
      <c r="E15" s="390">
        <v>1000000</v>
      </c>
      <c r="F15" s="66" t="s">
        <v>118</v>
      </c>
    </row>
    <row r="16" spans="1:6" ht="63">
      <c r="A16" s="147">
        <f t="shared" si="0"/>
        <v>9</v>
      </c>
      <c r="B16" s="147" t="s">
        <v>25205</v>
      </c>
      <c r="C16" s="66" t="s">
        <v>25428</v>
      </c>
      <c r="D16" s="147" t="s">
        <v>10798</v>
      </c>
      <c r="E16" s="390">
        <v>1000000</v>
      </c>
      <c r="F16" s="66" t="s">
        <v>118</v>
      </c>
    </row>
    <row r="17" spans="1:8">
      <c r="A17" s="147"/>
      <c r="B17" s="377" t="s">
        <v>2271</v>
      </c>
      <c r="C17" s="66"/>
      <c r="D17" s="147"/>
      <c r="E17" s="390"/>
      <c r="F17" s="66"/>
    </row>
    <row r="18" spans="1:8" ht="47.25">
      <c r="A18" s="147">
        <f>A16+1</f>
        <v>10</v>
      </c>
      <c r="B18" s="147" t="s">
        <v>9067</v>
      </c>
      <c r="C18" s="66" t="s">
        <v>25206</v>
      </c>
      <c r="D18" s="147" t="s">
        <v>25207</v>
      </c>
      <c r="E18" s="390">
        <v>2066037.64</v>
      </c>
      <c r="F18" s="66" t="s">
        <v>118</v>
      </c>
    </row>
    <row r="19" spans="1:8">
      <c r="A19" s="147"/>
      <c r="B19" s="377" t="s">
        <v>593</v>
      </c>
      <c r="C19" s="66"/>
      <c r="D19" s="147"/>
      <c r="E19" s="390"/>
      <c r="F19" s="66"/>
    </row>
    <row r="20" spans="1:8" ht="47.25">
      <c r="A20" s="147">
        <f>A18+1</f>
        <v>11</v>
      </c>
      <c r="B20" s="147" t="s">
        <v>1921</v>
      </c>
      <c r="C20" s="66" t="s">
        <v>25208</v>
      </c>
      <c r="D20" s="147" t="s">
        <v>25209</v>
      </c>
      <c r="E20" s="390">
        <v>22155658.719999999</v>
      </c>
      <c r="F20" s="66" t="s">
        <v>118</v>
      </c>
    </row>
    <row r="21" spans="1:8" ht="47.25">
      <c r="A21" s="147">
        <f t="shared" si="0"/>
        <v>12</v>
      </c>
      <c r="B21" s="147" t="s">
        <v>25210</v>
      </c>
      <c r="C21" s="66" t="s">
        <v>25211</v>
      </c>
      <c r="D21" s="147" t="s">
        <v>5982</v>
      </c>
      <c r="E21" s="390">
        <v>8000000</v>
      </c>
      <c r="F21" s="66" t="s">
        <v>118</v>
      </c>
      <c r="H21" s="607"/>
    </row>
    <row r="22" spans="1:8">
      <c r="A22" s="147"/>
      <c r="B22" s="2192" t="s">
        <v>810</v>
      </c>
      <c r="C22" s="2194"/>
      <c r="D22" s="147"/>
      <c r="E22" s="390"/>
      <c r="F22" s="66"/>
      <c r="H22" s="607"/>
    </row>
    <row r="23" spans="1:8" ht="110.25">
      <c r="A23" s="147">
        <f>A21+1</f>
        <v>13</v>
      </c>
      <c r="B23" s="147" t="s">
        <v>25212</v>
      </c>
      <c r="C23" s="66" t="s">
        <v>25429</v>
      </c>
      <c r="D23" s="147" t="s">
        <v>25213</v>
      </c>
      <c r="E23" s="390">
        <v>800000</v>
      </c>
      <c r="F23" s="66" t="s">
        <v>4</v>
      </c>
      <c r="H23" s="607"/>
    </row>
    <row r="24" spans="1:8" ht="78.75">
      <c r="A24" s="147">
        <f t="shared" si="0"/>
        <v>14</v>
      </c>
      <c r="B24" s="147" t="s">
        <v>25214</v>
      </c>
      <c r="C24" s="66" t="s">
        <v>25430</v>
      </c>
      <c r="D24" s="147" t="s">
        <v>25215</v>
      </c>
      <c r="E24" s="390">
        <v>800000</v>
      </c>
      <c r="F24" s="66" t="s">
        <v>110</v>
      </c>
      <c r="H24" s="607"/>
    </row>
    <row r="25" spans="1:8" ht="110.25">
      <c r="A25" s="147">
        <f t="shared" si="0"/>
        <v>15</v>
      </c>
      <c r="B25" s="147" t="s">
        <v>25216</v>
      </c>
      <c r="C25" s="66" t="s">
        <v>25431</v>
      </c>
      <c r="D25" s="147" t="s">
        <v>25213</v>
      </c>
      <c r="E25" s="390">
        <v>800000</v>
      </c>
      <c r="F25" s="66" t="s">
        <v>763</v>
      </c>
    </row>
    <row r="26" spans="1:8" ht="47.25">
      <c r="A26" s="147">
        <f t="shared" si="0"/>
        <v>16</v>
      </c>
      <c r="B26" s="147" t="s">
        <v>25217</v>
      </c>
      <c r="C26" s="66" t="s">
        <v>25432</v>
      </c>
      <c r="D26" s="147" t="s">
        <v>4517</v>
      </c>
      <c r="E26" s="390">
        <v>800000</v>
      </c>
      <c r="F26" s="66" t="s">
        <v>4</v>
      </c>
    </row>
    <row r="27" spans="1:8" ht="110.25">
      <c r="A27" s="147">
        <f t="shared" si="0"/>
        <v>17</v>
      </c>
      <c r="B27" s="147" t="s">
        <v>25218</v>
      </c>
      <c r="C27" s="66" t="s">
        <v>25433</v>
      </c>
      <c r="D27" s="147" t="s">
        <v>25219</v>
      </c>
      <c r="E27" s="390">
        <v>800000</v>
      </c>
      <c r="F27" s="66" t="s">
        <v>4</v>
      </c>
    </row>
    <row r="28" spans="1:8" ht="47.25">
      <c r="A28" s="147">
        <f t="shared" si="0"/>
        <v>18</v>
      </c>
      <c r="B28" s="147" t="s">
        <v>25220</v>
      </c>
      <c r="C28" s="66" t="s">
        <v>25434</v>
      </c>
      <c r="D28" s="147" t="s">
        <v>4517</v>
      </c>
      <c r="E28" s="390">
        <v>1000000</v>
      </c>
      <c r="F28" s="66" t="s">
        <v>4</v>
      </c>
    </row>
    <row r="29" spans="1:8" ht="78.75">
      <c r="A29" s="147">
        <f t="shared" si="0"/>
        <v>19</v>
      </c>
      <c r="B29" s="147" t="s">
        <v>25221</v>
      </c>
      <c r="C29" s="66" t="s">
        <v>25435</v>
      </c>
      <c r="D29" s="147" t="s">
        <v>25222</v>
      </c>
      <c r="E29" s="390">
        <v>1000000</v>
      </c>
      <c r="F29" s="66" t="s">
        <v>4</v>
      </c>
    </row>
    <row r="30" spans="1:8" ht="47.25">
      <c r="A30" s="147">
        <f t="shared" si="0"/>
        <v>20</v>
      </c>
      <c r="B30" s="147" t="s">
        <v>25223</v>
      </c>
      <c r="C30" s="66" t="s">
        <v>25436</v>
      </c>
      <c r="D30" s="147" t="s">
        <v>4517</v>
      </c>
      <c r="E30" s="390">
        <v>1000000</v>
      </c>
      <c r="F30" s="66" t="s">
        <v>4</v>
      </c>
    </row>
    <row r="31" spans="1:8" ht="94.5">
      <c r="A31" s="147">
        <f t="shared" si="0"/>
        <v>21</v>
      </c>
      <c r="B31" s="147" t="s">
        <v>25224</v>
      </c>
      <c r="C31" s="66" t="s">
        <v>25437</v>
      </c>
      <c r="D31" s="147" t="s">
        <v>25225</v>
      </c>
      <c r="E31" s="390">
        <v>800000</v>
      </c>
      <c r="F31" s="66" t="s">
        <v>4</v>
      </c>
    </row>
    <row r="32" spans="1:8" ht="110.25">
      <c r="A32" s="147">
        <f t="shared" si="0"/>
        <v>22</v>
      </c>
      <c r="B32" s="147" t="s">
        <v>25226</v>
      </c>
      <c r="C32" s="66" t="s">
        <v>25438</v>
      </c>
      <c r="D32" s="147" t="s">
        <v>25227</v>
      </c>
      <c r="E32" s="390">
        <v>800000</v>
      </c>
      <c r="F32" s="66" t="s">
        <v>4</v>
      </c>
    </row>
    <row r="33" spans="1:6" ht="78.75">
      <c r="A33" s="147">
        <f t="shared" si="0"/>
        <v>23</v>
      </c>
      <c r="B33" s="147" t="s">
        <v>25228</v>
      </c>
      <c r="C33" s="66" t="s">
        <v>25439</v>
      </c>
      <c r="D33" s="147" t="s">
        <v>25229</v>
      </c>
      <c r="E33" s="390">
        <v>800000</v>
      </c>
      <c r="F33" s="66" t="s">
        <v>118</v>
      </c>
    </row>
    <row r="34" spans="1:6" ht="47.25">
      <c r="A34" s="147">
        <f t="shared" si="0"/>
        <v>24</v>
      </c>
      <c r="B34" s="147" t="s">
        <v>25230</v>
      </c>
      <c r="C34" s="66" t="s">
        <v>25440</v>
      </c>
      <c r="D34" s="147" t="s">
        <v>4517</v>
      </c>
      <c r="E34" s="390">
        <v>800000</v>
      </c>
      <c r="F34" s="66" t="s">
        <v>118</v>
      </c>
    </row>
    <row r="35" spans="1:6" ht="31.5">
      <c r="A35" s="147">
        <f t="shared" si="0"/>
        <v>25</v>
      </c>
      <c r="B35" s="147" t="s">
        <v>25231</v>
      </c>
      <c r="C35" s="66" t="s">
        <v>25441</v>
      </c>
      <c r="D35" s="147" t="s">
        <v>4517</v>
      </c>
      <c r="E35" s="390">
        <v>800000</v>
      </c>
      <c r="F35" s="66" t="s">
        <v>110</v>
      </c>
    </row>
    <row r="36" spans="1:6" ht="78.75">
      <c r="A36" s="147">
        <f t="shared" si="0"/>
        <v>26</v>
      </c>
      <c r="B36" s="147" t="s">
        <v>25232</v>
      </c>
      <c r="C36" s="66" t="s">
        <v>25442</v>
      </c>
      <c r="D36" s="147" t="s">
        <v>25233</v>
      </c>
      <c r="E36" s="390">
        <v>800000</v>
      </c>
      <c r="F36" s="66" t="s">
        <v>4</v>
      </c>
    </row>
    <row r="37" spans="1:6" ht="94.5">
      <c r="A37" s="147">
        <f t="shared" si="0"/>
        <v>27</v>
      </c>
      <c r="B37" s="147" t="s">
        <v>25234</v>
      </c>
      <c r="C37" s="66" t="s">
        <v>25443</v>
      </c>
      <c r="D37" s="147" t="s">
        <v>25235</v>
      </c>
      <c r="E37" s="390">
        <v>1000000</v>
      </c>
      <c r="F37" s="66" t="s">
        <v>4</v>
      </c>
    </row>
    <row r="38" spans="1:6" ht="47.25">
      <c r="A38" s="147">
        <f t="shared" si="0"/>
        <v>28</v>
      </c>
      <c r="B38" s="147" t="s">
        <v>25236</v>
      </c>
      <c r="C38" s="66" t="s">
        <v>25444</v>
      </c>
      <c r="D38" s="147" t="s">
        <v>4517</v>
      </c>
      <c r="E38" s="390">
        <v>1000000</v>
      </c>
      <c r="F38" s="66" t="s">
        <v>4</v>
      </c>
    </row>
    <row r="39" spans="1:6" ht="47.25">
      <c r="A39" s="147">
        <f t="shared" si="0"/>
        <v>29</v>
      </c>
      <c r="B39" s="147" t="s">
        <v>25237</v>
      </c>
      <c r="C39" s="66" t="s">
        <v>25445</v>
      </c>
      <c r="D39" s="147" t="s">
        <v>4517</v>
      </c>
      <c r="E39" s="390">
        <v>1000000</v>
      </c>
      <c r="F39" s="66" t="s">
        <v>4</v>
      </c>
    </row>
    <row r="40" spans="1:6" ht="78.75">
      <c r="A40" s="147">
        <f t="shared" si="0"/>
        <v>30</v>
      </c>
      <c r="B40" s="147" t="s">
        <v>25238</v>
      </c>
      <c r="C40" s="66" t="s">
        <v>25446</v>
      </c>
      <c r="D40" s="147" t="s">
        <v>25239</v>
      </c>
      <c r="E40" s="390">
        <v>800000</v>
      </c>
      <c r="F40" s="66" t="s">
        <v>4</v>
      </c>
    </row>
    <row r="41" spans="1:6" ht="110.25">
      <c r="A41" s="147">
        <f t="shared" si="0"/>
        <v>31</v>
      </c>
      <c r="B41" s="147" t="s">
        <v>25240</v>
      </c>
      <c r="C41" s="66" t="s">
        <v>25447</v>
      </c>
      <c r="D41" s="147" t="s">
        <v>25241</v>
      </c>
      <c r="E41" s="390">
        <v>800000</v>
      </c>
      <c r="F41" s="66" t="s">
        <v>4</v>
      </c>
    </row>
    <row r="42" spans="1:6" ht="110.25">
      <c r="A42" s="147">
        <f t="shared" si="0"/>
        <v>32</v>
      </c>
      <c r="B42" s="147" t="s">
        <v>25242</v>
      </c>
      <c r="C42" s="66" t="s">
        <v>25448</v>
      </c>
      <c r="D42" s="147" t="s">
        <v>25243</v>
      </c>
      <c r="E42" s="390">
        <v>800000</v>
      </c>
      <c r="F42" s="66" t="s">
        <v>4</v>
      </c>
    </row>
    <row r="43" spans="1:6" ht="110.25">
      <c r="A43" s="147">
        <f t="shared" si="0"/>
        <v>33</v>
      </c>
      <c r="B43" s="147" t="s">
        <v>25244</v>
      </c>
      <c r="C43" s="66" t="s">
        <v>25449</v>
      </c>
      <c r="D43" s="147" t="s">
        <v>25243</v>
      </c>
      <c r="E43" s="390">
        <v>800000</v>
      </c>
      <c r="F43" s="66" t="s">
        <v>4</v>
      </c>
    </row>
    <row r="44" spans="1:6" ht="110.25">
      <c r="A44" s="147">
        <f t="shared" si="0"/>
        <v>34</v>
      </c>
      <c r="B44" s="147" t="s">
        <v>25245</v>
      </c>
      <c r="C44" s="66" t="s">
        <v>25450</v>
      </c>
      <c r="D44" s="147" t="s">
        <v>25243</v>
      </c>
      <c r="E44" s="390">
        <v>1000000</v>
      </c>
      <c r="F44" s="66" t="s">
        <v>4</v>
      </c>
    </row>
    <row r="45" spans="1:6" ht="110.25">
      <c r="A45" s="147">
        <f t="shared" si="0"/>
        <v>35</v>
      </c>
      <c r="B45" s="147" t="s">
        <v>25246</v>
      </c>
      <c r="C45" s="66" t="s">
        <v>25451</v>
      </c>
      <c r="D45" s="147" t="s">
        <v>25247</v>
      </c>
      <c r="E45" s="390">
        <v>800000</v>
      </c>
      <c r="F45" s="66" t="s">
        <v>763</v>
      </c>
    </row>
    <row r="46" spans="1:6" ht="110.25">
      <c r="A46" s="147">
        <f t="shared" si="0"/>
        <v>36</v>
      </c>
      <c r="B46" s="147" t="s">
        <v>25248</v>
      </c>
      <c r="C46" s="66" t="s">
        <v>25452</v>
      </c>
      <c r="D46" s="147" t="s">
        <v>25249</v>
      </c>
      <c r="E46" s="390">
        <v>800000</v>
      </c>
      <c r="F46" s="66" t="s">
        <v>4</v>
      </c>
    </row>
    <row r="47" spans="1:6" ht="78.75">
      <c r="A47" s="147">
        <f t="shared" si="0"/>
        <v>37</v>
      </c>
      <c r="B47" s="147" t="s">
        <v>25250</v>
      </c>
      <c r="C47" s="66" t="s">
        <v>25453</v>
      </c>
      <c r="D47" s="147" t="s">
        <v>25251</v>
      </c>
      <c r="E47" s="390">
        <v>800000</v>
      </c>
      <c r="F47" s="66" t="s">
        <v>4</v>
      </c>
    </row>
    <row r="48" spans="1:6" ht="94.5">
      <c r="A48" s="147">
        <f t="shared" si="0"/>
        <v>38</v>
      </c>
      <c r="B48" s="147" t="s">
        <v>25252</v>
      </c>
      <c r="C48" s="66" t="s">
        <v>25454</v>
      </c>
      <c r="D48" s="147" t="s">
        <v>25253</v>
      </c>
      <c r="E48" s="390">
        <v>800000</v>
      </c>
      <c r="F48" s="66" t="s">
        <v>4</v>
      </c>
    </row>
    <row r="49" spans="1:6" ht="94.5">
      <c r="A49" s="147">
        <f t="shared" si="0"/>
        <v>39</v>
      </c>
      <c r="B49" s="147" t="s">
        <v>25254</v>
      </c>
      <c r="C49" s="66" t="s">
        <v>25455</v>
      </c>
      <c r="D49" s="147" t="s">
        <v>25255</v>
      </c>
      <c r="E49" s="390">
        <v>600000</v>
      </c>
      <c r="F49" s="66" t="s">
        <v>583</v>
      </c>
    </row>
    <row r="50" spans="1:6" ht="78.75">
      <c r="A50" s="147">
        <f t="shared" si="0"/>
        <v>40</v>
      </c>
      <c r="B50" s="147" t="s">
        <v>25256</v>
      </c>
      <c r="C50" s="66" t="s">
        <v>25456</v>
      </c>
      <c r="D50" s="147" t="s">
        <v>25257</v>
      </c>
      <c r="E50" s="390">
        <v>200000</v>
      </c>
      <c r="F50" s="66" t="s">
        <v>583</v>
      </c>
    </row>
    <row r="51" spans="1:6" ht="78.75">
      <c r="A51" s="147">
        <f t="shared" si="0"/>
        <v>41</v>
      </c>
      <c r="B51" s="147" t="s">
        <v>25258</v>
      </c>
      <c r="C51" s="66" t="s">
        <v>25457</v>
      </c>
      <c r="D51" s="147" t="s">
        <v>25259</v>
      </c>
      <c r="E51" s="390">
        <v>100000</v>
      </c>
      <c r="F51" s="66" t="s">
        <v>583</v>
      </c>
    </row>
    <row r="52" spans="1:6" ht="94.5">
      <c r="A52" s="147">
        <f t="shared" si="0"/>
        <v>42</v>
      </c>
      <c r="B52" s="147" t="s">
        <v>25260</v>
      </c>
      <c r="C52" s="66" t="s">
        <v>25458</v>
      </c>
      <c r="D52" s="147" t="s">
        <v>25261</v>
      </c>
      <c r="E52" s="390">
        <v>300000</v>
      </c>
      <c r="F52" s="66" t="s">
        <v>23767</v>
      </c>
    </row>
    <row r="53" spans="1:6" ht="110.25">
      <c r="A53" s="147">
        <f t="shared" si="0"/>
        <v>43</v>
      </c>
      <c r="B53" s="147" t="s">
        <v>25262</v>
      </c>
      <c r="C53" s="66" t="s">
        <v>25459</v>
      </c>
      <c r="D53" s="147" t="s">
        <v>25241</v>
      </c>
      <c r="E53" s="202">
        <v>800000</v>
      </c>
      <c r="F53" s="66" t="s">
        <v>4</v>
      </c>
    </row>
    <row r="54" spans="1:6" ht="110.25">
      <c r="A54" s="147">
        <f t="shared" si="0"/>
        <v>44</v>
      </c>
      <c r="B54" s="147" t="s">
        <v>25263</v>
      </c>
      <c r="C54" s="66" t="s">
        <v>25460</v>
      </c>
      <c r="D54" s="147" t="s">
        <v>25264</v>
      </c>
      <c r="E54" s="202">
        <v>700000</v>
      </c>
      <c r="F54" s="66" t="s">
        <v>4</v>
      </c>
    </row>
    <row r="55" spans="1:6" ht="110.25">
      <c r="A55" s="147">
        <f t="shared" si="0"/>
        <v>45</v>
      </c>
      <c r="B55" s="147" t="s">
        <v>25265</v>
      </c>
      <c r="C55" s="66" t="s">
        <v>25461</v>
      </c>
      <c r="D55" s="147" t="s">
        <v>25266</v>
      </c>
      <c r="E55" s="202">
        <v>700000</v>
      </c>
      <c r="F55" s="66" t="s">
        <v>4</v>
      </c>
    </row>
    <row r="56" spans="1:6" ht="78.75">
      <c r="A56" s="147">
        <f t="shared" si="0"/>
        <v>46</v>
      </c>
      <c r="B56" s="147" t="s">
        <v>25267</v>
      </c>
      <c r="C56" s="66" t="s">
        <v>25462</v>
      </c>
      <c r="D56" s="147" t="s">
        <v>25268</v>
      </c>
      <c r="E56" s="202">
        <v>500000</v>
      </c>
      <c r="F56" s="66" t="s">
        <v>118</v>
      </c>
    </row>
    <row r="57" spans="1:6" ht="78.75">
      <c r="A57" s="147">
        <f t="shared" si="0"/>
        <v>47</v>
      </c>
      <c r="B57" s="147" t="s">
        <v>25269</v>
      </c>
      <c r="C57" s="66" t="s">
        <v>25463</v>
      </c>
      <c r="D57" s="147" t="s">
        <v>25270</v>
      </c>
      <c r="E57" s="202">
        <v>500000</v>
      </c>
      <c r="F57" s="66" t="s">
        <v>4</v>
      </c>
    </row>
    <row r="58" spans="1:6" ht="110.25">
      <c r="A58" s="147">
        <f t="shared" si="0"/>
        <v>48</v>
      </c>
      <c r="B58" s="147" t="s">
        <v>25271</v>
      </c>
      <c r="C58" s="66" t="s">
        <v>25464</v>
      </c>
      <c r="D58" s="147" t="s">
        <v>25241</v>
      </c>
      <c r="E58" s="202">
        <v>800000</v>
      </c>
      <c r="F58" s="66" t="s">
        <v>4</v>
      </c>
    </row>
    <row r="59" spans="1:6" ht="94.5">
      <c r="A59" s="147">
        <f t="shared" si="0"/>
        <v>49</v>
      </c>
      <c r="B59" s="147" t="s">
        <v>25272</v>
      </c>
      <c r="C59" s="66" t="s">
        <v>25465</v>
      </c>
      <c r="D59" s="147" t="s">
        <v>25273</v>
      </c>
      <c r="E59" s="202">
        <v>500000</v>
      </c>
      <c r="F59" s="66" t="s">
        <v>118</v>
      </c>
    </row>
    <row r="60" spans="1:6" ht="110.25">
      <c r="A60" s="147">
        <f t="shared" si="0"/>
        <v>50</v>
      </c>
      <c r="B60" s="147" t="s">
        <v>25274</v>
      </c>
      <c r="C60" s="66" t="s">
        <v>25466</v>
      </c>
      <c r="D60" s="147" t="s">
        <v>25275</v>
      </c>
      <c r="E60" s="202">
        <v>500000</v>
      </c>
      <c r="F60" s="66" t="s">
        <v>118</v>
      </c>
    </row>
    <row r="61" spans="1:6" ht="110.25">
      <c r="A61" s="147">
        <f t="shared" si="0"/>
        <v>51</v>
      </c>
      <c r="B61" s="147" t="s">
        <v>25276</v>
      </c>
      <c r="C61" s="66" t="s">
        <v>25467</v>
      </c>
      <c r="D61" s="147" t="s">
        <v>25277</v>
      </c>
      <c r="E61" s="202">
        <v>300000</v>
      </c>
      <c r="F61" s="66" t="s">
        <v>118</v>
      </c>
    </row>
    <row r="62" spans="1:6" ht="94.5">
      <c r="A62" s="147">
        <v>52</v>
      </c>
      <c r="B62" s="147" t="s">
        <v>25278</v>
      </c>
      <c r="C62" s="66" t="s">
        <v>25468</v>
      </c>
      <c r="D62" s="147" t="s">
        <v>25279</v>
      </c>
      <c r="E62" s="202">
        <v>650000</v>
      </c>
      <c r="F62" s="66" t="s">
        <v>118</v>
      </c>
    </row>
    <row r="63" spans="1:6">
      <c r="A63" s="147"/>
      <c r="B63" s="2192" t="s">
        <v>535</v>
      </c>
      <c r="C63" s="2194"/>
      <c r="D63" s="147"/>
      <c r="E63" s="202"/>
      <c r="F63" s="66"/>
    </row>
    <row r="64" spans="1:6" ht="126">
      <c r="A64" s="147">
        <v>53</v>
      </c>
      <c r="B64" s="147" t="s">
        <v>25280</v>
      </c>
      <c r="C64" s="66" t="s">
        <v>25469</v>
      </c>
      <c r="D64" s="147" t="s">
        <v>25281</v>
      </c>
      <c r="E64" s="390">
        <v>800000</v>
      </c>
      <c r="F64" s="66" t="s">
        <v>118</v>
      </c>
    </row>
    <row r="65" spans="1:6" ht="110.25">
      <c r="A65" s="147">
        <f t="shared" si="0"/>
        <v>54</v>
      </c>
      <c r="B65" s="147" t="s">
        <v>25282</v>
      </c>
      <c r="C65" s="66" t="s">
        <v>25470</v>
      </c>
      <c r="D65" s="147" t="s">
        <v>25283</v>
      </c>
      <c r="E65" s="390">
        <v>800000</v>
      </c>
      <c r="F65" s="66" t="s">
        <v>4</v>
      </c>
    </row>
    <row r="66" spans="1:6" ht="110.25">
      <c r="A66" s="147">
        <f t="shared" si="0"/>
        <v>55</v>
      </c>
      <c r="B66" s="147" t="s">
        <v>25284</v>
      </c>
      <c r="C66" s="66" t="s">
        <v>25471</v>
      </c>
      <c r="D66" s="147" t="s">
        <v>25285</v>
      </c>
      <c r="E66" s="390">
        <v>800000</v>
      </c>
      <c r="F66" s="66" t="s">
        <v>4</v>
      </c>
    </row>
    <row r="67" spans="1:6" ht="110.25">
      <c r="A67" s="147">
        <f t="shared" si="0"/>
        <v>56</v>
      </c>
      <c r="B67" s="147" t="s">
        <v>25286</v>
      </c>
      <c r="C67" s="66" t="s">
        <v>25472</v>
      </c>
      <c r="D67" s="147" t="s">
        <v>25283</v>
      </c>
      <c r="E67" s="390">
        <v>800000</v>
      </c>
      <c r="F67" s="66" t="s">
        <v>4</v>
      </c>
    </row>
    <row r="68" spans="1:6" ht="110.25">
      <c r="A68" s="147">
        <f t="shared" si="0"/>
        <v>57</v>
      </c>
      <c r="B68" s="147" t="s">
        <v>25287</v>
      </c>
      <c r="C68" s="66" t="s">
        <v>25473</v>
      </c>
      <c r="D68" s="147" t="s">
        <v>25288</v>
      </c>
      <c r="E68" s="390">
        <v>1000000</v>
      </c>
      <c r="F68" s="66" t="s">
        <v>763</v>
      </c>
    </row>
    <row r="69" spans="1:6" ht="63">
      <c r="A69" s="147">
        <f t="shared" si="0"/>
        <v>58</v>
      </c>
      <c r="B69" s="147" t="s">
        <v>25289</v>
      </c>
      <c r="C69" s="66" t="s">
        <v>25474</v>
      </c>
      <c r="D69" s="147" t="s">
        <v>4517</v>
      </c>
      <c r="E69" s="390">
        <v>800000</v>
      </c>
      <c r="F69" s="66" t="s">
        <v>2914</v>
      </c>
    </row>
    <row r="70" spans="1:6" ht="94.5">
      <c r="A70" s="147">
        <f t="shared" si="0"/>
        <v>59</v>
      </c>
      <c r="B70" s="147" t="s">
        <v>25290</v>
      </c>
      <c r="C70" s="66" t="s">
        <v>25475</v>
      </c>
      <c r="D70" s="147" t="s">
        <v>25291</v>
      </c>
      <c r="E70" s="390">
        <v>800000</v>
      </c>
      <c r="F70" s="66" t="s">
        <v>583</v>
      </c>
    </row>
    <row r="71" spans="1:6" ht="94.5">
      <c r="A71" s="147">
        <f t="shared" si="0"/>
        <v>60</v>
      </c>
      <c r="B71" s="147" t="s">
        <v>25292</v>
      </c>
      <c r="C71" s="66" t="s">
        <v>25476</v>
      </c>
      <c r="D71" s="147" t="s">
        <v>25293</v>
      </c>
      <c r="E71" s="390">
        <v>800000</v>
      </c>
      <c r="F71" s="66" t="s">
        <v>583</v>
      </c>
    </row>
    <row r="72" spans="1:6" ht="78.75">
      <c r="A72" s="147">
        <f>A71+1</f>
        <v>61</v>
      </c>
      <c r="B72" s="147" t="s">
        <v>25294</v>
      </c>
      <c r="C72" s="66" t="s">
        <v>25477</v>
      </c>
      <c r="D72" s="147" t="s">
        <v>25295</v>
      </c>
      <c r="E72" s="390">
        <v>700000</v>
      </c>
      <c r="F72" s="66" t="s">
        <v>583</v>
      </c>
    </row>
    <row r="73" spans="1:6" ht="47.25">
      <c r="A73" s="147">
        <f>A72+1</f>
        <v>62</v>
      </c>
      <c r="B73" s="147" t="s">
        <v>25296</v>
      </c>
      <c r="C73" s="66" t="s">
        <v>25478</v>
      </c>
      <c r="D73" s="147" t="s">
        <v>25297</v>
      </c>
      <c r="E73" s="390">
        <v>1500000</v>
      </c>
      <c r="F73" s="66" t="s">
        <v>4</v>
      </c>
    </row>
    <row r="74" spans="1:6" ht="110.25">
      <c r="A74" s="147">
        <f>A73+1</f>
        <v>63</v>
      </c>
      <c r="B74" s="147" t="s">
        <v>25298</v>
      </c>
      <c r="C74" s="66" t="s">
        <v>25479</v>
      </c>
      <c r="D74" s="147" t="s">
        <v>25283</v>
      </c>
      <c r="E74" s="390">
        <v>800000</v>
      </c>
      <c r="F74" s="66" t="s">
        <v>4</v>
      </c>
    </row>
    <row r="75" spans="1:6" ht="94.5">
      <c r="A75" s="147">
        <f>A74+1</f>
        <v>64</v>
      </c>
      <c r="B75" s="147" t="s">
        <v>25299</v>
      </c>
      <c r="C75" s="66" t="s">
        <v>25480</v>
      </c>
      <c r="D75" s="147" t="s">
        <v>25273</v>
      </c>
      <c r="E75" s="390">
        <v>500000</v>
      </c>
      <c r="F75" s="66" t="s">
        <v>118</v>
      </c>
    </row>
    <row r="76" spans="1:6" ht="94.5">
      <c r="A76" s="147">
        <f>A75+1</f>
        <v>65</v>
      </c>
      <c r="B76" s="147" t="s">
        <v>25300</v>
      </c>
      <c r="C76" s="66" t="s">
        <v>25481</v>
      </c>
      <c r="D76" s="147" t="s">
        <v>25301</v>
      </c>
      <c r="E76" s="390">
        <v>200000</v>
      </c>
      <c r="F76" s="66" t="s">
        <v>118</v>
      </c>
    </row>
    <row r="77" spans="1:6">
      <c r="A77" s="147"/>
      <c r="B77" s="2192" t="s">
        <v>930</v>
      </c>
      <c r="C77" s="2194"/>
      <c r="D77" s="147"/>
      <c r="E77" s="390"/>
      <c r="F77" s="66"/>
    </row>
    <row r="78" spans="1:6" ht="94.5">
      <c r="A78" s="147">
        <v>66</v>
      </c>
      <c r="B78" s="940" t="s">
        <v>1282</v>
      </c>
      <c r="C78" s="66" t="s">
        <v>25302</v>
      </c>
      <c r="D78" s="147" t="s">
        <v>25499</v>
      </c>
      <c r="E78" s="390">
        <v>150000</v>
      </c>
      <c r="F78" s="66" t="s">
        <v>4</v>
      </c>
    </row>
    <row r="79" spans="1:6">
      <c r="A79" s="147"/>
      <c r="B79" s="1110" t="s">
        <v>662</v>
      </c>
      <c r="C79" s="66"/>
      <c r="D79" s="147"/>
      <c r="E79" s="390"/>
      <c r="F79" s="66"/>
    </row>
    <row r="80" spans="1:6" ht="110.25">
      <c r="A80" s="147">
        <v>67</v>
      </c>
      <c r="B80" s="147" t="s">
        <v>25303</v>
      </c>
      <c r="C80" s="66" t="s">
        <v>25482</v>
      </c>
      <c r="D80" s="147" t="s">
        <v>25304</v>
      </c>
      <c r="E80" s="390">
        <v>800000</v>
      </c>
      <c r="F80" s="66" t="s">
        <v>118</v>
      </c>
    </row>
    <row r="81" spans="1:6" ht="63">
      <c r="A81" s="147">
        <f t="shared" ref="A81:A93" si="1">A80+1</f>
        <v>68</v>
      </c>
      <c r="B81" s="147" t="s">
        <v>25305</v>
      </c>
      <c r="C81" s="66" t="s">
        <v>25483</v>
      </c>
      <c r="D81" s="147" t="s">
        <v>25306</v>
      </c>
      <c r="E81" s="390">
        <v>200000</v>
      </c>
      <c r="F81" s="66" t="s">
        <v>583</v>
      </c>
    </row>
    <row r="82" spans="1:6" ht="126">
      <c r="A82" s="147">
        <f t="shared" si="1"/>
        <v>69</v>
      </c>
      <c r="B82" s="147" t="s">
        <v>25307</v>
      </c>
      <c r="C82" s="66" t="s">
        <v>25484</v>
      </c>
      <c r="D82" s="147" t="s">
        <v>25308</v>
      </c>
      <c r="E82" s="390">
        <v>800000</v>
      </c>
      <c r="F82" s="66" t="s">
        <v>763</v>
      </c>
    </row>
    <row r="83" spans="1:6" ht="126">
      <c r="A83" s="147">
        <f t="shared" si="1"/>
        <v>70</v>
      </c>
      <c r="B83" s="147" t="s">
        <v>25309</v>
      </c>
      <c r="C83" s="66" t="s">
        <v>25485</v>
      </c>
      <c r="D83" s="147" t="s">
        <v>25310</v>
      </c>
      <c r="E83" s="390">
        <v>1000000</v>
      </c>
      <c r="F83" s="66" t="s">
        <v>763</v>
      </c>
    </row>
    <row r="84" spans="1:6" ht="126">
      <c r="A84" s="147">
        <f t="shared" si="1"/>
        <v>71</v>
      </c>
      <c r="B84" s="147" t="s">
        <v>25311</v>
      </c>
      <c r="C84" s="66" t="s">
        <v>25486</v>
      </c>
      <c r="D84" s="147" t="s">
        <v>25308</v>
      </c>
      <c r="E84" s="390">
        <v>800000</v>
      </c>
      <c r="F84" s="66" t="s">
        <v>4</v>
      </c>
    </row>
    <row r="85" spans="1:6" ht="31.5">
      <c r="A85" s="147">
        <f t="shared" si="1"/>
        <v>72</v>
      </c>
      <c r="B85" s="147" t="s">
        <v>25312</v>
      </c>
      <c r="C85" s="66" t="s">
        <v>25487</v>
      </c>
      <c r="D85" s="147" t="s">
        <v>1750</v>
      </c>
      <c r="E85" s="390">
        <v>800000</v>
      </c>
      <c r="F85" s="66" t="s">
        <v>4</v>
      </c>
    </row>
    <row r="86" spans="1:6" ht="126">
      <c r="A86" s="147">
        <f t="shared" si="1"/>
        <v>73</v>
      </c>
      <c r="B86" s="147" t="s">
        <v>25313</v>
      </c>
      <c r="C86" s="66" t="s">
        <v>25488</v>
      </c>
      <c r="D86" s="147" t="s">
        <v>25314</v>
      </c>
      <c r="E86" s="390">
        <v>800000</v>
      </c>
      <c r="F86" s="66" t="s">
        <v>4</v>
      </c>
    </row>
    <row r="87" spans="1:6" ht="31.5">
      <c r="A87" s="147">
        <f t="shared" si="1"/>
        <v>74</v>
      </c>
      <c r="B87" s="147" t="s">
        <v>25315</v>
      </c>
      <c r="C87" s="66" t="s">
        <v>25489</v>
      </c>
      <c r="D87" s="147" t="s">
        <v>1750</v>
      </c>
      <c r="E87" s="390">
        <v>800000</v>
      </c>
      <c r="F87" s="66" t="s">
        <v>763</v>
      </c>
    </row>
    <row r="88" spans="1:6" ht="126">
      <c r="A88" s="147">
        <f t="shared" si="1"/>
        <v>75</v>
      </c>
      <c r="B88" s="147" t="s">
        <v>25316</v>
      </c>
      <c r="C88" s="66" t="s">
        <v>25490</v>
      </c>
      <c r="D88" s="147" t="s">
        <v>25314</v>
      </c>
      <c r="E88" s="390">
        <v>800000</v>
      </c>
      <c r="F88" s="66" t="s">
        <v>4</v>
      </c>
    </row>
    <row r="89" spans="1:6" ht="126">
      <c r="A89" s="147">
        <f t="shared" si="1"/>
        <v>76</v>
      </c>
      <c r="B89" s="147" t="s">
        <v>25317</v>
      </c>
      <c r="C89" s="66" t="s">
        <v>25491</v>
      </c>
      <c r="D89" s="147" t="s">
        <v>25318</v>
      </c>
      <c r="E89" s="390">
        <v>800000</v>
      </c>
      <c r="F89" s="66" t="s">
        <v>4</v>
      </c>
    </row>
    <row r="90" spans="1:6" ht="126">
      <c r="A90" s="147">
        <f t="shared" si="1"/>
        <v>77</v>
      </c>
      <c r="B90" s="147" t="s">
        <v>25319</v>
      </c>
      <c r="C90" s="66" t="s">
        <v>25492</v>
      </c>
      <c r="D90" s="147" t="s">
        <v>25320</v>
      </c>
      <c r="E90" s="390">
        <v>800000</v>
      </c>
      <c r="F90" s="66" t="s">
        <v>4</v>
      </c>
    </row>
    <row r="91" spans="1:6" ht="126">
      <c r="A91" s="147">
        <f t="shared" si="1"/>
        <v>78</v>
      </c>
      <c r="B91" s="147" t="s">
        <v>25321</v>
      </c>
      <c r="C91" s="66" t="s">
        <v>25493</v>
      </c>
      <c r="D91" s="147" t="s">
        <v>25320</v>
      </c>
      <c r="E91" s="390">
        <v>800000</v>
      </c>
      <c r="F91" s="66" t="s">
        <v>4</v>
      </c>
    </row>
    <row r="92" spans="1:6" ht="126">
      <c r="A92" s="147">
        <f t="shared" si="1"/>
        <v>79</v>
      </c>
      <c r="B92" s="147" t="s">
        <v>25322</v>
      </c>
      <c r="C92" s="66" t="s">
        <v>25494</v>
      </c>
      <c r="D92" s="147" t="s">
        <v>25323</v>
      </c>
      <c r="E92" s="390">
        <v>1000000</v>
      </c>
      <c r="F92" s="66" t="s">
        <v>4</v>
      </c>
    </row>
    <row r="93" spans="1:6" ht="110.25">
      <c r="A93" s="147">
        <f t="shared" si="1"/>
        <v>80</v>
      </c>
      <c r="B93" s="147" t="s">
        <v>25324</v>
      </c>
      <c r="C93" s="66" t="s">
        <v>25495</v>
      </c>
      <c r="D93" s="147" t="s">
        <v>25325</v>
      </c>
      <c r="E93" s="390">
        <v>500000</v>
      </c>
      <c r="F93" s="66" t="s">
        <v>118</v>
      </c>
    </row>
    <row r="94" spans="1:6">
      <c r="A94" s="147"/>
      <c r="B94" s="2195" t="s">
        <v>2090</v>
      </c>
      <c r="C94" s="2195"/>
      <c r="D94" s="2195"/>
      <c r="E94" s="388">
        <f>SUM(E6:E93)</f>
        <v>97774837.879999995</v>
      </c>
      <c r="F94" s="66"/>
    </row>
    <row r="95" spans="1:6" s="170" customFormat="1" ht="87.75" customHeight="1">
      <c r="A95" s="2143" t="s">
        <v>1391</v>
      </c>
      <c r="B95" s="2143"/>
      <c r="C95" s="2143"/>
      <c r="D95" s="2143" t="s">
        <v>1392</v>
      </c>
      <c r="E95" s="2143"/>
      <c r="F95" s="2143"/>
    </row>
    <row r="102" spans="1:6" ht="47.25">
      <c r="A102" s="147">
        <f>A93+1</f>
        <v>81</v>
      </c>
      <c r="B102" s="147" t="s">
        <v>25326</v>
      </c>
      <c r="C102" s="66" t="s">
        <v>25496</v>
      </c>
      <c r="D102" s="147" t="s">
        <v>25420</v>
      </c>
      <c r="E102" s="390">
        <v>10000000</v>
      </c>
      <c r="F102" s="66" t="s">
        <v>4</v>
      </c>
    </row>
    <row r="103" spans="1:6" ht="110.25">
      <c r="A103" s="147">
        <v>66</v>
      </c>
      <c r="B103" s="940" t="s">
        <v>1282</v>
      </c>
      <c r="C103" s="66" t="s">
        <v>25302</v>
      </c>
      <c r="D103" s="147" t="s">
        <v>25498</v>
      </c>
      <c r="E103" s="390">
        <v>1266037.6399999999</v>
      </c>
      <c r="F103" s="66" t="s">
        <v>4</v>
      </c>
    </row>
    <row r="104" spans="1:6">
      <c r="E104" s="872">
        <f>SUM(E102:E103)</f>
        <v>11266037.640000001</v>
      </c>
    </row>
    <row r="106" spans="1:6">
      <c r="E106" s="872">
        <f>E104+E94</f>
        <v>109040875.52</v>
      </c>
    </row>
  </sheetData>
  <mergeCells count="12">
    <mergeCell ref="A1:F1"/>
    <mergeCell ref="A2:F2"/>
    <mergeCell ref="A3:F3"/>
    <mergeCell ref="B5:C5"/>
    <mergeCell ref="B13:D13"/>
    <mergeCell ref="B11:C11"/>
    <mergeCell ref="B22:C22"/>
    <mergeCell ref="B63:C63"/>
    <mergeCell ref="B77:C77"/>
    <mergeCell ref="B94:D94"/>
    <mergeCell ref="A95:C95"/>
    <mergeCell ref="D95:F95"/>
  </mergeCells>
  <pageMargins left="0.7" right="0.7" top="0.75" bottom="0.75" header="0.3" footer="0.3"/>
  <pageSetup orientation="landscape" r:id="rId1"/>
  <headerFooter>
    <oddFooter>Page &amp;P of &amp;N</oddFooter>
  </headerFooter>
</worksheet>
</file>

<file path=xl/worksheets/sheet262.xml><?xml version="1.0" encoding="utf-8"?>
<worksheet xmlns="http://schemas.openxmlformats.org/spreadsheetml/2006/main" xmlns:r="http://schemas.openxmlformats.org/officeDocument/2006/relationships">
  <sheetPr>
    <tabColor theme="5" tint="-0.499984740745262"/>
  </sheetPr>
  <dimension ref="A1:F59"/>
  <sheetViews>
    <sheetView workbookViewId="0">
      <selection activeCell="G8" sqref="G8"/>
    </sheetView>
  </sheetViews>
  <sheetFormatPr defaultRowHeight="15"/>
  <cols>
    <col min="1" max="1" width="7" style="12" customWidth="1"/>
    <col min="2" max="2" width="14" style="1786" customWidth="1"/>
    <col min="3" max="3" width="42.140625" style="12" customWidth="1"/>
    <col min="4" max="4" width="25" style="12" customWidth="1"/>
    <col min="5" max="5" width="20.85546875" style="195" customWidth="1"/>
    <col min="6" max="6" width="10.7109375" style="64" customWidth="1"/>
    <col min="7" max="16384" width="9.140625" style="12"/>
  </cols>
  <sheetData>
    <row r="1" spans="1:6" ht="15.75">
      <c r="A1" s="2165" t="s">
        <v>11134</v>
      </c>
      <c r="B1" s="2165"/>
      <c r="C1" s="2165"/>
      <c r="D1" s="2165"/>
      <c r="E1" s="2165"/>
      <c r="F1" s="2165"/>
    </row>
    <row r="2" spans="1:6">
      <c r="A2" s="2379" t="s">
        <v>16274</v>
      </c>
      <c r="B2" s="2379"/>
      <c r="C2" s="2379"/>
      <c r="D2" s="2379"/>
      <c r="E2" s="2379"/>
      <c r="F2" s="2379"/>
    </row>
    <row r="3" spans="1:6" ht="15.75">
      <c r="A3" s="2165" t="s">
        <v>140</v>
      </c>
      <c r="B3" s="2165"/>
      <c r="C3" s="2165"/>
      <c r="D3" s="2165"/>
      <c r="E3" s="2165"/>
      <c r="F3" s="2165"/>
    </row>
    <row r="4" spans="1:6" ht="31.5">
      <c r="A4" s="46" t="s">
        <v>134</v>
      </c>
      <c r="B4" s="173" t="s">
        <v>135</v>
      </c>
      <c r="C4" s="46" t="s">
        <v>0</v>
      </c>
      <c r="D4" s="46" t="s">
        <v>136</v>
      </c>
      <c r="E4" s="620" t="s">
        <v>11136</v>
      </c>
      <c r="F4" s="473" t="s">
        <v>1646</v>
      </c>
    </row>
    <row r="5" spans="1:6" ht="18" customHeight="1">
      <c r="A5" s="46"/>
      <c r="B5" s="2215" t="s">
        <v>139</v>
      </c>
      <c r="C5" s="2216"/>
      <c r="D5" s="46"/>
      <c r="E5" s="620"/>
      <c r="F5" s="473"/>
    </row>
    <row r="6" spans="1:6" ht="34.5" customHeight="1">
      <c r="A6" s="49">
        <v>1</v>
      </c>
      <c r="B6" s="75" t="s">
        <v>789</v>
      </c>
      <c r="C6" s="75" t="s">
        <v>16275</v>
      </c>
      <c r="D6" s="75" t="s">
        <v>239</v>
      </c>
      <c r="E6" s="106">
        <v>2500000</v>
      </c>
      <c r="F6" s="894" t="s">
        <v>118</v>
      </c>
    </row>
    <row r="7" spans="1:6" ht="63.6" customHeight="1">
      <c r="A7" s="49">
        <v>2</v>
      </c>
      <c r="B7" s="75" t="s">
        <v>5</v>
      </c>
      <c r="C7" s="75" t="s">
        <v>16276</v>
      </c>
      <c r="D7" s="75" t="s">
        <v>240</v>
      </c>
      <c r="E7" s="106">
        <v>2379252</v>
      </c>
      <c r="F7" s="894" t="s">
        <v>118</v>
      </c>
    </row>
    <row r="8" spans="1:6" ht="31.5">
      <c r="A8" s="49">
        <v>3</v>
      </c>
      <c r="B8" s="75" t="s">
        <v>7</v>
      </c>
      <c r="C8" s="75" t="s">
        <v>16277</v>
      </c>
      <c r="D8" s="75" t="s">
        <v>9</v>
      </c>
      <c r="E8" s="106">
        <v>60000</v>
      </c>
      <c r="F8" s="894" t="s">
        <v>118</v>
      </c>
    </row>
    <row r="9" spans="1:6" ht="31.5">
      <c r="A9" s="49">
        <v>4</v>
      </c>
      <c r="B9" s="75" t="s">
        <v>10</v>
      </c>
      <c r="C9" s="75" t="s">
        <v>16278</v>
      </c>
      <c r="D9" s="75" t="s">
        <v>175</v>
      </c>
      <c r="E9" s="106">
        <v>80200</v>
      </c>
      <c r="F9" s="894" t="s">
        <v>118</v>
      </c>
    </row>
    <row r="10" spans="1:6" ht="47.25">
      <c r="A10" s="49">
        <v>5</v>
      </c>
      <c r="B10" s="75" t="s">
        <v>12</v>
      </c>
      <c r="C10" s="75" t="s">
        <v>16279</v>
      </c>
      <c r="D10" s="75" t="s">
        <v>14</v>
      </c>
      <c r="E10" s="106">
        <v>1523000</v>
      </c>
      <c r="F10" s="894" t="s">
        <v>118</v>
      </c>
    </row>
    <row r="11" spans="1:6" ht="15.75">
      <c r="A11" s="49"/>
      <c r="B11" s="2577" t="s">
        <v>142</v>
      </c>
      <c r="C11" s="2579"/>
      <c r="D11" s="2580"/>
      <c r="E11" s="106"/>
      <c r="F11" s="894"/>
    </row>
    <row r="12" spans="1:6" ht="78.75">
      <c r="A12" s="49">
        <v>6</v>
      </c>
      <c r="B12" s="75" t="s">
        <v>5</v>
      </c>
      <c r="C12" s="75" t="s">
        <v>16280</v>
      </c>
      <c r="D12" s="75" t="s">
        <v>242</v>
      </c>
      <c r="E12" s="106">
        <v>971226</v>
      </c>
      <c r="F12" s="894" t="s">
        <v>118</v>
      </c>
    </row>
    <row r="13" spans="1:6" ht="47.25">
      <c r="A13" s="49">
        <v>7</v>
      </c>
      <c r="B13" s="75" t="s">
        <v>12</v>
      </c>
      <c r="C13" s="75" t="s">
        <v>16281</v>
      </c>
      <c r="D13" s="75" t="s">
        <v>14</v>
      </c>
      <c r="E13" s="106">
        <v>947040</v>
      </c>
      <c r="F13" s="894" t="s">
        <v>118</v>
      </c>
    </row>
    <row r="14" spans="1:6" ht="63">
      <c r="A14" s="49">
        <v>8</v>
      </c>
      <c r="B14" s="75" t="s">
        <v>17854</v>
      </c>
      <c r="C14" s="75" t="s">
        <v>16282</v>
      </c>
      <c r="D14" s="75" t="s">
        <v>1736</v>
      </c>
      <c r="E14" s="106">
        <v>1352960</v>
      </c>
      <c r="F14" s="894" t="s">
        <v>118</v>
      </c>
    </row>
    <row r="15" spans="1:6" ht="15.75">
      <c r="A15" s="49"/>
      <c r="B15" s="2577" t="s">
        <v>207</v>
      </c>
      <c r="C15" s="2578"/>
      <c r="D15" s="75"/>
      <c r="E15" s="106"/>
      <c r="F15" s="894"/>
    </row>
    <row r="16" spans="1:6" ht="78.75">
      <c r="A16" s="49">
        <v>9</v>
      </c>
      <c r="B16" s="75" t="s">
        <v>475</v>
      </c>
      <c r="C16" s="75" t="s">
        <v>16283</v>
      </c>
      <c r="D16" s="75" t="s">
        <v>196</v>
      </c>
      <c r="E16" s="106">
        <v>5738993.4500000002</v>
      </c>
      <c r="F16" s="894" t="s">
        <v>118</v>
      </c>
    </row>
    <row r="17" spans="1:6" ht="15.75">
      <c r="A17" s="49"/>
      <c r="B17" s="2577" t="s">
        <v>593</v>
      </c>
      <c r="C17" s="2578"/>
      <c r="D17" s="75"/>
      <c r="E17" s="106"/>
      <c r="F17" s="894"/>
    </row>
    <row r="18" spans="1:6" ht="63">
      <c r="A18" s="49">
        <v>10</v>
      </c>
      <c r="B18" s="75" t="s">
        <v>16284</v>
      </c>
      <c r="C18" s="75" t="s">
        <v>16285</v>
      </c>
      <c r="D18" s="75" t="s">
        <v>16286</v>
      </c>
      <c r="E18" s="106">
        <v>15500000</v>
      </c>
      <c r="F18" s="894" t="s">
        <v>118</v>
      </c>
    </row>
    <row r="19" spans="1:6" ht="78.75">
      <c r="A19" s="49">
        <v>11</v>
      </c>
      <c r="B19" s="75" t="s">
        <v>16287</v>
      </c>
      <c r="C19" s="75" t="s">
        <v>16288</v>
      </c>
      <c r="D19" s="75" t="s">
        <v>16289</v>
      </c>
      <c r="E19" s="106">
        <v>12000000</v>
      </c>
      <c r="F19" s="894" t="s">
        <v>118</v>
      </c>
    </row>
    <row r="20" spans="1:6" ht="15.75">
      <c r="A20" s="49"/>
      <c r="B20" s="2577" t="s">
        <v>555</v>
      </c>
      <c r="C20" s="2578"/>
      <c r="D20" s="75"/>
      <c r="E20" s="106"/>
      <c r="F20" s="894"/>
    </row>
    <row r="21" spans="1:6" ht="126">
      <c r="A21" s="49">
        <v>12</v>
      </c>
      <c r="B21" s="102" t="s">
        <v>247</v>
      </c>
      <c r="C21" s="102" t="s">
        <v>16290</v>
      </c>
      <c r="D21" s="108" t="s">
        <v>16291</v>
      </c>
      <c r="E21" s="381">
        <v>2180800</v>
      </c>
      <c r="F21" s="1714" t="s">
        <v>118</v>
      </c>
    </row>
    <row r="22" spans="1:6" ht="15.75">
      <c r="A22" s="49"/>
      <c r="B22" s="2581" t="s">
        <v>4345</v>
      </c>
      <c r="C22" s="2582"/>
      <c r="D22" s="108"/>
      <c r="E22" s="381"/>
      <c r="F22" s="1714"/>
    </row>
    <row r="23" spans="1:6" ht="252">
      <c r="A23" s="49">
        <v>13</v>
      </c>
      <c r="B23" s="102" t="s">
        <v>581</v>
      </c>
      <c r="C23" s="102" t="s">
        <v>16292</v>
      </c>
      <c r="D23" s="102" t="s">
        <v>17864</v>
      </c>
      <c r="E23" s="381">
        <v>2180800</v>
      </c>
      <c r="F23" s="1714" t="s">
        <v>118</v>
      </c>
    </row>
    <row r="24" spans="1:6" ht="15.75">
      <c r="A24" s="49"/>
      <c r="B24" s="2581" t="s">
        <v>2408</v>
      </c>
      <c r="C24" s="2582"/>
      <c r="D24" s="102"/>
      <c r="E24" s="381"/>
      <c r="F24" s="1714"/>
    </row>
    <row r="25" spans="1:6" ht="80.45" customHeight="1">
      <c r="A25" s="49">
        <v>14</v>
      </c>
      <c r="B25" s="75" t="s">
        <v>16293</v>
      </c>
      <c r="C25" s="75" t="s">
        <v>16294</v>
      </c>
      <c r="D25" s="75" t="s">
        <v>17855</v>
      </c>
      <c r="E25" s="191">
        <v>3000000</v>
      </c>
      <c r="F25" s="894" t="s">
        <v>4</v>
      </c>
    </row>
    <row r="26" spans="1:6" ht="94.5">
      <c r="A26" s="49">
        <v>15</v>
      </c>
      <c r="B26" s="255" t="s">
        <v>16295</v>
      </c>
      <c r="C26" s="75" t="s">
        <v>16296</v>
      </c>
      <c r="D26" s="255" t="s">
        <v>17855</v>
      </c>
      <c r="E26" s="685">
        <v>3000000</v>
      </c>
      <c r="F26" s="894" t="s">
        <v>4</v>
      </c>
    </row>
    <row r="27" spans="1:6" ht="94.5">
      <c r="A27" s="49">
        <v>16</v>
      </c>
      <c r="B27" s="255" t="s">
        <v>16297</v>
      </c>
      <c r="C27" s="75" t="s">
        <v>16298</v>
      </c>
      <c r="D27" s="75" t="s">
        <v>17855</v>
      </c>
      <c r="E27" s="685">
        <v>3000000</v>
      </c>
      <c r="F27" s="894" t="s">
        <v>4</v>
      </c>
    </row>
    <row r="28" spans="1:6" ht="83.1" customHeight="1">
      <c r="A28" s="49">
        <v>17</v>
      </c>
      <c r="B28" s="255" t="s">
        <v>16299</v>
      </c>
      <c r="C28" s="75" t="s">
        <v>16300</v>
      </c>
      <c r="D28" s="75" t="s">
        <v>17855</v>
      </c>
      <c r="E28" s="685">
        <v>3000000</v>
      </c>
      <c r="F28" s="894" t="s">
        <v>4</v>
      </c>
    </row>
    <row r="29" spans="1:6" ht="94.5">
      <c r="A29" s="49">
        <v>18</v>
      </c>
      <c r="B29" s="255" t="s">
        <v>16301</v>
      </c>
      <c r="C29" s="75" t="s">
        <v>16302</v>
      </c>
      <c r="D29" s="75" t="s">
        <v>17855</v>
      </c>
      <c r="E29" s="685">
        <v>3000000</v>
      </c>
      <c r="F29" s="894" t="s">
        <v>4</v>
      </c>
    </row>
    <row r="30" spans="1:6" ht="94.5">
      <c r="A30" s="49">
        <v>19</v>
      </c>
      <c r="B30" s="255" t="s">
        <v>16303</v>
      </c>
      <c r="C30" s="75" t="s">
        <v>16304</v>
      </c>
      <c r="D30" s="75" t="s">
        <v>17855</v>
      </c>
      <c r="E30" s="685">
        <v>3000000</v>
      </c>
      <c r="F30" s="894" t="s">
        <v>4</v>
      </c>
    </row>
    <row r="31" spans="1:6" ht="15.75">
      <c r="A31" s="49"/>
      <c r="B31" s="2452" t="s">
        <v>2487</v>
      </c>
      <c r="C31" s="2583"/>
      <c r="D31" s="75"/>
      <c r="E31" s="191"/>
      <c r="F31" s="894"/>
    </row>
    <row r="32" spans="1:6" ht="173.25">
      <c r="A32" s="49">
        <v>20</v>
      </c>
      <c r="B32" s="75" t="s">
        <v>17857</v>
      </c>
      <c r="C32" s="75" t="s">
        <v>16306</v>
      </c>
      <c r="D32" s="75" t="s">
        <v>17858</v>
      </c>
      <c r="E32" s="191">
        <v>9000000</v>
      </c>
      <c r="F32" s="894" t="s">
        <v>4</v>
      </c>
    </row>
    <row r="33" spans="1:6" ht="189">
      <c r="A33" s="49">
        <v>21</v>
      </c>
      <c r="B33" s="75" t="s">
        <v>17856</v>
      </c>
      <c r="C33" s="75" t="s">
        <v>16307</v>
      </c>
      <c r="D33" s="75" t="s">
        <v>17859</v>
      </c>
      <c r="E33" s="191">
        <v>9000000</v>
      </c>
      <c r="F33" s="894" t="s">
        <v>4</v>
      </c>
    </row>
    <row r="34" spans="1:6" ht="47.25">
      <c r="A34" s="49">
        <v>22</v>
      </c>
      <c r="B34" s="75" t="s">
        <v>16308</v>
      </c>
      <c r="C34" s="75" t="s">
        <v>16309</v>
      </c>
      <c r="D34" s="75" t="s">
        <v>16310</v>
      </c>
      <c r="E34" s="191">
        <v>1200000</v>
      </c>
      <c r="F34" s="894" t="s">
        <v>4</v>
      </c>
    </row>
    <row r="35" spans="1:6" ht="78.75">
      <c r="A35" s="49">
        <v>23</v>
      </c>
      <c r="B35" s="66" t="s">
        <v>16311</v>
      </c>
      <c r="C35" s="75" t="s">
        <v>16312</v>
      </c>
      <c r="D35" s="66" t="s">
        <v>16313</v>
      </c>
      <c r="E35" s="191">
        <v>500000</v>
      </c>
      <c r="F35" s="894" t="s">
        <v>118</v>
      </c>
    </row>
    <row r="36" spans="1:6" ht="63">
      <c r="A36" s="49">
        <v>24</v>
      </c>
      <c r="B36" s="66" t="s">
        <v>16314</v>
      </c>
      <c r="C36" s="75" t="s">
        <v>16315</v>
      </c>
      <c r="D36" s="66" t="s">
        <v>17860</v>
      </c>
      <c r="E36" s="191">
        <v>2000000</v>
      </c>
      <c r="F36" s="894" t="s">
        <v>4</v>
      </c>
    </row>
    <row r="37" spans="1:6" ht="15.75">
      <c r="A37" s="49"/>
      <c r="B37" s="2192" t="s">
        <v>662</v>
      </c>
      <c r="C37" s="2415"/>
      <c r="D37" s="66"/>
      <c r="E37" s="191"/>
      <c r="F37" s="894"/>
    </row>
    <row r="38" spans="1:6" ht="126">
      <c r="A38" s="49">
        <v>25</v>
      </c>
      <c r="B38" s="66" t="s">
        <v>16316</v>
      </c>
      <c r="C38" s="102" t="s">
        <v>16317</v>
      </c>
      <c r="D38" s="60" t="s">
        <v>17862</v>
      </c>
      <c r="E38" s="191">
        <v>1426604.07</v>
      </c>
      <c r="F38" s="894" t="s">
        <v>118</v>
      </c>
    </row>
    <row r="39" spans="1:6" ht="94.5">
      <c r="A39" s="49">
        <v>26</v>
      </c>
      <c r="B39" s="66" t="s">
        <v>16318</v>
      </c>
      <c r="C39" s="102" t="s">
        <v>16319</v>
      </c>
      <c r="D39" s="75" t="s">
        <v>17863</v>
      </c>
      <c r="E39" s="191">
        <v>1000000</v>
      </c>
      <c r="F39" s="894" t="s">
        <v>118</v>
      </c>
    </row>
    <row r="40" spans="1:6" ht="15.75">
      <c r="A40" s="49"/>
      <c r="B40" s="2192" t="s">
        <v>208</v>
      </c>
      <c r="C40" s="2415"/>
      <c r="D40" s="75"/>
      <c r="E40" s="191"/>
      <c r="F40" s="894"/>
    </row>
    <row r="41" spans="1:6" ht="126">
      <c r="A41" s="49">
        <v>27</v>
      </c>
      <c r="B41" s="75" t="s">
        <v>16320</v>
      </c>
      <c r="C41" s="75" t="s">
        <v>16321</v>
      </c>
      <c r="D41" s="75" t="s">
        <v>16322</v>
      </c>
      <c r="E41" s="191">
        <v>1000000</v>
      </c>
      <c r="F41" s="894" t="s">
        <v>4</v>
      </c>
    </row>
    <row r="42" spans="1:6" ht="330.75">
      <c r="A42" s="49">
        <v>28</v>
      </c>
      <c r="B42" s="75" t="s">
        <v>16320</v>
      </c>
      <c r="C42" s="75" t="s">
        <v>16323</v>
      </c>
      <c r="D42" s="51" t="s">
        <v>16324</v>
      </c>
      <c r="E42" s="191">
        <v>500000</v>
      </c>
      <c r="F42" s="894" t="s">
        <v>4</v>
      </c>
    </row>
    <row r="43" spans="1:6" ht="15.75">
      <c r="A43" s="49"/>
      <c r="B43" s="2250" t="s">
        <v>15</v>
      </c>
      <c r="C43" s="2540"/>
      <c r="D43" s="49"/>
      <c r="E43" s="620">
        <f>SUM(E6:E42)</f>
        <v>91040875.519999996</v>
      </c>
      <c r="F43" s="118"/>
    </row>
    <row r="44" spans="1:6" ht="81" customHeight="1">
      <c r="A44" s="2143" t="s">
        <v>42389</v>
      </c>
      <c r="B44" s="2143"/>
      <c r="C44" s="2143"/>
      <c r="D44" s="2143" t="s">
        <v>172</v>
      </c>
      <c r="E44" s="2143"/>
      <c r="F44" s="2143"/>
    </row>
    <row r="54" spans="1:6" ht="15.75">
      <c r="A54" s="49"/>
      <c r="B54" s="2452" t="s">
        <v>16305</v>
      </c>
      <c r="C54" s="2583"/>
      <c r="D54" s="75"/>
      <c r="E54" s="685"/>
      <c r="F54" s="894"/>
    </row>
    <row r="55" spans="1:6" ht="267.75">
      <c r="A55" s="49">
        <v>20</v>
      </c>
      <c r="B55" s="75" t="s">
        <v>17861</v>
      </c>
      <c r="C55" s="75" t="s">
        <v>16306</v>
      </c>
      <c r="D55" s="97" t="s">
        <v>42156</v>
      </c>
      <c r="E55" s="191">
        <v>18000000</v>
      </c>
      <c r="F55" s="894" t="s">
        <v>4</v>
      </c>
    </row>
    <row r="59" spans="1:6">
      <c r="E59" s="195">
        <f>E55+E43</f>
        <v>109040875.52</v>
      </c>
    </row>
  </sheetData>
  <mergeCells count="17">
    <mergeCell ref="B54:C54"/>
    <mergeCell ref="B31:C31"/>
    <mergeCell ref="B37:C37"/>
    <mergeCell ref="B40:C40"/>
    <mergeCell ref="B43:C43"/>
    <mergeCell ref="A44:C44"/>
    <mergeCell ref="D44:F44"/>
    <mergeCell ref="B20:C20"/>
    <mergeCell ref="A1:F1"/>
    <mergeCell ref="A2:F2"/>
    <mergeCell ref="A3:F3"/>
    <mergeCell ref="B15:C15"/>
    <mergeCell ref="B17:C17"/>
    <mergeCell ref="B5:C5"/>
    <mergeCell ref="B11:D11"/>
    <mergeCell ref="B22:C22"/>
    <mergeCell ref="B24:C24"/>
  </mergeCells>
  <pageMargins left="0.7" right="0.7" top="0.75" bottom="0.75" header="0.3" footer="0.3"/>
  <pageSetup orientation="landscape" r:id="rId1"/>
  <headerFooter>
    <oddFooter>Page &amp;P of &amp;N</oddFooter>
  </headerFooter>
</worksheet>
</file>

<file path=xl/worksheets/sheet263.xml><?xml version="1.0" encoding="utf-8"?>
<worksheet xmlns="http://schemas.openxmlformats.org/spreadsheetml/2006/main" xmlns:r="http://schemas.openxmlformats.org/officeDocument/2006/relationships">
  <sheetPr>
    <tabColor theme="5" tint="-0.499984740745262"/>
  </sheetPr>
  <dimension ref="A1:F116"/>
  <sheetViews>
    <sheetView workbookViewId="0">
      <selection activeCell="I8" sqref="I8"/>
    </sheetView>
  </sheetViews>
  <sheetFormatPr defaultRowHeight="15.75"/>
  <cols>
    <col min="1" max="1" width="7.28515625" style="447" customWidth="1"/>
    <col min="2" max="2" width="15.140625" style="89" customWidth="1"/>
    <col min="3" max="3" width="41.85546875" style="89" customWidth="1"/>
    <col min="4" max="4" width="26.42578125" style="89" customWidth="1"/>
    <col min="5" max="5" width="20.28515625" style="260" customWidth="1"/>
    <col min="6" max="6" width="10.140625" style="89" customWidth="1"/>
    <col min="7" max="16384" width="9.140625" style="89"/>
  </cols>
  <sheetData>
    <row r="1" spans="1:6" ht="16.5" customHeight="1">
      <c r="A1" s="2234" t="s">
        <v>133</v>
      </c>
      <c r="B1" s="2234"/>
      <c r="C1" s="2234"/>
      <c r="D1" s="2234"/>
      <c r="E1" s="2234"/>
      <c r="F1" s="2234"/>
    </row>
    <row r="2" spans="1:6" ht="16.5" customHeight="1">
      <c r="A2" s="2234" t="s">
        <v>5489</v>
      </c>
      <c r="B2" s="2234"/>
      <c r="C2" s="2234"/>
      <c r="D2" s="2234"/>
      <c r="E2" s="2234"/>
      <c r="F2" s="2234"/>
    </row>
    <row r="3" spans="1:6" ht="18" customHeight="1">
      <c r="A3" s="2234" t="s">
        <v>140</v>
      </c>
      <c r="B3" s="2234"/>
      <c r="C3" s="2234"/>
      <c r="D3" s="2234"/>
      <c r="E3" s="2234"/>
      <c r="F3" s="2234"/>
    </row>
    <row r="4" spans="1:6" ht="36" customHeight="1">
      <c r="A4" s="253" t="s">
        <v>134</v>
      </c>
      <c r="B4" s="312" t="s">
        <v>676</v>
      </c>
      <c r="C4" s="312" t="s">
        <v>463</v>
      </c>
      <c r="D4" s="56" t="s">
        <v>788</v>
      </c>
      <c r="E4" s="392" t="s">
        <v>1394</v>
      </c>
      <c r="F4" s="56" t="s">
        <v>677</v>
      </c>
    </row>
    <row r="5" spans="1:6">
      <c r="A5" s="159"/>
      <c r="B5" s="2492" t="s">
        <v>139</v>
      </c>
      <c r="C5" s="2492"/>
      <c r="D5" s="2492"/>
      <c r="E5" s="392"/>
      <c r="F5" s="56"/>
    </row>
    <row r="6" spans="1:6" ht="31.5">
      <c r="A6" s="175">
        <v>1</v>
      </c>
      <c r="B6" s="159" t="s">
        <v>464</v>
      </c>
      <c r="C6" s="159" t="s">
        <v>5490</v>
      </c>
      <c r="D6" s="159" t="s">
        <v>239</v>
      </c>
      <c r="E6" s="119">
        <v>2179800</v>
      </c>
      <c r="F6" s="160" t="s">
        <v>118</v>
      </c>
    </row>
    <row r="7" spans="1:6" ht="47.25">
      <c r="A7" s="175">
        <v>2</v>
      </c>
      <c r="B7" s="159" t="s">
        <v>12</v>
      </c>
      <c r="C7" s="159" t="s">
        <v>5491</v>
      </c>
      <c r="D7" s="159" t="s">
        <v>14</v>
      </c>
      <c r="E7" s="119">
        <v>2744074.07</v>
      </c>
      <c r="F7" s="160" t="s">
        <v>118</v>
      </c>
    </row>
    <row r="8" spans="1:6" ht="78.75">
      <c r="A8" s="175">
        <v>3</v>
      </c>
      <c r="B8" s="159" t="s">
        <v>5</v>
      </c>
      <c r="C8" s="159" t="s">
        <v>5492</v>
      </c>
      <c r="D8" s="159" t="s">
        <v>792</v>
      </c>
      <c r="E8" s="119">
        <v>1477578</v>
      </c>
      <c r="F8" s="160" t="s">
        <v>118</v>
      </c>
    </row>
    <row r="9" spans="1:6" ht="31.5">
      <c r="A9" s="175">
        <v>4</v>
      </c>
      <c r="B9" s="159" t="s">
        <v>7</v>
      </c>
      <c r="C9" s="159" t="s">
        <v>5493</v>
      </c>
      <c r="D9" s="159" t="s">
        <v>9</v>
      </c>
      <c r="E9" s="119">
        <v>57600</v>
      </c>
      <c r="F9" s="160" t="s">
        <v>118</v>
      </c>
    </row>
    <row r="10" spans="1:6" ht="31.5">
      <c r="A10" s="175">
        <v>5</v>
      </c>
      <c r="B10" s="159" t="s">
        <v>10</v>
      </c>
      <c r="C10" s="159" t="s">
        <v>5494</v>
      </c>
      <c r="D10" s="159" t="s">
        <v>175</v>
      </c>
      <c r="E10" s="119">
        <v>83400</v>
      </c>
      <c r="F10" s="160" t="s">
        <v>118</v>
      </c>
    </row>
    <row r="11" spans="1:6">
      <c r="A11" s="175"/>
      <c r="B11" s="2172" t="s">
        <v>142</v>
      </c>
      <c r="C11" s="2172"/>
      <c r="D11" s="159"/>
      <c r="E11" s="119"/>
      <c r="F11" s="160"/>
    </row>
    <row r="12" spans="1:6" ht="78.75">
      <c r="A12" s="175">
        <v>6</v>
      </c>
      <c r="B12" s="159" t="s">
        <v>5</v>
      </c>
      <c r="C12" s="159" t="s">
        <v>5495</v>
      </c>
      <c r="D12" s="159" t="s">
        <v>686</v>
      </c>
      <c r="E12" s="119">
        <v>1014080</v>
      </c>
      <c r="F12" s="160" t="s">
        <v>118</v>
      </c>
    </row>
    <row r="13" spans="1:6" ht="47.25">
      <c r="A13" s="175">
        <v>7</v>
      </c>
      <c r="B13" s="159" t="s">
        <v>12</v>
      </c>
      <c r="C13" s="159" t="s">
        <v>5496</v>
      </c>
      <c r="D13" s="159" t="s">
        <v>14</v>
      </c>
      <c r="E13" s="119">
        <v>1457146</v>
      </c>
      <c r="F13" s="160" t="s">
        <v>118</v>
      </c>
    </row>
    <row r="14" spans="1:6" ht="63">
      <c r="A14" s="175">
        <v>8</v>
      </c>
      <c r="B14" s="159" t="s">
        <v>360</v>
      </c>
      <c r="C14" s="159" t="s">
        <v>5497</v>
      </c>
      <c r="D14" s="159" t="s">
        <v>1736</v>
      </c>
      <c r="E14" s="119">
        <v>800000</v>
      </c>
      <c r="F14" s="160" t="s">
        <v>118</v>
      </c>
    </row>
    <row r="15" spans="1:6">
      <c r="A15" s="175"/>
      <c r="B15" s="2172" t="s">
        <v>1433</v>
      </c>
      <c r="C15" s="2172"/>
      <c r="D15" s="159"/>
      <c r="E15" s="119"/>
      <c r="F15" s="160"/>
    </row>
    <row r="16" spans="1:6" ht="63">
      <c r="A16" s="175">
        <v>9</v>
      </c>
      <c r="B16" s="160" t="s">
        <v>195</v>
      </c>
      <c r="C16" s="159" t="s">
        <v>5498</v>
      </c>
      <c r="D16" s="160" t="s">
        <v>196</v>
      </c>
      <c r="E16" s="119">
        <v>5738993.4500000002</v>
      </c>
      <c r="F16" s="160" t="s">
        <v>118</v>
      </c>
    </row>
    <row r="17" spans="1:6">
      <c r="A17" s="175"/>
      <c r="B17" s="2198" t="s">
        <v>593</v>
      </c>
      <c r="C17" s="2198"/>
      <c r="D17" s="160"/>
      <c r="E17" s="119"/>
      <c r="F17" s="160"/>
    </row>
    <row r="18" spans="1:6" ht="47.25">
      <c r="A18" s="175">
        <v>11</v>
      </c>
      <c r="B18" s="160" t="s">
        <v>39</v>
      </c>
      <c r="C18" s="159" t="s">
        <v>5501</v>
      </c>
      <c r="D18" s="160" t="s">
        <v>264</v>
      </c>
      <c r="E18" s="119">
        <v>25000000</v>
      </c>
      <c r="F18" s="160" t="s">
        <v>118</v>
      </c>
    </row>
    <row r="19" spans="1:6" ht="47.25">
      <c r="A19" s="175">
        <v>12</v>
      </c>
      <c r="B19" s="160" t="s">
        <v>596</v>
      </c>
      <c r="C19" s="159" t="s">
        <v>5502</v>
      </c>
      <c r="D19" s="160" t="s">
        <v>264</v>
      </c>
      <c r="E19" s="119">
        <v>13000000</v>
      </c>
      <c r="F19" s="160" t="s">
        <v>118</v>
      </c>
    </row>
    <row r="20" spans="1:6">
      <c r="A20" s="159"/>
      <c r="B20" s="441" t="s">
        <v>15</v>
      </c>
      <c r="C20" s="441"/>
      <c r="D20" s="441"/>
      <c r="E20" s="442">
        <f>SUM(E6:E19)</f>
        <v>53552671.519999996</v>
      </c>
      <c r="F20" s="95"/>
    </row>
    <row r="21" spans="1:6" ht="90.75" customHeight="1">
      <c r="A21" s="2143" t="s">
        <v>20503</v>
      </c>
      <c r="B21" s="2143"/>
      <c r="C21" s="2143"/>
      <c r="D21" s="2143" t="s">
        <v>172</v>
      </c>
      <c r="E21" s="2143"/>
      <c r="F21" s="2143"/>
    </row>
    <row r="54" spans="1:6">
      <c r="A54" s="2234" t="s">
        <v>133</v>
      </c>
      <c r="B54" s="2234"/>
      <c r="C54" s="2234"/>
      <c r="D54" s="2234"/>
      <c r="E54" s="2234"/>
      <c r="F54" s="2234"/>
    </row>
    <row r="55" spans="1:6">
      <c r="A55" s="2234" t="s">
        <v>5489</v>
      </c>
      <c r="B55" s="2234"/>
      <c r="C55" s="2234"/>
      <c r="D55" s="2234"/>
      <c r="E55" s="2234"/>
      <c r="F55" s="2234"/>
    </row>
    <row r="56" spans="1:6">
      <c r="A56" s="2234" t="s">
        <v>140</v>
      </c>
      <c r="B56" s="2234"/>
      <c r="C56" s="2234"/>
      <c r="D56" s="2234"/>
      <c r="E56" s="2234"/>
      <c r="F56" s="2234"/>
    </row>
    <row r="57" spans="1:6" ht="26.25" customHeight="1">
      <c r="A57" s="253" t="s">
        <v>134</v>
      </c>
      <c r="B57" s="312" t="s">
        <v>676</v>
      </c>
      <c r="C57" s="312" t="s">
        <v>463</v>
      </c>
      <c r="D57" s="56" t="s">
        <v>788</v>
      </c>
      <c r="E57" s="392" t="s">
        <v>1394</v>
      </c>
      <c r="F57" s="56" t="s">
        <v>677</v>
      </c>
    </row>
    <row r="58" spans="1:6">
      <c r="A58" s="159"/>
      <c r="B58" s="2189" t="s">
        <v>555</v>
      </c>
      <c r="C58" s="2191"/>
      <c r="D58" s="160"/>
      <c r="E58" s="311"/>
      <c r="F58" s="160"/>
    </row>
    <row r="59" spans="1:6" ht="94.5">
      <c r="A59" s="175">
        <v>1</v>
      </c>
      <c r="B59" s="160" t="s">
        <v>5499</v>
      </c>
      <c r="C59" s="159" t="s">
        <v>5500</v>
      </c>
      <c r="D59" s="160" t="s">
        <v>24</v>
      </c>
      <c r="E59" s="119">
        <v>800000</v>
      </c>
      <c r="F59" s="160" t="s">
        <v>118</v>
      </c>
    </row>
    <row r="60" spans="1:6">
      <c r="A60" s="175"/>
      <c r="B60" s="2189" t="s">
        <v>2408</v>
      </c>
      <c r="C60" s="2191"/>
      <c r="D60" s="160"/>
      <c r="E60" s="119"/>
      <c r="F60" s="160"/>
    </row>
    <row r="61" spans="1:6" ht="47.25">
      <c r="A61" s="175">
        <v>2</v>
      </c>
      <c r="B61" s="160" t="s">
        <v>5503</v>
      </c>
      <c r="C61" s="159" t="s">
        <v>5504</v>
      </c>
      <c r="D61" s="160" t="s">
        <v>5505</v>
      </c>
      <c r="E61" s="121">
        <v>800000</v>
      </c>
      <c r="F61" s="160" t="s">
        <v>118</v>
      </c>
    </row>
    <row r="62" spans="1:6" ht="63">
      <c r="A62" s="175">
        <v>3</v>
      </c>
      <c r="B62" s="160" t="s">
        <v>5506</v>
      </c>
      <c r="C62" s="159" t="s">
        <v>5507</v>
      </c>
      <c r="D62" s="160" t="s">
        <v>5508</v>
      </c>
      <c r="E62" s="121">
        <v>800000</v>
      </c>
      <c r="F62" s="160" t="s">
        <v>4</v>
      </c>
    </row>
    <row r="63" spans="1:6" ht="63">
      <c r="A63" s="175">
        <v>4</v>
      </c>
      <c r="B63" s="160" t="s">
        <v>5509</v>
      </c>
      <c r="C63" s="159" t="s">
        <v>5510</v>
      </c>
      <c r="D63" s="160" t="s">
        <v>5511</v>
      </c>
      <c r="E63" s="121">
        <v>800000</v>
      </c>
      <c r="F63" s="160" t="s">
        <v>4</v>
      </c>
    </row>
    <row r="64" spans="1:6" ht="63">
      <c r="A64" s="175">
        <v>5</v>
      </c>
      <c r="B64" s="160" t="s">
        <v>5512</v>
      </c>
      <c r="C64" s="159" t="s">
        <v>5513</v>
      </c>
      <c r="D64" s="160" t="s">
        <v>5511</v>
      </c>
      <c r="E64" s="121">
        <v>800000</v>
      </c>
      <c r="F64" s="160" t="s">
        <v>4</v>
      </c>
    </row>
    <row r="65" spans="1:6" ht="63">
      <c r="A65" s="175">
        <v>6</v>
      </c>
      <c r="B65" s="159" t="s">
        <v>5514</v>
      </c>
      <c r="C65" s="159" t="s">
        <v>5515</v>
      </c>
      <c r="D65" s="160" t="s">
        <v>5511</v>
      </c>
      <c r="E65" s="121">
        <v>800000</v>
      </c>
      <c r="F65" s="160" t="s">
        <v>4</v>
      </c>
    </row>
    <row r="66" spans="1:6" ht="47.25">
      <c r="A66" s="175">
        <v>7</v>
      </c>
      <c r="B66" s="160" t="s">
        <v>5516</v>
      </c>
      <c r="C66" s="159" t="s">
        <v>5517</v>
      </c>
      <c r="D66" s="160" t="s">
        <v>5518</v>
      </c>
      <c r="E66" s="119">
        <v>5000000</v>
      </c>
      <c r="F66" s="160" t="s">
        <v>4</v>
      </c>
    </row>
    <row r="67" spans="1:6" ht="47.25">
      <c r="A67" s="175">
        <v>8</v>
      </c>
      <c r="B67" s="160" t="s">
        <v>5519</v>
      </c>
      <c r="C67" s="159" t="s">
        <v>5520</v>
      </c>
      <c r="D67" s="159" t="s">
        <v>5521</v>
      </c>
      <c r="E67" s="121">
        <v>900000</v>
      </c>
      <c r="F67" s="160" t="s">
        <v>4</v>
      </c>
    </row>
    <row r="68" spans="1:6" ht="63">
      <c r="A68" s="175">
        <v>9</v>
      </c>
      <c r="B68" s="160" t="s">
        <v>5522</v>
      </c>
      <c r="C68" s="159" t="s">
        <v>5523</v>
      </c>
      <c r="D68" s="160" t="s">
        <v>5524</v>
      </c>
      <c r="E68" s="121">
        <v>1000000</v>
      </c>
      <c r="F68" s="160" t="s">
        <v>4</v>
      </c>
    </row>
    <row r="69" spans="1:6" ht="63">
      <c r="A69" s="175">
        <v>10</v>
      </c>
      <c r="B69" s="159" t="s">
        <v>5525</v>
      </c>
      <c r="C69" s="159" t="s">
        <v>5526</v>
      </c>
      <c r="D69" s="160" t="s">
        <v>5527</v>
      </c>
      <c r="E69" s="121">
        <v>500000</v>
      </c>
      <c r="F69" s="160" t="s">
        <v>4</v>
      </c>
    </row>
    <row r="70" spans="1:6" ht="63">
      <c r="A70" s="175">
        <v>11</v>
      </c>
      <c r="B70" s="160" t="s">
        <v>5528</v>
      </c>
      <c r="C70" s="159" t="s">
        <v>5529</v>
      </c>
      <c r="D70" s="160" t="s">
        <v>5530</v>
      </c>
      <c r="E70" s="121">
        <v>3000000</v>
      </c>
      <c r="F70" s="160" t="s">
        <v>4</v>
      </c>
    </row>
    <row r="71" spans="1:6" ht="63">
      <c r="A71" s="175">
        <v>12</v>
      </c>
      <c r="B71" s="159" t="s">
        <v>5531</v>
      </c>
      <c r="C71" s="159" t="s">
        <v>5532</v>
      </c>
      <c r="D71" s="160" t="s">
        <v>5511</v>
      </c>
      <c r="E71" s="121">
        <v>800000</v>
      </c>
      <c r="F71" s="160" t="s">
        <v>4</v>
      </c>
    </row>
    <row r="72" spans="1:6" ht="63">
      <c r="A72" s="175">
        <v>13</v>
      </c>
      <c r="B72" s="159" t="s">
        <v>5533</v>
      </c>
      <c r="C72" s="159" t="s">
        <v>5534</v>
      </c>
      <c r="D72" s="160" t="s">
        <v>5535</v>
      </c>
      <c r="E72" s="121">
        <v>800000</v>
      </c>
      <c r="F72" s="160" t="s">
        <v>118</v>
      </c>
    </row>
    <row r="73" spans="1:6" ht="63">
      <c r="A73" s="175">
        <v>14</v>
      </c>
      <c r="B73" s="160" t="s">
        <v>5536</v>
      </c>
      <c r="C73" s="159" t="s">
        <v>5537</v>
      </c>
      <c r="D73" s="160" t="s">
        <v>5535</v>
      </c>
      <c r="E73" s="121">
        <v>1000000</v>
      </c>
      <c r="F73" s="160" t="s">
        <v>118</v>
      </c>
    </row>
    <row r="74" spans="1:6" ht="63">
      <c r="A74" s="175">
        <v>15</v>
      </c>
      <c r="B74" s="159" t="s">
        <v>5538</v>
      </c>
      <c r="C74" s="159" t="s">
        <v>5539</v>
      </c>
      <c r="D74" s="160" t="s">
        <v>5535</v>
      </c>
      <c r="E74" s="121">
        <v>800000</v>
      </c>
      <c r="F74" s="160" t="s">
        <v>118</v>
      </c>
    </row>
    <row r="75" spans="1:6" ht="63">
      <c r="A75" s="175">
        <v>16</v>
      </c>
      <c r="B75" s="160" t="s">
        <v>5540</v>
      </c>
      <c r="C75" s="159" t="s">
        <v>5541</v>
      </c>
      <c r="D75" s="160" t="s">
        <v>5530</v>
      </c>
      <c r="E75" s="121">
        <v>3000000</v>
      </c>
      <c r="F75" s="160" t="s">
        <v>4</v>
      </c>
    </row>
    <row r="76" spans="1:6" ht="63">
      <c r="A76" s="175">
        <v>17</v>
      </c>
      <c r="B76" s="160" t="s">
        <v>5542</v>
      </c>
      <c r="C76" s="159" t="s">
        <v>5543</v>
      </c>
      <c r="D76" s="160" t="s">
        <v>5535</v>
      </c>
      <c r="E76" s="121">
        <v>600000</v>
      </c>
      <c r="F76" s="160" t="s">
        <v>118</v>
      </c>
    </row>
    <row r="77" spans="1:6" ht="47.25">
      <c r="A77" s="175">
        <v>18</v>
      </c>
      <c r="B77" s="159" t="s">
        <v>5544</v>
      </c>
      <c r="C77" s="159" t="s">
        <v>5545</v>
      </c>
      <c r="D77" s="160" t="s">
        <v>5546</v>
      </c>
      <c r="E77" s="121">
        <v>600000</v>
      </c>
      <c r="F77" s="160" t="s">
        <v>4</v>
      </c>
    </row>
    <row r="78" spans="1:6" ht="63">
      <c r="A78" s="175">
        <v>19</v>
      </c>
      <c r="B78" s="160" t="s">
        <v>5547</v>
      </c>
      <c r="C78" s="159" t="s">
        <v>5548</v>
      </c>
      <c r="D78" s="160" t="s">
        <v>5511</v>
      </c>
      <c r="E78" s="121">
        <v>700000</v>
      </c>
      <c r="F78" s="160" t="s">
        <v>4</v>
      </c>
    </row>
    <row r="79" spans="1:6" ht="63">
      <c r="A79" s="175">
        <v>20</v>
      </c>
      <c r="B79" s="160" t="s">
        <v>5549</v>
      </c>
      <c r="C79" s="159" t="s">
        <v>5550</v>
      </c>
      <c r="D79" s="159" t="s">
        <v>5551</v>
      </c>
      <c r="E79" s="121">
        <v>500000</v>
      </c>
      <c r="F79" s="160" t="s">
        <v>4</v>
      </c>
    </row>
    <row r="80" spans="1:6" ht="63">
      <c r="A80" s="175">
        <v>21</v>
      </c>
      <c r="B80" s="160" t="s">
        <v>5552</v>
      </c>
      <c r="C80" s="159" t="s">
        <v>5553</v>
      </c>
      <c r="D80" s="160" t="s">
        <v>5535</v>
      </c>
      <c r="E80" s="121">
        <v>800000</v>
      </c>
      <c r="F80" s="160" t="s">
        <v>118</v>
      </c>
    </row>
    <row r="81" spans="1:6" ht="63">
      <c r="A81" s="175">
        <v>22</v>
      </c>
      <c r="B81" s="160" t="s">
        <v>5554</v>
      </c>
      <c r="C81" s="159" t="s">
        <v>5555</v>
      </c>
      <c r="D81" s="160" t="s">
        <v>5556</v>
      </c>
      <c r="E81" s="121">
        <v>3000000</v>
      </c>
      <c r="F81" s="160" t="s">
        <v>4</v>
      </c>
    </row>
    <row r="82" spans="1:6" ht="47.25">
      <c r="A82" s="175">
        <v>23</v>
      </c>
      <c r="B82" s="160" t="s">
        <v>5557</v>
      </c>
      <c r="C82" s="159" t="s">
        <v>5558</v>
      </c>
      <c r="D82" s="160" t="s">
        <v>5559</v>
      </c>
      <c r="E82" s="121">
        <v>1000000</v>
      </c>
      <c r="F82" s="160" t="s">
        <v>118</v>
      </c>
    </row>
    <row r="83" spans="1:6" ht="63">
      <c r="A83" s="175">
        <v>24</v>
      </c>
      <c r="B83" s="160" t="s">
        <v>5560</v>
      </c>
      <c r="C83" s="159" t="s">
        <v>5561</v>
      </c>
      <c r="D83" s="160" t="s">
        <v>5535</v>
      </c>
      <c r="E83" s="121">
        <v>800000</v>
      </c>
      <c r="F83" s="160" t="s">
        <v>118</v>
      </c>
    </row>
    <row r="84" spans="1:6" ht="47.25">
      <c r="A84" s="175">
        <v>25</v>
      </c>
      <c r="B84" s="160" t="s">
        <v>5562</v>
      </c>
      <c r="C84" s="159" t="s">
        <v>5563</v>
      </c>
      <c r="D84" s="159" t="s">
        <v>5564</v>
      </c>
      <c r="E84" s="121">
        <v>300000</v>
      </c>
      <c r="F84" s="160" t="s">
        <v>4</v>
      </c>
    </row>
    <row r="85" spans="1:6" ht="31.5">
      <c r="A85" s="175">
        <v>26</v>
      </c>
      <c r="B85" s="160" t="s">
        <v>5565</v>
      </c>
      <c r="C85" s="159" t="s">
        <v>5566</v>
      </c>
      <c r="D85" s="159" t="s">
        <v>5564</v>
      </c>
      <c r="E85" s="121">
        <v>230000</v>
      </c>
      <c r="F85" s="160" t="s">
        <v>4</v>
      </c>
    </row>
    <row r="86" spans="1:6" ht="47.25">
      <c r="A86" s="175">
        <v>27</v>
      </c>
      <c r="B86" s="160" t="s">
        <v>5567</v>
      </c>
      <c r="C86" s="159" t="s">
        <v>5568</v>
      </c>
      <c r="D86" s="160" t="s">
        <v>5569</v>
      </c>
      <c r="E86" s="121">
        <v>800000</v>
      </c>
      <c r="F86" s="160" t="s">
        <v>118</v>
      </c>
    </row>
    <row r="87" spans="1:6" ht="47.25">
      <c r="A87" s="175">
        <v>28</v>
      </c>
      <c r="B87" s="160" t="s">
        <v>5570</v>
      </c>
      <c r="C87" s="159" t="s">
        <v>5571</v>
      </c>
      <c r="D87" s="159" t="s">
        <v>5572</v>
      </c>
      <c r="E87" s="121">
        <v>400000</v>
      </c>
      <c r="F87" s="160" t="s">
        <v>4</v>
      </c>
    </row>
    <row r="88" spans="1:6" ht="47.25">
      <c r="A88" s="175">
        <v>29</v>
      </c>
      <c r="B88" s="160" t="s">
        <v>5573</v>
      </c>
      <c r="C88" s="159" t="s">
        <v>5574</v>
      </c>
      <c r="D88" s="160" t="s">
        <v>5546</v>
      </c>
      <c r="E88" s="121">
        <v>500000</v>
      </c>
      <c r="F88" s="160" t="s">
        <v>4</v>
      </c>
    </row>
    <row r="89" spans="1:6" ht="47.25">
      <c r="A89" s="175">
        <v>30</v>
      </c>
      <c r="B89" s="160" t="s">
        <v>5575</v>
      </c>
      <c r="C89" s="159" t="s">
        <v>5576</v>
      </c>
      <c r="D89" s="160" t="s">
        <v>5546</v>
      </c>
      <c r="E89" s="121">
        <v>500000</v>
      </c>
      <c r="F89" s="160" t="s">
        <v>4</v>
      </c>
    </row>
    <row r="90" spans="1:6" ht="47.25">
      <c r="A90" s="175">
        <v>31</v>
      </c>
      <c r="B90" s="160" t="s">
        <v>5577</v>
      </c>
      <c r="C90" s="159" t="s">
        <v>5578</v>
      </c>
      <c r="D90" s="160" t="s">
        <v>5579</v>
      </c>
      <c r="E90" s="121">
        <v>608204</v>
      </c>
      <c r="F90" s="160" t="s">
        <v>118</v>
      </c>
    </row>
    <row r="91" spans="1:6" ht="94.5">
      <c r="A91" s="175">
        <v>32</v>
      </c>
      <c r="B91" s="159" t="s">
        <v>5580</v>
      </c>
      <c r="C91" s="159" t="s">
        <v>5581</v>
      </c>
      <c r="D91" s="160" t="s">
        <v>5582</v>
      </c>
      <c r="E91" s="121">
        <v>3000000</v>
      </c>
      <c r="F91" s="160" t="s">
        <v>4</v>
      </c>
    </row>
    <row r="92" spans="1:6" ht="47.25">
      <c r="A92" s="175">
        <v>33</v>
      </c>
      <c r="B92" s="159" t="s">
        <v>7352</v>
      </c>
      <c r="C92" s="159" t="s">
        <v>5583</v>
      </c>
      <c r="D92" s="159" t="s">
        <v>5584</v>
      </c>
      <c r="E92" s="121">
        <v>600000</v>
      </c>
      <c r="F92" s="160" t="s">
        <v>4</v>
      </c>
    </row>
    <row r="93" spans="1:6" ht="47.25">
      <c r="A93" s="175">
        <v>34</v>
      </c>
      <c r="B93" s="159" t="s">
        <v>7353</v>
      </c>
      <c r="C93" s="159" t="s">
        <v>5585</v>
      </c>
      <c r="D93" s="160" t="s">
        <v>5586</v>
      </c>
      <c r="E93" s="121">
        <v>200000</v>
      </c>
      <c r="F93" s="160" t="s">
        <v>4</v>
      </c>
    </row>
    <row r="94" spans="1:6" ht="47.25">
      <c r="A94" s="175">
        <v>35</v>
      </c>
      <c r="B94" s="159" t="s">
        <v>7354</v>
      </c>
      <c r="C94" s="159" t="s">
        <v>5587</v>
      </c>
      <c r="D94" s="160" t="s">
        <v>5586</v>
      </c>
      <c r="E94" s="121">
        <v>200000</v>
      </c>
      <c r="F94" s="160" t="s">
        <v>4</v>
      </c>
    </row>
    <row r="95" spans="1:6" ht="47.25">
      <c r="A95" s="175">
        <v>36</v>
      </c>
      <c r="B95" s="159" t="s">
        <v>7355</v>
      </c>
      <c r="C95" s="159" t="s">
        <v>5588</v>
      </c>
      <c r="D95" s="160" t="s">
        <v>5589</v>
      </c>
      <c r="E95" s="121">
        <v>400000</v>
      </c>
      <c r="F95" s="160" t="s">
        <v>4</v>
      </c>
    </row>
    <row r="96" spans="1:6" ht="47.25">
      <c r="A96" s="175">
        <v>37</v>
      </c>
      <c r="B96" s="159" t="s">
        <v>7356</v>
      </c>
      <c r="C96" s="159" t="s">
        <v>5590</v>
      </c>
      <c r="D96" s="160" t="s">
        <v>5589</v>
      </c>
      <c r="E96" s="121">
        <v>400000</v>
      </c>
      <c r="F96" s="160" t="s">
        <v>4</v>
      </c>
    </row>
    <row r="97" spans="1:6" ht="47.25">
      <c r="A97" s="175">
        <v>38</v>
      </c>
      <c r="B97" s="159" t="s">
        <v>7357</v>
      </c>
      <c r="C97" s="159" t="s">
        <v>5591</v>
      </c>
      <c r="D97" s="160" t="s">
        <v>5586</v>
      </c>
      <c r="E97" s="121">
        <v>200000</v>
      </c>
      <c r="F97" s="160" t="s">
        <v>4</v>
      </c>
    </row>
    <row r="98" spans="1:6" ht="47.25">
      <c r="A98" s="175">
        <v>39</v>
      </c>
      <c r="B98" s="160" t="s">
        <v>5592</v>
      </c>
      <c r="C98" s="159" t="s">
        <v>5593</v>
      </c>
      <c r="D98" s="160" t="s">
        <v>5594</v>
      </c>
      <c r="E98" s="121">
        <v>500000</v>
      </c>
      <c r="F98" s="160" t="s">
        <v>118</v>
      </c>
    </row>
    <row r="99" spans="1:6">
      <c r="A99" s="175"/>
      <c r="B99" s="2335" t="s">
        <v>535</v>
      </c>
      <c r="C99" s="2336"/>
      <c r="D99" s="160"/>
      <c r="E99" s="121"/>
      <c r="F99" s="160"/>
    </row>
    <row r="100" spans="1:6" ht="63">
      <c r="A100" s="175">
        <v>40</v>
      </c>
      <c r="B100" s="159" t="s">
        <v>5595</v>
      </c>
      <c r="C100" s="159" t="s">
        <v>5596</v>
      </c>
      <c r="D100" s="160" t="s">
        <v>5511</v>
      </c>
      <c r="E100" s="121">
        <v>1000000</v>
      </c>
      <c r="F100" s="160" t="s">
        <v>4</v>
      </c>
    </row>
    <row r="101" spans="1:6" ht="63">
      <c r="A101" s="175">
        <v>41</v>
      </c>
      <c r="B101" s="159" t="s">
        <v>5597</v>
      </c>
      <c r="C101" s="159" t="s">
        <v>5598</v>
      </c>
      <c r="D101" s="160" t="s">
        <v>5599</v>
      </c>
      <c r="E101" s="121">
        <v>1000000</v>
      </c>
      <c r="F101" s="160" t="s">
        <v>4</v>
      </c>
    </row>
    <row r="102" spans="1:6" ht="78.75">
      <c r="A102" s="175">
        <v>42</v>
      </c>
      <c r="B102" s="159" t="s">
        <v>5600</v>
      </c>
      <c r="C102" s="159" t="s">
        <v>5601</v>
      </c>
      <c r="D102" s="160" t="s">
        <v>5556</v>
      </c>
      <c r="E102" s="121">
        <v>3000000</v>
      </c>
      <c r="F102" s="160" t="s">
        <v>4</v>
      </c>
    </row>
    <row r="103" spans="1:6" ht="63">
      <c r="A103" s="175">
        <v>43</v>
      </c>
      <c r="B103" s="159" t="s">
        <v>5602</v>
      </c>
      <c r="C103" s="159" t="s">
        <v>5603</v>
      </c>
      <c r="D103" s="159" t="s">
        <v>5584</v>
      </c>
      <c r="E103" s="121">
        <v>800000</v>
      </c>
      <c r="F103" s="160" t="s">
        <v>4</v>
      </c>
    </row>
    <row r="104" spans="1:6" ht="63">
      <c r="A104" s="175">
        <v>44</v>
      </c>
      <c r="B104" s="159" t="s">
        <v>5604</v>
      </c>
      <c r="C104" s="159" t="s">
        <v>5605</v>
      </c>
      <c r="D104" s="160" t="s">
        <v>5606</v>
      </c>
      <c r="E104" s="121">
        <v>3000000</v>
      </c>
      <c r="F104" s="160" t="s">
        <v>118</v>
      </c>
    </row>
    <row r="105" spans="1:6" ht="63">
      <c r="A105" s="175">
        <v>45</v>
      </c>
      <c r="B105" s="159" t="s">
        <v>5607</v>
      </c>
      <c r="C105" s="159" t="s">
        <v>5608</v>
      </c>
      <c r="D105" s="160" t="s">
        <v>5609</v>
      </c>
      <c r="E105" s="121">
        <v>250000</v>
      </c>
      <c r="F105" s="160" t="s">
        <v>4</v>
      </c>
    </row>
    <row r="106" spans="1:6" ht="63">
      <c r="A106" s="175">
        <v>46</v>
      </c>
      <c r="B106" s="159" t="s">
        <v>5610</v>
      </c>
      <c r="C106" s="159" t="s">
        <v>5611</v>
      </c>
      <c r="D106" s="160" t="s">
        <v>5511</v>
      </c>
      <c r="E106" s="121">
        <v>1000000</v>
      </c>
      <c r="F106" s="160" t="s">
        <v>4</v>
      </c>
    </row>
    <row r="107" spans="1:6" ht="63">
      <c r="A107" s="175">
        <v>47</v>
      </c>
      <c r="B107" s="159" t="s">
        <v>5604</v>
      </c>
      <c r="C107" s="159" t="s">
        <v>5612</v>
      </c>
      <c r="D107" s="160" t="s">
        <v>5613</v>
      </c>
      <c r="E107" s="121">
        <v>7000000</v>
      </c>
      <c r="F107" s="160" t="s">
        <v>4</v>
      </c>
    </row>
    <row r="108" spans="1:6">
      <c r="A108" s="159"/>
      <c r="B108" s="172" t="s">
        <v>15</v>
      </c>
      <c r="C108" s="159"/>
      <c r="D108" s="160"/>
      <c r="E108" s="413">
        <f>SUM(E59:E107)</f>
        <v>55488204</v>
      </c>
      <c r="F108" s="172"/>
    </row>
    <row r="109" spans="1:6">
      <c r="A109" s="2168" t="s">
        <v>3665</v>
      </c>
      <c r="B109" s="2168"/>
      <c r="C109" s="2168"/>
      <c r="D109" s="2168"/>
      <c r="E109" s="2168"/>
      <c r="F109" s="2168"/>
    </row>
    <row r="110" spans="1:6" ht="65.25" customHeight="1">
      <c r="A110" s="2168" t="s">
        <v>3666</v>
      </c>
      <c r="B110" s="2168"/>
      <c r="C110" s="2168"/>
      <c r="D110" s="2168" t="s">
        <v>3667</v>
      </c>
      <c r="E110" s="2168"/>
      <c r="F110" s="2168"/>
    </row>
    <row r="111" spans="1:6" ht="96" customHeight="1">
      <c r="A111" s="2143" t="s">
        <v>42500</v>
      </c>
      <c r="B111" s="2143"/>
      <c r="C111" s="2143"/>
      <c r="D111" s="2143" t="s">
        <v>1392</v>
      </c>
      <c r="E111" s="2143"/>
      <c r="F111" s="2143"/>
    </row>
    <row r="116" spans="5:5">
      <c r="E116" s="260">
        <f>E108+E20</f>
        <v>109040875.52</v>
      </c>
    </row>
  </sheetData>
  <mergeCells count="20">
    <mergeCell ref="B17:C17"/>
    <mergeCell ref="B11:C11"/>
    <mergeCell ref="A21:C21"/>
    <mergeCell ref="D21:F21"/>
    <mergeCell ref="A1:F1"/>
    <mergeCell ref="A2:F2"/>
    <mergeCell ref="A3:F3"/>
    <mergeCell ref="B5:D5"/>
    <mergeCell ref="B15:C15"/>
    <mergeCell ref="A111:C111"/>
    <mergeCell ref="D111:F111"/>
    <mergeCell ref="A54:F54"/>
    <mergeCell ref="A55:F55"/>
    <mergeCell ref="A56:F56"/>
    <mergeCell ref="B58:C58"/>
    <mergeCell ref="B60:C60"/>
    <mergeCell ref="B99:C99"/>
    <mergeCell ref="A109:F109"/>
    <mergeCell ref="A110:C110"/>
    <mergeCell ref="D110:F110"/>
  </mergeCells>
  <pageMargins left="0.7" right="0.7" top="0.75" bottom="0.75" header="0.3" footer="0.3"/>
  <pageSetup orientation="landscape" r:id="rId1"/>
  <headerFooter>
    <oddFooter>Page &amp;P of &amp;N</oddFooter>
  </headerFooter>
</worksheet>
</file>

<file path=xl/worksheets/sheet264.xml><?xml version="1.0" encoding="utf-8"?>
<worksheet xmlns="http://schemas.openxmlformats.org/spreadsheetml/2006/main" xmlns:r="http://schemas.openxmlformats.org/officeDocument/2006/relationships">
  <sheetPr>
    <tabColor theme="5" tint="-0.499984740745262"/>
  </sheetPr>
  <dimension ref="A1:F127"/>
  <sheetViews>
    <sheetView topLeftCell="A19" workbookViewId="0">
      <selection activeCell="A25" sqref="A25:F25"/>
    </sheetView>
  </sheetViews>
  <sheetFormatPr defaultRowHeight="15"/>
  <cols>
    <col min="1" max="1" width="7" style="12" customWidth="1"/>
    <col min="2" max="2" width="16.7109375" style="12" customWidth="1"/>
    <col min="3" max="3" width="43.7109375" style="12" customWidth="1"/>
    <col min="4" max="4" width="26.85546875" style="12" customWidth="1"/>
    <col min="5" max="5" width="20" style="553" customWidth="1"/>
    <col min="6" max="6" width="9.42578125" style="64" customWidth="1"/>
    <col min="7" max="16384" width="9.140625" style="12"/>
  </cols>
  <sheetData>
    <row r="1" spans="1:6" ht="15.75">
      <c r="A1" s="2165" t="s">
        <v>11134</v>
      </c>
      <c r="B1" s="2165"/>
      <c r="C1" s="2165"/>
      <c r="D1" s="2165"/>
      <c r="E1" s="2165"/>
      <c r="F1" s="2165"/>
    </row>
    <row r="2" spans="1:6" ht="15.75">
      <c r="A2" s="2165" t="s">
        <v>35696</v>
      </c>
      <c r="B2" s="2165"/>
      <c r="C2" s="2165"/>
      <c r="D2" s="2165"/>
      <c r="E2" s="2165"/>
      <c r="F2" s="2165"/>
    </row>
    <row r="3" spans="1:6" ht="15.75">
      <c r="A3" s="2165" t="s">
        <v>140</v>
      </c>
      <c r="B3" s="2165"/>
      <c r="C3" s="2165"/>
      <c r="D3" s="2165"/>
      <c r="E3" s="2165"/>
      <c r="F3" s="2165"/>
    </row>
    <row r="4" spans="1:6" ht="15.75">
      <c r="A4" s="46" t="s">
        <v>134</v>
      </c>
      <c r="B4" s="46" t="s">
        <v>135</v>
      </c>
      <c r="C4" s="46" t="s">
        <v>0</v>
      </c>
      <c r="D4" s="46" t="s">
        <v>136</v>
      </c>
      <c r="E4" s="738" t="s">
        <v>1300</v>
      </c>
      <c r="F4" s="473" t="s">
        <v>1646</v>
      </c>
    </row>
    <row r="5" spans="1:6" ht="15.75">
      <c r="A5" s="46"/>
      <c r="B5" s="1563" t="s">
        <v>139</v>
      </c>
      <c r="C5" s="1429"/>
      <c r="D5" s="46"/>
      <c r="E5" s="738"/>
      <c r="F5" s="473"/>
    </row>
    <row r="6" spans="1:6" ht="31.5">
      <c r="A6" s="49">
        <v>1</v>
      </c>
      <c r="B6" s="50" t="s">
        <v>789</v>
      </c>
      <c r="C6" s="50" t="s">
        <v>35697</v>
      </c>
      <c r="D6" s="50" t="s">
        <v>3</v>
      </c>
      <c r="E6" s="294">
        <v>2550000</v>
      </c>
      <c r="F6" s="159" t="s">
        <v>118</v>
      </c>
    </row>
    <row r="7" spans="1:6" ht="78.75">
      <c r="A7" s="49">
        <v>2</v>
      </c>
      <c r="B7" s="50" t="s">
        <v>5</v>
      </c>
      <c r="C7" s="50" t="s">
        <v>35698</v>
      </c>
      <c r="D7" s="50" t="s">
        <v>240</v>
      </c>
      <c r="E7" s="294">
        <v>1292452.53</v>
      </c>
      <c r="F7" s="159" t="s">
        <v>118</v>
      </c>
    </row>
    <row r="8" spans="1:6" ht="31.5">
      <c r="A8" s="49">
        <v>3</v>
      </c>
      <c r="B8" s="50" t="s">
        <v>7</v>
      </c>
      <c r="C8" s="50" t="s">
        <v>35699</v>
      </c>
      <c r="D8" s="50" t="s">
        <v>794</v>
      </c>
      <c r="E8" s="294">
        <v>100000</v>
      </c>
      <c r="F8" s="159" t="s">
        <v>118</v>
      </c>
    </row>
    <row r="9" spans="1:6" ht="31.5">
      <c r="A9" s="49">
        <v>4</v>
      </c>
      <c r="B9" s="50" t="s">
        <v>10</v>
      </c>
      <c r="C9" s="50" t="s">
        <v>35700</v>
      </c>
      <c r="D9" s="50" t="s">
        <v>580</v>
      </c>
      <c r="E9" s="294">
        <v>100000</v>
      </c>
      <c r="F9" s="159" t="s">
        <v>118</v>
      </c>
    </row>
    <row r="10" spans="1:6" ht="47.25">
      <c r="A10" s="49">
        <v>5</v>
      </c>
      <c r="B10" s="50" t="s">
        <v>12</v>
      </c>
      <c r="C10" s="50" t="s">
        <v>35701</v>
      </c>
      <c r="D10" s="50" t="s">
        <v>1914</v>
      </c>
      <c r="E10" s="294">
        <v>2500000</v>
      </c>
      <c r="F10" s="159" t="s">
        <v>118</v>
      </c>
    </row>
    <row r="11" spans="1:6" ht="15.75">
      <c r="A11" s="49"/>
      <c r="B11" s="2166" t="s">
        <v>16510</v>
      </c>
      <c r="C11" s="2166"/>
      <c r="D11" s="2166"/>
      <c r="E11" s="892"/>
      <c r="F11" s="118"/>
    </row>
    <row r="12" spans="1:6" ht="78.75">
      <c r="A12" s="49">
        <v>6</v>
      </c>
      <c r="B12" s="50" t="s">
        <v>5</v>
      </c>
      <c r="C12" s="50" t="s">
        <v>35702</v>
      </c>
      <c r="D12" s="50" t="s">
        <v>5981</v>
      </c>
      <c r="E12" s="293">
        <v>571226.27</v>
      </c>
      <c r="F12" s="159" t="s">
        <v>118</v>
      </c>
    </row>
    <row r="13" spans="1:6" ht="47.25">
      <c r="A13" s="49">
        <v>7</v>
      </c>
      <c r="B13" s="50" t="s">
        <v>12</v>
      </c>
      <c r="C13" s="50" t="s">
        <v>35703</v>
      </c>
      <c r="D13" s="50" t="s">
        <v>1914</v>
      </c>
      <c r="E13" s="293">
        <v>1200000</v>
      </c>
      <c r="F13" s="159" t="s">
        <v>118</v>
      </c>
    </row>
    <row r="14" spans="1:6" ht="47.25">
      <c r="A14" s="49">
        <v>8</v>
      </c>
      <c r="B14" s="50" t="s">
        <v>360</v>
      </c>
      <c r="C14" s="50" t="s">
        <v>35704</v>
      </c>
      <c r="D14" s="50" t="s">
        <v>10798</v>
      </c>
      <c r="E14" s="293">
        <v>1500000</v>
      </c>
      <c r="F14" s="159" t="s">
        <v>118</v>
      </c>
    </row>
    <row r="15" spans="1:6" ht="15.75">
      <c r="A15" s="49"/>
      <c r="B15" s="2377" t="s">
        <v>143</v>
      </c>
      <c r="C15" s="2378"/>
      <c r="D15" s="49"/>
      <c r="E15" s="892"/>
      <c r="F15" s="118"/>
    </row>
    <row r="16" spans="1:6" ht="63">
      <c r="A16" s="49">
        <v>9</v>
      </c>
      <c r="B16" s="51" t="s">
        <v>195</v>
      </c>
      <c r="C16" s="50" t="s">
        <v>35705</v>
      </c>
      <c r="D16" s="51" t="s">
        <v>196</v>
      </c>
      <c r="E16" s="782">
        <v>5738993.4500000002</v>
      </c>
      <c r="F16" s="160" t="s">
        <v>118</v>
      </c>
    </row>
    <row r="17" spans="1:6" ht="15.75">
      <c r="A17" s="49"/>
      <c r="B17" s="2198" t="s">
        <v>593</v>
      </c>
      <c r="C17" s="2198"/>
      <c r="D17" s="71"/>
      <c r="E17" s="293"/>
      <c r="F17" s="160"/>
    </row>
    <row r="18" spans="1:6" ht="47.25">
      <c r="A18" s="49">
        <v>10</v>
      </c>
      <c r="B18" s="51" t="s">
        <v>39</v>
      </c>
      <c r="C18" s="50" t="s">
        <v>35706</v>
      </c>
      <c r="D18" s="51" t="s">
        <v>8146</v>
      </c>
      <c r="E18" s="181">
        <v>17000000</v>
      </c>
      <c r="F18" s="160" t="s">
        <v>118</v>
      </c>
    </row>
    <row r="19" spans="1:6" ht="47.25">
      <c r="A19" s="49">
        <v>11</v>
      </c>
      <c r="B19" s="51" t="s">
        <v>596</v>
      </c>
      <c r="C19" s="50" t="s">
        <v>35707</v>
      </c>
      <c r="D19" s="51" t="s">
        <v>8146</v>
      </c>
      <c r="E19" s="181">
        <v>10000000</v>
      </c>
      <c r="F19" s="160" t="s">
        <v>118</v>
      </c>
    </row>
    <row r="20" spans="1:6" ht="15.75">
      <c r="A20" s="49"/>
      <c r="B20" s="47" t="s">
        <v>15</v>
      </c>
      <c r="C20" s="173"/>
      <c r="D20" s="47"/>
      <c r="E20" s="1240">
        <f>SUM(E6:E19)</f>
        <v>42552672.25</v>
      </c>
      <c r="F20" s="172"/>
    </row>
    <row r="21" spans="1:6" ht="60.75" customHeight="1">
      <c r="A21" s="2143" t="s">
        <v>32028</v>
      </c>
      <c r="B21" s="2143"/>
      <c r="C21" s="2143"/>
      <c r="D21" s="2143" t="s">
        <v>32029</v>
      </c>
      <c r="E21" s="2143"/>
      <c r="F21" s="2143"/>
    </row>
    <row r="22" spans="1:6" ht="15.75">
      <c r="A22" s="49"/>
      <c r="B22" s="47"/>
      <c r="C22" s="173"/>
      <c r="D22" s="47"/>
      <c r="E22" s="1240"/>
      <c r="F22" s="172"/>
    </row>
    <row r="23" spans="1:6" ht="15.75">
      <c r="A23" s="49"/>
      <c r="B23" s="47"/>
      <c r="C23" s="173"/>
      <c r="D23" s="47"/>
      <c r="E23" s="1240"/>
      <c r="F23" s="172"/>
    </row>
    <row r="24" spans="1:6" ht="15.75">
      <c r="A24" s="2165" t="s">
        <v>11134</v>
      </c>
      <c r="B24" s="2165"/>
      <c r="C24" s="2165"/>
      <c r="D24" s="2165"/>
      <c r="E24" s="2165"/>
      <c r="F24" s="2165"/>
    </row>
    <row r="25" spans="1:6" ht="15.75">
      <c r="A25" s="2165" t="s">
        <v>35696</v>
      </c>
      <c r="B25" s="2165"/>
      <c r="C25" s="2165"/>
      <c r="D25" s="2165"/>
      <c r="E25" s="2165"/>
      <c r="F25" s="2165"/>
    </row>
    <row r="26" spans="1:6" ht="15.75">
      <c r="A26" s="2165" t="s">
        <v>140</v>
      </c>
      <c r="B26" s="2165"/>
      <c r="C26" s="2165"/>
      <c r="D26" s="2165"/>
      <c r="E26" s="2165"/>
      <c r="F26" s="2165"/>
    </row>
    <row r="27" spans="1:6" ht="15.75">
      <c r="A27" s="46" t="s">
        <v>134</v>
      </c>
      <c r="B27" s="46" t="s">
        <v>135</v>
      </c>
      <c r="C27" s="46" t="s">
        <v>0</v>
      </c>
      <c r="D27" s="46" t="s">
        <v>136</v>
      </c>
      <c r="E27" s="738" t="s">
        <v>1300</v>
      </c>
      <c r="F27" s="473" t="s">
        <v>1646</v>
      </c>
    </row>
    <row r="28" spans="1:6" ht="15.75">
      <c r="A28" s="49"/>
      <c r="B28" s="2377" t="s">
        <v>555</v>
      </c>
      <c r="C28" s="2377"/>
      <c r="D28" s="49"/>
      <c r="E28" s="892"/>
      <c r="F28" s="118"/>
    </row>
    <row r="29" spans="1:6" ht="78.75">
      <c r="A29" s="49">
        <v>1</v>
      </c>
      <c r="B29" s="60" t="s">
        <v>35708</v>
      </c>
      <c r="C29" s="50" t="s">
        <v>35709</v>
      </c>
      <c r="D29" s="50" t="s">
        <v>35710</v>
      </c>
      <c r="E29" s="142">
        <v>50000</v>
      </c>
      <c r="F29" s="160" t="s">
        <v>4</v>
      </c>
    </row>
    <row r="30" spans="1:6" ht="78.75">
      <c r="A30" s="49">
        <v>2</v>
      </c>
      <c r="B30" s="50" t="s">
        <v>35711</v>
      </c>
      <c r="C30" s="50" t="s">
        <v>35712</v>
      </c>
      <c r="D30" s="50" t="s">
        <v>35710</v>
      </c>
      <c r="E30" s="142">
        <v>50000</v>
      </c>
      <c r="F30" s="160" t="s">
        <v>4</v>
      </c>
    </row>
    <row r="31" spans="1:6" ht="78.75">
      <c r="A31" s="49">
        <v>3</v>
      </c>
      <c r="B31" s="50" t="s">
        <v>35713</v>
      </c>
      <c r="C31" s="50" t="s">
        <v>35714</v>
      </c>
      <c r="D31" s="50" t="s">
        <v>35710</v>
      </c>
      <c r="E31" s="142">
        <v>50000</v>
      </c>
      <c r="F31" s="160" t="s">
        <v>4</v>
      </c>
    </row>
    <row r="32" spans="1:6" ht="78.75">
      <c r="A32" s="49">
        <v>4</v>
      </c>
      <c r="B32" s="50" t="s">
        <v>35715</v>
      </c>
      <c r="C32" s="50" t="s">
        <v>35716</v>
      </c>
      <c r="D32" s="50" t="s">
        <v>35710</v>
      </c>
      <c r="E32" s="142">
        <v>50000</v>
      </c>
      <c r="F32" s="160" t="s">
        <v>1633</v>
      </c>
    </row>
    <row r="33" spans="1:6" ht="15.75">
      <c r="A33" s="49"/>
      <c r="B33" s="2172" t="s">
        <v>4345</v>
      </c>
      <c r="C33" s="2231"/>
      <c r="D33" s="50"/>
      <c r="E33" s="181"/>
      <c r="F33" s="160"/>
    </row>
    <row r="34" spans="1:6" ht="31.5">
      <c r="A34" s="49">
        <v>5</v>
      </c>
      <c r="B34" s="50" t="s">
        <v>35717</v>
      </c>
      <c r="C34" s="71" t="s">
        <v>35718</v>
      </c>
      <c r="D34" s="71" t="s">
        <v>35719</v>
      </c>
      <c r="E34" s="142">
        <v>50000</v>
      </c>
      <c r="F34" s="160" t="s">
        <v>4</v>
      </c>
    </row>
    <row r="35" spans="1:6" ht="31.5">
      <c r="A35" s="49">
        <v>6</v>
      </c>
      <c r="B35" s="50" t="s">
        <v>35720</v>
      </c>
      <c r="C35" s="71" t="s">
        <v>35721</v>
      </c>
      <c r="D35" s="71" t="s">
        <v>35719</v>
      </c>
      <c r="E35" s="142">
        <v>50000</v>
      </c>
      <c r="F35" s="160" t="s">
        <v>4</v>
      </c>
    </row>
    <row r="36" spans="1:6" ht="31.5">
      <c r="A36" s="49">
        <v>7</v>
      </c>
      <c r="B36" s="51" t="s">
        <v>35722</v>
      </c>
      <c r="C36" s="71" t="s">
        <v>35723</v>
      </c>
      <c r="D36" s="71" t="s">
        <v>35719</v>
      </c>
      <c r="E36" s="142">
        <v>50000</v>
      </c>
      <c r="F36" s="160" t="s">
        <v>4</v>
      </c>
    </row>
    <row r="37" spans="1:6" ht="31.5">
      <c r="A37" s="49">
        <v>8</v>
      </c>
      <c r="B37" s="51" t="s">
        <v>35724</v>
      </c>
      <c r="C37" s="71" t="s">
        <v>35725</v>
      </c>
      <c r="D37" s="71" t="s">
        <v>35719</v>
      </c>
      <c r="E37" s="154">
        <v>50000</v>
      </c>
      <c r="F37" s="160" t="s">
        <v>4</v>
      </c>
    </row>
    <row r="38" spans="1:6" ht="15.75">
      <c r="A38" s="49"/>
      <c r="B38" s="2377" t="s">
        <v>2408</v>
      </c>
      <c r="C38" s="2378"/>
      <c r="D38" s="49"/>
      <c r="E38" s="892"/>
      <c r="F38" s="118"/>
    </row>
    <row r="39" spans="1:6" ht="31.5">
      <c r="A39" s="49">
        <v>9</v>
      </c>
      <c r="B39" s="51" t="s">
        <v>35726</v>
      </c>
      <c r="C39" s="51" t="s">
        <v>35727</v>
      </c>
      <c r="D39" s="51" t="s">
        <v>35728</v>
      </c>
      <c r="E39" s="154">
        <v>700000</v>
      </c>
      <c r="F39" s="159" t="s">
        <v>118</v>
      </c>
    </row>
    <row r="40" spans="1:6" ht="31.5">
      <c r="A40" s="49">
        <v>10</v>
      </c>
      <c r="B40" s="51" t="s">
        <v>35729</v>
      </c>
      <c r="C40" s="51" t="s">
        <v>35730</v>
      </c>
      <c r="D40" s="51" t="s">
        <v>35936</v>
      </c>
      <c r="E40" s="154">
        <v>700000</v>
      </c>
      <c r="F40" s="159" t="s">
        <v>4</v>
      </c>
    </row>
    <row r="41" spans="1:6" ht="31.5">
      <c r="A41" s="49">
        <v>11</v>
      </c>
      <c r="B41" s="51" t="s">
        <v>35731</v>
      </c>
      <c r="C41" s="51" t="s">
        <v>35732</v>
      </c>
      <c r="D41" s="51" t="s">
        <v>35733</v>
      </c>
      <c r="E41" s="154">
        <v>200000</v>
      </c>
      <c r="F41" s="159" t="s">
        <v>118</v>
      </c>
    </row>
    <row r="42" spans="1:6" ht="36.75" customHeight="1">
      <c r="A42" s="49">
        <v>12</v>
      </c>
      <c r="B42" s="51" t="s">
        <v>35734</v>
      </c>
      <c r="C42" s="51" t="s">
        <v>35735</v>
      </c>
      <c r="D42" s="51" t="s">
        <v>35736</v>
      </c>
      <c r="E42" s="154">
        <v>700000</v>
      </c>
      <c r="F42" s="159" t="s">
        <v>118</v>
      </c>
    </row>
    <row r="43" spans="1:6" ht="94.5">
      <c r="A43" s="49">
        <v>13</v>
      </c>
      <c r="B43" s="50" t="s">
        <v>35737</v>
      </c>
      <c r="C43" s="51" t="s">
        <v>35738</v>
      </c>
      <c r="D43" s="51" t="s">
        <v>35739</v>
      </c>
      <c r="E43" s="153">
        <v>1500000</v>
      </c>
      <c r="F43" s="159" t="s">
        <v>4</v>
      </c>
    </row>
    <row r="44" spans="1:6" ht="31.5">
      <c r="A44" s="49">
        <v>14</v>
      </c>
      <c r="B44" s="50" t="s">
        <v>35713</v>
      </c>
      <c r="C44" s="51" t="s">
        <v>35740</v>
      </c>
      <c r="D44" s="50" t="s">
        <v>35741</v>
      </c>
      <c r="E44" s="153">
        <v>500000</v>
      </c>
      <c r="F44" s="159" t="s">
        <v>118</v>
      </c>
    </row>
    <row r="45" spans="1:6" ht="31.5">
      <c r="A45" s="49">
        <v>15</v>
      </c>
      <c r="B45" s="51" t="s">
        <v>35742</v>
      </c>
      <c r="C45" s="51" t="s">
        <v>35743</v>
      </c>
      <c r="D45" s="51" t="s">
        <v>35744</v>
      </c>
      <c r="E45" s="154">
        <v>1500000</v>
      </c>
      <c r="F45" s="159" t="s">
        <v>4</v>
      </c>
    </row>
    <row r="46" spans="1:6" ht="78.75">
      <c r="A46" s="49">
        <v>16</v>
      </c>
      <c r="B46" s="50" t="s">
        <v>35745</v>
      </c>
      <c r="C46" s="51" t="s">
        <v>35746</v>
      </c>
      <c r="D46" s="51" t="s">
        <v>35937</v>
      </c>
      <c r="E46" s="153">
        <v>1000000</v>
      </c>
      <c r="F46" s="159" t="s">
        <v>118</v>
      </c>
    </row>
    <row r="47" spans="1:6" ht="47.25">
      <c r="A47" s="49">
        <v>17</v>
      </c>
      <c r="B47" s="51" t="s">
        <v>35747</v>
      </c>
      <c r="C47" s="51" t="s">
        <v>35748</v>
      </c>
      <c r="D47" s="51" t="s">
        <v>35749</v>
      </c>
      <c r="E47" s="154">
        <v>1000000</v>
      </c>
      <c r="F47" s="159" t="s">
        <v>4</v>
      </c>
    </row>
    <row r="48" spans="1:6" ht="47.25">
      <c r="A48" s="49">
        <v>18</v>
      </c>
      <c r="B48" s="51" t="s">
        <v>35750</v>
      </c>
      <c r="C48" s="51" t="s">
        <v>35751</v>
      </c>
      <c r="D48" s="51" t="s">
        <v>35752</v>
      </c>
      <c r="E48" s="154">
        <v>1200000</v>
      </c>
      <c r="F48" s="159" t="s">
        <v>118</v>
      </c>
    </row>
    <row r="49" spans="1:6" ht="47.25">
      <c r="A49" s="49">
        <v>19</v>
      </c>
      <c r="B49" s="51" t="s">
        <v>35753</v>
      </c>
      <c r="C49" s="51" t="s">
        <v>35754</v>
      </c>
      <c r="D49" s="51" t="s">
        <v>35938</v>
      </c>
      <c r="E49" s="154">
        <v>500000</v>
      </c>
      <c r="F49" s="159" t="s">
        <v>118</v>
      </c>
    </row>
    <row r="50" spans="1:6" ht="47.25">
      <c r="A50" s="49">
        <v>20</v>
      </c>
      <c r="B50" s="51" t="s">
        <v>35755</v>
      </c>
      <c r="C50" s="51" t="s">
        <v>35756</v>
      </c>
      <c r="D50" s="51" t="s">
        <v>35757</v>
      </c>
      <c r="E50" s="154">
        <v>800000</v>
      </c>
      <c r="F50" s="159" t="s">
        <v>118</v>
      </c>
    </row>
    <row r="51" spans="1:6" ht="47.25">
      <c r="A51" s="49">
        <v>21</v>
      </c>
      <c r="B51" s="51" t="s">
        <v>35758</v>
      </c>
      <c r="C51" s="51" t="s">
        <v>35759</v>
      </c>
      <c r="D51" s="51" t="s">
        <v>35953</v>
      </c>
      <c r="E51" s="154">
        <v>500000</v>
      </c>
      <c r="F51" s="159" t="s">
        <v>118</v>
      </c>
    </row>
    <row r="52" spans="1:6" ht="31.5">
      <c r="A52" s="49">
        <v>22</v>
      </c>
      <c r="B52" s="51" t="s">
        <v>35760</v>
      </c>
      <c r="C52" s="51" t="s">
        <v>35761</v>
      </c>
      <c r="D52" s="51" t="s">
        <v>35762</v>
      </c>
      <c r="E52" s="154">
        <v>700000</v>
      </c>
      <c r="F52" s="159" t="s">
        <v>4</v>
      </c>
    </row>
    <row r="53" spans="1:6" ht="31.5">
      <c r="A53" s="49">
        <v>23</v>
      </c>
      <c r="B53" s="51" t="s">
        <v>35763</v>
      </c>
      <c r="C53" s="51" t="s">
        <v>35764</v>
      </c>
      <c r="D53" s="51" t="s">
        <v>35765</v>
      </c>
      <c r="E53" s="154">
        <v>700000</v>
      </c>
      <c r="F53" s="159" t="s">
        <v>118</v>
      </c>
    </row>
    <row r="54" spans="1:6" ht="63">
      <c r="A54" s="49">
        <v>24</v>
      </c>
      <c r="B54" s="51" t="s">
        <v>35766</v>
      </c>
      <c r="C54" s="51" t="s">
        <v>35767</v>
      </c>
      <c r="D54" s="50" t="s">
        <v>35768</v>
      </c>
      <c r="E54" s="154">
        <v>500000</v>
      </c>
      <c r="F54" s="159" t="s">
        <v>4</v>
      </c>
    </row>
    <row r="55" spans="1:6" ht="31.5">
      <c r="A55" s="49">
        <v>25</v>
      </c>
      <c r="B55" s="51" t="s">
        <v>35769</v>
      </c>
      <c r="C55" s="51" t="s">
        <v>35770</v>
      </c>
      <c r="D55" s="50" t="s">
        <v>35771</v>
      </c>
      <c r="E55" s="154">
        <v>300000</v>
      </c>
      <c r="F55" s="159" t="s">
        <v>118</v>
      </c>
    </row>
    <row r="56" spans="1:6" ht="31.5">
      <c r="A56" s="49">
        <v>26</v>
      </c>
      <c r="B56" s="51" t="s">
        <v>35772</v>
      </c>
      <c r="C56" s="51" t="s">
        <v>35773</v>
      </c>
      <c r="D56" s="51" t="s">
        <v>35774</v>
      </c>
      <c r="E56" s="154">
        <v>500000</v>
      </c>
      <c r="F56" s="159" t="s">
        <v>118</v>
      </c>
    </row>
    <row r="57" spans="1:6" ht="31.5">
      <c r="A57" s="49">
        <v>27</v>
      </c>
      <c r="B57" s="51" t="s">
        <v>11546</v>
      </c>
      <c r="C57" s="51" t="s">
        <v>35775</v>
      </c>
      <c r="D57" s="51" t="s">
        <v>35939</v>
      </c>
      <c r="E57" s="154">
        <v>800000</v>
      </c>
      <c r="F57" s="159" t="s">
        <v>118</v>
      </c>
    </row>
    <row r="58" spans="1:6" ht="31.5">
      <c r="A58" s="49">
        <v>28</v>
      </c>
      <c r="B58" s="50" t="s">
        <v>35776</v>
      </c>
      <c r="C58" s="51" t="s">
        <v>35777</v>
      </c>
      <c r="D58" s="50" t="s">
        <v>35940</v>
      </c>
      <c r="E58" s="153">
        <v>200000</v>
      </c>
      <c r="F58" s="159" t="s">
        <v>118</v>
      </c>
    </row>
    <row r="59" spans="1:6" ht="47.25">
      <c r="A59" s="49">
        <v>29</v>
      </c>
      <c r="B59" s="51" t="s">
        <v>35778</v>
      </c>
      <c r="C59" s="51" t="s">
        <v>35779</v>
      </c>
      <c r="D59" s="51" t="s">
        <v>35780</v>
      </c>
      <c r="E59" s="154">
        <v>1200000</v>
      </c>
      <c r="F59" s="159" t="s">
        <v>4</v>
      </c>
    </row>
    <row r="60" spans="1:6" ht="47.25">
      <c r="A60" s="49">
        <v>30</v>
      </c>
      <c r="B60" s="51" t="s">
        <v>35781</v>
      </c>
      <c r="C60" s="51" t="s">
        <v>35782</v>
      </c>
      <c r="D60" s="51" t="s">
        <v>35941</v>
      </c>
      <c r="E60" s="154">
        <v>700000</v>
      </c>
      <c r="F60" s="159" t="s">
        <v>118</v>
      </c>
    </row>
    <row r="61" spans="1:6" ht="31.5">
      <c r="A61" s="49">
        <v>31</v>
      </c>
      <c r="B61" s="51" t="s">
        <v>35783</v>
      </c>
      <c r="C61" s="51" t="s">
        <v>35784</v>
      </c>
      <c r="D61" s="50" t="s">
        <v>35942</v>
      </c>
      <c r="E61" s="154">
        <v>600000</v>
      </c>
      <c r="F61" s="159" t="s">
        <v>4</v>
      </c>
    </row>
    <row r="62" spans="1:6" ht="31.5">
      <c r="A62" s="49">
        <v>32</v>
      </c>
      <c r="B62" s="51" t="s">
        <v>35785</v>
      </c>
      <c r="C62" s="51" t="s">
        <v>35786</v>
      </c>
      <c r="D62" s="51" t="s">
        <v>35943</v>
      </c>
      <c r="E62" s="154">
        <v>200000</v>
      </c>
      <c r="F62" s="159" t="s">
        <v>118</v>
      </c>
    </row>
    <row r="63" spans="1:6" ht="47.25">
      <c r="A63" s="49">
        <v>33</v>
      </c>
      <c r="B63" s="51" t="s">
        <v>35787</v>
      </c>
      <c r="C63" s="51" t="s">
        <v>35788</v>
      </c>
      <c r="D63" s="51" t="s">
        <v>35944</v>
      </c>
      <c r="E63" s="154">
        <v>1000000</v>
      </c>
      <c r="F63" s="159" t="s">
        <v>118</v>
      </c>
    </row>
    <row r="64" spans="1:6" ht="47.25">
      <c r="A64" s="49">
        <v>34</v>
      </c>
      <c r="B64" s="51" t="s">
        <v>35789</v>
      </c>
      <c r="C64" s="51" t="s">
        <v>35790</v>
      </c>
      <c r="D64" s="51" t="s">
        <v>35945</v>
      </c>
      <c r="E64" s="154">
        <v>500000</v>
      </c>
      <c r="F64" s="159" t="s">
        <v>118</v>
      </c>
    </row>
    <row r="65" spans="1:6" ht="31.5">
      <c r="A65" s="49">
        <v>35</v>
      </c>
      <c r="B65" s="51" t="s">
        <v>35791</v>
      </c>
      <c r="C65" s="51" t="s">
        <v>35792</v>
      </c>
      <c r="D65" s="51" t="s">
        <v>35793</v>
      </c>
      <c r="E65" s="154">
        <v>1000000</v>
      </c>
      <c r="F65" s="159" t="s">
        <v>4</v>
      </c>
    </row>
    <row r="66" spans="1:6" ht="47.25">
      <c r="A66" s="49">
        <v>36</v>
      </c>
      <c r="B66" s="51" t="s">
        <v>35794</v>
      </c>
      <c r="C66" s="51" t="s">
        <v>35795</v>
      </c>
      <c r="D66" s="51" t="s">
        <v>35796</v>
      </c>
      <c r="E66" s="154">
        <v>600000</v>
      </c>
      <c r="F66" s="159" t="s">
        <v>118</v>
      </c>
    </row>
    <row r="67" spans="1:6" ht="31.5">
      <c r="A67" s="49">
        <v>37</v>
      </c>
      <c r="B67" s="51" t="s">
        <v>35797</v>
      </c>
      <c r="C67" s="51" t="s">
        <v>35798</v>
      </c>
      <c r="D67" s="51" t="s">
        <v>35799</v>
      </c>
      <c r="E67" s="154">
        <v>1400000</v>
      </c>
      <c r="F67" s="159" t="s">
        <v>118</v>
      </c>
    </row>
    <row r="68" spans="1:6" ht="31.5">
      <c r="A68" s="49">
        <v>38</v>
      </c>
      <c r="B68" s="51" t="s">
        <v>35800</v>
      </c>
      <c r="C68" s="51" t="s">
        <v>35801</v>
      </c>
      <c r="D68" s="51" t="s">
        <v>35946</v>
      </c>
      <c r="E68" s="154">
        <v>600000</v>
      </c>
      <c r="F68" s="159" t="s">
        <v>118</v>
      </c>
    </row>
    <row r="69" spans="1:6" ht="31.5">
      <c r="A69" s="49">
        <v>39</v>
      </c>
      <c r="B69" s="51" t="s">
        <v>35802</v>
      </c>
      <c r="C69" s="51" t="s">
        <v>35803</v>
      </c>
      <c r="D69" s="51" t="s">
        <v>35804</v>
      </c>
      <c r="E69" s="154">
        <v>400000</v>
      </c>
      <c r="F69" s="159" t="s">
        <v>118</v>
      </c>
    </row>
    <row r="70" spans="1:6" ht="31.5">
      <c r="A70" s="49">
        <v>40</v>
      </c>
      <c r="B70" s="51" t="s">
        <v>35805</v>
      </c>
      <c r="C70" s="51" t="s">
        <v>35806</v>
      </c>
      <c r="D70" s="51" t="s">
        <v>35762</v>
      </c>
      <c r="E70" s="154">
        <v>800000</v>
      </c>
      <c r="F70" s="159" t="s">
        <v>4</v>
      </c>
    </row>
    <row r="71" spans="1:6" ht="31.5">
      <c r="A71" s="49">
        <v>41</v>
      </c>
      <c r="B71" s="51" t="s">
        <v>35807</v>
      </c>
      <c r="C71" s="51" t="s">
        <v>35808</v>
      </c>
      <c r="D71" s="51" t="s">
        <v>35947</v>
      </c>
      <c r="E71" s="154">
        <v>200000</v>
      </c>
      <c r="F71" s="159" t="s">
        <v>118</v>
      </c>
    </row>
    <row r="72" spans="1:6" ht="31.5">
      <c r="A72" s="49">
        <v>42</v>
      </c>
      <c r="B72" s="51" t="s">
        <v>35809</v>
      </c>
      <c r="C72" s="51" t="s">
        <v>35810</v>
      </c>
      <c r="D72" s="51" t="s">
        <v>35811</v>
      </c>
      <c r="E72" s="154">
        <v>500000</v>
      </c>
      <c r="F72" s="159" t="s">
        <v>118</v>
      </c>
    </row>
    <row r="73" spans="1:6" ht="31.5">
      <c r="A73" s="49">
        <v>43</v>
      </c>
      <c r="B73" s="51" t="s">
        <v>35812</v>
      </c>
      <c r="C73" s="51" t="s">
        <v>35813</v>
      </c>
      <c r="D73" s="51" t="s">
        <v>35814</v>
      </c>
      <c r="E73" s="154">
        <v>200000</v>
      </c>
      <c r="F73" s="159" t="s">
        <v>118</v>
      </c>
    </row>
    <row r="74" spans="1:6" ht="31.5">
      <c r="A74" s="49">
        <v>44</v>
      </c>
      <c r="B74" s="51" t="s">
        <v>35815</v>
      </c>
      <c r="C74" s="51" t="s">
        <v>35816</v>
      </c>
      <c r="D74" s="51" t="s">
        <v>35817</v>
      </c>
      <c r="E74" s="154">
        <v>400000</v>
      </c>
      <c r="F74" s="159" t="s">
        <v>118</v>
      </c>
    </row>
    <row r="75" spans="1:6" ht="31.5">
      <c r="A75" s="49">
        <v>45</v>
      </c>
      <c r="B75" s="51" t="s">
        <v>35818</v>
      </c>
      <c r="C75" s="51" t="s">
        <v>35819</v>
      </c>
      <c r="D75" s="51" t="s">
        <v>35820</v>
      </c>
      <c r="E75" s="154">
        <v>200000</v>
      </c>
      <c r="F75" s="159" t="s">
        <v>118</v>
      </c>
    </row>
    <row r="76" spans="1:6" ht="15.75">
      <c r="A76" s="49"/>
      <c r="B76" s="2377" t="s">
        <v>2487</v>
      </c>
      <c r="C76" s="2377"/>
      <c r="D76" s="49"/>
      <c r="E76" s="892"/>
      <c r="F76" s="118"/>
    </row>
    <row r="77" spans="1:6" ht="47.25">
      <c r="A77" s="49">
        <v>46</v>
      </c>
      <c r="B77" s="51" t="s">
        <v>35821</v>
      </c>
      <c r="C77" s="51" t="s">
        <v>35822</v>
      </c>
      <c r="D77" s="51" t="s">
        <v>601</v>
      </c>
      <c r="E77" s="154">
        <v>6500000</v>
      </c>
      <c r="F77" s="159" t="s">
        <v>4</v>
      </c>
    </row>
    <row r="78" spans="1:6" ht="47.25">
      <c r="A78" s="49">
        <v>47</v>
      </c>
      <c r="B78" s="51" t="s">
        <v>35823</v>
      </c>
      <c r="C78" s="51" t="s">
        <v>35824</v>
      </c>
      <c r="D78" s="51" t="s">
        <v>35825</v>
      </c>
      <c r="E78" s="154">
        <v>1000000</v>
      </c>
      <c r="F78" s="159" t="s">
        <v>118</v>
      </c>
    </row>
    <row r="79" spans="1:6" ht="47.25">
      <c r="A79" s="49">
        <v>48</v>
      </c>
      <c r="B79" s="51" t="s">
        <v>35826</v>
      </c>
      <c r="C79" s="51" t="s">
        <v>35827</v>
      </c>
      <c r="D79" s="51" t="s">
        <v>35952</v>
      </c>
      <c r="E79" s="154">
        <v>1000000</v>
      </c>
      <c r="F79" s="159" t="s">
        <v>118</v>
      </c>
    </row>
    <row r="80" spans="1:6" ht="47.25">
      <c r="A80" s="49">
        <v>49</v>
      </c>
      <c r="B80" s="51" t="s">
        <v>35828</v>
      </c>
      <c r="C80" s="51" t="s">
        <v>35829</v>
      </c>
      <c r="D80" s="51" t="s">
        <v>35930</v>
      </c>
      <c r="E80" s="154">
        <v>1300000</v>
      </c>
      <c r="F80" s="159" t="s">
        <v>4</v>
      </c>
    </row>
    <row r="81" spans="1:6" ht="47.25">
      <c r="A81" s="49">
        <v>50</v>
      </c>
      <c r="B81" s="51" t="s">
        <v>35830</v>
      </c>
      <c r="C81" s="51" t="s">
        <v>35831</v>
      </c>
      <c r="D81" s="51" t="s">
        <v>35832</v>
      </c>
      <c r="E81" s="154">
        <v>1000000</v>
      </c>
      <c r="F81" s="159" t="s">
        <v>118</v>
      </c>
    </row>
    <row r="82" spans="1:6" ht="47.25">
      <c r="A82" s="49">
        <v>51</v>
      </c>
      <c r="B82" s="51" t="s">
        <v>35833</v>
      </c>
      <c r="C82" s="51" t="s">
        <v>35834</v>
      </c>
      <c r="D82" s="51" t="s">
        <v>35835</v>
      </c>
      <c r="E82" s="154">
        <v>2500000</v>
      </c>
      <c r="F82" s="159" t="s">
        <v>118</v>
      </c>
    </row>
    <row r="83" spans="1:6" ht="63">
      <c r="A83" s="49">
        <v>52</v>
      </c>
      <c r="B83" s="51" t="s">
        <v>35836</v>
      </c>
      <c r="C83" s="51" t="s">
        <v>35837</v>
      </c>
      <c r="D83" s="51" t="s">
        <v>35931</v>
      </c>
      <c r="E83" s="154">
        <v>700000</v>
      </c>
      <c r="F83" s="159" t="s">
        <v>118</v>
      </c>
    </row>
    <row r="84" spans="1:6" ht="47.25">
      <c r="A84" s="49">
        <v>53</v>
      </c>
      <c r="B84" s="51" t="s">
        <v>35838</v>
      </c>
      <c r="C84" s="51" t="s">
        <v>35839</v>
      </c>
      <c r="D84" s="50" t="s">
        <v>35954</v>
      </c>
      <c r="E84" s="154">
        <v>600000</v>
      </c>
      <c r="F84" s="159" t="s">
        <v>2143</v>
      </c>
    </row>
    <row r="85" spans="1:6" ht="63">
      <c r="A85" s="49">
        <v>54</v>
      </c>
      <c r="B85" s="51" t="s">
        <v>35840</v>
      </c>
      <c r="C85" s="51" t="s">
        <v>35841</v>
      </c>
      <c r="D85" s="50" t="s">
        <v>35842</v>
      </c>
      <c r="E85" s="153">
        <v>1200000</v>
      </c>
      <c r="F85" s="159" t="s">
        <v>118</v>
      </c>
    </row>
    <row r="86" spans="1:6" ht="47.25">
      <c r="A86" s="49">
        <v>55</v>
      </c>
      <c r="B86" s="50" t="s">
        <v>35843</v>
      </c>
      <c r="C86" s="51" t="s">
        <v>35844</v>
      </c>
      <c r="D86" s="50" t="s">
        <v>35845</v>
      </c>
      <c r="E86" s="153">
        <v>2000000</v>
      </c>
      <c r="F86" s="159" t="s">
        <v>118</v>
      </c>
    </row>
    <row r="87" spans="1:6" ht="94.5">
      <c r="A87" s="49">
        <v>56</v>
      </c>
      <c r="B87" s="50" t="s">
        <v>35846</v>
      </c>
      <c r="C87" s="51" t="s">
        <v>35847</v>
      </c>
      <c r="D87" s="50" t="s">
        <v>35848</v>
      </c>
      <c r="E87" s="153">
        <v>1000000</v>
      </c>
      <c r="F87" s="159" t="s">
        <v>118</v>
      </c>
    </row>
    <row r="88" spans="1:6" ht="47.25">
      <c r="A88" s="49">
        <v>57</v>
      </c>
      <c r="B88" s="51" t="s">
        <v>35851</v>
      </c>
      <c r="C88" s="51" t="s">
        <v>35852</v>
      </c>
      <c r="D88" s="50" t="s">
        <v>35853</v>
      </c>
      <c r="E88" s="154">
        <v>2000000</v>
      </c>
      <c r="F88" s="159" t="s">
        <v>118</v>
      </c>
    </row>
    <row r="89" spans="1:6" ht="63">
      <c r="A89" s="49">
        <v>58</v>
      </c>
      <c r="B89" s="51" t="s">
        <v>35854</v>
      </c>
      <c r="C89" s="51" t="s">
        <v>35855</v>
      </c>
      <c r="D89" s="51" t="s">
        <v>35950</v>
      </c>
      <c r="E89" s="154">
        <v>1000000</v>
      </c>
      <c r="F89" s="159" t="s">
        <v>118</v>
      </c>
    </row>
    <row r="90" spans="1:6" ht="63">
      <c r="A90" s="49">
        <v>59</v>
      </c>
      <c r="B90" s="51" t="s">
        <v>35856</v>
      </c>
      <c r="C90" s="51" t="s">
        <v>35857</v>
      </c>
      <c r="D90" s="50" t="s">
        <v>35933</v>
      </c>
      <c r="E90" s="153">
        <v>1500000</v>
      </c>
      <c r="F90" s="159" t="s">
        <v>4</v>
      </c>
    </row>
    <row r="91" spans="1:6" ht="15.75">
      <c r="A91" s="49"/>
      <c r="B91" s="2377" t="s">
        <v>662</v>
      </c>
      <c r="C91" s="2377"/>
      <c r="D91" s="49"/>
      <c r="E91" s="892"/>
      <c r="F91" s="118"/>
    </row>
    <row r="92" spans="1:6" ht="31.5">
      <c r="A92" s="49">
        <v>60</v>
      </c>
      <c r="B92" s="51" t="s">
        <v>35858</v>
      </c>
      <c r="C92" s="51" t="s">
        <v>35859</v>
      </c>
      <c r="D92" s="51" t="s">
        <v>35860</v>
      </c>
      <c r="E92" s="154">
        <v>600000</v>
      </c>
      <c r="F92" s="159" t="s">
        <v>118</v>
      </c>
    </row>
    <row r="93" spans="1:6" ht="47.25">
      <c r="A93" s="49">
        <v>61</v>
      </c>
      <c r="B93" s="51" t="s">
        <v>35861</v>
      </c>
      <c r="C93" s="51" t="s">
        <v>35862</v>
      </c>
      <c r="D93" s="51" t="s">
        <v>35863</v>
      </c>
      <c r="E93" s="154">
        <v>700000</v>
      </c>
      <c r="F93" s="159" t="s">
        <v>4</v>
      </c>
    </row>
    <row r="94" spans="1:6" ht="47.25">
      <c r="A94" s="49">
        <v>62</v>
      </c>
      <c r="B94" s="51" t="s">
        <v>35864</v>
      </c>
      <c r="C94" s="51" t="s">
        <v>35865</v>
      </c>
      <c r="D94" s="51" t="s">
        <v>35866</v>
      </c>
      <c r="E94" s="154">
        <v>700000</v>
      </c>
      <c r="F94" s="159" t="s">
        <v>118</v>
      </c>
    </row>
    <row r="95" spans="1:6" ht="31.5">
      <c r="A95" s="49">
        <v>63</v>
      </c>
      <c r="B95" s="51" t="s">
        <v>35867</v>
      </c>
      <c r="C95" s="51" t="s">
        <v>35868</v>
      </c>
      <c r="D95" s="51" t="s">
        <v>35869</v>
      </c>
      <c r="E95" s="154">
        <v>400000</v>
      </c>
      <c r="F95" s="159" t="s">
        <v>118</v>
      </c>
    </row>
    <row r="96" spans="1:6" ht="31.5">
      <c r="A96" s="49">
        <v>64</v>
      </c>
      <c r="B96" s="51" t="s">
        <v>35870</v>
      </c>
      <c r="C96" s="51" t="s">
        <v>35871</v>
      </c>
      <c r="D96" s="50" t="s">
        <v>35872</v>
      </c>
      <c r="E96" s="154">
        <v>700000</v>
      </c>
      <c r="F96" s="159" t="s">
        <v>2143</v>
      </c>
    </row>
    <row r="97" spans="1:6" ht="47.25">
      <c r="A97" s="49">
        <v>65</v>
      </c>
      <c r="B97" s="51" t="s">
        <v>35873</v>
      </c>
      <c r="C97" s="51" t="s">
        <v>35874</v>
      </c>
      <c r="D97" s="51" t="s">
        <v>35875</v>
      </c>
      <c r="E97" s="154">
        <v>400000</v>
      </c>
      <c r="F97" s="159" t="s">
        <v>118</v>
      </c>
    </row>
    <row r="98" spans="1:6" ht="78.75">
      <c r="A98" s="49">
        <v>66</v>
      </c>
      <c r="B98" s="51" t="s">
        <v>35934</v>
      </c>
      <c r="C98" s="51" t="s">
        <v>35876</v>
      </c>
      <c r="D98" s="51" t="s">
        <v>35949</v>
      </c>
      <c r="E98" s="154">
        <v>1000000</v>
      </c>
      <c r="F98" s="159" t="s">
        <v>118</v>
      </c>
    </row>
    <row r="99" spans="1:6" ht="63">
      <c r="A99" s="49">
        <v>67</v>
      </c>
      <c r="B99" s="50" t="s">
        <v>35877</v>
      </c>
      <c r="C99" s="51" t="s">
        <v>35878</v>
      </c>
      <c r="D99" s="51" t="s">
        <v>35935</v>
      </c>
      <c r="E99" s="154">
        <v>3000000</v>
      </c>
      <c r="F99" s="159" t="s">
        <v>4</v>
      </c>
    </row>
    <row r="100" spans="1:6" ht="31.5">
      <c r="A100" s="49">
        <v>68</v>
      </c>
      <c r="B100" s="51" t="s">
        <v>35879</v>
      </c>
      <c r="C100" s="51" t="s">
        <v>35880</v>
      </c>
      <c r="D100" s="51" t="s">
        <v>35881</v>
      </c>
      <c r="E100" s="154">
        <v>700000</v>
      </c>
      <c r="F100" s="159" t="s">
        <v>118</v>
      </c>
    </row>
    <row r="101" spans="1:6" ht="47.25">
      <c r="A101" s="49">
        <v>69</v>
      </c>
      <c r="B101" s="51" t="s">
        <v>35882</v>
      </c>
      <c r="C101" s="51" t="s">
        <v>35883</v>
      </c>
      <c r="D101" s="51" t="s">
        <v>35884</v>
      </c>
      <c r="E101" s="154">
        <v>700000</v>
      </c>
      <c r="F101" s="159" t="s">
        <v>2143</v>
      </c>
    </row>
    <row r="102" spans="1:6" ht="47.25">
      <c r="A102" s="49">
        <v>70</v>
      </c>
      <c r="B102" s="51" t="s">
        <v>35885</v>
      </c>
      <c r="C102" s="51" t="s">
        <v>35886</v>
      </c>
      <c r="D102" s="51" t="s">
        <v>35887</v>
      </c>
      <c r="E102" s="154">
        <v>500000</v>
      </c>
      <c r="F102" s="159" t="s">
        <v>118</v>
      </c>
    </row>
    <row r="103" spans="1:6" ht="47.25">
      <c r="A103" s="49">
        <v>71</v>
      </c>
      <c r="B103" s="51" t="s">
        <v>35888</v>
      </c>
      <c r="C103" s="51" t="s">
        <v>35889</v>
      </c>
      <c r="D103" s="51" t="s">
        <v>35890</v>
      </c>
      <c r="E103" s="154">
        <v>200000</v>
      </c>
      <c r="F103" s="159" t="s">
        <v>118</v>
      </c>
    </row>
    <row r="104" spans="1:6" ht="47.25">
      <c r="A104" s="49">
        <v>72</v>
      </c>
      <c r="B104" s="50" t="s">
        <v>35894</v>
      </c>
      <c r="C104" s="51" t="s">
        <v>35895</v>
      </c>
      <c r="D104" s="51" t="s">
        <v>35896</v>
      </c>
      <c r="E104" s="154">
        <v>200000</v>
      </c>
      <c r="F104" s="159" t="s">
        <v>118</v>
      </c>
    </row>
    <row r="105" spans="1:6" ht="47.25">
      <c r="A105" s="49">
        <v>73</v>
      </c>
      <c r="B105" s="50" t="s">
        <v>35897</v>
      </c>
      <c r="C105" s="51" t="s">
        <v>35898</v>
      </c>
      <c r="D105" s="51" t="s">
        <v>35899</v>
      </c>
      <c r="E105" s="154">
        <v>200000</v>
      </c>
      <c r="F105" s="159" t="s">
        <v>118</v>
      </c>
    </row>
    <row r="106" spans="1:6" ht="63">
      <c r="A106" s="49">
        <v>74</v>
      </c>
      <c r="B106" s="50" t="s">
        <v>35900</v>
      </c>
      <c r="C106" s="51" t="s">
        <v>35901</v>
      </c>
      <c r="D106" s="51" t="s">
        <v>35902</v>
      </c>
      <c r="E106" s="154">
        <v>200000</v>
      </c>
      <c r="F106" s="159" t="s">
        <v>118</v>
      </c>
    </row>
    <row r="107" spans="1:6" ht="15.75">
      <c r="A107" s="49"/>
      <c r="B107" s="2377" t="s">
        <v>572</v>
      </c>
      <c r="C107" s="2377"/>
      <c r="D107" s="49"/>
      <c r="E107" s="892"/>
      <c r="F107" s="118"/>
    </row>
    <row r="108" spans="1:6" ht="94.5">
      <c r="A108" s="49">
        <v>75</v>
      </c>
      <c r="B108" s="50" t="s">
        <v>35903</v>
      </c>
      <c r="C108" s="51" t="s">
        <v>35904</v>
      </c>
      <c r="D108" s="50" t="s">
        <v>35905</v>
      </c>
      <c r="E108" s="154">
        <v>2088203.27</v>
      </c>
      <c r="F108" s="159" t="s">
        <v>4</v>
      </c>
    </row>
    <row r="109" spans="1:6" ht="15.75">
      <c r="A109" s="1"/>
      <c r="B109" s="2404" t="s">
        <v>15</v>
      </c>
      <c r="C109" s="2404"/>
      <c r="D109" s="1"/>
      <c r="E109" s="1304">
        <f>SUM(E29:E108)</f>
        <v>60988203.270000003</v>
      </c>
      <c r="F109" s="1158"/>
    </row>
    <row r="110" spans="1:6" s="11" customFormat="1" ht="87" customHeight="1">
      <c r="A110" s="2143" t="s">
        <v>10725</v>
      </c>
      <c r="B110" s="2143"/>
      <c r="C110" s="2143"/>
      <c r="D110" s="2143" t="s">
        <v>172</v>
      </c>
      <c r="E110" s="2143"/>
      <c r="F110" s="2143"/>
    </row>
    <row r="121" spans="1:6" ht="47.25">
      <c r="A121" s="49"/>
      <c r="B121" s="50" t="s">
        <v>35891</v>
      </c>
      <c r="C121" s="51" t="s">
        <v>35892</v>
      </c>
      <c r="D121" s="51" t="s">
        <v>35893</v>
      </c>
      <c r="E121" s="154">
        <v>2000000</v>
      </c>
      <c r="F121" s="159" t="s">
        <v>4</v>
      </c>
    </row>
    <row r="122" spans="1:6" ht="47.25">
      <c r="B122" s="51" t="s">
        <v>35934</v>
      </c>
      <c r="C122" s="51" t="s">
        <v>35876</v>
      </c>
      <c r="D122" s="51" t="s">
        <v>35948</v>
      </c>
      <c r="E122" s="154">
        <v>2500000</v>
      </c>
      <c r="F122" s="159" t="s">
        <v>118</v>
      </c>
    </row>
    <row r="123" spans="1:6" ht="78.75">
      <c r="A123" s="49"/>
      <c r="B123" s="50" t="s">
        <v>35849</v>
      </c>
      <c r="C123" s="51" t="s">
        <v>35850</v>
      </c>
      <c r="D123" s="50" t="s">
        <v>35932</v>
      </c>
      <c r="E123" s="153">
        <v>1000000</v>
      </c>
      <c r="F123" s="159" t="s">
        <v>118</v>
      </c>
    </row>
    <row r="124" spans="1:6">
      <c r="E124" s="553">
        <f>SUM(E121:E123)</f>
        <v>5500000</v>
      </c>
    </row>
    <row r="127" spans="1:6">
      <c r="E127" s="553">
        <f>E124+E109+E20</f>
        <v>109040875.52000001</v>
      </c>
    </row>
  </sheetData>
  <mergeCells count="20">
    <mergeCell ref="A1:F1"/>
    <mergeCell ref="A2:F2"/>
    <mergeCell ref="A3:F3"/>
    <mergeCell ref="B11:D11"/>
    <mergeCell ref="B15:C15"/>
    <mergeCell ref="B17:C17"/>
    <mergeCell ref="A21:C21"/>
    <mergeCell ref="D21:F21"/>
    <mergeCell ref="A24:F24"/>
    <mergeCell ref="A25:F25"/>
    <mergeCell ref="A26:F26"/>
    <mergeCell ref="B28:C28"/>
    <mergeCell ref="A110:C110"/>
    <mergeCell ref="D110:F110"/>
    <mergeCell ref="B33:C33"/>
    <mergeCell ref="B38:C38"/>
    <mergeCell ref="B76:C76"/>
    <mergeCell ref="B91:C91"/>
    <mergeCell ref="B107:C107"/>
    <mergeCell ref="B109:C109"/>
  </mergeCells>
  <pageMargins left="0.7" right="0.7" top="0.75" bottom="0.75" header="0.3" footer="0.3"/>
</worksheet>
</file>

<file path=xl/worksheets/sheet265.xml><?xml version="1.0" encoding="utf-8"?>
<worksheet xmlns="http://schemas.openxmlformats.org/spreadsheetml/2006/main" xmlns:r="http://schemas.openxmlformats.org/officeDocument/2006/relationships">
  <sheetPr>
    <tabColor theme="5" tint="-0.499984740745262"/>
  </sheetPr>
  <dimension ref="A1:IV241"/>
  <sheetViews>
    <sheetView topLeftCell="A236" workbookViewId="0">
      <selection activeCell="H247" sqref="H247"/>
    </sheetView>
  </sheetViews>
  <sheetFormatPr defaultColWidth="19.85546875" defaultRowHeight="15"/>
  <cols>
    <col min="1" max="1" width="6.7109375" style="126" customWidth="1"/>
    <col min="2" max="2" width="14.7109375" style="126" customWidth="1"/>
    <col min="3" max="3" width="42.140625" style="126" customWidth="1"/>
    <col min="4" max="4" width="26.85546875" style="126" customWidth="1"/>
    <col min="5" max="5" width="21.140625" style="126" customWidth="1"/>
    <col min="6" max="6" width="10.7109375" style="126" customWidth="1"/>
    <col min="7" max="7" width="9.140625" style="126" customWidth="1"/>
    <col min="8" max="8" width="30.140625" style="353" customWidth="1"/>
    <col min="9" max="254" width="9.140625" style="126" customWidth="1"/>
    <col min="255" max="255" width="0.5703125" style="126" customWidth="1"/>
    <col min="256" max="16384" width="19.85546875" style="126"/>
  </cols>
  <sheetData>
    <row r="1" spans="1:256" ht="15.75">
      <c r="A1" s="2164" t="s">
        <v>133</v>
      </c>
      <c r="B1" s="2164"/>
      <c r="C1" s="2164"/>
      <c r="D1" s="2164"/>
      <c r="E1" s="2164"/>
      <c r="F1" s="2164"/>
      <c r="G1" s="601"/>
      <c r="H1" s="601"/>
      <c r="I1" s="602"/>
      <c r="J1" s="601"/>
      <c r="K1" s="602"/>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row>
    <row r="2" spans="1:256" ht="15.75">
      <c r="A2" s="2164" t="s">
        <v>9071</v>
      </c>
      <c r="B2" s="2164"/>
      <c r="C2" s="2164"/>
      <c r="D2" s="2164"/>
      <c r="E2" s="2164"/>
      <c r="F2" s="2164"/>
      <c r="G2" s="601"/>
      <c r="H2" s="601"/>
      <c r="I2" s="602"/>
      <c r="J2" s="601"/>
      <c r="K2" s="602"/>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row>
    <row r="3" spans="1:256" ht="15.75">
      <c r="A3" s="2164" t="s">
        <v>6436</v>
      </c>
      <c r="B3" s="2164"/>
      <c r="C3" s="2164"/>
      <c r="D3" s="2164"/>
      <c r="E3" s="2164"/>
      <c r="F3" s="2164"/>
      <c r="G3" s="601"/>
      <c r="H3" s="601"/>
      <c r="I3" s="602"/>
      <c r="J3" s="601"/>
      <c r="K3" s="602"/>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286"/>
      <c r="IA3" s="286"/>
      <c r="IB3" s="286"/>
      <c r="IC3" s="286"/>
      <c r="ID3" s="286"/>
      <c r="IE3" s="286"/>
      <c r="IF3" s="286"/>
      <c r="IG3" s="286"/>
      <c r="IH3" s="286"/>
      <c r="II3" s="286"/>
      <c r="IJ3" s="286"/>
      <c r="IK3" s="286"/>
      <c r="IL3" s="286"/>
      <c r="IM3" s="286"/>
      <c r="IN3" s="286"/>
      <c r="IO3" s="286"/>
      <c r="IP3" s="286"/>
      <c r="IQ3" s="286"/>
      <c r="IR3" s="286"/>
      <c r="IS3" s="286"/>
      <c r="IT3" s="286"/>
      <c r="IU3" s="286"/>
      <c r="IV3" s="286"/>
    </row>
    <row r="4" spans="1:256" ht="31.5">
      <c r="A4" s="606" t="s">
        <v>134</v>
      </c>
      <c r="B4" s="280" t="s">
        <v>676</v>
      </c>
      <c r="C4" s="280" t="s">
        <v>463</v>
      </c>
      <c r="D4" s="280" t="s">
        <v>788</v>
      </c>
      <c r="E4" s="280" t="s">
        <v>1741</v>
      </c>
      <c r="F4" s="278" t="s">
        <v>677</v>
      </c>
      <c r="G4" s="601"/>
      <c r="H4" s="601"/>
      <c r="I4" s="602"/>
      <c r="J4" s="601"/>
      <c r="K4" s="602"/>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286"/>
      <c r="EQ4" s="286"/>
      <c r="ER4" s="286"/>
      <c r="ES4" s="286"/>
      <c r="ET4" s="286"/>
      <c r="EU4" s="286"/>
      <c r="EV4" s="286"/>
      <c r="EW4" s="286"/>
      <c r="EX4" s="286"/>
      <c r="EY4" s="286"/>
      <c r="EZ4" s="286"/>
      <c r="FA4" s="286"/>
      <c r="FB4" s="286"/>
      <c r="FC4" s="286"/>
      <c r="FD4" s="286"/>
      <c r="FE4" s="286"/>
      <c r="FF4" s="286"/>
      <c r="FG4" s="286"/>
      <c r="FH4" s="286"/>
      <c r="FI4" s="286"/>
      <c r="FJ4" s="286"/>
      <c r="FK4" s="286"/>
      <c r="FL4" s="286"/>
      <c r="FM4" s="286"/>
      <c r="FN4" s="286"/>
      <c r="FO4" s="286"/>
      <c r="FP4" s="286"/>
      <c r="FQ4" s="286"/>
      <c r="FR4" s="286"/>
      <c r="FS4" s="286"/>
      <c r="FT4" s="286"/>
      <c r="FU4" s="286"/>
      <c r="FV4" s="286"/>
      <c r="FW4" s="286"/>
      <c r="FX4" s="286"/>
      <c r="FY4" s="286"/>
      <c r="FZ4" s="286"/>
      <c r="GA4" s="286"/>
      <c r="GB4" s="286"/>
      <c r="GC4" s="286"/>
      <c r="GD4" s="286"/>
      <c r="GE4" s="286"/>
      <c r="GF4" s="286"/>
      <c r="GG4" s="286"/>
      <c r="GH4" s="286"/>
      <c r="GI4" s="286"/>
      <c r="GJ4" s="286"/>
      <c r="GK4" s="286"/>
      <c r="GL4" s="286"/>
      <c r="GM4" s="286"/>
      <c r="GN4" s="286"/>
      <c r="GO4" s="286"/>
      <c r="GP4" s="286"/>
      <c r="GQ4" s="286"/>
      <c r="GR4" s="286"/>
      <c r="GS4" s="286"/>
      <c r="GT4" s="286"/>
      <c r="GU4" s="286"/>
      <c r="GV4" s="286"/>
      <c r="GW4" s="286"/>
      <c r="GX4" s="286"/>
      <c r="GY4" s="286"/>
      <c r="GZ4" s="286"/>
      <c r="HA4" s="286"/>
      <c r="HB4" s="286"/>
      <c r="HC4" s="286"/>
      <c r="HD4" s="286"/>
      <c r="HE4" s="286"/>
      <c r="HF4" s="286"/>
      <c r="HG4" s="286"/>
      <c r="HH4" s="286"/>
      <c r="HI4" s="286"/>
      <c r="HJ4" s="286"/>
      <c r="HK4" s="286"/>
      <c r="HL4" s="286"/>
      <c r="HM4" s="286"/>
      <c r="HN4" s="286"/>
      <c r="HO4" s="286"/>
      <c r="HP4" s="286"/>
      <c r="HQ4" s="286"/>
      <c r="HR4" s="286"/>
      <c r="HS4" s="286"/>
      <c r="HT4" s="286"/>
      <c r="HU4" s="286"/>
      <c r="HV4" s="286"/>
      <c r="HW4" s="286"/>
      <c r="HX4" s="286"/>
      <c r="HY4" s="286"/>
      <c r="HZ4" s="286"/>
      <c r="IA4" s="286"/>
      <c r="IB4" s="286"/>
      <c r="IC4" s="286"/>
      <c r="ID4" s="286"/>
      <c r="IE4" s="286"/>
      <c r="IF4" s="286"/>
      <c r="IG4" s="286"/>
      <c r="IH4" s="286"/>
      <c r="II4" s="286"/>
      <c r="IJ4" s="286"/>
      <c r="IK4" s="286"/>
      <c r="IL4" s="286"/>
      <c r="IM4" s="286"/>
      <c r="IN4" s="286"/>
      <c r="IO4" s="286"/>
      <c r="IP4" s="286"/>
      <c r="IQ4" s="286"/>
      <c r="IR4" s="286"/>
      <c r="IS4" s="286"/>
      <c r="IT4" s="286"/>
      <c r="IU4" s="286"/>
      <c r="IV4" s="286"/>
    </row>
    <row r="5" spans="1:256" ht="15.75">
      <c r="A5" s="60"/>
      <c r="B5" s="2152" t="s">
        <v>10693</v>
      </c>
      <c r="C5" s="2153"/>
      <c r="D5" s="114"/>
      <c r="E5" s="4"/>
      <c r="F5" s="114"/>
    </row>
    <row r="6" spans="1:256" ht="31.5">
      <c r="A6" s="60">
        <v>1</v>
      </c>
      <c r="B6" s="107" t="s">
        <v>464</v>
      </c>
      <c r="C6" s="107" t="s">
        <v>9072</v>
      </c>
      <c r="D6" s="107" t="s">
        <v>3</v>
      </c>
      <c r="E6" s="193">
        <v>2394827.5</v>
      </c>
      <c r="F6" s="120" t="s">
        <v>466</v>
      </c>
    </row>
    <row r="7" spans="1:256" ht="78.75">
      <c r="A7" s="60">
        <v>2</v>
      </c>
      <c r="B7" s="107" t="s">
        <v>5</v>
      </c>
      <c r="C7" s="107" t="s">
        <v>9073</v>
      </c>
      <c r="D7" s="107" t="s">
        <v>173</v>
      </c>
      <c r="E7" s="193">
        <v>1993905.5</v>
      </c>
      <c r="F7" s="120" t="s">
        <v>466</v>
      </c>
    </row>
    <row r="8" spans="1:256" ht="31.5">
      <c r="A8" s="60">
        <v>3</v>
      </c>
      <c r="B8" s="107" t="s">
        <v>7</v>
      </c>
      <c r="C8" s="107" t="s">
        <v>9074</v>
      </c>
      <c r="D8" s="107" t="s">
        <v>9</v>
      </c>
      <c r="E8" s="193">
        <v>107520</v>
      </c>
      <c r="F8" s="120" t="s">
        <v>466</v>
      </c>
    </row>
    <row r="9" spans="1:256" ht="31.5">
      <c r="A9" s="60">
        <v>4</v>
      </c>
      <c r="B9" s="107" t="s">
        <v>10</v>
      </c>
      <c r="C9" s="107" t="s">
        <v>9075</v>
      </c>
      <c r="D9" s="107" t="s">
        <v>175</v>
      </c>
      <c r="E9" s="193">
        <v>48200</v>
      </c>
      <c r="F9" s="120" t="s">
        <v>466</v>
      </c>
    </row>
    <row r="10" spans="1:256" ht="47.25">
      <c r="A10" s="60">
        <v>5</v>
      </c>
      <c r="B10" s="107" t="s">
        <v>12</v>
      </c>
      <c r="C10" s="107" t="s">
        <v>9076</v>
      </c>
      <c r="D10" s="107" t="s">
        <v>14</v>
      </c>
      <c r="E10" s="193">
        <v>1997999.5</v>
      </c>
      <c r="F10" s="120" t="s">
        <v>466</v>
      </c>
    </row>
    <row r="11" spans="1:256" ht="15.75">
      <c r="A11" s="60"/>
      <c r="B11" s="2152" t="s">
        <v>10694</v>
      </c>
      <c r="C11" s="2153"/>
      <c r="D11" s="114"/>
      <c r="E11" s="4"/>
      <c r="F11" s="120"/>
    </row>
    <row r="12" spans="1:256" ht="78.75">
      <c r="A12" s="60">
        <v>6</v>
      </c>
      <c r="B12" s="107" t="s">
        <v>5</v>
      </c>
      <c r="C12" s="107" t="s">
        <v>9077</v>
      </c>
      <c r="D12" s="107" t="s">
        <v>242</v>
      </c>
      <c r="E12" s="110">
        <v>972310.7</v>
      </c>
      <c r="F12" s="120" t="s">
        <v>4</v>
      </c>
    </row>
    <row r="13" spans="1:256" ht="47.25">
      <c r="A13" s="60">
        <v>7</v>
      </c>
      <c r="B13" s="107" t="s">
        <v>12</v>
      </c>
      <c r="C13" s="107" t="s">
        <v>9078</v>
      </c>
      <c r="D13" s="107" t="s">
        <v>14</v>
      </c>
      <c r="E13" s="110">
        <v>1098743.55</v>
      </c>
      <c r="F13" s="120" t="s">
        <v>4</v>
      </c>
    </row>
    <row r="14" spans="1:256" ht="47.25">
      <c r="A14" s="60">
        <v>8</v>
      </c>
      <c r="B14" s="107" t="s">
        <v>688</v>
      </c>
      <c r="C14" s="107" t="s">
        <v>9079</v>
      </c>
      <c r="D14" s="107" t="s">
        <v>20</v>
      </c>
      <c r="E14" s="110">
        <v>1200172</v>
      </c>
      <c r="F14" s="120" t="s">
        <v>4</v>
      </c>
    </row>
    <row r="15" spans="1:256" ht="15.75">
      <c r="A15" s="60"/>
      <c r="B15" s="2152" t="s">
        <v>9080</v>
      </c>
      <c r="C15" s="2153"/>
      <c r="D15" s="114"/>
      <c r="E15" s="105"/>
      <c r="F15" s="120"/>
    </row>
    <row r="16" spans="1:256" ht="47.25">
      <c r="A16" s="60">
        <v>9</v>
      </c>
      <c r="B16" s="107" t="s">
        <v>39</v>
      </c>
      <c r="C16" s="107" t="s">
        <v>9081</v>
      </c>
      <c r="D16" s="107" t="s">
        <v>264</v>
      </c>
      <c r="E16" s="189">
        <v>15474137</v>
      </c>
      <c r="F16" s="120" t="s">
        <v>4</v>
      </c>
    </row>
    <row r="17" spans="1:6" ht="47.25">
      <c r="A17" s="60">
        <v>10</v>
      </c>
      <c r="B17" s="107" t="s">
        <v>596</v>
      </c>
      <c r="C17" s="107" t="s">
        <v>9082</v>
      </c>
      <c r="D17" s="107" t="s">
        <v>264</v>
      </c>
      <c r="E17" s="193">
        <v>11786431.32</v>
      </c>
      <c r="F17" s="120" t="s">
        <v>4</v>
      </c>
    </row>
    <row r="18" spans="1:6" ht="15.75">
      <c r="A18" s="60"/>
      <c r="B18" s="2152" t="s">
        <v>195</v>
      </c>
      <c r="C18" s="2153"/>
      <c r="D18" s="60"/>
      <c r="E18" s="193"/>
      <c r="F18" s="120"/>
    </row>
    <row r="19" spans="1:6" ht="63">
      <c r="A19" s="60">
        <v>11</v>
      </c>
      <c r="B19" s="107" t="s">
        <v>9409</v>
      </c>
      <c r="C19" s="107" t="s">
        <v>10695</v>
      </c>
      <c r="D19" s="107" t="s">
        <v>196</v>
      </c>
      <c r="E19" s="189">
        <v>5738993.4500000002</v>
      </c>
      <c r="F19" s="120" t="s">
        <v>4</v>
      </c>
    </row>
    <row r="20" spans="1:6" ht="15.75">
      <c r="A20" s="60"/>
      <c r="B20" s="114" t="s">
        <v>15</v>
      </c>
      <c r="C20" s="114"/>
      <c r="D20" s="114"/>
      <c r="E20" s="552">
        <f>SUM(E6:E19)</f>
        <v>42813240.520000003</v>
      </c>
      <c r="F20" s="221"/>
    </row>
    <row r="21" spans="1:6" ht="90" customHeight="1">
      <c r="A21" s="2143" t="s">
        <v>3460</v>
      </c>
      <c r="B21" s="2143"/>
      <c r="C21" s="2143"/>
      <c r="D21" s="2143" t="s">
        <v>172</v>
      </c>
      <c r="E21" s="2143"/>
      <c r="F21" s="2143"/>
    </row>
    <row r="22" spans="1:6" ht="15.75">
      <c r="A22" s="60"/>
      <c r="B22" s="107"/>
      <c r="C22" s="107"/>
      <c r="D22" s="107"/>
      <c r="E22" s="189"/>
      <c r="F22" s="221"/>
    </row>
    <row r="23" spans="1:6" ht="15.75">
      <c r="A23" s="60"/>
      <c r="B23" s="107"/>
      <c r="C23" s="107"/>
      <c r="D23" s="107"/>
      <c r="E23" s="189"/>
      <c r="F23" s="221"/>
    </row>
    <row r="24" spans="1:6" ht="15.75">
      <c r="A24" s="60"/>
      <c r="B24" s="107"/>
      <c r="C24" s="107"/>
      <c r="D24" s="107"/>
      <c r="E24" s="189"/>
      <c r="F24" s="221"/>
    </row>
    <row r="25" spans="1:6" ht="15.75">
      <c r="A25" s="60"/>
      <c r="B25" s="107"/>
      <c r="C25" s="107"/>
      <c r="D25" s="107"/>
      <c r="E25" s="189"/>
      <c r="F25" s="221"/>
    </row>
    <row r="26" spans="1:6" ht="15.75">
      <c r="A26" s="60"/>
      <c r="B26" s="107"/>
      <c r="C26" s="107"/>
      <c r="D26" s="107"/>
      <c r="E26" s="189"/>
      <c r="F26" s="221"/>
    </row>
    <row r="27" spans="1:6" ht="15.75">
      <c r="A27" s="60"/>
      <c r="B27" s="107"/>
      <c r="C27" s="107"/>
      <c r="D27" s="107"/>
      <c r="E27" s="189"/>
      <c r="F27" s="221"/>
    </row>
    <row r="28" spans="1:6" ht="15.75">
      <c r="A28" s="60"/>
      <c r="B28" s="107"/>
      <c r="C28" s="107"/>
      <c r="D28" s="107"/>
      <c r="E28" s="189"/>
      <c r="F28" s="221"/>
    </row>
    <row r="29" spans="1:6" ht="15.75">
      <c r="A29" s="60"/>
      <c r="B29" s="107"/>
      <c r="C29" s="107"/>
      <c r="D29" s="107"/>
      <c r="E29" s="193"/>
      <c r="F29" s="221"/>
    </row>
    <row r="30" spans="1:6" ht="15.75">
      <c r="A30" s="60"/>
      <c r="B30" s="107"/>
      <c r="C30" s="107"/>
      <c r="D30" s="107"/>
      <c r="E30" s="193"/>
      <c r="F30" s="221"/>
    </row>
    <row r="31" spans="1:6" ht="15.75">
      <c r="A31" s="60"/>
      <c r="B31" s="107"/>
      <c r="C31" s="107"/>
      <c r="D31" s="107"/>
      <c r="E31" s="193"/>
      <c r="F31" s="221"/>
    </row>
    <row r="32" spans="1:6" ht="15.75">
      <c r="A32" s="2164" t="s">
        <v>133</v>
      </c>
      <c r="B32" s="2164"/>
      <c r="C32" s="2164"/>
      <c r="D32" s="2164"/>
      <c r="E32" s="2164"/>
      <c r="F32" s="2164"/>
    </row>
    <row r="33" spans="1:256" ht="15.75">
      <c r="A33" s="2164" t="s">
        <v>9071</v>
      </c>
      <c r="B33" s="2164"/>
      <c r="C33" s="2164"/>
      <c r="D33" s="2164"/>
      <c r="E33" s="2164"/>
      <c r="F33" s="2164"/>
    </row>
    <row r="34" spans="1:256" ht="15.75">
      <c r="A34" s="2164" t="s">
        <v>6436</v>
      </c>
      <c r="B34" s="2164"/>
      <c r="C34" s="2164"/>
      <c r="D34" s="2164"/>
      <c r="E34" s="2164"/>
      <c r="F34" s="2164"/>
    </row>
    <row r="35" spans="1:256" ht="31.5">
      <c r="A35" s="733" t="s">
        <v>134</v>
      </c>
      <c r="B35" s="280" t="s">
        <v>676</v>
      </c>
      <c r="C35" s="280" t="s">
        <v>463</v>
      </c>
      <c r="D35" s="280" t="s">
        <v>788</v>
      </c>
      <c r="E35" s="280" t="s">
        <v>1741</v>
      </c>
      <c r="F35" s="278" t="s">
        <v>677</v>
      </c>
    </row>
    <row r="36" spans="1:256" ht="15.75">
      <c r="A36" s="60"/>
      <c r="B36" s="2210" t="s">
        <v>9083</v>
      </c>
      <c r="C36" s="2210"/>
      <c r="D36" s="114"/>
      <c r="E36" s="4"/>
      <c r="F36" s="221"/>
    </row>
    <row r="37" spans="1:256" ht="47.25">
      <c r="A37" s="60">
        <v>1</v>
      </c>
      <c r="B37" s="107" t="s">
        <v>9084</v>
      </c>
      <c r="C37" s="107" t="s">
        <v>9085</v>
      </c>
      <c r="D37" s="107" t="s">
        <v>9086</v>
      </c>
      <c r="E37" s="193">
        <v>400000</v>
      </c>
      <c r="F37" s="221" t="s">
        <v>118</v>
      </c>
    </row>
    <row r="38" spans="1:256" ht="63">
      <c r="A38" s="60">
        <v>2</v>
      </c>
      <c r="B38" s="107" t="s">
        <v>9087</v>
      </c>
      <c r="C38" s="107" t="s">
        <v>9088</v>
      </c>
      <c r="D38" s="107" t="s">
        <v>9089</v>
      </c>
      <c r="E38" s="193">
        <v>100000</v>
      </c>
      <c r="F38" s="221" t="s">
        <v>118</v>
      </c>
      <c r="G38" s="603"/>
      <c r="H38" s="604"/>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3"/>
      <c r="BT38" s="603"/>
      <c r="BU38" s="603"/>
      <c r="BV38" s="603"/>
      <c r="BW38" s="603"/>
      <c r="BX38" s="603"/>
      <c r="BY38" s="603"/>
      <c r="BZ38" s="603"/>
      <c r="CA38" s="603"/>
      <c r="CB38" s="603"/>
      <c r="CC38" s="603"/>
      <c r="CD38" s="603"/>
      <c r="CE38" s="603"/>
      <c r="CF38" s="603"/>
      <c r="CG38" s="603"/>
      <c r="CH38" s="603"/>
      <c r="CI38" s="603"/>
      <c r="CJ38" s="603"/>
      <c r="CK38" s="603"/>
      <c r="CL38" s="603"/>
      <c r="CM38" s="603"/>
      <c r="CN38" s="603"/>
      <c r="CO38" s="603"/>
      <c r="CP38" s="603"/>
      <c r="CQ38" s="603"/>
      <c r="CR38" s="603"/>
      <c r="CS38" s="603"/>
      <c r="CT38" s="603"/>
      <c r="CU38" s="603"/>
      <c r="CV38" s="603"/>
      <c r="CW38" s="603"/>
      <c r="CX38" s="603"/>
      <c r="CY38" s="603"/>
      <c r="CZ38" s="603"/>
      <c r="DA38" s="603"/>
      <c r="DB38" s="603"/>
      <c r="DC38" s="603"/>
      <c r="DD38" s="603"/>
      <c r="DE38" s="603"/>
      <c r="DF38" s="603"/>
      <c r="DG38" s="603"/>
      <c r="DH38" s="603"/>
      <c r="DI38" s="603"/>
      <c r="DJ38" s="603"/>
      <c r="DK38" s="603"/>
      <c r="DL38" s="603"/>
      <c r="DM38" s="603"/>
      <c r="DN38" s="603"/>
      <c r="DO38" s="603"/>
      <c r="DP38" s="603"/>
      <c r="DQ38" s="603"/>
      <c r="DR38" s="603"/>
      <c r="DS38" s="603"/>
      <c r="DT38" s="603"/>
      <c r="DU38" s="603"/>
      <c r="DV38" s="603"/>
      <c r="DW38" s="603"/>
      <c r="DX38" s="603"/>
      <c r="DY38" s="603"/>
      <c r="DZ38" s="603"/>
      <c r="EA38" s="603"/>
      <c r="EB38" s="603"/>
      <c r="EC38" s="603"/>
      <c r="ED38" s="603"/>
      <c r="EE38" s="603"/>
      <c r="EF38" s="603"/>
      <c r="EG38" s="603"/>
      <c r="EH38" s="603"/>
      <c r="EI38" s="603"/>
      <c r="EJ38" s="603"/>
      <c r="EK38" s="603"/>
      <c r="EL38" s="603"/>
      <c r="EM38" s="603"/>
      <c r="EN38" s="603"/>
      <c r="EO38" s="603"/>
      <c r="EP38" s="603"/>
      <c r="EQ38" s="603"/>
      <c r="ER38" s="603"/>
      <c r="ES38" s="603"/>
      <c r="ET38" s="603"/>
      <c r="EU38" s="603"/>
      <c r="EV38" s="603"/>
      <c r="EW38" s="603"/>
      <c r="EX38" s="603"/>
      <c r="EY38" s="603"/>
      <c r="EZ38" s="603"/>
      <c r="FA38" s="603"/>
      <c r="FB38" s="603"/>
      <c r="FC38" s="603"/>
      <c r="FD38" s="603"/>
      <c r="FE38" s="603"/>
      <c r="FF38" s="603"/>
      <c r="FG38" s="603"/>
      <c r="FH38" s="603"/>
      <c r="FI38" s="603"/>
      <c r="FJ38" s="603"/>
      <c r="FK38" s="603"/>
      <c r="FL38" s="603"/>
      <c r="FM38" s="603"/>
      <c r="FN38" s="603"/>
      <c r="FO38" s="603"/>
      <c r="FP38" s="603"/>
      <c r="FQ38" s="603"/>
      <c r="FR38" s="603"/>
      <c r="FS38" s="603"/>
      <c r="FT38" s="603"/>
      <c r="FU38" s="603"/>
      <c r="FV38" s="603"/>
      <c r="FW38" s="603"/>
      <c r="FX38" s="603"/>
      <c r="FY38" s="603"/>
      <c r="FZ38" s="603"/>
      <c r="GA38" s="603"/>
      <c r="GB38" s="603"/>
      <c r="GC38" s="603"/>
      <c r="GD38" s="603"/>
      <c r="GE38" s="603"/>
      <c r="GF38" s="603"/>
      <c r="GG38" s="603"/>
      <c r="GH38" s="603"/>
      <c r="GI38" s="603"/>
      <c r="GJ38" s="603"/>
      <c r="GK38" s="603"/>
      <c r="GL38" s="603"/>
      <c r="GM38" s="603"/>
      <c r="GN38" s="603"/>
      <c r="GO38" s="603"/>
      <c r="GP38" s="603"/>
      <c r="GQ38" s="603"/>
      <c r="GR38" s="603"/>
      <c r="GS38" s="603"/>
      <c r="GT38" s="603"/>
      <c r="GU38" s="603"/>
      <c r="GV38" s="603"/>
      <c r="GW38" s="603"/>
      <c r="GX38" s="603"/>
      <c r="GY38" s="603"/>
      <c r="GZ38" s="603"/>
      <c r="HA38" s="603"/>
      <c r="HB38" s="603"/>
      <c r="HC38" s="603"/>
      <c r="HD38" s="603"/>
      <c r="HE38" s="603"/>
      <c r="HF38" s="603"/>
      <c r="HG38" s="603"/>
      <c r="HH38" s="603"/>
      <c r="HI38" s="603"/>
      <c r="HJ38" s="603"/>
      <c r="HK38" s="603"/>
      <c r="HL38" s="603"/>
      <c r="HM38" s="603"/>
      <c r="HN38" s="603"/>
      <c r="HO38" s="603"/>
      <c r="HP38" s="603"/>
      <c r="HQ38" s="603"/>
      <c r="HR38" s="603"/>
      <c r="HS38" s="603"/>
      <c r="HT38" s="603"/>
      <c r="HU38" s="603"/>
      <c r="HV38" s="603"/>
      <c r="HW38" s="603"/>
      <c r="HX38" s="603"/>
      <c r="HY38" s="603"/>
      <c r="HZ38" s="603"/>
      <c r="IA38" s="603"/>
      <c r="IB38" s="603"/>
      <c r="IC38" s="603"/>
      <c r="ID38" s="603"/>
      <c r="IE38" s="603"/>
      <c r="IF38" s="603"/>
      <c r="IG38" s="603"/>
      <c r="IH38" s="603"/>
      <c r="II38" s="603"/>
      <c r="IJ38" s="603"/>
      <c r="IK38" s="603"/>
      <c r="IL38" s="603"/>
      <c r="IM38" s="603"/>
      <c r="IN38" s="603"/>
      <c r="IO38" s="603"/>
      <c r="IP38" s="603"/>
      <c r="IQ38" s="603"/>
      <c r="IR38" s="603"/>
      <c r="IS38" s="603"/>
      <c r="IT38" s="603"/>
      <c r="IU38" s="603"/>
      <c r="IV38" s="603"/>
    </row>
    <row r="39" spans="1:256" ht="63">
      <c r="A39" s="60">
        <v>3</v>
      </c>
      <c r="B39" s="107" t="s">
        <v>9087</v>
      </c>
      <c r="C39" s="107" t="s">
        <v>9090</v>
      </c>
      <c r="D39" s="107" t="s">
        <v>9091</v>
      </c>
      <c r="E39" s="193">
        <v>300000</v>
      </c>
      <c r="F39" s="221" t="s">
        <v>4</v>
      </c>
    </row>
    <row r="40" spans="1:256" ht="63">
      <c r="A40" s="60">
        <v>4</v>
      </c>
      <c r="B40" s="107" t="s">
        <v>9087</v>
      </c>
      <c r="C40" s="107" t="s">
        <v>9092</v>
      </c>
      <c r="D40" s="107" t="s">
        <v>9093</v>
      </c>
      <c r="E40" s="193">
        <v>500000</v>
      </c>
      <c r="F40" s="221" t="s">
        <v>4</v>
      </c>
    </row>
    <row r="41" spans="1:256" ht="47.25">
      <c r="A41" s="60">
        <v>5</v>
      </c>
      <c r="B41" s="107" t="s">
        <v>9094</v>
      </c>
      <c r="C41" s="107" t="s">
        <v>9095</v>
      </c>
      <c r="D41" s="107" t="s">
        <v>9096</v>
      </c>
      <c r="E41" s="193">
        <v>500000</v>
      </c>
      <c r="F41" s="221" t="s">
        <v>466</v>
      </c>
    </row>
    <row r="42" spans="1:256" ht="47.25">
      <c r="A42" s="60">
        <v>6</v>
      </c>
      <c r="B42" s="107" t="s">
        <v>9097</v>
      </c>
      <c r="C42" s="107" t="s">
        <v>9098</v>
      </c>
      <c r="D42" s="107" t="s">
        <v>9089</v>
      </c>
      <c r="E42" s="193">
        <v>100000</v>
      </c>
      <c r="F42" s="221" t="s">
        <v>466</v>
      </c>
    </row>
    <row r="43" spans="1:256" ht="63">
      <c r="A43" s="60">
        <v>7</v>
      </c>
      <c r="B43" s="107" t="s">
        <v>9097</v>
      </c>
      <c r="C43" s="107" t="s">
        <v>9099</v>
      </c>
      <c r="D43" s="107" t="s">
        <v>9100</v>
      </c>
      <c r="E43" s="193">
        <v>300000</v>
      </c>
      <c r="F43" s="221" t="s">
        <v>4</v>
      </c>
    </row>
    <row r="44" spans="1:256" ht="47.25">
      <c r="A44" s="60">
        <v>8</v>
      </c>
      <c r="B44" s="107" t="s">
        <v>9101</v>
      </c>
      <c r="C44" s="107" t="s">
        <v>9102</v>
      </c>
      <c r="D44" s="107" t="s">
        <v>9089</v>
      </c>
      <c r="E44" s="193">
        <v>100000</v>
      </c>
      <c r="F44" s="221" t="s">
        <v>466</v>
      </c>
    </row>
    <row r="45" spans="1:256" ht="63">
      <c r="A45" s="60">
        <v>9</v>
      </c>
      <c r="B45" s="107" t="s">
        <v>9101</v>
      </c>
      <c r="C45" s="107" t="s">
        <v>9103</v>
      </c>
      <c r="D45" s="107" t="s">
        <v>9104</v>
      </c>
      <c r="E45" s="193">
        <v>400000</v>
      </c>
      <c r="F45" s="221" t="s">
        <v>4</v>
      </c>
    </row>
    <row r="46" spans="1:256" ht="47.25">
      <c r="A46" s="60">
        <v>10</v>
      </c>
      <c r="B46" s="107" t="s">
        <v>9105</v>
      </c>
      <c r="C46" s="107" t="s">
        <v>9106</v>
      </c>
      <c r="D46" s="107" t="s">
        <v>9107</v>
      </c>
      <c r="E46" s="193">
        <v>700000</v>
      </c>
      <c r="F46" s="221" t="s">
        <v>118</v>
      </c>
    </row>
    <row r="47" spans="1:256" ht="47.25">
      <c r="A47" s="60">
        <v>11</v>
      </c>
      <c r="B47" s="107" t="s">
        <v>9108</v>
      </c>
      <c r="C47" s="107" t="s">
        <v>9109</v>
      </c>
      <c r="D47" s="107" t="s">
        <v>9089</v>
      </c>
      <c r="E47" s="193">
        <v>300000</v>
      </c>
      <c r="F47" s="221" t="s">
        <v>118</v>
      </c>
    </row>
    <row r="48" spans="1:256" ht="63">
      <c r="A48" s="60">
        <v>12</v>
      </c>
      <c r="B48" s="107" t="s">
        <v>9108</v>
      </c>
      <c r="C48" s="107" t="s">
        <v>9110</v>
      </c>
      <c r="D48" s="107" t="s">
        <v>9100</v>
      </c>
      <c r="E48" s="193">
        <v>200000</v>
      </c>
      <c r="F48" s="221" t="s">
        <v>4</v>
      </c>
    </row>
    <row r="49" spans="1:6" ht="47.25">
      <c r="A49" s="60">
        <v>13</v>
      </c>
      <c r="B49" s="107" t="s">
        <v>9108</v>
      </c>
      <c r="C49" s="107" t="s">
        <v>9111</v>
      </c>
      <c r="D49" s="107" t="s">
        <v>9112</v>
      </c>
      <c r="E49" s="193">
        <v>200000</v>
      </c>
      <c r="F49" s="221" t="s">
        <v>118</v>
      </c>
    </row>
    <row r="50" spans="1:6" ht="63">
      <c r="A50" s="60">
        <v>14</v>
      </c>
      <c r="B50" s="107" t="s">
        <v>9113</v>
      </c>
      <c r="C50" s="107" t="s">
        <v>9114</v>
      </c>
      <c r="D50" s="107" t="s">
        <v>9089</v>
      </c>
      <c r="E50" s="193">
        <v>100000</v>
      </c>
      <c r="F50" s="221" t="s">
        <v>118</v>
      </c>
    </row>
    <row r="51" spans="1:6" ht="63">
      <c r="A51" s="60">
        <v>15</v>
      </c>
      <c r="B51" s="107" t="s">
        <v>9113</v>
      </c>
      <c r="C51" s="107" t="s">
        <v>9115</v>
      </c>
      <c r="D51" s="107" t="s">
        <v>9093</v>
      </c>
      <c r="E51" s="193">
        <v>500000</v>
      </c>
      <c r="F51" s="221" t="s">
        <v>4</v>
      </c>
    </row>
    <row r="52" spans="1:6" ht="47.25">
      <c r="A52" s="60">
        <v>16</v>
      </c>
      <c r="B52" s="107" t="s">
        <v>9116</v>
      </c>
      <c r="C52" s="107" t="s">
        <v>9117</v>
      </c>
      <c r="D52" s="107" t="s">
        <v>9089</v>
      </c>
      <c r="E52" s="193">
        <v>100000</v>
      </c>
      <c r="F52" s="221" t="s">
        <v>118</v>
      </c>
    </row>
    <row r="53" spans="1:6" ht="63">
      <c r="A53" s="60">
        <v>17</v>
      </c>
      <c r="B53" s="107" t="s">
        <v>9116</v>
      </c>
      <c r="C53" s="107" t="s">
        <v>9118</v>
      </c>
      <c r="D53" s="107" t="s">
        <v>9100</v>
      </c>
      <c r="E53" s="193">
        <v>200000</v>
      </c>
      <c r="F53" s="221" t="s">
        <v>4</v>
      </c>
    </row>
    <row r="54" spans="1:6" ht="63">
      <c r="A54" s="60">
        <v>18</v>
      </c>
      <c r="B54" s="107" t="s">
        <v>9119</v>
      </c>
      <c r="C54" s="107" t="s">
        <v>9120</v>
      </c>
      <c r="D54" s="107" t="s">
        <v>9121</v>
      </c>
      <c r="E54" s="193">
        <v>500000</v>
      </c>
      <c r="F54" s="221" t="s">
        <v>118</v>
      </c>
    </row>
    <row r="55" spans="1:6" ht="63">
      <c r="A55" s="60">
        <v>19</v>
      </c>
      <c r="B55" s="107" t="s">
        <v>9122</v>
      </c>
      <c r="C55" s="107" t="s">
        <v>9123</v>
      </c>
      <c r="D55" s="107" t="s">
        <v>9096</v>
      </c>
      <c r="E55" s="193">
        <v>500000</v>
      </c>
      <c r="F55" s="221" t="s">
        <v>118</v>
      </c>
    </row>
    <row r="56" spans="1:6" ht="63">
      <c r="A56" s="60">
        <v>20</v>
      </c>
      <c r="B56" s="107" t="s">
        <v>9124</v>
      </c>
      <c r="C56" s="107" t="s">
        <v>9125</v>
      </c>
      <c r="D56" s="107" t="s">
        <v>9126</v>
      </c>
      <c r="E56" s="193">
        <v>1000000</v>
      </c>
      <c r="F56" s="221" t="s">
        <v>4</v>
      </c>
    </row>
    <row r="57" spans="1:6" ht="47.25">
      <c r="A57" s="60">
        <v>21</v>
      </c>
      <c r="B57" s="107" t="s">
        <v>9127</v>
      </c>
      <c r="C57" s="107" t="s">
        <v>9128</v>
      </c>
      <c r="D57" s="107" t="s">
        <v>9089</v>
      </c>
      <c r="E57" s="193">
        <v>100000</v>
      </c>
      <c r="F57" s="221" t="s">
        <v>118</v>
      </c>
    </row>
    <row r="58" spans="1:6" ht="63">
      <c r="A58" s="60">
        <v>22</v>
      </c>
      <c r="B58" s="107" t="s">
        <v>9127</v>
      </c>
      <c r="C58" s="107" t="s">
        <v>9129</v>
      </c>
      <c r="D58" s="107" t="s">
        <v>9100</v>
      </c>
      <c r="E58" s="193">
        <v>200000</v>
      </c>
      <c r="F58" s="221" t="s">
        <v>4</v>
      </c>
    </row>
    <row r="59" spans="1:6" ht="47.25">
      <c r="A59" s="60">
        <v>23</v>
      </c>
      <c r="B59" s="107" t="s">
        <v>9130</v>
      </c>
      <c r="C59" s="107" t="s">
        <v>9131</v>
      </c>
      <c r="D59" s="107" t="s">
        <v>9096</v>
      </c>
      <c r="E59" s="193">
        <v>300000</v>
      </c>
      <c r="F59" s="221" t="s">
        <v>118</v>
      </c>
    </row>
    <row r="60" spans="1:6" ht="47.25">
      <c r="A60" s="60">
        <v>24</v>
      </c>
      <c r="B60" s="107" t="s">
        <v>9132</v>
      </c>
      <c r="C60" s="107" t="s">
        <v>9133</v>
      </c>
      <c r="D60" s="107" t="s">
        <v>9089</v>
      </c>
      <c r="E60" s="193">
        <v>100000</v>
      </c>
      <c r="F60" s="221" t="s">
        <v>118</v>
      </c>
    </row>
    <row r="61" spans="1:6" ht="47.25">
      <c r="A61" s="60">
        <v>25</v>
      </c>
      <c r="B61" s="107" t="s">
        <v>9134</v>
      </c>
      <c r="C61" s="107" t="s">
        <v>9135</v>
      </c>
      <c r="D61" s="107" t="s">
        <v>9096</v>
      </c>
      <c r="E61" s="193">
        <v>400000</v>
      </c>
      <c r="F61" s="221" t="s">
        <v>118</v>
      </c>
    </row>
    <row r="62" spans="1:6" ht="47.25">
      <c r="A62" s="60">
        <v>26</v>
      </c>
      <c r="B62" s="107" t="s">
        <v>9136</v>
      </c>
      <c r="C62" s="107" t="s">
        <v>9137</v>
      </c>
      <c r="D62" s="107" t="s">
        <v>9096</v>
      </c>
      <c r="E62" s="193">
        <v>200000</v>
      </c>
      <c r="F62" s="221" t="s">
        <v>118</v>
      </c>
    </row>
    <row r="63" spans="1:6" ht="47.25">
      <c r="A63" s="60">
        <v>27</v>
      </c>
      <c r="B63" s="107" t="s">
        <v>9138</v>
      </c>
      <c r="C63" s="107" t="s">
        <v>9139</v>
      </c>
      <c r="D63" s="107" t="s">
        <v>9089</v>
      </c>
      <c r="E63" s="193">
        <v>100000</v>
      </c>
      <c r="F63" s="221" t="s">
        <v>118</v>
      </c>
    </row>
    <row r="64" spans="1:6" ht="63">
      <c r="A64" s="60">
        <v>28</v>
      </c>
      <c r="B64" s="107" t="s">
        <v>9138</v>
      </c>
      <c r="C64" s="107" t="s">
        <v>9140</v>
      </c>
      <c r="D64" s="107" t="s">
        <v>9141</v>
      </c>
      <c r="E64" s="193">
        <v>100000</v>
      </c>
      <c r="F64" s="221" t="s">
        <v>4</v>
      </c>
    </row>
    <row r="65" spans="1:6" ht="47.25">
      <c r="A65" s="60">
        <v>29</v>
      </c>
      <c r="B65" s="107" t="s">
        <v>9142</v>
      </c>
      <c r="C65" s="107" t="s">
        <v>9143</v>
      </c>
      <c r="D65" s="107" t="s">
        <v>9089</v>
      </c>
      <c r="E65" s="193">
        <v>100000</v>
      </c>
      <c r="F65" s="221" t="s">
        <v>118</v>
      </c>
    </row>
    <row r="66" spans="1:6" ht="47.25">
      <c r="A66" s="60">
        <v>30</v>
      </c>
      <c r="B66" s="107" t="s">
        <v>9142</v>
      </c>
      <c r="C66" s="107" t="s">
        <v>9144</v>
      </c>
      <c r="D66" s="107" t="s">
        <v>9145</v>
      </c>
      <c r="E66" s="193">
        <v>500000</v>
      </c>
      <c r="F66" s="221" t="s">
        <v>4</v>
      </c>
    </row>
    <row r="67" spans="1:6" ht="47.25">
      <c r="A67" s="60">
        <v>31</v>
      </c>
      <c r="B67" s="107" t="s">
        <v>9146</v>
      </c>
      <c r="C67" s="107" t="s">
        <v>9147</v>
      </c>
      <c r="D67" s="107" t="s">
        <v>9089</v>
      </c>
      <c r="E67" s="193">
        <v>100000</v>
      </c>
      <c r="F67" s="221" t="s">
        <v>118</v>
      </c>
    </row>
    <row r="68" spans="1:6" ht="47.25">
      <c r="A68" s="60">
        <v>32</v>
      </c>
      <c r="B68" s="107" t="s">
        <v>9148</v>
      </c>
      <c r="C68" s="107" t="s">
        <v>9149</v>
      </c>
      <c r="D68" s="107" t="s">
        <v>9089</v>
      </c>
      <c r="E68" s="193">
        <v>100000</v>
      </c>
      <c r="F68" s="221" t="s">
        <v>466</v>
      </c>
    </row>
    <row r="69" spans="1:6" ht="63">
      <c r="A69" s="60">
        <v>33</v>
      </c>
      <c r="B69" s="107" t="s">
        <v>9148</v>
      </c>
      <c r="C69" s="107" t="s">
        <v>9150</v>
      </c>
      <c r="D69" s="107" t="s">
        <v>9091</v>
      </c>
      <c r="E69" s="193">
        <v>300000</v>
      </c>
      <c r="F69" s="221" t="s">
        <v>4</v>
      </c>
    </row>
    <row r="70" spans="1:6" ht="47.25">
      <c r="A70" s="60">
        <v>34</v>
      </c>
      <c r="B70" s="107" t="s">
        <v>9151</v>
      </c>
      <c r="C70" s="107" t="s">
        <v>9152</v>
      </c>
      <c r="D70" s="107" t="s">
        <v>9089</v>
      </c>
      <c r="E70" s="193">
        <v>100000</v>
      </c>
      <c r="F70" s="221" t="s">
        <v>118</v>
      </c>
    </row>
    <row r="71" spans="1:6" ht="47.25">
      <c r="A71" s="60">
        <v>35</v>
      </c>
      <c r="B71" s="107" t="s">
        <v>9151</v>
      </c>
      <c r="C71" s="107" t="s">
        <v>9153</v>
      </c>
      <c r="D71" s="107" t="s">
        <v>9154</v>
      </c>
      <c r="E71" s="193">
        <v>100000</v>
      </c>
      <c r="F71" s="221"/>
    </row>
    <row r="72" spans="1:6" ht="47.25">
      <c r="A72" s="60">
        <v>36</v>
      </c>
      <c r="B72" s="107" t="s">
        <v>9155</v>
      </c>
      <c r="C72" s="107" t="s">
        <v>9156</v>
      </c>
      <c r="D72" s="107" t="s">
        <v>9089</v>
      </c>
      <c r="E72" s="193">
        <v>100000</v>
      </c>
      <c r="F72" s="221" t="s">
        <v>466</v>
      </c>
    </row>
    <row r="73" spans="1:6" ht="63">
      <c r="A73" s="60">
        <v>37</v>
      </c>
      <c r="B73" s="107" t="s">
        <v>9155</v>
      </c>
      <c r="C73" s="107" t="s">
        <v>9157</v>
      </c>
      <c r="D73" s="107" t="s">
        <v>9100</v>
      </c>
      <c r="E73" s="193">
        <v>200000</v>
      </c>
      <c r="F73" s="221" t="s">
        <v>4</v>
      </c>
    </row>
    <row r="74" spans="1:6" ht="47.25">
      <c r="A74" s="60">
        <v>38</v>
      </c>
      <c r="B74" s="107" t="s">
        <v>9158</v>
      </c>
      <c r="C74" s="107" t="s">
        <v>9159</v>
      </c>
      <c r="D74" s="107" t="s">
        <v>9160</v>
      </c>
      <c r="E74" s="193">
        <v>600000</v>
      </c>
      <c r="F74" s="221" t="s">
        <v>4</v>
      </c>
    </row>
    <row r="75" spans="1:6" ht="47.25">
      <c r="A75" s="60">
        <v>39</v>
      </c>
      <c r="B75" s="107" t="s">
        <v>9161</v>
      </c>
      <c r="C75" s="107" t="s">
        <v>9162</v>
      </c>
      <c r="D75" s="107" t="s">
        <v>9086</v>
      </c>
      <c r="E75" s="193">
        <v>400000</v>
      </c>
      <c r="F75" s="221" t="s">
        <v>118</v>
      </c>
    </row>
    <row r="76" spans="1:6" ht="47.25">
      <c r="A76" s="60">
        <v>40</v>
      </c>
      <c r="B76" s="107" t="s">
        <v>9163</v>
      </c>
      <c r="C76" s="107" t="s">
        <v>9164</v>
      </c>
      <c r="D76" s="107" t="s">
        <v>9089</v>
      </c>
      <c r="E76" s="193">
        <v>100000</v>
      </c>
      <c r="F76" s="221" t="s">
        <v>118</v>
      </c>
    </row>
    <row r="77" spans="1:6" ht="63">
      <c r="A77" s="60">
        <v>41</v>
      </c>
      <c r="B77" s="107" t="s">
        <v>9163</v>
      </c>
      <c r="C77" s="107" t="s">
        <v>9165</v>
      </c>
      <c r="D77" s="107" t="s">
        <v>9091</v>
      </c>
      <c r="E77" s="193">
        <v>300000</v>
      </c>
      <c r="F77" s="221" t="s">
        <v>4</v>
      </c>
    </row>
    <row r="78" spans="1:6" ht="47.25">
      <c r="A78" s="60">
        <v>42</v>
      </c>
      <c r="B78" s="107" t="s">
        <v>9166</v>
      </c>
      <c r="C78" s="107" t="s">
        <v>9167</v>
      </c>
      <c r="D78" s="107" t="s">
        <v>9168</v>
      </c>
      <c r="E78" s="193">
        <v>300000</v>
      </c>
      <c r="F78" s="221" t="s">
        <v>118</v>
      </c>
    </row>
    <row r="79" spans="1:6" ht="47.25">
      <c r="A79" s="60">
        <v>43</v>
      </c>
      <c r="B79" s="107" t="s">
        <v>9169</v>
      </c>
      <c r="C79" s="107" t="s">
        <v>9170</v>
      </c>
      <c r="D79" s="107" t="s">
        <v>9089</v>
      </c>
      <c r="E79" s="193">
        <v>100000</v>
      </c>
      <c r="F79" s="221" t="s">
        <v>118</v>
      </c>
    </row>
    <row r="80" spans="1:6" ht="63">
      <c r="A80" s="60">
        <v>44</v>
      </c>
      <c r="B80" s="107" t="s">
        <v>9169</v>
      </c>
      <c r="C80" s="107" t="s">
        <v>9171</v>
      </c>
      <c r="D80" s="107" t="s">
        <v>9104</v>
      </c>
      <c r="E80" s="193">
        <v>200000</v>
      </c>
      <c r="F80" s="221" t="s">
        <v>4</v>
      </c>
    </row>
    <row r="81" spans="1:6" ht="47.25">
      <c r="A81" s="60">
        <v>45</v>
      </c>
      <c r="B81" s="107" t="s">
        <v>9169</v>
      </c>
      <c r="C81" s="107" t="s">
        <v>9172</v>
      </c>
      <c r="D81" s="107" t="s">
        <v>9173</v>
      </c>
      <c r="E81" s="193">
        <v>500000</v>
      </c>
      <c r="F81" s="221" t="s">
        <v>4</v>
      </c>
    </row>
    <row r="82" spans="1:6" ht="47.25">
      <c r="A82" s="60">
        <v>46</v>
      </c>
      <c r="B82" s="107" t="s">
        <v>9174</v>
      </c>
      <c r="C82" s="107" t="s">
        <v>9175</v>
      </c>
      <c r="D82" s="107" t="s">
        <v>9089</v>
      </c>
      <c r="E82" s="193">
        <v>100000</v>
      </c>
      <c r="F82" s="221" t="s">
        <v>118</v>
      </c>
    </row>
    <row r="83" spans="1:6" ht="63">
      <c r="A83" s="60">
        <v>47</v>
      </c>
      <c r="B83" s="107" t="s">
        <v>9174</v>
      </c>
      <c r="C83" s="107" t="s">
        <v>9176</v>
      </c>
      <c r="D83" s="107" t="s">
        <v>9091</v>
      </c>
      <c r="E83" s="193">
        <v>300000</v>
      </c>
      <c r="F83" s="221"/>
    </row>
    <row r="84" spans="1:6" ht="47.25">
      <c r="A84" s="60">
        <v>48</v>
      </c>
      <c r="B84" s="107" t="s">
        <v>9177</v>
      </c>
      <c r="C84" s="107" t="s">
        <v>9178</v>
      </c>
      <c r="D84" s="107" t="s">
        <v>9096</v>
      </c>
      <c r="E84" s="193">
        <v>200000</v>
      </c>
      <c r="F84" s="221" t="s">
        <v>118</v>
      </c>
    </row>
    <row r="85" spans="1:6" ht="47.25">
      <c r="A85" s="60">
        <v>49</v>
      </c>
      <c r="B85" s="107" t="s">
        <v>9179</v>
      </c>
      <c r="C85" s="107" t="s">
        <v>9180</v>
      </c>
      <c r="D85" s="107" t="s">
        <v>9181</v>
      </c>
      <c r="E85" s="193">
        <v>600000</v>
      </c>
      <c r="F85" s="221" t="s">
        <v>118</v>
      </c>
    </row>
    <row r="86" spans="1:6" ht="47.25">
      <c r="A86" s="60">
        <v>50</v>
      </c>
      <c r="B86" s="107" t="s">
        <v>9182</v>
      </c>
      <c r="C86" s="107" t="s">
        <v>9183</v>
      </c>
      <c r="D86" s="107" t="s">
        <v>9184</v>
      </c>
      <c r="E86" s="193">
        <v>700000</v>
      </c>
      <c r="F86" s="221" t="s">
        <v>4</v>
      </c>
    </row>
    <row r="87" spans="1:6" ht="47.25">
      <c r="A87" s="60">
        <v>51</v>
      </c>
      <c r="B87" s="107" t="s">
        <v>9185</v>
      </c>
      <c r="C87" s="107" t="s">
        <v>9186</v>
      </c>
      <c r="D87" s="107" t="s">
        <v>9096</v>
      </c>
      <c r="E87" s="193">
        <v>200000</v>
      </c>
      <c r="F87" s="221" t="s">
        <v>118</v>
      </c>
    </row>
    <row r="88" spans="1:6" ht="47.25">
      <c r="A88" s="60">
        <v>52</v>
      </c>
      <c r="B88" s="107" t="s">
        <v>9187</v>
      </c>
      <c r="C88" s="107" t="s">
        <v>9188</v>
      </c>
      <c r="D88" s="107" t="s">
        <v>9173</v>
      </c>
      <c r="E88" s="193">
        <v>500000</v>
      </c>
      <c r="F88" s="221" t="s">
        <v>4</v>
      </c>
    </row>
    <row r="89" spans="1:6" ht="47.25">
      <c r="A89" s="60">
        <v>53</v>
      </c>
      <c r="B89" s="107" t="s">
        <v>9189</v>
      </c>
      <c r="C89" s="107" t="s">
        <v>9190</v>
      </c>
      <c r="D89" s="107" t="s">
        <v>9089</v>
      </c>
      <c r="E89" s="193">
        <v>100000</v>
      </c>
      <c r="F89" s="221" t="s">
        <v>118</v>
      </c>
    </row>
    <row r="90" spans="1:6" ht="63">
      <c r="A90" s="60">
        <v>54</v>
      </c>
      <c r="B90" s="107" t="s">
        <v>9189</v>
      </c>
      <c r="C90" s="107" t="s">
        <v>9191</v>
      </c>
      <c r="D90" s="107" t="s">
        <v>9104</v>
      </c>
      <c r="E90" s="193">
        <v>400000</v>
      </c>
      <c r="F90" s="221" t="s">
        <v>4</v>
      </c>
    </row>
    <row r="91" spans="1:6" ht="47.25">
      <c r="A91" s="60">
        <v>55</v>
      </c>
      <c r="B91" s="107" t="s">
        <v>9192</v>
      </c>
      <c r="C91" s="107" t="s">
        <v>9193</v>
      </c>
      <c r="D91" s="107" t="s">
        <v>9173</v>
      </c>
      <c r="E91" s="193">
        <v>500000</v>
      </c>
      <c r="F91" s="221" t="s">
        <v>4</v>
      </c>
    </row>
    <row r="92" spans="1:6" ht="47.25">
      <c r="A92" s="60">
        <v>56</v>
      </c>
      <c r="B92" s="107" t="s">
        <v>9194</v>
      </c>
      <c r="C92" s="107" t="s">
        <v>9195</v>
      </c>
      <c r="D92" s="107" t="s">
        <v>9089</v>
      </c>
      <c r="E92" s="193">
        <v>100000</v>
      </c>
      <c r="F92" s="221" t="s">
        <v>118</v>
      </c>
    </row>
    <row r="93" spans="1:6" ht="63">
      <c r="A93" s="60">
        <v>57</v>
      </c>
      <c r="B93" s="107" t="s">
        <v>9194</v>
      </c>
      <c r="C93" s="107" t="s">
        <v>9196</v>
      </c>
      <c r="D93" s="107" t="s">
        <v>9100</v>
      </c>
      <c r="E93" s="193">
        <v>200000</v>
      </c>
      <c r="F93" s="221"/>
    </row>
    <row r="94" spans="1:6" ht="47.25">
      <c r="A94" s="60">
        <v>58</v>
      </c>
      <c r="B94" s="107" t="s">
        <v>9197</v>
      </c>
      <c r="C94" s="107" t="s">
        <v>9198</v>
      </c>
      <c r="D94" s="107" t="s">
        <v>9199</v>
      </c>
      <c r="E94" s="193">
        <v>500000</v>
      </c>
      <c r="F94" s="221" t="s">
        <v>118</v>
      </c>
    </row>
    <row r="95" spans="1:6" ht="47.25">
      <c r="A95" s="60">
        <v>59</v>
      </c>
      <c r="B95" s="107" t="s">
        <v>9200</v>
      </c>
      <c r="C95" s="107" t="s">
        <v>9201</v>
      </c>
      <c r="D95" s="107" t="s">
        <v>9086</v>
      </c>
      <c r="E95" s="193">
        <v>400000</v>
      </c>
      <c r="F95" s="221" t="s">
        <v>118</v>
      </c>
    </row>
    <row r="96" spans="1:6" ht="47.25">
      <c r="A96" s="60">
        <v>60</v>
      </c>
      <c r="B96" s="107" t="s">
        <v>9202</v>
      </c>
      <c r="C96" s="107" t="s">
        <v>9203</v>
      </c>
      <c r="D96" s="107" t="s">
        <v>9089</v>
      </c>
      <c r="E96" s="193">
        <v>100000</v>
      </c>
      <c r="F96" s="221" t="s">
        <v>118</v>
      </c>
    </row>
    <row r="97" spans="1:6" ht="63">
      <c r="A97" s="60">
        <v>61</v>
      </c>
      <c r="B97" s="107" t="s">
        <v>9202</v>
      </c>
      <c r="C97" s="107" t="s">
        <v>9204</v>
      </c>
      <c r="D97" s="107" t="s">
        <v>9100</v>
      </c>
      <c r="E97" s="193">
        <v>100000</v>
      </c>
      <c r="F97" s="221" t="s">
        <v>4</v>
      </c>
    </row>
    <row r="98" spans="1:6" ht="47.25">
      <c r="A98" s="60">
        <v>62</v>
      </c>
      <c r="B98" s="107" t="s">
        <v>9205</v>
      </c>
      <c r="C98" s="107" t="s">
        <v>9206</v>
      </c>
      <c r="D98" s="107" t="s">
        <v>9089</v>
      </c>
      <c r="E98" s="193">
        <v>100000</v>
      </c>
      <c r="F98" s="221" t="s">
        <v>118</v>
      </c>
    </row>
    <row r="99" spans="1:6" ht="63">
      <c r="A99" s="60">
        <v>63</v>
      </c>
      <c r="B99" s="107" t="s">
        <v>9205</v>
      </c>
      <c r="C99" s="107" t="s">
        <v>9207</v>
      </c>
      <c r="D99" s="107" t="s">
        <v>9208</v>
      </c>
      <c r="E99" s="193">
        <v>500000</v>
      </c>
      <c r="F99" s="221"/>
    </row>
    <row r="100" spans="1:6" ht="47.25">
      <c r="A100" s="60">
        <v>64</v>
      </c>
      <c r="B100" s="107" t="s">
        <v>9209</v>
      </c>
      <c r="C100" s="107" t="s">
        <v>9210</v>
      </c>
      <c r="D100" s="107" t="s">
        <v>9211</v>
      </c>
      <c r="E100" s="193">
        <v>100000</v>
      </c>
      <c r="F100" s="221" t="s">
        <v>118</v>
      </c>
    </row>
    <row r="101" spans="1:6" ht="47.25">
      <c r="A101" s="60">
        <v>65</v>
      </c>
      <c r="B101" s="107" t="s">
        <v>9209</v>
      </c>
      <c r="C101" s="107" t="s">
        <v>9212</v>
      </c>
      <c r="D101" s="107" t="s">
        <v>9213</v>
      </c>
      <c r="E101" s="193">
        <v>100000</v>
      </c>
      <c r="F101" s="221"/>
    </row>
    <row r="102" spans="1:6" ht="63">
      <c r="A102" s="60">
        <v>66</v>
      </c>
      <c r="B102" s="107" t="s">
        <v>9214</v>
      </c>
      <c r="C102" s="107" t="s">
        <v>9215</v>
      </c>
      <c r="D102" s="107" t="s">
        <v>9211</v>
      </c>
      <c r="E102" s="193">
        <v>100000</v>
      </c>
      <c r="F102" s="221" t="s">
        <v>118</v>
      </c>
    </row>
    <row r="103" spans="1:6" ht="63">
      <c r="A103" s="60">
        <v>67</v>
      </c>
      <c r="B103" s="107" t="s">
        <v>9214</v>
      </c>
      <c r="C103" s="107" t="s">
        <v>9216</v>
      </c>
      <c r="D103" s="107" t="s">
        <v>9145</v>
      </c>
      <c r="E103" s="193">
        <v>500000</v>
      </c>
      <c r="F103" s="221" t="s">
        <v>4</v>
      </c>
    </row>
    <row r="104" spans="1:6" ht="47.25">
      <c r="A104" s="60">
        <v>68</v>
      </c>
      <c r="B104" s="107" t="s">
        <v>9217</v>
      </c>
      <c r="C104" s="107" t="s">
        <v>9218</v>
      </c>
      <c r="D104" s="107" t="s">
        <v>9086</v>
      </c>
      <c r="E104" s="193">
        <v>400000</v>
      </c>
      <c r="F104" s="221" t="s">
        <v>118</v>
      </c>
    </row>
    <row r="105" spans="1:6" ht="47.25">
      <c r="A105" s="60">
        <v>69</v>
      </c>
      <c r="B105" s="107" t="s">
        <v>9219</v>
      </c>
      <c r="C105" s="107" t="s">
        <v>9220</v>
      </c>
      <c r="D105" s="107" t="s">
        <v>9211</v>
      </c>
      <c r="E105" s="193">
        <v>100000</v>
      </c>
      <c r="F105" s="221" t="s">
        <v>118</v>
      </c>
    </row>
    <row r="106" spans="1:6" ht="47.25">
      <c r="A106" s="60">
        <v>70</v>
      </c>
      <c r="B106" s="107" t="s">
        <v>9219</v>
      </c>
      <c r="C106" s="107" t="s">
        <v>9221</v>
      </c>
      <c r="D106" s="107" t="s">
        <v>9222</v>
      </c>
      <c r="E106" s="193">
        <v>200000</v>
      </c>
      <c r="F106" s="221" t="s">
        <v>4</v>
      </c>
    </row>
    <row r="107" spans="1:6" ht="47.25">
      <c r="A107" s="60">
        <v>71</v>
      </c>
      <c r="B107" s="107" t="s">
        <v>9223</v>
      </c>
      <c r="C107" s="107" t="s">
        <v>9224</v>
      </c>
      <c r="D107" s="107" t="s">
        <v>9225</v>
      </c>
      <c r="E107" s="193">
        <v>500000</v>
      </c>
      <c r="F107" s="221" t="s">
        <v>4</v>
      </c>
    </row>
    <row r="108" spans="1:6" ht="47.25">
      <c r="A108" s="60">
        <v>72</v>
      </c>
      <c r="B108" s="107" t="s">
        <v>9226</v>
      </c>
      <c r="C108" s="107" t="s">
        <v>9227</v>
      </c>
      <c r="D108" s="107" t="s">
        <v>9089</v>
      </c>
      <c r="E108" s="193">
        <v>100000</v>
      </c>
      <c r="F108" s="221" t="s">
        <v>118</v>
      </c>
    </row>
    <row r="109" spans="1:6" ht="47.25">
      <c r="A109" s="60">
        <v>73</v>
      </c>
      <c r="B109" s="107" t="s">
        <v>9226</v>
      </c>
      <c r="C109" s="107" t="s">
        <v>9228</v>
      </c>
      <c r="D109" s="107" t="s">
        <v>9229</v>
      </c>
      <c r="E109" s="193">
        <v>500000</v>
      </c>
      <c r="F109" s="221" t="s">
        <v>4</v>
      </c>
    </row>
    <row r="110" spans="1:6" ht="47.25">
      <c r="A110" s="60">
        <v>74</v>
      </c>
      <c r="B110" s="107" t="s">
        <v>9230</v>
      </c>
      <c r="C110" s="107" t="s">
        <v>9231</v>
      </c>
      <c r="D110" s="107" t="s">
        <v>9089</v>
      </c>
      <c r="E110" s="193">
        <v>100000</v>
      </c>
      <c r="F110" s="221" t="s">
        <v>118</v>
      </c>
    </row>
    <row r="111" spans="1:6" ht="47.25">
      <c r="A111" s="60">
        <v>75</v>
      </c>
      <c r="B111" s="107" t="s">
        <v>9232</v>
      </c>
      <c r="C111" s="107" t="s">
        <v>9233</v>
      </c>
      <c r="D111" s="107" t="s">
        <v>9234</v>
      </c>
      <c r="E111" s="193">
        <v>300000</v>
      </c>
      <c r="F111" s="221" t="s">
        <v>118</v>
      </c>
    </row>
    <row r="112" spans="1:6" ht="47.25">
      <c r="A112" s="60">
        <v>76</v>
      </c>
      <c r="B112" s="107" t="s">
        <v>9235</v>
      </c>
      <c r="C112" s="107" t="s">
        <v>9236</v>
      </c>
      <c r="D112" s="107" t="s">
        <v>9089</v>
      </c>
      <c r="E112" s="193">
        <v>100000</v>
      </c>
      <c r="F112" s="221" t="s">
        <v>118</v>
      </c>
    </row>
    <row r="113" spans="1:6" ht="47.25">
      <c r="A113" s="60">
        <v>77</v>
      </c>
      <c r="B113" s="107" t="s">
        <v>9235</v>
      </c>
      <c r="C113" s="107" t="s">
        <v>9237</v>
      </c>
      <c r="D113" s="107" t="s">
        <v>9238</v>
      </c>
      <c r="E113" s="193">
        <v>300000</v>
      </c>
      <c r="F113" s="221" t="s">
        <v>4</v>
      </c>
    </row>
    <row r="114" spans="1:6" ht="47.25">
      <c r="A114" s="60">
        <v>78</v>
      </c>
      <c r="B114" s="107" t="s">
        <v>9239</v>
      </c>
      <c r="C114" s="107" t="s">
        <v>9240</v>
      </c>
      <c r="D114" s="107" t="s">
        <v>9089</v>
      </c>
      <c r="E114" s="193">
        <v>100000</v>
      </c>
      <c r="F114" s="221" t="s">
        <v>118</v>
      </c>
    </row>
    <row r="115" spans="1:6" ht="63">
      <c r="A115" s="60">
        <v>79</v>
      </c>
      <c r="B115" s="107" t="s">
        <v>9239</v>
      </c>
      <c r="C115" s="107" t="s">
        <v>9241</v>
      </c>
      <c r="D115" s="107" t="s">
        <v>9104</v>
      </c>
      <c r="E115" s="193">
        <v>400000</v>
      </c>
      <c r="F115" s="221" t="s">
        <v>4</v>
      </c>
    </row>
    <row r="116" spans="1:6" ht="47.25">
      <c r="A116" s="60">
        <v>80</v>
      </c>
      <c r="B116" s="107" t="s">
        <v>9239</v>
      </c>
      <c r="C116" s="107" t="s">
        <v>9242</v>
      </c>
      <c r="D116" s="107" t="s">
        <v>9243</v>
      </c>
      <c r="E116" s="193">
        <v>800000</v>
      </c>
      <c r="F116" s="221" t="s">
        <v>4</v>
      </c>
    </row>
    <row r="117" spans="1:6" ht="63">
      <c r="A117" s="60">
        <v>81</v>
      </c>
      <c r="B117" s="107" t="s">
        <v>9244</v>
      </c>
      <c r="C117" s="107" t="s">
        <v>9245</v>
      </c>
      <c r="D117" s="107" t="s">
        <v>9089</v>
      </c>
      <c r="E117" s="193">
        <v>100000</v>
      </c>
      <c r="F117" s="221" t="s">
        <v>118</v>
      </c>
    </row>
    <row r="118" spans="1:6" ht="63">
      <c r="A118" s="60">
        <v>82</v>
      </c>
      <c r="B118" s="107" t="s">
        <v>9244</v>
      </c>
      <c r="C118" s="107" t="s">
        <v>9246</v>
      </c>
      <c r="D118" s="107" t="s">
        <v>9238</v>
      </c>
      <c r="E118" s="193">
        <v>500000</v>
      </c>
      <c r="F118" s="221" t="s">
        <v>4</v>
      </c>
    </row>
    <row r="119" spans="1:6" ht="47.25">
      <c r="A119" s="60">
        <v>83</v>
      </c>
      <c r="B119" s="107" t="s">
        <v>9247</v>
      </c>
      <c r="C119" s="107" t="s">
        <v>9248</v>
      </c>
      <c r="D119" s="107" t="s">
        <v>9089</v>
      </c>
      <c r="E119" s="193">
        <v>100000</v>
      </c>
      <c r="F119" s="221" t="s">
        <v>118</v>
      </c>
    </row>
    <row r="120" spans="1:6" ht="47.25">
      <c r="A120" s="60">
        <v>84</v>
      </c>
      <c r="B120" s="107" t="s">
        <v>9247</v>
      </c>
      <c r="C120" s="107" t="s">
        <v>9249</v>
      </c>
      <c r="D120" s="107" t="s">
        <v>9250</v>
      </c>
      <c r="E120" s="193">
        <v>200000</v>
      </c>
      <c r="F120" s="221" t="s">
        <v>4</v>
      </c>
    </row>
    <row r="121" spans="1:6" ht="47.25">
      <c r="A121" s="60">
        <v>85</v>
      </c>
      <c r="B121" s="107" t="s">
        <v>9251</v>
      </c>
      <c r="C121" s="107" t="s">
        <v>9252</v>
      </c>
      <c r="D121" s="107" t="s">
        <v>9089</v>
      </c>
      <c r="E121" s="193">
        <v>100000</v>
      </c>
      <c r="F121" s="221" t="s">
        <v>118</v>
      </c>
    </row>
    <row r="122" spans="1:6" ht="47.25">
      <c r="A122" s="60">
        <v>86</v>
      </c>
      <c r="B122" s="107" t="s">
        <v>9253</v>
      </c>
      <c r="C122" s="107" t="s">
        <v>9254</v>
      </c>
      <c r="D122" s="107" t="s">
        <v>9199</v>
      </c>
      <c r="E122" s="193">
        <v>500000</v>
      </c>
      <c r="F122" s="221" t="s">
        <v>118</v>
      </c>
    </row>
    <row r="123" spans="1:6" ht="47.25">
      <c r="A123" s="60">
        <v>87</v>
      </c>
      <c r="B123" s="107" t="s">
        <v>9255</v>
      </c>
      <c r="C123" s="107" t="s">
        <v>9256</v>
      </c>
      <c r="D123" s="107" t="s">
        <v>9093</v>
      </c>
      <c r="E123" s="193">
        <v>500000</v>
      </c>
      <c r="F123" s="221" t="s">
        <v>4</v>
      </c>
    </row>
    <row r="124" spans="1:6" ht="78.75">
      <c r="A124" s="60">
        <v>88</v>
      </c>
      <c r="B124" s="107" t="s">
        <v>9257</v>
      </c>
      <c r="C124" s="107" t="s">
        <v>9258</v>
      </c>
      <c r="D124" s="107" t="s">
        <v>9259</v>
      </c>
      <c r="E124" s="193">
        <v>1000000</v>
      </c>
      <c r="F124" s="221" t="s">
        <v>9260</v>
      </c>
    </row>
    <row r="125" spans="1:6" ht="47.25">
      <c r="A125" s="60">
        <v>89</v>
      </c>
      <c r="B125" s="107" t="s">
        <v>9261</v>
      </c>
      <c r="C125" s="107" t="s">
        <v>9262</v>
      </c>
      <c r="D125" s="107" t="s">
        <v>9096</v>
      </c>
      <c r="E125" s="193">
        <v>200000</v>
      </c>
      <c r="F125" s="221" t="s">
        <v>118</v>
      </c>
    </row>
    <row r="126" spans="1:6" ht="47.25">
      <c r="A126" s="60">
        <v>90</v>
      </c>
      <c r="B126" s="107" t="s">
        <v>9263</v>
      </c>
      <c r="C126" s="107" t="s">
        <v>9264</v>
      </c>
      <c r="D126" s="107" t="s">
        <v>9089</v>
      </c>
      <c r="E126" s="193">
        <v>100000</v>
      </c>
      <c r="F126" s="221" t="s">
        <v>118</v>
      </c>
    </row>
    <row r="127" spans="1:6" ht="47.25">
      <c r="A127" s="60">
        <v>91</v>
      </c>
      <c r="B127" s="107" t="s">
        <v>9263</v>
      </c>
      <c r="C127" s="107" t="s">
        <v>9265</v>
      </c>
      <c r="D127" s="107" t="s">
        <v>9213</v>
      </c>
      <c r="E127" s="193">
        <v>100000</v>
      </c>
      <c r="F127" s="221"/>
    </row>
    <row r="128" spans="1:6" ht="63">
      <c r="A128" s="60">
        <v>92</v>
      </c>
      <c r="B128" s="107" t="s">
        <v>9266</v>
      </c>
      <c r="C128" s="107" t="s">
        <v>9267</v>
      </c>
      <c r="D128" s="107" t="s">
        <v>9093</v>
      </c>
      <c r="E128" s="193">
        <v>500000</v>
      </c>
      <c r="F128" s="221" t="s">
        <v>4</v>
      </c>
    </row>
    <row r="129" spans="1:6" ht="110.25">
      <c r="A129" s="60">
        <v>93</v>
      </c>
      <c r="B129" s="107" t="s">
        <v>9268</v>
      </c>
      <c r="C129" s="107" t="s">
        <v>9269</v>
      </c>
      <c r="D129" s="107" t="s">
        <v>9270</v>
      </c>
      <c r="E129" s="193">
        <v>800000</v>
      </c>
      <c r="F129" s="221" t="s">
        <v>9260</v>
      </c>
    </row>
    <row r="130" spans="1:6" ht="47.25">
      <c r="A130" s="60">
        <v>94</v>
      </c>
      <c r="B130" s="107" t="s">
        <v>9271</v>
      </c>
      <c r="C130" s="107" t="s">
        <v>9272</v>
      </c>
      <c r="D130" s="107" t="s">
        <v>9273</v>
      </c>
      <c r="E130" s="193">
        <v>100000</v>
      </c>
      <c r="F130" s="221" t="s">
        <v>118</v>
      </c>
    </row>
    <row r="131" spans="1:6" ht="47.25">
      <c r="A131" s="60">
        <v>95</v>
      </c>
      <c r="B131" s="107" t="s">
        <v>9271</v>
      </c>
      <c r="C131" s="107" t="s">
        <v>9274</v>
      </c>
      <c r="D131" s="107" t="s">
        <v>9250</v>
      </c>
      <c r="E131" s="193">
        <v>400000</v>
      </c>
      <c r="F131" s="221" t="s">
        <v>4</v>
      </c>
    </row>
    <row r="132" spans="1:6" ht="47.25">
      <c r="A132" s="60">
        <v>96</v>
      </c>
      <c r="B132" s="107" t="s">
        <v>9275</v>
      </c>
      <c r="C132" s="107" t="s">
        <v>9276</v>
      </c>
      <c r="D132" s="107" t="s">
        <v>9277</v>
      </c>
      <c r="E132" s="193">
        <v>100000</v>
      </c>
      <c r="F132" s="221" t="s">
        <v>118</v>
      </c>
    </row>
    <row r="133" spans="1:6" ht="47.25">
      <c r="A133" s="60">
        <v>97</v>
      </c>
      <c r="B133" s="107" t="s">
        <v>9275</v>
      </c>
      <c r="C133" s="107" t="s">
        <v>9278</v>
      </c>
      <c r="D133" s="107" t="s">
        <v>9213</v>
      </c>
      <c r="E133" s="193">
        <v>100000</v>
      </c>
      <c r="F133" s="221" t="s">
        <v>4</v>
      </c>
    </row>
    <row r="134" spans="1:6" ht="47.25">
      <c r="A134" s="60">
        <v>98</v>
      </c>
      <c r="B134" s="107" t="s">
        <v>9279</v>
      </c>
      <c r="C134" s="107" t="s">
        <v>9280</v>
      </c>
      <c r="D134" s="107" t="s">
        <v>9093</v>
      </c>
      <c r="E134" s="193">
        <v>500000</v>
      </c>
      <c r="F134" s="221" t="s">
        <v>4</v>
      </c>
    </row>
    <row r="135" spans="1:6" ht="47.25">
      <c r="A135" s="60">
        <v>99</v>
      </c>
      <c r="B135" s="107" t="s">
        <v>9281</v>
      </c>
      <c r="C135" s="107" t="s">
        <v>9282</v>
      </c>
      <c r="D135" s="107" t="s">
        <v>9283</v>
      </c>
      <c r="E135" s="193">
        <v>400000</v>
      </c>
      <c r="F135" s="221" t="s">
        <v>118</v>
      </c>
    </row>
    <row r="136" spans="1:6" ht="47.25">
      <c r="A136" s="60">
        <v>100</v>
      </c>
      <c r="B136" s="107" t="s">
        <v>9284</v>
      </c>
      <c r="C136" s="107" t="s">
        <v>9285</v>
      </c>
      <c r="D136" s="107" t="s">
        <v>9277</v>
      </c>
      <c r="E136" s="193">
        <v>100000</v>
      </c>
      <c r="F136" s="221" t="s">
        <v>118</v>
      </c>
    </row>
    <row r="137" spans="1:6" ht="47.25">
      <c r="A137" s="60">
        <v>101</v>
      </c>
      <c r="B137" s="107" t="s">
        <v>9284</v>
      </c>
      <c r="C137" s="107" t="s">
        <v>9286</v>
      </c>
      <c r="D137" s="107" t="s">
        <v>9213</v>
      </c>
      <c r="E137" s="193">
        <v>100000</v>
      </c>
      <c r="F137" s="221" t="s">
        <v>4</v>
      </c>
    </row>
    <row r="138" spans="1:6" ht="47.25">
      <c r="A138" s="60">
        <v>102</v>
      </c>
      <c r="B138" s="107" t="s">
        <v>9287</v>
      </c>
      <c r="C138" s="107" t="s">
        <v>9288</v>
      </c>
      <c r="D138" s="107" t="s">
        <v>9289</v>
      </c>
      <c r="E138" s="193">
        <v>100000</v>
      </c>
      <c r="F138" s="221" t="s">
        <v>118</v>
      </c>
    </row>
    <row r="139" spans="1:6" ht="47.25">
      <c r="A139" s="60">
        <v>103</v>
      </c>
      <c r="B139" s="107" t="s">
        <v>9287</v>
      </c>
      <c r="C139" s="107" t="s">
        <v>9290</v>
      </c>
      <c r="D139" s="107" t="s">
        <v>9222</v>
      </c>
      <c r="E139" s="193">
        <v>200000</v>
      </c>
      <c r="F139" s="221" t="s">
        <v>4</v>
      </c>
    </row>
    <row r="140" spans="1:6" ht="47.25">
      <c r="A140" s="60">
        <v>104</v>
      </c>
      <c r="B140" s="107" t="s">
        <v>9291</v>
      </c>
      <c r="C140" s="107" t="s">
        <v>9292</v>
      </c>
      <c r="D140" s="107" t="s">
        <v>9089</v>
      </c>
      <c r="E140" s="193">
        <v>100000</v>
      </c>
      <c r="F140" s="221" t="s">
        <v>118</v>
      </c>
    </row>
    <row r="141" spans="1:6" ht="47.25">
      <c r="A141" s="60">
        <v>105</v>
      </c>
      <c r="B141" s="107" t="s">
        <v>9291</v>
      </c>
      <c r="C141" s="107" t="s">
        <v>9293</v>
      </c>
      <c r="D141" s="107" t="s">
        <v>9089</v>
      </c>
      <c r="E141" s="193">
        <v>500000</v>
      </c>
      <c r="F141" s="221" t="s">
        <v>4</v>
      </c>
    </row>
    <row r="142" spans="1:6" ht="47.25">
      <c r="A142" s="60">
        <v>106</v>
      </c>
      <c r="B142" s="107" t="s">
        <v>6084</v>
      </c>
      <c r="C142" s="107" t="s">
        <v>9294</v>
      </c>
      <c r="D142" s="107" t="s">
        <v>9168</v>
      </c>
      <c r="E142" s="193">
        <v>300000</v>
      </c>
      <c r="F142" s="221" t="s">
        <v>118</v>
      </c>
    </row>
    <row r="143" spans="1:6" ht="47.25">
      <c r="A143" s="60">
        <v>107</v>
      </c>
      <c r="B143" s="107" t="s">
        <v>9295</v>
      </c>
      <c r="C143" s="107" t="s">
        <v>9296</v>
      </c>
      <c r="D143" s="107" t="s">
        <v>9229</v>
      </c>
      <c r="E143" s="193">
        <v>100000</v>
      </c>
      <c r="F143" s="221" t="s">
        <v>118</v>
      </c>
    </row>
    <row r="144" spans="1:6" ht="47.25">
      <c r="A144" s="60">
        <v>108</v>
      </c>
      <c r="B144" s="107" t="s">
        <v>9295</v>
      </c>
      <c r="C144" s="107" t="s">
        <v>9297</v>
      </c>
      <c r="D144" s="107" t="s">
        <v>9298</v>
      </c>
      <c r="E144" s="193">
        <v>500000</v>
      </c>
      <c r="F144" s="221" t="s">
        <v>4</v>
      </c>
    </row>
    <row r="145" spans="1:6" ht="47.25">
      <c r="A145" s="60">
        <v>109</v>
      </c>
      <c r="B145" s="107" t="s">
        <v>9299</v>
      </c>
      <c r="C145" s="107" t="s">
        <v>9300</v>
      </c>
      <c r="D145" s="107" t="s">
        <v>9277</v>
      </c>
      <c r="E145" s="193">
        <v>100000</v>
      </c>
      <c r="F145" s="221" t="s">
        <v>118</v>
      </c>
    </row>
    <row r="146" spans="1:6" ht="47.25">
      <c r="A146" s="60">
        <v>110</v>
      </c>
      <c r="B146" s="107" t="s">
        <v>9299</v>
      </c>
      <c r="C146" s="107" t="s">
        <v>9301</v>
      </c>
      <c r="D146" s="107" t="s">
        <v>9213</v>
      </c>
      <c r="E146" s="193">
        <v>100000</v>
      </c>
      <c r="F146" s="221" t="s">
        <v>4</v>
      </c>
    </row>
    <row r="147" spans="1:6" ht="47.25">
      <c r="A147" s="60">
        <v>111</v>
      </c>
      <c r="B147" s="107" t="s">
        <v>9302</v>
      </c>
      <c r="C147" s="107" t="s">
        <v>9303</v>
      </c>
      <c r="D147" s="107" t="s">
        <v>9304</v>
      </c>
      <c r="E147" s="193">
        <v>100000</v>
      </c>
      <c r="F147" s="221" t="s">
        <v>118</v>
      </c>
    </row>
    <row r="148" spans="1:6" ht="47.25">
      <c r="A148" s="60">
        <v>112</v>
      </c>
      <c r="B148" s="107" t="s">
        <v>9302</v>
      </c>
      <c r="C148" s="107" t="s">
        <v>9305</v>
      </c>
      <c r="D148" s="107" t="s">
        <v>9222</v>
      </c>
      <c r="E148" s="193">
        <v>200000</v>
      </c>
      <c r="F148" s="221"/>
    </row>
    <row r="149" spans="1:6" ht="63">
      <c r="A149" s="60">
        <v>113</v>
      </c>
      <c r="B149" s="107" t="s">
        <v>9306</v>
      </c>
      <c r="C149" s="107" t="s">
        <v>9307</v>
      </c>
      <c r="D149" s="107" t="s">
        <v>9096</v>
      </c>
      <c r="E149" s="193">
        <v>200000</v>
      </c>
      <c r="F149" s="221" t="s">
        <v>118</v>
      </c>
    </row>
    <row r="150" spans="1:6" ht="47.25">
      <c r="A150" s="60">
        <v>114</v>
      </c>
      <c r="B150" s="107" t="s">
        <v>9308</v>
      </c>
      <c r="C150" s="107" t="s">
        <v>9309</v>
      </c>
      <c r="D150" s="107" t="s">
        <v>9096</v>
      </c>
      <c r="E150" s="193">
        <v>200000</v>
      </c>
      <c r="F150" s="221" t="s">
        <v>118</v>
      </c>
    </row>
    <row r="151" spans="1:6" ht="47.25">
      <c r="A151" s="60">
        <v>115</v>
      </c>
      <c r="B151" s="107" t="s">
        <v>9310</v>
      </c>
      <c r="C151" s="107" t="s">
        <v>9311</v>
      </c>
      <c r="D151" s="107" t="s">
        <v>9277</v>
      </c>
      <c r="E151" s="193">
        <v>100000</v>
      </c>
      <c r="F151" s="221" t="s">
        <v>118</v>
      </c>
    </row>
    <row r="152" spans="1:6" ht="47.25">
      <c r="A152" s="60">
        <v>116</v>
      </c>
      <c r="B152" s="107" t="s">
        <v>9310</v>
      </c>
      <c r="C152" s="107" t="s">
        <v>9312</v>
      </c>
      <c r="D152" s="107" t="s">
        <v>9093</v>
      </c>
      <c r="E152" s="193">
        <v>500000</v>
      </c>
      <c r="F152" s="221" t="s">
        <v>9313</v>
      </c>
    </row>
    <row r="153" spans="1:6" ht="63">
      <c r="A153" s="60">
        <v>117</v>
      </c>
      <c r="B153" s="107" t="s">
        <v>9314</v>
      </c>
      <c r="C153" s="107" t="s">
        <v>9315</v>
      </c>
      <c r="D153" s="107" t="s">
        <v>9316</v>
      </c>
      <c r="E153" s="193">
        <v>400000</v>
      </c>
      <c r="F153" s="221" t="s">
        <v>4</v>
      </c>
    </row>
    <row r="154" spans="1:6" ht="47.25">
      <c r="A154" s="60">
        <v>118</v>
      </c>
      <c r="B154" s="107" t="s">
        <v>9317</v>
      </c>
      <c r="C154" s="107" t="s">
        <v>9318</v>
      </c>
      <c r="D154" s="107" t="s">
        <v>9096</v>
      </c>
      <c r="E154" s="193">
        <v>200000</v>
      </c>
      <c r="F154" s="221" t="s">
        <v>118</v>
      </c>
    </row>
    <row r="155" spans="1:6" ht="110.25">
      <c r="A155" s="60">
        <v>119</v>
      </c>
      <c r="B155" s="107" t="s">
        <v>9319</v>
      </c>
      <c r="C155" s="107" t="s">
        <v>9320</v>
      </c>
      <c r="D155" s="107" t="s">
        <v>9321</v>
      </c>
      <c r="E155" s="193">
        <v>600000</v>
      </c>
      <c r="F155" s="221" t="s">
        <v>9260</v>
      </c>
    </row>
    <row r="156" spans="1:6" ht="63">
      <c r="A156" s="60">
        <v>120</v>
      </c>
      <c r="B156" s="107" t="s">
        <v>9322</v>
      </c>
      <c r="C156" s="107" t="s">
        <v>9323</v>
      </c>
      <c r="D156" s="107" t="s">
        <v>9089</v>
      </c>
      <c r="E156" s="193">
        <v>100000</v>
      </c>
      <c r="F156" s="221" t="s">
        <v>9260</v>
      </c>
    </row>
    <row r="157" spans="1:6" ht="63">
      <c r="A157" s="60">
        <v>121</v>
      </c>
      <c r="B157" s="107" t="s">
        <v>9322</v>
      </c>
      <c r="C157" s="107" t="s">
        <v>9324</v>
      </c>
      <c r="D157" s="107" t="s">
        <v>9229</v>
      </c>
      <c r="E157" s="193">
        <v>500000</v>
      </c>
      <c r="F157" s="221"/>
    </row>
    <row r="158" spans="1:6" ht="47.25">
      <c r="A158" s="60">
        <v>122</v>
      </c>
      <c r="B158" s="107" t="s">
        <v>9325</v>
      </c>
      <c r="C158" s="107" t="s">
        <v>9326</v>
      </c>
      <c r="D158" s="107" t="s">
        <v>9327</v>
      </c>
      <c r="E158" s="193">
        <v>100000</v>
      </c>
      <c r="F158" s="221" t="s">
        <v>118</v>
      </c>
    </row>
    <row r="159" spans="1:6" ht="47.25">
      <c r="A159" s="60">
        <v>123</v>
      </c>
      <c r="B159" s="107" t="s">
        <v>9328</v>
      </c>
      <c r="C159" s="107" t="s">
        <v>9329</v>
      </c>
      <c r="D159" s="107" t="s">
        <v>9089</v>
      </c>
      <c r="E159" s="193">
        <v>100000</v>
      </c>
      <c r="F159" s="221" t="s">
        <v>118</v>
      </c>
    </row>
    <row r="160" spans="1:6" ht="47.25">
      <c r="A160" s="60">
        <v>124</v>
      </c>
      <c r="B160" s="107" t="s">
        <v>9328</v>
      </c>
      <c r="C160" s="107" t="s">
        <v>9330</v>
      </c>
      <c r="D160" s="107" t="s">
        <v>9213</v>
      </c>
      <c r="E160" s="193">
        <v>100000</v>
      </c>
      <c r="F160" s="221" t="s">
        <v>4</v>
      </c>
    </row>
    <row r="161" spans="1:6" ht="47.25">
      <c r="A161" s="60">
        <v>125</v>
      </c>
      <c r="B161" s="107" t="s">
        <v>9328</v>
      </c>
      <c r="C161" s="107" t="s">
        <v>9331</v>
      </c>
      <c r="D161" s="107" t="s">
        <v>9229</v>
      </c>
      <c r="E161" s="193">
        <v>500000</v>
      </c>
      <c r="F161" s="221" t="s">
        <v>4</v>
      </c>
    </row>
    <row r="162" spans="1:6" ht="47.25">
      <c r="A162" s="60">
        <v>126</v>
      </c>
      <c r="B162" s="107" t="s">
        <v>9332</v>
      </c>
      <c r="C162" s="107" t="s">
        <v>9333</v>
      </c>
      <c r="D162" s="107" t="s">
        <v>9334</v>
      </c>
      <c r="E162" s="193">
        <v>600000</v>
      </c>
      <c r="F162" s="221" t="s">
        <v>118</v>
      </c>
    </row>
    <row r="163" spans="1:6" ht="110.25">
      <c r="A163" s="60">
        <v>127</v>
      </c>
      <c r="B163" s="107" t="s">
        <v>9335</v>
      </c>
      <c r="C163" s="107" t="s">
        <v>9336</v>
      </c>
      <c r="D163" s="107" t="s">
        <v>9321</v>
      </c>
      <c r="E163" s="193">
        <v>600000</v>
      </c>
      <c r="F163" s="221" t="s">
        <v>9260</v>
      </c>
    </row>
    <row r="164" spans="1:6" ht="63">
      <c r="A164" s="60">
        <v>128</v>
      </c>
      <c r="B164" s="107" t="s">
        <v>9337</v>
      </c>
      <c r="C164" s="107" t="s">
        <v>9338</v>
      </c>
      <c r="D164" s="107" t="s">
        <v>9339</v>
      </c>
      <c r="E164" s="193">
        <v>300000</v>
      </c>
      <c r="F164" s="221" t="s">
        <v>118</v>
      </c>
    </row>
    <row r="165" spans="1:6" ht="47.25">
      <c r="A165" s="60">
        <v>129</v>
      </c>
      <c r="B165" s="107" t="s">
        <v>9340</v>
      </c>
      <c r="C165" s="107" t="s">
        <v>9341</v>
      </c>
      <c r="D165" s="107" t="s">
        <v>9089</v>
      </c>
      <c r="E165" s="193">
        <v>100000</v>
      </c>
      <c r="F165" s="221" t="s">
        <v>118</v>
      </c>
    </row>
    <row r="166" spans="1:6" ht="47.25">
      <c r="A166" s="60">
        <v>130</v>
      </c>
      <c r="B166" s="107" t="s">
        <v>9340</v>
      </c>
      <c r="C166" s="107" t="s">
        <v>9342</v>
      </c>
      <c r="D166" s="107" t="s">
        <v>9213</v>
      </c>
      <c r="E166" s="193">
        <v>100000</v>
      </c>
      <c r="F166" s="221" t="s">
        <v>4</v>
      </c>
    </row>
    <row r="167" spans="1:6" ht="47.25">
      <c r="A167" s="60">
        <v>131</v>
      </c>
      <c r="B167" s="107" t="s">
        <v>9340</v>
      </c>
      <c r="C167" s="107" t="s">
        <v>9343</v>
      </c>
      <c r="D167" s="107" t="s">
        <v>9093</v>
      </c>
      <c r="E167" s="193">
        <v>500000</v>
      </c>
      <c r="F167" s="221" t="s">
        <v>4</v>
      </c>
    </row>
    <row r="168" spans="1:6" ht="47.25">
      <c r="A168" s="60">
        <v>132</v>
      </c>
      <c r="B168" s="107" t="s">
        <v>9344</v>
      </c>
      <c r="C168" s="107" t="s">
        <v>9345</v>
      </c>
      <c r="D168" s="107" t="s">
        <v>9089</v>
      </c>
      <c r="E168" s="193">
        <v>100000</v>
      </c>
      <c r="F168" s="221" t="s">
        <v>118</v>
      </c>
    </row>
    <row r="169" spans="1:6" ht="47.25">
      <c r="A169" s="60">
        <v>133</v>
      </c>
      <c r="B169" s="107" t="s">
        <v>9344</v>
      </c>
      <c r="C169" s="107" t="s">
        <v>9346</v>
      </c>
      <c r="D169" s="107" t="s">
        <v>9213</v>
      </c>
      <c r="E169" s="193">
        <v>100000</v>
      </c>
      <c r="F169" s="221" t="s">
        <v>4</v>
      </c>
    </row>
    <row r="170" spans="1:6" ht="47.25">
      <c r="A170" s="60">
        <v>134</v>
      </c>
      <c r="B170" s="107" t="s">
        <v>9344</v>
      </c>
      <c r="C170" s="107" t="s">
        <v>9347</v>
      </c>
      <c r="D170" s="107" t="s">
        <v>9093</v>
      </c>
      <c r="E170" s="193">
        <v>500000</v>
      </c>
      <c r="F170" s="221" t="s">
        <v>4</v>
      </c>
    </row>
    <row r="171" spans="1:6" ht="47.25">
      <c r="A171" s="60">
        <v>135</v>
      </c>
      <c r="B171" s="107" t="s">
        <v>9348</v>
      </c>
      <c r="C171" s="107" t="s">
        <v>9349</v>
      </c>
      <c r="D171" s="107" t="s">
        <v>9089</v>
      </c>
      <c r="E171" s="193">
        <v>100000</v>
      </c>
      <c r="F171" s="221" t="s">
        <v>118</v>
      </c>
    </row>
    <row r="172" spans="1:6" ht="47.25">
      <c r="A172" s="60">
        <v>136</v>
      </c>
      <c r="B172" s="107" t="s">
        <v>9350</v>
      </c>
      <c r="C172" s="107" t="s">
        <v>9351</v>
      </c>
      <c r="D172" s="107" t="s">
        <v>9089</v>
      </c>
      <c r="E172" s="193">
        <v>100000</v>
      </c>
      <c r="F172" s="221" t="s">
        <v>118</v>
      </c>
    </row>
    <row r="173" spans="1:6" ht="47.25">
      <c r="A173" s="60">
        <v>137</v>
      </c>
      <c r="B173" s="107" t="s">
        <v>9352</v>
      </c>
      <c r="C173" s="107" t="s">
        <v>9353</v>
      </c>
      <c r="D173" s="107" t="s">
        <v>9089</v>
      </c>
      <c r="E173" s="193">
        <v>100000</v>
      </c>
      <c r="F173" s="221" t="s">
        <v>118</v>
      </c>
    </row>
    <row r="174" spans="1:6" ht="47.25">
      <c r="A174" s="60">
        <v>138</v>
      </c>
      <c r="B174" s="107" t="s">
        <v>9354</v>
      </c>
      <c r="C174" s="107" t="s">
        <v>9355</v>
      </c>
      <c r="D174" s="107" t="s">
        <v>9089</v>
      </c>
      <c r="E174" s="193">
        <v>100000</v>
      </c>
      <c r="F174" s="221" t="s">
        <v>118</v>
      </c>
    </row>
    <row r="175" spans="1:6" ht="47.25">
      <c r="A175" s="60">
        <v>139</v>
      </c>
      <c r="B175" s="107" t="s">
        <v>9356</v>
      </c>
      <c r="C175" s="107" t="s">
        <v>9357</v>
      </c>
      <c r="D175" s="107" t="s">
        <v>9089</v>
      </c>
      <c r="E175" s="193">
        <v>100000</v>
      </c>
      <c r="F175" s="221" t="s">
        <v>118</v>
      </c>
    </row>
    <row r="176" spans="1:6" ht="47.25">
      <c r="A176" s="60">
        <v>140</v>
      </c>
      <c r="B176" s="107" t="s">
        <v>9358</v>
      </c>
      <c r="C176" s="107" t="s">
        <v>9359</v>
      </c>
      <c r="D176" s="107" t="s">
        <v>9089</v>
      </c>
      <c r="E176" s="193">
        <v>100000</v>
      </c>
      <c r="F176" s="221" t="s">
        <v>118</v>
      </c>
    </row>
    <row r="177" spans="1:8" ht="15.75">
      <c r="A177" s="60"/>
      <c r="B177" s="2152" t="s">
        <v>9360</v>
      </c>
      <c r="C177" s="2153"/>
      <c r="D177" s="107"/>
      <c r="E177" s="4"/>
      <c r="F177" s="82"/>
    </row>
    <row r="178" spans="1:8" ht="31.5">
      <c r="A178" s="60">
        <v>141</v>
      </c>
      <c r="B178" s="107" t="s">
        <v>9361</v>
      </c>
      <c r="C178" s="107" t="s">
        <v>9362</v>
      </c>
      <c r="D178" s="107" t="s">
        <v>9363</v>
      </c>
      <c r="E178" s="193">
        <v>800000</v>
      </c>
      <c r="F178" s="221" t="s">
        <v>118</v>
      </c>
    </row>
    <row r="179" spans="1:8" ht="47.25">
      <c r="A179" s="60">
        <v>142</v>
      </c>
      <c r="B179" s="107" t="s">
        <v>9364</v>
      </c>
      <c r="C179" s="107" t="s">
        <v>9365</v>
      </c>
      <c r="D179" s="107" t="s">
        <v>9366</v>
      </c>
      <c r="E179" s="193">
        <v>700000</v>
      </c>
      <c r="F179" s="221" t="s">
        <v>118</v>
      </c>
    </row>
    <row r="180" spans="1:8" ht="47.25">
      <c r="A180" s="60">
        <v>143</v>
      </c>
      <c r="B180" s="107" t="s">
        <v>9367</v>
      </c>
      <c r="C180" s="107" t="s">
        <v>9368</v>
      </c>
      <c r="D180" s="107" t="s">
        <v>9369</v>
      </c>
      <c r="E180" s="193">
        <v>700000</v>
      </c>
      <c r="F180" s="221" t="s">
        <v>118</v>
      </c>
    </row>
    <row r="181" spans="1:8" ht="47.25">
      <c r="A181" s="60">
        <v>144</v>
      </c>
      <c r="B181" s="107" t="s">
        <v>9370</v>
      </c>
      <c r="C181" s="107" t="s">
        <v>9371</v>
      </c>
      <c r="D181" s="107" t="s">
        <v>9372</v>
      </c>
      <c r="E181" s="193">
        <v>500000</v>
      </c>
      <c r="F181" s="221" t="s">
        <v>118</v>
      </c>
    </row>
    <row r="182" spans="1:8" ht="94.5">
      <c r="A182" s="60">
        <v>145</v>
      </c>
      <c r="B182" s="107" t="s">
        <v>9373</v>
      </c>
      <c r="C182" s="107" t="s">
        <v>9374</v>
      </c>
      <c r="D182" s="107" t="s">
        <v>9375</v>
      </c>
      <c r="E182" s="193">
        <v>750000</v>
      </c>
      <c r="F182" s="221" t="s">
        <v>9260</v>
      </c>
    </row>
    <row r="183" spans="1:8" ht="31.5">
      <c r="A183" s="60">
        <v>146</v>
      </c>
      <c r="B183" s="107" t="s">
        <v>9376</v>
      </c>
      <c r="C183" s="107" t="s">
        <v>9377</v>
      </c>
      <c r="D183" s="107" t="s">
        <v>9363</v>
      </c>
      <c r="E183" s="193">
        <v>500000</v>
      </c>
      <c r="F183" s="221" t="s">
        <v>118</v>
      </c>
    </row>
    <row r="184" spans="1:8" ht="31.5">
      <c r="A184" s="60">
        <v>147</v>
      </c>
      <c r="B184" s="107" t="s">
        <v>9378</v>
      </c>
      <c r="C184" s="107" t="s">
        <v>9379</v>
      </c>
      <c r="D184" s="107" t="s">
        <v>9380</v>
      </c>
      <c r="E184" s="193">
        <v>6300000</v>
      </c>
      <c r="F184" s="221" t="s">
        <v>4</v>
      </c>
    </row>
    <row r="185" spans="1:8" ht="47.25">
      <c r="A185" s="60">
        <v>148</v>
      </c>
      <c r="B185" s="107" t="s">
        <v>9381</v>
      </c>
      <c r="C185" s="107" t="s">
        <v>9382</v>
      </c>
      <c r="D185" s="107" t="s">
        <v>9383</v>
      </c>
      <c r="E185" s="193">
        <v>400000</v>
      </c>
      <c r="F185" s="221" t="s">
        <v>118</v>
      </c>
    </row>
    <row r="186" spans="1:8" ht="47.25">
      <c r="A186" s="60">
        <v>149</v>
      </c>
      <c r="B186" s="107" t="s">
        <v>9384</v>
      </c>
      <c r="C186" s="107" t="s">
        <v>9385</v>
      </c>
      <c r="D186" s="107" t="s">
        <v>9369</v>
      </c>
      <c r="E186" s="193">
        <v>500000</v>
      </c>
      <c r="F186" s="221" t="s">
        <v>118</v>
      </c>
    </row>
    <row r="187" spans="1:8" ht="47.25">
      <c r="A187" s="60">
        <v>150</v>
      </c>
      <c r="B187" s="107" t="s">
        <v>9386</v>
      </c>
      <c r="C187" s="107" t="s">
        <v>9387</v>
      </c>
      <c r="D187" s="107" t="s">
        <v>9388</v>
      </c>
      <c r="E187" s="193">
        <v>200000</v>
      </c>
      <c r="F187" s="221" t="s">
        <v>118</v>
      </c>
    </row>
    <row r="188" spans="1:8" ht="47.25">
      <c r="A188" s="60">
        <v>151</v>
      </c>
      <c r="B188" s="107" t="s">
        <v>9389</v>
      </c>
      <c r="C188" s="107" t="s">
        <v>9390</v>
      </c>
      <c r="D188" s="107" t="s">
        <v>9369</v>
      </c>
      <c r="E188" s="193">
        <v>400000</v>
      </c>
      <c r="F188" s="221" t="s">
        <v>118</v>
      </c>
    </row>
    <row r="189" spans="1:8" ht="47.25">
      <c r="A189" s="60">
        <v>152</v>
      </c>
      <c r="B189" s="107" t="s">
        <v>9391</v>
      </c>
      <c r="C189" s="107" t="s">
        <v>9392</v>
      </c>
      <c r="D189" s="107" t="s">
        <v>9393</v>
      </c>
      <c r="E189" s="193">
        <v>500000</v>
      </c>
      <c r="F189" s="221" t="s">
        <v>118</v>
      </c>
    </row>
    <row r="190" spans="1:8" ht="47.25">
      <c r="A190" s="60">
        <v>153</v>
      </c>
      <c r="B190" s="107" t="s">
        <v>9394</v>
      </c>
      <c r="C190" s="107" t="s">
        <v>9395</v>
      </c>
      <c r="D190" s="107" t="s">
        <v>9369</v>
      </c>
      <c r="E190" s="193">
        <v>500000</v>
      </c>
      <c r="F190" s="221" t="s">
        <v>118</v>
      </c>
    </row>
    <row r="191" spans="1:8" ht="48" thickBot="1">
      <c r="A191" s="60">
        <v>154</v>
      </c>
      <c r="B191" s="107" t="s">
        <v>9396</v>
      </c>
      <c r="C191" s="107" t="s">
        <v>9397</v>
      </c>
      <c r="D191" s="107" t="s">
        <v>9369</v>
      </c>
      <c r="E191" s="193">
        <v>500000</v>
      </c>
      <c r="F191" s="221" t="s">
        <v>118</v>
      </c>
    </row>
    <row r="192" spans="1:8" ht="111" thickBot="1">
      <c r="A192" s="60">
        <v>155</v>
      </c>
      <c r="B192" s="107" t="s">
        <v>9398</v>
      </c>
      <c r="C192" s="107" t="s">
        <v>9399</v>
      </c>
      <c r="D192" s="107" t="s">
        <v>9400</v>
      </c>
      <c r="E192" s="193">
        <v>700000</v>
      </c>
      <c r="F192" s="221" t="s">
        <v>9260</v>
      </c>
      <c r="H192" s="598">
        <v>6542452.5</v>
      </c>
    </row>
    <row r="193" spans="1:8" ht="48" thickBot="1">
      <c r="A193" s="60">
        <v>156</v>
      </c>
      <c r="B193" s="107" t="s">
        <v>9401</v>
      </c>
      <c r="C193" s="107" t="s">
        <v>9402</v>
      </c>
      <c r="D193" s="107" t="s">
        <v>9369</v>
      </c>
      <c r="E193" s="193">
        <v>500000</v>
      </c>
      <c r="F193" s="221" t="s">
        <v>118</v>
      </c>
      <c r="H193" s="598"/>
    </row>
    <row r="194" spans="1:8" ht="48" thickBot="1">
      <c r="A194" s="60">
        <v>157</v>
      </c>
      <c r="B194" s="107" t="s">
        <v>9403</v>
      </c>
      <c r="C194" s="107" t="s">
        <v>9404</v>
      </c>
      <c r="D194" s="107" t="s">
        <v>9380</v>
      </c>
      <c r="E194" s="193">
        <v>6300000</v>
      </c>
      <c r="F194" s="221" t="s">
        <v>4</v>
      </c>
      <c r="H194" s="599"/>
    </row>
    <row r="195" spans="1:8" ht="16.5" thickBot="1">
      <c r="A195" s="60"/>
      <c r="B195" s="2152" t="s">
        <v>9405</v>
      </c>
      <c r="C195" s="2153"/>
      <c r="D195" s="107"/>
      <c r="E195" s="193"/>
      <c r="F195" s="221"/>
      <c r="H195" s="599"/>
    </row>
    <row r="196" spans="1:8" ht="79.5" thickBot="1">
      <c r="A196" s="60">
        <v>158</v>
      </c>
      <c r="B196" s="107" t="s">
        <v>9406</v>
      </c>
      <c r="C196" s="107" t="s">
        <v>9407</v>
      </c>
      <c r="D196" s="107" t="s">
        <v>9408</v>
      </c>
      <c r="E196" s="193">
        <v>400000</v>
      </c>
      <c r="F196" s="221" t="s">
        <v>4</v>
      </c>
      <c r="H196" s="599"/>
    </row>
    <row r="197" spans="1:8" ht="16.5" thickBot="1">
      <c r="A197" s="60"/>
      <c r="B197" s="2152" t="s">
        <v>591</v>
      </c>
      <c r="C197" s="2153"/>
      <c r="D197" s="114"/>
      <c r="E197" s="552"/>
      <c r="F197" s="221"/>
      <c r="H197" s="599"/>
    </row>
    <row r="198" spans="1:8" ht="110.25">
      <c r="A198" s="60">
        <v>159</v>
      </c>
      <c r="B198" s="107" t="s">
        <v>2103</v>
      </c>
      <c r="C198" s="107" t="s">
        <v>9410</v>
      </c>
      <c r="D198" s="107" t="s">
        <v>9411</v>
      </c>
      <c r="E198" s="117">
        <v>430817.5</v>
      </c>
      <c r="F198" s="221" t="s">
        <v>4</v>
      </c>
      <c r="H198" s="600"/>
    </row>
    <row r="199" spans="1:8" ht="94.5">
      <c r="A199" s="60">
        <v>160</v>
      </c>
      <c r="B199" s="107" t="s">
        <v>9412</v>
      </c>
      <c r="C199" s="107" t="s">
        <v>9413</v>
      </c>
      <c r="D199" s="107" t="s">
        <v>9414</v>
      </c>
      <c r="E199" s="117">
        <v>250000</v>
      </c>
      <c r="F199" s="221" t="s">
        <v>4</v>
      </c>
    </row>
    <row r="200" spans="1:8" ht="94.5">
      <c r="A200" s="60">
        <v>161</v>
      </c>
      <c r="B200" s="107" t="s">
        <v>9415</v>
      </c>
      <c r="C200" s="107" t="s">
        <v>9416</v>
      </c>
      <c r="D200" s="107" t="s">
        <v>9414</v>
      </c>
      <c r="E200" s="117">
        <v>250000</v>
      </c>
      <c r="F200" s="221" t="s">
        <v>4</v>
      </c>
    </row>
    <row r="201" spans="1:8" ht="94.5">
      <c r="A201" s="60">
        <v>162</v>
      </c>
      <c r="B201" s="107" t="s">
        <v>9356</v>
      </c>
      <c r="C201" s="107" t="s">
        <v>9417</v>
      </c>
      <c r="D201" s="107" t="s">
        <v>9414</v>
      </c>
      <c r="E201" s="117">
        <v>250000</v>
      </c>
      <c r="F201" s="221" t="s">
        <v>4</v>
      </c>
    </row>
    <row r="202" spans="1:8" ht="94.5">
      <c r="A202" s="60">
        <v>163</v>
      </c>
      <c r="B202" s="107" t="s">
        <v>9418</v>
      </c>
      <c r="C202" s="107" t="s">
        <v>9419</v>
      </c>
      <c r="D202" s="107" t="s">
        <v>9414</v>
      </c>
      <c r="E202" s="117">
        <v>250000</v>
      </c>
      <c r="F202" s="221" t="s">
        <v>4</v>
      </c>
    </row>
    <row r="203" spans="1:8" ht="94.5">
      <c r="A203" s="60">
        <v>164</v>
      </c>
      <c r="B203" s="107" t="s">
        <v>9420</v>
      </c>
      <c r="C203" s="107" t="s">
        <v>9421</v>
      </c>
      <c r="D203" s="107" t="s">
        <v>9414</v>
      </c>
      <c r="E203" s="117">
        <v>250000</v>
      </c>
      <c r="F203" s="221" t="s">
        <v>4</v>
      </c>
    </row>
    <row r="204" spans="1:8" ht="94.5">
      <c r="A204" s="60">
        <v>165</v>
      </c>
      <c r="B204" s="107" t="s">
        <v>9422</v>
      </c>
      <c r="C204" s="107" t="s">
        <v>9423</v>
      </c>
      <c r="D204" s="107" t="s">
        <v>9414</v>
      </c>
      <c r="E204" s="117">
        <v>250000</v>
      </c>
      <c r="F204" s="221" t="s">
        <v>4</v>
      </c>
    </row>
    <row r="205" spans="1:8" ht="94.5">
      <c r="A205" s="60">
        <v>166</v>
      </c>
      <c r="B205" s="107" t="s">
        <v>9163</v>
      </c>
      <c r="C205" s="107" t="s">
        <v>9424</v>
      </c>
      <c r="D205" s="107" t="s">
        <v>9414</v>
      </c>
      <c r="E205" s="117">
        <v>250000</v>
      </c>
      <c r="F205" s="221" t="s">
        <v>4</v>
      </c>
    </row>
    <row r="206" spans="1:8" ht="15.75">
      <c r="A206" s="60"/>
      <c r="B206" s="2152" t="s">
        <v>930</v>
      </c>
      <c r="C206" s="2153"/>
      <c r="D206" s="107"/>
      <c r="E206" s="552"/>
      <c r="F206" s="221"/>
    </row>
    <row r="207" spans="1:8" ht="31.5">
      <c r="A207" s="60">
        <v>167</v>
      </c>
      <c r="B207" s="107" t="s">
        <v>9425</v>
      </c>
      <c r="C207" s="184" t="s">
        <v>9426</v>
      </c>
      <c r="D207" s="107" t="s">
        <v>9427</v>
      </c>
      <c r="E207" s="189">
        <v>93000</v>
      </c>
      <c r="F207" s="221" t="s">
        <v>4</v>
      </c>
    </row>
    <row r="208" spans="1:8" ht="31.5">
      <c r="A208" s="60">
        <v>168</v>
      </c>
      <c r="B208" s="107" t="s">
        <v>9428</v>
      </c>
      <c r="C208" s="107" t="s">
        <v>9429</v>
      </c>
      <c r="D208" s="107" t="s">
        <v>9427</v>
      </c>
      <c r="E208" s="189">
        <v>93000</v>
      </c>
      <c r="F208" s="221" t="s">
        <v>4</v>
      </c>
    </row>
    <row r="209" spans="1:6" ht="31.5">
      <c r="A209" s="60">
        <v>169</v>
      </c>
      <c r="B209" s="107" t="s">
        <v>9430</v>
      </c>
      <c r="C209" s="107" t="s">
        <v>9431</v>
      </c>
      <c r="D209" s="107" t="s">
        <v>9427</v>
      </c>
      <c r="E209" s="189">
        <v>93000</v>
      </c>
      <c r="F209" s="221" t="s">
        <v>4</v>
      </c>
    </row>
    <row r="210" spans="1:6" ht="31.5">
      <c r="A210" s="60">
        <v>170</v>
      </c>
      <c r="B210" s="107" t="s">
        <v>9432</v>
      </c>
      <c r="C210" s="107" t="s">
        <v>9433</v>
      </c>
      <c r="D210" s="107" t="s">
        <v>9427</v>
      </c>
      <c r="E210" s="189">
        <v>93000</v>
      </c>
      <c r="F210" s="221" t="s">
        <v>4</v>
      </c>
    </row>
    <row r="211" spans="1:6" ht="31.5">
      <c r="A211" s="60">
        <v>171</v>
      </c>
      <c r="B211" s="107" t="s">
        <v>9434</v>
      </c>
      <c r="C211" s="107" t="s">
        <v>9435</v>
      </c>
      <c r="D211" s="107" t="s">
        <v>9427</v>
      </c>
      <c r="E211" s="189">
        <v>93000</v>
      </c>
      <c r="F211" s="221" t="s">
        <v>4</v>
      </c>
    </row>
    <row r="212" spans="1:6" ht="31.5">
      <c r="A212" s="60">
        <v>172</v>
      </c>
      <c r="B212" s="107" t="s">
        <v>9436</v>
      </c>
      <c r="C212" s="107" t="s">
        <v>9437</v>
      </c>
      <c r="D212" s="107" t="s">
        <v>9427</v>
      </c>
      <c r="E212" s="189">
        <v>93000</v>
      </c>
      <c r="F212" s="221" t="s">
        <v>4</v>
      </c>
    </row>
    <row r="213" spans="1:6" ht="31.5">
      <c r="A213" s="60">
        <v>173</v>
      </c>
      <c r="B213" s="107" t="s">
        <v>9438</v>
      </c>
      <c r="C213" s="107" t="s">
        <v>9439</v>
      </c>
      <c r="D213" s="107" t="s">
        <v>9427</v>
      </c>
      <c r="E213" s="189">
        <v>93000</v>
      </c>
      <c r="F213" s="221" t="s">
        <v>4</v>
      </c>
    </row>
    <row r="214" spans="1:6" ht="31.5">
      <c r="A214" s="60">
        <v>174</v>
      </c>
      <c r="B214" s="107" t="s">
        <v>9440</v>
      </c>
      <c r="C214" s="107" t="s">
        <v>9441</v>
      </c>
      <c r="D214" s="107" t="s">
        <v>9427</v>
      </c>
      <c r="E214" s="189">
        <v>93000</v>
      </c>
      <c r="F214" s="221" t="s">
        <v>4</v>
      </c>
    </row>
    <row r="215" spans="1:6" ht="31.5">
      <c r="A215" s="60">
        <v>175</v>
      </c>
      <c r="B215" s="107" t="s">
        <v>9442</v>
      </c>
      <c r="C215" s="107" t="s">
        <v>9443</v>
      </c>
      <c r="D215" s="107" t="s">
        <v>9427</v>
      </c>
      <c r="E215" s="189">
        <v>93000</v>
      </c>
      <c r="F215" s="221" t="s">
        <v>4</v>
      </c>
    </row>
    <row r="216" spans="1:6" ht="31.5">
      <c r="A216" s="60">
        <v>176</v>
      </c>
      <c r="B216" s="107" t="s">
        <v>9444</v>
      </c>
      <c r="C216" s="107" t="s">
        <v>9445</v>
      </c>
      <c r="D216" s="107" t="s">
        <v>9427</v>
      </c>
      <c r="E216" s="189">
        <v>93000</v>
      </c>
      <c r="F216" s="221" t="s">
        <v>4</v>
      </c>
    </row>
    <row r="217" spans="1:6" ht="31.5">
      <c r="A217" s="60">
        <v>177</v>
      </c>
      <c r="B217" s="107" t="s">
        <v>9446</v>
      </c>
      <c r="C217" s="107" t="s">
        <v>9447</v>
      </c>
      <c r="D217" s="107" t="s">
        <v>9427</v>
      </c>
      <c r="E217" s="189">
        <v>93000</v>
      </c>
      <c r="F217" s="221" t="s">
        <v>4</v>
      </c>
    </row>
    <row r="218" spans="1:6" ht="31.5">
      <c r="A218" s="60">
        <v>178</v>
      </c>
      <c r="B218" s="107" t="s">
        <v>9448</v>
      </c>
      <c r="C218" s="107" t="s">
        <v>9449</v>
      </c>
      <c r="D218" s="107" t="s">
        <v>9427</v>
      </c>
      <c r="E218" s="189">
        <v>93000</v>
      </c>
      <c r="F218" s="221" t="s">
        <v>4</v>
      </c>
    </row>
    <row r="219" spans="1:6" ht="31.5">
      <c r="A219" s="60">
        <v>179</v>
      </c>
      <c r="B219" s="107" t="s">
        <v>9450</v>
      </c>
      <c r="C219" s="107" t="s">
        <v>9451</v>
      </c>
      <c r="D219" s="107" t="s">
        <v>9427</v>
      </c>
      <c r="E219" s="189">
        <v>93000</v>
      </c>
      <c r="F219" s="221" t="s">
        <v>4</v>
      </c>
    </row>
    <row r="220" spans="1:6" ht="31.5">
      <c r="A220" s="60">
        <v>180</v>
      </c>
      <c r="B220" s="107" t="s">
        <v>9452</v>
      </c>
      <c r="C220" s="107" t="s">
        <v>9453</v>
      </c>
      <c r="D220" s="107" t="s">
        <v>9427</v>
      </c>
      <c r="E220" s="189">
        <v>93000</v>
      </c>
      <c r="F220" s="221" t="s">
        <v>4</v>
      </c>
    </row>
    <row r="221" spans="1:6" ht="31.5">
      <c r="A221" s="60">
        <v>181</v>
      </c>
      <c r="B221" s="107" t="s">
        <v>9454</v>
      </c>
      <c r="C221" s="107" t="s">
        <v>9455</v>
      </c>
      <c r="D221" s="107" t="s">
        <v>9427</v>
      </c>
      <c r="E221" s="189">
        <v>93000</v>
      </c>
      <c r="F221" s="221" t="s">
        <v>4</v>
      </c>
    </row>
    <row r="222" spans="1:6" ht="31.5">
      <c r="A222" s="60">
        <v>182</v>
      </c>
      <c r="B222" s="107" t="s">
        <v>9456</v>
      </c>
      <c r="C222" s="107" t="s">
        <v>9457</v>
      </c>
      <c r="D222" s="107" t="s">
        <v>9427</v>
      </c>
      <c r="E222" s="189">
        <v>93000</v>
      </c>
      <c r="F222" s="221" t="s">
        <v>4</v>
      </c>
    </row>
    <row r="223" spans="1:6" ht="31.5">
      <c r="A223" s="60">
        <v>183</v>
      </c>
      <c r="B223" s="107" t="s">
        <v>9458</v>
      </c>
      <c r="C223" s="107" t="s">
        <v>9459</v>
      </c>
      <c r="D223" s="107" t="s">
        <v>9427</v>
      </c>
      <c r="E223" s="189">
        <v>93000</v>
      </c>
      <c r="F223" s="221" t="s">
        <v>4</v>
      </c>
    </row>
    <row r="224" spans="1:6" ht="31.5">
      <c r="A224" s="60">
        <v>184</v>
      </c>
      <c r="B224" s="107" t="s">
        <v>9460</v>
      </c>
      <c r="C224" s="107" t="s">
        <v>9461</v>
      </c>
      <c r="D224" s="107" t="s">
        <v>9427</v>
      </c>
      <c r="E224" s="189">
        <v>93000</v>
      </c>
      <c r="F224" s="221" t="s">
        <v>4</v>
      </c>
    </row>
    <row r="225" spans="1:256" ht="31.5">
      <c r="A225" s="60">
        <v>185</v>
      </c>
      <c r="B225" s="107" t="s">
        <v>9462</v>
      </c>
      <c r="C225" s="107" t="s">
        <v>9463</v>
      </c>
      <c r="D225" s="107" t="s">
        <v>9427</v>
      </c>
      <c r="E225" s="189">
        <v>93000</v>
      </c>
      <c r="F225" s="221" t="s">
        <v>4</v>
      </c>
    </row>
    <row r="226" spans="1:256" ht="31.5">
      <c r="A226" s="60">
        <v>186</v>
      </c>
      <c r="B226" s="107" t="s">
        <v>9464</v>
      </c>
      <c r="C226" s="107" t="s">
        <v>9465</v>
      </c>
      <c r="D226" s="107" t="s">
        <v>9427</v>
      </c>
      <c r="E226" s="189">
        <v>93000</v>
      </c>
      <c r="F226" s="221" t="s">
        <v>4</v>
      </c>
    </row>
    <row r="227" spans="1:256" ht="31.5">
      <c r="A227" s="60">
        <v>187</v>
      </c>
      <c r="B227" s="107" t="s">
        <v>9466</v>
      </c>
      <c r="C227" s="107" t="s">
        <v>9467</v>
      </c>
      <c r="D227" s="107" t="s">
        <v>9427</v>
      </c>
      <c r="E227" s="189">
        <v>93000</v>
      </c>
      <c r="F227" s="221" t="s">
        <v>4</v>
      </c>
    </row>
    <row r="228" spans="1:256" ht="31.5">
      <c r="A228" s="60">
        <v>188</v>
      </c>
      <c r="B228" s="107" t="s">
        <v>9468</v>
      </c>
      <c r="C228" s="107" t="s">
        <v>9469</v>
      </c>
      <c r="D228" s="107" t="s">
        <v>9427</v>
      </c>
      <c r="E228" s="189">
        <v>93000</v>
      </c>
      <c r="F228" s="221" t="s">
        <v>4</v>
      </c>
    </row>
    <row r="229" spans="1:256" ht="63">
      <c r="A229" s="60">
        <v>189</v>
      </c>
      <c r="B229" s="60" t="s">
        <v>9470</v>
      </c>
      <c r="C229" s="60" t="s">
        <v>9471</v>
      </c>
      <c r="D229" s="60" t="s">
        <v>9472</v>
      </c>
      <c r="E229" s="61">
        <v>134817.5</v>
      </c>
      <c r="F229" s="221" t="s">
        <v>4</v>
      </c>
    </row>
    <row r="230" spans="1:256" ht="15.75">
      <c r="A230" s="60"/>
      <c r="B230" s="2152" t="s">
        <v>662</v>
      </c>
      <c r="C230" s="2153"/>
      <c r="D230" s="107"/>
      <c r="E230" s="193"/>
      <c r="F230" s="221"/>
    </row>
    <row r="231" spans="1:256" ht="47.25">
      <c r="A231" s="60">
        <v>190</v>
      </c>
      <c r="B231" s="107" t="s">
        <v>9473</v>
      </c>
      <c r="C231" s="107" t="s">
        <v>9474</v>
      </c>
      <c r="D231" s="107" t="s">
        <v>9475</v>
      </c>
      <c r="E231" s="193">
        <v>200000</v>
      </c>
      <c r="F231" s="221" t="s">
        <v>118</v>
      </c>
    </row>
    <row r="232" spans="1:256" ht="47.25">
      <c r="A232" s="60">
        <v>191</v>
      </c>
      <c r="B232" s="107" t="s">
        <v>9476</v>
      </c>
      <c r="C232" s="107" t="s">
        <v>9477</v>
      </c>
      <c r="D232" s="107" t="s">
        <v>9475</v>
      </c>
      <c r="E232" s="193">
        <v>400000</v>
      </c>
      <c r="F232" s="221" t="s">
        <v>118</v>
      </c>
    </row>
    <row r="233" spans="1:256" ht="47.25">
      <c r="A233" s="60">
        <v>192</v>
      </c>
      <c r="B233" s="107" t="s">
        <v>9478</v>
      </c>
      <c r="C233" s="107" t="s">
        <v>9479</v>
      </c>
      <c r="D233" s="107" t="s">
        <v>9475</v>
      </c>
      <c r="E233" s="193">
        <v>200000</v>
      </c>
      <c r="F233" s="221" t="s">
        <v>118</v>
      </c>
    </row>
    <row r="234" spans="1:256" ht="47.25">
      <c r="A234" s="60">
        <v>193</v>
      </c>
      <c r="B234" s="107" t="s">
        <v>9480</v>
      </c>
      <c r="C234" s="107" t="s">
        <v>9474</v>
      </c>
      <c r="D234" s="107" t="s">
        <v>9475</v>
      </c>
      <c r="E234" s="193">
        <v>200000</v>
      </c>
      <c r="F234" s="221" t="s">
        <v>118</v>
      </c>
    </row>
    <row r="235" spans="1:256" ht="31.5">
      <c r="A235" s="60">
        <v>194</v>
      </c>
      <c r="B235" s="107" t="s">
        <v>9481</v>
      </c>
      <c r="C235" s="107" t="s">
        <v>9479</v>
      </c>
      <c r="D235" s="107" t="s">
        <v>9482</v>
      </c>
      <c r="E235" s="193">
        <v>716000</v>
      </c>
      <c r="F235" s="5" t="s">
        <v>4</v>
      </c>
    </row>
    <row r="236" spans="1:256" ht="63">
      <c r="A236" s="60">
        <v>195</v>
      </c>
      <c r="B236" s="107" t="s">
        <v>9483</v>
      </c>
      <c r="C236" s="107" t="s">
        <v>9474</v>
      </c>
      <c r="D236" s="107" t="s">
        <v>9484</v>
      </c>
      <c r="E236" s="193">
        <v>200000</v>
      </c>
      <c r="F236" s="5" t="s">
        <v>4</v>
      </c>
    </row>
    <row r="237" spans="1:256" ht="15.75">
      <c r="A237" s="60"/>
      <c r="B237" s="2152" t="s">
        <v>15</v>
      </c>
      <c r="C237" s="2153"/>
      <c r="D237" s="60"/>
      <c r="E237" s="4">
        <f>SUM(E37:E236)</f>
        <v>66227635</v>
      </c>
      <c r="F237" s="5"/>
    </row>
    <row r="238" spans="1:256" ht="123.75" customHeight="1">
      <c r="A238" s="2183" t="s">
        <v>42136</v>
      </c>
      <c r="B238" s="2184"/>
      <c r="C238" s="2185"/>
      <c r="D238" s="2183" t="s">
        <v>20504</v>
      </c>
      <c r="E238" s="2184"/>
      <c r="F238" s="2185"/>
      <c r="G238" s="299"/>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c r="CB238" s="299"/>
      <c r="CC238" s="299"/>
      <c r="CD238" s="299"/>
      <c r="CE238" s="299"/>
      <c r="CF238" s="299"/>
      <c r="CG238" s="299"/>
      <c r="CH238" s="299"/>
      <c r="CI238" s="299"/>
      <c r="CJ238" s="299"/>
      <c r="CK238" s="299"/>
      <c r="CL238" s="299"/>
      <c r="CM238" s="299"/>
      <c r="CN238" s="299"/>
      <c r="CO238" s="299"/>
      <c r="CP238" s="299"/>
      <c r="CQ238" s="299"/>
      <c r="CR238" s="299"/>
      <c r="CS238" s="299"/>
      <c r="CT238" s="299"/>
      <c r="CU238" s="299"/>
      <c r="CV238" s="299"/>
      <c r="CW238" s="299"/>
      <c r="CX238" s="299"/>
      <c r="CY238" s="299"/>
      <c r="CZ238" s="299"/>
      <c r="DA238" s="299"/>
      <c r="DB238" s="299"/>
      <c r="DC238" s="299"/>
      <c r="DD238" s="299"/>
      <c r="DE238" s="299"/>
      <c r="DF238" s="299"/>
      <c r="DG238" s="299"/>
      <c r="DH238" s="299"/>
      <c r="DI238" s="299"/>
      <c r="DJ238" s="299"/>
      <c r="DK238" s="299"/>
      <c r="DL238" s="299"/>
      <c r="DM238" s="299"/>
      <c r="DN238" s="299"/>
      <c r="DO238" s="299"/>
      <c r="DP238" s="299"/>
      <c r="DQ238" s="299"/>
      <c r="DR238" s="299"/>
      <c r="DS238" s="299"/>
      <c r="DT238" s="299"/>
      <c r="DU238" s="299"/>
      <c r="DV238" s="299"/>
      <c r="DW238" s="299"/>
      <c r="DX238" s="299"/>
      <c r="DY238" s="299"/>
      <c r="DZ238" s="299"/>
      <c r="EA238" s="299"/>
      <c r="EB238" s="299"/>
      <c r="EC238" s="299"/>
      <c r="ED238" s="299"/>
      <c r="EE238" s="299"/>
      <c r="EF238" s="299"/>
      <c r="EG238" s="299"/>
      <c r="EH238" s="299"/>
      <c r="EI238" s="299"/>
      <c r="EJ238" s="299"/>
      <c r="EK238" s="299"/>
      <c r="EL238" s="299"/>
      <c r="EM238" s="299"/>
      <c r="EN238" s="299"/>
      <c r="EO238" s="299"/>
      <c r="EP238" s="299"/>
      <c r="EQ238" s="299"/>
      <c r="ER238" s="299"/>
      <c r="ES238" s="299"/>
      <c r="ET238" s="299"/>
      <c r="EU238" s="299"/>
      <c r="EV238" s="299"/>
      <c r="EW238" s="299"/>
      <c r="EX238" s="299"/>
      <c r="EY238" s="299"/>
      <c r="EZ238" s="299"/>
      <c r="FA238" s="299"/>
      <c r="FB238" s="299"/>
      <c r="FC238" s="299"/>
      <c r="FD238" s="299"/>
      <c r="FE238" s="299"/>
      <c r="FF238" s="299"/>
      <c r="FG238" s="299"/>
      <c r="FH238" s="299"/>
      <c r="FI238" s="299"/>
      <c r="FJ238" s="299"/>
      <c r="FK238" s="299"/>
      <c r="FL238" s="299"/>
      <c r="FM238" s="299"/>
      <c r="FN238" s="299"/>
      <c r="FO238" s="299"/>
      <c r="FP238" s="299"/>
      <c r="FQ238" s="299"/>
      <c r="FR238" s="299"/>
      <c r="FS238" s="299"/>
      <c r="FT238" s="299"/>
      <c r="FU238" s="299"/>
      <c r="FV238" s="299"/>
      <c r="FW238" s="299"/>
      <c r="FX238" s="299"/>
      <c r="FY238" s="299"/>
      <c r="FZ238" s="299"/>
      <c r="GA238" s="299"/>
      <c r="GB238" s="299"/>
      <c r="GC238" s="299"/>
      <c r="GD238" s="299"/>
      <c r="GE238" s="299"/>
      <c r="GF238" s="299"/>
      <c r="GG238" s="299"/>
      <c r="GH238" s="299"/>
      <c r="GI238" s="299"/>
      <c r="GJ238" s="299"/>
      <c r="GK238" s="299"/>
      <c r="GL238" s="299"/>
      <c r="GM238" s="299"/>
      <c r="GN238" s="299"/>
      <c r="GO238" s="299"/>
      <c r="GP238" s="299"/>
      <c r="GQ238" s="299"/>
      <c r="GR238" s="299"/>
      <c r="GS238" s="299"/>
      <c r="GT238" s="299"/>
      <c r="GU238" s="299"/>
      <c r="GV238" s="299"/>
      <c r="GW238" s="299"/>
      <c r="GX238" s="299"/>
      <c r="GY238" s="299"/>
      <c r="GZ238" s="299"/>
      <c r="HA238" s="299"/>
      <c r="HB238" s="299"/>
      <c r="HC238" s="299"/>
      <c r="HD238" s="299"/>
      <c r="HE238" s="299"/>
      <c r="HF238" s="299"/>
      <c r="HG238" s="299"/>
      <c r="HH238" s="299"/>
      <c r="HI238" s="299"/>
      <c r="HJ238" s="299"/>
      <c r="HK238" s="299"/>
      <c r="HL238" s="299"/>
      <c r="HM238" s="299"/>
      <c r="HN238" s="299"/>
      <c r="HO238" s="299"/>
      <c r="HP238" s="299"/>
      <c r="HQ238" s="299"/>
      <c r="HR238" s="299"/>
      <c r="HS238" s="299"/>
      <c r="HT238" s="299"/>
      <c r="HU238" s="299"/>
      <c r="HV238" s="299"/>
      <c r="HW238" s="299"/>
      <c r="HX238" s="299"/>
      <c r="HY238" s="299"/>
      <c r="HZ238" s="299"/>
      <c r="IA238" s="299"/>
      <c r="IB238" s="299"/>
      <c r="IC238" s="299"/>
      <c r="ID238" s="299"/>
      <c r="IE238" s="299"/>
      <c r="IF238" s="299"/>
      <c r="IG238" s="299"/>
      <c r="IH238" s="299"/>
      <c r="II238" s="299"/>
      <c r="IJ238" s="299"/>
      <c r="IK238" s="299"/>
      <c r="IL238" s="299"/>
      <c r="IM238" s="299"/>
      <c r="IN238" s="299"/>
      <c r="IO238" s="299"/>
      <c r="IP238" s="299"/>
      <c r="IQ238" s="299"/>
      <c r="IR238" s="299"/>
      <c r="IS238" s="299"/>
      <c r="IT238" s="299"/>
      <c r="IU238" s="299"/>
      <c r="IV238" s="299"/>
    </row>
    <row r="241" spans="5:5">
      <c r="E241" s="605">
        <f>E237+E20</f>
        <v>109040875.52000001</v>
      </c>
    </row>
  </sheetData>
  <mergeCells count="21">
    <mergeCell ref="A1:F1"/>
    <mergeCell ref="A2:F2"/>
    <mergeCell ref="A3:F3"/>
    <mergeCell ref="B5:C5"/>
    <mergeCell ref="B11:C11"/>
    <mergeCell ref="B15:C15"/>
    <mergeCell ref="A238:C238"/>
    <mergeCell ref="A34:F34"/>
    <mergeCell ref="D238:F238"/>
    <mergeCell ref="B36:C36"/>
    <mergeCell ref="B177:C177"/>
    <mergeCell ref="B195:C195"/>
    <mergeCell ref="B206:C206"/>
    <mergeCell ref="B197:C197"/>
    <mergeCell ref="A32:F32"/>
    <mergeCell ref="A33:F33"/>
    <mergeCell ref="B237:C237"/>
    <mergeCell ref="A21:C21"/>
    <mergeCell ref="B18:C18"/>
    <mergeCell ref="B230:C230"/>
    <mergeCell ref="D21:F21"/>
  </mergeCells>
  <pageMargins left="0.7" right="0.7" top="0.75" bottom="0.75" header="0.3" footer="0.3"/>
  <pageSetup orientation="landscape" r:id="rId1"/>
  <headerFooter>
    <oddFooter>Page &amp;P of &amp;N</oddFooter>
  </headerFooter>
</worksheet>
</file>

<file path=xl/worksheets/sheet266.xml><?xml version="1.0" encoding="utf-8"?>
<worksheet xmlns="http://schemas.openxmlformats.org/spreadsheetml/2006/main" xmlns:r="http://schemas.openxmlformats.org/officeDocument/2006/relationships">
  <sheetPr>
    <tabColor theme="5" tint="-0.499984740745262"/>
  </sheetPr>
  <dimension ref="A1:F108"/>
  <sheetViews>
    <sheetView topLeftCell="A22" workbookViewId="0">
      <selection activeCell="E34" sqref="E34"/>
    </sheetView>
  </sheetViews>
  <sheetFormatPr defaultRowHeight="15"/>
  <cols>
    <col min="1" max="1" width="7.42578125" style="126" customWidth="1"/>
    <col min="2" max="2" width="16.140625" style="126" customWidth="1"/>
    <col min="3" max="3" width="43.140625" style="126" customWidth="1"/>
    <col min="4" max="4" width="25.7109375" style="126" customWidth="1"/>
    <col min="5" max="5" width="21.28515625" style="603" customWidth="1"/>
    <col min="6" max="16384" width="9.140625" style="126"/>
  </cols>
  <sheetData>
    <row r="1" spans="1:6" ht="15.75">
      <c r="A1" s="2234" t="s">
        <v>133</v>
      </c>
      <c r="B1" s="2234"/>
      <c r="C1" s="2234"/>
      <c r="D1" s="2234"/>
      <c r="E1" s="2234"/>
      <c r="F1" s="2234"/>
    </row>
    <row r="2" spans="1:6" ht="15.75">
      <c r="A2" s="2234" t="s">
        <v>9485</v>
      </c>
      <c r="B2" s="2234"/>
      <c r="C2" s="2234"/>
      <c r="D2" s="2234"/>
      <c r="E2" s="2234"/>
      <c r="F2" s="2234"/>
    </row>
    <row r="3" spans="1:6" ht="15.75">
      <c r="A3" s="2234" t="s">
        <v>6436</v>
      </c>
      <c r="B3" s="2234"/>
      <c r="C3" s="2234"/>
      <c r="D3" s="2234"/>
      <c r="E3" s="2234"/>
      <c r="F3" s="2234"/>
    </row>
    <row r="4" spans="1:6" ht="32.25" customHeight="1">
      <c r="A4" s="377" t="s">
        <v>134</v>
      </c>
      <c r="B4" s="312" t="s">
        <v>676</v>
      </c>
      <c r="C4" s="312" t="s">
        <v>463</v>
      </c>
      <c r="D4" s="56" t="s">
        <v>788</v>
      </c>
      <c r="E4" s="479" t="s">
        <v>1394</v>
      </c>
      <c r="F4" s="56" t="s">
        <v>677</v>
      </c>
    </row>
    <row r="5" spans="1:6" ht="21.75" customHeight="1">
      <c r="A5" s="377"/>
      <c r="B5" s="2195" t="s">
        <v>139</v>
      </c>
      <c r="C5" s="2195"/>
      <c r="D5" s="2195"/>
      <c r="E5" s="479"/>
      <c r="F5" s="387"/>
    </row>
    <row r="6" spans="1:6" ht="31.5">
      <c r="A6" s="50">
        <v>1</v>
      </c>
      <c r="B6" s="50" t="s">
        <v>1</v>
      </c>
      <c r="C6" s="50" t="s">
        <v>9486</v>
      </c>
      <c r="D6" s="50" t="s">
        <v>3</v>
      </c>
      <c r="E6" s="61">
        <v>2300000</v>
      </c>
      <c r="F6" s="50" t="s">
        <v>110</v>
      </c>
    </row>
    <row r="7" spans="1:6" ht="78.75">
      <c r="A7" s="50">
        <v>2</v>
      </c>
      <c r="B7" s="50" t="s">
        <v>5</v>
      </c>
      <c r="C7" s="50" t="s">
        <v>9487</v>
      </c>
      <c r="D7" s="50" t="s">
        <v>1643</v>
      </c>
      <c r="E7" s="61">
        <v>1618452.95</v>
      </c>
      <c r="F7" s="50" t="s">
        <v>110</v>
      </c>
    </row>
    <row r="8" spans="1:6" ht="47.25">
      <c r="A8" s="50">
        <v>3</v>
      </c>
      <c r="B8" s="50" t="s">
        <v>10696</v>
      </c>
      <c r="C8" s="50" t="s">
        <v>9488</v>
      </c>
      <c r="D8" s="50" t="s">
        <v>9489</v>
      </c>
      <c r="E8" s="61">
        <v>600000</v>
      </c>
      <c r="F8" s="50" t="s">
        <v>110</v>
      </c>
    </row>
    <row r="9" spans="1:6" ht="31.5">
      <c r="A9" s="50">
        <v>4</v>
      </c>
      <c r="B9" s="50" t="s">
        <v>7</v>
      </c>
      <c r="C9" s="50" t="s">
        <v>9490</v>
      </c>
      <c r="D9" s="50" t="s">
        <v>9</v>
      </c>
      <c r="E9" s="61">
        <v>24000</v>
      </c>
      <c r="F9" s="50" t="s">
        <v>110</v>
      </c>
    </row>
    <row r="10" spans="1:6" ht="47.25">
      <c r="A10" s="50">
        <v>5</v>
      </c>
      <c r="B10" s="50" t="s">
        <v>12</v>
      </c>
      <c r="C10" s="50" t="s">
        <v>9491</v>
      </c>
      <c r="D10" s="50" t="s">
        <v>14</v>
      </c>
      <c r="E10" s="61">
        <v>2000000</v>
      </c>
      <c r="F10" s="50" t="s">
        <v>110</v>
      </c>
    </row>
    <row r="11" spans="1:6" ht="15.75" customHeight="1">
      <c r="A11" s="50"/>
      <c r="B11" s="2172" t="s">
        <v>142</v>
      </c>
      <c r="C11" s="2172"/>
      <c r="D11" s="2172"/>
      <c r="E11" s="61"/>
      <c r="F11" s="50"/>
    </row>
    <row r="12" spans="1:6" ht="78.75">
      <c r="A12" s="50">
        <v>6</v>
      </c>
      <c r="B12" s="50" t="s">
        <v>5</v>
      </c>
      <c r="C12" s="50" t="s">
        <v>9492</v>
      </c>
      <c r="D12" s="50" t="s">
        <v>686</v>
      </c>
      <c r="E12" s="61">
        <v>671021.15</v>
      </c>
      <c r="F12" s="50" t="s">
        <v>110</v>
      </c>
    </row>
    <row r="13" spans="1:6" ht="47.25">
      <c r="A13" s="50">
        <v>7</v>
      </c>
      <c r="B13" s="50" t="s">
        <v>12</v>
      </c>
      <c r="C13" s="50" t="s">
        <v>9493</v>
      </c>
      <c r="D13" s="50" t="s">
        <v>14</v>
      </c>
      <c r="E13" s="61">
        <v>600205.12</v>
      </c>
      <c r="F13" s="50" t="s">
        <v>110</v>
      </c>
    </row>
    <row r="14" spans="1:6" ht="47.25">
      <c r="A14" s="50">
        <v>8</v>
      </c>
      <c r="B14" s="50" t="s">
        <v>3655</v>
      </c>
      <c r="C14" s="50" t="s">
        <v>9494</v>
      </c>
      <c r="D14" s="50" t="s">
        <v>1736</v>
      </c>
      <c r="E14" s="61">
        <v>2000000</v>
      </c>
      <c r="F14" s="50" t="s">
        <v>110</v>
      </c>
    </row>
    <row r="15" spans="1:6" ht="15.75">
      <c r="A15" s="50"/>
      <c r="B15" s="2172" t="s">
        <v>207</v>
      </c>
      <c r="C15" s="2172"/>
      <c r="D15" s="50"/>
      <c r="E15" s="61"/>
      <c r="F15" s="50"/>
    </row>
    <row r="16" spans="1:6" ht="63">
      <c r="A16" s="50">
        <v>9</v>
      </c>
      <c r="B16" s="50" t="s">
        <v>475</v>
      </c>
      <c r="C16" s="50" t="s">
        <v>9495</v>
      </c>
      <c r="D16" s="50" t="s">
        <v>22</v>
      </c>
      <c r="E16" s="61">
        <v>5738993.4500000002</v>
      </c>
      <c r="F16" s="50" t="s">
        <v>110</v>
      </c>
    </row>
    <row r="17" spans="1:6" ht="15.75">
      <c r="A17" s="50"/>
      <c r="B17" s="2172" t="s">
        <v>593</v>
      </c>
      <c r="C17" s="2172"/>
      <c r="D17" s="50"/>
      <c r="E17" s="61"/>
      <c r="F17" s="50"/>
    </row>
    <row r="18" spans="1:6" ht="47.25">
      <c r="A18" s="50">
        <v>11</v>
      </c>
      <c r="B18" s="50" t="s">
        <v>39</v>
      </c>
      <c r="C18" s="50" t="s">
        <v>9497</v>
      </c>
      <c r="D18" s="50" t="s">
        <v>264</v>
      </c>
      <c r="E18" s="61">
        <v>12300000</v>
      </c>
      <c r="F18" s="50" t="s">
        <v>110</v>
      </c>
    </row>
    <row r="19" spans="1:6" ht="47.25">
      <c r="A19" s="50">
        <v>12</v>
      </c>
      <c r="B19" s="50" t="s">
        <v>41</v>
      </c>
      <c r="C19" s="50" t="s">
        <v>9498</v>
      </c>
      <c r="D19" s="50" t="s">
        <v>264</v>
      </c>
      <c r="E19" s="61">
        <v>15000000</v>
      </c>
      <c r="F19" s="50" t="s">
        <v>110</v>
      </c>
    </row>
    <row r="20" spans="1:6" ht="15.75">
      <c r="A20" s="173"/>
      <c r="B20" s="173" t="s">
        <v>15</v>
      </c>
      <c r="C20" s="173"/>
      <c r="D20" s="173"/>
      <c r="E20" s="587">
        <f>SUM(E6:E19)</f>
        <v>42852672.670000002</v>
      </c>
      <c r="F20" s="50"/>
    </row>
    <row r="21" spans="1:6" ht="89.25" customHeight="1">
      <c r="A21" s="2143" t="s">
        <v>1391</v>
      </c>
      <c r="B21" s="2143"/>
      <c r="C21" s="2143"/>
      <c r="D21" s="2143" t="s">
        <v>1392</v>
      </c>
      <c r="E21" s="2143"/>
      <c r="F21" s="2143"/>
    </row>
    <row r="22" spans="1:6" ht="15.75">
      <c r="A22" s="50"/>
      <c r="B22" s="50"/>
      <c r="C22" s="50"/>
      <c r="D22" s="50"/>
      <c r="E22" s="61"/>
      <c r="F22" s="50"/>
    </row>
    <row r="23" spans="1:6" ht="15.75">
      <c r="A23" s="50"/>
      <c r="B23" s="50"/>
      <c r="C23" s="50"/>
      <c r="D23" s="50"/>
      <c r="E23" s="61"/>
      <c r="F23" s="50"/>
    </row>
    <row r="24" spans="1:6" ht="15.75">
      <c r="A24" s="50"/>
      <c r="B24" s="50"/>
      <c r="C24" s="50"/>
      <c r="D24" s="50"/>
      <c r="E24" s="61"/>
      <c r="F24" s="50"/>
    </row>
    <row r="25" spans="1:6" ht="15.75">
      <c r="A25" s="50"/>
      <c r="B25" s="50"/>
      <c r="C25" s="50"/>
      <c r="D25" s="50"/>
      <c r="E25" s="61"/>
      <c r="F25" s="50"/>
    </row>
    <row r="26" spans="1:6" ht="15.75">
      <c r="A26" s="50"/>
      <c r="B26" s="50"/>
      <c r="C26" s="50"/>
      <c r="D26" s="50"/>
      <c r="E26" s="61"/>
      <c r="F26" s="50"/>
    </row>
    <row r="27" spans="1:6" ht="15.75">
      <c r="A27" s="50"/>
      <c r="B27" s="50"/>
      <c r="C27" s="50"/>
      <c r="D27" s="50"/>
      <c r="E27" s="61"/>
      <c r="F27" s="50"/>
    </row>
    <row r="28" spans="1:6" ht="15.75">
      <c r="A28" s="50"/>
      <c r="B28" s="50"/>
      <c r="C28" s="50"/>
      <c r="D28" s="50"/>
      <c r="E28" s="61"/>
      <c r="F28" s="50"/>
    </row>
    <row r="29" spans="1:6" ht="15.75">
      <c r="A29" s="2234" t="s">
        <v>133</v>
      </c>
      <c r="B29" s="2234"/>
      <c r="C29" s="2234"/>
      <c r="D29" s="2234"/>
      <c r="E29" s="2234"/>
      <c r="F29" s="2234"/>
    </row>
    <row r="30" spans="1:6" ht="15.75">
      <c r="A30" s="2234" t="s">
        <v>9485</v>
      </c>
      <c r="B30" s="2234"/>
      <c r="C30" s="2234"/>
      <c r="D30" s="2234"/>
      <c r="E30" s="2234"/>
      <c r="F30" s="2234"/>
    </row>
    <row r="31" spans="1:6" ht="15.75">
      <c r="A31" s="2234" t="s">
        <v>6436</v>
      </c>
      <c r="B31" s="2234"/>
      <c r="C31" s="2234"/>
      <c r="D31" s="2234"/>
      <c r="E31" s="2234"/>
      <c r="F31" s="2234"/>
    </row>
    <row r="32" spans="1:6" ht="31.5">
      <c r="A32" s="523" t="s">
        <v>134</v>
      </c>
      <c r="B32" s="312" t="s">
        <v>676</v>
      </c>
      <c r="C32" s="312" t="s">
        <v>463</v>
      </c>
      <c r="D32" s="56" t="s">
        <v>788</v>
      </c>
      <c r="E32" s="479" t="s">
        <v>1394</v>
      </c>
      <c r="F32" s="56" t="s">
        <v>677</v>
      </c>
    </row>
    <row r="33" spans="1:6" ht="15.75">
      <c r="A33" s="50"/>
      <c r="B33" s="2215" t="s">
        <v>555</v>
      </c>
      <c r="C33" s="2216"/>
      <c r="D33" s="50"/>
      <c r="E33" s="61"/>
      <c r="F33" s="50"/>
    </row>
    <row r="34" spans="1:6" ht="63">
      <c r="A34" s="50">
        <v>1</v>
      </c>
      <c r="B34" s="50" t="s">
        <v>247</v>
      </c>
      <c r="C34" s="50" t="s">
        <v>9496</v>
      </c>
      <c r="D34" s="50" t="s">
        <v>14959</v>
      </c>
      <c r="E34" s="61">
        <v>2180817.5099999998</v>
      </c>
      <c r="F34" s="50" t="s">
        <v>110</v>
      </c>
    </row>
    <row r="35" spans="1:6" ht="15.75">
      <c r="A35" s="50"/>
      <c r="B35" s="2215" t="s">
        <v>930</v>
      </c>
      <c r="C35" s="2216"/>
      <c r="D35" s="50"/>
      <c r="E35" s="61"/>
      <c r="F35" s="50"/>
    </row>
    <row r="36" spans="1:6" ht="252">
      <c r="A36" s="50">
        <v>2</v>
      </c>
      <c r="B36" s="50" t="s">
        <v>581</v>
      </c>
      <c r="C36" s="50" t="s">
        <v>9499</v>
      </c>
      <c r="D36" s="50" t="s">
        <v>39507</v>
      </c>
      <c r="E36" s="61">
        <v>2176799.2400000002</v>
      </c>
      <c r="F36" s="50" t="s">
        <v>110</v>
      </c>
    </row>
    <row r="37" spans="1:6" ht="15.75">
      <c r="A37" s="50"/>
      <c r="B37" s="2215" t="s">
        <v>9965</v>
      </c>
      <c r="C37" s="2216"/>
      <c r="D37" s="50"/>
      <c r="E37" s="60"/>
      <c r="F37" s="50"/>
    </row>
    <row r="38" spans="1:6" ht="31.5">
      <c r="A38" s="50">
        <v>3</v>
      </c>
      <c r="B38" s="50" t="s">
        <v>33952</v>
      </c>
      <c r="C38" s="50" t="s">
        <v>9500</v>
      </c>
      <c r="D38" s="50" t="s">
        <v>4517</v>
      </c>
      <c r="E38" s="61">
        <v>600000</v>
      </c>
      <c r="F38" s="50" t="s">
        <v>558</v>
      </c>
    </row>
    <row r="39" spans="1:6" ht="31.5">
      <c r="A39" s="50">
        <v>4</v>
      </c>
      <c r="B39" s="50" t="s">
        <v>33961</v>
      </c>
      <c r="C39" s="50" t="s">
        <v>9501</v>
      </c>
      <c r="D39" s="50" t="s">
        <v>4517</v>
      </c>
      <c r="E39" s="61">
        <v>600000</v>
      </c>
      <c r="F39" s="50" t="s">
        <v>558</v>
      </c>
    </row>
    <row r="40" spans="1:6" ht="31.5">
      <c r="A40" s="50">
        <v>5</v>
      </c>
      <c r="B40" s="50" t="s">
        <v>33953</v>
      </c>
      <c r="C40" s="50" t="s">
        <v>9502</v>
      </c>
      <c r="D40" s="50" t="s">
        <v>4517</v>
      </c>
      <c r="E40" s="61">
        <v>600000</v>
      </c>
      <c r="F40" s="50" t="s">
        <v>558</v>
      </c>
    </row>
    <row r="41" spans="1:6" ht="31.5">
      <c r="A41" s="50">
        <v>6</v>
      </c>
      <c r="B41" s="50" t="s">
        <v>33954</v>
      </c>
      <c r="C41" s="50" t="s">
        <v>9503</v>
      </c>
      <c r="D41" s="50" t="s">
        <v>4517</v>
      </c>
      <c r="E41" s="61">
        <v>600000</v>
      </c>
      <c r="F41" s="50" t="s">
        <v>558</v>
      </c>
    </row>
    <row r="42" spans="1:6" ht="31.5">
      <c r="A42" s="50">
        <v>7</v>
      </c>
      <c r="B42" s="50" t="s">
        <v>33955</v>
      </c>
      <c r="C42" s="50" t="s">
        <v>9504</v>
      </c>
      <c r="D42" s="50" t="s">
        <v>4517</v>
      </c>
      <c r="E42" s="61">
        <v>600000</v>
      </c>
      <c r="F42" s="50" t="s">
        <v>558</v>
      </c>
    </row>
    <row r="43" spans="1:6" ht="31.5">
      <c r="A43" s="50">
        <v>8</v>
      </c>
      <c r="B43" s="50" t="s">
        <v>33956</v>
      </c>
      <c r="C43" s="50" t="s">
        <v>9505</v>
      </c>
      <c r="D43" s="50" t="s">
        <v>4517</v>
      </c>
      <c r="E43" s="61">
        <v>600000</v>
      </c>
      <c r="F43" s="50" t="s">
        <v>558</v>
      </c>
    </row>
    <row r="44" spans="1:6" ht="31.5">
      <c r="A44" s="50">
        <v>9</v>
      </c>
      <c r="B44" s="50" t="s">
        <v>33957</v>
      </c>
      <c r="C44" s="50" t="s">
        <v>9506</v>
      </c>
      <c r="D44" s="50" t="s">
        <v>1246</v>
      </c>
      <c r="E44" s="61">
        <v>1200000</v>
      </c>
      <c r="F44" s="50" t="s">
        <v>558</v>
      </c>
    </row>
    <row r="45" spans="1:6" ht="47.25">
      <c r="A45" s="50">
        <v>10</v>
      </c>
      <c r="B45" s="50" t="s">
        <v>33958</v>
      </c>
      <c r="C45" s="50" t="s">
        <v>9507</v>
      </c>
      <c r="D45" s="50" t="s">
        <v>14960</v>
      </c>
      <c r="E45" s="61">
        <v>500000</v>
      </c>
      <c r="F45" s="50" t="s">
        <v>558</v>
      </c>
    </row>
    <row r="46" spans="1:6" ht="69.75" customHeight="1">
      <c r="A46" s="50">
        <v>11</v>
      </c>
      <c r="B46" s="50" t="s">
        <v>33959</v>
      </c>
      <c r="C46" s="50" t="s">
        <v>9508</v>
      </c>
      <c r="D46" s="50" t="s">
        <v>39508</v>
      </c>
      <c r="E46" s="61">
        <v>300000</v>
      </c>
      <c r="F46" s="50" t="s">
        <v>110</v>
      </c>
    </row>
    <row r="47" spans="1:6" ht="31.5">
      <c r="A47" s="50">
        <v>12</v>
      </c>
      <c r="B47" s="50" t="s">
        <v>33960</v>
      </c>
      <c r="C47" s="50" t="s">
        <v>9509</v>
      </c>
      <c r="D47" s="50" t="s">
        <v>4517</v>
      </c>
      <c r="E47" s="61">
        <v>600000</v>
      </c>
      <c r="F47" s="50" t="s">
        <v>558</v>
      </c>
    </row>
    <row r="48" spans="1:6" ht="31.5">
      <c r="A48" s="50">
        <v>13</v>
      </c>
      <c r="B48" s="50" t="s">
        <v>33996</v>
      </c>
      <c r="C48" s="50" t="s">
        <v>9510</v>
      </c>
      <c r="D48" s="50" t="s">
        <v>4517</v>
      </c>
      <c r="E48" s="61">
        <v>600000</v>
      </c>
      <c r="F48" s="50" t="s">
        <v>558</v>
      </c>
    </row>
    <row r="49" spans="1:6" ht="31.5">
      <c r="A49" s="50">
        <v>14</v>
      </c>
      <c r="B49" s="50" t="s">
        <v>33962</v>
      </c>
      <c r="C49" s="50" t="s">
        <v>9511</v>
      </c>
      <c r="D49" s="50" t="s">
        <v>4517</v>
      </c>
      <c r="E49" s="61">
        <v>600000</v>
      </c>
      <c r="F49" s="50" t="s">
        <v>558</v>
      </c>
    </row>
    <row r="50" spans="1:6" ht="31.5">
      <c r="A50" s="50">
        <v>15</v>
      </c>
      <c r="B50" s="50" t="s">
        <v>33963</v>
      </c>
      <c r="C50" s="50" t="s">
        <v>9512</v>
      </c>
      <c r="D50" s="50" t="s">
        <v>4517</v>
      </c>
      <c r="E50" s="61">
        <v>600000</v>
      </c>
      <c r="F50" s="50" t="s">
        <v>558</v>
      </c>
    </row>
    <row r="51" spans="1:6" ht="47.25">
      <c r="A51" s="50">
        <v>16</v>
      </c>
      <c r="B51" s="50" t="s">
        <v>33964</v>
      </c>
      <c r="C51" s="50" t="s">
        <v>9513</v>
      </c>
      <c r="D51" s="50" t="s">
        <v>9514</v>
      </c>
      <c r="E51" s="61">
        <v>400000</v>
      </c>
      <c r="F51" s="50" t="s">
        <v>558</v>
      </c>
    </row>
    <row r="52" spans="1:6" ht="31.5">
      <c r="A52" s="50">
        <v>17</v>
      </c>
      <c r="B52" s="50" t="s">
        <v>33965</v>
      </c>
      <c r="C52" s="50" t="s">
        <v>9515</v>
      </c>
      <c r="D52" s="50" t="s">
        <v>9516</v>
      </c>
      <c r="E52" s="61">
        <v>600000</v>
      </c>
      <c r="F52" s="50" t="s">
        <v>558</v>
      </c>
    </row>
    <row r="53" spans="1:6" ht="63">
      <c r="A53" s="50">
        <v>18</v>
      </c>
      <c r="B53" s="50" t="s">
        <v>33966</v>
      </c>
      <c r="C53" s="50" t="s">
        <v>9517</v>
      </c>
      <c r="D53" s="50" t="s">
        <v>39509</v>
      </c>
      <c r="E53" s="61">
        <v>950000</v>
      </c>
      <c r="F53" s="50" t="s">
        <v>558</v>
      </c>
    </row>
    <row r="54" spans="1:6" ht="31.5">
      <c r="A54" s="50">
        <v>19</v>
      </c>
      <c r="B54" s="50" t="s">
        <v>33967</v>
      </c>
      <c r="C54" s="50" t="s">
        <v>9518</v>
      </c>
      <c r="D54" s="50" t="s">
        <v>4517</v>
      </c>
      <c r="E54" s="61">
        <v>600000</v>
      </c>
      <c r="F54" s="50" t="s">
        <v>558</v>
      </c>
    </row>
    <row r="55" spans="1:6" ht="47.25">
      <c r="A55" s="50">
        <v>20</v>
      </c>
      <c r="B55" s="50" t="s">
        <v>33968</v>
      </c>
      <c r="C55" s="50" t="s">
        <v>9519</v>
      </c>
      <c r="D55" s="50" t="s">
        <v>14961</v>
      </c>
      <c r="E55" s="61">
        <v>600000</v>
      </c>
      <c r="F55" s="50" t="s">
        <v>110</v>
      </c>
    </row>
    <row r="56" spans="1:6" ht="47.25">
      <c r="A56" s="50">
        <v>21</v>
      </c>
      <c r="B56" s="50" t="s">
        <v>33969</v>
      </c>
      <c r="C56" s="50" t="s">
        <v>9520</v>
      </c>
      <c r="D56" s="50" t="s">
        <v>9521</v>
      </c>
      <c r="E56" s="61">
        <v>500000</v>
      </c>
      <c r="F56" s="50" t="s">
        <v>558</v>
      </c>
    </row>
    <row r="57" spans="1:6" ht="31.5">
      <c r="A57" s="50">
        <v>22</v>
      </c>
      <c r="B57" s="50" t="s">
        <v>33970</v>
      </c>
      <c r="C57" s="50" t="s">
        <v>9522</v>
      </c>
      <c r="D57" s="50" t="s">
        <v>39510</v>
      </c>
      <c r="E57" s="61">
        <v>600000</v>
      </c>
      <c r="F57" s="50" t="s">
        <v>558</v>
      </c>
    </row>
    <row r="58" spans="1:6" ht="31.5">
      <c r="A58" s="50">
        <v>23</v>
      </c>
      <c r="B58" s="50" t="s">
        <v>33971</v>
      </c>
      <c r="C58" s="50" t="s">
        <v>9523</v>
      </c>
      <c r="D58" s="50" t="s">
        <v>4517</v>
      </c>
      <c r="E58" s="61">
        <v>600000</v>
      </c>
      <c r="F58" s="50" t="s">
        <v>558</v>
      </c>
    </row>
    <row r="59" spans="1:6" ht="78.75">
      <c r="A59" s="50">
        <v>24</v>
      </c>
      <c r="B59" s="50" t="s">
        <v>33972</v>
      </c>
      <c r="C59" s="50" t="s">
        <v>9524</v>
      </c>
      <c r="D59" s="50" t="s">
        <v>39511</v>
      </c>
      <c r="E59" s="61">
        <v>600000</v>
      </c>
      <c r="F59" s="50" t="s">
        <v>110</v>
      </c>
    </row>
    <row r="60" spans="1:6" ht="31.5">
      <c r="A60" s="50">
        <v>25</v>
      </c>
      <c r="B60" s="50" t="s">
        <v>33973</v>
      </c>
      <c r="C60" s="50" t="s">
        <v>9525</v>
      </c>
      <c r="D60" s="50" t="s">
        <v>4517</v>
      </c>
      <c r="E60" s="61">
        <v>600000</v>
      </c>
      <c r="F60" s="50" t="s">
        <v>558</v>
      </c>
    </row>
    <row r="61" spans="1:6" ht="31.5">
      <c r="A61" s="50">
        <v>26</v>
      </c>
      <c r="B61" s="50" t="s">
        <v>33974</v>
      </c>
      <c r="C61" s="50" t="s">
        <v>9526</v>
      </c>
      <c r="D61" s="50" t="s">
        <v>37315</v>
      </c>
      <c r="E61" s="61">
        <v>1200000</v>
      </c>
      <c r="F61" s="50" t="s">
        <v>558</v>
      </c>
    </row>
    <row r="62" spans="1:6" ht="78.75">
      <c r="A62" s="50">
        <v>27</v>
      </c>
      <c r="B62" s="50" t="s">
        <v>33975</v>
      </c>
      <c r="C62" s="50" t="s">
        <v>9527</v>
      </c>
      <c r="D62" s="50" t="s">
        <v>39512</v>
      </c>
      <c r="E62" s="61">
        <v>600000</v>
      </c>
      <c r="F62" s="50" t="s">
        <v>110</v>
      </c>
    </row>
    <row r="63" spans="1:6" ht="31.5">
      <c r="A63" s="50">
        <v>28</v>
      </c>
      <c r="B63" s="50" t="s">
        <v>33976</v>
      </c>
      <c r="C63" s="50" t="s">
        <v>9528</v>
      </c>
      <c r="D63" s="50" t="s">
        <v>39513</v>
      </c>
      <c r="E63" s="61">
        <v>300000</v>
      </c>
      <c r="F63" s="50" t="s">
        <v>558</v>
      </c>
    </row>
    <row r="64" spans="1:6" ht="47.25">
      <c r="A64" s="50">
        <v>29</v>
      </c>
      <c r="B64" s="50" t="s">
        <v>33977</v>
      </c>
      <c r="C64" s="50" t="s">
        <v>9529</v>
      </c>
      <c r="D64" s="50" t="s">
        <v>14962</v>
      </c>
      <c r="E64" s="61">
        <v>600000</v>
      </c>
      <c r="F64" s="50" t="s">
        <v>110</v>
      </c>
    </row>
    <row r="65" spans="1:6" ht="31.5">
      <c r="A65" s="50">
        <v>30</v>
      </c>
      <c r="B65" s="50" t="s">
        <v>33978</v>
      </c>
      <c r="C65" s="50" t="s">
        <v>9530</v>
      </c>
      <c r="D65" s="50" t="s">
        <v>4517</v>
      </c>
      <c r="E65" s="61">
        <v>600000</v>
      </c>
      <c r="F65" s="50" t="s">
        <v>558</v>
      </c>
    </row>
    <row r="66" spans="1:6" ht="31.5">
      <c r="A66" s="50">
        <v>31</v>
      </c>
      <c r="B66" s="50" t="s">
        <v>33979</v>
      </c>
      <c r="C66" s="50" t="s">
        <v>9531</v>
      </c>
      <c r="D66" s="50" t="s">
        <v>4517</v>
      </c>
      <c r="E66" s="61">
        <v>600000</v>
      </c>
      <c r="F66" s="50" t="s">
        <v>558</v>
      </c>
    </row>
    <row r="67" spans="1:6" ht="78.75">
      <c r="A67" s="50">
        <v>32</v>
      </c>
      <c r="B67" s="50" t="s">
        <v>33980</v>
      </c>
      <c r="C67" s="50" t="s">
        <v>9532</v>
      </c>
      <c r="D67" s="50" t="s">
        <v>39514</v>
      </c>
      <c r="E67" s="61">
        <v>600000</v>
      </c>
      <c r="F67" s="50" t="s">
        <v>110</v>
      </c>
    </row>
    <row r="68" spans="1:6" ht="31.5">
      <c r="A68" s="50">
        <v>33</v>
      </c>
      <c r="B68" s="50" t="s">
        <v>33981</v>
      </c>
      <c r="C68" s="50" t="s">
        <v>9533</v>
      </c>
      <c r="D68" s="50" t="s">
        <v>4517</v>
      </c>
      <c r="E68" s="61">
        <v>500000</v>
      </c>
      <c r="F68" s="50" t="s">
        <v>558</v>
      </c>
    </row>
    <row r="69" spans="1:6" ht="47.25">
      <c r="A69" s="50">
        <v>34</v>
      </c>
      <c r="B69" s="50" t="s">
        <v>33982</v>
      </c>
      <c r="C69" s="50" t="s">
        <v>9534</v>
      </c>
      <c r="D69" s="50" t="s">
        <v>14963</v>
      </c>
      <c r="E69" s="61">
        <v>500000</v>
      </c>
      <c r="F69" s="50" t="s">
        <v>558</v>
      </c>
    </row>
    <row r="70" spans="1:6" ht="47.25">
      <c r="A70" s="50">
        <v>35</v>
      </c>
      <c r="B70" s="50" t="s">
        <v>33983</v>
      </c>
      <c r="C70" s="50" t="s">
        <v>9535</v>
      </c>
      <c r="D70" s="50" t="s">
        <v>14964</v>
      </c>
      <c r="E70" s="61">
        <v>600000</v>
      </c>
      <c r="F70" s="50" t="s">
        <v>558</v>
      </c>
    </row>
    <row r="71" spans="1:6" ht="31.5">
      <c r="A71" s="50">
        <v>36</v>
      </c>
      <c r="B71" s="50" t="s">
        <v>33984</v>
      </c>
      <c r="C71" s="50" t="s">
        <v>9536</v>
      </c>
      <c r="D71" s="50" t="s">
        <v>4517</v>
      </c>
      <c r="E71" s="61">
        <v>600000</v>
      </c>
      <c r="F71" s="50" t="s">
        <v>558</v>
      </c>
    </row>
    <row r="72" spans="1:6" ht="31.5">
      <c r="A72" s="50">
        <v>37</v>
      </c>
      <c r="B72" s="50" t="s">
        <v>33985</v>
      </c>
      <c r="C72" s="50" t="s">
        <v>9537</v>
      </c>
      <c r="D72" s="50" t="s">
        <v>4517</v>
      </c>
      <c r="E72" s="61">
        <v>600000</v>
      </c>
      <c r="F72" s="50" t="s">
        <v>558</v>
      </c>
    </row>
    <row r="73" spans="1:6" ht="31.5">
      <c r="A73" s="50">
        <v>38</v>
      </c>
      <c r="B73" s="50" t="s">
        <v>33986</v>
      </c>
      <c r="C73" s="50" t="s">
        <v>9538</v>
      </c>
      <c r="D73" s="50" t="s">
        <v>9539</v>
      </c>
      <c r="E73" s="61">
        <v>600000</v>
      </c>
      <c r="F73" s="50" t="s">
        <v>558</v>
      </c>
    </row>
    <row r="74" spans="1:6" ht="47.25">
      <c r="A74" s="50">
        <v>39</v>
      </c>
      <c r="B74" s="50" t="s">
        <v>33987</v>
      </c>
      <c r="C74" s="50" t="s">
        <v>9540</v>
      </c>
      <c r="D74" s="50" t="s">
        <v>9541</v>
      </c>
      <c r="E74" s="61">
        <v>400000</v>
      </c>
      <c r="F74" s="50" t="s">
        <v>558</v>
      </c>
    </row>
    <row r="75" spans="1:6" ht="31.5">
      <c r="A75" s="50">
        <v>40</v>
      </c>
      <c r="B75" s="50" t="s">
        <v>33988</v>
      </c>
      <c r="C75" s="50" t="s">
        <v>9542</v>
      </c>
      <c r="D75" s="50" t="s">
        <v>39516</v>
      </c>
      <c r="E75" s="61">
        <v>500000</v>
      </c>
      <c r="F75" s="50" t="s">
        <v>558</v>
      </c>
    </row>
    <row r="76" spans="1:6" ht="47.25">
      <c r="A76" s="50">
        <v>41</v>
      </c>
      <c r="B76" s="50" t="s">
        <v>33989</v>
      </c>
      <c r="C76" s="50" t="s">
        <v>9543</v>
      </c>
      <c r="D76" s="50" t="s">
        <v>14963</v>
      </c>
      <c r="E76" s="61">
        <v>500000</v>
      </c>
      <c r="F76" s="50" t="s">
        <v>558</v>
      </c>
    </row>
    <row r="77" spans="1:6" ht="31.5">
      <c r="A77" s="50">
        <v>42</v>
      </c>
      <c r="B77" s="50" t="s">
        <v>33990</v>
      </c>
      <c r="C77" s="50" t="s">
        <v>9544</v>
      </c>
      <c r="D77" s="50" t="s">
        <v>4517</v>
      </c>
      <c r="E77" s="61">
        <v>600000</v>
      </c>
      <c r="F77" s="50" t="s">
        <v>558</v>
      </c>
    </row>
    <row r="78" spans="1:6" ht="31.5">
      <c r="A78" s="50">
        <v>43</v>
      </c>
      <c r="B78" s="50" t="s">
        <v>33991</v>
      </c>
      <c r="C78" s="50" t="s">
        <v>9545</v>
      </c>
      <c r="D78" s="50" t="s">
        <v>39515</v>
      </c>
      <c r="E78" s="61">
        <v>500000</v>
      </c>
      <c r="F78" s="50" t="s">
        <v>558</v>
      </c>
    </row>
    <row r="79" spans="1:6" ht="63">
      <c r="A79" s="50">
        <v>44</v>
      </c>
      <c r="B79" s="50" t="s">
        <v>33992</v>
      </c>
      <c r="C79" s="50" t="s">
        <v>9546</v>
      </c>
      <c r="D79" s="50" t="s">
        <v>14965</v>
      </c>
      <c r="E79" s="61">
        <v>500000</v>
      </c>
      <c r="F79" s="50" t="s">
        <v>558</v>
      </c>
    </row>
    <row r="80" spans="1:6" ht="47.25">
      <c r="A80" s="50">
        <v>45</v>
      </c>
      <c r="B80" s="50" t="s">
        <v>33993</v>
      </c>
      <c r="C80" s="50" t="s">
        <v>9547</v>
      </c>
      <c r="D80" s="50" t="s">
        <v>3362</v>
      </c>
      <c r="E80" s="61">
        <v>800000</v>
      </c>
      <c r="F80" s="50" t="s">
        <v>558</v>
      </c>
    </row>
    <row r="81" spans="1:6" ht="31.5">
      <c r="A81" s="50">
        <v>46</v>
      </c>
      <c r="B81" s="50" t="s">
        <v>33994</v>
      </c>
      <c r="C81" s="50" t="s">
        <v>9548</v>
      </c>
      <c r="D81" s="50" t="s">
        <v>4517</v>
      </c>
      <c r="E81" s="61">
        <v>600000</v>
      </c>
      <c r="F81" s="50" t="s">
        <v>558</v>
      </c>
    </row>
    <row r="82" spans="1:6" ht="31.5">
      <c r="A82" s="50">
        <v>47</v>
      </c>
      <c r="B82" s="50" t="s">
        <v>33995</v>
      </c>
      <c r="C82" s="50" t="s">
        <v>9549</v>
      </c>
      <c r="D82" s="50" t="s">
        <v>4517</v>
      </c>
      <c r="E82" s="61">
        <v>600000</v>
      </c>
      <c r="F82" s="50" t="s">
        <v>558</v>
      </c>
    </row>
    <row r="83" spans="1:6" ht="15.75">
      <c r="A83" s="50"/>
      <c r="B83" s="2215" t="s">
        <v>1353</v>
      </c>
      <c r="C83" s="2216"/>
      <c r="D83" s="50"/>
      <c r="E83" s="60"/>
      <c r="F83" s="50"/>
    </row>
    <row r="84" spans="1:6" ht="31.5">
      <c r="A84" s="50">
        <v>48</v>
      </c>
      <c r="B84" s="50" t="s">
        <v>9550</v>
      </c>
      <c r="C84" s="50" t="s">
        <v>9551</v>
      </c>
      <c r="D84" s="50" t="s">
        <v>9552</v>
      </c>
      <c r="E84" s="61">
        <v>10034533.1</v>
      </c>
      <c r="F84" s="50" t="s">
        <v>110</v>
      </c>
    </row>
    <row r="85" spans="1:6" ht="63">
      <c r="A85" s="50">
        <v>49</v>
      </c>
      <c r="B85" s="50" t="s">
        <v>9553</v>
      </c>
      <c r="C85" s="50" t="s">
        <v>9554</v>
      </c>
      <c r="D85" s="50" t="s">
        <v>39517</v>
      </c>
      <c r="E85" s="61">
        <v>600000</v>
      </c>
      <c r="F85" s="50" t="s">
        <v>110</v>
      </c>
    </row>
    <row r="86" spans="1:6" ht="63">
      <c r="A86" s="50">
        <v>50</v>
      </c>
      <c r="B86" s="50" t="s">
        <v>9555</v>
      </c>
      <c r="C86" s="50" t="s">
        <v>9556</v>
      </c>
      <c r="D86" s="50" t="s">
        <v>9557</v>
      </c>
      <c r="E86" s="61">
        <v>400000</v>
      </c>
      <c r="F86" s="50" t="s">
        <v>110</v>
      </c>
    </row>
    <row r="87" spans="1:6" ht="63">
      <c r="A87" s="50">
        <v>51</v>
      </c>
      <c r="B87" s="50" t="s">
        <v>9558</v>
      </c>
      <c r="C87" s="50" t="s">
        <v>9559</v>
      </c>
      <c r="D87" s="50" t="s">
        <v>14966</v>
      </c>
      <c r="E87" s="61">
        <v>1000000</v>
      </c>
      <c r="F87" s="50" t="s">
        <v>110</v>
      </c>
    </row>
    <row r="88" spans="1:6" ht="47.25">
      <c r="A88" s="50">
        <v>52</v>
      </c>
      <c r="B88" s="50" t="s">
        <v>9560</v>
      </c>
      <c r="C88" s="50" t="s">
        <v>9561</v>
      </c>
      <c r="D88" s="50" t="s">
        <v>4517</v>
      </c>
      <c r="E88" s="61">
        <v>600000</v>
      </c>
      <c r="F88" s="50" t="s">
        <v>558</v>
      </c>
    </row>
    <row r="89" spans="1:6" ht="47.25">
      <c r="A89" s="50">
        <v>53</v>
      </c>
      <c r="B89" s="50" t="s">
        <v>9562</v>
      </c>
      <c r="C89" s="50" t="s">
        <v>9563</v>
      </c>
      <c r="D89" s="50" t="s">
        <v>39518</v>
      </c>
      <c r="E89" s="61">
        <v>3246053</v>
      </c>
      <c r="F89" s="50" t="s">
        <v>110</v>
      </c>
    </row>
    <row r="90" spans="1:6" ht="47.25">
      <c r="A90" s="50">
        <v>54</v>
      </c>
      <c r="B90" s="50" t="s">
        <v>9564</v>
      </c>
      <c r="C90" s="50" t="s">
        <v>9565</v>
      </c>
      <c r="D90" s="50" t="s">
        <v>9566</v>
      </c>
      <c r="E90" s="61">
        <v>6400000</v>
      </c>
      <c r="F90" s="50" t="s">
        <v>558</v>
      </c>
    </row>
    <row r="91" spans="1:6" ht="63">
      <c r="A91" s="50">
        <v>55</v>
      </c>
      <c r="B91" s="50" t="s">
        <v>9567</v>
      </c>
      <c r="C91" s="50" t="s">
        <v>9568</v>
      </c>
      <c r="D91" s="50" t="s">
        <v>14967</v>
      </c>
      <c r="E91" s="61">
        <v>600000</v>
      </c>
      <c r="F91" s="50" t="s">
        <v>110</v>
      </c>
    </row>
    <row r="92" spans="1:6" ht="47.25">
      <c r="A92" s="50">
        <v>56</v>
      </c>
      <c r="B92" s="50" t="s">
        <v>9569</v>
      </c>
      <c r="C92" s="50" t="s">
        <v>9570</v>
      </c>
      <c r="D92" s="50" t="s">
        <v>2951</v>
      </c>
      <c r="E92" s="61">
        <v>3000000</v>
      </c>
      <c r="F92" s="50" t="s">
        <v>110</v>
      </c>
    </row>
    <row r="93" spans="1:6" ht="47.25">
      <c r="A93" s="50">
        <v>57</v>
      </c>
      <c r="B93" s="50" t="s">
        <v>9571</v>
      </c>
      <c r="C93" s="50" t="s">
        <v>9572</v>
      </c>
      <c r="D93" s="50" t="s">
        <v>39519</v>
      </c>
      <c r="E93" s="61">
        <v>2800000</v>
      </c>
      <c r="F93" s="50" t="s">
        <v>110</v>
      </c>
    </row>
    <row r="94" spans="1:6" ht="47.25">
      <c r="A94" s="50">
        <v>58</v>
      </c>
      <c r="B94" s="50" t="s">
        <v>9573</v>
      </c>
      <c r="C94" s="50" t="s">
        <v>9574</v>
      </c>
      <c r="D94" s="50" t="s">
        <v>4517</v>
      </c>
      <c r="E94" s="61">
        <v>600000</v>
      </c>
      <c r="F94" s="50" t="s">
        <v>558</v>
      </c>
    </row>
    <row r="95" spans="1:6" ht="47.25">
      <c r="A95" s="50">
        <v>59</v>
      </c>
      <c r="B95" s="50" t="s">
        <v>9575</v>
      </c>
      <c r="C95" s="50" t="s">
        <v>9576</v>
      </c>
      <c r="D95" s="50" t="s">
        <v>9577</v>
      </c>
      <c r="E95" s="61">
        <v>1500000</v>
      </c>
      <c r="F95" s="50" t="s">
        <v>110</v>
      </c>
    </row>
    <row r="96" spans="1:6" ht="63">
      <c r="A96" s="50">
        <v>60</v>
      </c>
      <c r="B96" s="50" t="s">
        <v>9578</v>
      </c>
      <c r="C96" s="50" t="s">
        <v>9579</v>
      </c>
      <c r="D96" s="50" t="s">
        <v>39520</v>
      </c>
      <c r="E96" s="61">
        <v>1000000</v>
      </c>
      <c r="F96" s="50" t="s">
        <v>558</v>
      </c>
    </row>
    <row r="97" spans="1:6" ht="47.25">
      <c r="A97" s="50">
        <v>61</v>
      </c>
      <c r="B97" s="50" t="s">
        <v>9580</v>
      </c>
      <c r="C97" s="50" t="s">
        <v>9581</v>
      </c>
      <c r="D97" s="50" t="s">
        <v>4517</v>
      </c>
      <c r="E97" s="61">
        <v>600000</v>
      </c>
      <c r="F97" s="50" t="s">
        <v>110</v>
      </c>
    </row>
    <row r="98" spans="1:6" ht="15.75">
      <c r="A98" s="50"/>
      <c r="B98" s="2215" t="s">
        <v>785</v>
      </c>
      <c r="C98" s="2216"/>
      <c r="D98" s="50"/>
      <c r="E98" s="60"/>
      <c r="F98" s="50"/>
    </row>
    <row r="99" spans="1:6" ht="63">
      <c r="A99" s="50">
        <v>62</v>
      </c>
      <c r="B99" s="50" t="s">
        <v>9582</v>
      </c>
      <c r="C99" s="50" t="s">
        <v>9583</v>
      </c>
      <c r="D99" s="50" t="s">
        <v>39521</v>
      </c>
      <c r="E99" s="61">
        <v>1500000</v>
      </c>
      <c r="F99" s="50" t="s">
        <v>110</v>
      </c>
    </row>
    <row r="100" spans="1:6" ht="15.75">
      <c r="A100" s="50"/>
      <c r="B100" s="2215" t="s">
        <v>662</v>
      </c>
      <c r="C100" s="2216"/>
      <c r="D100" s="50"/>
      <c r="E100" s="60"/>
      <c r="F100" s="50"/>
    </row>
    <row r="101" spans="1:6" ht="47.25">
      <c r="A101" s="50">
        <v>63</v>
      </c>
      <c r="B101" s="50" t="s">
        <v>9584</v>
      </c>
      <c r="C101" s="50" t="s">
        <v>9585</v>
      </c>
      <c r="D101" s="50" t="s">
        <v>5430</v>
      </c>
      <c r="E101" s="61">
        <v>1000000</v>
      </c>
      <c r="F101" s="50" t="s">
        <v>558</v>
      </c>
    </row>
    <row r="102" spans="1:6" ht="15.75">
      <c r="A102" s="50"/>
      <c r="B102" s="2197" t="s">
        <v>15</v>
      </c>
      <c r="C102" s="2197"/>
      <c r="D102" s="173"/>
      <c r="E102" s="587">
        <f>SUM(E34:E101)</f>
        <v>66188202.850000001</v>
      </c>
      <c r="F102" s="173"/>
    </row>
    <row r="103" spans="1:6" s="299" customFormat="1" ht="17.25" customHeight="1">
      <c r="A103" s="2168" t="s">
        <v>3665</v>
      </c>
      <c r="B103" s="2168"/>
      <c r="C103" s="2168"/>
      <c r="D103" s="2168"/>
      <c r="E103" s="2168"/>
      <c r="F103" s="2168"/>
    </row>
    <row r="104" spans="1:6" ht="69.75" customHeight="1">
      <c r="A104" s="2168" t="s">
        <v>3666</v>
      </c>
      <c r="B104" s="2168"/>
      <c r="C104" s="2168"/>
      <c r="D104" s="2168" t="s">
        <v>3667</v>
      </c>
      <c r="E104" s="2168"/>
      <c r="F104" s="2168"/>
    </row>
    <row r="105" spans="1:6" ht="87" customHeight="1">
      <c r="A105" s="2143" t="s">
        <v>20503</v>
      </c>
      <c r="B105" s="2143"/>
      <c r="C105" s="2143"/>
      <c r="D105" s="2143" t="s">
        <v>1392</v>
      </c>
      <c r="E105" s="2143"/>
      <c r="F105" s="2143"/>
    </row>
    <row r="108" spans="1:6">
      <c r="E108" s="607">
        <f>E102+E20</f>
        <v>109040875.52000001</v>
      </c>
    </row>
  </sheetData>
  <mergeCells count="24">
    <mergeCell ref="A21:C21"/>
    <mergeCell ref="A30:F30"/>
    <mergeCell ref="A1:F1"/>
    <mergeCell ref="A2:F2"/>
    <mergeCell ref="A3:F3"/>
    <mergeCell ref="B5:D5"/>
    <mergeCell ref="B15:C15"/>
    <mergeCell ref="B11:D11"/>
    <mergeCell ref="A31:F31"/>
    <mergeCell ref="B100:C100"/>
    <mergeCell ref="B17:C17"/>
    <mergeCell ref="A105:C105"/>
    <mergeCell ref="D105:F105"/>
    <mergeCell ref="B33:C33"/>
    <mergeCell ref="B35:C35"/>
    <mergeCell ref="B98:C98"/>
    <mergeCell ref="B102:C102"/>
    <mergeCell ref="D21:F21"/>
    <mergeCell ref="B37:C37"/>
    <mergeCell ref="B83:C83"/>
    <mergeCell ref="A103:F103"/>
    <mergeCell ref="A104:C104"/>
    <mergeCell ref="D104:F104"/>
    <mergeCell ref="A29:F29"/>
  </mergeCells>
  <pageMargins left="0.7" right="0.7" top="0.75" bottom="0.75" header="0.3" footer="0.3"/>
  <pageSetup orientation="landscape" r:id="rId1"/>
  <headerFooter>
    <oddFooter>Page &amp;P of &amp;N</oddFooter>
  </headerFooter>
</worksheet>
</file>

<file path=xl/worksheets/sheet267.xml><?xml version="1.0" encoding="utf-8"?>
<worksheet xmlns="http://schemas.openxmlformats.org/spreadsheetml/2006/main" xmlns:r="http://schemas.openxmlformats.org/officeDocument/2006/relationships">
  <sheetPr>
    <tabColor theme="5" tint="-0.499984740745262"/>
  </sheetPr>
  <dimension ref="A1:F88"/>
  <sheetViews>
    <sheetView topLeftCell="A28" workbookViewId="0">
      <selection activeCell="I31" sqref="I31"/>
    </sheetView>
  </sheetViews>
  <sheetFormatPr defaultRowHeight="15.75"/>
  <cols>
    <col min="1" max="1" width="7" style="342" customWidth="1"/>
    <col min="2" max="2" width="13.5703125" style="342" customWidth="1"/>
    <col min="3" max="3" width="42.42578125" style="342" customWidth="1"/>
    <col min="4" max="4" width="26.42578125" style="342" customWidth="1"/>
    <col min="5" max="5" width="21" style="391" customWidth="1"/>
    <col min="6" max="6" width="9.7109375" style="389" customWidth="1"/>
    <col min="7" max="7" width="10.28515625" style="286" bestFit="1" customWidth="1"/>
    <col min="8" max="16384" width="9.140625" style="286"/>
  </cols>
  <sheetData>
    <row r="1" spans="1:6">
      <c r="A1" s="2234" t="s">
        <v>133</v>
      </c>
      <c r="B1" s="2234"/>
      <c r="C1" s="2234"/>
      <c r="D1" s="2234"/>
      <c r="E1" s="2234"/>
      <c r="F1" s="2234"/>
    </row>
    <row r="2" spans="1:6">
      <c r="A2" s="2234" t="s">
        <v>10886</v>
      </c>
      <c r="B2" s="2234"/>
      <c r="C2" s="2234"/>
      <c r="D2" s="2234"/>
      <c r="E2" s="2234"/>
      <c r="F2" s="2234"/>
    </row>
    <row r="3" spans="1:6">
      <c r="A3" s="2234" t="s">
        <v>140</v>
      </c>
      <c r="B3" s="2234"/>
      <c r="C3" s="2234"/>
      <c r="D3" s="2234"/>
      <c r="E3" s="2234"/>
      <c r="F3" s="2234"/>
    </row>
    <row r="4" spans="1:6" ht="33" customHeight="1">
      <c r="A4" s="387" t="s">
        <v>134</v>
      </c>
      <c r="B4" s="56" t="s">
        <v>676</v>
      </c>
      <c r="C4" s="312" t="s">
        <v>463</v>
      </c>
      <c r="D4" s="56" t="s">
        <v>788</v>
      </c>
      <c r="E4" s="388" t="s">
        <v>1394</v>
      </c>
      <c r="F4" s="56" t="s">
        <v>677</v>
      </c>
    </row>
    <row r="5" spans="1:6">
      <c r="A5" s="387"/>
      <c r="B5" s="2195" t="s">
        <v>139</v>
      </c>
      <c r="C5" s="2195"/>
      <c r="D5" s="2195"/>
      <c r="E5" s="388"/>
      <c r="F5" s="56"/>
    </row>
    <row r="6" spans="1:6" ht="31.5">
      <c r="A6" s="84">
        <v>1</v>
      </c>
      <c r="B6" s="50" t="s">
        <v>1</v>
      </c>
      <c r="C6" s="50" t="s">
        <v>15056</v>
      </c>
      <c r="D6" s="50" t="s">
        <v>239</v>
      </c>
      <c r="E6" s="189">
        <v>1900000</v>
      </c>
      <c r="F6" s="159" t="s">
        <v>118</v>
      </c>
    </row>
    <row r="7" spans="1:6" ht="78.75">
      <c r="A7" s="84">
        <f>A6+1</f>
        <v>2</v>
      </c>
      <c r="B7" s="50" t="s">
        <v>467</v>
      </c>
      <c r="C7" s="50" t="s">
        <v>15057</v>
      </c>
      <c r="D7" s="50" t="s">
        <v>240</v>
      </c>
      <c r="E7" s="189">
        <v>3202655.82</v>
      </c>
      <c r="F7" s="159" t="s">
        <v>118</v>
      </c>
    </row>
    <row r="8" spans="1:6" ht="31.5">
      <c r="A8" s="84">
        <f>A7+1</f>
        <v>3</v>
      </c>
      <c r="B8" s="50" t="s">
        <v>7</v>
      </c>
      <c r="C8" s="50" t="s">
        <v>15058</v>
      </c>
      <c r="D8" s="50" t="s">
        <v>794</v>
      </c>
      <c r="E8" s="189">
        <v>30000</v>
      </c>
      <c r="F8" s="159" t="s">
        <v>118</v>
      </c>
    </row>
    <row r="9" spans="1:6" ht="31.5">
      <c r="A9" s="84">
        <f>A8+1</f>
        <v>4</v>
      </c>
      <c r="B9" s="50" t="s">
        <v>10</v>
      </c>
      <c r="C9" s="50" t="s">
        <v>15059</v>
      </c>
      <c r="D9" s="50" t="s">
        <v>580</v>
      </c>
      <c r="E9" s="189">
        <v>30000</v>
      </c>
      <c r="F9" s="159" t="s">
        <v>118</v>
      </c>
    </row>
    <row r="10" spans="1:6" ht="47.25">
      <c r="A10" s="84">
        <f>A9+1</f>
        <v>5</v>
      </c>
      <c r="B10" s="50" t="s">
        <v>12</v>
      </c>
      <c r="C10" s="50" t="s">
        <v>15060</v>
      </c>
      <c r="D10" s="50" t="s">
        <v>1914</v>
      </c>
      <c r="E10" s="189">
        <v>1368000</v>
      </c>
      <c r="F10" s="159" t="s">
        <v>118</v>
      </c>
    </row>
    <row r="11" spans="1:6">
      <c r="A11" s="84"/>
      <c r="B11" s="2173" t="s">
        <v>142</v>
      </c>
      <c r="C11" s="2174"/>
      <c r="D11" s="2175"/>
      <c r="E11" s="390"/>
      <c r="F11" s="65"/>
    </row>
    <row r="12" spans="1:6" ht="47.25">
      <c r="A12" s="84">
        <v>6</v>
      </c>
      <c r="B12" s="50" t="s">
        <v>12</v>
      </c>
      <c r="C12" s="50" t="s">
        <v>15061</v>
      </c>
      <c r="D12" s="50" t="s">
        <v>1914</v>
      </c>
      <c r="E12" s="189">
        <v>2271226.27</v>
      </c>
      <c r="F12" s="159" t="s">
        <v>118</v>
      </c>
    </row>
    <row r="13" spans="1:6" ht="63">
      <c r="A13" s="84">
        <v>7</v>
      </c>
      <c r="B13" s="50" t="s">
        <v>360</v>
      </c>
      <c r="C13" s="50" t="s">
        <v>15062</v>
      </c>
      <c r="D13" s="50" t="s">
        <v>15055</v>
      </c>
      <c r="E13" s="189">
        <v>1000000</v>
      </c>
      <c r="F13" s="159" t="s">
        <v>118</v>
      </c>
    </row>
    <row r="14" spans="1:6" ht="19.5" customHeight="1">
      <c r="A14" s="84"/>
      <c r="B14" s="2173" t="s">
        <v>207</v>
      </c>
      <c r="C14" s="2175"/>
      <c r="D14" s="84"/>
      <c r="E14" s="390"/>
      <c r="F14" s="65"/>
    </row>
    <row r="15" spans="1:6" ht="63">
      <c r="A15" s="84">
        <v>8</v>
      </c>
      <c r="B15" s="50" t="s">
        <v>475</v>
      </c>
      <c r="C15" s="50" t="s">
        <v>15063</v>
      </c>
      <c r="D15" s="50" t="s">
        <v>22</v>
      </c>
      <c r="E15" s="189">
        <v>5738993.4299999997</v>
      </c>
      <c r="F15" s="159" t="s">
        <v>118</v>
      </c>
    </row>
    <row r="16" spans="1:6">
      <c r="A16" s="84"/>
      <c r="B16" s="85" t="s">
        <v>593</v>
      </c>
      <c r="C16" s="84"/>
      <c r="D16" s="84"/>
      <c r="E16" s="390"/>
      <c r="F16" s="65"/>
    </row>
    <row r="17" spans="1:6" ht="47.25">
      <c r="A17" s="84">
        <v>9</v>
      </c>
      <c r="B17" s="50" t="s">
        <v>39</v>
      </c>
      <c r="C17" s="50" t="s">
        <v>15064</v>
      </c>
      <c r="D17" s="50" t="s">
        <v>40</v>
      </c>
      <c r="E17" s="189">
        <v>10000000</v>
      </c>
      <c r="F17" s="159" t="s">
        <v>118</v>
      </c>
    </row>
    <row r="18" spans="1:6" ht="47.25">
      <c r="A18" s="84">
        <v>10</v>
      </c>
      <c r="B18" s="50" t="s">
        <v>41</v>
      </c>
      <c r="C18" s="50" t="s">
        <v>15065</v>
      </c>
      <c r="D18" s="50" t="s">
        <v>40</v>
      </c>
      <c r="E18" s="189">
        <v>17250000</v>
      </c>
      <c r="F18" s="159" t="s">
        <v>118</v>
      </c>
    </row>
    <row r="19" spans="1:6">
      <c r="A19" s="84"/>
      <c r="B19" s="582" t="s">
        <v>15</v>
      </c>
      <c r="C19" s="279"/>
      <c r="D19" s="173"/>
      <c r="E19" s="552">
        <f>SUM(E6:E18)</f>
        <v>42790875.519999996</v>
      </c>
      <c r="F19" s="159"/>
    </row>
    <row r="20" spans="1:6">
      <c r="A20" s="84"/>
      <c r="B20" s="504"/>
      <c r="C20" s="101"/>
      <c r="D20" s="50"/>
      <c r="E20" s="189"/>
      <c r="F20" s="159"/>
    </row>
    <row r="21" spans="1:6">
      <c r="A21" s="84"/>
      <c r="B21" s="504"/>
      <c r="C21" s="101"/>
      <c r="D21" s="50"/>
      <c r="E21" s="189"/>
      <c r="F21" s="159"/>
    </row>
    <row r="22" spans="1:6">
      <c r="A22" s="84"/>
      <c r="B22" s="504"/>
      <c r="C22" s="101"/>
      <c r="D22" s="50"/>
      <c r="E22" s="189"/>
      <c r="F22" s="159"/>
    </row>
    <row r="23" spans="1:6">
      <c r="A23" s="2234" t="s">
        <v>133</v>
      </c>
      <c r="B23" s="2234"/>
      <c r="C23" s="2234"/>
      <c r="D23" s="2234"/>
      <c r="E23" s="2234"/>
      <c r="F23" s="2234"/>
    </row>
    <row r="24" spans="1:6">
      <c r="A24" s="2234" t="s">
        <v>10886</v>
      </c>
      <c r="B24" s="2234"/>
      <c r="C24" s="2234"/>
      <c r="D24" s="2234"/>
      <c r="E24" s="2234"/>
      <c r="F24" s="2234"/>
    </row>
    <row r="25" spans="1:6">
      <c r="A25" s="2234" t="s">
        <v>140</v>
      </c>
      <c r="B25" s="2234"/>
      <c r="C25" s="2234"/>
      <c r="D25" s="2234"/>
      <c r="E25" s="2234"/>
      <c r="F25" s="2234"/>
    </row>
    <row r="26" spans="1:6" ht="31.5">
      <c r="A26" s="387" t="s">
        <v>134</v>
      </c>
      <c r="B26" s="56" t="s">
        <v>676</v>
      </c>
      <c r="C26" s="312" t="s">
        <v>463</v>
      </c>
      <c r="D26" s="56" t="s">
        <v>788</v>
      </c>
      <c r="E26" s="388" t="s">
        <v>1394</v>
      </c>
      <c r="F26" s="56" t="s">
        <v>677</v>
      </c>
    </row>
    <row r="27" spans="1:6">
      <c r="A27" s="84"/>
      <c r="B27" s="2173" t="s">
        <v>810</v>
      </c>
      <c r="C27" s="2175"/>
      <c r="D27" s="84"/>
      <c r="E27" s="390"/>
      <c r="F27" s="65"/>
    </row>
    <row r="28" spans="1:6" ht="47.25">
      <c r="A28" s="84">
        <v>1</v>
      </c>
      <c r="B28" s="50" t="s">
        <v>10887</v>
      </c>
      <c r="C28" s="50" t="s">
        <v>15066</v>
      </c>
      <c r="D28" s="50" t="s">
        <v>115</v>
      </c>
      <c r="E28" s="189">
        <v>850000</v>
      </c>
      <c r="F28" s="159" t="s">
        <v>4</v>
      </c>
    </row>
    <row r="29" spans="1:6" ht="47.25">
      <c r="A29" s="84">
        <v>2</v>
      </c>
      <c r="B29" s="50" t="s">
        <v>10888</v>
      </c>
      <c r="C29" s="50" t="s">
        <v>15067</v>
      </c>
      <c r="D29" s="50" t="s">
        <v>42391</v>
      </c>
      <c r="E29" s="189">
        <v>1200000</v>
      </c>
      <c r="F29" s="159" t="s">
        <v>4</v>
      </c>
    </row>
    <row r="30" spans="1:6" ht="47.25">
      <c r="A30" s="84">
        <v>3</v>
      </c>
      <c r="B30" s="50" t="s">
        <v>10889</v>
      </c>
      <c r="C30" s="50" t="s">
        <v>15068</v>
      </c>
      <c r="D30" s="50" t="s">
        <v>10890</v>
      </c>
      <c r="E30" s="189">
        <v>300000</v>
      </c>
      <c r="F30" s="159" t="s">
        <v>4</v>
      </c>
    </row>
    <row r="31" spans="1:6" ht="63">
      <c r="A31" s="84">
        <v>4</v>
      </c>
      <c r="B31" s="50" t="s">
        <v>10891</v>
      </c>
      <c r="C31" s="50" t="s">
        <v>15069</v>
      </c>
      <c r="D31" s="50" t="s">
        <v>115</v>
      </c>
      <c r="E31" s="189">
        <v>850000</v>
      </c>
      <c r="F31" s="159" t="s">
        <v>4</v>
      </c>
    </row>
    <row r="32" spans="1:6" ht="47.25">
      <c r="A32" s="84">
        <v>5</v>
      </c>
      <c r="B32" s="50" t="s">
        <v>10892</v>
      </c>
      <c r="C32" s="50" t="s">
        <v>15070</v>
      </c>
      <c r="D32" s="50" t="s">
        <v>115</v>
      </c>
      <c r="E32" s="189">
        <v>850000</v>
      </c>
      <c r="F32" s="159" t="s">
        <v>4</v>
      </c>
    </row>
    <row r="33" spans="1:6" ht="63">
      <c r="A33" s="84">
        <v>6</v>
      </c>
      <c r="B33" s="50" t="s">
        <v>10893</v>
      </c>
      <c r="C33" s="50" t="s">
        <v>15071</v>
      </c>
      <c r="D33" s="50" t="s">
        <v>42392</v>
      </c>
      <c r="E33" s="189">
        <v>800000</v>
      </c>
      <c r="F33" s="159" t="s">
        <v>4</v>
      </c>
    </row>
    <row r="34" spans="1:6" ht="47.25">
      <c r="A34" s="84">
        <v>7</v>
      </c>
      <c r="B34" s="50" t="s">
        <v>10894</v>
      </c>
      <c r="C34" s="50" t="s">
        <v>15072</v>
      </c>
      <c r="D34" s="50" t="s">
        <v>115</v>
      </c>
      <c r="E34" s="189">
        <v>850000</v>
      </c>
      <c r="F34" s="159" t="s">
        <v>4</v>
      </c>
    </row>
    <row r="35" spans="1:6" ht="47.25">
      <c r="A35" s="84">
        <v>8</v>
      </c>
      <c r="B35" s="50" t="s">
        <v>10895</v>
      </c>
      <c r="C35" s="50" t="s">
        <v>15073</v>
      </c>
      <c r="D35" s="50" t="s">
        <v>10890</v>
      </c>
      <c r="E35" s="189">
        <v>300000</v>
      </c>
      <c r="F35" s="159" t="s">
        <v>4</v>
      </c>
    </row>
    <row r="36" spans="1:6" ht="47.25">
      <c r="A36" s="84">
        <v>9</v>
      </c>
      <c r="B36" s="50" t="s">
        <v>9308</v>
      </c>
      <c r="C36" s="50" t="s">
        <v>15074</v>
      </c>
      <c r="D36" s="50" t="s">
        <v>115</v>
      </c>
      <c r="E36" s="189">
        <v>850000</v>
      </c>
      <c r="F36" s="159" t="s">
        <v>4</v>
      </c>
    </row>
    <row r="37" spans="1:6" ht="47.25">
      <c r="A37" s="84">
        <v>10</v>
      </c>
      <c r="B37" s="50" t="s">
        <v>10896</v>
      </c>
      <c r="C37" s="50" t="s">
        <v>15075</v>
      </c>
      <c r="D37" s="50" t="s">
        <v>10897</v>
      </c>
      <c r="E37" s="189">
        <v>1500000</v>
      </c>
      <c r="F37" s="159" t="s">
        <v>4</v>
      </c>
    </row>
    <row r="38" spans="1:6" ht="63">
      <c r="A38" s="84">
        <v>11</v>
      </c>
      <c r="B38" s="50" t="s">
        <v>10898</v>
      </c>
      <c r="C38" s="50" t="s">
        <v>15076</v>
      </c>
      <c r="D38" s="50" t="s">
        <v>42393</v>
      </c>
      <c r="E38" s="189">
        <v>500000</v>
      </c>
      <c r="F38" s="159" t="s">
        <v>4</v>
      </c>
    </row>
    <row r="39" spans="1:6" ht="47.25">
      <c r="A39" s="84">
        <v>12</v>
      </c>
      <c r="B39" s="50" t="s">
        <v>10899</v>
      </c>
      <c r="C39" s="50" t="s">
        <v>15077</v>
      </c>
      <c r="D39" s="50" t="s">
        <v>115</v>
      </c>
      <c r="E39" s="189">
        <v>850000</v>
      </c>
      <c r="F39" s="159" t="s">
        <v>4</v>
      </c>
    </row>
    <row r="40" spans="1:6" ht="47.25">
      <c r="A40" s="84">
        <v>13</v>
      </c>
      <c r="B40" s="50" t="s">
        <v>10900</v>
      </c>
      <c r="C40" s="50" t="s">
        <v>15078</v>
      </c>
      <c r="D40" s="50" t="s">
        <v>115</v>
      </c>
      <c r="E40" s="189">
        <v>850000</v>
      </c>
      <c r="F40" s="159" t="s">
        <v>4</v>
      </c>
    </row>
    <row r="41" spans="1:6" ht="47.25">
      <c r="A41" s="84">
        <v>14</v>
      </c>
      <c r="B41" s="50" t="s">
        <v>10901</v>
      </c>
      <c r="C41" s="50" t="s">
        <v>15079</v>
      </c>
      <c r="D41" s="50" t="s">
        <v>10902</v>
      </c>
      <c r="E41" s="189">
        <v>2000000</v>
      </c>
      <c r="F41" s="159" t="s">
        <v>4</v>
      </c>
    </row>
    <row r="42" spans="1:6" ht="47.25">
      <c r="A42" s="84">
        <v>15</v>
      </c>
      <c r="B42" s="50" t="s">
        <v>10903</v>
      </c>
      <c r="C42" s="50" t="s">
        <v>15080</v>
      </c>
      <c r="D42" s="50" t="s">
        <v>115</v>
      </c>
      <c r="E42" s="189">
        <v>850000</v>
      </c>
      <c r="F42" s="159" t="s">
        <v>4</v>
      </c>
    </row>
    <row r="43" spans="1:6" ht="63">
      <c r="A43" s="84">
        <v>16</v>
      </c>
      <c r="B43" s="50" t="s">
        <v>10904</v>
      </c>
      <c r="C43" s="50" t="s">
        <v>15081</v>
      </c>
      <c r="D43" s="50" t="s">
        <v>42394</v>
      </c>
      <c r="E43" s="189">
        <v>650000</v>
      </c>
      <c r="F43" s="159" t="s">
        <v>4</v>
      </c>
    </row>
    <row r="44" spans="1:6" ht="47.25">
      <c r="A44" s="84">
        <v>17</v>
      </c>
      <c r="B44" s="50" t="s">
        <v>1835</v>
      </c>
      <c r="C44" s="50" t="s">
        <v>15082</v>
      </c>
      <c r="D44" s="50" t="s">
        <v>10890</v>
      </c>
      <c r="E44" s="189">
        <v>300000</v>
      </c>
      <c r="F44" s="159" t="s">
        <v>4</v>
      </c>
    </row>
    <row r="45" spans="1:6" ht="47.25">
      <c r="A45" s="84">
        <v>18</v>
      </c>
      <c r="B45" s="50" t="s">
        <v>6726</v>
      </c>
      <c r="C45" s="50" t="s">
        <v>15083</v>
      </c>
      <c r="D45" s="50" t="s">
        <v>42395</v>
      </c>
      <c r="E45" s="189">
        <v>500000</v>
      </c>
      <c r="F45" s="159" t="s">
        <v>4</v>
      </c>
    </row>
    <row r="46" spans="1:6" ht="47.25">
      <c r="A46" s="84">
        <v>19</v>
      </c>
      <c r="B46" s="50" t="s">
        <v>10905</v>
      </c>
      <c r="C46" s="50" t="s">
        <v>15084</v>
      </c>
      <c r="D46" s="50" t="s">
        <v>115</v>
      </c>
      <c r="E46" s="189">
        <v>850000</v>
      </c>
      <c r="F46" s="159" t="s">
        <v>4</v>
      </c>
    </row>
    <row r="47" spans="1:6" ht="47.25">
      <c r="A47" s="84">
        <v>20</v>
      </c>
      <c r="B47" s="50" t="s">
        <v>10064</v>
      </c>
      <c r="C47" s="50" t="s">
        <v>15085</v>
      </c>
      <c r="D47" s="50" t="s">
        <v>115</v>
      </c>
      <c r="E47" s="189">
        <v>850000</v>
      </c>
      <c r="F47" s="159" t="s">
        <v>4</v>
      </c>
    </row>
    <row r="48" spans="1:6" ht="47.25">
      <c r="A48" s="84">
        <v>21</v>
      </c>
      <c r="B48" s="50" t="s">
        <v>10906</v>
      </c>
      <c r="C48" s="50" t="s">
        <v>15086</v>
      </c>
      <c r="D48" s="50" t="s">
        <v>10890</v>
      </c>
      <c r="E48" s="189">
        <v>300000</v>
      </c>
      <c r="F48" s="159" t="s">
        <v>4</v>
      </c>
    </row>
    <row r="49" spans="1:6" ht="94.5">
      <c r="A49" s="84">
        <v>22</v>
      </c>
      <c r="B49" s="50" t="s">
        <v>10907</v>
      </c>
      <c r="C49" s="50" t="s">
        <v>15087</v>
      </c>
      <c r="D49" s="50" t="s">
        <v>42396</v>
      </c>
      <c r="E49" s="189">
        <v>2400000</v>
      </c>
      <c r="F49" s="159" t="s">
        <v>110</v>
      </c>
    </row>
    <row r="50" spans="1:6" ht="47.25">
      <c r="A50" s="84">
        <v>23</v>
      </c>
      <c r="B50" s="50" t="s">
        <v>10908</v>
      </c>
      <c r="C50" s="50" t="s">
        <v>15088</v>
      </c>
      <c r="D50" s="50" t="s">
        <v>115</v>
      </c>
      <c r="E50" s="189">
        <v>850000</v>
      </c>
      <c r="F50" s="159" t="s">
        <v>4</v>
      </c>
    </row>
    <row r="51" spans="1:6" ht="47.25">
      <c r="A51" s="84">
        <v>24</v>
      </c>
      <c r="B51" s="50" t="s">
        <v>10909</v>
      </c>
      <c r="C51" s="50" t="s">
        <v>15089</v>
      </c>
      <c r="D51" s="50" t="s">
        <v>72</v>
      </c>
      <c r="E51" s="189">
        <v>1700000</v>
      </c>
      <c r="F51" s="159" t="s">
        <v>4</v>
      </c>
    </row>
    <row r="52" spans="1:6" ht="63">
      <c r="A52" s="84">
        <v>25</v>
      </c>
      <c r="B52" s="50" t="s">
        <v>10910</v>
      </c>
      <c r="C52" s="50" t="s">
        <v>15090</v>
      </c>
      <c r="D52" s="50" t="s">
        <v>115</v>
      </c>
      <c r="E52" s="189">
        <v>850000</v>
      </c>
      <c r="F52" s="159" t="s">
        <v>4</v>
      </c>
    </row>
    <row r="53" spans="1:6" ht="47.25">
      <c r="A53" s="84">
        <v>26</v>
      </c>
      <c r="B53" s="50" t="s">
        <v>10911</v>
      </c>
      <c r="C53" s="50" t="s">
        <v>15091</v>
      </c>
      <c r="D53" s="50" t="s">
        <v>42397</v>
      </c>
      <c r="E53" s="189">
        <v>800000</v>
      </c>
      <c r="F53" s="159" t="s">
        <v>4</v>
      </c>
    </row>
    <row r="54" spans="1:6" ht="47.25">
      <c r="A54" s="84">
        <v>27</v>
      </c>
      <c r="B54" s="50" t="s">
        <v>10912</v>
      </c>
      <c r="C54" s="50" t="s">
        <v>15092</v>
      </c>
      <c r="D54" s="50" t="s">
        <v>115</v>
      </c>
      <c r="E54" s="189">
        <v>850000</v>
      </c>
      <c r="F54" s="159" t="s">
        <v>4</v>
      </c>
    </row>
    <row r="55" spans="1:6" ht="47.25">
      <c r="A55" s="84">
        <v>28</v>
      </c>
      <c r="B55" s="50" t="s">
        <v>10913</v>
      </c>
      <c r="C55" s="50" t="s">
        <v>15093</v>
      </c>
      <c r="D55" s="50" t="s">
        <v>115</v>
      </c>
      <c r="E55" s="189">
        <v>850000</v>
      </c>
      <c r="F55" s="159" t="s">
        <v>4</v>
      </c>
    </row>
    <row r="56" spans="1:6" ht="63">
      <c r="A56" s="84">
        <v>29</v>
      </c>
      <c r="B56" s="50" t="s">
        <v>10914</v>
      </c>
      <c r="C56" s="50" t="s">
        <v>15094</v>
      </c>
      <c r="D56" s="50" t="s">
        <v>115</v>
      </c>
      <c r="E56" s="189">
        <v>850000</v>
      </c>
      <c r="F56" s="159" t="s">
        <v>4</v>
      </c>
    </row>
    <row r="57" spans="1:6">
      <c r="A57" s="84"/>
      <c r="B57" s="2173" t="s">
        <v>535</v>
      </c>
      <c r="C57" s="2175"/>
      <c r="D57" s="84"/>
      <c r="E57" s="390"/>
      <c r="F57" s="65"/>
    </row>
    <row r="58" spans="1:6" ht="47.25">
      <c r="A58" s="50">
        <v>30</v>
      </c>
      <c r="B58" s="51" t="s">
        <v>15052</v>
      </c>
      <c r="C58" s="51" t="s">
        <v>15095</v>
      </c>
      <c r="D58" s="51" t="s">
        <v>10915</v>
      </c>
      <c r="E58" s="193">
        <v>1500000</v>
      </c>
      <c r="F58" s="160" t="s">
        <v>4</v>
      </c>
    </row>
    <row r="59" spans="1:6" ht="47.25">
      <c r="A59" s="50">
        <v>31</v>
      </c>
      <c r="B59" s="51" t="s">
        <v>10916</v>
      </c>
      <c r="C59" s="51" t="s">
        <v>15096</v>
      </c>
      <c r="D59" s="50" t="s">
        <v>115</v>
      </c>
      <c r="E59" s="193">
        <v>850000</v>
      </c>
      <c r="F59" s="160" t="s">
        <v>4</v>
      </c>
    </row>
    <row r="60" spans="1:6" ht="47.25">
      <c r="A60" s="50">
        <v>32</v>
      </c>
      <c r="B60" s="51" t="s">
        <v>10917</v>
      </c>
      <c r="C60" s="51" t="s">
        <v>15097</v>
      </c>
      <c r="D60" s="51" t="s">
        <v>10918</v>
      </c>
      <c r="E60" s="193">
        <v>2500000</v>
      </c>
      <c r="F60" s="160" t="s">
        <v>4</v>
      </c>
    </row>
    <row r="61" spans="1:6" ht="47.25">
      <c r="A61" s="50">
        <v>33</v>
      </c>
      <c r="B61" s="51" t="s">
        <v>10917</v>
      </c>
      <c r="C61" s="51" t="s">
        <v>15098</v>
      </c>
      <c r="D61" s="50" t="s">
        <v>115</v>
      </c>
      <c r="E61" s="193">
        <v>850000</v>
      </c>
      <c r="F61" s="160" t="s">
        <v>4</v>
      </c>
    </row>
    <row r="62" spans="1:6" ht="78.75">
      <c r="A62" s="50">
        <v>34</v>
      </c>
      <c r="B62" s="51" t="s">
        <v>10919</v>
      </c>
      <c r="C62" s="51" t="s">
        <v>15099</v>
      </c>
      <c r="D62" s="51" t="s">
        <v>10920</v>
      </c>
      <c r="E62" s="193">
        <v>2000000</v>
      </c>
      <c r="F62" s="160" t="s">
        <v>4</v>
      </c>
    </row>
    <row r="63" spans="1:6" ht="63">
      <c r="A63" s="50">
        <v>35</v>
      </c>
      <c r="B63" s="51" t="s">
        <v>10921</v>
      </c>
      <c r="C63" s="51" t="s">
        <v>15100</v>
      </c>
      <c r="D63" s="51" t="s">
        <v>42398</v>
      </c>
      <c r="E63" s="193">
        <v>650000</v>
      </c>
      <c r="F63" s="160" t="s">
        <v>4</v>
      </c>
    </row>
    <row r="64" spans="1:6" ht="47.25">
      <c r="A64" s="50">
        <v>36</v>
      </c>
      <c r="B64" s="51" t="s">
        <v>10922</v>
      </c>
      <c r="C64" s="51" t="s">
        <v>15101</v>
      </c>
      <c r="D64" s="51" t="s">
        <v>10915</v>
      </c>
      <c r="E64" s="193">
        <v>1500000</v>
      </c>
      <c r="F64" s="160" t="s">
        <v>4</v>
      </c>
    </row>
    <row r="65" spans="1:6" ht="47.25">
      <c r="A65" s="50">
        <v>37</v>
      </c>
      <c r="B65" s="51" t="s">
        <v>10923</v>
      </c>
      <c r="C65" s="51" t="s">
        <v>15102</v>
      </c>
      <c r="D65" s="51" t="s">
        <v>10924</v>
      </c>
      <c r="E65" s="193">
        <v>5000000</v>
      </c>
      <c r="F65" s="160" t="s">
        <v>4</v>
      </c>
    </row>
    <row r="66" spans="1:6" ht="94.5">
      <c r="A66" s="50">
        <v>38</v>
      </c>
      <c r="B66" s="51" t="s">
        <v>10925</v>
      </c>
      <c r="C66" s="51" t="s">
        <v>15103</v>
      </c>
      <c r="D66" s="51" t="s">
        <v>42399</v>
      </c>
      <c r="E66" s="193">
        <v>5200000</v>
      </c>
      <c r="F66" s="160" t="s">
        <v>110</v>
      </c>
    </row>
    <row r="67" spans="1:6" ht="47.25">
      <c r="A67" s="50">
        <v>39</v>
      </c>
      <c r="B67" s="51" t="s">
        <v>10926</v>
      </c>
      <c r="C67" s="51" t="s">
        <v>15104</v>
      </c>
      <c r="D67" s="50" t="s">
        <v>115</v>
      </c>
      <c r="E67" s="193">
        <v>850000</v>
      </c>
      <c r="F67" s="160" t="s">
        <v>4</v>
      </c>
    </row>
    <row r="68" spans="1:6" ht="31.5">
      <c r="A68" s="50">
        <v>40</v>
      </c>
      <c r="B68" s="51" t="s">
        <v>10927</v>
      </c>
      <c r="C68" s="51" t="s">
        <v>15105</v>
      </c>
      <c r="D68" s="51" t="s">
        <v>42400</v>
      </c>
      <c r="E68" s="193">
        <v>2000000</v>
      </c>
      <c r="F68" s="160" t="s">
        <v>4</v>
      </c>
    </row>
    <row r="69" spans="1:6" ht="47.25">
      <c r="A69" s="50">
        <v>41</v>
      </c>
      <c r="B69" s="51" t="s">
        <v>10928</v>
      </c>
      <c r="C69" s="51" t="s">
        <v>15106</v>
      </c>
      <c r="D69" s="50" t="s">
        <v>115</v>
      </c>
      <c r="E69" s="193">
        <v>850000</v>
      </c>
      <c r="F69" s="160" t="s">
        <v>4</v>
      </c>
    </row>
    <row r="70" spans="1:6" ht="63">
      <c r="A70" s="50">
        <v>42</v>
      </c>
      <c r="B70" s="51" t="s">
        <v>10929</v>
      </c>
      <c r="C70" s="51" t="s">
        <v>15107</v>
      </c>
      <c r="D70" s="51" t="s">
        <v>10930</v>
      </c>
      <c r="E70" s="193">
        <v>1000000</v>
      </c>
      <c r="F70" s="160" t="s">
        <v>110</v>
      </c>
    </row>
    <row r="71" spans="1:6" ht="78.75">
      <c r="A71" s="50">
        <v>43</v>
      </c>
      <c r="B71" s="51" t="s">
        <v>10931</v>
      </c>
      <c r="C71" s="51" t="s">
        <v>15108</v>
      </c>
      <c r="D71" s="51" t="s">
        <v>42401</v>
      </c>
      <c r="E71" s="193">
        <v>800000</v>
      </c>
      <c r="F71" s="160" t="s">
        <v>110</v>
      </c>
    </row>
    <row r="72" spans="1:6" ht="47.25">
      <c r="A72" s="50">
        <v>44</v>
      </c>
      <c r="B72" s="51" t="s">
        <v>10932</v>
      </c>
      <c r="C72" s="51" t="s">
        <v>15109</v>
      </c>
      <c r="D72" s="51" t="s">
        <v>10915</v>
      </c>
      <c r="E72" s="193">
        <v>1500000</v>
      </c>
      <c r="F72" s="160" t="s">
        <v>4</v>
      </c>
    </row>
    <row r="73" spans="1:6" ht="47.25">
      <c r="A73" s="50">
        <v>45</v>
      </c>
      <c r="B73" s="51" t="s">
        <v>10933</v>
      </c>
      <c r="C73" s="51" t="s">
        <v>15110</v>
      </c>
      <c r="D73" s="51" t="s">
        <v>10934</v>
      </c>
      <c r="E73" s="193">
        <v>1000000</v>
      </c>
      <c r="F73" s="160" t="s">
        <v>4</v>
      </c>
    </row>
    <row r="74" spans="1:6">
      <c r="A74" s="84"/>
      <c r="B74" s="2171" t="s">
        <v>6358</v>
      </c>
      <c r="C74" s="2171"/>
      <c r="D74" s="84"/>
      <c r="E74" s="390"/>
      <c r="F74" s="65"/>
    </row>
    <row r="75" spans="1:6" ht="63">
      <c r="A75" s="84">
        <v>46</v>
      </c>
      <c r="B75" s="50" t="s">
        <v>10935</v>
      </c>
      <c r="C75" s="50" t="s">
        <v>15111</v>
      </c>
      <c r="D75" s="50" t="s">
        <v>10936</v>
      </c>
      <c r="E75" s="189">
        <v>2000000</v>
      </c>
      <c r="F75" s="159" t="s">
        <v>4</v>
      </c>
    </row>
    <row r="76" spans="1:6">
      <c r="A76" s="84"/>
      <c r="B76" s="85" t="s">
        <v>662</v>
      </c>
      <c r="C76" s="84"/>
      <c r="D76" s="84"/>
      <c r="E76" s="390"/>
      <c r="F76" s="65"/>
    </row>
    <row r="77" spans="1:6" ht="94.5">
      <c r="A77" s="84">
        <v>47</v>
      </c>
      <c r="B77" s="50" t="s">
        <v>15053</v>
      </c>
      <c r="C77" s="50" t="s">
        <v>15112</v>
      </c>
      <c r="D77" s="50" t="s">
        <v>42402</v>
      </c>
      <c r="E77" s="189">
        <v>500000</v>
      </c>
      <c r="F77" s="159" t="s">
        <v>110</v>
      </c>
    </row>
    <row r="78" spans="1:6" ht="110.25">
      <c r="A78" s="84">
        <v>48</v>
      </c>
      <c r="B78" s="50" t="s">
        <v>10937</v>
      </c>
      <c r="C78" s="50" t="s">
        <v>15113</v>
      </c>
      <c r="D78" s="50" t="s">
        <v>42403</v>
      </c>
      <c r="E78" s="189">
        <v>1700000</v>
      </c>
      <c r="F78" s="159" t="s">
        <v>110</v>
      </c>
    </row>
    <row r="79" spans="1:6" ht="47.25">
      <c r="A79" s="84">
        <v>49</v>
      </c>
      <c r="B79" s="50" t="s">
        <v>10938</v>
      </c>
      <c r="C79" s="50" t="s">
        <v>15114</v>
      </c>
      <c r="D79" s="50" t="s">
        <v>15054</v>
      </c>
      <c r="E79" s="189">
        <v>6000000</v>
      </c>
      <c r="F79" s="159" t="s">
        <v>4</v>
      </c>
    </row>
    <row r="80" spans="1:6" s="170" customFormat="1" ht="362.25">
      <c r="A80" s="84">
        <v>50</v>
      </c>
      <c r="B80" s="147" t="s">
        <v>581</v>
      </c>
      <c r="C80" s="107" t="s">
        <v>15115</v>
      </c>
      <c r="D80" s="147" t="s">
        <v>42404</v>
      </c>
      <c r="E80" s="189">
        <v>1000000</v>
      </c>
      <c r="F80" s="66" t="s">
        <v>4</v>
      </c>
    </row>
    <row r="81" spans="1:6">
      <c r="A81" s="84"/>
      <c r="B81" s="85" t="s">
        <v>555</v>
      </c>
      <c r="C81" s="84"/>
      <c r="D81" s="84"/>
      <c r="E81" s="390"/>
      <c r="F81" s="65"/>
    </row>
    <row r="82" spans="1:6" ht="94.5">
      <c r="A82" s="84">
        <v>51</v>
      </c>
      <c r="B82" s="50" t="s">
        <v>591</v>
      </c>
      <c r="C82" s="51" t="s">
        <v>15116</v>
      </c>
      <c r="D82" s="51" t="s">
        <v>24</v>
      </c>
      <c r="E82" s="189">
        <v>1000000</v>
      </c>
      <c r="F82" s="65" t="s">
        <v>118</v>
      </c>
    </row>
    <row r="83" spans="1:6">
      <c r="A83" s="84"/>
      <c r="B83" s="2171" t="s">
        <v>15</v>
      </c>
      <c r="C83" s="2171"/>
      <c r="D83" s="2171"/>
      <c r="E83" s="388">
        <v>66250000</v>
      </c>
      <c r="F83" s="65"/>
    </row>
    <row r="84" spans="1:6" ht="87.75" customHeight="1">
      <c r="A84" s="2143" t="s">
        <v>42405</v>
      </c>
      <c r="B84" s="2143"/>
      <c r="C84" s="2143"/>
      <c r="D84" s="2143" t="s">
        <v>172</v>
      </c>
      <c r="E84" s="2143"/>
      <c r="F84" s="2143"/>
    </row>
    <row r="88" spans="1:6">
      <c r="E88" s="391">
        <f>E83+E19</f>
        <v>109040875.52</v>
      </c>
    </row>
  </sheetData>
  <mergeCells count="15">
    <mergeCell ref="A1:F1"/>
    <mergeCell ref="A2:F2"/>
    <mergeCell ref="A3:F3"/>
    <mergeCell ref="B5:D5"/>
    <mergeCell ref="B57:C57"/>
    <mergeCell ref="B74:C74"/>
    <mergeCell ref="B11:D11"/>
    <mergeCell ref="B14:C14"/>
    <mergeCell ref="B83:D83"/>
    <mergeCell ref="A84:C84"/>
    <mergeCell ref="D84:F84"/>
    <mergeCell ref="A23:F23"/>
    <mergeCell ref="A24:F24"/>
    <mergeCell ref="A25:F25"/>
    <mergeCell ref="B27:C27"/>
  </mergeCells>
  <pageMargins left="0.7" right="0.7" top="0.75" bottom="0.75" header="0.3" footer="0.3"/>
  <pageSetup orientation="landscape" r:id="rId1"/>
  <headerFooter>
    <oddFooter>Page &amp;P of &amp;N</oddFooter>
  </headerFooter>
</worksheet>
</file>

<file path=xl/worksheets/sheet268.xml><?xml version="1.0" encoding="utf-8"?>
<worksheet xmlns="http://schemas.openxmlformats.org/spreadsheetml/2006/main" xmlns:r="http://schemas.openxmlformats.org/officeDocument/2006/relationships">
  <sheetPr>
    <tabColor theme="5" tint="-0.499984740745262"/>
  </sheetPr>
  <dimension ref="A1:F93"/>
  <sheetViews>
    <sheetView topLeftCell="A17" workbookViewId="0">
      <selection activeCell="G31" sqref="G31"/>
    </sheetView>
  </sheetViews>
  <sheetFormatPr defaultRowHeight="15"/>
  <cols>
    <col min="1" max="1" width="7.42578125" style="12" customWidth="1"/>
    <col min="2" max="2" width="20.85546875" style="12" customWidth="1"/>
    <col min="3" max="3" width="42.140625" style="12" customWidth="1"/>
    <col min="4" max="4" width="36.5703125" style="12" customWidth="1"/>
    <col min="5" max="5" width="21.28515625" style="553" customWidth="1"/>
    <col min="6" max="6" width="13" style="12" customWidth="1"/>
    <col min="7" max="16384" width="9.140625" style="12"/>
  </cols>
  <sheetData>
    <row r="1" spans="1:6" s="2" customFormat="1" ht="18.95" customHeight="1">
      <c r="A1" s="2164" t="s">
        <v>133</v>
      </c>
      <c r="B1" s="2164"/>
      <c r="C1" s="2164"/>
      <c r="D1" s="2164"/>
      <c r="E1" s="2164"/>
      <c r="F1" s="2164"/>
    </row>
    <row r="2" spans="1:6" s="2" customFormat="1" ht="18.95" customHeight="1">
      <c r="A2" s="2164" t="s">
        <v>32574</v>
      </c>
      <c r="B2" s="2164"/>
      <c r="C2" s="2164"/>
      <c r="D2" s="2164"/>
      <c r="E2" s="2164"/>
      <c r="F2" s="2164"/>
    </row>
    <row r="3" spans="1:6" s="2" customFormat="1" ht="18.600000000000001" customHeight="1">
      <c r="A3" s="2164" t="s">
        <v>140</v>
      </c>
      <c r="B3" s="2164"/>
      <c r="C3" s="2164"/>
      <c r="D3" s="2164"/>
      <c r="E3" s="2164"/>
      <c r="F3" s="2164"/>
    </row>
    <row r="4" spans="1:6" s="2" customFormat="1" ht="23.25" customHeight="1">
      <c r="A4" s="762" t="s">
        <v>134</v>
      </c>
      <c r="B4" s="280" t="s">
        <v>676</v>
      </c>
      <c r="C4" s="762" t="s">
        <v>463</v>
      </c>
      <c r="D4" s="762" t="s">
        <v>788</v>
      </c>
      <c r="E4" s="610" t="s">
        <v>3371</v>
      </c>
      <c r="F4" s="762" t="s">
        <v>677</v>
      </c>
    </row>
    <row r="5" spans="1:6" s="2" customFormat="1" ht="18.95" customHeight="1">
      <c r="A5" s="5"/>
      <c r="B5" s="2140" t="s">
        <v>139</v>
      </c>
      <c r="C5" s="2140"/>
      <c r="D5" s="2140"/>
      <c r="E5" s="119"/>
      <c r="F5" s="120"/>
    </row>
    <row r="6" spans="1:6" ht="26.25" customHeight="1">
      <c r="A6" s="49">
        <v>1</v>
      </c>
      <c r="B6" s="50" t="s">
        <v>1</v>
      </c>
      <c r="C6" s="50" t="s">
        <v>32575</v>
      </c>
      <c r="D6" s="50" t="s">
        <v>239</v>
      </c>
      <c r="E6" s="1413">
        <v>2640000</v>
      </c>
      <c r="F6" s="50" t="s">
        <v>118</v>
      </c>
    </row>
    <row r="7" spans="1:6" s="1372" customFormat="1" ht="35.25" customHeight="1">
      <c r="A7" s="49">
        <v>2</v>
      </c>
      <c r="B7" s="50" t="s">
        <v>12</v>
      </c>
      <c r="C7" s="50" t="s">
        <v>32576</v>
      </c>
      <c r="D7" s="50" t="s">
        <v>14</v>
      </c>
      <c r="E7" s="1413">
        <v>1348000</v>
      </c>
      <c r="F7" s="50" t="s">
        <v>118</v>
      </c>
    </row>
    <row r="8" spans="1:6" s="1372" customFormat="1" ht="65.25" customHeight="1">
      <c r="A8" s="49">
        <v>3</v>
      </c>
      <c r="B8" s="50" t="s">
        <v>5</v>
      </c>
      <c r="C8" s="50" t="s">
        <v>32577</v>
      </c>
      <c r="D8" s="50" t="s">
        <v>792</v>
      </c>
      <c r="E8" s="1413">
        <v>1800000</v>
      </c>
      <c r="F8" s="50" t="s">
        <v>118</v>
      </c>
    </row>
    <row r="9" spans="1:6" s="1372" customFormat="1" ht="33" customHeight="1">
      <c r="A9" s="49">
        <v>4</v>
      </c>
      <c r="B9" s="50" t="s">
        <v>32578</v>
      </c>
      <c r="C9" s="50" t="s">
        <v>32579</v>
      </c>
      <c r="D9" s="50" t="s">
        <v>32580</v>
      </c>
      <c r="E9" s="1413">
        <v>554452.43999999994</v>
      </c>
      <c r="F9" s="50" t="s">
        <v>118</v>
      </c>
    </row>
    <row r="10" spans="1:6" ht="21.75" customHeight="1">
      <c r="A10" s="49">
        <v>5</v>
      </c>
      <c r="B10" s="50" t="s">
        <v>7</v>
      </c>
      <c r="C10" s="50" t="s">
        <v>32581</v>
      </c>
      <c r="D10" s="50" t="s">
        <v>9</v>
      </c>
      <c r="E10" s="1413">
        <v>100000</v>
      </c>
      <c r="F10" s="50" t="s">
        <v>118</v>
      </c>
    </row>
    <row r="11" spans="1:6" s="1372" customFormat="1" ht="21" customHeight="1">
      <c r="A11" s="49">
        <v>6</v>
      </c>
      <c r="B11" s="50" t="s">
        <v>10</v>
      </c>
      <c r="C11" s="50" t="s">
        <v>32582</v>
      </c>
      <c r="D11" s="50" t="s">
        <v>175</v>
      </c>
      <c r="E11" s="1413">
        <v>100000</v>
      </c>
      <c r="F11" s="50" t="s">
        <v>118</v>
      </c>
    </row>
    <row r="12" spans="1:6" s="1372" customFormat="1" ht="18" customHeight="1">
      <c r="A12" s="49"/>
      <c r="B12" s="2172" t="s">
        <v>3161</v>
      </c>
      <c r="C12" s="2172"/>
      <c r="D12" s="50"/>
      <c r="E12" s="782"/>
      <c r="F12" s="50"/>
    </row>
    <row r="13" spans="1:6" ht="47.25">
      <c r="A13" s="49">
        <v>7</v>
      </c>
      <c r="B13" s="50" t="s">
        <v>467</v>
      </c>
      <c r="C13" s="50" t="s">
        <v>32583</v>
      </c>
      <c r="D13" s="50" t="s">
        <v>686</v>
      </c>
      <c r="E13" s="1413">
        <v>1200000</v>
      </c>
      <c r="F13" s="50" t="s">
        <v>118</v>
      </c>
    </row>
    <row r="14" spans="1:6" s="1372" customFormat="1" ht="31.5">
      <c r="A14" s="49">
        <v>8</v>
      </c>
      <c r="B14" s="50" t="s">
        <v>12</v>
      </c>
      <c r="C14" s="50" t="s">
        <v>32584</v>
      </c>
      <c r="D14" s="50" t="s">
        <v>14</v>
      </c>
      <c r="E14" s="1413">
        <v>1000000</v>
      </c>
      <c r="F14" s="50" t="s">
        <v>118</v>
      </c>
    </row>
    <row r="15" spans="1:6" ht="47.25">
      <c r="A15" s="49">
        <v>9</v>
      </c>
      <c r="B15" s="50" t="s">
        <v>13461</v>
      </c>
      <c r="C15" s="50" t="s">
        <v>32585</v>
      </c>
      <c r="D15" s="50" t="s">
        <v>1736</v>
      </c>
      <c r="E15" s="1413">
        <v>1071226.26</v>
      </c>
      <c r="F15" s="50" t="s">
        <v>118</v>
      </c>
    </row>
    <row r="16" spans="1:6" ht="15.75">
      <c r="A16" s="49"/>
      <c r="B16" s="2172" t="s">
        <v>207</v>
      </c>
      <c r="C16" s="2172"/>
      <c r="D16" s="50"/>
      <c r="E16" s="782"/>
      <c r="F16" s="50"/>
    </row>
    <row r="17" spans="1:6" s="1372" customFormat="1" ht="47.25">
      <c r="A17" s="49">
        <v>10</v>
      </c>
      <c r="B17" s="50" t="s">
        <v>475</v>
      </c>
      <c r="C17" s="50" t="s">
        <v>32586</v>
      </c>
      <c r="D17" s="50" t="s">
        <v>196</v>
      </c>
      <c r="E17" s="1413">
        <v>5738993.4500000002</v>
      </c>
      <c r="F17" s="50" t="s">
        <v>118</v>
      </c>
    </row>
    <row r="18" spans="1:6" s="1405" customFormat="1" ht="15.75">
      <c r="A18" s="49"/>
      <c r="B18" s="2172" t="s">
        <v>593</v>
      </c>
      <c r="C18" s="2172"/>
      <c r="D18" s="51"/>
      <c r="E18" s="782"/>
      <c r="F18" s="50"/>
    </row>
    <row r="19" spans="1:6" s="1405" customFormat="1" ht="31.5">
      <c r="A19" s="49">
        <v>11</v>
      </c>
      <c r="B19" s="50" t="s">
        <v>39</v>
      </c>
      <c r="C19" s="50" t="s">
        <v>32590</v>
      </c>
      <c r="D19" s="50" t="s">
        <v>264</v>
      </c>
      <c r="E19" s="153">
        <v>32164306.43</v>
      </c>
      <c r="F19" s="50" t="s">
        <v>118</v>
      </c>
    </row>
    <row r="20" spans="1:6" s="1405" customFormat="1" ht="31.5">
      <c r="A20" s="49">
        <v>12</v>
      </c>
      <c r="B20" s="50" t="s">
        <v>596</v>
      </c>
      <c r="C20" s="50" t="s">
        <v>32591</v>
      </c>
      <c r="D20" s="50" t="s">
        <v>264</v>
      </c>
      <c r="E20" s="153">
        <v>6000000</v>
      </c>
      <c r="F20" s="50" t="s">
        <v>118</v>
      </c>
    </row>
    <row r="21" spans="1:6" s="1405" customFormat="1" ht="15.75">
      <c r="A21" s="49"/>
      <c r="B21" s="50"/>
      <c r="C21" s="50"/>
      <c r="D21" s="50"/>
      <c r="E21" s="1413">
        <f>SUM(E6:E20)</f>
        <v>53716978.579999998</v>
      </c>
      <c r="F21" s="50"/>
    </row>
    <row r="22" spans="1:6" s="1405" customFormat="1" ht="15.75">
      <c r="A22" s="49"/>
      <c r="B22" s="50"/>
      <c r="C22" s="50"/>
      <c r="D22" s="50"/>
      <c r="E22" s="1413"/>
      <c r="F22" s="50"/>
    </row>
    <row r="23" spans="1:6" s="1405" customFormat="1" ht="15.75">
      <c r="A23" s="49"/>
      <c r="B23" s="50"/>
      <c r="C23" s="50"/>
      <c r="D23" s="50"/>
      <c r="E23" s="1413"/>
      <c r="F23" s="50"/>
    </row>
    <row r="24" spans="1:6" s="1405" customFormat="1" ht="15.75">
      <c r="A24" s="49"/>
      <c r="B24" s="50"/>
      <c r="C24" s="50"/>
      <c r="D24" s="50"/>
      <c r="E24" s="1413"/>
      <c r="F24" s="50"/>
    </row>
    <row r="25" spans="1:6" s="1405" customFormat="1" ht="15.75">
      <c r="A25" s="49"/>
      <c r="B25" s="50"/>
      <c r="C25" s="50"/>
      <c r="D25" s="50"/>
      <c r="E25" s="1413"/>
      <c r="F25" s="50"/>
    </row>
    <row r="26" spans="1:6" s="1405" customFormat="1" ht="15.75">
      <c r="A26" s="49"/>
      <c r="B26" s="50"/>
      <c r="C26" s="50"/>
      <c r="D26" s="50"/>
      <c r="E26" s="1413"/>
      <c r="F26" s="50"/>
    </row>
    <row r="27" spans="1:6" s="1405" customFormat="1" ht="15.75">
      <c r="A27" s="2164" t="s">
        <v>133</v>
      </c>
      <c r="B27" s="2164"/>
      <c r="C27" s="2164"/>
      <c r="D27" s="2164"/>
      <c r="E27" s="2164"/>
      <c r="F27" s="2164"/>
    </row>
    <row r="28" spans="1:6" s="1405" customFormat="1" ht="15.75">
      <c r="A28" s="2164" t="s">
        <v>32574</v>
      </c>
      <c r="B28" s="2164"/>
      <c r="C28" s="2164"/>
      <c r="D28" s="2164"/>
      <c r="E28" s="2164"/>
      <c r="F28" s="2164"/>
    </row>
    <row r="29" spans="1:6" s="1405" customFormat="1" ht="15.75">
      <c r="A29" s="2164" t="s">
        <v>140</v>
      </c>
      <c r="B29" s="2164"/>
      <c r="C29" s="2164"/>
      <c r="D29" s="2164"/>
      <c r="E29" s="2164"/>
      <c r="F29" s="2164"/>
    </row>
    <row r="30" spans="1:6" s="1405" customFormat="1" ht="15.75">
      <c r="A30" s="762" t="s">
        <v>134</v>
      </c>
      <c r="B30" s="280" t="s">
        <v>676</v>
      </c>
      <c r="C30" s="762" t="s">
        <v>463</v>
      </c>
      <c r="D30" s="762" t="s">
        <v>788</v>
      </c>
      <c r="E30" s="610" t="s">
        <v>3371</v>
      </c>
      <c r="F30" s="762" t="s">
        <v>677</v>
      </c>
    </row>
    <row r="31" spans="1:6" s="1372" customFormat="1" ht="15.75">
      <c r="A31" s="49"/>
      <c r="B31" s="2172" t="s">
        <v>555</v>
      </c>
      <c r="C31" s="2172"/>
      <c r="D31" s="50"/>
      <c r="E31" s="782"/>
      <c r="F31" s="50"/>
    </row>
    <row r="32" spans="1:6" ht="63">
      <c r="A32" s="49">
        <v>1</v>
      </c>
      <c r="B32" s="51" t="s">
        <v>32587</v>
      </c>
      <c r="C32" s="50" t="s">
        <v>32588</v>
      </c>
      <c r="D32" s="51" t="s">
        <v>24</v>
      </c>
      <c r="E32" s="1413">
        <v>2180817.5099999998</v>
      </c>
      <c r="F32" s="50" t="s">
        <v>118</v>
      </c>
    </row>
    <row r="33" spans="1:6" ht="15.75">
      <c r="A33" s="49"/>
      <c r="B33" s="2198" t="s">
        <v>4345</v>
      </c>
      <c r="C33" s="2198"/>
      <c r="D33" s="51"/>
      <c r="E33" s="782"/>
      <c r="F33" s="50"/>
    </row>
    <row r="34" spans="1:6" s="1372" customFormat="1" ht="157.5" customHeight="1">
      <c r="A34" s="49">
        <v>2</v>
      </c>
      <c r="B34" s="50" t="s">
        <v>8214</v>
      </c>
      <c r="C34" s="51" t="s">
        <v>32589</v>
      </c>
      <c r="D34" s="51" t="s">
        <v>33396</v>
      </c>
      <c r="E34" s="1413">
        <v>2180817.5099999998</v>
      </c>
      <c r="F34" s="50" t="s">
        <v>118</v>
      </c>
    </row>
    <row r="35" spans="1:6" ht="15.75">
      <c r="A35" s="49"/>
      <c r="B35" s="2172" t="s">
        <v>810</v>
      </c>
      <c r="C35" s="2172"/>
      <c r="D35" s="50"/>
      <c r="E35" s="294"/>
      <c r="F35" s="50"/>
    </row>
    <row r="36" spans="1:6" ht="31.5">
      <c r="A36" s="49">
        <v>3</v>
      </c>
      <c r="B36" s="50" t="s">
        <v>32592</v>
      </c>
      <c r="C36" s="50" t="s">
        <v>32593</v>
      </c>
      <c r="D36" s="50" t="s">
        <v>115</v>
      </c>
      <c r="E36" s="1413">
        <v>500000</v>
      </c>
      <c r="F36" s="50" t="s">
        <v>4</v>
      </c>
    </row>
    <row r="37" spans="1:6" ht="47.25">
      <c r="A37" s="49">
        <v>4</v>
      </c>
      <c r="B37" s="50" t="s">
        <v>32594</v>
      </c>
      <c r="C37" s="50" t="s">
        <v>32595</v>
      </c>
      <c r="D37" s="50" t="s">
        <v>32596</v>
      </c>
      <c r="E37" s="1413">
        <v>500000</v>
      </c>
      <c r="F37" s="50" t="s">
        <v>4</v>
      </c>
    </row>
    <row r="38" spans="1:6" ht="31.5" customHeight="1">
      <c r="A38" s="49">
        <v>5</v>
      </c>
      <c r="B38" s="50" t="s">
        <v>32597</v>
      </c>
      <c r="C38" s="50" t="s">
        <v>32598</v>
      </c>
      <c r="D38" s="50" t="s">
        <v>115</v>
      </c>
      <c r="E38" s="1413">
        <v>500000</v>
      </c>
      <c r="F38" s="50" t="s">
        <v>4</v>
      </c>
    </row>
    <row r="39" spans="1:6" ht="31.5">
      <c r="A39" s="49">
        <v>6</v>
      </c>
      <c r="B39" s="50" t="s">
        <v>32599</v>
      </c>
      <c r="C39" s="50" t="s">
        <v>32600</v>
      </c>
      <c r="D39" s="50" t="s">
        <v>115</v>
      </c>
      <c r="E39" s="1413">
        <v>500000</v>
      </c>
      <c r="F39" s="50" t="s">
        <v>763</v>
      </c>
    </row>
    <row r="40" spans="1:6" ht="31.5">
      <c r="A40" s="49">
        <v>7</v>
      </c>
      <c r="B40" s="50" t="s">
        <v>32601</v>
      </c>
      <c r="C40" s="50" t="s">
        <v>32602</v>
      </c>
      <c r="D40" s="50" t="s">
        <v>72</v>
      </c>
      <c r="E40" s="1413">
        <v>2000000</v>
      </c>
      <c r="F40" s="50" t="s">
        <v>763</v>
      </c>
    </row>
    <row r="41" spans="1:6" ht="31.5">
      <c r="A41" s="49">
        <v>8</v>
      </c>
      <c r="B41" s="50" t="s">
        <v>32603</v>
      </c>
      <c r="C41" s="50" t="s">
        <v>32604</v>
      </c>
      <c r="D41" s="50" t="s">
        <v>72</v>
      </c>
      <c r="E41" s="1413">
        <v>1000000</v>
      </c>
      <c r="F41" s="50" t="s">
        <v>763</v>
      </c>
    </row>
    <row r="42" spans="1:6" ht="31.5">
      <c r="A42" s="49">
        <v>9</v>
      </c>
      <c r="B42" s="50" t="s">
        <v>32605</v>
      </c>
      <c r="C42" s="50" t="s">
        <v>32606</v>
      </c>
      <c r="D42" s="50" t="s">
        <v>115</v>
      </c>
      <c r="E42" s="1413">
        <v>500000</v>
      </c>
      <c r="F42" s="50" t="s">
        <v>763</v>
      </c>
    </row>
    <row r="43" spans="1:6" ht="31.5">
      <c r="A43" s="49">
        <v>10</v>
      </c>
      <c r="B43" s="50" t="s">
        <v>32607</v>
      </c>
      <c r="C43" s="50" t="s">
        <v>32608</v>
      </c>
      <c r="D43" s="50" t="s">
        <v>115</v>
      </c>
      <c r="E43" s="1413">
        <v>500000</v>
      </c>
      <c r="F43" s="50" t="s">
        <v>4</v>
      </c>
    </row>
    <row r="44" spans="1:6" ht="31.5">
      <c r="A44" s="49">
        <v>11</v>
      </c>
      <c r="B44" s="50" t="s">
        <v>32609</v>
      </c>
      <c r="C44" s="50" t="s">
        <v>32610</v>
      </c>
      <c r="D44" s="50" t="s">
        <v>72</v>
      </c>
      <c r="E44" s="1413">
        <v>1000000</v>
      </c>
      <c r="F44" s="50" t="s">
        <v>4</v>
      </c>
    </row>
    <row r="45" spans="1:6" ht="47.25">
      <c r="A45" s="49">
        <v>12</v>
      </c>
      <c r="B45" s="50" t="s">
        <v>32611</v>
      </c>
      <c r="C45" s="50" t="s">
        <v>32612</v>
      </c>
      <c r="D45" s="50" t="s">
        <v>32596</v>
      </c>
      <c r="E45" s="1413">
        <v>500000</v>
      </c>
      <c r="F45" s="50" t="s">
        <v>4</v>
      </c>
    </row>
    <row r="46" spans="1:6" ht="47.25">
      <c r="A46" s="49">
        <v>13</v>
      </c>
      <c r="B46" s="50" t="s">
        <v>32613</v>
      </c>
      <c r="C46" s="50" t="s">
        <v>32614</v>
      </c>
      <c r="D46" s="50" t="s">
        <v>32596</v>
      </c>
      <c r="E46" s="1413">
        <v>500000</v>
      </c>
      <c r="F46" s="50" t="s">
        <v>763</v>
      </c>
    </row>
    <row r="47" spans="1:6" ht="31.5">
      <c r="A47" s="49">
        <v>14</v>
      </c>
      <c r="B47" s="50" t="s">
        <v>32615</v>
      </c>
      <c r="C47" s="50" t="s">
        <v>32616</v>
      </c>
      <c r="D47" s="50" t="s">
        <v>115</v>
      </c>
      <c r="E47" s="1413">
        <v>500000</v>
      </c>
      <c r="F47" s="50" t="s">
        <v>763</v>
      </c>
    </row>
    <row r="48" spans="1:6" ht="47.25">
      <c r="A48" s="49">
        <v>15</v>
      </c>
      <c r="B48" s="50" t="s">
        <v>32617</v>
      </c>
      <c r="C48" s="50" t="s">
        <v>32618</v>
      </c>
      <c r="D48" s="50" t="s">
        <v>32596</v>
      </c>
      <c r="E48" s="1413">
        <v>500000</v>
      </c>
      <c r="F48" s="50" t="s">
        <v>763</v>
      </c>
    </row>
    <row r="49" spans="1:6" ht="63">
      <c r="A49" s="49">
        <v>16</v>
      </c>
      <c r="B49" s="50" t="s">
        <v>32619</v>
      </c>
      <c r="C49" s="50" t="s">
        <v>32620</v>
      </c>
      <c r="D49" s="50" t="s">
        <v>32621</v>
      </c>
      <c r="E49" s="1413">
        <v>500000</v>
      </c>
      <c r="F49" s="50" t="s">
        <v>4</v>
      </c>
    </row>
    <row r="50" spans="1:6" ht="31.5">
      <c r="A50" s="49">
        <v>17</v>
      </c>
      <c r="B50" s="50" t="s">
        <v>32622</v>
      </c>
      <c r="C50" s="50" t="s">
        <v>32623</v>
      </c>
      <c r="D50" s="50" t="s">
        <v>115</v>
      </c>
      <c r="E50" s="1413">
        <v>500000</v>
      </c>
      <c r="F50" s="50" t="s">
        <v>4</v>
      </c>
    </row>
    <row r="51" spans="1:6" ht="31.5">
      <c r="A51" s="49">
        <v>18</v>
      </c>
      <c r="B51" s="50" t="s">
        <v>32624</v>
      </c>
      <c r="C51" s="50" t="s">
        <v>32625</v>
      </c>
      <c r="D51" s="50" t="s">
        <v>72</v>
      </c>
      <c r="E51" s="1413">
        <v>1000000</v>
      </c>
      <c r="F51" s="50" t="s">
        <v>4</v>
      </c>
    </row>
    <row r="52" spans="1:6" ht="31.5">
      <c r="A52" s="49">
        <v>19</v>
      </c>
      <c r="B52" s="50" t="s">
        <v>32626</v>
      </c>
      <c r="C52" s="50" t="s">
        <v>32627</v>
      </c>
      <c r="D52" s="50" t="s">
        <v>115</v>
      </c>
      <c r="E52" s="1413">
        <v>500000</v>
      </c>
      <c r="F52" s="50" t="s">
        <v>763</v>
      </c>
    </row>
    <row r="53" spans="1:6" ht="31.5">
      <c r="A53" s="49">
        <v>20</v>
      </c>
      <c r="B53" s="50" t="s">
        <v>32628</v>
      </c>
      <c r="C53" s="50" t="s">
        <v>32629</v>
      </c>
      <c r="D53" s="50" t="s">
        <v>115</v>
      </c>
      <c r="E53" s="1413">
        <v>500000</v>
      </c>
      <c r="F53" s="50" t="s">
        <v>763</v>
      </c>
    </row>
    <row r="54" spans="1:6" ht="31.5">
      <c r="A54" s="49">
        <v>21</v>
      </c>
      <c r="B54" s="50" t="s">
        <v>32630</v>
      </c>
      <c r="C54" s="50" t="s">
        <v>32631</v>
      </c>
      <c r="D54" s="50" t="s">
        <v>115</v>
      </c>
      <c r="E54" s="1413">
        <v>500000</v>
      </c>
      <c r="F54" s="50" t="s">
        <v>763</v>
      </c>
    </row>
    <row r="55" spans="1:6" ht="31.5">
      <c r="A55" s="49">
        <v>22</v>
      </c>
      <c r="B55" s="50" t="s">
        <v>32632</v>
      </c>
      <c r="C55" s="50" t="s">
        <v>32633</v>
      </c>
      <c r="D55" s="50" t="s">
        <v>69</v>
      </c>
      <c r="E55" s="1413">
        <v>1000000</v>
      </c>
      <c r="F55" s="50" t="s">
        <v>4</v>
      </c>
    </row>
    <row r="56" spans="1:6" ht="31.5">
      <c r="A56" s="49">
        <v>23</v>
      </c>
      <c r="B56" s="50" t="s">
        <v>32634</v>
      </c>
      <c r="C56" s="50" t="s">
        <v>32635</v>
      </c>
      <c r="D56" s="50" t="s">
        <v>115</v>
      </c>
      <c r="E56" s="1413">
        <v>500000</v>
      </c>
      <c r="F56" s="50" t="s">
        <v>4</v>
      </c>
    </row>
    <row r="57" spans="1:6" ht="31.5">
      <c r="A57" s="49">
        <v>24</v>
      </c>
      <c r="B57" s="50" t="s">
        <v>32636</v>
      </c>
      <c r="C57" s="50" t="s">
        <v>32637</v>
      </c>
      <c r="D57" s="50" t="s">
        <v>115</v>
      </c>
      <c r="E57" s="1413">
        <v>500000</v>
      </c>
      <c r="F57" s="50" t="s">
        <v>4</v>
      </c>
    </row>
    <row r="58" spans="1:6" ht="31.5">
      <c r="A58" s="49">
        <v>25</v>
      </c>
      <c r="B58" s="50" t="s">
        <v>32638</v>
      </c>
      <c r="C58" s="50" t="s">
        <v>32639</v>
      </c>
      <c r="D58" s="50" t="s">
        <v>115</v>
      </c>
      <c r="E58" s="1413">
        <v>500000</v>
      </c>
      <c r="F58" s="50" t="s">
        <v>763</v>
      </c>
    </row>
    <row r="59" spans="1:6" ht="47.25">
      <c r="A59" s="49">
        <v>26</v>
      </c>
      <c r="B59" s="50" t="s">
        <v>32640</v>
      </c>
      <c r="C59" s="50" t="s">
        <v>32641</v>
      </c>
      <c r="D59" s="50" t="s">
        <v>32642</v>
      </c>
      <c r="E59" s="1413">
        <v>1500000</v>
      </c>
      <c r="F59" s="50" t="s">
        <v>763</v>
      </c>
    </row>
    <row r="60" spans="1:6" ht="31.5">
      <c r="A60" s="49">
        <v>27</v>
      </c>
      <c r="B60" s="50" t="s">
        <v>32643</v>
      </c>
      <c r="C60" s="50" t="s">
        <v>32644</v>
      </c>
      <c r="D60" s="50" t="s">
        <v>115</v>
      </c>
      <c r="E60" s="1413">
        <v>462261.92</v>
      </c>
      <c r="F60" s="50" t="s">
        <v>763</v>
      </c>
    </row>
    <row r="61" spans="1:6" ht="31.5">
      <c r="A61" s="49">
        <v>28</v>
      </c>
      <c r="B61" s="50" t="s">
        <v>32645</v>
      </c>
      <c r="C61" s="50" t="s">
        <v>32646</v>
      </c>
      <c r="D61" s="50" t="s">
        <v>115</v>
      </c>
      <c r="E61" s="1413">
        <v>500000</v>
      </c>
      <c r="F61" s="50" t="s">
        <v>763</v>
      </c>
    </row>
    <row r="62" spans="1:6" ht="15.75">
      <c r="A62" s="49"/>
      <c r="B62" s="2172" t="s">
        <v>535</v>
      </c>
      <c r="C62" s="2172"/>
      <c r="D62" s="50"/>
      <c r="E62" s="782"/>
      <c r="F62" s="50"/>
    </row>
    <row r="63" spans="1:6" ht="47.25">
      <c r="A63" s="49">
        <v>29</v>
      </c>
      <c r="B63" s="50" t="s">
        <v>32647</v>
      </c>
      <c r="C63" s="50" t="s">
        <v>32648</v>
      </c>
      <c r="D63" s="50" t="s">
        <v>32649</v>
      </c>
      <c r="E63" s="1413">
        <v>500000</v>
      </c>
      <c r="F63" s="50" t="s">
        <v>763</v>
      </c>
    </row>
    <row r="64" spans="1:6" ht="31.5">
      <c r="A64" s="49">
        <v>30</v>
      </c>
      <c r="B64" s="50" t="s">
        <v>32650</v>
      </c>
      <c r="C64" s="50" t="s">
        <v>32651</v>
      </c>
      <c r="D64" s="50" t="s">
        <v>895</v>
      </c>
      <c r="E64" s="1413">
        <v>6500000</v>
      </c>
      <c r="F64" s="50" t="s">
        <v>763</v>
      </c>
    </row>
    <row r="65" spans="1:6" ht="31.5">
      <c r="A65" s="49">
        <v>31</v>
      </c>
      <c r="B65" s="50" t="s">
        <v>32652</v>
      </c>
      <c r="C65" s="50" t="s">
        <v>32653</v>
      </c>
      <c r="D65" s="50" t="s">
        <v>72</v>
      </c>
      <c r="E65" s="1413">
        <v>1000000</v>
      </c>
      <c r="F65" s="50" t="s">
        <v>763</v>
      </c>
    </row>
    <row r="66" spans="1:6" ht="31.5">
      <c r="A66" s="49">
        <v>32</v>
      </c>
      <c r="B66" s="50" t="s">
        <v>32654</v>
      </c>
      <c r="C66" s="50" t="s">
        <v>32655</v>
      </c>
      <c r="D66" s="50" t="s">
        <v>115</v>
      </c>
      <c r="E66" s="1413">
        <v>500000</v>
      </c>
      <c r="F66" s="50" t="s">
        <v>4</v>
      </c>
    </row>
    <row r="67" spans="1:6" ht="31.5">
      <c r="A67" s="49">
        <v>33</v>
      </c>
      <c r="B67" s="50" t="s">
        <v>32656</v>
      </c>
      <c r="C67" s="50" t="s">
        <v>32657</v>
      </c>
      <c r="D67" s="50" t="s">
        <v>32658</v>
      </c>
      <c r="E67" s="1413">
        <v>2500000</v>
      </c>
      <c r="F67" s="50" t="s">
        <v>4</v>
      </c>
    </row>
    <row r="68" spans="1:6" ht="31.5">
      <c r="A68" s="49">
        <v>34</v>
      </c>
      <c r="B68" s="50" t="s">
        <v>32659</v>
      </c>
      <c r="C68" s="50" t="s">
        <v>32660</v>
      </c>
      <c r="D68" s="50" t="s">
        <v>895</v>
      </c>
      <c r="E68" s="1413">
        <v>6500000</v>
      </c>
      <c r="F68" s="50" t="s">
        <v>4</v>
      </c>
    </row>
    <row r="69" spans="1:6" ht="31.5">
      <c r="A69" s="49">
        <v>35</v>
      </c>
      <c r="B69" s="50" t="s">
        <v>32661</v>
      </c>
      <c r="C69" s="50" t="s">
        <v>32662</v>
      </c>
      <c r="D69" s="50" t="s">
        <v>115</v>
      </c>
      <c r="E69" s="1413">
        <v>500000</v>
      </c>
      <c r="F69" s="50" t="s">
        <v>4</v>
      </c>
    </row>
    <row r="70" spans="1:6" ht="15.75">
      <c r="A70" s="49"/>
      <c r="B70" s="2172" t="s">
        <v>662</v>
      </c>
      <c r="C70" s="2172"/>
      <c r="D70" s="50"/>
      <c r="E70" s="782"/>
      <c r="F70" s="50"/>
    </row>
    <row r="71" spans="1:6" ht="31.5">
      <c r="A71" s="49">
        <v>36</v>
      </c>
      <c r="B71" s="50" t="s">
        <v>32663</v>
      </c>
      <c r="C71" s="50" t="s">
        <v>32664</v>
      </c>
      <c r="D71" s="50" t="s">
        <v>32665</v>
      </c>
      <c r="E71" s="1413">
        <v>3000000</v>
      </c>
      <c r="F71" s="50" t="s">
        <v>763</v>
      </c>
    </row>
    <row r="72" spans="1:6" ht="47.25">
      <c r="A72" s="49">
        <v>37</v>
      </c>
      <c r="B72" s="50" t="s">
        <v>32666</v>
      </c>
      <c r="C72" s="50" t="s">
        <v>32667</v>
      </c>
      <c r="D72" s="50" t="s">
        <v>32668</v>
      </c>
      <c r="E72" s="1413">
        <v>2000000</v>
      </c>
      <c r="F72" s="50" t="s">
        <v>763</v>
      </c>
    </row>
    <row r="73" spans="1:6" ht="63">
      <c r="A73" s="49">
        <v>38</v>
      </c>
      <c r="B73" s="50" t="s">
        <v>32669</v>
      </c>
      <c r="C73" s="50" t="s">
        <v>32670</v>
      </c>
      <c r="D73" s="50" t="s">
        <v>32671</v>
      </c>
      <c r="E73" s="1413">
        <v>500000</v>
      </c>
      <c r="F73" s="50" t="s">
        <v>763</v>
      </c>
    </row>
    <row r="74" spans="1:6" ht="15.75">
      <c r="A74" s="49"/>
      <c r="B74" s="2172" t="s">
        <v>3680</v>
      </c>
      <c r="C74" s="2172"/>
      <c r="D74" s="50"/>
      <c r="E74" s="782"/>
      <c r="F74" s="50"/>
    </row>
    <row r="75" spans="1:6" ht="63">
      <c r="A75" s="49">
        <v>39</v>
      </c>
      <c r="B75" s="50" t="s">
        <v>32678</v>
      </c>
      <c r="C75" s="50" t="s">
        <v>32679</v>
      </c>
      <c r="D75" s="50" t="s">
        <v>32680</v>
      </c>
      <c r="E75" s="1413">
        <v>2000000</v>
      </c>
      <c r="F75" s="50" t="s">
        <v>4</v>
      </c>
    </row>
    <row r="76" spans="1:6" ht="78.75">
      <c r="A76" s="49">
        <v>40</v>
      </c>
      <c r="B76" s="50" t="s">
        <v>33397</v>
      </c>
      <c r="C76" s="50" t="s">
        <v>32681</v>
      </c>
      <c r="D76" s="50" t="s">
        <v>32682</v>
      </c>
      <c r="E76" s="1413">
        <v>2000000</v>
      </c>
      <c r="F76" s="50" t="s">
        <v>4</v>
      </c>
    </row>
    <row r="77" spans="1:6" ht="15.75">
      <c r="A77" s="49"/>
      <c r="B77" s="2172" t="s">
        <v>15</v>
      </c>
      <c r="C77" s="2172"/>
      <c r="D77" s="2172"/>
      <c r="E77" s="1240">
        <f>SUM(E32:E76)</f>
        <v>49323896.939999998</v>
      </c>
      <c r="F77" s="50"/>
    </row>
    <row r="78" spans="1:6" ht="75.75" customHeight="1">
      <c r="A78" s="2143" t="s">
        <v>33951</v>
      </c>
      <c r="B78" s="2143"/>
      <c r="C78" s="2143"/>
      <c r="D78" s="2143" t="s">
        <v>172</v>
      </c>
      <c r="E78" s="2143"/>
      <c r="F78" s="2143"/>
    </row>
    <row r="88" spans="1:6" ht="31.5">
      <c r="A88" s="49">
        <v>51</v>
      </c>
      <c r="B88" s="50" t="s">
        <v>32672</v>
      </c>
      <c r="C88" s="50" t="s">
        <v>32673</v>
      </c>
      <c r="D88" s="50" t="s">
        <v>32674</v>
      </c>
      <c r="E88" s="1413">
        <v>2000000</v>
      </c>
      <c r="F88" s="50" t="s">
        <v>4</v>
      </c>
    </row>
    <row r="89" spans="1:6" ht="31.5">
      <c r="A89" s="49">
        <v>52</v>
      </c>
      <c r="B89" s="50" t="s">
        <v>32675</v>
      </c>
      <c r="C89" s="50" t="s">
        <v>32676</v>
      </c>
      <c r="D89" s="50" t="s">
        <v>32677</v>
      </c>
      <c r="E89" s="1413">
        <v>4000000</v>
      </c>
      <c r="F89" s="50" t="s">
        <v>763</v>
      </c>
    </row>
    <row r="90" spans="1:6">
      <c r="E90" s="553">
        <f>SUM(E88:E89)</f>
        <v>6000000</v>
      </c>
    </row>
    <row r="93" spans="1:6">
      <c r="E93" s="553">
        <f>E90+E77+E21</f>
        <v>109040875.52</v>
      </c>
    </row>
  </sheetData>
  <mergeCells count="19">
    <mergeCell ref="B74:C74"/>
    <mergeCell ref="B77:D77"/>
    <mergeCell ref="A78:C78"/>
    <mergeCell ref="D78:F78"/>
    <mergeCell ref="B31:C31"/>
    <mergeCell ref="B33:C33"/>
    <mergeCell ref="B35:C35"/>
    <mergeCell ref="B62:C62"/>
    <mergeCell ref="B70:C70"/>
    <mergeCell ref="A27:F27"/>
    <mergeCell ref="A28:F28"/>
    <mergeCell ref="A29:F29"/>
    <mergeCell ref="A1:F1"/>
    <mergeCell ref="A2:F2"/>
    <mergeCell ref="A3:F3"/>
    <mergeCell ref="B5:D5"/>
    <mergeCell ref="B12:C12"/>
    <mergeCell ref="B16:C16"/>
    <mergeCell ref="B18:C18"/>
  </mergeCells>
  <pageMargins left="0.7" right="0.7" top="0.75" bottom="0.75" header="0.3" footer="0.3"/>
</worksheet>
</file>

<file path=xl/worksheets/sheet269.xml><?xml version="1.0" encoding="utf-8"?>
<worksheet xmlns="http://schemas.openxmlformats.org/spreadsheetml/2006/main" xmlns:r="http://schemas.openxmlformats.org/officeDocument/2006/relationships">
  <sheetPr>
    <tabColor theme="5" tint="-0.499984740745262"/>
  </sheetPr>
  <dimension ref="A1:K136"/>
  <sheetViews>
    <sheetView topLeftCell="A97" workbookViewId="0">
      <selection activeCell="H98" sqref="H98"/>
    </sheetView>
  </sheetViews>
  <sheetFormatPr defaultRowHeight="15.75"/>
  <cols>
    <col min="1" max="1" width="7.140625" style="89" customWidth="1"/>
    <col min="2" max="2" width="16.5703125" style="89" customWidth="1"/>
    <col min="3" max="3" width="42.140625" style="89" customWidth="1"/>
    <col min="4" max="4" width="23.28515625" style="89" customWidth="1"/>
    <col min="5" max="5" width="21.28515625" style="260" customWidth="1"/>
    <col min="6" max="6" width="12" style="262" customWidth="1"/>
    <col min="7" max="7" width="25.7109375" style="1501" customWidth="1"/>
    <col min="8" max="16384" width="9.140625" style="1501"/>
  </cols>
  <sheetData>
    <row r="1" spans="1:7">
      <c r="A1" s="2197" t="s">
        <v>11134</v>
      </c>
      <c r="B1" s="2197"/>
      <c r="C1" s="2197"/>
      <c r="D1" s="2197"/>
      <c r="E1" s="2197"/>
      <c r="F1" s="2197"/>
      <c r="G1" s="286"/>
    </row>
    <row r="2" spans="1:7">
      <c r="A2" s="2197" t="s">
        <v>34800</v>
      </c>
      <c r="B2" s="2197"/>
      <c r="C2" s="2197"/>
      <c r="D2" s="2197"/>
      <c r="E2" s="2197"/>
      <c r="F2" s="2197"/>
      <c r="G2" s="286"/>
    </row>
    <row r="3" spans="1:7">
      <c r="A3" s="2197" t="s">
        <v>6436</v>
      </c>
      <c r="B3" s="2197"/>
      <c r="C3" s="2197"/>
      <c r="D3" s="2197"/>
      <c r="E3" s="2197"/>
      <c r="F3" s="2197"/>
      <c r="G3" s="286"/>
    </row>
    <row r="4" spans="1:7" ht="31.5">
      <c r="A4" s="173" t="s">
        <v>134</v>
      </c>
      <c r="B4" s="173" t="s">
        <v>135</v>
      </c>
      <c r="C4" s="173" t="s">
        <v>0</v>
      </c>
      <c r="D4" s="173" t="s">
        <v>136</v>
      </c>
      <c r="E4" s="468" t="s">
        <v>11136</v>
      </c>
      <c r="F4" s="253" t="s">
        <v>1646</v>
      </c>
      <c r="G4" s="286"/>
    </row>
    <row r="5" spans="1:7" ht="15" customHeight="1">
      <c r="A5" s="173"/>
      <c r="B5" s="2215" t="s">
        <v>139</v>
      </c>
      <c r="C5" s="2216"/>
      <c r="D5" s="173"/>
      <c r="E5" s="468"/>
      <c r="F5" s="253"/>
      <c r="G5" s="286"/>
    </row>
    <row r="6" spans="1:7" ht="31.5">
      <c r="A6" s="50">
        <v>1</v>
      </c>
      <c r="B6" s="50" t="s">
        <v>1</v>
      </c>
      <c r="C6" s="51" t="s">
        <v>34801</v>
      </c>
      <c r="D6" s="50" t="s">
        <v>3</v>
      </c>
      <c r="E6" s="153">
        <v>2980782</v>
      </c>
      <c r="F6" s="159" t="s">
        <v>118</v>
      </c>
      <c r="G6" s="286"/>
    </row>
    <row r="7" spans="1:7" ht="94.5" customHeight="1">
      <c r="A7" s="50">
        <f>1+A6</f>
        <v>2</v>
      </c>
      <c r="B7" s="50" t="s">
        <v>799</v>
      </c>
      <c r="C7" s="51" t="s">
        <v>34802</v>
      </c>
      <c r="D7" s="50" t="s">
        <v>34803</v>
      </c>
      <c r="E7" s="153">
        <v>1503530.5</v>
      </c>
      <c r="F7" s="159" t="s">
        <v>118</v>
      </c>
      <c r="G7" s="286"/>
    </row>
    <row r="8" spans="1:7" ht="31.5">
      <c r="A8" s="50">
        <f t="shared" ref="A8:A16" si="0">1+A7</f>
        <v>3</v>
      </c>
      <c r="B8" s="50" t="s">
        <v>7</v>
      </c>
      <c r="C8" s="51" t="s">
        <v>34804</v>
      </c>
      <c r="D8" s="50" t="s">
        <v>32018</v>
      </c>
      <c r="E8" s="153">
        <v>19200</v>
      </c>
      <c r="F8" s="159" t="s">
        <v>118</v>
      </c>
      <c r="G8" s="286"/>
    </row>
    <row r="9" spans="1:7" ht="54" customHeight="1">
      <c r="A9" s="50">
        <f t="shared" si="0"/>
        <v>4</v>
      </c>
      <c r="B9" s="50" t="s">
        <v>219</v>
      </c>
      <c r="C9" s="51" t="s">
        <v>34805</v>
      </c>
      <c r="D9" s="50" t="s">
        <v>34806</v>
      </c>
      <c r="E9" s="153">
        <v>2000000</v>
      </c>
      <c r="F9" s="159" t="s">
        <v>118</v>
      </c>
      <c r="G9" s="286"/>
    </row>
    <row r="10" spans="1:7">
      <c r="A10" s="50"/>
      <c r="B10" s="2172" t="s">
        <v>142</v>
      </c>
      <c r="C10" s="2172"/>
      <c r="D10" s="50"/>
      <c r="E10" s="294"/>
      <c r="F10" s="159"/>
      <c r="G10" s="286"/>
    </row>
    <row r="11" spans="1:7" ht="47.25">
      <c r="A11" s="50">
        <v>5</v>
      </c>
      <c r="B11" s="50" t="s">
        <v>219</v>
      </c>
      <c r="C11" s="51" t="s">
        <v>34807</v>
      </c>
      <c r="D11" s="50" t="s">
        <v>34808</v>
      </c>
      <c r="E11" s="153">
        <v>2000000</v>
      </c>
      <c r="F11" s="159" t="s">
        <v>118</v>
      </c>
      <c r="G11" s="286"/>
    </row>
    <row r="12" spans="1:7" ht="94.5">
      <c r="A12" s="50">
        <f t="shared" si="0"/>
        <v>6</v>
      </c>
      <c r="B12" s="50" t="s">
        <v>1423</v>
      </c>
      <c r="C12" s="51" t="s">
        <v>34809</v>
      </c>
      <c r="D12" s="50" t="s">
        <v>34810</v>
      </c>
      <c r="E12" s="153">
        <v>271226</v>
      </c>
      <c r="F12" s="159" t="s">
        <v>118</v>
      </c>
      <c r="G12" s="286"/>
    </row>
    <row r="13" spans="1:7" ht="126">
      <c r="A13" s="50">
        <f t="shared" si="0"/>
        <v>7</v>
      </c>
      <c r="B13" s="50" t="s">
        <v>34811</v>
      </c>
      <c r="C13" s="51" t="s">
        <v>34812</v>
      </c>
      <c r="D13" s="50" t="s">
        <v>34813</v>
      </c>
      <c r="E13" s="153">
        <v>1000000</v>
      </c>
      <c r="F13" s="159" t="s">
        <v>118</v>
      </c>
      <c r="G13" s="286"/>
    </row>
    <row r="14" spans="1:7">
      <c r="A14" s="50"/>
      <c r="B14" s="173" t="s">
        <v>593</v>
      </c>
      <c r="C14" s="50"/>
      <c r="D14" s="50"/>
      <c r="E14" s="294"/>
      <c r="F14" s="159"/>
      <c r="G14" s="286"/>
    </row>
    <row r="15" spans="1:7" ht="47.25">
      <c r="A15" s="50">
        <v>8</v>
      </c>
      <c r="B15" s="50" t="s">
        <v>7787</v>
      </c>
      <c r="C15" s="51" t="s">
        <v>34814</v>
      </c>
      <c r="D15" s="50" t="s">
        <v>40</v>
      </c>
      <c r="E15" s="153">
        <v>13000000</v>
      </c>
      <c r="F15" s="159" t="s">
        <v>118</v>
      </c>
      <c r="G15" s="286"/>
    </row>
    <row r="16" spans="1:7" ht="47.25">
      <c r="A16" s="50">
        <f t="shared" si="0"/>
        <v>9</v>
      </c>
      <c r="B16" s="50" t="s">
        <v>34815</v>
      </c>
      <c r="C16" s="51" t="s">
        <v>34816</v>
      </c>
      <c r="D16" s="50" t="s">
        <v>40</v>
      </c>
      <c r="E16" s="153">
        <v>14308203.57</v>
      </c>
      <c r="F16" s="159" t="s">
        <v>118</v>
      </c>
      <c r="G16" s="286"/>
    </row>
    <row r="17" spans="1:7">
      <c r="A17" s="50"/>
      <c r="B17" s="173" t="s">
        <v>207</v>
      </c>
      <c r="C17" s="50"/>
      <c r="D17" s="50"/>
      <c r="E17" s="294"/>
      <c r="F17" s="159"/>
      <c r="G17" s="286"/>
    </row>
    <row r="18" spans="1:7" ht="54" customHeight="1">
      <c r="A18" s="50">
        <v>10</v>
      </c>
      <c r="B18" s="50" t="s">
        <v>475</v>
      </c>
      <c r="C18" s="50" t="s">
        <v>34817</v>
      </c>
      <c r="D18" s="50" t="s">
        <v>34818</v>
      </c>
      <c r="E18" s="153">
        <v>5738993.4500000002</v>
      </c>
      <c r="F18" s="159" t="s">
        <v>118</v>
      </c>
      <c r="G18" s="286"/>
    </row>
    <row r="19" spans="1:7" ht="54" customHeight="1">
      <c r="A19" s="50"/>
      <c r="B19" s="50"/>
      <c r="C19" s="50"/>
      <c r="D19" s="50"/>
      <c r="E19" s="153">
        <f>SUM(E6:E18)</f>
        <v>42821935.520000003</v>
      </c>
      <c r="F19" s="159"/>
      <c r="G19" s="286"/>
    </row>
    <row r="20" spans="1:7" ht="54" customHeight="1">
      <c r="A20" s="50"/>
      <c r="B20" s="50"/>
      <c r="C20" s="50"/>
      <c r="D20" s="50"/>
      <c r="E20" s="153"/>
      <c r="F20" s="159"/>
      <c r="G20" s="286"/>
    </row>
    <row r="21" spans="1:7">
      <c r="A21" s="2197" t="s">
        <v>11134</v>
      </c>
      <c r="B21" s="2197"/>
      <c r="C21" s="2197"/>
      <c r="D21" s="2197"/>
      <c r="E21" s="2197"/>
      <c r="F21" s="2197"/>
      <c r="G21" s="286"/>
    </row>
    <row r="22" spans="1:7">
      <c r="A22" s="2197" t="s">
        <v>34800</v>
      </c>
      <c r="B22" s="2197"/>
      <c r="C22" s="2197"/>
      <c r="D22" s="2197"/>
      <c r="E22" s="2197"/>
      <c r="F22" s="2197"/>
      <c r="G22" s="286"/>
    </row>
    <row r="23" spans="1:7">
      <c r="A23" s="2197" t="s">
        <v>6436</v>
      </c>
      <c r="B23" s="2197"/>
      <c r="C23" s="2197"/>
      <c r="D23" s="2197"/>
      <c r="E23" s="2197"/>
      <c r="F23" s="2197"/>
      <c r="G23" s="286"/>
    </row>
    <row r="24" spans="1:7" ht="31.5">
      <c r="A24" s="173" t="s">
        <v>134</v>
      </c>
      <c r="B24" s="173" t="s">
        <v>135</v>
      </c>
      <c r="C24" s="173" t="s">
        <v>0</v>
      </c>
      <c r="D24" s="173" t="s">
        <v>136</v>
      </c>
      <c r="E24" s="468" t="s">
        <v>11136</v>
      </c>
      <c r="F24" s="253" t="s">
        <v>1646</v>
      </c>
      <c r="G24" s="286"/>
    </row>
    <row r="25" spans="1:7">
      <c r="A25" s="50"/>
      <c r="B25" s="2172" t="s">
        <v>810</v>
      </c>
      <c r="C25" s="2172"/>
      <c r="D25" s="50"/>
      <c r="E25" s="294"/>
      <c r="F25" s="159"/>
      <c r="G25" s="286"/>
    </row>
    <row r="26" spans="1:7" ht="94.5">
      <c r="A26" s="50">
        <v>1</v>
      </c>
      <c r="B26" s="50" t="s">
        <v>34819</v>
      </c>
      <c r="C26" s="50" t="s">
        <v>34820</v>
      </c>
      <c r="D26" s="50" t="s">
        <v>34821</v>
      </c>
      <c r="E26" s="153">
        <v>300000</v>
      </c>
      <c r="F26" s="159" t="s">
        <v>118</v>
      </c>
      <c r="G26" s="286"/>
    </row>
    <row r="27" spans="1:7" ht="78.75">
      <c r="A27" s="50">
        <v>2</v>
      </c>
      <c r="B27" s="50" t="s">
        <v>34822</v>
      </c>
      <c r="C27" s="50" t="s">
        <v>34823</v>
      </c>
      <c r="D27" s="50" t="s">
        <v>34824</v>
      </c>
      <c r="E27" s="153">
        <v>200000</v>
      </c>
      <c r="F27" s="159" t="s">
        <v>118</v>
      </c>
      <c r="G27" s="286"/>
    </row>
    <row r="28" spans="1:7" ht="63">
      <c r="A28" s="50">
        <v>3</v>
      </c>
      <c r="B28" s="50" t="s">
        <v>34825</v>
      </c>
      <c r="C28" s="50" t="s">
        <v>34826</v>
      </c>
      <c r="D28" s="50" t="s">
        <v>34827</v>
      </c>
      <c r="E28" s="153">
        <v>300000</v>
      </c>
      <c r="F28" s="159" t="s">
        <v>4</v>
      </c>
      <c r="G28" s="286"/>
    </row>
    <row r="29" spans="1:7" ht="94.5">
      <c r="A29" s="50">
        <v>4</v>
      </c>
      <c r="B29" s="50" t="s">
        <v>34828</v>
      </c>
      <c r="C29" s="50" t="s">
        <v>34829</v>
      </c>
      <c r="D29" s="50" t="s">
        <v>34830</v>
      </c>
      <c r="E29" s="153">
        <v>200000</v>
      </c>
      <c r="F29" s="159" t="s">
        <v>118</v>
      </c>
      <c r="G29" s="286"/>
    </row>
    <row r="30" spans="1:7" ht="31.5">
      <c r="A30" s="50">
        <v>5</v>
      </c>
      <c r="B30" s="50" t="s">
        <v>34831</v>
      </c>
      <c r="C30" s="50" t="s">
        <v>34832</v>
      </c>
      <c r="D30" s="50" t="s">
        <v>34833</v>
      </c>
      <c r="E30" s="153">
        <v>150000</v>
      </c>
      <c r="F30" s="159" t="s">
        <v>4</v>
      </c>
      <c r="G30" s="286"/>
    </row>
    <row r="31" spans="1:7" ht="47.25">
      <c r="A31" s="50">
        <v>6</v>
      </c>
      <c r="B31" s="50" t="s">
        <v>34834</v>
      </c>
      <c r="C31" s="50" t="s">
        <v>34835</v>
      </c>
      <c r="D31" s="50" t="s">
        <v>115</v>
      </c>
      <c r="E31" s="153">
        <v>500000</v>
      </c>
      <c r="F31" s="159" t="s">
        <v>4</v>
      </c>
      <c r="G31" s="286"/>
    </row>
    <row r="32" spans="1:7" ht="78.75">
      <c r="A32" s="50">
        <v>7</v>
      </c>
      <c r="B32" s="50" t="s">
        <v>34836</v>
      </c>
      <c r="C32" s="50" t="s">
        <v>34837</v>
      </c>
      <c r="D32" s="50" t="s">
        <v>34838</v>
      </c>
      <c r="E32" s="153">
        <v>500000</v>
      </c>
      <c r="F32" s="159" t="s">
        <v>4</v>
      </c>
      <c r="G32" s="286"/>
    </row>
    <row r="33" spans="1:7" ht="31.5">
      <c r="A33" s="50">
        <v>8</v>
      </c>
      <c r="B33" s="50" t="s">
        <v>34839</v>
      </c>
      <c r="C33" s="50" t="s">
        <v>34840</v>
      </c>
      <c r="D33" s="50" t="s">
        <v>34841</v>
      </c>
      <c r="E33" s="153">
        <v>200000</v>
      </c>
      <c r="F33" s="159" t="s">
        <v>4</v>
      </c>
      <c r="G33" s="286"/>
    </row>
    <row r="34" spans="1:7" ht="47.25">
      <c r="A34" s="50">
        <v>9</v>
      </c>
      <c r="B34" s="50" t="s">
        <v>34842</v>
      </c>
      <c r="C34" s="50" t="s">
        <v>34843</v>
      </c>
      <c r="D34" s="50" t="s">
        <v>115</v>
      </c>
      <c r="E34" s="153">
        <v>500000</v>
      </c>
      <c r="F34" s="159" t="s">
        <v>4</v>
      </c>
      <c r="G34" s="286"/>
    </row>
    <row r="35" spans="1:7" ht="47.25">
      <c r="A35" s="50">
        <v>10</v>
      </c>
      <c r="B35" s="50" t="s">
        <v>34844</v>
      </c>
      <c r="C35" s="50" t="s">
        <v>34845</v>
      </c>
      <c r="D35" s="50" t="s">
        <v>35196</v>
      </c>
      <c r="E35" s="153">
        <v>250000</v>
      </c>
      <c r="F35" s="159" t="s">
        <v>4</v>
      </c>
      <c r="G35" s="286"/>
    </row>
    <row r="36" spans="1:7" ht="132" customHeight="1">
      <c r="A36" s="50">
        <v>11</v>
      </c>
      <c r="B36" s="283" t="s">
        <v>34846</v>
      </c>
      <c r="C36" s="283" t="s">
        <v>34847</v>
      </c>
      <c r="D36" s="283" t="s">
        <v>34848</v>
      </c>
      <c r="E36" s="1546">
        <v>700000</v>
      </c>
      <c r="F36" s="159" t="s">
        <v>4</v>
      </c>
      <c r="G36" s="286"/>
    </row>
    <row r="37" spans="1:7" ht="78.75">
      <c r="A37" s="50">
        <v>12</v>
      </c>
      <c r="B37" s="50" t="s">
        <v>34849</v>
      </c>
      <c r="C37" s="50" t="s">
        <v>34850</v>
      </c>
      <c r="D37" s="50" t="s">
        <v>34851</v>
      </c>
      <c r="E37" s="153">
        <v>400000</v>
      </c>
      <c r="F37" s="159" t="s">
        <v>118</v>
      </c>
      <c r="G37" s="286"/>
    </row>
    <row r="38" spans="1:7" ht="31.5">
      <c r="A38" s="50">
        <v>13</v>
      </c>
      <c r="B38" s="50" t="s">
        <v>34852</v>
      </c>
      <c r="C38" s="50" t="s">
        <v>34853</v>
      </c>
      <c r="D38" s="50" t="s">
        <v>34854</v>
      </c>
      <c r="E38" s="153">
        <v>350000</v>
      </c>
      <c r="F38" s="159" t="s">
        <v>4</v>
      </c>
      <c r="G38" s="286"/>
    </row>
    <row r="39" spans="1:7" ht="47.25">
      <c r="A39" s="50">
        <v>14</v>
      </c>
      <c r="B39" s="50" t="s">
        <v>34855</v>
      </c>
      <c r="C39" s="50" t="s">
        <v>34856</v>
      </c>
      <c r="D39" s="50" t="s">
        <v>115</v>
      </c>
      <c r="E39" s="153">
        <v>500000</v>
      </c>
      <c r="F39" s="159" t="s">
        <v>4</v>
      </c>
      <c r="G39" s="286"/>
    </row>
    <row r="40" spans="1:7" ht="78.75">
      <c r="A40" s="50">
        <v>15</v>
      </c>
      <c r="B40" s="50" t="s">
        <v>34857</v>
      </c>
      <c r="C40" s="50" t="s">
        <v>34858</v>
      </c>
      <c r="D40" s="50" t="s">
        <v>34859</v>
      </c>
      <c r="E40" s="153">
        <v>500000</v>
      </c>
      <c r="F40" s="159" t="s">
        <v>4</v>
      </c>
      <c r="G40" s="286"/>
    </row>
    <row r="41" spans="1:7" ht="47.25">
      <c r="A41" s="50">
        <v>16</v>
      </c>
      <c r="B41" s="50" t="s">
        <v>34860</v>
      </c>
      <c r="C41" s="50" t="s">
        <v>34861</v>
      </c>
      <c r="D41" s="50" t="s">
        <v>115</v>
      </c>
      <c r="E41" s="153">
        <v>500000</v>
      </c>
      <c r="F41" s="159" t="s">
        <v>4</v>
      </c>
      <c r="G41" s="286"/>
    </row>
    <row r="42" spans="1:7" ht="110.25">
      <c r="A42" s="50">
        <v>17</v>
      </c>
      <c r="B42" s="50" t="s">
        <v>34862</v>
      </c>
      <c r="C42" s="50" t="s">
        <v>34863</v>
      </c>
      <c r="D42" s="50" t="s">
        <v>34864</v>
      </c>
      <c r="E42" s="153">
        <v>600000</v>
      </c>
      <c r="F42" s="159" t="s">
        <v>4</v>
      </c>
      <c r="G42" s="286"/>
    </row>
    <row r="43" spans="1:7" ht="47.25">
      <c r="A43" s="50">
        <v>18</v>
      </c>
      <c r="B43" s="50" t="s">
        <v>10894</v>
      </c>
      <c r="C43" s="50" t="s">
        <v>34865</v>
      </c>
      <c r="D43" s="50" t="s">
        <v>34866</v>
      </c>
      <c r="E43" s="153">
        <v>500000</v>
      </c>
      <c r="F43" s="159" t="s">
        <v>4</v>
      </c>
      <c r="G43" s="286"/>
    </row>
    <row r="44" spans="1:7" ht="47.25">
      <c r="A44" s="50">
        <v>19</v>
      </c>
      <c r="B44" s="50" t="s">
        <v>34867</v>
      </c>
      <c r="C44" s="50" t="s">
        <v>34868</v>
      </c>
      <c r="D44" s="50" t="s">
        <v>34869</v>
      </c>
      <c r="E44" s="153">
        <v>600000</v>
      </c>
      <c r="F44" s="159" t="s">
        <v>4</v>
      </c>
      <c r="G44" s="286"/>
    </row>
    <row r="45" spans="1:7" ht="47.25">
      <c r="A45" s="50">
        <v>20</v>
      </c>
      <c r="B45" s="50" t="s">
        <v>34870</v>
      </c>
      <c r="C45" s="50" t="s">
        <v>34871</v>
      </c>
      <c r="D45" s="50" t="s">
        <v>32959</v>
      </c>
      <c r="E45" s="153">
        <v>150000</v>
      </c>
      <c r="F45" s="159" t="s">
        <v>118</v>
      </c>
      <c r="G45" s="286"/>
    </row>
    <row r="46" spans="1:7" ht="63">
      <c r="A46" s="50">
        <v>21</v>
      </c>
      <c r="B46" s="50" t="s">
        <v>34872</v>
      </c>
      <c r="C46" s="50" t="s">
        <v>34873</v>
      </c>
      <c r="D46" s="50" t="s">
        <v>34874</v>
      </c>
      <c r="E46" s="153">
        <v>400000</v>
      </c>
      <c r="F46" s="159" t="s">
        <v>4</v>
      </c>
      <c r="G46" s="286"/>
    </row>
    <row r="47" spans="1:7" ht="173.25">
      <c r="A47" s="50">
        <v>22</v>
      </c>
      <c r="B47" s="50" t="s">
        <v>34875</v>
      </c>
      <c r="C47" s="50" t="s">
        <v>34876</v>
      </c>
      <c r="D47" s="50" t="s">
        <v>34877</v>
      </c>
      <c r="E47" s="153">
        <v>700000</v>
      </c>
      <c r="F47" s="159" t="s">
        <v>118</v>
      </c>
      <c r="G47" s="286"/>
    </row>
    <row r="48" spans="1:7" ht="47.25">
      <c r="A48" s="50">
        <v>23</v>
      </c>
      <c r="B48" s="50" t="s">
        <v>34878</v>
      </c>
      <c r="C48" s="50" t="s">
        <v>34879</v>
      </c>
      <c r="D48" s="50" t="s">
        <v>10130</v>
      </c>
      <c r="E48" s="153">
        <v>500000</v>
      </c>
      <c r="F48" s="159" t="s">
        <v>4</v>
      </c>
      <c r="G48" s="286"/>
    </row>
    <row r="49" spans="1:7" ht="47.25">
      <c r="A49" s="50">
        <v>24</v>
      </c>
      <c r="B49" s="50" t="s">
        <v>34880</v>
      </c>
      <c r="C49" s="50" t="s">
        <v>34881</v>
      </c>
      <c r="D49" s="50" t="s">
        <v>10130</v>
      </c>
      <c r="E49" s="153">
        <v>500000</v>
      </c>
      <c r="F49" s="159" t="s">
        <v>4</v>
      </c>
      <c r="G49" s="286"/>
    </row>
    <row r="50" spans="1:7" ht="78.75">
      <c r="A50" s="50">
        <v>25</v>
      </c>
      <c r="B50" s="50" t="s">
        <v>34882</v>
      </c>
      <c r="C50" s="50" t="s">
        <v>34883</v>
      </c>
      <c r="D50" s="50" t="s">
        <v>34884</v>
      </c>
      <c r="E50" s="153">
        <v>600000</v>
      </c>
      <c r="F50" s="159" t="s">
        <v>118</v>
      </c>
      <c r="G50" s="286"/>
    </row>
    <row r="51" spans="1:7" ht="47.25">
      <c r="A51" s="50">
        <v>26</v>
      </c>
      <c r="B51" s="50" t="s">
        <v>34885</v>
      </c>
      <c r="C51" s="50" t="s">
        <v>34886</v>
      </c>
      <c r="D51" s="50" t="s">
        <v>34887</v>
      </c>
      <c r="E51" s="153">
        <v>200000</v>
      </c>
      <c r="F51" s="159" t="s">
        <v>118</v>
      </c>
      <c r="G51" s="286"/>
    </row>
    <row r="52" spans="1:7" ht="47.25">
      <c r="A52" s="50">
        <v>27</v>
      </c>
      <c r="B52" s="50" t="s">
        <v>34888</v>
      </c>
      <c r="C52" s="50" t="s">
        <v>34889</v>
      </c>
      <c r="D52" s="50" t="s">
        <v>32959</v>
      </c>
      <c r="E52" s="153">
        <v>300000</v>
      </c>
      <c r="F52" s="159" t="s">
        <v>118</v>
      </c>
      <c r="G52" s="286"/>
    </row>
    <row r="53" spans="1:7" ht="47.25">
      <c r="A53" s="50">
        <v>28</v>
      </c>
      <c r="B53" s="50" t="s">
        <v>34890</v>
      </c>
      <c r="C53" s="50" t="s">
        <v>34891</v>
      </c>
      <c r="D53" s="50" t="s">
        <v>32959</v>
      </c>
      <c r="E53" s="153">
        <v>300000</v>
      </c>
      <c r="F53" s="159" t="s">
        <v>118</v>
      </c>
      <c r="G53" s="286"/>
    </row>
    <row r="54" spans="1:7" ht="63">
      <c r="A54" s="50">
        <v>29</v>
      </c>
      <c r="B54" s="50" t="s">
        <v>34892</v>
      </c>
      <c r="C54" s="50" t="s">
        <v>34893</v>
      </c>
      <c r="D54" s="50" t="s">
        <v>34894</v>
      </c>
      <c r="E54" s="153">
        <v>300000</v>
      </c>
      <c r="F54" s="159" t="s">
        <v>4</v>
      </c>
      <c r="G54" s="286"/>
    </row>
    <row r="55" spans="1:7" ht="78.75">
      <c r="A55" s="50">
        <v>30</v>
      </c>
      <c r="B55" s="50" t="s">
        <v>34895</v>
      </c>
      <c r="C55" s="50" t="s">
        <v>34896</v>
      </c>
      <c r="D55" s="50" t="s">
        <v>34897</v>
      </c>
      <c r="E55" s="153">
        <v>300000</v>
      </c>
      <c r="F55" s="159" t="s">
        <v>118</v>
      </c>
      <c r="G55" s="286"/>
    </row>
    <row r="56" spans="1:7" ht="94.5">
      <c r="A56" s="50">
        <v>31</v>
      </c>
      <c r="B56" s="50" t="s">
        <v>34898</v>
      </c>
      <c r="C56" s="50" t="s">
        <v>34899</v>
      </c>
      <c r="D56" s="50" t="s">
        <v>34900</v>
      </c>
      <c r="E56" s="153">
        <v>300000</v>
      </c>
      <c r="F56" s="159" t="s">
        <v>118</v>
      </c>
      <c r="G56" s="286"/>
    </row>
    <row r="57" spans="1:7" s="2" customFormat="1" ht="94.5">
      <c r="A57" s="50">
        <v>32</v>
      </c>
      <c r="B57" s="60" t="s">
        <v>34901</v>
      </c>
      <c r="C57" s="60" t="s">
        <v>34902</v>
      </c>
      <c r="D57" s="60" t="s">
        <v>34903</v>
      </c>
      <c r="E57" s="153">
        <v>500000</v>
      </c>
      <c r="F57" s="115" t="s">
        <v>4</v>
      </c>
      <c r="G57" s="170"/>
    </row>
    <row r="58" spans="1:7" s="2" customFormat="1" ht="78.75">
      <c r="A58" s="50">
        <v>33</v>
      </c>
      <c r="B58" s="60" t="s">
        <v>34904</v>
      </c>
      <c r="C58" s="60" t="s">
        <v>34905</v>
      </c>
      <c r="D58" s="60" t="s">
        <v>34906</v>
      </c>
      <c r="E58" s="153">
        <v>500000</v>
      </c>
      <c r="F58" s="115" t="s">
        <v>4</v>
      </c>
      <c r="G58" s="170"/>
    </row>
    <row r="59" spans="1:7" ht="63">
      <c r="A59" s="50">
        <v>34</v>
      </c>
      <c r="B59" s="50" t="s">
        <v>34907</v>
      </c>
      <c r="C59" s="50" t="s">
        <v>34908</v>
      </c>
      <c r="D59" s="50" t="s">
        <v>34909</v>
      </c>
      <c r="E59" s="153">
        <v>200000</v>
      </c>
      <c r="F59" s="159" t="s">
        <v>118</v>
      </c>
      <c r="G59" s="286"/>
    </row>
    <row r="60" spans="1:7" ht="78.75">
      <c r="A60" s="50">
        <v>35</v>
      </c>
      <c r="B60" s="50" t="s">
        <v>34910</v>
      </c>
      <c r="C60" s="50" t="s">
        <v>34911</v>
      </c>
      <c r="D60" s="50" t="s">
        <v>34912</v>
      </c>
      <c r="E60" s="153">
        <v>200000</v>
      </c>
      <c r="F60" s="159" t="s">
        <v>118</v>
      </c>
      <c r="G60" s="286"/>
    </row>
    <row r="61" spans="1:7" ht="47.25">
      <c r="A61" s="50">
        <v>36</v>
      </c>
      <c r="B61" s="50" t="s">
        <v>34913</v>
      </c>
      <c r="C61" s="50" t="s">
        <v>34914</v>
      </c>
      <c r="D61" s="50" t="s">
        <v>288</v>
      </c>
      <c r="E61" s="153">
        <v>500000</v>
      </c>
      <c r="F61" s="159" t="s">
        <v>4</v>
      </c>
      <c r="G61" s="286"/>
    </row>
    <row r="62" spans="1:7" ht="47.25">
      <c r="A62" s="50">
        <v>37</v>
      </c>
      <c r="B62" s="50" t="s">
        <v>34915</v>
      </c>
      <c r="C62" s="50" t="s">
        <v>34916</v>
      </c>
      <c r="D62" s="50" t="s">
        <v>5780</v>
      </c>
      <c r="E62" s="153">
        <v>500000</v>
      </c>
      <c r="F62" s="159" t="s">
        <v>4</v>
      </c>
      <c r="G62" s="286"/>
    </row>
    <row r="63" spans="1:7" ht="78.75">
      <c r="A63" s="50">
        <v>38</v>
      </c>
      <c r="B63" s="50" t="s">
        <v>34917</v>
      </c>
      <c r="C63" s="50" t="s">
        <v>34918</v>
      </c>
      <c r="D63" s="50" t="s">
        <v>34919</v>
      </c>
      <c r="E63" s="153">
        <v>1000000</v>
      </c>
      <c r="F63" s="159" t="s">
        <v>4</v>
      </c>
      <c r="G63" s="286"/>
    </row>
    <row r="64" spans="1:7" s="2" customFormat="1" ht="78.75">
      <c r="A64" s="50">
        <v>39</v>
      </c>
      <c r="B64" s="60" t="s">
        <v>27374</v>
      </c>
      <c r="C64" s="60" t="s">
        <v>34920</v>
      </c>
      <c r="D64" s="60" t="s">
        <v>34921</v>
      </c>
      <c r="E64" s="153">
        <v>500000</v>
      </c>
      <c r="F64" s="115" t="s">
        <v>4</v>
      </c>
      <c r="G64" s="170"/>
    </row>
    <row r="65" spans="1:7" ht="31.5">
      <c r="A65" s="50">
        <v>40</v>
      </c>
      <c r="B65" s="50" t="s">
        <v>34922</v>
      </c>
      <c r="C65" s="50" t="s">
        <v>34923</v>
      </c>
      <c r="D65" s="50" t="s">
        <v>34924</v>
      </c>
      <c r="E65" s="153">
        <v>500000</v>
      </c>
      <c r="F65" s="159" t="s">
        <v>4</v>
      </c>
      <c r="G65" s="286"/>
    </row>
    <row r="66" spans="1:7" ht="63">
      <c r="A66" s="50">
        <v>41</v>
      </c>
      <c r="B66" s="50" t="s">
        <v>34925</v>
      </c>
      <c r="C66" s="50" t="s">
        <v>34926</v>
      </c>
      <c r="D66" s="50" t="s">
        <v>34927</v>
      </c>
      <c r="E66" s="153">
        <v>200000</v>
      </c>
      <c r="F66" s="159" t="s">
        <v>118</v>
      </c>
      <c r="G66" s="286"/>
    </row>
    <row r="67" spans="1:7" ht="63">
      <c r="A67" s="50">
        <v>42</v>
      </c>
      <c r="B67" s="50" t="s">
        <v>12348</v>
      </c>
      <c r="C67" s="50" t="s">
        <v>34928</v>
      </c>
      <c r="D67" s="50" t="s">
        <v>34929</v>
      </c>
      <c r="E67" s="153">
        <v>200000</v>
      </c>
      <c r="F67" s="159" t="s">
        <v>118</v>
      </c>
      <c r="G67" s="286"/>
    </row>
    <row r="68" spans="1:7" ht="47.25">
      <c r="A68" s="50">
        <v>43</v>
      </c>
      <c r="B68" s="50" t="s">
        <v>34930</v>
      </c>
      <c r="C68" s="50" t="s">
        <v>34931</v>
      </c>
      <c r="D68" s="50" t="s">
        <v>34932</v>
      </c>
      <c r="E68" s="153">
        <v>200000</v>
      </c>
      <c r="F68" s="159" t="s">
        <v>118</v>
      </c>
      <c r="G68" s="286"/>
    </row>
    <row r="69" spans="1:7" ht="63">
      <c r="A69" s="50">
        <v>44</v>
      </c>
      <c r="B69" s="50" t="s">
        <v>34933</v>
      </c>
      <c r="C69" s="50" t="s">
        <v>34934</v>
      </c>
      <c r="D69" s="50" t="s">
        <v>34935</v>
      </c>
      <c r="E69" s="153">
        <v>200000</v>
      </c>
      <c r="F69" s="159" t="s">
        <v>118</v>
      </c>
      <c r="G69" s="286"/>
    </row>
    <row r="70" spans="1:7" ht="110.25">
      <c r="A70" s="50">
        <v>45</v>
      </c>
      <c r="B70" s="50" t="s">
        <v>34936</v>
      </c>
      <c r="C70" s="50" t="s">
        <v>34937</v>
      </c>
      <c r="D70" s="50" t="s">
        <v>35192</v>
      </c>
      <c r="E70" s="153">
        <v>1000000</v>
      </c>
      <c r="F70" s="159" t="s">
        <v>4</v>
      </c>
      <c r="G70" s="286"/>
    </row>
    <row r="71" spans="1:7" ht="63">
      <c r="A71" s="50">
        <v>46</v>
      </c>
      <c r="B71" s="50" t="s">
        <v>34938</v>
      </c>
      <c r="C71" s="50" t="s">
        <v>34939</v>
      </c>
      <c r="D71" s="50" t="s">
        <v>34940</v>
      </c>
      <c r="E71" s="153">
        <v>415000</v>
      </c>
      <c r="F71" s="159" t="s">
        <v>118</v>
      </c>
      <c r="G71" s="286"/>
    </row>
    <row r="72" spans="1:7" ht="47.25">
      <c r="A72" s="50">
        <v>47</v>
      </c>
      <c r="B72" s="50" t="s">
        <v>34941</v>
      </c>
      <c r="C72" s="50" t="s">
        <v>34942</v>
      </c>
      <c r="D72" s="50" t="s">
        <v>288</v>
      </c>
      <c r="E72" s="153">
        <v>500000</v>
      </c>
      <c r="F72" s="159" t="s">
        <v>4</v>
      </c>
      <c r="G72" s="286"/>
    </row>
    <row r="73" spans="1:7" ht="63">
      <c r="A73" s="50">
        <v>48</v>
      </c>
      <c r="B73" s="50" t="s">
        <v>34943</v>
      </c>
      <c r="C73" s="50" t="s">
        <v>34944</v>
      </c>
      <c r="D73" s="50" t="s">
        <v>34945</v>
      </c>
      <c r="E73" s="153">
        <v>200000</v>
      </c>
      <c r="F73" s="159" t="s">
        <v>118</v>
      </c>
      <c r="G73" s="286"/>
    </row>
    <row r="74" spans="1:7" ht="126">
      <c r="A74" s="50">
        <v>49</v>
      </c>
      <c r="B74" s="50" t="s">
        <v>34946</v>
      </c>
      <c r="C74" s="50" t="s">
        <v>34947</v>
      </c>
      <c r="D74" s="50" t="s">
        <v>34948</v>
      </c>
      <c r="E74" s="153">
        <v>585000</v>
      </c>
      <c r="F74" s="159" t="s">
        <v>118</v>
      </c>
      <c r="G74" s="286"/>
    </row>
    <row r="75" spans="1:7" ht="63">
      <c r="A75" s="50">
        <v>50</v>
      </c>
      <c r="B75" s="50" t="s">
        <v>34949</v>
      </c>
      <c r="C75" s="50" t="s">
        <v>34950</v>
      </c>
      <c r="D75" s="50" t="s">
        <v>34951</v>
      </c>
      <c r="E75" s="153">
        <v>300000</v>
      </c>
      <c r="F75" s="159" t="s">
        <v>118</v>
      </c>
      <c r="G75" s="286"/>
    </row>
    <row r="76" spans="1:7" ht="47.25">
      <c r="A76" s="50">
        <v>51</v>
      </c>
      <c r="B76" s="50" t="s">
        <v>34952</v>
      </c>
      <c r="C76" s="50" t="s">
        <v>34953</v>
      </c>
      <c r="D76" s="50" t="s">
        <v>5709</v>
      </c>
      <c r="E76" s="153">
        <v>1500000</v>
      </c>
      <c r="F76" s="159" t="s">
        <v>4</v>
      </c>
      <c r="G76" s="286"/>
    </row>
    <row r="77" spans="1:7" ht="47.25">
      <c r="A77" s="50">
        <v>52</v>
      </c>
      <c r="B77" s="50" t="s">
        <v>25121</v>
      </c>
      <c r="C77" s="50" t="s">
        <v>34954</v>
      </c>
      <c r="D77" s="50" t="s">
        <v>72</v>
      </c>
      <c r="E77" s="153">
        <v>1200000</v>
      </c>
      <c r="F77" s="159" t="s">
        <v>4</v>
      </c>
      <c r="G77" s="286"/>
    </row>
    <row r="78" spans="1:7" ht="94.5">
      <c r="A78" s="50">
        <v>53</v>
      </c>
      <c r="B78" s="50" t="s">
        <v>34955</v>
      </c>
      <c r="C78" s="50" t="s">
        <v>34956</v>
      </c>
      <c r="D78" s="50" t="s">
        <v>35193</v>
      </c>
      <c r="E78" s="153">
        <v>500000</v>
      </c>
      <c r="F78" s="159" t="s">
        <v>4</v>
      </c>
      <c r="G78" s="286"/>
    </row>
    <row r="79" spans="1:7" ht="63">
      <c r="A79" s="50">
        <v>54</v>
      </c>
      <c r="B79" s="50" t="s">
        <v>34957</v>
      </c>
      <c r="C79" s="50" t="s">
        <v>34958</v>
      </c>
      <c r="D79" s="50" t="s">
        <v>34959</v>
      </c>
      <c r="E79" s="153">
        <v>600000</v>
      </c>
      <c r="F79" s="159" t="s">
        <v>118</v>
      </c>
      <c r="G79" s="286"/>
    </row>
    <row r="80" spans="1:7" ht="157.5">
      <c r="A80" s="50">
        <v>55</v>
      </c>
      <c r="B80" s="50" t="s">
        <v>34960</v>
      </c>
      <c r="C80" s="50" t="s">
        <v>34961</v>
      </c>
      <c r="D80" s="50" t="s">
        <v>34962</v>
      </c>
      <c r="E80" s="153">
        <v>400000</v>
      </c>
      <c r="F80" s="159" t="s">
        <v>4</v>
      </c>
      <c r="G80" s="286"/>
    </row>
    <row r="81" spans="1:11" ht="47.25">
      <c r="A81" s="50">
        <v>56</v>
      </c>
      <c r="B81" s="50" t="s">
        <v>34963</v>
      </c>
      <c r="C81" s="50" t="s">
        <v>34964</v>
      </c>
      <c r="D81" s="50" t="s">
        <v>115</v>
      </c>
      <c r="E81" s="153">
        <v>500000</v>
      </c>
      <c r="F81" s="159" t="s">
        <v>4</v>
      </c>
      <c r="G81" s="286"/>
    </row>
    <row r="82" spans="1:11" ht="63">
      <c r="A82" s="50">
        <v>57</v>
      </c>
      <c r="B82" s="50" t="s">
        <v>34965</v>
      </c>
      <c r="C82" s="50" t="s">
        <v>34966</v>
      </c>
      <c r="D82" s="50" t="s">
        <v>34967</v>
      </c>
      <c r="E82" s="153">
        <v>150000</v>
      </c>
      <c r="F82" s="159" t="s">
        <v>118</v>
      </c>
      <c r="G82" s="286"/>
    </row>
    <row r="83" spans="1:11" ht="63">
      <c r="A83" s="50">
        <v>58</v>
      </c>
      <c r="B83" s="50" t="s">
        <v>34968</v>
      </c>
      <c r="C83" s="50" t="s">
        <v>34969</v>
      </c>
      <c r="D83" s="50" t="s">
        <v>34970</v>
      </c>
      <c r="E83" s="153">
        <v>500000</v>
      </c>
      <c r="F83" s="159" t="s">
        <v>4</v>
      </c>
      <c r="G83" s="286"/>
    </row>
    <row r="84" spans="1:11" ht="31.5">
      <c r="A84" s="50">
        <v>59</v>
      </c>
      <c r="B84" s="50" t="s">
        <v>34971</v>
      </c>
      <c r="C84" s="50" t="s">
        <v>34972</v>
      </c>
      <c r="D84" s="50" t="s">
        <v>34973</v>
      </c>
      <c r="E84" s="153">
        <v>1000000</v>
      </c>
      <c r="F84" s="159" t="s">
        <v>4</v>
      </c>
      <c r="G84" s="286"/>
    </row>
    <row r="85" spans="1:11">
      <c r="A85" s="50"/>
      <c r="B85" s="2172" t="s">
        <v>535</v>
      </c>
      <c r="C85" s="2172"/>
      <c r="D85" s="50"/>
      <c r="E85" s="294"/>
      <c r="F85" s="159"/>
      <c r="G85" s="286"/>
    </row>
    <row r="86" spans="1:11" s="2" customFormat="1" ht="78.75">
      <c r="A86" s="60">
        <v>60</v>
      </c>
      <c r="B86" s="60" t="s">
        <v>34974</v>
      </c>
      <c r="C86" s="60" t="s">
        <v>34817</v>
      </c>
      <c r="D86" s="60" t="s">
        <v>34975</v>
      </c>
      <c r="E86" s="153">
        <v>1150000</v>
      </c>
      <c r="F86" s="115" t="s">
        <v>118</v>
      </c>
      <c r="G86" s="170"/>
    </row>
    <row r="87" spans="1:11" ht="47.25">
      <c r="A87" s="50">
        <v>61</v>
      </c>
      <c r="B87" s="50" t="s">
        <v>34976</v>
      </c>
      <c r="C87" s="50" t="s">
        <v>34977</v>
      </c>
      <c r="D87" s="50" t="s">
        <v>115</v>
      </c>
      <c r="E87" s="153">
        <v>500000</v>
      </c>
      <c r="F87" s="159" t="s">
        <v>4</v>
      </c>
      <c r="G87" s="286"/>
    </row>
    <row r="88" spans="1:11" s="2" customFormat="1" ht="47.25">
      <c r="A88" s="60">
        <v>62</v>
      </c>
      <c r="B88" s="60" t="s">
        <v>34978</v>
      </c>
      <c r="C88" s="60" t="s">
        <v>34979</v>
      </c>
      <c r="D88" s="60" t="s">
        <v>34980</v>
      </c>
      <c r="E88" s="153">
        <v>2688940</v>
      </c>
      <c r="F88" s="1139" t="s">
        <v>118</v>
      </c>
      <c r="G88" s="59"/>
      <c r="K88" s="163"/>
    </row>
    <row r="89" spans="1:11" ht="47.25">
      <c r="A89" s="50">
        <v>63</v>
      </c>
      <c r="B89" s="50" t="s">
        <v>34981</v>
      </c>
      <c r="C89" s="50" t="s">
        <v>34982</v>
      </c>
      <c r="D89" s="50" t="s">
        <v>34983</v>
      </c>
      <c r="E89" s="153">
        <v>500000</v>
      </c>
      <c r="F89" s="159" t="s">
        <v>118</v>
      </c>
      <c r="G89" s="286"/>
    </row>
    <row r="90" spans="1:11" ht="63">
      <c r="A90" s="60">
        <v>64</v>
      </c>
      <c r="B90" s="50" t="s">
        <v>34984</v>
      </c>
      <c r="C90" s="50" t="s">
        <v>34985</v>
      </c>
      <c r="D90" s="50" t="s">
        <v>34986</v>
      </c>
      <c r="E90" s="153">
        <v>250000</v>
      </c>
      <c r="F90" s="159" t="s">
        <v>118</v>
      </c>
      <c r="G90" s="286"/>
    </row>
    <row r="91" spans="1:11" s="1521" customFormat="1" ht="63">
      <c r="A91" s="50">
        <v>65</v>
      </c>
      <c r="B91" s="147" t="s">
        <v>34987</v>
      </c>
      <c r="C91" s="147" t="s">
        <v>34988</v>
      </c>
      <c r="D91" s="147" t="s">
        <v>34989</v>
      </c>
      <c r="E91" s="359">
        <v>4000000</v>
      </c>
      <c r="F91" s="66" t="s">
        <v>118</v>
      </c>
      <c r="G91" s="416"/>
    </row>
    <row r="92" spans="1:11" ht="47.25">
      <c r="A92" s="60">
        <v>66</v>
      </c>
      <c r="B92" s="50" t="s">
        <v>34990</v>
      </c>
      <c r="C92" s="50" t="s">
        <v>34991</v>
      </c>
      <c r="D92" s="50" t="s">
        <v>34992</v>
      </c>
      <c r="E92" s="153">
        <v>400000</v>
      </c>
      <c r="F92" s="159" t="s">
        <v>118</v>
      </c>
      <c r="G92" s="286"/>
    </row>
    <row r="93" spans="1:11" ht="78.75">
      <c r="A93" s="50">
        <v>67</v>
      </c>
      <c r="B93" s="50" t="s">
        <v>34993</v>
      </c>
      <c r="C93" s="50" t="s">
        <v>34994</v>
      </c>
      <c r="D93" s="50" t="s">
        <v>21536</v>
      </c>
      <c r="E93" s="153">
        <v>6800000</v>
      </c>
      <c r="F93" s="159" t="s">
        <v>4</v>
      </c>
      <c r="G93" s="286"/>
    </row>
    <row r="94" spans="1:11" ht="47.25">
      <c r="A94" s="60">
        <v>68</v>
      </c>
      <c r="B94" s="50" t="s">
        <v>34995</v>
      </c>
      <c r="C94" s="50" t="s">
        <v>34996</v>
      </c>
      <c r="D94" s="50" t="s">
        <v>21536</v>
      </c>
      <c r="E94" s="153">
        <v>6800000</v>
      </c>
      <c r="F94" s="159" t="s">
        <v>4</v>
      </c>
      <c r="G94" s="286"/>
    </row>
    <row r="95" spans="1:11" ht="78.75">
      <c r="A95" s="50">
        <v>69</v>
      </c>
      <c r="B95" s="50" t="s">
        <v>34993</v>
      </c>
      <c r="C95" s="50" t="s">
        <v>34997</v>
      </c>
      <c r="D95" s="50" t="s">
        <v>34998</v>
      </c>
      <c r="E95" s="153">
        <v>1400000</v>
      </c>
      <c r="F95" s="159" t="s">
        <v>118</v>
      </c>
      <c r="G95" s="286"/>
    </row>
    <row r="96" spans="1:11" ht="47.25">
      <c r="A96" s="60">
        <v>70</v>
      </c>
      <c r="B96" s="50" t="s">
        <v>34995</v>
      </c>
      <c r="C96" s="50" t="s">
        <v>34999</v>
      </c>
      <c r="D96" s="50" t="s">
        <v>82</v>
      </c>
      <c r="E96" s="153">
        <v>1000000</v>
      </c>
      <c r="F96" s="159" t="s">
        <v>4</v>
      </c>
      <c r="G96" s="286"/>
    </row>
    <row r="97" spans="1:7" s="2" customFormat="1" ht="110.25">
      <c r="A97" s="50">
        <v>71</v>
      </c>
      <c r="B97" s="60" t="s">
        <v>35000</v>
      </c>
      <c r="C97" s="60" t="s">
        <v>35001</v>
      </c>
      <c r="D97" s="60" t="s">
        <v>35002</v>
      </c>
      <c r="E97" s="153">
        <v>200000</v>
      </c>
      <c r="F97" s="115" t="s">
        <v>118</v>
      </c>
      <c r="G97" s="170"/>
    </row>
    <row r="98" spans="1:7" ht="63">
      <c r="A98" s="60">
        <v>72</v>
      </c>
      <c r="B98" s="50" t="s">
        <v>35003</v>
      </c>
      <c r="C98" s="50" t="s">
        <v>35004</v>
      </c>
      <c r="D98" s="50" t="s">
        <v>9380</v>
      </c>
      <c r="E98" s="153">
        <v>6800000</v>
      </c>
      <c r="F98" s="159" t="s">
        <v>4</v>
      </c>
      <c r="G98" s="286"/>
    </row>
    <row r="99" spans="1:7" ht="78.75">
      <c r="A99" s="50">
        <v>73</v>
      </c>
      <c r="B99" s="50" t="s">
        <v>35005</v>
      </c>
      <c r="C99" s="50" t="s">
        <v>35006</v>
      </c>
      <c r="D99" s="50" t="s">
        <v>35007</v>
      </c>
      <c r="E99" s="153">
        <v>1400000</v>
      </c>
      <c r="F99" s="159" t="s">
        <v>118</v>
      </c>
      <c r="G99" s="286"/>
    </row>
    <row r="100" spans="1:7">
      <c r="A100" s="50"/>
      <c r="B100" s="173" t="s">
        <v>662</v>
      </c>
      <c r="C100" s="50"/>
      <c r="D100" s="50"/>
      <c r="E100" s="294"/>
      <c r="F100" s="159"/>
      <c r="G100" s="286"/>
    </row>
    <row r="101" spans="1:7" s="2" customFormat="1" ht="78.75">
      <c r="A101" s="60">
        <v>74</v>
      </c>
      <c r="B101" s="60" t="s">
        <v>35008</v>
      </c>
      <c r="C101" s="60" t="s">
        <v>35009</v>
      </c>
      <c r="D101" s="60" t="s">
        <v>35010</v>
      </c>
      <c r="E101" s="153">
        <v>350000</v>
      </c>
      <c r="F101" s="115" t="s">
        <v>118</v>
      </c>
      <c r="G101" s="170"/>
    </row>
    <row r="102" spans="1:7" ht="63">
      <c r="A102" s="50">
        <v>75</v>
      </c>
      <c r="B102" s="50" t="s">
        <v>35014</v>
      </c>
      <c r="C102" s="50" t="s">
        <v>35015</v>
      </c>
      <c r="D102" s="50" t="s">
        <v>35016</v>
      </c>
      <c r="E102" s="153">
        <v>400000</v>
      </c>
      <c r="F102" s="159" t="s">
        <v>118</v>
      </c>
      <c r="G102" s="286"/>
    </row>
    <row r="103" spans="1:7" ht="31.5">
      <c r="A103" s="60">
        <v>76</v>
      </c>
      <c r="B103" s="50" t="s">
        <v>35017</v>
      </c>
      <c r="C103" s="50" t="s">
        <v>35018</v>
      </c>
      <c r="D103" s="50" t="s">
        <v>35019</v>
      </c>
      <c r="E103" s="153">
        <v>250000</v>
      </c>
      <c r="F103" s="159" t="s">
        <v>4</v>
      </c>
      <c r="G103" s="286"/>
    </row>
    <row r="104" spans="1:7" ht="189">
      <c r="A104" s="50">
        <v>77</v>
      </c>
      <c r="B104" s="50" t="s">
        <v>35020</v>
      </c>
      <c r="C104" s="50" t="s">
        <v>35021</v>
      </c>
      <c r="D104" s="50" t="s">
        <v>35022</v>
      </c>
      <c r="E104" s="153">
        <v>1000000</v>
      </c>
      <c r="F104" s="159" t="s">
        <v>118</v>
      </c>
      <c r="G104" s="286"/>
    </row>
    <row r="105" spans="1:7" ht="31.5">
      <c r="A105" s="60">
        <v>78</v>
      </c>
      <c r="B105" s="50" t="s">
        <v>35023</v>
      </c>
      <c r="C105" s="50" t="s">
        <v>35024</v>
      </c>
      <c r="D105" s="50" t="s">
        <v>25628</v>
      </c>
      <c r="E105" s="153">
        <v>200000</v>
      </c>
      <c r="F105" s="159" t="s">
        <v>4</v>
      </c>
      <c r="G105" s="286"/>
    </row>
    <row r="106" spans="1:7" ht="47.25">
      <c r="A106" s="50">
        <v>79</v>
      </c>
      <c r="B106" s="50" t="s">
        <v>35025</v>
      </c>
      <c r="C106" s="50" t="s">
        <v>35026</v>
      </c>
      <c r="D106" s="50" t="s">
        <v>35027</v>
      </c>
      <c r="E106" s="153">
        <v>1000000</v>
      </c>
      <c r="F106" s="159" t="s">
        <v>4</v>
      </c>
      <c r="G106" s="286"/>
    </row>
    <row r="107" spans="1:7">
      <c r="A107" s="50"/>
      <c r="B107" s="173" t="s">
        <v>555</v>
      </c>
      <c r="C107" s="50"/>
      <c r="D107" s="50"/>
      <c r="E107" s="294"/>
      <c r="F107" s="159"/>
      <c r="G107" s="286"/>
    </row>
    <row r="108" spans="1:7" ht="47.25">
      <c r="A108" s="50">
        <v>80</v>
      </c>
      <c r="B108" s="51" t="s">
        <v>35028</v>
      </c>
      <c r="C108" s="51" t="s">
        <v>35029</v>
      </c>
      <c r="D108" s="51" t="s">
        <v>35030</v>
      </c>
      <c r="E108" s="154">
        <v>200000</v>
      </c>
      <c r="F108" s="159" t="s">
        <v>4</v>
      </c>
      <c r="G108" s="286"/>
    </row>
    <row r="109" spans="1:7" ht="47.25">
      <c r="A109" s="50">
        <v>81</v>
      </c>
      <c r="B109" s="51" t="s">
        <v>35031</v>
      </c>
      <c r="C109" s="51" t="s">
        <v>35032</v>
      </c>
      <c r="D109" s="51" t="s">
        <v>35030</v>
      </c>
      <c r="E109" s="154">
        <v>150000</v>
      </c>
      <c r="F109" s="159" t="s">
        <v>4</v>
      </c>
      <c r="G109" s="286"/>
    </row>
    <row r="110" spans="1:7" ht="47.25">
      <c r="A110" s="50">
        <v>82</v>
      </c>
      <c r="B110" s="51" t="s">
        <v>35033</v>
      </c>
      <c r="C110" s="51" t="s">
        <v>35034</v>
      </c>
      <c r="D110" s="51" t="s">
        <v>35030</v>
      </c>
      <c r="E110" s="154">
        <v>150000</v>
      </c>
      <c r="F110" s="159" t="s">
        <v>4</v>
      </c>
      <c r="G110" s="286"/>
    </row>
    <row r="111" spans="1:7" ht="18.75" customHeight="1">
      <c r="A111" s="50"/>
      <c r="B111" s="2215" t="s">
        <v>930</v>
      </c>
      <c r="C111" s="2216"/>
      <c r="D111" s="50"/>
      <c r="E111" s="294"/>
      <c r="F111" s="159"/>
      <c r="G111" s="286"/>
    </row>
    <row r="112" spans="1:7" ht="110.25">
      <c r="A112" s="50">
        <v>83</v>
      </c>
      <c r="B112" s="50" t="s">
        <v>35035</v>
      </c>
      <c r="C112" s="51" t="s">
        <v>35036</v>
      </c>
      <c r="D112" s="50" t="s">
        <v>35037</v>
      </c>
      <c r="E112" s="153">
        <v>80000</v>
      </c>
      <c r="F112" s="159" t="s">
        <v>4</v>
      </c>
      <c r="G112" s="286"/>
    </row>
    <row r="113" spans="1:7" ht="110.25">
      <c r="A113" s="50">
        <v>84</v>
      </c>
      <c r="B113" s="50" t="s">
        <v>35038</v>
      </c>
      <c r="C113" s="51" t="s">
        <v>35039</v>
      </c>
      <c r="D113" s="50" t="s">
        <v>35037</v>
      </c>
      <c r="E113" s="153">
        <v>80000</v>
      </c>
      <c r="F113" s="159" t="s">
        <v>4</v>
      </c>
      <c r="G113" s="286"/>
    </row>
    <row r="114" spans="1:7" ht="110.25">
      <c r="A114" s="50">
        <v>85</v>
      </c>
      <c r="B114" s="50" t="s">
        <v>34892</v>
      </c>
      <c r="C114" s="51" t="s">
        <v>35040</v>
      </c>
      <c r="D114" s="50" t="s">
        <v>35037</v>
      </c>
      <c r="E114" s="153">
        <v>80000</v>
      </c>
      <c r="F114" s="159" t="s">
        <v>4</v>
      </c>
      <c r="G114" s="286"/>
    </row>
    <row r="115" spans="1:7" ht="110.25">
      <c r="A115" s="50">
        <v>86</v>
      </c>
      <c r="B115" s="50" t="s">
        <v>35041</v>
      </c>
      <c r="C115" s="51" t="s">
        <v>35042</v>
      </c>
      <c r="D115" s="50" t="s">
        <v>35037</v>
      </c>
      <c r="E115" s="153">
        <v>80000</v>
      </c>
      <c r="F115" s="159" t="s">
        <v>4</v>
      </c>
      <c r="G115" s="286"/>
    </row>
    <row r="116" spans="1:7" ht="126">
      <c r="A116" s="50">
        <v>87</v>
      </c>
      <c r="B116" s="50" t="s">
        <v>35043</v>
      </c>
      <c r="C116" s="51" t="s">
        <v>35044</v>
      </c>
      <c r="D116" s="50" t="s">
        <v>35194</v>
      </c>
      <c r="E116" s="153">
        <v>80000</v>
      </c>
      <c r="F116" s="159" t="s">
        <v>4</v>
      </c>
      <c r="G116" s="286"/>
    </row>
    <row r="117" spans="1:7" ht="110.25">
      <c r="A117" s="50">
        <v>88</v>
      </c>
      <c r="B117" s="50" t="s">
        <v>35045</v>
      </c>
      <c r="C117" s="51" t="s">
        <v>35044</v>
      </c>
      <c r="D117" s="50" t="s">
        <v>35037</v>
      </c>
      <c r="E117" s="153">
        <v>80000</v>
      </c>
      <c r="F117" s="159" t="s">
        <v>4</v>
      </c>
      <c r="G117" s="286"/>
    </row>
    <row r="118" spans="1:7">
      <c r="A118" s="50"/>
      <c r="B118" s="2215" t="s">
        <v>9771</v>
      </c>
      <c r="C118" s="2220"/>
      <c r="D118" s="2216"/>
      <c r="E118" s="468">
        <f>SUM(E26:E117)</f>
        <v>64918940</v>
      </c>
      <c r="F118" s="159"/>
      <c r="G118" s="286"/>
    </row>
    <row r="119" spans="1:7" s="11" customFormat="1" ht="81" customHeight="1">
      <c r="A119" s="2143" t="s">
        <v>10725</v>
      </c>
      <c r="B119" s="2143"/>
      <c r="C119" s="2143"/>
      <c r="D119" s="2143" t="s">
        <v>172</v>
      </c>
      <c r="E119" s="2143"/>
      <c r="F119" s="2143"/>
      <c r="G119" s="128"/>
    </row>
    <row r="130" spans="1:6" ht="47.25">
      <c r="A130" s="50"/>
      <c r="B130" s="50" t="s">
        <v>34844</v>
      </c>
      <c r="C130" s="50" t="s">
        <v>34845</v>
      </c>
      <c r="D130" s="50" t="s">
        <v>35195</v>
      </c>
      <c r="E130" s="153">
        <v>500000</v>
      </c>
      <c r="F130" s="159" t="s">
        <v>4</v>
      </c>
    </row>
    <row r="131" spans="1:6" ht="47.25">
      <c r="A131" s="50"/>
      <c r="B131" s="50" t="s">
        <v>35011</v>
      </c>
      <c r="C131" s="50" t="s">
        <v>35012</v>
      </c>
      <c r="D131" s="50" t="s">
        <v>35013</v>
      </c>
      <c r="E131" s="153">
        <v>800000</v>
      </c>
      <c r="F131" s="159" t="s">
        <v>4</v>
      </c>
    </row>
    <row r="132" spans="1:6">
      <c r="E132" s="260">
        <f>SUM(E130:E131)</f>
        <v>1300000</v>
      </c>
    </row>
    <row r="136" spans="1:6">
      <c r="E136" s="260">
        <f>E132+E118+E19</f>
        <v>109040875.52000001</v>
      </c>
    </row>
  </sheetData>
  <mergeCells count="14">
    <mergeCell ref="B85:C85"/>
    <mergeCell ref="B111:C111"/>
    <mergeCell ref="B118:D118"/>
    <mergeCell ref="A119:C119"/>
    <mergeCell ref="D119:F119"/>
    <mergeCell ref="B25:C25"/>
    <mergeCell ref="A21:F21"/>
    <mergeCell ref="A22:F22"/>
    <mergeCell ref="A23:F23"/>
    <mergeCell ref="A1:F1"/>
    <mergeCell ref="A2:F2"/>
    <mergeCell ref="A3:F3"/>
    <mergeCell ref="B5:C5"/>
    <mergeCell ref="B10:C10"/>
  </mergeCell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theme="5" tint="-0.499984740745262"/>
  </sheetPr>
  <dimension ref="A1:F592"/>
  <sheetViews>
    <sheetView workbookViewId="0">
      <selection activeCell="F9" sqref="F9"/>
    </sheetView>
  </sheetViews>
  <sheetFormatPr defaultRowHeight="27.95" customHeight="1"/>
  <cols>
    <col min="1" max="1" width="7" style="53" customWidth="1"/>
    <col min="2" max="2" width="19" style="471" customWidth="1"/>
    <col min="3" max="3" width="42.85546875" style="9" customWidth="1"/>
    <col min="4" max="4" width="22" style="9" customWidth="1"/>
    <col min="5" max="5" width="19.28515625" style="588" customWidth="1"/>
    <col min="6" max="6" width="11" style="79" customWidth="1"/>
    <col min="7" max="7" width="36.42578125" style="12" customWidth="1"/>
    <col min="8" max="8" width="19.28515625" style="12" bestFit="1" customWidth="1"/>
    <col min="9" max="9" width="16.28515625" style="12" customWidth="1"/>
    <col min="10" max="16384" width="9.140625" style="12"/>
  </cols>
  <sheetData>
    <row r="1" spans="1:6" s="511" customFormat="1" ht="15.75">
      <c r="A1" s="2165" t="s">
        <v>133</v>
      </c>
      <c r="B1" s="2165"/>
      <c r="C1" s="2165"/>
      <c r="D1" s="2165"/>
      <c r="E1" s="2165"/>
      <c r="F1" s="2165"/>
    </row>
    <row r="2" spans="1:6" s="511" customFormat="1" ht="15.75">
      <c r="A2" s="2165" t="s">
        <v>8734</v>
      </c>
      <c r="B2" s="2165"/>
      <c r="C2" s="2165"/>
      <c r="D2" s="2165"/>
      <c r="E2" s="2165"/>
      <c r="F2" s="2165"/>
    </row>
    <row r="3" spans="1:6" s="511" customFormat="1" ht="15.75">
      <c r="A3" s="2165" t="s">
        <v>6436</v>
      </c>
      <c r="B3" s="2165"/>
      <c r="C3" s="2165"/>
      <c r="D3" s="2165"/>
      <c r="E3" s="2165"/>
      <c r="F3" s="2165"/>
    </row>
    <row r="4" spans="1:6" s="11" customFormat="1" ht="21.75" customHeight="1">
      <c r="A4" s="46" t="s">
        <v>134</v>
      </c>
      <c r="B4" s="47" t="s">
        <v>135</v>
      </c>
      <c r="C4" s="172" t="s">
        <v>0</v>
      </c>
      <c r="D4" s="47" t="s">
        <v>136</v>
      </c>
      <c r="E4" s="112" t="s">
        <v>1300</v>
      </c>
      <c r="F4" s="172" t="s">
        <v>138</v>
      </c>
    </row>
    <row r="5" spans="1:6" ht="18" customHeight="1">
      <c r="A5" s="173"/>
      <c r="B5" s="2250" t="s">
        <v>139</v>
      </c>
      <c r="C5" s="2251"/>
      <c r="D5" s="46"/>
      <c r="E5" s="100"/>
      <c r="F5" s="52"/>
    </row>
    <row r="6" spans="1:6" ht="31.5">
      <c r="A6" s="50">
        <v>1</v>
      </c>
      <c r="B6" s="494" t="s">
        <v>1</v>
      </c>
      <c r="C6" s="51" t="s">
        <v>8735</v>
      </c>
      <c r="D6" s="51" t="s">
        <v>239</v>
      </c>
      <c r="E6" s="117">
        <v>2800000</v>
      </c>
      <c r="F6" s="160" t="s">
        <v>118</v>
      </c>
    </row>
    <row r="7" spans="1:6" ht="94.5">
      <c r="A7" s="50">
        <v>2</v>
      </c>
      <c r="B7" s="494" t="s">
        <v>5</v>
      </c>
      <c r="C7" s="51" t="s">
        <v>8736</v>
      </c>
      <c r="D7" s="51" t="s">
        <v>8737</v>
      </c>
      <c r="E7" s="117">
        <v>1702452.53</v>
      </c>
      <c r="F7" s="160" t="s">
        <v>118</v>
      </c>
    </row>
    <row r="8" spans="1:6" ht="31.5">
      <c r="A8" s="50">
        <v>3</v>
      </c>
      <c r="B8" s="494" t="s">
        <v>7</v>
      </c>
      <c r="C8" s="51" t="s">
        <v>8738</v>
      </c>
      <c r="D8" s="51" t="s">
        <v>9</v>
      </c>
      <c r="E8" s="117">
        <v>240000</v>
      </c>
      <c r="F8" s="160" t="s">
        <v>118</v>
      </c>
    </row>
    <row r="9" spans="1:6" ht="31.5">
      <c r="A9" s="50">
        <v>4</v>
      </c>
      <c r="B9" s="494" t="s">
        <v>10</v>
      </c>
      <c r="C9" s="51" t="s">
        <v>8739</v>
      </c>
      <c r="D9" s="51" t="s">
        <v>175</v>
      </c>
      <c r="E9" s="117">
        <v>120000</v>
      </c>
      <c r="F9" s="160" t="s">
        <v>118</v>
      </c>
    </row>
    <row r="10" spans="1:6" ht="78.75">
      <c r="A10" s="50">
        <v>5</v>
      </c>
      <c r="B10" s="494" t="s">
        <v>12</v>
      </c>
      <c r="C10" s="51" t="s">
        <v>8740</v>
      </c>
      <c r="D10" s="51" t="s">
        <v>14</v>
      </c>
      <c r="E10" s="117">
        <v>1680000</v>
      </c>
      <c r="F10" s="160" t="s">
        <v>118</v>
      </c>
    </row>
    <row r="11" spans="1:6" ht="15.75">
      <c r="A11" s="50"/>
      <c r="B11" s="2189" t="s">
        <v>142</v>
      </c>
      <c r="C11" s="2191"/>
      <c r="D11" s="51"/>
      <c r="E11" s="117"/>
      <c r="F11" s="160"/>
    </row>
    <row r="12" spans="1:6" ht="94.5">
      <c r="A12" s="50">
        <v>6</v>
      </c>
      <c r="B12" s="494" t="s">
        <v>5</v>
      </c>
      <c r="C12" s="51" t="s">
        <v>8741</v>
      </c>
      <c r="D12" s="51" t="s">
        <v>242</v>
      </c>
      <c r="E12" s="117">
        <v>771226.27</v>
      </c>
      <c r="F12" s="160" t="s">
        <v>118</v>
      </c>
    </row>
    <row r="13" spans="1:6" ht="78.75">
      <c r="A13" s="50">
        <v>7</v>
      </c>
      <c r="B13" s="494" t="s">
        <v>12</v>
      </c>
      <c r="C13" s="51" t="s">
        <v>8742</v>
      </c>
      <c r="D13" s="51" t="s">
        <v>14</v>
      </c>
      <c r="E13" s="117">
        <v>500000</v>
      </c>
      <c r="F13" s="160" t="s">
        <v>118</v>
      </c>
    </row>
    <row r="14" spans="1:6" ht="63">
      <c r="A14" s="50">
        <v>8</v>
      </c>
      <c r="B14" s="494" t="s">
        <v>360</v>
      </c>
      <c r="C14" s="51" t="s">
        <v>8743</v>
      </c>
      <c r="D14" s="51" t="s">
        <v>1736</v>
      </c>
      <c r="E14" s="117">
        <v>2000000</v>
      </c>
      <c r="F14" s="160" t="s">
        <v>118</v>
      </c>
    </row>
    <row r="15" spans="1:6" ht="15.75">
      <c r="A15" s="586"/>
      <c r="B15" s="2189" t="s">
        <v>593</v>
      </c>
      <c r="C15" s="2191"/>
      <c r="D15" s="50"/>
      <c r="E15" s="117"/>
      <c r="F15" s="160"/>
    </row>
    <row r="16" spans="1:6" ht="31.5">
      <c r="A16" s="50">
        <v>9</v>
      </c>
      <c r="B16" s="494" t="s">
        <v>39</v>
      </c>
      <c r="C16" s="51" t="s">
        <v>8744</v>
      </c>
      <c r="D16" s="51" t="s">
        <v>40</v>
      </c>
      <c r="E16" s="117">
        <v>16000000</v>
      </c>
      <c r="F16" s="160" t="s">
        <v>118</v>
      </c>
    </row>
    <row r="17" spans="1:6" ht="31.5">
      <c r="A17" s="50">
        <v>10</v>
      </c>
      <c r="B17" s="494" t="s">
        <v>596</v>
      </c>
      <c r="C17" s="51" t="s">
        <v>8745</v>
      </c>
      <c r="D17" s="51" t="s">
        <v>40</v>
      </c>
      <c r="E17" s="117">
        <v>13131445.67</v>
      </c>
      <c r="F17" s="160" t="s">
        <v>118</v>
      </c>
    </row>
    <row r="18" spans="1:6" ht="15.75">
      <c r="A18" s="50"/>
      <c r="B18" s="2189" t="s">
        <v>143</v>
      </c>
      <c r="C18" s="2249"/>
      <c r="D18" s="51"/>
      <c r="E18" s="117"/>
      <c r="F18" s="160"/>
    </row>
    <row r="19" spans="1:6" ht="78.75">
      <c r="A19" s="50">
        <v>11</v>
      </c>
      <c r="B19" s="51" t="s">
        <v>195</v>
      </c>
      <c r="C19" s="51" t="s">
        <v>8746</v>
      </c>
      <c r="D19" s="51" t="s">
        <v>196</v>
      </c>
      <c r="E19" s="117">
        <v>5738993.4500000002</v>
      </c>
      <c r="F19" s="160" t="s">
        <v>118</v>
      </c>
    </row>
    <row r="20" spans="1:6" ht="15.75">
      <c r="A20" s="173"/>
      <c r="B20" s="47" t="s">
        <v>15</v>
      </c>
      <c r="C20" s="47"/>
      <c r="D20" s="47"/>
      <c r="E20" s="239">
        <f>SUM(E6:E19)</f>
        <v>44684117.920000002</v>
      </c>
      <c r="F20" s="177"/>
    </row>
    <row r="21" spans="1:6" ht="85.5" customHeight="1">
      <c r="A21" s="2183" t="s">
        <v>3682</v>
      </c>
      <c r="B21" s="2184"/>
      <c r="C21" s="2185"/>
      <c r="D21" s="2143" t="s">
        <v>172</v>
      </c>
      <c r="E21" s="2143"/>
      <c r="F21" s="2143"/>
    </row>
    <row r="22" spans="1:6" ht="15.75">
      <c r="A22" s="173"/>
      <c r="B22" s="494"/>
      <c r="C22" s="307"/>
      <c r="D22" s="51"/>
      <c r="E22" s="117"/>
      <c r="F22" s="177"/>
    </row>
    <row r="23" spans="1:6" ht="15.75">
      <c r="A23" s="173"/>
      <c r="B23" s="494"/>
      <c r="C23" s="307"/>
      <c r="D23" s="51"/>
      <c r="E23" s="117"/>
      <c r="F23" s="177"/>
    </row>
    <row r="24" spans="1:6" ht="15.75">
      <c r="A24" s="2165" t="s">
        <v>133</v>
      </c>
      <c r="B24" s="2165"/>
      <c r="C24" s="2165"/>
      <c r="D24" s="2165"/>
      <c r="E24" s="2165"/>
      <c r="F24" s="2165"/>
    </row>
    <row r="25" spans="1:6" ht="15.75">
      <c r="A25" s="2165" t="s">
        <v>8734</v>
      </c>
      <c r="B25" s="2165"/>
      <c r="C25" s="2165"/>
      <c r="D25" s="2165"/>
      <c r="E25" s="2165"/>
      <c r="F25" s="2165"/>
    </row>
    <row r="26" spans="1:6" ht="15.75">
      <c r="A26" s="2165" t="s">
        <v>6436</v>
      </c>
      <c r="B26" s="2165"/>
      <c r="C26" s="2165"/>
      <c r="D26" s="2165"/>
      <c r="E26" s="2165"/>
      <c r="F26" s="2165"/>
    </row>
    <row r="27" spans="1:6" ht="15.75">
      <c r="A27" s="46" t="s">
        <v>134</v>
      </c>
      <c r="B27" s="47" t="s">
        <v>135</v>
      </c>
      <c r="C27" s="172" t="s">
        <v>0</v>
      </c>
      <c r="D27" s="47" t="s">
        <v>136</v>
      </c>
      <c r="E27" s="112" t="s">
        <v>137</v>
      </c>
      <c r="F27" s="48" t="s">
        <v>138</v>
      </c>
    </row>
    <row r="28" spans="1:6" ht="19.5" customHeight="1">
      <c r="A28" s="173"/>
      <c r="B28" s="2248" t="s">
        <v>8747</v>
      </c>
      <c r="C28" s="2248"/>
      <c r="D28" s="51"/>
      <c r="E28" s="117"/>
      <c r="F28" s="177"/>
    </row>
    <row r="29" spans="1:6" ht="110.25">
      <c r="A29" s="49">
        <v>1</v>
      </c>
      <c r="B29" s="51" t="s">
        <v>8748</v>
      </c>
      <c r="C29" s="71" t="s">
        <v>15007</v>
      </c>
      <c r="D29" s="50" t="s">
        <v>8749</v>
      </c>
      <c r="E29" s="117">
        <v>2180817.5099999998</v>
      </c>
      <c r="F29" s="160" t="s">
        <v>118</v>
      </c>
    </row>
    <row r="30" spans="1:6" ht="15.75">
      <c r="A30" s="50"/>
      <c r="B30" s="2198" t="s">
        <v>810</v>
      </c>
      <c r="C30" s="2198"/>
      <c r="D30" s="51"/>
      <c r="E30" s="117"/>
      <c r="F30" s="160"/>
    </row>
    <row r="31" spans="1:6" ht="63">
      <c r="A31" s="50">
        <v>2</v>
      </c>
      <c r="B31" s="51" t="s">
        <v>8750</v>
      </c>
      <c r="C31" s="51" t="s">
        <v>8751</v>
      </c>
      <c r="D31" s="51" t="s">
        <v>8752</v>
      </c>
      <c r="E31" s="117">
        <v>700000</v>
      </c>
      <c r="F31" s="160" t="s">
        <v>4</v>
      </c>
    </row>
    <row r="32" spans="1:6" ht="63">
      <c r="A32" s="50">
        <v>3</v>
      </c>
      <c r="B32" s="51" t="s">
        <v>8759</v>
      </c>
      <c r="C32" s="51" t="s">
        <v>8760</v>
      </c>
      <c r="D32" s="51" t="s">
        <v>8752</v>
      </c>
      <c r="E32" s="117">
        <v>900000</v>
      </c>
      <c r="F32" s="160" t="s">
        <v>4</v>
      </c>
    </row>
    <row r="33" spans="1:6" ht="63">
      <c r="A33" s="50">
        <v>4</v>
      </c>
      <c r="B33" s="51" t="s">
        <v>8764</v>
      </c>
      <c r="C33" s="51" t="s">
        <v>8765</v>
      </c>
      <c r="D33" s="51" t="s">
        <v>8766</v>
      </c>
      <c r="E33" s="117">
        <v>900000</v>
      </c>
      <c r="F33" s="160" t="s">
        <v>4</v>
      </c>
    </row>
    <row r="34" spans="1:6" ht="47.25">
      <c r="A34" s="50">
        <v>5</v>
      </c>
      <c r="B34" s="51" t="s">
        <v>8767</v>
      </c>
      <c r="C34" s="51" t="s">
        <v>8768</v>
      </c>
      <c r="D34" s="51" t="s">
        <v>8769</v>
      </c>
      <c r="E34" s="117">
        <v>400000</v>
      </c>
      <c r="F34" s="160" t="s">
        <v>118</v>
      </c>
    </row>
    <row r="35" spans="1:6" ht="63">
      <c r="A35" s="50">
        <v>6</v>
      </c>
      <c r="B35" s="51" t="s">
        <v>8773</v>
      </c>
      <c r="C35" s="51" t="s">
        <v>8774</v>
      </c>
      <c r="D35" s="51" t="s">
        <v>8775</v>
      </c>
      <c r="E35" s="117">
        <v>800000</v>
      </c>
      <c r="F35" s="160" t="s">
        <v>118</v>
      </c>
    </row>
    <row r="36" spans="1:6" ht="47.25">
      <c r="A36" s="50">
        <v>7</v>
      </c>
      <c r="B36" s="51" t="s">
        <v>8776</v>
      </c>
      <c r="C36" s="51" t="s">
        <v>8777</v>
      </c>
      <c r="D36" s="51" t="s">
        <v>8778</v>
      </c>
      <c r="E36" s="117">
        <v>400000</v>
      </c>
      <c r="F36" s="160" t="s">
        <v>4</v>
      </c>
    </row>
    <row r="37" spans="1:6" ht="31.5">
      <c r="A37" s="50">
        <v>8</v>
      </c>
      <c r="B37" s="51" t="s">
        <v>8779</v>
      </c>
      <c r="C37" s="51" t="s">
        <v>8780</v>
      </c>
      <c r="D37" s="51" t="s">
        <v>7213</v>
      </c>
      <c r="E37" s="117">
        <v>850000</v>
      </c>
      <c r="F37" s="160" t="s">
        <v>4</v>
      </c>
    </row>
    <row r="38" spans="1:6" ht="31.5">
      <c r="A38" s="50">
        <v>9</v>
      </c>
      <c r="B38" s="51" t="s">
        <v>8781</v>
      </c>
      <c r="C38" s="51" t="s">
        <v>8782</v>
      </c>
      <c r="D38" s="51" t="s">
        <v>1115</v>
      </c>
      <c r="E38" s="117">
        <v>1000000</v>
      </c>
      <c r="F38" s="160" t="s">
        <v>4</v>
      </c>
    </row>
    <row r="39" spans="1:6" ht="47.25">
      <c r="A39" s="50">
        <v>10</v>
      </c>
      <c r="B39" s="51" t="s">
        <v>8783</v>
      </c>
      <c r="C39" s="51" t="s">
        <v>8784</v>
      </c>
      <c r="D39" s="51" t="s">
        <v>8785</v>
      </c>
      <c r="E39" s="117">
        <v>300000</v>
      </c>
      <c r="F39" s="160" t="s">
        <v>118</v>
      </c>
    </row>
    <row r="40" spans="1:6" ht="63">
      <c r="A40" s="50">
        <v>11</v>
      </c>
      <c r="B40" s="51" t="s">
        <v>8786</v>
      </c>
      <c r="C40" s="51" t="s">
        <v>8787</v>
      </c>
      <c r="D40" s="51" t="s">
        <v>8788</v>
      </c>
      <c r="E40" s="117">
        <v>450000</v>
      </c>
      <c r="F40" s="160" t="s">
        <v>118</v>
      </c>
    </row>
    <row r="41" spans="1:6" ht="63">
      <c r="A41" s="50">
        <v>12</v>
      </c>
      <c r="B41" s="51" t="s">
        <v>8789</v>
      </c>
      <c r="C41" s="51" t="s">
        <v>8790</v>
      </c>
      <c r="D41" s="51" t="s">
        <v>8791</v>
      </c>
      <c r="E41" s="117">
        <v>350000</v>
      </c>
      <c r="F41" s="160" t="s">
        <v>118</v>
      </c>
    </row>
    <row r="42" spans="1:6" ht="78.75">
      <c r="A42" s="50">
        <v>13</v>
      </c>
      <c r="B42" s="51" t="s">
        <v>8795</v>
      </c>
      <c r="C42" s="51" t="s">
        <v>8796</v>
      </c>
      <c r="D42" s="51" t="s">
        <v>8797</v>
      </c>
      <c r="E42" s="117">
        <v>1650000</v>
      </c>
      <c r="F42" s="160" t="s">
        <v>583</v>
      </c>
    </row>
    <row r="43" spans="1:6" ht="47.25">
      <c r="A43" s="50">
        <v>14</v>
      </c>
      <c r="B43" s="51" t="s">
        <v>8798</v>
      </c>
      <c r="C43" s="51" t="s">
        <v>8799</v>
      </c>
      <c r="D43" s="51" t="s">
        <v>8800</v>
      </c>
      <c r="E43" s="117">
        <v>300000</v>
      </c>
      <c r="F43" s="160" t="s">
        <v>118</v>
      </c>
    </row>
    <row r="44" spans="1:6" ht="31.5">
      <c r="A44" s="50">
        <v>15</v>
      </c>
      <c r="B44" s="51" t="s">
        <v>8801</v>
      </c>
      <c r="C44" s="51" t="s">
        <v>8802</v>
      </c>
      <c r="D44" s="51" t="s">
        <v>7213</v>
      </c>
      <c r="E44" s="117">
        <v>850000</v>
      </c>
      <c r="F44" s="160" t="s">
        <v>4</v>
      </c>
    </row>
    <row r="45" spans="1:6" ht="63">
      <c r="A45" s="50">
        <v>16</v>
      </c>
      <c r="B45" s="51" t="s">
        <v>8803</v>
      </c>
      <c r="C45" s="51" t="s">
        <v>8804</v>
      </c>
      <c r="D45" s="51" t="s">
        <v>8791</v>
      </c>
      <c r="E45" s="117">
        <v>450000</v>
      </c>
      <c r="F45" s="160" t="s">
        <v>118</v>
      </c>
    </row>
    <row r="46" spans="1:6" ht="31.5">
      <c r="A46" s="50">
        <v>17</v>
      </c>
      <c r="B46" s="51" t="s">
        <v>8805</v>
      </c>
      <c r="C46" s="51" t="s">
        <v>8806</v>
      </c>
      <c r="D46" s="51" t="s">
        <v>7213</v>
      </c>
      <c r="E46" s="117">
        <v>800817.51</v>
      </c>
      <c r="F46" s="160" t="s">
        <v>4</v>
      </c>
    </row>
    <row r="47" spans="1:6" ht="63">
      <c r="A47" s="50">
        <v>18</v>
      </c>
      <c r="B47" s="51" t="s">
        <v>8807</v>
      </c>
      <c r="C47" s="51" t="s">
        <v>8808</v>
      </c>
      <c r="D47" s="51" t="s">
        <v>8809</v>
      </c>
      <c r="E47" s="117">
        <v>400000</v>
      </c>
      <c r="F47" s="160" t="s">
        <v>4</v>
      </c>
    </row>
    <row r="48" spans="1:6" ht="15.75">
      <c r="A48" s="50"/>
      <c r="B48" s="2198" t="s">
        <v>535</v>
      </c>
      <c r="C48" s="2198"/>
      <c r="D48" s="51"/>
      <c r="E48" s="117"/>
      <c r="F48" s="160"/>
    </row>
    <row r="49" spans="1:6" ht="31.5">
      <c r="A49" s="50">
        <v>19</v>
      </c>
      <c r="B49" s="51" t="s">
        <v>8810</v>
      </c>
      <c r="C49" s="51" t="s">
        <v>8811</v>
      </c>
      <c r="D49" s="51" t="s">
        <v>39583</v>
      </c>
      <c r="E49" s="117">
        <v>800000</v>
      </c>
      <c r="F49" s="160" t="s">
        <v>118</v>
      </c>
    </row>
    <row r="50" spans="1:6" ht="47.25">
      <c r="A50" s="50">
        <v>20</v>
      </c>
      <c r="B50" s="51" t="s">
        <v>8812</v>
      </c>
      <c r="C50" s="51" t="s">
        <v>8813</v>
      </c>
      <c r="D50" s="51" t="s">
        <v>39583</v>
      </c>
      <c r="E50" s="117">
        <v>800000</v>
      </c>
      <c r="F50" s="160" t="s">
        <v>118</v>
      </c>
    </row>
    <row r="51" spans="1:6" ht="31.5">
      <c r="A51" s="50">
        <v>21</v>
      </c>
      <c r="B51" s="51" t="s">
        <v>8814</v>
      </c>
      <c r="C51" s="51" t="s">
        <v>8815</v>
      </c>
      <c r="D51" s="51" t="s">
        <v>8816</v>
      </c>
      <c r="E51" s="117">
        <v>1000000</v>
      </c>
      <c r="F51" s="160" t="s">
        <v>4</v>
      </c>
    </row>
    <row r="52" spans="1:6" ht="31.5">
      <c r="A52" s="50">
        <v>22</v>
      </c>
      <c r="B52" s="51" t="s">
        <v>8817</v>
      </c>
      <c r="C52" s="51" t="s">
        <v>8818</v>
      </c>
      <c r="D52" s="51" t="s">
        <v>8819</v>
      </c>
      <c r="E52" s="117">
        <v>850000</v>
      </c>
      <c r="F52" s="160" t="s">
        <v>4</v>
      </c>
    </row>
    <row r="53" spans="1:6" ht="126">
      <c r="A53" s="50">
        <v>23</v>
      </c>
      <c r="B53" s="51" t="s">
        <v>8820</v>
      </c>
      <c r="C53" s="51" t="s">
        <v>8821</v>
      </c>
      <c r="D53" s="51" t="s">
        <v>39584</v>
      </c>
      <c r="E53" s="117">
        <v>1500000</v>
      </c>
      <c r="F53" s="160" t="s">
        <v>118</v>
      </c>
    </row>
    <row r="54" spans="1:6" ht="47.25">
      <c r="A54" s="50">
        <v>24</v>
      </c>
      <c r="B54" s="51" t="s">
        <v>14997</v>
      </c>
      <c r="C54" s="51" t="s">
        <v>8822</v>
      </c>
      <c r="D54" s="51" t="s">
        <v>8823</v>
      </c>
      <c r="E54" s="117">
        <v>150000</v>
      </c>
      <c r="F54" s="160" t="s">
        <v>118</v>
      </c>
    </row>
    <row r="55" spans="1:6" ht="63">
      <c r="A55" s="50">
        <v>25</v>
      </c>
      <c r="B55" s="51" t="s">
        <v>8824</v>
      </c>
      <c r="C55" s="51" t="s">
        <v>8825</v>
      </c>
      <c r="D55" s="51" t="s">
        <v>39585</v>
      </c>
      <c r="E55" s="117">
        <v>3000000</v>
      </c>
      <c r="F55" s="160" t="s">
        <v>4</v>
      </c>
    </row>
    <row r="56" spans="1:6" ht="31.5">
      <c r="A56" s="50">
        <v>26</v>
      </c>
      <c r="B56" s="51" t="s">
        <v>8826</v>
      </c>
      <c r="C56" s="51" t="s">
        <v>8827</v>
      </c>
      <c r="D56" s="51" t="s">
        <v>39591</v>
      </c>
      <c r="E56" s="117">
        <v>200000</v>
      </c>
      <c r="F56" s="160" t="s">
        <v>118</v>
      </c>
    </row>
    <row r="57" spans="1:6" ht="31.5">
      <c r="A57" s="50">
        <v>27</v>
      </c>
      <c r="B57" s="51" t="s">
        <v>14998</v>
      </c>
      <c r="C57" s="51" t="s">
        <v>8828</v>
      </c>
      <c r="D57" s="51" t="s">
        <v>871</v>
      </c>
      <c r="E57" s="117">
        <v>1000000</v>
      </c>
      <c r="F57" s="160" t="s">
        <v>4</v>
      </c>
    </row>
    <row r="58" spans="1:6" ht="47.25">
      <c r="A58" s="50">
        <v>28</v>
      </c>
      <c r="B58" s="51" t="s">
        <v>14999</v>
      </c>
      <c r="C58" s="51" t="s">
        <v>8829</v>
      </c>
      <c r="D58" s="51" t="s">
        <v>8830</v>
      </c>
      <c r="E58" s="117">
        <v>450000</v>
      </c>
      <c r="F58" s="160" t="s">
        <v>118</v>
      </c>
    </row>
    <row r="59" spans="1:6" ht="47.25">
      <c r="A59" s="50">
        <v>29</v>
      </c>
      <c r="B59" s="51" t="s">
        <v>15000</v>
      </c>
      <c r="C59" s="51" t="s">
        <v>8831</v>
      </c>
      <c r="D59" s="51" t="s">
        <v>904</v>
      </c>
      <c r="E59" s="117">
        <v>1000000</v>
      </c>
      <c r="F59" s="160" t="s">
        <v>4</v>
      </c>
    </row>
    <row r="60" spans="1:6" ht="63">
      <c r="A60" s="50">
        <v>30</v>
      </c>
      <c r="B60" s="51" t="s">
        <v>15001</v>
      </c>
      <c r="C60" s="51" t="s">
        <v>8832</v>
      </c>
      <c r="D60" s="51" t="s">
        <v>8833</v>
      </c>
      <c r="E60" s="117">
        <v>350000</v>
      </c>
      <c r="F60" s="160" t="s">
        <v>118</v>
      </c>
    </row>
    <row r="61" spans="1:6" ht="63">
      <c r="A61" s="50">
        <v>31</v>
      </c>
      <c r="B61" s="51" t="s">
        <v>8834</v>
      </c>
      <c r="C61" s="51" t="s">
        <v>8835</v>
      </c>
      <c r="D61" s="51" t="s">
        <v>39588</v>
      </c>
      <c r="E61" s="117">
        <v>350000</v>
      </c>
      <c r="F61" s="160" t="s">
        <v>118</v>
      </c>
    </row>
    <row r="62" spans="1:6" ht="31.5">
      <c r="A62" s="50">
        <v>32</v>
      </c>
      <c r="B62" s="51" t="s">
        <v>8836</v>
      </c>
      <c r="C62" s="51" t="s">
        <v>8837</v>
      </c>
      <c r="D62" s="51" t="s">
        <v>8838</v>
      </c>
      <c r="E62" s="117">
        <v>1000000</v>
      </c>
      <c r="F62" s="160" t="s">
        <v>4</v>
      </c>
    </row>
    <row r="63" spans="1:6" ht="63">
      <c r="A63" s="50">
        <v>33</v>
      </c>
      <c r="B63" s="51" t="s">
        <v>15002</v>
      </c>
      <c r="C63" s="51" t="s">
        <v>8839</v>
      </c>
      <c r="D63" s="51" t="s">
        <v>8840</v>
      </c>
      <c r="E63" s="117">
        <v>700000</v>
      </c>
      <c r="F63" s="160" t="s">
        <v>118</v>
      </c>
    </row>
    <row r="64" spans="1:6" ht="177.75" customHeight="1">
      <c r="A64" s="50">
        <v>34</v>
      </c>
      <c r="B64" s="51" t="s">
        <v>8841</v>
      </c>
      <c r="C64" s="51" t="s">
        <v>8842</v>
      </c>
      <c r="D64" s="51" t="s">
        <v>41187</v>
      </c>
      <c r="E64" s="117">
        <v>2000000</v>
      </c>
      <c r="F64" s="160" t="s">
        <v>118</v>
      </c>
    </row>
    <row r="65" spans="1:6" ht="31.5">
      <c r="A65" s="50">
        <v>35</v>
      </c>
      <c r="B65" s="51" t="s">
        <v>15003</v>
      </c>
      <c r="C65" s="51" t="s">
        <v>8843</v>
      </c>
      <c r="D65" s="51" t="s">
        <v>1449</v>
      </c>
      <c r="E65" s="117">
        <v>1700000</v>
      </c>
      <c r="F65" s="160" t="s">
        <v>4</v>
      </c>
    </row>
    <row r="66" spans="1:6" ht="31.5">
      <c r="A66" s="50">
        <v>36</v>
      </c>
      <c r="B66" s="51" t="s">
        <v>8844</v>
      </c>
      <c r="C66" s="51" t="s">
        <v>8845</v>
      </c>
      <c r="D66" s="51" t="s">
        <v>39586</v>
      </c>
      <c r="E66" s="117">
        <v>4200000</v>
      </c>
      <c r="F66" s="160" t="s">
        <v>118</v>
      </c>
    </row>
    <row r="67" spans="1:6" ht="141.75">
      <c r="A67" s="50">
        <v>37</v>
      </c>
      <c r="B67" s="51" t="s">
        <v>8846</v>
      </c>
      <c r="C67" s="51" t="s">
        <v>8847</v>
      </c>
      <c r="D67" s="51" t="s">
        <v>39587</v>
      </c>
      <c r="E67" s="117">
        <v>3350000</v>
      </c>
      <c r="F67" s="160" t="s">
        <v>118</v>
      </c>
    </row>
    <row r="68" spans="1:6" ht="157.5">
      <c r="A68" s="50">
        <v>38</v>
      </c>
      <c r="B68" s="51" t="s">
        <v>15004</v>
      </c>
      <c r="C68" s="51" t="s">
        <v>8848</v>
      </c>
      <c r="D68" s="51" t="s">
        <v>39589</v>
      </c>
      <c r="E68" s="117">
        <v>3500000</v>
      </c>
      <c r="F68" s="160" t="s">
        <v>118</v>
      </c>
    </row>
    <row r="69" spans="1:6" ht="15.75">
      <c r="A69" s="50"/>
      <c r="B69" s="2198" t="s">
        <v>8849</v>
      </c>
      <c r="C69" s="2198"/>
      <c r="D69" s="51"/>
      <c r="E69" s="117"/>
      <c r="F69" s="160"/>
    </row>
    <row r="70" spans="1:6" ht="63">
      <c r="A70" s="50">
        <v>39</v>
      </c>
      <c r="B70" s="51" t="s">
        <v>8853</v>
      </c>
      <c r="C70" s="51" t="s">
        <v>8854</v>
      </c>
      <c r="D70" s="51" t="s">
        <v>8855</v>
      </c>
      <c r="E70" s="117">
        <v>1000000</v>
      </c>
      <c r="F70" s="160" t="s">
        <v>118</v>
      </c>
    </row>
    <row r="71" spans="1:6" ht="47.25">
      <c r="A71" s="50">
        <v>40</v>
      </c>
      <c r="B71" s="51" t="s">
        <v>8856</v>
      </c>
      <c r="C71" s="51" t="s">
        <v>8857</v>
      </c>
      <c r="D71" s="51" t="s">
        <v>8858</v>
      </c>
      <c r="E71" s="117">
        <v>2000000</v>
      </c>
      <c r="F71" s="160" t="s">
        <v>118</v>
      </c>
    </row>
    <row r="72" spans="1:6" ht="15.75">
      <c r="A72" s="50"/>
      <c r="B72" s="2198" t="s">
        <v>662</v>
      </c>
      <c r="C72" s="2198"/>
      <c r="D72" s="51"/>
      <c r="E72" s="117"/>
      <c r="F72" s="160"/>
    </row>
    <row r="73" spans="1:6" ht="47.25">
      <c r="A73" s="50">
        <v>41</v>
      </c>
      <c r="B73" s="51" t="s">
        <v>8859</v>
      </c>
      <c r="C73" s="51" t="s">
        <v>8860</v>
      </c>
      <c r="D73" s="51" t="s">
        <v>39592</v>
      </c>
      <c r="E73" s="117">
        <v>1200000</v>
      </c>
      <c r="F73" s="160" t="s">
        <v>118</v>
      </c>
    </row>
    <row r="74" spans="1:6" ht="78.75">
      <c r="A74" s="50">
        <v>42</v>
      </c>
      <c r="B74" s="51" t="s">
        <v>8859</v>
      </c>
      <c r="C74" s="51" t="s">
        <v>8861</v>
      </c>
      <c r="D74" s="51" t="s">
        <v>15005</v>
      </c>
      <c r="E74" s="117">
        <v>4100000</v>
      </c>
      <c r="F74" s="160" t="s">
        <v>118</v>
      </c>
    </row>
    <row r="75" spans="1:6" ht="47.25">
      <c r="A75" s="50">
        <v>43</v>
      </c>
      <c r="B75" s="51" t="s">
        <v>8862</v>
      </c>
      <c r="C75" s="51" t="s">
        <v>8863</v>
      </c>
      <c r="D75" s="51" t="s">
        <v>8864</v>
      </c>
      <c r="E75" s="117">
        <v>1227040.77</v>
      </c>
      <c r="F75" s="160" t="s">
        <v>118</v>
      </c>
    </row>
    <row r="76" spans="1:6" ht="110.25">
      <c r="A76" s="50">
        <v>44</v>
      </c>
      <c r="B76" s="51" t="s">
        <v>15006</v>
      </c>
      <c r="C76" s="51" t="s">
        <v>8865</v>
      </c>
      <c r="D76" s="51" t="s">
        <v>39590</v>
      </c>
      <c r="E76" s="117">
        <v>300000</v>
      </c>
      <c r="F76" s="160" t="s">
        <v>4</v>
      </c>
    </row>
    <row r="77" spans="1:6" ht="31.5">
      <c r="A77" s="50">
        <v>45</v>
      </c>
      <c r="B77" s="51" t="s">
        <v>8866</v>
      </c>
      <c r="C77" s="51" t="s">
        <v>8867</v>
      </c>
      <c r="D77" s="51" t="s">
        <v>5025</v>
      </c>
      <c r="E77" s="117">
        <v>500000</v>
      </c>
      <c r="F77" s="160" t="s">
        <v>4</v>
      </c>
    </row>
    <row r="78" spans="1:6" ht="63">
      <c r="A78" s="50">
        <v>46</v>
      </c>
      <c r="B78" s="51" t="s">
        <v>8868</v>
      </c>
      <c r="C78" s="51" t="s">
        <v>8869</v>
      </c>
      <c r="D78" s="51" t="s">
        <v>8870</v>
      </c>
      <c r="E78" s="117">
        <v>200000</v>
      </c>
      <c r="F78" s="160" t="s">
        <v>4</v>
      </c>
    </row>
    <row r="79" spans="1:6" ht="15.75">
      <c r="A79" s="50"/>
      <c r="B79" s="2198" t="s">
        <v>578</v>
      </c>
      <c r="C79" s="2198"/>
      <c r="D79" s="51"/>
      <c r="E79" s="117"/>
      <c r="F79" s="160"/>
    </row>
    <row r="80" spans="1:6" ht="189">
      <c r="A80" s="50">
        <v>47</v>
      </c>
      <c r="B80" s="51" t="s">
        <v>6023</v>
      </c>
      <c r="C80" s="51" t="s">
        <v>8871</v>
      </c>
      <c r="D80" s="51" t="s">
        <v>8872</v>
      </c>
      <c r="E80" s="117">
        <v>900000</v>
      </c>
      <c r="F80" s="160" t="s">
        <v>118</v>
      </c>
    </row>
    <row r="81" spans="1:6" ht="15.75">
      <c r="A81" s="50"/>
      <c r="B81" s="2198" t="s">
        <v>208</v>
      </c>
      <c r="C81" s="2198"/>
      <c r="D81" s="51"/>
      <c r="E81" s="117"/>
      <c r="F81" s="160"/>
    </row>
    <row r="82" spans="1:6" ht="132" customHeight="1">
      <c r="A82" s="50">
        <v>48</v>
      </c>
      <c r="B82" s="51" t="s">
        <v>8873</v>
      </c>
      <c r="C82" s="51" t="s">
        <v>8874</v>
      </c>
      <c r="D82" s="51" t="s">
        <v>8875</v>
      </c>
      <c r="E82" s="117">
        <v>648081.81000000006</v>
      </c>
      <c r="F82" s="160" t="s">
        <v>118</v>
      </c>
    </row>
    <row r="83" spans="1:6" s="53" customFormat="1" ht="21" customHeight="1">
      <c r="A83" s="173"/>
      <c r="B83" s="253" t="s">
        <v>1946</v>
      </c>
      <c r="C83" s="253"/>
      <c r="D83" s="253"/>
      <c r="E83" s="587">
        <f>SUM(E29:E82)</f>
        <v>53656757.600000001</v>
      </c>
      <c r="F83" s="52"/>
    </row>
    <row r="84" spans="1:6" s="53" customFormat="1" ht="74.25" customHeight="1">
      <c r="A84" s="2143" t="s">
        <v>39556</v>
      </c>
      <c r="B84" s="2143"/>
      <c r="C84" s="2143"/>
      <c r="D84" s="2143" t="s">
        <v>1392</v>
      </c>
      <c r="E84" s="2143"/>
      <c r="F84" s="2143"/>
    </row>
    <row r="85" spans="1:6" s="53" customFormat="1" ht="21" customHeight="1">
      <c r="A85" s="861"/>
      <c r="B85" s="862"/>
      <c r="C85" s="862"/>
      <c r="D85" s="862"/>
      <c r="E85" s="863"/>
      <c r="F85" s="502"/>
    </row>
    <row r="86" spans="1:6" s="53" customFormat="1" ht="21" customHeight="1">
      <c r="A86" s="861"/>
      <c r="B86" s="862"/>
      <c r="C86" s="862"/>
      <c r="D86" s="862"/>
      <c r="E86" s="863"/>
      <c r="F86" s="502"/>
    </row>
    <row r="87" spans="1:6" s="53" customFormat="1" ht="21" customHeight="1">
      <c r="A87" s="861"/>
      <c r="B87" s="862"/>
      <c r="C87" s="862"/>
      <c r="D87" s="862"/>
      <c r="E87" s="863"/>
      <c r="F87" s="502"/>
    </row>
    <row r="88" spans="1:6" s="53" customFormat="1" ht="21" customHeight="1">
      <c r="A88" s="861"/>
      <c r="B88" s="862"/>
      <c r="C88" s="862"/>
      <c r="D88" s="862"/>
      <c r="E88" s="863"/>
      <c r="F88" s="502"/>
    </row>
    <row r="89" spans="1:6" s="53" customFormat="1" ht="21" customHeight="1">
      <c r="A89" s="861"/>
      <c r="B89" s="862"/>
      <c r="C89" s="862"/>
      <c r="D89" s="862"/>
      <c r="E89" s="863"/>
      <c r="F89" s="502"/>
    </row>
    <row r="90" spans="1:6" s="53" customFormat="1" ht="21" customHeight="1">
      <c r="A90" s="861"/>
      <c r="B90" s="862"/>
      <c r="C90" s="862"/>
      <c r="D90" s="862"/>
      <c r="E90" s="863"/>
      <c r="F90" s="502"/>
    </row>
    <row r="91" spans="1:6" s="53" customFormat="1" ht="21" customHeight="1">
      <c r="A91" s="861"/>
      <c r="B91" s="862"/>
      <c r="C91" s="862"/>
      <c r="D91" s="862"/>
      <c r="E91" s="863"/>
      <c r="F91" s="502"/>
    </row>
    <row r="92" spans="1:6" ht="27.95" customHeight="1">
      <c r="B92" s="513"/>
      <c r="C92" s="513"/>
      <c r="D92" s="513"/>
      <c r="E92" s="185"/>
      <c r="F92" s="55"/>
    </row>
    <row r="93" spans="1:6" ht="27.95" customHeight="1">
      <c r="B93" s="514"/>
      <c r="C93" s="12"/>
      <c r="D93" s="515"/>
      <c r="E93" s="185"/>
      <c r="F93" s="55"/>
    </row>
    <row r="94" spans="1:6" ht="72.75" customHeight="1">
      <c r="A94" s="173"/>
      <c r="B94" s="51" t="s">
        <v>8850</v>
      </c>
      <c r="C94" s="51" t="s">
        <v>8851</v>
      </c>
      <c r="D94" s="51" t="s">
        <v>8852</v>
      </c>
      <c r="E94" s="213">
        <v>9000000</v>
      </c>
      <c r="F94" s="177" t="s">
        <v>4</v>
      </c>
    </row>
    <row r="95" spans="1:6" ht="63">
      <c r="A95" s="173"/>
      <c r="B95" s="51" t="s">
        <v>8753</v>
      </c>
      <c r="C95" s="51" t="s">
        <v>8754</v>
      </c>
      <c r="D95" s="291" t="s">
        <v>8755</v>
      </c>
      <c r="E95" s="213">
        <v>400000</v>
      </c>
      <c r="F95" s="177" t="s">
        <v>4</v>
      </c>
    </row>
    <row r="96" spans="1:6" ht="63">
      <c r="A96" s="173"/>
      <c r="B96" s="51" t="s">
        <v>8756</v>
      </c>
      <c r="C96" s="51" t="s">
        <v>8757</v>
      </c>
      <c r="D96" s="291" t="s">
        <v>8758</v>
      </c>
      <c r="E96" s="213">
        <v>300000</v>
      </c>
      <c r="F96" s="177" t="s">
        <v>4</v>
      </c>
    </row>
    <row r="97" spans="1:6" ht="63">
      <c r="A97" s="173"/>
      <c r="B97" s="51" t="s">
        <v>8761</v>
      </c>
      <c r="C97" s="51" t="s">
        <v>8762</v>
      </c>
      <c r="D97" s="291" t="s">
        <v>8763</v>
      </c>
      <c r="E97" s="213">
        <v>300000</v>
      </c>
      <c r="F97" s="177" t="s">
        <v>4</v>
      </c>
    </row>
    <row r="98" spans="1:6" ht="63">
      <c r="A98" s="173"/>
      <c r="B98" s="51" t="s">
        <v>8770</v>
      </c>
      <c r="C98" s="51" t="s">
        <v>8771</v>
      </c>
      <c r="D98" s="291" t="s">
        <v>8772</v>
      </c>
      <c r="E98" s="213">
        <v>350000</v>
      </c>
      <c r="F98" s="177" t="s">
        <v>4</v>
      </c>
    </row>
    <row r="99" spans="1:6" ht="63">
      <c r="A99" s="173"/>
      <c r="B99" s="51" t="s">
        <v>8792</v>
      </c>
      <c r="C99" s="51" t="s">
        <v>8793</v>
      </c>
      <c r="D99" s="512" t="s">
        <v>8794</v>
      </c>
      <c r="E99" s="213">
        <v>350000</v>
      </c>
      <c r="F99" s="177" t="s">
        <v>4</v>
      </c>
    </row>
    <row r="100" spans="1:6" ht="27.95" customHeight="1">
      <c r="C100" s="12"/>
      <c r="D100" s="12"/>
      <c r="E100" s="190">
        <f>SUM(E94:E99)</f>
        <v>10700000</v>
      </c>
      <c r="F100" s="55"/>
    </row>
    <row r="101" spans="1:6" ht="27.95" customHeight="1">
      <c r="C101" s="12"/>
      <c r="D101" s="12"/>
      <c r="E101" s="185"/>
      <c r="F101" s="55"/>
    </row>
    <row r="102" spans="1:6" ht="27.95" customHeight="1">
      <c r="C102" s="12"/>
      <c r="D102" s="12"/>
      <c r="E102" s="185"/>
      <c r="F102" s="55"/>
    </row>
    <row r="103" spans="1:6" ht="27.95" customHeight="1">
      <c r="C103" s="12"/>
      <c r="D103" s="12"/>
      <c r="E103" s="190">
        <f>E100+E83+E20</f>
        <v>109040875.52000001</v>
      </c>
      <c r="F103" s="55"/>
    </row>
    <row r="104" spans="1:6" ht="27.95" customHeight="1">
      <c r="C104" s="12"/>
      <c r="D104" s="12"/>
      <c r="E104" s="185"/>
      <c r="F104" s="55"/>
    </row>
    <row r="105" spans="1:6" ht="27.95" customHeight="1">
      <c r="C105" s="12"/>
      <c r="D105" s="12"/>
      <c r="E105" s="185"/>
      <c r="F105" s="55"/>
    </row>
    <row r="106" spans="1:6" ht="27.95" customHeight="1">
      <c r="C106" s="12"/>
      <c r="D106" s="12"/>
      <c r="E106" s="185"/>
      <c r="F106" s="55"/>
    </row>
    <row r="107" spans="1:6" ht="27.95" customHeight="1">
      <c r="C107" s="12"/>
      <c r="D107" s="12"/>
      <c r="E107" s="185"/>
      <c r="F107" s="55"/>
    </row>
    <row r="108" spans="1:6" ht="27.95" customHeight="1">
      <c r="C108" s="12"/>
      <c r="D108" s="12"/>
      <c r="E108" s="185"/>
      <c r="F108" s="55"/>
    </row>
    <row r="109" spans="1:6" ht="27.95" customHeight="1">
      <c r="C109" s="12"/>
      <c r="D109" s="12"/>
      <c r="E109" s="185"/>
      <c r="F109" s="55"/>
    </row>
    <row r="110" spans="1:6" ht="27.95" customHeight="1">
      <c r="C110" s="12"/>
      <c r="D110" s="12"/>
      <c r="E110" s="185"/>
      <c r="F110" s="55"/>
    </row>
    <row r="111" spans="1:6" ht="27.95" customHeight="1">
      <c r="C111" s="12"/>
      <c r="D111" s="12"/>
      <c r="E111" s="185"/>
      <c r="F111" s="55"/>
    </row>
    <row r="112" spans="1:6" ht="27.95" customHeight="1">
      <c r="C112" s="12"/>
      <c r="D112" s="12"/>
      <c r="E112" s="185"/>
      <c r="F112" s="55"/>
    </row>
    <row r="113" spans="3:6" ht="27.95" customHeight="1">
      <c r="C113" s="12"/>
      <c r="D113" s="12"/>
      <c r="E113" s="185"/>
      <c r="F113" s="55"/>
    </row>
    <row r="114" spans="3:6" ht="27.95" customHeight="1">
      <c r="C114" s="12"/>
      <c r="D114" s="12"/>
      <c r="E114" s="185"/>
      <c r="F114" s="55"/>
    </row>
    <row r="115" spans="3:6" ht="27.95" customHeight="1">
      <c r="C115" s="12"/>
      <c r="D115" s="12"/>
      <c r="E115" s="185"/>
      <c r="F115" s="55"/>
    </row>
    <row r="116" spans="3:6" ht="27.95" customHeight="1">
      <c r="C116" s="12"/>
      <c r="D116" s="12"/>
      <c r="E116" s="185"/>
      <c r="F116" s="55"/>
    </row>
    <row r="117" spans="3:6" ht="27.95" customHeight="1">
      <c r="C117" s="12"/>
      <c r="D117" s="12"/>
      <c r="E117" s="185"/>
      <c r="F117" s="55"/>
    </row>
    <row r="118" spans="3:6" ht="27.95" customHeight="1">
      <c r="C118" s="12"/>
      <c r="D118" s="12"/>
      <c r="E118" s="185"/>
      <c r="F118" s="55"/>
    </row>
    <row r="119" spans="3:6" ht="27.95" customHeight="1">
      <c r="C119" s="12"/>
      <c r="D119" s="12"/>
      <c r="E119" s="185"/>
      <c r="F119" s="55"/>
    </row>
    <row r="120" spans="3:6" ht="27.95" customHeight="1">
      <c r="C120" s="12"/>
      <c r="D120" s="12"/>
      <c r="E120" s="185"/>
      <c r="F120" s="55"/>
    </row>
    <row r="121" spans="3:6" ht="27.95" customHeight="1">
      <c r="C121" s="12"/>
      <c r="D121" s="12"/>
      <c r="E121" s="185"/>
      <c r="F121" s="55"/>
    </row>
    <row r="122" spans="3:6" ht="27.95" customHeight="1">
      <c r="C122" s="12"/>
      <c r="D122" s="12"/>
      <c r="E122" s="185"/>
      <c r="F122" s="55"/>
    </row>
    <row r="123" spans="3:6" ht="27.95" customHeight="1">
      <c r="C123" s="12"/>
      <c r="D123" s="12"/>
      <c r="E123" s="185"/>
      <c r="F123" s="55"/>
    </row>
    <row r="124" spans="3:6" ht="27.95" customHeight="1">
      <c r="C124" s="12"/>
      <c r="D124" s="12"/>
      <c r="E124" s="185"/>
      <c r="F124" s="55"/>
    </row>
    <row r="125" spans="3:6" ht="27.95" customHeight="1">
      <c r="C125" s="12"/>
      <c r="D125" s="12"/>
      <c r="E125" s="185"/>
      <c r="F125" s="55"/>
    </row>
    <row r="126" spans="3:6" ht="27.95" customHeight="1">
      <c r="C126" s="12"/>
      <c r="D126" s="12"/>
      <c r="E126" s="185"/>
      <c r="F126" s="55"/>
    </row>
    <row r="127" spans="3:6" ht="27.95" customHeight="1">
      <c r="C127" s="12"/>
      <c r="D127" s="12"/>
      <c r="E127" s="185"/>
      <c r="F127" s="55"/>
    </row>
    <row r="128" spans="3:6" ht="27.95" customHeight="1">
      <c r="C128" s="12"/>
      <c r="D128" s="12"/>
      <c r="E128" s="185"/>
      <c r="F128" s="55"/>
    </row>
    <row r="129" spans="3:6" ht="27.95" customHeight="1">
      <c r="C129" s="12"/>
      <c r="D129" s="12"/>
      <c r="E129" s="185"/>
      <c r="F129" s="55"/>
    </row>
    <row r="130" spans="3:6" ht="27.95" customHeight="1">
      <c r="C130" s="12"/>
      <c r="D130" s="12"/>
      <c r="E130" s="185"/>
      <c r="F130" s="55"/>
    </row>
    <row r="131" spans="3:6" ht="27.95" customHeight="1">
      <c r="C131" s="12"/>
      <c r="D131" s="12"/>
      <c r="E131" s="185"/>
      <c r="F131" s="55"/>
    </row>
    <row r="132" spans="3:6" ht="27.95" customHeight="1">
      <c r="C132" s="12"/>
      <c r="D132" s="12"/>
      <c r="E132" s="185"/>
      <c r="F132" s="55"/>
    </row>
    <row r="133" spans="3:6" ht="27.95" customHeight="1">
      <c r="C133" s="12"/>
      <c r="D133" s="12"/>
      <c r="E133" s="185"/>
      <c r="F133" s="55"/>
    </row>
    <row r="134" spans="3:6" ht="27.95" customHeight="1">
      <c r="C134" s="12"/>
      <c r="D134" s="12"/>
      <c r="E134" s="185"/>
      <c r="F134" s="55"/>
    </row>
    <row r="135" spans="3:6" ht="27.95" customHeight="1">
      <c r="C135" s="12"/>
      <c r="D135" s="12"/>
      <c r="E135" s="185"/>
      <c r="F135" s="55"/>
    </row>
    <row r="136" spans="3:6" ht="27.95" customHeight="1">
      <c r="C136" s="12"/>
      <c r="D136" s="12"/>
      <c r="E136" s="185"/>
      <c r="F136" s="55"/>
    </row>
    <row r="137" spans="3:6" ht="27.95" customHeight="1">
      <c r="C137" s="12"/>
      <c r="D137" s="12"/>
      <c r="E137" s="185"/>
      <c r="F137" s="55"/>
    </row>
    <row r="138" spans="3:6" ht="27.95" customHeight="1">
      <c r="C138" s="12"/>
      <c r="D138" s="12"/>
      <c r="E138" s="185"/>
      <c r="F138" s="55"/>
    </row>
    <row r="139" spans="3:6" ht="27.95" customHeight="1">
      <c r="C139" s="12"/>
      <c r="D139" s="12"/>
      <c r="E139" s="185"/>
      <c r="F139" s="55"/>
    </row>
    <row r="140" spans="3:6" ht="27.95" customHeight="1">
      <c r="C140" s="12"/>
      <c r="D140" s="12"/>
      <c r="E140" s="185"/>
      <c r="F140" s="55"/>
    </row>
    <row r="141" spans="3:6" ht="27.95" customHeight="1">
      <c r="C141" s="12"/>
      <c r="D141" s="12"/>
      <c r="E141" s="185"/>
      <c r="F141" s="55"/>
    </row>
    <row r="142" spans="3:6" ht="27.95" customHeight="1">
      <c r="C142" s="12"/>
      <c r="D142" s="12"/>
      <c r="E142" s="185"/>
      <c r="F142" s="55"/>
    </row>
    <row r="143" spans="3:6" ht="27.95" customHeight="1">
      <c r="C143" s="12"/>
      <c r="D143" s="12"/>
      <c r="E143" s="185"/>
      <c r="F143" s="55"/>
    </row>
    <row r="144" spans="3:6" ht="27.95" customHeight="1">
      <c r="C144" s="12"/>
      <c r="D144" s="12"/>
      <c r="E144" s="185"/>
      <c r="F144" s="55"/>
    </row>
    <row r="145" spans="3:6" ht="27.95" customHeight="1">
      <c r="C145" s="12"/>
      <c r="D145" s="12"/>
      <c r="E145" s="185"/>
      <c r="F145" s="55"/>
    </row>
    <row r="146" spans="3:6" ht="27.95" customHeight="1">
      <c r="C146" s="12"/>
      <c r="D146" s="12"/>
      <c r="E146" s="185"/>
      <c r="F146" s="55"/>
    </row>
    <row r="147" spans="3:6" ht="27.95" customHeight="1">
      <c r="C147" s="12"/>
      <c r="D147" s="12"/>
      <c r="E147" s="185"/>
      <c r="F147" s="55"/>
    </row>
    <row r="148" spans="3:6" ht="27.95" customHeight="1">
      <c r="C148" s="12"/>
      <c r="D148" s="12"/>
      <c r="E148" s="185"/>
      <c r="F148" s="55"/>
    </row>
    <row r="149" spans="3:6" ht="27.95" customHeight="1">
      <c r="C149" s="12"/>
      <c r="D149" s="12"/>
      <c r="E149" s="185"/>
      <c r="F149" s="55"/>
    </row>
    <row r="150" spans="3:6" ht="27.95" customHeight="1">
      <c r="C150" s="12"/>
      <c r="D150" s="12"/>
      <c r="E150" s="185"/>
      <c r="F150" s="55"/>
    </row>
    <row r="151" spans="3:6" ht="27.95" customHeight="1">
      <c r="C151" s="12"/>
      <c r="D151" s="12"/>
      <c r="E151" s="185"/>
      <c r="F151" s="55"/>
    </row>
    <row r="152" spans="3:6" ht="27.95" customHeight="1">
      <c r="C152" s="12"/>
      <c r="D152" s="12"/>
      <c r="E152" s="185"/>
      <c r="F152" s="55"/>
    </row>
    <row r="153" spans="3:6" ht="27.95" customHeight="1">
      <c r="C153" s="12"/>
      <c r="D153" s="12"/>
      <c r="E153" s="185"/>
      <c r="F153" s="55"/>
    </row>
    <row r="154" spans="3:6" ht="27.95" customHeight="1">
      <c r="C154" s="12"/>
      <c r="D154" s="12"/>
      <c r="E154" s="185"/>
      <c r="F154" s="55"/>
    </row>
    <row r="155" spans="3:6" ht="27.95" customHeight="1">
      <c r="C155" s="12"/>
      <c r="D155" s="12"/>
      <c r="E155" s="185"/>
      <c r="F155" s="55"/>
    </row>
    <row r="156" spans="3:6" ht="27.95" customHeight="1">
      <c r="C156" s="12"/>
      <c r="D156" s="12"/>
      <c r="E156" s="185"/>
      <c r="F156" s="55"/>
    </row>
    <row r="157" spans="3:6" ht="27.95" customHeight="1">
      <c r="C157" s="12"/>
      <c r="D157" s="12"/>
      <c r="E157" s="185"/>
      <c r="F157" s="55"/>
    </row>
    <row r="158" spans="3:6" ht="27.95" customHeight="1">
      <c r="C158" s="12"/>
      <c r="D158" s="12"/>
      <c r="E158" s="185"/>
      <c r="F158" s="55"/>
    </row>
    <row r="159" spans="3:6" ht="27.95" customHeight="1">
      <c r="C159" s="12"/>
      <c r="D159" s="12"/>
      <c r="E159" s="185"/>
      <c r="F159" s="55"/>
    </row>
    <row r="160" spans="3:6" ht="27.95" customHeight="1">
      <c r="C160" s="12"/>
      <c r="D160" s="12"/>
      <c r="E160" s="185"/>
      <c r="F160" s="55"/>
    </row>
    <row r="161" spans="3:6" ht="27.95" customHeight="1">
      <c r="C161" s="12"/>
      <c r="D161" s="12"/>
      <c r="E161" s="185"/>
      <c r="F161" s="55"/>
    </row>
    <row r="162" spans="3:6" ht="27.95" customHeight="1">
      <c r="C162" s="12"/>
      <c r="D162" s="12"/>
      <c r="E162" s="185"/>
      <c r="F162" s="55"/>
    </row>
    <row r="163" spans="3:6" ht="27.95" customHeight="1">
      <c r="C163" s="12"/>
      <c r="D163" s="12"/>
      <c r="E163" s="185"/>
      <c r="F163" s="55"/>
    </row>
    <row r="164" spans="3:6" ht="27.95" customHeight="1">
      <c r="C164" s="12"/>
      <c r="D164" s="12"/>
      <c r="E164" s="185"/>
      <c r="F164" s="55"/>
    </row>
    <row r="165" spans="3:6" ht="27.95" customHeight="1">
      <c r="C165" s="12"/>
      <c r="D165" s="12"/>
      <c r="E165" s="185"/>
      <c r="F165" s="55"/>
    </row>
    <row r="166" spans="3:6" ht="27.95" customHeight="1">
      <c r="C166" s="12"/>
      <c r="D166" s="12"/>
      <c r="E166" s="185"/>
      <c r="F166" s="55"/>
    </row>
    <row r="167" spans="3:6" ht="27.95" customHeight="1">
      <c r="C167" s="12"/>
      <c r="D167" s="12"/>
      <c r="E167" s="185"/>
      <c r="F167" s="55"/>
    </row>
    <row r="168" spans="3:6" ht="27.95" customHeight="1">
      <c r="C168" s="12"/>
      <c r="D168" s="12"/>
      <c r="E168" s="185"/>
      <c r="F168" s="55"/>
    </row>
    <row r="169" spans="3:6" ht="27.95" customHeight="1">
      <c r="C169" s="12"/>
      <c r="D169" s="12"/>
      <c r="E169" s="185"/>
      <c r="F169" s="55"/>
    </row>
    <row r="170" spans="3:6" ht="27.95" customHeight="1">
      <c r="C170" s="12"/>
      <c r="D170" s="12"/>
      <c r="E170" s="185"/>
      <c r="F170" s="55"/>
    </row>
    <row r="171" spans="3:6" ht="27.95" customHeight="1">
      <c r="C171" s="12"/>
      <c r="D171" s="12"/>
      <c r="E171" s="185"/>
      <c r="F171" s="55"/>
    </row>
    <row r="172" spans="3:6" ht="27.95" customHeight="1">
      <c r="C172" s="12"/>
      <c r="D172" s="12"/>
      <c r="E172" s="185"/>
      <c r="F172" s="55"/>
    </row>
    <row r="173" spans="3:6" ht="27.95" customHeight="1">
      <c r="C173" s="12"/>
      <c r="D173" s="12"/>
      <c r="E173" s="185"/>
      <c r="F173" s="55"/>
    </row>
    <row r="174" spans="3:6" ht="27.95" customHeight="1">
      <c r="C174" s="12"/>
      <c r="D174" s="12"/>
      <c r="E174" s="185"/>
      <c r="F174" s="55"/>
    </row>
    <row r="175" spans="3:6" ht="27.95" customHeight="1">
      <c r="C175" s="12"/>
      <c r="D175" s="12"/>
      <c r="E175" s="185"/>
      <c r="F175" s="55"/>
    </row>
    <row r="176" spans="3:6" ht="27.95" customHeight="1">
      <c r="C176" s="12"/>
      <c r="D176" s="12"/>
      <c r="E176" s="185"/>
      <c r="F176" s="55"/>
    </row>
    <row r="177" spans="3:6" ht="27.95" customHeight="1">
      <c r="C177" s="12"/>
      <c r="D177" s="12"/>
      <c r="E177" s="185"/>
      <c r="F177" s="55"/>
    </row>
    <row r="178" spans="3:6" ht="27.95" customHeight="1">
      <c r="C178" s="12"/>
      <c r="D178" s="12"/>
      <c r="E178" s="185"/>
      <c r="F178" s="55"/>
    </row>
    <row r="179" spans="3:6" ht="27.95" customHeight="1">
      <c r="C179" s="12"/>
      <c r="D179" s="12"/>
      <c r="E179" s="185"/>
      <c r="F179" s="55"/>
    </row>
    <row r="180" spans="3:6" ht="27.95" customHeight="1">
      <c r="C180" s="12"/>
      <c r="D180" s="12"/>
      <c r="E180" s="185"/>
      <c r="F180" s="55"/>
    </row>
    <row r="181" spans="3:6" ht="27.95" customHeight="1">
      <c r="C181" s="12"/>
      <c r="D181" s="12"/>
      <c r="E181" s="185"/>
      <c r="F181" s="55"/>
    </row>
    <row r="182" spans="3:6" ht="27.95" customHeight="1">
      <c r="C182" s="12"/>
      <c r="D182" s="12"/>
      <c r="E182" s="185"/>
      <c r="F182" s="55"/>
    </row>
    <row r="183" spans="3:6" ht="27.95" customHeight="1">
      <c r="C183" s="12"/>
      <c r="D183" s="12"/>
      <c r="E183" s="185"/>
      <c r="F183" s="55"/>
    </row>
    <row r="184" spans="3:6" ht="27.95" customHeight="1">
      <c r="C184" s="12"/>
      <c r="D184" s="12"/>
      <c r="E184" s="185"/>
      <c r="F184" s="55"/>
    </row>
    <row r="185" spans="3:6" ht="27.95" customHeight="1">
      <c r="C185" s="12"/>
      <c r="D185" s="12"/>
      <c r="E185" s="185"/>
      <c r="F185" s="55"/>
    </row>
    <row r="186" spans="3:6" ht="27.95" customHeight="1">
      <c r="C186" s="12"/>
      <c r="D186" s="12"/>
      <c r="E186" s="185"/>
      <c r="F186" s="55"/>
    </row>
    <row r="187" spans="3:6" ht="27.95" customHeight="1">
      <c r="C187" s="12"/>
      <c r="D187" s="12"/>
      <c r="E187" s="185"/>
      <c r="F187" s="55"/>
    </row>
    <row r="188" spans="3:6" ht="27.95" customHeight="1">
      <c r="C188" s="12"/>
      <c r="D188" s="12"/>
      <c r="E188" s="185"/>
      <c r="F188" s="55"/>
    </row>
    <row r="189" spans="3:6" ht="27.95" customHeight="1">
      <c r="C189" s="12"/>
      <c r="D189" s="12"/>
      <c r="E189" s="185"/>
      <c r="F189" s="55"/>
    </row>
    <row r="190" spans="3:6" ht="27.95" customHeight="1">
      <c r="C190" s="12"/>
      <c r="D190" s="12"/>
      <c r="E190" s="185"/>
      <c r="F190" s="55"/>
    </row>
    <row r="191" spans="3:6" ht="27.95" customHeight="1">
      <c r="C191" s="12"/>
      <c r="D191" s="12"/>
      <c r="E191" s="185"/>
      <c r="F191" s="55"/>
    </row>
    <row r="192" spans="3:6" ht="27.95" customHeight="1">
      <c r="C192" s="12"/>
      <c r="D192" s="12"/>
      <c r="E192" s="185"/>
      <c r="F192" s="55"/>
    </row>
    <row r="193" spans="3:6" ht="27.95" customHeight="1">
      <c r="C193" s="12"/>
      <c r="D193" s="12"/>
      <c r="E193" s="185"/>
      <c r="F193" s="55"/>
    </row>
    <row r="194" spans="3:6" ht="27.95" customHeight="1">
      <c r="C194" s="12"/>
      <c r="D194" s="12"/>
      <c r="E194" s="185"/>
      <c r="F194" s="55"/>
    </row>
    <row r="195" spans="3:6" ht="27.95" customHeight="1">
      <c r="C195" s="12"/>
      <c r="D195" s="12"/>
      <c r="E195" s="185"/>
      <c r="F195" s="55"/>
    </row>
    <row r="196" spans="3:6" ht="27.95" customHeight="1">
      <c r="C196" s="12"/>
      <c r="D196" s="12"/>
      <c r="E196" s="185"/>
      <c r="F196" s="55"/>
    </row>
    <row r="197" spans="3:6" ht="27.95" customHeight="1">
      <c r="C197" s="12"/>
      <c r="D197" s="12"/>
      <c r="E197" s="185"/>
      <c r="F197" s="55"/>
    </row>
    <row r="198" spans="3:6" ht="27.95" customHeight="1">
      <c r="C198" s="12"/>
      <c r="D198" s="12"/>
      <c r="E198" s="185"/>
      <c r="F198" s="55"/>
    </row>
    <row r="199" spans="3:6" ht="27.95" customHeight="1">
      <c r="C199" s="12"/>
      <c r="D199" s="12"/>
      <c r="E199" s="185"/>
      <c r="F199" s="55"/>
    </row>
    <row r="200" spans="3:6" ht="27.95" customHeight="1">
      <c r="C200" s="12"/>
      <c r="D200" s="12"/>
      <c r="E200" s="185"/>
      <c r="F200" s="55"/>
    </row>
    <row r="201" spans="3:6" ht="27.95" customHeight="1">
      <c r="C201" s="12"/>
      <c r="D201" s="12"/>
      <c r="E201" s="185"/>
      <c r="F201" s="55"/>
    </row>
    <row r="202" spans="3:6" ht="27.95" customHeight="1">
      <c r="C202" s="12"/>
      <c r="D202" s="12"/>
      <c r="E202" s="185"/>
      <c r="F202" s="55"/>
    </row>
    <row r="203" spans="3:6" ht="27.95" customHeight="1">
      <c r="C203" s="12"/>
      <c r="D203" s="12"/>
      <c r="E203" s="185"/>
      <c r="F203" s="55"/>
    </row>
    <row r="204" spans="3:6" ht="27.95" customHeight="1">
      <c r="C204" s="12"/>
      <c r="D204" s="12"/>
      <c r="E204" s="185"/>
      <c r="F204" s="55"/>
    </row>
    <row r="205" spans="3:6" ht="27.95" customHeight="1">
      <c r="C205" s="12"/>
      <c r="D205" s="12"/>
      <c r="E205" s="185"/>
      <c r="F205" s="55"/>
    </row>
    <row r="206" spans="3:6" ht="27.95" customHeight="1">
      <c r="C206" s="12"/>
      <c r="D206" s="12"/>
      <c r="E206" s="185"/>
      <c r="F206" s="55"/>
    </row>
    <row r="207" spans="3:6" ht="27.95" customHeight="1">
      <c r="C207" s="12"/>
      <c r="D207" s="12"/>
      <c r="E207" s="185"/>
      <c r="F207" s="55"/>
    </row>
    <row r="208" spans="3:6" ht="27.95" customHeight="1">
      <c r="C208" s="12"/>
      <c r="D208" s="12"/>
      <c r="E208" s="185"/>
      <c r="F208" s="55"/>
    </row>
    <row r="209" spans="3:6" ht="27.95" customHeight="1">
      <c r="C209" s="12"/>
      <c r="D209" s="12"/>
      <c r="E209" s="185"/>
      <c r="F209" s="55"/>
    </row>
    <row r="210" spans="3:6" ht="27.95" customHeight="1">
      <c r="C210" s="12"/>
      <c r="D210" s="12"/>
      <c r="E210" s="185"/>
      <c r="F210" s="55"/>
    </row>
    <row r="211" spans="3:6" ht="27.95" customHeight="1">
      <c r="C211" s="12"/>
      <c r="D211" s="12"/>
      <c r="E211" s="185"/>
      <c r="F211" s="55"/>
    </row>
    <row r="212" spans="3:6" ht="27.95" customHeight="1">
      <c r="C212" s="12"/>
      <c r="D212" s="12"/>
      <c r="E212" s="185"/>
      <c r="F212" s="55"/>
    </row>
    <row r="213" spans="3:6" ht="27.95" customHeight="1">
      <c r="C213" s="12"/>
      <c r="D213" s="12"/>
      <c r="E213" s="185"/>
      <c r="F213" s="55"/>
    </row>
    <row r="214" spans="3:6" ht="27.95" customHeight="1">
      <c r="C214" s="12"/>
      <c r="D214" s="12"/>
      <c r="E214" s="185"/>
      <c r="F214" s="55"/>
    </row>
    <row r="215" spans="3:6" ht="27.95" customHeight="1">
      <c r="C215" s="12"/>
      <c r="D215" s="12"/>
      <c r="E215" s="185"/>
      <c r="F215" s="55"/>
    </row>
    <row r="216" spans="3:6" ht="27.95" customHeight="1">
      <c r="C216" s="12"/>
      <c r="D216" s="12"/>
      <c r="E216" s="185"/>
      <c r="F216" s="55"/>
    </row>
    <row r="217" spans="3:6" ht="27.95" customHeight="1">
      <c r="C217" s="12"/>
      <c r="D217" s="12"/>
      <c r="E217" s="185"/>
      <c r="F217" s="55"/>
    </row>
    <row r="218" spans="3:6" ht="27.95" customHeight="1">
      <c r="C218" s="12"/>
      <c r="D218" s="12"/>
      <c r="E218" s="185"/>
      <c r="F218" s="55"/>
    </row>
    <row r="219" spans="3:6" ht="27.95" customHeight="1">
      <c r="C219" s="12"/>
      <c r="D219" s="12"/>
      <c r="E219" s="185"/>
      <c r="F219" s="55"/>
    </row>
    <row r="220" spans="3:6" ht="27.95" customHeight="1">
      <c r="C220" s="12"/>
      <c r="D220" s="12"/>
      <c r="E220" s="185"/>
      <c r="F220" s="55"/>
    </row>
    <row r="221" spans="3:6" ht="27.95" customHeight="1">
      <c r="C221" s="12"/>
      <c r="D221" s="12"/>
      <c r="E221" s="185"/>
      <c r="F221" s="55"/>
    </row>
    <row r="222" spans="3:6" ht="27.95" customHeight="1">
      <c r="C222" s="12"/>
      <c r="D222" s="12"/>
      <c r="E222" s="185"/>
      <c r="F222" s="55"/>
    </row>
    <row r="223" spans="3:6" ht="27.95" customHeight="1">
      <c r="C223" s="12"/>
      <c r="D223" s="12"/>
      <c r="E223" s="185"/>
      <c r="F223" s="55"/>
    </row>
    <row r="224" spans="3:6" ht="27.95" customHeight="1">
      <c r="C224" s="12"/>
      <c r="D224" s="12"/>
      <c r="E224" s="185"/>
      <c r="F224" s="55"/>
    </row>
    <row r="225" spans="3:6" ht="27.95" customHeight="1">
      <c r="C225" s="12"/>
      <c r="D225" s="12"/>
      <c r="E225" s="185"/>
      <c r="F225" s="55"/>
    </row>
    <row r="226" spans="3:6" ht="27.95" customHeight="1">
      <c r="C226" s="12"/>
      <c r="D226" s="12"/>
      <c r="E226" s="185"/>
      <c r="F226" s="55"/>
    </row>
    <row r="227" spans="3:6" ht="27.95" customHeight="1">
      <c r="C227" s="12"/>
      <c r="D227" s="12"/>
      <c r="E227" s="185"/>
      <c r="F227" s="55"/>
    </row>
    <row r="228" spans="3:6" ht="27.95" customHeight="1">
      <c r="C228" s="12"/>
      <c r="D228" s="12"/>
      <c r="E228" s="185"/>
      <c r="F228" s="55"/>
    </row>
    <row r="229" spans="3:6" ht="27.95" customHeight="1">
      <c r="C229" s="12"/>
      <c r="D229" s="12"/>
      <c r="E229" s="185"/>
      <c r="F229" s="55"/>
    </row>
    <row r="230" spans="3:6" ht="27.95" customHeight="1">
      <c r="C230" s="12"/>
      <c r="D230" s="12"/>
      <c r="E230" s="185"/>
      <c r="F230" s="55"/>
    </row>
    <row r="231" spans="3:6" ht="27.95" customHeight="1">
      <c r="C231" s="12"/>
      <c r="D231" s="12"/>
      <c r="E231" s="185"/>
      <c r="F231" s="55"/>
    </row>
    <row r="232" spans="3:6" ht="27.95" customHeight="1">
      <c r="C232" s="12"/>
      <c r="D232" s="12"/>
      <c r="E232" s="185"/>
      <c r="F232" s="55"/>
    </row>
    <row r="233" spans="3:6" ht="27.95" customHeight="1">
      <c r="C233" s="12"/>
      <c r="D233" s="12"/>
      <c r="E233" s="185"/>
      <c r="F233" s="55"/>
    </row>
    <row r="234" spans="3:6" ht="27.95" customHeight="1">
      <c r="C234" s="12"/>
      <c r="D234" s="12"/>
      <c r="E234" s="185"/>
      <c r="F234" s="55"/>
    </row>
    <row r="235" spans="3:6" ht="27.95" customHeight="1">
      <c r="C235" s="12"/>
      <c r="D235" s="12"/>
      <c r="E235" s="185"/>
      <c r="F235" s="55"/>
    </row>
    <row r="236" spans="3:6" ht="27.95" customHeight="1">
      <c r="C236" s="12"/>
      <c r="D236" s="12"/>
      <c r="E236" s="185"/>
      <c r="F236" s="55"/>
    </row>
    <row r="237" spans="3:6" ht="27.95" customHeight="1">
      <c r="C237" s="12"/>
      <c r="D237" s="12"/>
      <c r="E237" s="185"/>
      <c r="F237" s="55"/>
    </row>
    <row r="238" spans="3:6" ht="27.95" customHeight="1">
      <c r="C238" s="12"/>
      <c r="D238" s="12"/>
      <c r="E238" s="185"/>
      <c r="F238" s="55"/>
    </row>
    <row r="239" spans="3:6" ht="27.95" customHeight="1">
      <c r="C239" s="12"/>
      <c r="D239" s="12"/>
      <c r="E239" s="185"/>
      <c r="F239" s="55"/>
    </row>
    <row r="240" spans="3:6" ht="27.95" customHeight="1">
      <c r="C240" s="12"/>
      <c r="D240" s="12"/>
      <c r="E240" s="185"/>
      <c r="F240" s="55"/>
    </row>
    <row r="241" spans="3:6" ht="27.95" customHeight="1">
      <c r="C241" s="12"/>
      <c r="D241" s="12"/>
      <c r="E241" s="185"/>
      <c r="F241" s="55"/>
    </row>
    <row r="242" spans="3:6" ht="27.95" customHeight="1">
      <c r="C242" s="12"/>
      <c r="D242" s="12"/>
      <c r="E242" s="185"/>
      <c r="F242" s="55"/>
    </row>
    <row r="243" spans="3:6" ht="27.95" customHeight="1">
      <c r="C243" s="12"/>
      <c r="D243" s="12"/>
      <c r="E243" s="185"/>
      <c r="F243" s="55"/>
    </row>
    <row r="244" spans="3:6" ht="27.95" customHeight="1">
      <c r="C244" s="12"/>
      <c r="D244" s="12"/>
      <c r="E244" s="185"/>
      <c r="F244" s="55"/>
    </row>
    <row r="245" spans="3:6" ht="27.95" customHeight="1">
      <c r="C245" s="12"/>
      <c r="D245" s="12"/>
      <c r="E245" s="185"/>
      <c r="F245" s="55"/>
    </row>
    <row r="246" spans="3:6" ht="27.95" customHeight="1">
      <c r="C246" s="12"/>
      <c r="D246" s="12"/>
      <c r="E246" s="185"/>
      <c r="F246" s="55"/>
    </row>
    <row r="247" spans="3:6" ht="27.95" customHeight="1">
      <c r="C247" s="12"/>
      <c r="D247" s="12"/>
      <c r="E247" s="185"/>
      <c r="F247" s="55"/>
    </row>
    <row r="248" spans="3:6" ht="27.95" customHeight="1">
      <c r="C248" s="12"/>
      <c r="D248" s="12"/>
      <c r="E248" s="185"/>
      <c r="F248" s="55"/>
    </row>
    <row r="249" spans="3:6" ht="27.95" customHeight="1">
      <c r="C249" s="12"/>
      <c r="D249" s="12"/>
      <c r="E249" s="185"/>
      <c r="F249" s="55"/>
    </row>
    <row r="250" spans="3:6" ht="27.95" customHeight="1">
      <c r="C250" s="12"/>
      <c r="D250" s="12"/>
      <c r="E250" s="185"/>
      <c r="F250" s="55"/>
    </row>
    <row r="251" spans="3:6" ht="27.95" customHeight="1">
      <c r="C251" s="12"/>
      <c r="D251" s="12"/>
      <c r="E251" s="185"/>
      <c r="F251" s="55"/>
    </row>
    <row r="252" spans="3:6" ht="27.95" customHeight="1">
      <c r="C252" s="12"/>
      <c r="D252" s="12"/>
      <c r="E252" s="185"/>
      <c r="F252" s="55"/>
    </row>
    <row r="253" spans="3:6" ht="27.95" customHeight="1">
      <c r="C253" s="12"/>
      <c r="D253" s="12"/>
      <c r="E253" s="185"/>
      <c r="F253" s="55"/>
    </row>
    <row r="254" spans="3:6" ht="27.95" customHeight="1">
      <c r="C254" s="12"/>
      <c r="D254" s="12"/>
      <c r="E254" s="185"/>
      <c r="F254" s="55"/>
    </row>
    <row r="255" spans="3:6" ht="27.95" customHeight="1">
      <c r="C255" s="12"/>
      <c r="D255" s="12"/>
      <c r="E255" s="185"/>
      <c r="F255" s="55"/>
    </row>
    <row r="256" spans="3:6" ht="27.95" customHeight="1">
      <c r="C256" s="12"/>
      <c r="D256" s="12"/>
      <c r="E256" s="185"/>
      <c r="F256" s="55"/>
    </row>
    <row r="257" spans="3:6" ht="27.95" customHeight="1">
      <c r="C257" s="12"/>
      <c r="D257" s="12"/>
      <c r="E257" s="185"/>
      <c r="F257" s="55"/>
    </row>
    <row r="258" spans="3:6" ht="27.95" customHeight="1">
      <c r="C258" s="12"/>
      <c r="D258" s="12"/>
      <c r="E258" s="185"/>
      <c r="F258" s="55"/>
    </row>
    <row r="259" spans="3:6" ht="27.95" customHeight="1">
      <c r="C259" s="12"/>
      <c r="D259" s="12"/>
      <c r="E259" s="185"/>
      <c r="F259" s="55"/>
    </row>
    <row r="260" spans="3:6" ht="27.95" customHeight="1">
      <c r="C260" s="12"/>
      <c r="D260" s="12"/>
      <c r="E260" s="185"/>
      <c r="F260" s="55"/>
    </row>
    <row r="261" spans="3:6" ht="27.95" customHeight="1">
      <c r="C261" s="12"/>
      <c r="D261" s="12"/>
      <c r="E261" s="185"/>
      <c r="F261" s="55"/>
    </row>
    <row r="262" spans="3:6" ht="27.95" customHeight="1">
      <c r="C262" s="12"/>
      <c r="D262" s="12"/>
      <c r="E262" s="185"/>
      <c r="F262" s="55"/>
    </row>
    <row r="263" spans="3:6" ht="27.95" customHeight="1">
      <c r="C263" s="12"/>
      <c r="D263" s="12"/>
      <c r="E263" s="185"/>
      <c r="F263" s="55"/>
    </row>
    <row r="264" spans="3:6" ht="27.95" customHeight="1">
      <c r="C264" s="12"/>
      <c r="D264" s="12"/>
      <c r="E264" s="185"/>
      <c r="F264" s="55"/>
    </row>
    <row r="265" spans="3:6" ht="27.95" customHeight="1">
      <c r="C265" s="12"/>
      <c r="D265" s="12"/>
      <c r="E265" s="185"/>
      <c r="F265" s="55"/>
    </row>
    <row r="266" spans="3:6" ht="27.95" customHeight="1">
      <c r="C266" s="12"/>
      <c r="D266" s="12"/>
      <c r="E266" s="185"/>
      <c r="F266" s="55"/>
    </row>
    <row r="267" spans="3:6" ht="27.95" customHeight="1">
      <c r="C267" s="12"/>
      <c r="D267" s="12"/>
      <c r="E267" s="185"/>
      <c r="F267" s="55"/>
    </row>
    <row r="268" spans="3:6" ht="27.95" customHeight="1">
      <c r="C268" s="12"/>
      <c r="D268" s="12"/>
      <c r="E268" s="185"/>
      <c r="F268" s="55"/>
    </row>
    <row r="269" spans="3:6" ht="27.95" customHeight="1">
      <c r="C269" s="12"/>
      <c r="D269" s="12"/>
      <c r="E269" s="185"/>
      <c r="F269" s="55"/>
    </row>
    <row r="270" spans="3:6" ht="27.95" customHeight="1">
      <c r="C270" s="12"/>
      <c r="D270" s="12"/>
      <c r="E270" s="185"/>
      <c r="F270" s="55"/>
    </row>
    <row r="271" spans="3:6" ht="27.95" customHeight="1">
      <c r="C271" s="12"/>
      <c r="D271" s="12"/>
      <c r="E271" s="185"/>
      <c r="F271" s="55"/>
    </row>
    <row r="272" spans="3:6" ht="27.95" customHeight="1">
      <c r="C272" s="12"/>
      <c r="D272" s="12"/>
      <c r="E272" s="185"/>
      <c r="F272" s="55"/>
    </row>
    <row r="273" spans="3:6" ht="27.95" customHeight="1">
      <c r="C273" s="12"/>
      <c r="D273" s="12"/>
      <c r="E273" s="185"/>
      <c r="F273" s="55"/>
    </row>
    <row r="274" spans="3:6" ht="27.95" customHeight="1">
      <c r="C274" s="12"/>
      <c r="D274" s="12"/>
      <c r="E274" s="185"/>
      <c r="F274" s="55"/>
    </row>
    <row r="275" spans="3:6" ht="27.95" customHeight="1">
      <c r="C275" s="12"/>
      <c r="D275" s="12"/>
      <c r="E275" s="185"/>
      <c r="F275" s="55"/>
    </row>
    <row r="276" spans="3:6" ht="27.95" customHeight="1">
      <c r="C276" s="12"/>
      <c r="D276" s="12"/>
      <c r="E276" s="185"/>
      <c r="F276" s="55"/>
    </row>
    <row r="277" spans="3:6" ht="27.95" customHeight="1">
      <c r="C277" s="12"/>
      <c r="D277" s="12"/>
      <c r="E277" s="185"/>
      <c r="F277" s="55"/>
    </row>
    <row r="278" spans="3:6" ht="27.95" customHeight="1">
      <c r="C278" s="12"/>
      <c r="D278" s="12"/>
      <c r="E278" s="185"/>
      <c r="F278" s="55"/>
    </row>
    <row r="279" spans="3:6" ht="27.95" customHeight="1">
      <c r="C279" s="12"/>
      <c r="D279" s="12"/>
      <c r="E279" s="185"/>
      <c r="F279" s="55"/>
    </row>
    <row r="280" spans="3:6" ht="27.95" customHeight="1">
      <c r="C280" s="12"/>
      <c r="D280" s="12"/>
      <c r="E280" s="185"/>
      <c r="F280" s="55"/>
    </row>
    <row r="281" spans="3:6" ht="27.95" customHeight="1">
      <c r="C281" s="12"/>
      <c r="D281" s="12"/>
      <c r="E281" s="185"/>
      <c r="F281" s="55"/>
    </row>
    <row r="282" spans="3:6" ht="27.95" customHeight="1">
      <c r="C282" s="12"/>
      <c r="D282" s="12"/>
      <c r="E282" s="185"/>
      <c r="F282" s="55"/>
    </row>
    <row r="283" spans="3:6" ht="27.95" customHeight="1">
      <c r="C283" s="12"/>
      <c r="D283" s="12"/>
      <c r="E283" s="185"/>
      <c r="F283" s="55"/>
    </row>
    <row r="284" spans="3:6" ht="27.95" customHeight="1">
      <c r="C284" s="12"/>
      <c r="D284" s="12"/>
      <c r="E284" s="185"/>
      <c r="F284" s="55"/>
    </row>
    <row r="285" spans="3:6" ht="27.95" customHeight="1">
      <c r="C285" s="12"/>
      <c r="D285" s="12"/>
      <c r="E285" s="185"/>
      <c r="F285" s="55"/>
    </row>
    <row r="286" spans="3:6" ht="27.95" customHeight="1">
      <c r="C286" s="12"/>
      <c r="D286" s="12"/>
      <c r="E286" s="185"/>
      <c r="F286" s="55"/>
    </row>
    <row r="287" spans="3:6" ht="27.95" customHeight="1">
      <c r="C287" s="12"/>
      <c r="D287" s="12"/>
      <c r="E287" s="185"/>
      <c r="F287" s="55"/>
    </row>
    <row r="288" spans="3:6" ht="27.95" customHeight="1">
      <c r="C288" s="12"/>
      <c r="D288" s="12"/>
      <c r="E288" s="185"/>
      <c r="F288" s="55"/>
    </row>
    <row r="289" spans="3:6" ht="27.95" customHeight="1">
      <c r="C289" s="12"/>
      <c r="D289" s="12"/>
      <c r="E289" s="185"/>
      <c r="F289" s="55"/>
    </row>
    <row r="290" spans="3:6" ht="27.95" customHeight="1">
      <c r="C290" s="12"/>
      <c r="D290" s="12"/>
      <c r="E290" s="185"/>
      <c r="F290" s="55"/>
    </row>
    <row r="291" spans="3:6" ht="27.95" customHeight="1">
      <c r="C291" s="12"/>
      <c r="D291" s="12"/>
      <c r="E291" s="185"/>
      <c r="F291" s="55"/>
    </row>
    <row r="292" spans="3:6" ht="27.95" customHeight="1">
      <c r="C292" s="12"/>
      <c r="D292" s="12"/>
      <c r="E292" s="185"/>
      <c r="F292" s="55"/>
    </row>
    <row r="293" spans="3:6" ht="27.95" customHeight="1">
      <c r="C293" s="12"/>
      <c r="D293" s="12"/>
      <c r="E293" s="185"/>
      <c r="F293" s="55"/>
    </row>
    <row r="294" spans="3:6" ht="27.95" customHeight="1">
      <c r="C294" s="12"/>
      <c r="D294" s="12"/>
      <c r="E294" s="185"/>
      <c r="F294" s="55"/>
    </row>
    <row r="295" spans="3:6" ht="27.95" customHeight="1">
      <c r="C295" s="12"/>
      <c r="D295" s="12"/>
      <c r="E295" s="185"/>
      <c r="F295" s="55"/>
    </row>
    <row r="296" spans="3:6" ht="27.95" customHeight="1">
      <c r="C296" s="12"/>
      <c r="D296" s="12"/>
      <c r="E296" s="185"/>
      <c r="F296" s="55"/>
    </row>
    <row r="297" spans="3:6" ht="27.95" customHeight="1">
      <c r="C297" s="12"/>
      <c r="D297" s="12"/>
      <c r="E297" s="185"/>
      <c r="F297" s="55"/>
    </row>
    <row r="298" spans="3:6" ht="27.95" customHeight="1">
      <c r="C298" s="12"/>
      <c r="D298" s="12"/>
      <c r="E298" s="185"/>
      <c r="F298" s="55"/>
    </row>
    <row r="299" spans="3:6" ht="27.95" customHeight="1">
      <c r="C299" s="12"/>
      <c r="D299" s="12"/>
      <c r="E299" s="185"/>
      <c r="F299" s="55"/>
    </row>
    <row r="300" spans="3:6" ht="27.95" customHeight="1">
      <c r="C300" s="12"/>
      <c r="D300" s="12"/>
      <c r="E300" s="185"/>
      <c r="F300" s="55"/>
    </row>
    <row r="301" spans="3:6" ht="27.95" customHeight="1">
      <c r="C301" s="12"/>
      <c r="D301" s="12"/>
      <c r="E301" s="185"/>
      <c r="F301" s="55"/>
    </row>
    <row r="302" spans="3:6" ht="27.95" customHeight="1">
      <c r="C302" s="12"/>
      <c r="D302" s="12"/>
      <c r="E302" s="185"/>
      <c r="F302" s="55"/>
    </row>
    <row r="303" spans="3:6" ht="27.95" customHeight="1">
      <c r="C303" s="12"/>
      <c r="D303" s="12"/>
      <c r="E303" s="185"/>
      <c r="F303" s="55"/>
    </row>
    <row r="304" spans="3:6" ht="27.95" customHeight="1">
      <c r="C304" s="12"/>
      <c r="D304" s="12"/>
      <c r="E304" s="185"/>
      <c r="F304" s="55"/>
    </row>
    <row r="305" spans="3:6" ht="27.95" customHeight="1">
      <c r="C305" s="12"/>
      <c r="D305" s="12"/>
      <c r="E305" s="185"/>
      <c r="F305" s="55"/>
    </row>
    <row r="306" spans="3:6" ht="27.95" customHeight="1">
      <c r="C306" s="12"/>
      <c r="D306" s="12"/>
      <c r="E306" s="185"/>
      <c r="F306" s="55"/>
    </row>
    <row r="307" spans="3:6" ht="27.95" customHeight="1">
      <c r="C307" s="12"/>
      <c r="D307" s="12"/>
      <c r="E307" s="185"/>
      <c r="F307" s="55"/>
    </row>
    <row r="308" spans="3:6" ht="27.95" customHeight="1">
      <c r="C308" s="12"/>
      <c r="D308" s="12"/>
      <c r="E308" s="185"/>
      <c r="F308" s="55"/>
    </row>
    <row r="309" spans="3:6" ht="27.95" customHeight="1">
      <c r="C309" s="12"/>
      <c r="D309" s="12"/>
      <c r="E309" s="185"/>
      <c r="F309" s="55"/>
    </row>
    <row r="310" spans="3:6" ht="27.95" customHeight="1">
      <c r="C310" s="12"/>
      <c r="D310" s="12"/>
      <c r="E310" s="185"/>
      <c r="F310" s="55"/>
    </row>
    <row r="311" spans="3:6" ht="27.95" customHeight="1">
      <c r="C311" s="12"/>
      <c r="D311" s="12"/>
      <c r="E311" s="185"/>
      <c r="F311" s="55"/>
    </row>
    <row r="312" spans="3:6" ht="27.95" customHeight="1">
      <c r="C312" s="12"/>
      <c r="D312" s="12"/>
      <c r="E312" s="185"/>
      <c r="F312" s="55"/>
    </row>
    <row r="313" spans="3:6" ht="27.95" customHeight="1">
      <c r="C313" s="12"/>
      <c r="D313" s="12"/>
      <c r="E313" s="185"/>
      <c r="F313" s="55"/>
    </row>
    <row r="314" spans="3:6" ht="27.95" customHeight="1">
      <c r="C314" s="12"/>
      <c r="D314" s="12"/>
      <c r="E314" s="185"/>
      <c r="F314" s="55"/>
    </row>
    <row r="315" spans="3:6" ht="27.95" customHeight="1">
      <c r="C315" s="12"/>
      <c r="D315" s="12"/>
      <c r="E315" s="185"/>
      <c r="F315" s="55"/>
    </row>
    <row r="316" spans="3:6" ht="27.95" customHeight="1">
      <c r="C316" s="12"/>
      <c r="D316" s="12"/>
      <c r="E316" s="185"/>
      <c r="F316" s="55"/>
    </row>
    <row r="317" spans="3:6" ht="27.95" customHeight="1">
      <c r="C317" s="12"/>
      <c r="D317" s="12"/>
      <c r="E317" s="185"/>
      <c r="F317" s="55"/>
    </row>
    <row r="318" spans="3:6" ht="27.95" customHeight="1">
      <c r="C318" s="12"/>
      <c r="D318" s="12"/>
      <c r="E318" s="185"/>
      <c r="F318" s="55"/>
    </row>
    <row r="319" spans="3:6" ht="27.95" customHeight="1">
      <c r="C319" s="12"/>
      <c r="D319" s="12"/>
      <c r="E319" s="185"/>
      <c r="F319" s="55"/>
    </row>
    <row r="320" spans="3:6" ht="27.95" customHeight="1">
      <c r="C320" s="12"/>
      <c r="D320" s="12"/>
      <c r="E320" s="185"/>
      <c r="F320" s="55"/>
    </row>
    <row r="321" spans="3:6" ht="27.95" customHeight="1">
      <c r="C321" s="12"/>
      <c r="D321" s="12"/>
      <c r="E321" s="185"/>
      <c r="F321" s="55"/>
    </row>
    <row r="322" spans="3:6" ht="27.95" customHeight="1">
      <c r="C322" s="12"/>
      <c r="D322" s="12"/>
      <c r="E322" s="185"/>
      <c r="F322" s="55"/>
    </row>
    <row r="323" spans="3:6" ht="27.95" customHeight="1">
      <c r="C323" s="12"/>
      <c r="D323" s="12"/>
      <c r="E323" s="185"/>
      <c r="F323" s="55"/>
    </row>
    <row r="324" spans="3:6" ht="27.95" customHeight="1">
      <c r="C324" s="12"/>
      <c r="D324" s="12"/>
      <c r="E324" s="185"/>
      <c r="F324" s="55"/>
    </row>
    <row r="325" spans="3:6" ht="27.95" customHeight="1">
      <c r="C325" s="12"/>
      <c r="D325" s="12"/>
      <c r="E325" s="185"/>
      <c r="F325" s="55"/>
    </row>
    <row r="326" spans="3:6" ht="27.95" customHeight="1">
      <c r="C326" s="12"/>
      <c r="D326" s="12"/>
      <c r="E326" s="185"/>
      <c r="F326" s="55"/>
    </row>
    <row r="327" spans="3:6" ht="27.95" customHeight="1">
      <c r="C327" s="12"/>
      <c r="D327" s="12"/>
      <c r="E327" s="185"/>
      <c r="F327" s="55"/>
    </row>
    <row r="328" spans="3:6" ht="27.95" customHeight="1">
      <c r="C328" s="12"/>
      <c r="D328" s="12"/>
      <c r="E328" s="185"/>
      <c r="F328" s="55"/>
    </row>
    <row r="329" spans="3:6" ht="27.95" customHeight="1">
      <c r="C329" s="12"/>
      <c r="D329" s="12"/>
      <c r="E329" s="185"/>
      <c r="F329" s="55"/>
    </row>
    <row r="330" spans="3:6" ht="27.95" customHeight="1">
      <c r="C330" s="12"/>
      <c r="D330" s="12"/>
      <c r="E330" s="185"/>
      <c r="F330" s="55"/>
    </row>
    <row r="331" spans="3:6" ht="27.95" customHeight="1">
      <c r="C331" s="12"/>
      <c r="D331" s="12"/>
      <c r="E331" s="185"/>
      <c r="F331" s="55"/>
    </row>
    <row r="332" spans="3:6" ht="27.95" customHeight="1">
      <c r="C332" s="12"/>
      <c r="D332" s="12"/>
      <c r="E332" s="185"/>
      <c r="F332" s="55"/>
    </row>
    <row r="333" spans="3:6" ht="27.95" customHeight="1">
      <c r="C333" s="12"/>
      <c r="D333" s="12"/>
      <c r="E333" s="185"/>
      <c r="F333" s="55"/>
    </row>
    <row r="334" spans="3:6" ht="27.95" customHeight="1">
      <c r="C334" s="12"/>
      <c r="D334" s="12"/>
      <c r="E334" s="185"/>
      <c r="F334" s="55"/>
    </row>
    <row r="335" spans="3:6" ht="27.95" customHeight="1">
      <c r="C335" s="12"/>
      <c r="D335" s="12"/>
      <c r="E335" s="185"/>
      <c r="F335" s="55"/>
    </row>
    <row r="336" spans="3:6" ht="27.95" customHeight="1">
      <c r="C336" s="12"/>
      <c r="D336" s="12"/>
      <c r="E336" s="185"/>
      <c r="F336" s="55"/>
    </row>
    <row r="337" spans="3:6" ht="27.95" customHeight="1">
      <c r="C337" s="12"/>
      <c r="D337" s="12"/>
      <c r="E337" s="185"/>
      <c r="F337" s="55"/>
    </row>
    <row r="338" spans="3:6" ht="27.95" customHeight="1">
      <c r="C338" s="12"/>
      <c r="D338" s="12"/>
      <c r="E338" s="185"/>
      <c r="F338" s="55"/>
    </row>
    <row r="339" spans="3:6" ht="27.95" customHeight="1">
      <c r="C339" s="12"/>
      <c r="D339" s="12"/>
      <c r="E339" s="185"/>
      <c r="F339" s="55"/>
    </row>
    <row r="340" spans="3:6" ht="27.95" customHeight="1">
      <c r="C340" s="12"/>
      <c r="D340" s="12"/>
      <c r="E340" s="185"/>
      <c r="F340" s="55"/>
    </row>
    <row r="341" spans="3:6" ht="27.95" customHeight="1">
      <c r="C341" s="12"/>
      <c r="D341" s="12"/>
      <c r="E341" s="185"/>
      <c r="F341" s="55"/>
    </row>
    <row r="342" spans="3:6" ht="27.95" customHeight="1">
      <c r="C342" s="12"/>
      <c r="D342" s="12"/>
      <c r="E342" s="185"/>
      <c r="F342" s="55"/>
    </row>
    <row r="343" spans="3:6" ht="27.95" customHeight="1">
      <c r="C343" s="12"/>
      <c r="D343" s="12"/>
      <c r="E343" s="185"/>
      <c r="F343" s="55"/>
    </row>
    <row r="344" spans="3:6" ht="27.95" customHeight="1">
      <c r="C344" s="12"/>
      <c r="D344" s="12"/>
      <c r="E344" s="185"/>
      <c r="F344" s="55"/>
    </row>
    <row r="345" spans="3:6" ht="27.95" customHeight="1">
      <c r="C345" s="12"/>
      <c r="D345" s="12"/>
      <c r="E345" s="185"/>
      <c r="F345" s="55"/>
    </row>
    <row r="346" spans="3:6" ht="27.95" customHeight="1">
      <c r="C346" s="12"/>
      <c r="D346" s="12"/>
      <c r="E346" s="185"/>
      <c r="F346" s="55"/>
    </row>
    <row r="347" spans="3:6" ht="27.95" customHeight="1">
      <c r="C347" s="12"/>
      <c r="D347" s="12"/>
      <c r="E347" s="185"/>
      <c r="F347" s="55"/>
    </row>
    <row r="348" spans="3:6" ht="27.95" customHeight="1">
      <c r="C348" s="12"/>
      <c r="D348" s="12"/>
      <c r="E348" s="185"/>
      <c r="F348" s="55"/>
    </row>
    <row r="349" spans="3:6" ht="27.95" customHeight="1">
      <c r="C349" s="12"/>
      <c r="D349" s="12"/>
      <c r="E349" s="185"/>
      <c r="F349" s="55"/>
    </row>
    <row r="350" spans="3:6" ht="27.95" customHeight="1">
      <c r="C350" s="12"/>
      <c r="D350" s="12"/>
      <c r="E350" s="185"/>
      <c r="F350" s="55"/>
    </row>
    <row r="351" spans="3:6" ht="27.95" customHeight="1">
      <c r="C351" s="12"/>
      <c r="D351" s="12"/>
      <c r="E351" s="185"/>
      <c r="F351" s="55"/>
    </row>
    <row r="352" spans="3:6" ht="27.95" customHeight="1">
      <c r="C352" s="12"/>
      <c r="D352" s="12"/>
      <c r="E352" s="185"/>
      <c r="F352" s="55"/>
    </row>
    <row r="353" spans="3:6" ht="27.95" customHeight="1">
      <c r="C353" s="12"/>
      <c r="D353" s="12"/>
      <c r="E353" s="185"/>
      <c r="F353" s="55"/>
    </row>
    <row r="354" spans="3:6" ht="27.95" customHeight="1">
      <c r="C354" s="12"/>
      <c r="D354" s="12"/>
      <c r="E354" s="185"/>
      <c r="F354" s="55"/>
    </row>
    <row r="355" spans="3:6" ht="27.95" customHeight="1">
      <c r="C355" s="12"/>
      <c r="D355" s="12"/>
      <c r="E355" s="185"/>
      <c r="F355" s="55"/>
    </row>
    <row r="356" spans="3:6" ht="27.95" customHeight="1">
      <c r="C356" s="12"/>
      <c r="D356" s="12"/>
      <c r="E356" s="185"/>
      <c r="F356" s="55"/>
    </row>
    <row r="357" spans="3:6" ht="27.95" customHeight="1">
      <c r="C357" s="12"/>
      <c r="D357" s="12"/>
      <c r="E357" s="185"/>
      <c r="F357" s="55"/>
    </row>
    <row r="358" spans="3:6" ht="27.95" customHeight="1">
      <c r="C358" s="12"/>
      <c r="D358" s="12"/>
      <c r="E358" s="185"/>
      <c r="F358" s="55"/>
    </row>
    <row r="359" spans="3:6" ht="27.95" customHeight="1">
      <c r="C359" s="12"/>
      <c r="D359" s="12"/>
      <c r="E359" s="185"/>
      <c r="F359" s="55"/>
    </row>
    <row r="360" spans="3:6" ht="27.95" customHeight="1">
      <c r="C360" s="12"/>
      <c r="D360" s="12"/>
      <c r="E360" s="185"/>
      <c r="F360" s="55"/>
    </row>
    <row r="361" spans="3:6" ht="27.95" customHeight="1">
      <c r="C361" s="12"/>
      <c r="D361" s="12"/>
      <c r="E361" s="185"/>
      <c r="F361" s="55"/>
    </row>
    <row r="362" spans="3:6" ht="27.95" customHeight="1">
      <c r="C362" s="12"/>
      <c r="D362" s="12"/>
      <c r="E362" s="185"/>
      <c r="F362" s="55"/>
    </row>
    <row r="363" spans="3:6" ht="27.95" customHeight="1">
      <c r="C363" s="12"/>
      <c r="D363" s="12"/>
      <c r="E363" s="185"/>
      <c r="F363" s="55"/>
    </row>
    <row r="364" spans="3:6" ht="27.95" customHeight="1">
      <c r="C364" s="12"/>
      <c r="D364" s="12"/>
      <c r="E364" s="185"/>
      <c r="F364" s="55"/>
    </row>
    <row r="365" spans="3:6" ht="27.95" customHeight="1">
      <c r="C365" s="12"/>
      <c r="D365" s="12"/>
      <c r="E365" s="185"/>
      <c r="F365" s="55"/>
    </row>
    <row r="366" spans="3:6" ht="27.95" customHeight="1">
      <c r="C366" s="12"/>
      <c r="D366" s="12"/>
      <c r="E366" s="185"/>
      <c r="F366" s="55"/>
    </row>
    <row r="367" spans="3:6" ht="27.95" customHeight="1">
      <c r="C367" s="12"/>
      <c r="D367" s="12"/>
      <c r="E367" s="185"/>
      <c r="F367" s="55"/>
    </row>
    <row r="368" spans="3:6" ht="27.95" customHeight="1">
      <c r="C368" s="12"/>
      <c r="D368" s="12"/>
      <c r="E368" s="185"/>
      <c r="F368" s="55"/>
    </row>
    <row r="369" spans="3:6" ht="27.95" customHeight="1">
      <c r="C369" s="12"/>
      <c r="D369" s="12"/>
      <c r="E369" s="185"/>
      <c r="F369" s="55"/>
    </row>
    <row r="370" spans="3:6" ht="27.95" customHeight="1">
      <c r="C370" s="12"/>
      <c r="D370" s="12"/>
      <c r="E370" s="185"/>
      <c r="F370" s="55"/>
    </row>
    <row r="371" spans="3:6" ht="27.95" customHeight="1">
      <c r="C371" s="12"/>
      <c r="D371" s="12"/>
      <c r="E371" s="185"/>
      <c r="F371" s="55"/>
    </row>
    <row r="372" spans="3:6" ht="27.95" customHeight="1">
      <c r="C372" s="12"/>
      <c r="D372" s="12"/>
      <c r="E372" s="185"/>
      <c r="F372" s="55"/>
    </row>
    <row r="373" spans="3:6" ht="27.95" customHeight="1">
      <c r="C373" s="12"/>
      <c r="D373" s="12"/>
      <c r="E373" s="185"/>
      <c r="F373" s="55"/>
    </row>
    <row r="374" spans="3:6" ht="27.95" customHeight="1">
      <c r="C374" s="12"/>
      <c r="D374" s="12"/>
      <c r="E374" s="185"/>
      <c r="F374" s="55"/>
    </row>
    <row r="375" spans="3:6" ht="27.95" customHeight="1">
      <c r="C375" s="12"/>
      <c r="D375" s="12"/>
      <c r="E375" s="185"/>
      <c r="F375" s="55"/>
    </row>
    <row r="376" spans="3:6" ht="27.95" customHeight="1">
      <c r="C376" s="12"/>
      <c r="D376" s="12"/>
      <c r="E376" s="185"/>
      <c r="F376" s="55"/>
    </row>
    <row r="377" spans="3:6" ht="27.95" customHeight="1">
      <c r="C377" s="12"/>
      <c r="D377" s="12"/>
      <c r="E377" s="185"/>
      <c r="F377" s="55"/>
    </row>
    <row r="378" spans="3:6" ht="27.95" customHeight="1">
      <c r="C378" s="12"/>
      <c r="D378" s="12"/>
      <c r="E378" s="185"/>
      <c r="F378" s="55"/>
    </row>
    <row r="379" spans="3:6" ht="27.95" customHeight="1">
      <c r="C379" s="12"/>
      <c r="D379" s="12"/>
      <c r="E379" s="185"/>
      <c r="F379" s="55"/>
    </row>
    <row r="380" spans="3:6" ht="27.95" customHeight="1">
      <c r="C380" s="12"/>
      <c r="D380" s="12"/>
      <c r="E380" s="185"/>
      <c r="F380" s="55"/>
    </row>
    <row r="381" spans="3:6" ht="27.95" customHeight="1">
      <c r="C381" s="12"/>
      <c r="D381" s="12"/>
      <c r="E381" s="185"/>
      <c r="F381" s="55"/>
    </row>
    <row r="382" spans="3:6" ht="27.95" customHeight="1">
      <c r="C382" s="12"/>
      <c r="D382" s="12"/>
      <c r="E382" s="185"/>
      <c r="F382" s="55"/>
    </row>
    <row r="383" spans="3:6" ht="27.95" customHeight="1">
      <c r="C383" s="12"/>
      <c r="D383" s="12"/>
      <c r="E383" s="185"/>
      <c r="F383" s="55"/>
    </row>
    <row r="384" spans="3:6" ht="27.95" customHeight="1">
      <c r="C384" s="12"/>
      <c r="D384" s="12"/>
      <c r="E384" s="185"/>
      <c r="F384" s="55"/>
    </row>
    <row r="385" spans="3:6" ht="27.95" customHeight="1">
      <c r="C385" s="12"/>
      <c r="D385" s="12"/>
      <c r="E385" s="185"/>
      <c r="F385" s="55"/>
    </row>
    <row r="386" spans="3:6" ht="27.95" customHeight="1">
      <c r="C386" s="12"/>
      <c r="D386" s="12"/>
      <c r="E386" s="185"/>
      <c r="F386" s="55"/>
    </row>
    <row r="387" spans="3:6" ht="27.95" customHeight="1">
      <c r="C387" s="12"/>
      <c r="D387" s="12"/>
      <c r="E387" s="185"/>
      <c r="F387" s="55"/>
    </row>
    <row r="388" spans="3:6" ht="27.95" customHeight="1">
      <c r="C388" s="12"/>
      <c r="D388" s="12"/>
      <c r="E388" s="185"/>
      <c r="F388" s="55"/>
    </row>
    <row r="389" spans="3:6" ht="27.95" customHeight="1">
      <c r="C389" s="12"/>
      <c r="D389" s="12"/>
      <c r="E389" s="185"/>
      <c r="F389" s="55"/>
    </row>
    <row r="390" spans="3:6" ht="27.95" customHeight="1">
      <c r="C390" s="12"/>
      <c r="D390" s="12"/>
      <c r="E390" s="185"/>
      <c r="F390" s="55"/>
    </row>
    <row r="391" spans="3:6" ht="27.95" customHeight="1">
      <c r="C391" s="12"/>
      <c r="D391" s="12"/>
      <c r="E391" s="185"/>
      <c r="F391" s="55"/>
    </row>
    <row r="392" spans="3:6" ht="27.95" customHeight="1">
      <c r="C392" s="12"/>
      <c r="D392" s="12"/>
      <c r="E392" s="185"/>
      <c r="F392" s="55"/>
    </row>
    <row r="393" spans="3:6" ht="27.95" customHeight="1">
      <c r="C393" s="12"/>
      <c r="D393" s="12"/>
      <c r="E393" s="185"/>
      <c r="F393" s="55"/>
    </row>
    <row r="394" spans="3:6" ht="27.95" customHeight="1">
      <c r="C394" s="12"/>
      <c r="D394" s="12"/>
      <c r="E394" s="185"/>
      <c r="F394" s="55"/>
    </row>
    <row r="395" spans="3:6" ht="27.95" customHeight="1">
      <c r="C395" s="12"/>
      <c r="D395" s="12"/>
      <c r="E395" s="185"/>
      <c r="F395" s="55"/>
    </row>
    <row r="396" spans="3:6" ht="27.95" customHeight="1">
      <c r="C396" s="12"/>
      <c r="D396" s="12"/>
      <c r="E396" s="185"/>
      <c r="F396" s="55"/>
    </row>
    <row r="397" spans="3:6" ht="27.95" customHeight="1">
      <c r="C397" s="12"/>
      <c r="D397" s="12"/>
      <c r="E397" s="185"/>
      <c r="F397" s="55"/>
    </row>
    <row r="398" spans="3:6" ht="27.95" customHeight="1">
      <c r="C398" s="12"/>
      <c r="D398" s="12"/>
      <c r="E398" s="185"/>
      <c r="F398" s="55"/>
    </row>
    <row r="399" spans="3:6" ht="27.95" customHeight="1">
      <c r="C399" s="12"/>
      <c r="D399" s="12"/>
      <c r="E399" s="185"/>
      <c r="F399" s="55"/>
    </row>
    <row r="400" spans="3:6" ht="27.95" customHeight="1">
      <c r="C400" s="12"/>
      <c r="D400" s="12"/>
      <c r="E400" s="185"/>
      <c r="F400" s="55"/>
    </row>
    <row r="401" spans="3:6" ht="27.95" customHeight="1">
      <c r="C401" s="12"/>
      <c r="D401" s="12"/>
      <c r="E401" s="185"/>
      <c r="F401" s="55"/>
    </row>
    <row r="402" spans="3:6" ht="27.95" customHeight="1">
      <c r="C402" s="12"/>
      <c r="D402" s="12"/>
      <c r="E402" s="185"/>
      <c r="F402" s="55"/>
    </row>
    <row r="403" spans="3:6" ht="27.95" customHeight="1">
      <c r="C403" s="12"/>
      <c r="D403" s="12"/>
      <c r="E403" s="185"/>
      <c r="F403" s="55"/>
    </row>
    <row r="404" spans="3:6" ht="27.95" customHeight="1">
      <c r="C404" s="12"/>
      <c r="D404" s="12"/>
      <c r="E404" s="185"/>
      <c r="F404" s="55"/>
    </row>
    <row r="405" spans="3:6" ht="27.95" customHeight="1">
      <c r="C405" s="12"/>
      <c r="D405" s="12"/>
      <c r="E405" s="185"/>
      <c r="F405" s="55"/>
    </row>
    <row r="406" spans="3:6" ht="27.95" customHeight="1">
      <c r="C406" s="12"/>
      <c r="D406" s="12"/>
      <c r="E406" s="185"/>
      <c r="F406" s="55"/>
    </row>
    <row r="407" spans="3:6" ht="27.95" customHeight="1">
      <c r="C407" s="12"/>
      <c r="D407" s="12"/>
      <c r="E407" s="185"/>
      <c r="F407" s="55"/>
    </row>
    <row r="408" spans="3:6" ht="27.95" customHeight="1">
      <c r="C408" s="12"/>
      <c r="D408" s="12"/>
      <c r="E408" s="185"/>
      <c r="F408" s="55"/>
    </row>
    <row r="409" spans="3:6" ht="27.95" customHeight="1">
      <c r="C409" s="12"/>
      <c r="D409" s="12"/>
      <c r="E409" s="185"/>
      <c r="F409" s="55"/>
    </row>
    <row r="410" spans="3:6" ht="27.95" customHeight="1">
      <c r="C410" s="12"/>
      <c r="D410" s="12"/>
      <c r="E410" s="185"/>
      <c r="F410" s="55"/>
    </row>
    <row r="411" spans="3:6" ht="27.95" customHeight="1">
      <c r="C411" s="12"/>
      <c r="D411" s="12"/>
      <c r="E411" s="185"/>
      <c r="F411" s="55"/>
    </row>
    <row r="412" spans="3:6" ht="27.95" customHeight="1">
      <c r="C412" s="12"/>
      <c r="D412" s="12"/>
      <c r="E412" s="185"/>
      <c r="F412" s="55"/>
    </row>
    <row r="413" spans="3:6" ht="27.95" customHeight="1">
      <c r="C413" s="12"/>
      <c r="D413" s="12"/>
      <c r="E413" s="185"/>
      <c r="F413" s="55"/>
    </row>
    <row r="414" spans="3:6" ht="27.95" customHeight="1">
      <c r="C414" s="12"/>
      <c r="D414" s="12"/>
      <c r="E414" s="185"/>
      <c r="F414" s="55"/>
    </row>
    <row r="415" spans="3:6" ht="27.95" customHeight="1">
      <c r="C415" s="12"/>
      <c r="D415" s="12"/>
      <c r="E415" s="185"/>
      <c r="F415" s="55"/>
    </row>
    <row r="416" spans="3:6" ht="27.95" customHeight="1">
      <c r="C416" s="12"/>
      <c r="D416" s="12"/>
      <c r="E416" s="185"/>
      <c r="F416" s="55"/>
    </row>
    <row r="417" spans="3:6" ht="27.95" customHeight="1">
      <c r="C417" s="12"/>
      <c r="D417" s="12"/>
      <c r="E417" s="185"/>
      <c r="F417" s="55"/>
    </row>
    <row r="418" spans="3:6" ht="27.95" customHeight="1">
      <c r="C418" s="12"/>
      <c r="D418" s="12"/>
      <c r="E418" s="185"/>
      <c r="F418" s="55"/>
    </row>
    <row r="419" spans="3:6" ht="27.95" customHeight="1">
      <c r="C419" s="12"/>
      <c r="D419" s="12"/>
      <c r="E419" s="185"/>
      <c r="F419" s="55"/>
    </row>
    <row r="420" spans="3:6" ht="27.95" customHeight="1">
      <c r="C420" s="12"/>
      <c r="D420" s="12"/>
      <c r="E420" s="185"/>
      <c r="F420" s="55"/>
    </row>
    <row r="421" spans="3:6" ht="27.95" customHeight="1">
      <c r="C421" s="12"/>
      <c r="D421" s="12"/>
      <c r="E421" s="185"/>
      <c r="F421" s="55"/>
    </row>
    <row r="422" spans="3:6" ht="27.95" customHeight="1">
      <c r="C422" s="12"/>
      <c r="D422" s="12"/>
      <c r="E422" s="185"/>
      <c r="F422" s="55"/>
    </row>
    <row r="423" spans="3:6" ht="27.95" customHeight="1">
      <c r="C423" s="12"/>
      <c r="D423" s="12"/>
      <c r="E423" s="185"/>
      <c r="F423" s="55"/>
    </row>
    <row r="424" spans="3:6" ht="27.95" customHeight="1">
      <c r="C424" s="12"/>
      <c r="D424" s="12"/>
      <c r="E424" s="185"/>
      <c r="F424" s="55"/>
    </row>
    <row r="425" spans="3:6" ht="27.95" customHeight="1">
      <c r="C425" s="12"/>
      <c r="D425" s="12"/>
      <c r="E425" s="185"/>
      <c r="F425" s="55"/>
    </row>
    <row r="426" spans="3:6" ht="27.95" customHeight="1">
      <c r="C426" s="12"/>
      <c r="D426" s="12"/>
      <c r="E426" s="185"/>
      <c r="F426" s="55"/>
    </row>
    <row r="427" spans="3:6" ht="27.95" customHeight="1">
      <c r="C427" s="12"/>
      <c r="D427" s="12"/>
      <c r="E427" s="185"/>
      <c r="F427" s="55"/>
    </row>
    <row r="428" spans="3:6" ht="27.95" customHeight="1">
      <c r="C428" s="12"/>
      <c r="D428" s="12"/>
      <c r="E428" s="185"/>
      <c r="F428" s="55"/>
    </row>
    <row r="429" spans="3:6" ht="27.95" customHeight="1">
      <c r="C429" s="12"/>
      <c r="D429" s="12"/>
      <c r="E429" s="185"/>
      <c r="F429" s="55"/>
    </row>
    <row r="430" spans="3:6" ht="27.95" customHeight="1">
      <c r="C430" s="12"/>
      <c r="D430" s="12"/>
      <c r="E430" s="185"/>
      <c r="F430" s="55"/>
    </row>
    <row r="431" spans="3:6" ht="27.95" customHeight="1">
      <c r="C431" s="12"/>
      <c r="D431" s="12"/>
      <c r="E431" s="185"/>
      <c r="F431" s="55"/>
    </row>
    <row r="432" spans="3:6" ht="27.95" customHeight="1">
      <c r="C432" s="12"/>
      <c r="D432" s="12"/>
      <c r="E432" s="185"/>
      <c r="F432" s="55"/>
    </row>
    <row r="433" spans="3:6" ht="27.95" customHeight="1">
      <c r="C433" s="12"/>
      <c r="D433" s="12"/>
      <c r="E433" s="185"/>
      <c r="F433" s="55"/>
    </row>
    <row r="434" spans="3:6" ht="27.95" customHeight="1">
      <c r="C434" s="12"/>
      <c r="D434" s="12"/>
      <c r="E434" s="185"/>
      <c r="F434" s="55"/>
    </row>
    <row r="435" spans="3:6" ht="27.95" customHeight="1">
      <c r="C435" s="12"/>
      <c r="D435" s="12"/>
      <c r="E435" s="185"/>
      <c r="F435" s="55"/>
    </row>
    <row r="436" spans="3:6" ht="27.95" customHeight="1">
      <c r="C436" s="12"/>
      <c r="D436" s="12"/>
      <c r="E436" s="185"/>
      <c r="F436" s="55"/>
    </row>
    <row r="437" spans="3:6" ht="27.95" customHeight="1">
      <c r="C437" s="12"/>
      <c r="D437" s="12"/>
      <c r="E437" s="185"/>
      <c r="F437" s="55"/>
    </row>
    <row r="438" spans="3:6" ht="27.95" customHeight="1">
      <c r="C438" s="12"/>
      <c r="D438" s="12"/>
      <c r="E438" s="185"/>
      <c r="F438" s="55"/>
    </row>
    <row r="439" spans="3:6" ht="27.95" customHeight="1">
      <c r="C439" s="12"/>
      <c r="D439" s="12"/>
      <c r="E439" s="185"/>
      <c r="F439" s="55"/>
    </row>
    <row r="440" spans="3:6" ht="27.95" customHeight="1">
      <c r="C440" s="12"/>
      <c r="D440" s="12"/>
      <c r="E440" s="185"/>
      <c r="F440" s="55"/>
    </row>
    <row r="441" spans="3:6" ht="27.95" customHeight="1">
      <c r="C441" s="12"/>
      <c r="D441" s="12"/>
      <c r="E441" s="185"/>
      <c r="F441" s="55"/>
    </row>
    <row r="442" spans="3:6" ht="27.95" customHeight="1">
      <c r="C442" s="12"/>
      <c r="D442" s="12"/>
      <c r="E442" s="185"/>
      <c r="F442" s="55"/>
    </row>
    <row r="443" spans="3:6" ht="27.95" customHeight="1">
      <c r="C443" s="12"/>
      <c r="D443" s="12"/>
      <c r="E443" s="185"/>
      <c r="F443" s="55"/>
    </row>
    <row r="444" spans="3:6" ht="27.95" customHeight="1">
      <c r="C444" s="12"/>
      <c r="D444" s="12"/>
      <c r="E444" s="185"/>
      <c r="F444" s="55"/>
    </row>
    <row r="445" spans="3:6" ht="27.95" customHeight="1">
      <c r="C445" s="12"/>
      <c r="D445" s="12"/>
      <c r="E445" s="185"/>
      <c r="F445" s="55"/>
    </row>
    <row r="446" spans="3:6" ht="27.95" customHeight="1">
      <c r="C446" s="12"/>
      <c r="D446" s="12"/>
      <c r="E446" s="185"/>
      <c r="F446" s="55"/>
    </row>
    <row r="447" spans="3:6" ht="27.95" customHeight="1">
      <c r="C447" s="12"/>
      <c r="D447" s="12"/>
      <c r="E447" s="185"/>
      <c r="F447" s="55"/>
    </row>
    <row r="448" spans="3:6" ht="27.95" customHeight="1">
      <c r="C448" s="12"/>
      <c r="D448" s="12"/>
      <c r="E448" s="185"/>
      <c r="F448" s="55"/>
    </row>
    <row r="449" spans="3:6" ht="27.95" customHeight="1">
      <c r="C449" s="12"/>
      <c r="D449" s="12"/>
      <c r="E449" s="185"/>
      <c r="F449" s="55"/>
    </row>
    <row r="450" spans="3:6" ht="27.95" customHeight="1">
      <c r="C450" s="12"/>
      <c r="D450" s="12"/>
      <c r="E450" s="185"/>
      <c r="F450" s="55"/>
    </row>
    <row r="451" spans="3:6" ht="27.95" customHeight="1">
      <c r="C451" s="12"/>
      <c r="D451" s="12"/>
      <c r="E451" s="185"/>
      <c r="F451" s="55"/>
    </row>
    <row r="452" spans="3:6" ht="27.95" customHeight="1">
      <c r="C452" s="12"/>
      <c r="D452" s="12"/>
      <c r="E452" s="185"/>
      <c r="F452" s="55"/>
    </row>
    <row r="453" spans="3:6" ht="27.95" customHeight="1">
      <c r="C453" s="12"/>
      <c r="D453" s="12"/>
      <c r="E453" s="185"/>
      <c r="F453" s="55"/>
    </row>
    <row r="454" spans="3:6" ht="27.95" customHeight="1">
      <c r="C454" s="12"/>
      <c r="D454" s="12"/>
      <c r="E454" s="185"/>
      <c r="F454" s="55"/>
    </row>
    <row r="455" spans="3:6" ht="27.95" customHeight="1">
      <c r="C455" s="12"/>
      <c r="D455" s="12"/>
      <c r="E455" s="185"/>
      <c r="F455" s="55"/>
    </row>
    <row r="456" spans="3:6" ht="27.95" customHeight="1">
      <c r="C456" s="12"/>
      <c r="D456" s="12"/>
      <c r="E456" s="185"/>
      <c r="F456" s="55"/>
    </row>
    <row r="457" spans="3:6" ht="27.95" customHeight="1">
      <c r="C457" s="12"/>
      <c r="D457" s="12"/>
      <c r="E457" s="185"/>
      <c r="F457" s="55"/>
    </row>
    <row r="458" spans="3:6" ht="27.95" customHeight="1">
      <c r="C458" s="12"/>
      <c r="D458" s="12"/>
      <c r="E458" s="185"/>
      <c r="F458" s="55"/>
    </row>
    <row r="459" spans="3:6" ht="27.95" customHeight="1">
      <c r="C459" s="12"/>
      <c r="D459" s="12"/>
      <c r="E459" s="185"/>
      <c r="F459" s="55"/>
    </row>
    <row r="460" spans="3:6" ht="27.95" customHeight="1">
      <c r="C460" s="12"/>
      <c r="D460" s="12"/>
      <c r="E460" s="185"/>
      <c r="F460" s="55"/>
    </row>
    <row r="461" spans="3:6" ht="27.95" customHeight="1">
      <c r="C461" s="12"/>
      <c r="D461" s="12"/>
      <c r="E461" s="185"/>
      <c r="F461" s="55"/>
    </row>
    <row r="462" spans="3:6" ht="27.95" customHeight="1">
      <c r="C462" s="12"/>
      <c r="D462" s="12"/>
      <c r="E462" s="185"/>
      <c r="F462" s="55"/>
    </row>
    <row r="463" spans="3:6" ht="27.95" customHeight="1">
      <c r="C463" s="12"/>
      <c r="D463" s="12"/>
      <c r="E463" s="185"/>
      <c r="F463" s="55"/>
    </row>
    <row r="464" spans="3:6" ht="27.95" customHeight="1">
      <c r="C464" s="12"/>
      <c r="D464" s="12"/>
      <c r="E464" s="185"/>
      <c r="F464" s="55"/>
    </row>
    <row r="465" spans="3:6" ht="27.95" customHeight="1">
      <c r="C465" s="12"/>
      <c r="D465" s="12"/>
      <c r="E465" s="185"/>
      <c r="F465" s="55"/>
    </row>
    <row r="466" spans="3:6" ht="27.95" customHeight="1">
      <c r="C466" s="12"/>
      <c r="D466" s="12"/>
      <c r="E466" s="185"/>
      <c r="F466" s="55"/>
    </row>
    <row r="467" spans="3:6" ht="27.95" customHeight="1">
      <c r="C467" s="12"/>
      <c r="D467" s="12"/>
      <c r="E467" s="185"/>
      <c r="F467" s="55"/>
    </row>
    <row r="468" spans="3:6" ht="27.95" customHeight="1">
      <c r="C468" s="12"/>
      <c r="D468" s="12"/>
      <c r="E468" s="185"/>
      <c r="F468" s="55"/>
    </row>
    <row r="469" spans="3:6" ht="27.95" customHeight="1">
      <c r="C469" s="12"/>
      <c r="D469" s="12"/>
      <c r="E469" s="185"/>
      <c r="F469" s="55"/>
    </row>
    <row r="470" spans="3:6" ht="27.95" customHeight="1">
      <c r="C470" s="12"/>
      <c r="D470" s="12"/>
      <c r="E470" s="185"/>
      <c r="F470" s="55"/>
    </row>
    <row r="471" spans="3:6" ht="27.95" customHeight="1">
      <c r="C471" s="12"/>
      <c r="D471" s="12"/>
      <c r="E471" s="185"/>
      <c r="F471" s="55"/>
    </row>
    <row r="472" spans="3:6" ht="27.95" customHeight="1">
      <c r="C472" s="12"/>
      <c r="D472" s="12"/>
      <c r="E472" s="185"/>
      <c r="F472" s="55"/>
    </row>
    <row r="473" spans="3:6" ht="27.95" customHeight="1">
      <c r="C473" s="12"/>
      <c r="D473" s="12"/>
      <c r="E473" s="185"/>
      <c r="F473" s="55"/>
    </row>
    <row r="474" spans="3:6" ht="27.95" customHeight="1">
      <c r="C474" s="12"/>
      <c r="D474" s="12"/>
      <c r="E474" s="185"/>
      <c r="F474" s="55"/>
    </row>
    <row r="475" spans="3:6" ht="27.95" customHeight="1">
      <c r="C475" s="12"/>
      <c r="D475" s="12"/>
      <c r="E475" s="185"/>
      <c r="F475" s="55"/>
    </row>
    <row r="476" spans="3:6" ht="27.95" customHeight="1">
      <c r="C476" s="12"/>
      <c r="D476" s="12"/>
      <c r="E476" s="185"/>
      <c r="F476" s="55"/>
    </row>
    <row r="477" spans="3:6" ht="27.95" customHeight="1">
      <c r="C477" s="12"/>
      <c r="D477" s="12"/>
      <c r="E477" s="185"/>
      <c r="F477" s="55"/>
    </row>
    <row r="478" spans="3:6" ht="27.95" customHeight="1">
      <c r="C478" s="12"/>
      <c r="D478" s="12"/>
      <c r="E478" s="185"/>
      <c r="F478" s="55"/>
    </row>
    <row r="479" spans="3:6" ht="27.95" customHeight="1">
      <c r="C479" s="12"/>
      <c r="D479" s="12"/>
      <c r="E479" s="185"/>
      <c r="F479" s="55"/>
    </row>
    <row r="480" spans="3:6" ht="27.95" customHeight="1">
      <c r="C480" s="12"/>
      <c r="D480" s="12"/>
      <c r="E480" s="185"/>
      <c r="F480" s="55"/>
    </row>
    <row r="481" spans="3:6" ht="27.95" customHeight="1">
      <c r="C481" s="12"/>
      <c r="D481" s="12"/>
      <c r="E481" s="185"/>
      <c r="F481" s="55"/>
    </row>
    <row r="482" spans="3:6" ht="27.95" customHeight="1">
      <c r="C482" s="12"/>
      <c r="D482" s="12"/>
      <c r="E482" s="185"/>
      <c r="F482" s="55"/>
    </row>
    <row r="483" spans="3:6" ht="27.95" customHeight="1">
      <c r="C483" s="12"/>
      <c r="D483" s="12"/>
      <c r="E483" s="185"/>
      <c r="F483" s="55"/>
    </row>
    <row r="484" spans="3:6" ht="27.95" customHeight="1">
      <c r="C484" s="12"/>
      <c r="D484" s="12"/>
      <c r="E484" s="185"/>
      <c r="F484" s="55"/>
    </row>
    <row r="485" spans="3:6" ht="27.95" customHeight="1">
      <c r="C485" s="12"/>
      <c r="D485" s="12"/>
      <c r="E485" s="185"/>
      <c r="F485" s="55"/>
    </row>
    <row r="486" spans="3:6" ht="27.95" customHeight="1">
      <c r="C486" s="12"/>
      <c r="D486" s="12"/>
      <c r="E486" s="185"/>
      <c r="F486" s="55"/>
    </row>
    <row r="487" spans="3:6" ht="27.95" customHeight="1">
      <c r="C487" s="12"/>
      <c r="D487" s="12"/>
      <c r="E487" s="185"/>
      <c r="F487" s="55"/>
    </row>
    <row r="488" spans="3:6" ht="27.95" customHeight="1">
      <c r="C488" s="12"/>
      <c r="D488" s="12"/>
      <c r="E488" s="185"/>
      <c r="F488" s="55"/>
    </row>
    <row r="489" spans="3:6" ht="27.95" customHeight="1">
      <c r="C489" s="12"/>
      <c r="D489" s="12"/>
      <c r="E489" s="185"/>
      <c r="F489" s="55"/>
    </row>
    <row r="490" spans="3:6" ht="27.95" customHeight="1">
      <c r="C490" s="12"/>
      <c r="D490" s="12"/>
      <c r="E490" s="185"/>
      <c r="F490" s="55"/>
    </row>
    <row r="491" spans="3:6" ht="27.95" customHeight="1">
      <c r="C491" s="12"/>
      <c r="D491" s="12"/>
      <c r="E491" s="185"/>
      <c r="F491" s="55"/>
    </row>
    <row r="492" spans="3:6" ht="27.95" customHeight="1">
      <c r="C492" s="12"/>
      <c r="D492" s="12"/>
      <c r="E492" s="185"/>
      <c r="F492" s="55"/>
    </row>
    <row r="493" spans="3:6" ht="27.95" customHeight="1">
      <c r="C493" s="12"/>
      <c r="D493" s="12"/>
      <c r="E493" s="185"/>
      <c r="F493" s="55"/>
    </row>
    <row r="494" spans="3:6" ht="27.95" customHeight="1">
      <c r="C494" s="12"/>
      <c r="D494" s="12"/>
      <c r="E494" s="185"/>
      <c r="F494" s="55"/>
    </row>
    <row r="495" spans="3:6" ht="27.95" customHeight="1">
      <c r="C495" s="12"/>
      <c r="D495" s="12"/>
      <c r="E495" s="185"/>
      <c r="F495" s="55"/>
    </row>
    <row r="496" spans="3:6" ht="27.95" customHeight="1">
      <c r="C496" s="12"/>
      <c r="D496" s="12"/>
      <c r="E496" s="185"/>
      <c r="F496" s="55"/>
    </row>
    <row r="497" spans="3:6" ht="27.95" customHeight="1">
      <c r="C497" s="12"/>
      <c r="D497" s="12"/>
      <c r="E497" s="185"/>
      <c r="F497" s="55"/>
    </row>
    <row r="498" spans="3:6" ht="27.95" customHeight="1">
      <c r="C498" s="12"/>
      <c r="D498" s="12"/>
      <c r="E498" s="185"/>
      <c r="F498" s="55"/>
    </row>
    <row r="499" spans="3:6" ht="27.95" customHeight="1">
      <c r="C499" s="12"/>
      <c r="D499" s="12"/>
      <c r="E499" s="185"/>
      <c r="F499" s="55"/>
    </row>
    <row r="500" spans="3:6" ht="27.95" customHeight="1">
      <c r="C500" s="12"/>
      <c r="D500" s="12"/>
      <c r="E500" s="185"/>
      <c r="F500" s="55"/>
    </row>
    <row r="501" spans="3:6" ht="27.95" customHeight="1">
      <c r="C501" s="12"/>
      <c r="D501" s="12"/>
      <c r="E501" s="185"/>
      <c r="F501" s="55"/>
    </row>
    <row r="502" spans="3:6" ht="27.95" customHeight="1">
      <c r="C502" s="12"/>
      <c r="D502" s="12"/>
      <c r="E502" s="185"/>
      <c r="F502" s="55"/>
    </row>
    <row r="503" spans="3:6" ht="27.95" customHeight="1">
      <c r="C503" s="12"/>
      <c r="D503" s="12"/>
      <c r="E503" s="185"/>
      <c r="F503" s="55"/>
    </row>
    <row r="504" spans="3:6" ht="27.95" customHeight="1">
      <c r="C504" s="12"/>
      <c r="D504" s="12"/>
      <c r="E504" s="185"/>
      <c r="F504" s="55"/>
    </row>
    <row r="505" spans="3:6" ht="27.95" customHeight="1">
      <c r="C505" s="12"/>
      <c r="D505" s="12"/>
      <c r="E505" s="185"/>
      <c r="F505" s="55"/>
    </row>
    <row r="506" spans="3:6" ht="27.95" customHeight="1">
      <c r="C506" s="12"/>
      <c r="D506" s="12"/>
      <c r="E506" s="185"/>
      <c r="F506" s="55"/>
    </row>
    <row r="507" spans="3:6" ht="27.95" customHeight="1">
      <c r="C507" s="12"/>
      <c r="D507" s="12"/>
      <c r="E507" s="185"/>
      <c r="F507" s="55"/>
    </row>
    <row r="508" spans="3:6" ht="27.95" customHeight="1">
      <c r="C508" s="12"/>
      <c r="D508" s="12"/>
      <c r="E508" s="185"/>
      <c r="F508" s="55"/>
    </row>
    <row r="509" spans="3:6" ht="27.95" customHeight="1">
      <c r="C509" s="12"/>
      <c r="D509" s="12"/>
      <c r="E509" s="185"/>
      <c r="F509" s="55"/>
    </row>
    <row r="510" spans="3:6" ht="27.95" customHeight="1">
      <c r="C510" s="12"/>
      <c r="D510" s="12"/>
      <c r="E510" s="185"/>
      <c r="F510" s="55"/>
    </row>
    <row r="511" spans="3:6" ht="27.95" customHeight="1">
      <c r="C511" s="12"/>
      <c r="D511" s="12"/>
      <c r="E511" s="185"/>
      <c r="F511" s="55"/>
    </row>
    <row r="512" spans="3:6" ht="27.95" customHeight="1">
      <c r="C512" s="12"/>
      <c r="D512" s="12"/>
      <c r="E512" s="185"/>
      <c r="F512" s="55"/>
    </row>
    <row r="513" spans="3:6" ht="27.95" customHeight="1">
      <c r="C513" s="12"/>
      <c r="D513" s="12"/>
      <c r="E513" s="185"/>
      <c r="F513" s="55"/>
    </row>
    <row r="514" spans="3:6" ht="27.95" customHeight="1">
      <c r="C514" s="12"/>
      <c r="D514" s="12"/>
      <c r="E514" s="185"/>
      <c r="F514" s="55"/>
    </row>
    <row r="515" spans="3:6" ht="27.95" customHeight="1">
      <c r="C515" s="12"/>
      <c r="D515" s="12"/>
      <c r="E515" s="185"/>
      <c r="F515" s="55"/>
    </row>
    <row r="516" spans="3:6" ht="27.95" customHeight="1">
      <c r="C516" s="12"/>
      <c r="D516" s="12"/>
      <c r="E516" s="185"/>
      <c r="F516" s="55"/>
    </row>
    <row r="517" spans="3:6" ht="27.95" customHeight="1">
      <c r="C517" s="12"/>
      <c r="D517" s="12"/>
      <c r="E517" s="185"/>
      <c r="F517" s="55"/>
    </row>
    <row r="518" spans="3:6" ht="27.95" customHeight="1">
      <c r="C518" s="12"/>
      <c r="D518" s="12"/>
      <c r="E518" s="185"/>
      <c r="F518" s="55"/>
    </row>
    <row r="519" spans="3:6" ht="27.95" customHeight="1">
      <c r="C519" s="12"/>
      <c r="D519" s="12"/>
      <c r="E519" s="185"/>
      <c r="F519" s="55"/>
    </row>
    <row r="520" spans="3:6" ht="27.95" customHeight="1">
      <c r="C520" s="12"/>
      <c r="D520" s="12"/>
      <c r="E520" s="185"/>
      <c r="F520" s="55"/>
    </row>
    <row r="521" spans="3:6" ht="27.95" customHeight="1">
      <c r="C521" s="12"/>
      <c r="D521" s="12"/>
      <c r="E521" s="185"/>
      <c r="F521" s="55"/>
    </row>
    <row r="522" spans="3:6" ht="27.95" customHeight="1">
      <c r="C522" s="12"/>
      <c r="D522" s="12"/>
      <c r="E522" s="185"/>
      <c r="F522" s="55"/>
    </row>
    <row r="523" spans="3:6" ht="27.95" customHeight="1">
      <c r="C523" s="12"/>
      <c r="D523" s="12"/>
      <c r="E523" s="185"/>
      <c r="F523" s="55"/>
    </row>
    <row r="524" spans="3:6" ht="27.95" customHeight="1">
      <c r="C524" s="12"/>
      <c r="D524" s="12"/>
      <c r="E524" s="185"/>
      <c r="F524" s="55"/>
    </row>
    <row r="525" spans="3:6" ht="27.95" customHeight="1">
      <c r="C525" s="12"/>
      <c r="D525" s="12"/>
      <c r="E525" s="185"/>
      <c r="F525" s="55"/>
    </row>
    <row r="526" spans="3:6" ht="27.95" customHeight="1">
      <c r="C526" s="12"/>
      <c r="D526" s="12"/>
      <c r="E526" s="185"/>
      <c r="F526" s="55"/>
    </row>
    <row r="527" spans="3:6" ht="27.95" customHeight="1">
      <c r="C527" s="12"/>
      <c r="D527" s="12"/>
      <c r="E527" s="185"/>
      <c r="F527" s="55"/>
    </row>
    <row r="528" spans="3:6" ht="27.95" customHeight="1">
      <c r="C528" s="12"/>
      <c r="D528" s="12"/>
      <c r="E528" s="185"/>
      <c r="F528" s="55"/>
    </row>
    <row r="529" spans="3:6" ht="27.95" customHeight="1">
      <c r="C529" s="12"/>
      <c r="D529" s="12"/>
      <c r="E529" s="185"/>
      <c r="F529" s="55"/>
    </row>
    <row r="530" spans="3:6" ht="27.95" customHeight="1">
      <c r="C530" s="12"/>
      <c r="D530" s="12"/>
      <c r="E530" s="185"/>
      <c r="F530" s="55"/>
    </row>
    <row r="531" spans="3:6" ht="27.95" customHeight="1">
      <c r="C531" s="12"/>
      <c r="D531" s="12"/>
      <c r="E531" s="185"/>
      <c r="F531" s="55"/>
    </row>
    <row r="532" spans="3:6" ht="27.95" customHeight="1">
      <c r="C532" s="12"/>
      <c r="D532" s="12"/>
      <c r="E532" s="185"/>
      <c r="F532" s="55"/>
    </row>
    <row r="533" spans="3:6" ht="27.95" customHeight="1">
      <c r="C533" s="12"/>
      <c r="D533" s="12"/>
      <c r="E533" s="185"/>
      <c r="F533" s="55"/>
    </row>
    <row r="534" spans="3:6" ht="27.95" customHeight="1">
      <c r="C534" s="12"/>
      <c r="D534" s="12"/>
      <c r="E534" s="185"/>
      <c r="F534" s="55"/>
    </row>
    <row r="535" spans="3:6" ht="27.95" customHeight="1">
      <c r="C535" s="12"/>
      <c r="D535" s="12"/>
      <c r="E535" s="185"/>
      <c r="F535" s="55"/>
    </row>
    <row r="536" spans="3:6" ht="27.95" customHeight="1">
      <c r="C536" s="12"/>
      <c r="D536" s="12"/>
      <c r="E536" s="185"/>
      <c r="F536" s="55"/>
    </row>
    <row r="537" spans="3:6" ht="27.95" customHeight="1">
      <c r="C537" s="12"/>
      <c r="D537" s="12"/>
      <c r="E537" s="185"/>
      <c r="F537" s="55"/>
    </row>
    <row r="538" spans="3:6" ht="27.95" customHeight="1">
      <c r="C538" s="12"/>
      <c r="D538" s="12"/>
      <c r="E538" s="185"/>
      <c r="F538" s="55"/>
    </row>
    <row r="539" spans="3:6" ht="27.95" customHeight="1">
      <c r="C539" s="12"/>
      <c r="D539" s="12"/>
      <c r="E539" s="185"/>
      <c r="F539" s="55"/>
    </row>
    <row r="540" spans="3:6" ht="27.95" customHeight="1">
      <c r="C540" s="12"/>
      <c r="D540" s="12"/>
      <c r="E540" s="185"/>
      <c r="F540" s="55"/>
    </row>
    <row r="541" spans="3:6" ht="27.95" customHeight="1">
      <c r="C541" s="12"/>
      <c r="D541" s="12"/>
      <c r="E541" s="185"/>
      <c r="F541" s="55"/>
    </row>
    <row r="542" spans="3:6" ht="27.95" customHeight="1">
      <c r="C542" s="12"/>
      <c r="D542" s="12"/>
      <c r="E542" s="185"/>
      <c r="F542" s="55"/>
    </row>
    <row r="543" spans="3:6" ht="27.95" customHeight="1">
      <c r="C543" s="12"/>
      <c r="D543" s="12"/>
      <c r="E543" s="185"/>
      <c r="F543" s="55"/>
    </row>
    <row r="544" spans="3:6" ht="27.95" customHeight="1">
      <c r="C544" s="12"/>
      <c r="D544" s="12"/>
      <c r="E544" s="185"/>
      <c r="F544" s="55"/>
    </row>
    <row r="545" spans="3:6" ht="27.95" customHeight="1">
      <c r="C545" s="12"/>
      <c r="D545" s="12"/>
      <c r="E545" s="185"/>
      <c r="F545" s="55"/>
    </row>
    <row r="546" spans="3:6" ht="27.95" customHeight="1">
      <c r="C546" s="12"/>
      <c r="D546" s="12"/>
      <c r="E546" s="185"/>
      <c r="F546" s="55"/>
    </row>
    <row r="547" spans="3:6" ht="27.95" customHeight="1">
      <c r="C547" s="12"/>
      <c r="D547" s="12"/>
      <c r="E547" s="185"/>
      <c r="F547" s="55"/>
    </row>
    <row r="548" spans="3:6" ht="27.95" customHeight="1">
      <c r="C548" s="12"/>
      <c r="D548" s="12"/>
      <c r="E548" s="185"/>
      <c r="F548" s="55"/>
    </row>
    <row r="549" spans="3:6" ht="27.95" customHeight="1">
      <c r="C549" s="12"/>
      <c r="D549" s="12"/>
      <c r="E549" s="185"/>
      <c r="F549" s="55"/>
    </row>
    <row r="550" spans="3:6" ht="27.95" customHeight="1">
      <c r="C550" s="12"/>
      <c r="D550" s="12"/>
      <c r="E550" s="185"/>
      <c r="F550" s="55"/>
    </row>
    <row r="551" spans="3:6" ht="27.95" customHeight="1">
      <c r="C551" s="12"/>
      <c r="D551" s="12"/>
      <c r="E551" s="185"/>
      <c r="F551" s="55"/>
    </row>
    <row r="552" spans="3:6" ht="27.95" customHeight="1">
      <c r="C552" s="12"/>
      <c r="D552" s="12"/>
      <c r="E552" s="185"/>
      <c r="F552" s="55"/>
    </row>
    <row r="553" spans="3:6" ht="27.95" customHeight="1">
      <c r="C553" s="12"/>
      <c r="D553" s="12"/>
      <c r="E553" s="185"/>
      <c r="F553" s="55"/>
    </row>
    <row r="554" spans="3:6" ht="27.95" customHeight="1">
      <c r="C554" s="12"/>
      <c r="D554" s="12"/>
      <c r="E554" s="185"/>
      <c r="F554" s="55"/>
    </row>
    <row r="555" spans="3:6" ht="27.95" customHeight="1">
      <c r="C555" s="12"/>
      <c r="D555" s="12"/>
      <c r="E555" s="185"/>
      <c r="F555" s="55"/>
    </row>
    <row r="556" spans="3:6" ht="27.95" customHeight="1">
      <c r="C556" s="12"/>
      <c r="D556" s="12"/>
      <c r="E556" s="185"/>
      <c r="F556" s="55"/>
    </row>
    <row r="557" spans="3:6" ht="27.95" customHeight="1">
      <c r="C557" s="12"/>
      <c r="D557" s="12"/>
      <c r="E557" s="185"/>
      <c r="F557" s="55"/>
    </row>
    <row r="558" spans="3:6" ht="27.95" customHeight="1">
      <c r="C558" s="12"/>
      <c r="D558" s="12"/>
      <c r="E558" s="185"/>
      <c r="F558" s="55"/>
    </row>
    <row r="559" spans="3:6" ht="27.95" customHeight="1">
      <c r="C559" s="12"/>
      <c r="D559" s="12"/>
      <c r="E559" s="185"/>
      <c r="F559" s="55"/>
    </row>
    <row r="560" spans="3:6" ht="27.95" customHeight="1">
      <c r="C560" s="12"/>
      <c r="D560" s="12"/>
      <c r="E560" s="185"/>
      <c r="F560" s="55"/>
    </row>
    <row r="561" spans="3:6" ht="27.95" customHeight="1">
      <c r="C561" s="12"/>
      <c r="D561" s="12"/>
      <c r="E561" s="185"/>
      <c r="F561" s="55"/>
    </row>
    <row r="562" spans="3:6" ht="27.95" customHeight="1">
      <c r="C562" s="12"/>
      <c r="D562" s="12"/>
      <c r="E562" s="185"/>
      <c r="F562" s="55"/>
    </row>
    <row r="563" spans="3:6" ht="27.95" customHeight="1">
      <c r="C563" s="12"/>
      <c r="D563" s="12"/>
      <c r="E563" s="185"/>
      <c r="F563" s="55"/>
    </row>
    <row r="564" spans="3:6" ht="27.95" customHeight="1">
      <c r="C564" s="12"/>
      <c r="D564" s="12"/>
      <c r="E564" s="185"/>
      <c r="F564" s="55"/>
    </row>
    <row r="565" spans="3:6" ht="27.95" customHeight="1">
      <c r="C565" s="12"/>
      <c r="D565" s="12"/>
      <c r="E565" s="185"/>
      <c r="F565" s="55"/>
    </row>
    <row r="566" spans="3:6" ht="27.95" customHeight="1">
      <c r="C566" s="12"/>
      <c r="D566" s="12"/>
      <c r="E566" s="185"/>
      <c r="F566" s="55"/>
    </row>
    <row r="567" spans="3:6" ht="27.95" customHeight="1">
      <c r="C567" s="12"/>
      <c r="D567" s="12"/>
      <c r="E567" s="185"/>
      <c r="F567" s="55"/>
    </row>
    <row r="568" spans="3:6" ht="27.95" customHeight="1">
      <c r="C568" s="12"/>
      <c r="D568" s="12"/>
      <c r="E568" s="185"/>
      <c r="F568" s="55"/>
    </row>
    <row r="569" spans="3:6" ht="27.95" customHeight="1">
      <c r="C569" s="12"/>
      <c r="D569" s="12"/>
      <c r="E569" s="185"/>
      <c r="F569" s="55"/>
    </row>
    <row r="570" spans="3:6" ht="27.95" customHeight="1">
      <c r="C570" s="12"/>
      <c r="D570" s="12"/>
      <c r="E570" s="185"/>
      <c r="F570" s="55"/>
    </row>
    <row r="571" spans="3:6" ht="27.95" customHeight="1">
      <c r="C571" s="12"/>
      <c r="D571" s="12"/>
      <c r="E571" s="185"/>
      <c r="F571" s="55"/>
    </row>
    <row r="572" spans="3:6" ht="27.95" customHeight="1">
      <c r="C572" s="12"/>
      <c r="D572" s="12"/>
      <c r="E572" s="185"/>
      <c r="F572" s="55"/>
    </row>
    <row r="573" spans="3:6" ht="27.95" customHeight="1">
      <c r="C573" s="12"/>
      <c r="D573" s="12"/>
      <c r="E573" s="185"/>
      <c r="F573" s="55"/>
    </row>
    <row r="574" spans="3:6" ht="27.95" customHeight="1">
      <c r="C574" s="12"/>
      <c r="D574" s="12"/>
      <c r="E574" s="185"/>
      <c r="F574" s="55"/>
    </row>
    <row r="575" spans="3:6" ht="27.95" customHeight="1">
      <c r="C575" s="12"/>
      <c r="D575" s="12"/>
      <c r="E575" s="185"/>
      <c r="F575" s="55"/>
    </row>
    <row r="576" spans="3:6" ht="27.95" customHeight="1">
      <c r="C576" s="12"/>
      <c r="D576" s="12"/>
      <c r="E576" s="185"/>
      <c r="F576" s="55"/>
    </row>
    <row r="577" spans="3:6" ht="27.95" customHeight="1">
      <c r="C577" s="12"/>
      <c r="D577" s="12"/>
      <c r="E577" s="185"/>
      <c r="F577" s="55"/>
    </row>
    <row r="578" spans="3:6" ht="27.95" customHeight="1">
      <c r="C578" s="12"/>
      <c r="D578" s="12"/>
      <c r="E578" s="185"/>
      <c r="F578" s="55"/>
    </row>
    <row r="579" spans="3:6" ht="27.95" customHeight="1">
      <c r="C579" s="12"/>
      <c r="D579" s="12"/>
      <c r="E579" s="185"/>
      <c r="F579" s="55"/>
    </row>
    <row r="580" spans="3:6" ht="27.95" customHeight="1">
      <c r="C580" s="12"/>
      <c r="D580" s="12"/>
      <c r="E580" s="185"/>
      <c r="F580" s="55"/>
    </row>
    <row r="581" spans="3:6" ht="27.95" customHeight="1">
      <c r="C581" s="12"/>
      <c r="D581" s="12"/>
      <c r="E581" s="185"/>
      <c r="F581" s="55"/>
    </row>
    <row r="582" spans="3:6" ht="27.95" customHeight="1">
      <c r="C582" s="12"/>
      <c r="D582" s="12"/>
      <c r="E582" s="185"/>
      <c r="F582" s="55"/>
    </row>
    <row r="583" spans="3:6" ht="27.95" customHeight="1">
      <c r="C583" s="12"/>
      <c r="D583" s="12"/>
      <c r="E583" s="185"/>
      <c r="F583" s="55"/>
    </row>
    <row r="584" spans="3:6" ht="27.95" customHeight="1">
      <c r="C584" s="12"/>
      <c r="D584" s="12"/>
      <c r="E584" s="185"/>
      <c r="F584" s="55"/>
    </row>
    <row r="585" spans="3:6" ht="27.95" customHeight="1">
      <c r="C585" s="12"/>
      <c r="D585" s="12"/>
      <c r="E585" s="185"/>
      <c r="F585" s="55"/>
    </row>
    <row r="586" spans="3:6" ht="27.95" customHeight="1">
      <c r="C586" s="12"/>
      <c r="D586" s="12"/>
      <c r="E586" s="185"/>
      <c r="F586" s="55"/>
    </row>
    <row r="587" spans="3:6" ht="27.95" customHeight="1">
      <c r="C587" s="12"/>
      <c r="D587" s="12"/>
      <c r="E587" s="185"/>
      <c r="F587" s="55"/>
    </row>
    <row r="588" spans="3:6" ht="27.95" customHeight="1">
      <c r="C588" s="12"/>
      <c r="D588" s="12"/>
      <c r="E588" s="185"/>
      <c r="F588" s="55"/>
    </row>
    <row r="589" spans="3:6" ht="27.95" customHeight="1">
      <c r="C589" s="12"/>
      <c r="D589" s="12"/>
      <c r="E589" s="185"/>
      <c r="F589" s="55"/>
    </row>
    <row r="590" spans="3:6" ht="27.95" customHeight="1">
      <c r="C590" s="12"/>
      <c r="D590" s="12"/>
      <c r="E590" s="185"/>
      <c r="F590" s="55"/>
    </row>
    <row r="591" spans="3:6" ht="27.95" customHeight="1">
      <c r="C591" s="12"/>
      <c r="D591" s="12"/>
      <c r="E591" s="185"/>
      <c r="F591" s="55"/>
    </row>
    <row r="592" spans="3:6" ht="27.95" customHeight="1">
      <c r="C592" s="12"/>
      <c r="D592" s="12"/>
      <c r="E592" s="185"/>
      <c r="F592" s="55"/>
    </row>
  </sheetData>
  <mergeCells count="21">
    <mergeCell ref="A1:F1"/>
    <mergeCell ref="A2:F2"/>
    <mergeCell ref="A3:F3"/>
    <mergeCell ref="B5:C5"/>
    <mergeCell ref="B11:C11"/>
    <mergeCell ref="B15:C15"/>
    <mergeCell ref="A84:C84"/>
    <mergeCell ref="D84:F84"/>
    <mergeCell ref="A26:F26"/>
    <mergeCell ref="B72:C72"/>
    <mergeCell ref="A25:F25"/>
    <mergeCell ref="B79:C79"/>
    <mergeCell ref="B81:C81"/>
    <mergeCell ref="B69:C69"/>
    <mergeCell ref="B48:C48"/>
    <mergeCell ref="A21:C21"/>
    <mergeCell ref="A24:F24"/>
    <mergeCell ref="B28:C28"/>
    <mergeCell ref="B30:C30"/>
    <mergeCell ref="B18:C18"/>
    <mergeCell ref="D21:F21"/>
  </mergeCells>
  <pageMargins left="0.7" right="0.7" top="0.75" bottom="0.75" header="0.3" footer="0.3"/>
  <pageSetup orientation="landscape" r:id="rId1"/>
  <headerFooter>
    <oddFooter>Page &amp;P of &amp;N</oddFooter>
  </headerFooter>
</worksheet>
</file>

<file path=xl/worksheets/sheet270.xml><?xml version="1.0" encoding="utf-8"?>
<worksheet xmlns="http://schemas.openxmlformats.org/spreadsheetml/2006/main" xmlns:r="http://schemas.openxmlformats.org/officeDocument/2006/relationships">
  <sheetPr>
    <tabColor theme="5" tint="-0.499984740745262"/>
  </sheetPr>
  <dimension ref="A1:F141"/>
  <sheetViews>
    <sheetView topLeftCell="A124" workbookViewId="0">
      <selection activeCell="H137" sqref="H137"/>
    </sheetView>
  </sheetViews>
  <sheetFormatPr defaultRowHeight="15.75"/>
  <cols>
    <col min="1" max="1" width="7.140625" style="11" customWidth="1"/>
    <col min="2" max="2" width="16.5703125" style="11" customWidth="1"/>
    <col min="3" max="3" width="42.140625" style="11" customWidth="1"/>
    <col min="4" max="4" width="23.28515625" style="11" customWidth="1"/>
    <col min="5" max="5" width="21.140625" style="139" customWidth="1"/>
    <col min="6" max="6" width="11.42578125" style="256" customWidth="1"/>
    <col min="7" max="16384" width="9.140625" style="12"/>
  </cols>
  <sheetData>
    <row r="1" spans="1:6">
      <c r="A1" s="2197" t="s">
        <v>11134</v>
      </c>
      <c r="B1" s="2197"/>
      <c r="C1" s="2197"/>
      <c r="D1" s="2197"/>
      <c r="E1" s="2197"/>
      <c r="F1" s="2197"/>
    </row>
    <row r="2" spans="1:6">
      <c r="A2" s="2197" t="s">
        <v>34069</v>
      </c>
      <c r="B2" s="2197"/>
      <c r="C2" s="2197"/>
      <c r="D2" s="2197"/>
      <c r="E2" s="2197"/>
      <c r="F2" s="2197"/>
    </row>
    <row r="3" spans="1:6">
      <c r="A3" s="2197" t="s">
        <v>6436</v>
      </c>
      <c r="B3" s="2197"/>
      <c r="C3" s="2197"/>
      <c r="D3" s="2197"/>
      <c r="E3" s="2197"/>
      <c r="F3" s="2197"/>
    </row>
    <row r="4" spans="1:6" ht="31.5">
      <c r="A4" s="173" t="s">
        <v>134</v>
      </c>
      <c r="B4" s="173" t="s">
        <v>135</v>
      </c>
      <c r="C4" s="173" t="s">
        <v>0</v>
      </c>
      <c r="D4" s="173" t="s">
        <v>136</v>
      </c>
      <c r="E4" s="295" t="s">
        <v>11136</v>
      </c>
      <c r="F4" s="52" t="s">
        <v>1646</v>
      </c>
    </row>
    <row r="5" spans="1:6" ht="18.75" customHeight="1">
      <c r="A5" s="173"/>
      <c r="B5" s="2215" t="s">
        <v>139</v>
      </c>
      <c r="C5" s="2216"/>
      <c r="D5" s="173"/>
      <c r="E5" s="295"/>
      <c r="F5" s="52"/>
    </row>
    <row r="6" spans="1:6" ht="31.5">
      <c r="A6" s="50">
        <v>1</v>
      </c>
      <c r="B6" s="50" t="s">
        <v>1</v>
      </c>
      <c r="C6" s="50" t="s">
        <v>34070</v>
      </c>
      <c r="D6" s="50" t="s">
        <v>239</v>
      </c>
      <c r="E6" s="117">
        <v>2600000</v>
      </c>
      <c r="F6" s="160" t="s">
        <v>118</v>
      </c>
    </row>
    <row r="7" spans="1:6" ht="94.5">
      <c r="A7" s="50">
        <f>1+A6</f>
        <v>2</v>
      </c>
      <c r="B7" s="50" t="s">
        <v>5</v>
      </c>
      <c r="C7" s="50" t="s">
        <v>34071</v>
      </c>
      <c r="D7" s="50" t="s">
        <v>34072</v>
      </c>
      <c r="E7" s="117">
        <v>1700000</v>
      </c>
      <c r="F7" s="160" t="s">
        <v>118</v>
      </c>
    </row>
    <row r="8" spans="1:6" ht="31.5">
      <c r="A8" s="50">
        <f t="shared" ref="A8:A20" si="0">1+A7</f>
        <v>3</v>
      </c>
      <c r="B8" s="50" t="s">
        <v>7</v>
      </c>
      <c r="C8" s="50" t="s">
        <v>34073</v>
      </c>
      <c r="D8" s="50" t="s">
        <v>9</v>
      </c>
      <c r="E8" s="117">
        <v>55000</v>
      </c>
      <c r="F8" s="160" t="s">
        <v>118</v>
      </c>
    </row>
    <row r="9" spans="1:6" ht="31.5">
      <c r="A9" s="50">
        <f t="shared" si="0"/>
        <v>4</v>
      </c>
      <c r="B9" s="50" t="s">
        <v>10</v>
      </c>
      <c r="C9" s="50" t="s">
        <v>34074</v>
      </c>
      <c r="D9" s="50" t="s">
        <v>175</v>
      </c>
      <c r="E9" s="117">
        <v>70000</v>
      </c>
      <c r="F9" s="160" t="s">
        <v>118</v>
      </c>
    </row>
    <row r="10" spans="1:6" ht="47.25">
      <c r="A10" s="50">
        <f t="shared" si="0"/>
        <v>5</v>
      </c>
      <c r="B10" s="50" t="s">
        <v>12</v>
      </c>
      <c r="C10" s="50" t="s">
        <v>34075</v>
      </c>
      <c r="D10" s="50" t="s">
        <v>14</v>
      </c>
      <c r="E10" s="117">
        <v>2117452.0699999998</v>
      </c>
      <c r="F10" s="160" t="s">
        <v>118</v>
      </c>
    </row>
    <row r="11" spans="1:6">
      <c r="A11" s="50"/>
      <c r="B11" s="2172" t="s">
        <v>142</v>
      </c>
      <c r="C11" s="2172"/>
      <c r="D11" s="50"/>
      <c r="E11" s="106"/>
      <c r="F11" s="159"/>
    </row>
    <row r="12" spans="1:6" ht="85.5" customHeight="1">
      <c r="A12" s="50">
        <v>6</v>
      </c>
      <c r="B12" s="50" t="s">
        <v>5</v>
      </c>
      <c r="C12" s="50" t="s">
        <v>34076</v>
      </c>
      <c r="D12" s="50" t="s">
        <v>242</v>
      </c>
      <c r="E12" s="117">
        <v>1071226</v>
      </c>
      <c r="F12" s="160" t="s">
        <v>118</v>
      </c>
    </row>
    <row r="13" spans="1:6" ht="47.25">
      <c r="A13" s="50">
        <f t="shared" si="0"/>
        <v>7</v>
      </c>
      <c r="B13" s="50" t="s">
        <v>12</v>
      </c>
      <c r="C13" s="50" t="s">
        <v>34077</v>
      </c>
      <c r="D13" s="50" t="s">
        <v>14</v>
      </c>
      <c r="E13" s="117">
        <v>1200000</v>
      </c>
      <c r="F13" s="160" t="s">
        <v>118</v>
      </c>
    </row>
    <row r="14" spans="1:6" ht="63">
      <c r="A14" s="50">
        <f t="shared" si="0"/>
        <v>8</v>
      </c>
      <c r="B14" s="50" t="s">
        <v>360</v>
      </c>
      <c r="C14" s="50" t="s">
        <v>34078</v>
      </c>
      <c r="D14" s="50" t="s">
        <v>474</v>
      </c>
      <c r="E14" s="117">
        <v>1000000</v>
      </c>
      <c r="F14" s="160" t="s">
        <v>118</v>
      </c>
    </row>
    <row r="15" spans="1:6">
      <c r="A15" s="50"/>
      <c r="B15" s="173" t="s">
        <v>143</v>
      </c>
      <c r="C15" s="50"/>
      <c r="D15" s="50"/>
      <c r="E15" s="106"/>
      <c r="F15" s="159"/>
    </row>
    <row r="16" spans="1:6" ht="78.75">
      <c r="A16" s="50">
        <v>9</v>
      </c>
      <c r="B16" s="51" t="s">
        <v>195</v>
      </c>
      <c r="C16" s="50" t="s">
        <v>34079</v>
      </c>
      <c r="D16" s="51" t="s">
        <v>196</v>
      </c>
      <c r="E16" s="116">
        <v>5738993.4500000002</v>
      </c>
      <c r="F16" s="160" t="s">
        <v>118</v>
      </c>
    </row>
    <row r="17" spans="1:6">
      <c r="A17" s="50"/>
      <c r="B17" s="173" t="s">
        <v>593</v>
      </c>
      <c r="C17" s="50"/>
      <c r="D17" s="50"/>
      <c r="E17" s="106"/>
      <c r="F17" s="159"/>
    </row>
    <row r="18" spans="1:6" ht="47.25">
      <c r="A18" s="50">
        <v>10</v>
      </c>
      <c r="B18" s="51" t="s">
        <v>39</v>
      </c>
      <c r="C18" s="50" t="s">
        <v>34080</v>
      </c>
      <c r="D18" s="51" t="s">
        <v>17535</v>
      </c>
      <c r="E18" s="117">
        <v>15789406</v>
      </c>
      <c r="F18" s="160" t="s">
        <v>118</v>
      </c>
    </row>
    <row r="19" spans="1:6" ht="47.25">
      <c r="A19" s="50">
        <f t="shared" si="0"/>
        <v>11</v>
      </c>
      <c r="B19" s="51" t="s">
        <v>41</v>
      </c>
      <c r="C19" s="50" t="s">
        <v>34081</v>
      </c>
      <c r="D19" s="51" t="s">
        <v>21369</v>
      </c>
      <c r="E19" s="117">
        <v>11000000</v>
      </c>
      <c r="F19" s="160" t="s">
        <v>118</v>
      </c>
    </row>
    <row r="20" spans="1:6" ht="47.25">
      <c r="A20" s="50">
        <f t="shared" si="0"/>
        <v>12</v>
      </c>
      <c r="B20" s="51" t="s">
        <v>33472</v>
      </c>
      <c r="C20" s="50" t="s">
        <v>34082</v>
      </c>
      <c r="D20" s="51" t="s">
        <v>34083</v>
      </c>
      <c r="E20" s="117">
        <v>1000000</v>
      </c>
      <c r="F20" s="160" t="s">
        <v>118</v>
      </c>
    </row>
    <row r="21" spans="1:6">
      <c r="A21" s="50"/>
      <c r="B21" s="47" t="s">
        <v>15</v>
      </c>
      <c r="C21" s="173"/>
      <c r="D21" s="47"/>
      <c r="E21" s="239">
        <f>SUM(E6:E20)</f>
        <v>43342077.519999996</v>
      </c>
      <c r="F21" s="177"/>
    </row>
    <row r="22" spans="1:6">
      <c r="A22" s="50"/>
      <c r="B22" s="47"/>
      <c r="C22" s="173"/>
      <c r="D22" s="47"/>
      <c r="E22" s="239"/>
      <c r="F22" s="177"/>
    </row>
    <row r="23" spans="1:6">
      <c r="A23" s="50"/>
      <c r="B23" s="47"/>
      <c r="C23" s="173"/>
      <c r="D23" s="47"/>
      <c r="E23" s="239"/>
      <c r="F23" s="177"/>
    </row>
    <row r="24" spans="1:6">
      <c r="A24" s="50"/>
      <c r="B24" s="47"/>
      <c r="C24" s="173"/>
      <c r="D24" s="47"/>
      <c r="E24" s="239"/>
      <c r="F24" s="177"/>
    </row>
    <row r="25" spans="1:6">
      <c r="A25" s="50"/>
      <c r="B25" s="47"/>
      <c r="C25" s="173"/>
      <c r="D25" s="47"/>
      <c r="E25" s="239"/>
      <c r="F25" s="177"/>
    </row>
    <row r="26" spans="1:6">
      <c r="A26" s="50"/>
      <c r="B26" s="47"/>
      <c r="C26" s="173"/>
      <c r="D26" s="47"/>
      <c r="E26" s="239"/>
      <c r="F26" s="177"/>
    </row>
    <row r="27" spans="1:6">
      <c r="A27" s="50"/>
      <c r="B27" s="47"/>
      <c r="C27" s="173"/>
      <c r="D27" s="47"/>
      <c r="E27" s="239"/>
      <c r="F27" s="177"/>
    </row>
    <row r="28" spans="1:6">
      <c r="A28" s="50"/>
      <c r="B28" s="47"/>
      <c r="C28" s="173"/>
      <c r="D28" s="47"/>
      <c r="E28" s="239"/>
      <c r="F28" s="177"/>
    </row>
    <row r="29" spans="1:6">
      <c r="A29" s="50"/>
      <c r="B29" s="47"/>
      <c r="C29" s="173"/>
      <c r="D29" s="47"/>
      <c r="E29" s="239"/>
      <c r="F29" s="177"/>
    </row>
    <row r="30" spans="1:6">
      <c r="A30" s="50"/>
      <c r="B30" s="47"/>
      <c r="C30" s="173"/>
      <c r="D30" s="47"/>
      <c r="E30" s="239"/>
      <c r="F30" s="177"/>
    </row>
    <row r="31" spans="1:6">
      <c r="A31" s="2197" t="s">
        <v>11134</v>
      </c>
      <c r="B31" s="2197"/>
      <c r="C31" s="2197"/>
      <c r="D31" s="2197"/>
      <c r="E31" s="2197"/>
      <c r="F31" s="2197"/>
    </row>
    <row r="32" spans="1:6">
      <c r="A32" s="2197" t="s">
        <v>34069</v>
      </c>
      <c r="B32" s="2197"/>
      <c r="C32" s="2197"/>
      <c r="D32" s="2197"/>
      <c r="E32" s="2197"/>
      <c r="F32" s="2197"/>
    </row>
    <row r="33" spans="1:6">
      <c r="A33" s="2197" t="s">
        <v>6436</v>
      </c>
      <c r="B33" s="2197"/>
      <c r="C33" s="2197"/>
      <c r="D33" s="2197"/>
      <c r="E33" s="2197"/>
      <c r="F33" s="2197"/>
    </row>
    <row r="34" spans="1:6" ht="31.5">
      <c r="A34" s="173" t="s">
        <v>134</v>
      </c>
      <c r="B34" s="173" t="s">
        <v>135</v>
      </c>
      <c r="C34" s="173" t="s">
        <v>0</v>
      </c>
      <c r="D34" s="173" t="s">
        <v>136</v>
      </c>
      <c r="E34" s="295" t="s">
        <v>11136</v>
      </c>
      <c r="F34" s="52" t="s">
        <v>1646</v>
      </c>
    </row>
    <row r="35" spans="1:6">
      <c r="A35" s="50"/>
      <c r="B35" s="173" t="s">
        <v>555</v>
      </c>
      <c r="C35" s="50"/>
      <c r="D35" s="50"/>
      <c r="E35" s="106"/>
      <c r="F35" s="175"/>
    </row>
    <row r="36" spans="1:6" ht="110.25">
      <c r="A36" s="50">
        <v>1</v>
      </c>
      <c r="B36" s="51" t="s">
        <v>591</v>
      </c>
      <c r="C36" s="51" t="s">
        <v>34084</v>
      </c>
      <c r="D36" s="51" t="s">
        <v>34085</v>
      </c>
      <c r="E36" s="117">
        <v>2099399</v>
      </c>
      <c r="F36" s="175" t="s">
        <v>118</v>
      </c>
    </row>
    <row r="37" spans="1:6" ht="18" customHeight="1">
      <c r="A37" s="50"/>
      <c r="B37" s="2215" t="s">
        <v>930</v>
      </c>
      <c r="C37" s="2216"/>
      <c r="D37" s="50"/>
      <c r="E37" s="106"/>
      <c r="F37" s="175"/>
    </row>
    <row r="38" spans="1:6" ht="47.25">
      <c r="A38" s="50">
        <v>2</v>
      </c>
      <c r="B38" s="50" t="s">
        <v>34086</v>
      </c>
      <c r="C38" s="51" t="s">
        <v>34087</v>
      </c>
      <c r="D38" s="50" t="s">
        <v>34088</v>
      </c>
      <c r="E38" s="61">
        <v>70000</v>
      </c>
      <c r="F38" s="51" t="s">
        <v>4</v>
      </c>
    </row>
    <row r="39" spans="1:6" ht="47.25">
      <c r="A39" s="50">
        <v>3</v>
      </c>
      <c r="B39" s="50" t="s">
        <v>34089</v>
      </c>
      <c r="C39" s="51" t="s">
        <v>34090</v>
      </c>
      <c r="D39" s="50" t="s">
        <v>34088</v>
      </c>
      <c r="E39" s="61">
        <v>90000</v>
      </c>
      <c r="F39" s="51" t="s">
        <v>4</v>
      </c>
    </row>
    <row r="40" spans="1:6" ht="47.25">
      <c r="A40" s="50">
        <v>4</v>
      </c>
      <c r="B40" s="50" t="s">
        <v>34091</v>
      </c>
      <c r="C40" s="51" t="s">
        <v>34092</v>
      </c>
      <c r="D40" s="50" t="s">
        <v>34088</v>
      </c>
      <c r="E40" s="61">
        <v>80000</v>
      </c>
      <c r="F40" s="51" t="s">
        <v>4</v>
      </c>
    </row>
    <row r="41" spans="1:6" ht="47.25">
      <c r="A41" s="50">
        <v>5</v>
      </c>
      <c r="B41" s="51" t="s">
        <v>34093</v>
      </c>
      <c r="C41" s="51" t="s">
        <v>34094</v>
      </c>
      <c r="D41" s="50" t="s">
        <v>34088</v>
      </c>
      <c r="E41" s="61">
        <v>80000</v>
      </c>
      <c r="F41" s="51" t="s">
        <v>4</v>
      </c>
    </row>
    <row r="42" spans="1:6" ht="47.25">
      <c r="A42" s="50">
        <v>6</v>
      </c>
      <c r="B42" s="51" t="s">
        <v>34095</v>
      </c>
      <c r="C42" s="51" t="s">
        <v>34096</v>
      </c>
      <c r="D42" s="50" t="s">
        <v>34088</v>
      </c>
      <c r="E42" s="61">
        <v>80000</v>
      </c>
      <c r="F42" s="51" t="s">
        <v>4</v>
      </c>
    </row>
    <row r="43" spans="1:6" ht="47.25">
      <c r="A43" s="50">
        <v>7</v>
      </c>
      <c r="B43" s="51" t="s">
        <v>34097</v>
      </c>
      <c r="C43" s="51" t="s">
        <v>34098</v>
      </c>
      <c r="D43" s="50" t="s">
        <v>34088</v>
      </c>
      <c r="E43" s="61">
        <v>80000</v>
      </c>
      <c r="F43" s="51" t="s">
        <v>4</v>
      </c>
    </row>
    <row r="44" spans="1:6" ht="47.25">
      <c r="A44" s="50">
        <v>8</v>
      </c>
      <c r="B44" s="51" t="s">
        <v>34099</v>
      </c>
      <c r="C44" s="51" t="s">
        <v>34100</v>
      </c>
      <c r="D44" s="50" t="s">
        <v>34088</v>
      </c>
      <c r="E44" s="61">
        <v>80000</v>
      </c>
      <c r="F44" s="51" t="s">
        <v>4</v>
      </c>
    </row>
    <row r="45" spans="1:6" ht="47.25">
      <c r="A45" s="50">
        <v>9</v>
      </c>
      <c r="B45" s="51" t="s">
        <v>34101</v>
      </c>
      <c r="C45" s="51" t="s">
        <v>34102</v>
      </c>
      <c r="D45" s="50" t="s">
        <v>34088</v>
      </c>
      <c r="E45" s="61">
        <v>80000</v>
      </c>
      <c r="F45" s="51" t="s">
        <v>4</v>
      </c>
    </row>
    <row r="46" spans="1:6" ht="63">
      <c r="A46" s="50">
        <v>10</v>
      </c>
      <c r="B46" s="51" t="s">
        <v>34103</v>
      </c>
      <c r="C46" s="51" t="s">
        <v>34104</v>
      </c>
      <c r="D46" s="50" t="s">
        <v>34088</v>
      </c>
      <c r="E46" s="61">
        <v>80399</v>
      </c>
      <c r="F46" s="51" t="s">
        <v>4</v>
      </c>
    </row>
    <row r="47" spans="1:6" ht="47.25">
      <c r="A47" s="50">
        <v>11</v>
      </c>
      <c r="B47" s="51" t="s">
        <v>34105</v>
      </c>
      <c r="C47" s="51" t="s">
        <v>34106</v>
      </c>
      <c r="D47" s="50" t="s">
        <v>34088</v>
      </c>
      <c r="E47" s="61">
        <v>80000</v>
      </c>
      <c r="F47" s="51" t="s">
        <v>4</v>
      </c>
    </row>
    <row r="48" spans="1:6" ht="47.25">
      <c r="A48" s="50">
        <v>12</v>
      </c>
      <c r="B48" s="51" t="s">
        <v>34107</v>
      </c>
      <c r="C48" s="51" t="s">
        <v>34108</v>
      </c>
      <c r="D48" s="50" t="s">
        <v>34088</v>
      </c>
      <c r="E48" s="61">
        <v>84000</v>
      </c>
      <c r="F48" s="51" t="s">
        <v>4</v>
      </c>
    </row>
    <row r="49" spans="1:6" ht="47.25">
      <c r="A49" s="50">
        <v>13</v>
      </c>
      <c r="B49" s="51" t="s">
        <v>34109</v>
      </c>
      <c r="C49" s="51" t="s">
        <v>34110</v>
      </c>
      <c r="D49" s="50" t="s">
        <v>34088</v>
      </c>
      <c r="E49" s="61">
        <v>80000</v>
      </c>
      <c r="F49" s="51" t="s">
        <v>4</v>
      </c>
    </row>
    <row r="50" spans="1:6" ht="47.25">
      <c r="A50" s="50">
        <v>14</v>
      </c>
      <c r="B50" s="51" t="s">
        <v>34111</v>
      </c>
      <c r="C50" s="51" t="s">
        <v>34112</v>
      </c>
      <c r="D50" s="50" t="s">
        <v>34088</v>
      </c>
      <c r="E50" s="61">
        <v>80000</v>
      </c>
      <c r="F50" s="51" t="s">
        <v>4</v>
      </c>
    </row>
    <row r="51" spans="1:6" ht="47.25">
      <c r="A51" s="50">
        <v>15</v>
      </c>
      <c r="B51" s="51" t="s">
        <v>34113</v>
      </c>
      <c r="C51" s="51" t="s">
        <v>34114</v>
      </c>
      <c r="D51" s="50" t="s">
        <v>34088</v>
      </c>
      <c r="E51" s="61">
        <v>80000</v>
      </c>
      <c r="F51" s="51" t="s">
        <v>4</v>
      </c>
    </row>
    <row r="52" spans="1:6" ht="47.25">
      <c r="A52" s="50">
        <v>16</v>
      </c>
      <c r="B52" s="51" t="s">
        <v>34115</v>
      </c>
      <c r="C52" s="51" t="s">
        <v>34116</v>
      </c>
      <c r="D52" s="50" t="s">
        <v>34088</v>
      </c>
      <c r="E52" s="61">
        <v>80000</v>
      </c>
      <c r="F52" s="51" t="s">
        <v>4</v>
      </c>
    </row>
    <row r="53" spans="1:6" ht="47.25">
      <c r="A53" s="50">
        <v>17</v>
      </c>
      <c r="B53" s="51" t="s">
        <v>34117</v>
      </c>
      <c r="C53" s="51" t="s">
        <v>34118</v>
      </c>
      <c r="D53" s="50" t="s">
        <v>34088</v>
      </c>
      <c r="E53" s="61">
        <v>80000</v>
      </c>
      <c r="F53" s="51" t="s">
        <v>4</v>
      </c>
    </row>
    <row r="54" spans="1:6" ht="47.25">
      <c r="A54" s="50">
        <v>18</v>
      </c>
      <c r="B54" s="51" t="s">
        <v>34119</v>
      </c>
      <c r="C54" s="51" t="s">
        <v>34120</v>
      </c>
      <c r="D54" s="50" t="s">
        <v>34088</v>
      </c>
      <c r="E54" s="61">
        <v>80000</v>
      </c>
      <c r="F54" s="51" t="s">
        <v>4</v>
      </c>
    </row>
    <row r="55" spans="1:6" ht="47.25">
      <c r="A55" s="50">
        <v>19</v>
      </c>
      <c r="B55" s="51" t="s">
        <v>34121</v>
      </c>
      <c r="C55" s="51" t="s">
        <v>34122</v>
      </c>
      <c r="D55" s="50" t="s">
        <v>34088</v>
      </c>
      <c r="E55" s="61">
        <v>80000</v>
      </c>
      <c r="F55" s="51" t="s">
        <v>4</v>
      </c>
    </row>
    <row r="56" spans="1:6" ht="47.25">
      <c r="A56" s="50">
        <v>20</v>
      </c>
      <c r="B56" s="51" t="s">
        <v>34123</v>
      </c>
      <c r="C56" s="51" t="s">
        <v>34124</v>
      </c>
      <c r="D56" s="50" t="s">
        <v>34088</v>
      </c>
      <c r="E56" s="61">
        <v>80000</v>
      </c>
      <c r="F56" s="51" t="s">
        <v>4</v>
      </c>
    </row>
    <row r="57" spans="1:6" ht="63">
      <c r="A57" s="50">
        <v>21</v>
      </c>
      <c r="B57" s="51" t="s">
        <v>34125</v>
      </c>
      <c r="C57" s="51" t="s">
        <v>34126</v>
      </c>
      <c r="D57" s="50" t="s">
        <v>34088</v>
      </c>
      <c r="E57" s="61">
        <v>90000</v>
      </c>
      <c r="F57" s="51" t="s">
        <v>4</v>
      </c>
    </row>
    <row r="58" spans="1:6" ht="47.25">
      <c r="A58" s="50">
        <v>22</v>
      </c>
      <c r="B58" s="51" t="s">
        <v>34127</v>
      </c>
      <c r="C58" s="51" t="s">
        <v>34128</v>
      </c>
      <c r="D58" s="50" t="s">
        <v>34088</v>
      </c>
      <c r="E58" s="61">
        <v>80000</v>
      </c>
      <c r="F58" s="51" t="s">
        <v>4</v>
      </c>
    </row>
    <row r="59" spans="1:6" ht="47.25">
      <c r="A59" s="50">
        <v>23</v>
      </c>
      <c r="B59" s="51" t="s">
        <v>34129</v>
      </c>
      <c r="C59" s="51" t="s">
        <v>34130</v>
      </c>
      <c r="D59" s="50" t="s">
        <v>34088</v>
      </c>
      <c r="E59" s="61">
        <v>85000</v>
      </c>
      <c r="F59" s="51" t="s">
        <v>4</v>
      </c>
    </row>
    <row r="60" spans="1:6" ht="47.25">
      <c r="A60" s="50">
        <v>24</v>
      </c>
      <c r="B60" s="51" t="s">
        <v>34131</v>
      </c>
      <c r="C60" s="51" t="s">
        <v>34132</v>
      </c>
      <c r="D60" s="50" t="s">
        <v>34088</v>
      </c>
      <c r="E60" s="61">
        <v>80000</v>
      </c>
      <c r="F60" s="51" t="s">
        <v>4</v>
      </c>
    </row>
    <row r="61" spans="1:6" ht="47.25">
      <c r="A61" s="50">
        <v>25</v>
      </c>
      <c r="B61" s="51" t="s">
        <v>34133</v>
      </c>
      <c r="C61" s="51" t="s">
        <v>34134</v>
      </c>
      <c r="D61" s="50" t="s">
        <v>34088</v>
      </c>
      <c r="E61" s="61">
        <v>80000</v>
      </c>
      <c r="F61" s="51" t="s">
        <v>4</v>
      </c>
    </row>
    <row r="62" spans="1:6" ht="47.25">
      <c r="A62" s="50">
        <v>26</v>
      </c>
      <c r="B62" s="51" t="s">
        <v>34135</v>
      </c>
      <c r="C62" s="51" t="s">
        <v>34136</v>
      </c>
      <c r="D62" s="50" t="s">
        <v>34088</v>
      </c>
      <c r="E62" s="61">
        <v>80000</v>
      </c>
      <c r="F62" s="51" t="s">
        <v>4</v>
      </c>
    </row>
    <row r="63" spans="1:6" ht="47.25">
      <c r="A63" s="50">
        <v>27</v>
      </c>
      <c r="B63" s="51" t="s">
        <v>34137</v>
      </c>
      <c r="C63" s="51" t="s">
        <v>34138</v>
      </c>
      <c r="D63" s="50" t="s">
        <v>34088</v>
      </c>
      <c r="E63" s="61">
        <v>80000</v>
      </c>
      <c r="F63" s="51" t="s">
        <v>4</v>
      </c>
    </row>
    <row r="64" spans="1:6">
      <c r="A64" s="50"/>
      <c r="B64" s="47" t="s">
        <v>662</v>
      </c>
      <c r="C64" s="47"/>
      <c r="D64" s="47"/>
      <c r="E64" s="114"/>
      <c r="F64" s="51"/>
    </row>
    <row r="65" spans="1:6" ht="31.5">
      <c r="A65" s="50">
        <v>28</v>
      </c>
      <c r="B65" s="51" t="s">
        <v>34139</v>
      </c>
      <c r="C65" s="51" t="s">
        <v>34140</v>
      </c>
      <c r="D65" s="51" t="s">
        <v>34141</v>
      </c>
      <c r="E65" s="117">
        <v>1000000</v>
      </c>
      <c r="F65" s="51" t="s">
        <v>4</v>
      </c>
    </row>
    <row r="66" spans="1:6" ht="81.75" customHeight="1">
      <c r="A66" s="50">
        <v>29</v>
      </c>
      <c r="B66" s="51" t="s">
        <v>34142</v>
      </c>
      <c r="C66" s="51" t="s">
        <v>34143</v>
      </c>
      <c r="D66" s="51" t="s">
        <v>34273</v>
      </c>
      <c r="E66" s="117">
        <v>500000</v>
      </c>
      <c r="F66" s="51" t="s">
        <v>583</v>
      </c>
    </row>
    <row r="67" spans="1:6" ht="47.25">
      <c r="A67" s="50">
        <v>30</v>
      </c>
      <c r="B67" s="51" t="s">
        <v>34144</v>
      </c>
      <c r="C67" s="51" t="s">
        <v>34145</v>
      </c>
      <c r="D67" s="51" t="s">
        <v>34146</v>
      </c>
      <c r="E67" s="117">
        <v>500000</v>
      </c>
      <c r="F67" s="51" t="s">
        <v>583</v>
      </c>
    </row>
    <row r="68" spans="1:6" ht="16.5" customHeight="1">
      <c r="A68" s="50"/>
      <c r="B68" s="2198" t="s">
        <v>810</v>
      </c>
      <c r="C68" s="2198"/>
      <c r="D68" s="51"/>
      <c r="E68" s="107"/>
      <c r="F68" s="51"/>
    </row>
    <row r="69" spans="1:6" ht="78.75">
      <c r="A69" s="50">
        <v>31</v>
      </c>
      <c r="B69" s="51" t="s">
        <v>34147</v>
      </c>
      <c r="C69" s="51" t="s">
        <v>34148</v>
      </c>
      <c r="D69" s="51" t="s">
        <v>34149</v>
      </c>
      <c r="E69" s="117">
        <v>1000000</v>
      </c>
      <c r="F69" s="51" t="s">
        <v>583</v>
      </c>
    </row>
    <row r="70" spans="1:6" ht="78.75">
      <c r="A70" s="50">
        <v>32</v>
      </c>
      <c r="B70" s="51" t="s">
        <v>34150</v>
      </c>
      <c r="C70" s="51" t="s">
        <v>34151</v>
      </c>
      <c r="D70" s="51" t="s">
        <v>34152</v>
      </c>
      <c r="E70" s="117">
        <v>1000000</v>
      </c>
      <c r="F70" s="51" t="s">
        <v>583</v>
      </c>
    </row>
    <row r="71" spans="1:6" ht="78.75">
      <c r="A71" s="50">
        <v>33</v>
      </c>
      <c r="B71" s="51" t="s">
        <v>34153</v>
      </c>
      <c r="C71" s="51" t="s">
        <v>34154</v>
      </c>
      <c r="D71" s="51" t="s">
        <v>34149</v>
      </c>
      <c r="E71" s="117">
        <v>1000000</v>
      </c>
      <c r="F71" s="51" t="s">
        <v>583</v>
      </c>
    </row>
    <row r="72" spans="1:6" ht="33" customHeight="1">
      <c r="A72" s="50">
        <v>34</v>
      </c>
      <c r="B72" s="51" t="s">
        <v>34155</v>
      </c>
      <c r="C72" s="51" t="s">
        <v>34156</v>
      </c>
      <c r="D72" s="51" t="s">
        <v>19043</v>
      </c>
      <c r="E72" s="117">
        <v>1000000</v>
      </c>
      <c r="F72" s="51" t="s">
        <v>4</v>
      </c>
    </row>
    <row r="73" spans="1:6" ht="47.25">
      <c r="A73" s="50">
        <v>35</v>
      </c>
      <c r="B73" s="51" t="s">
        <v>34157</v>
      </c>
      <c r="C73" s="51" t="s">
        <v>34158</v>
      </c>
      <c r="D73" s="51" t="s">
        <v>1246</v>
      </c>
      <c r="E73" s="117">
        <v>1000000</v>
      </c>
      <c r="F73" s="51" t="s">
        <v>4</v>
      </c>
    </row>
    <row r="74" spans="1:6" ht="47.25">
      <c r="A74" s="50">
        <v>36</v>
      </c>
      <c r="B74" s="51" t="s">
        <v>34159</v>
      </c>
      <c r="C74" s="51" t="s">
        <v>34160</v>
      </c>
      <c r="D74" s="51" t="s">
        <v>1246</v>
      </c>
      <c r="E74" s="117">
        <v>1000000</v>
      </c>
      <c r="F74" s="51" t="s">
        <v>4</v>
      </c>
    </row>
    <row r="75" spans="1:6" ht="47.25">
      <c r="A75" s="50">
        <v>37</v>
      </c>
      <c r="B75" s="51" t="s">
        <v>34161</v>
      </c>
      <c r="C75" s="51" t="s">
        <v>34162</v>
      </c>
      <c r="D75" s="51" t="s">
        <v>1246</v>
      </c>
      <c r="E75" s="117">
        <v>1000000</v>
      </c>
      <c r="F75" s="51" t="s">
        <v>4</v>
      </c>
    </row>
    <row r="76" spans="1:6" ht="63">
      <c r="A76" s="50">
        <v>38</v>
      </c>
      <c r="B76" s="108" t="s">
        <v>34163</v>
      </c>
      <c r="C76" s="51" t="s">
        <v>34164</v>
      </c>
      <c r="D76" s="51" t="s">
        <v>34165</v>
      </c>
      <c r="E76" s="117">
        <v>1000000</v>
      </c>
      <c r="F76" s="51" t="s">
        <v>4</v>
      </c>
    </row>
    <row r="77" spans="1:6" ht="31.5">
      <c r="A77" s="50">
        <v>39</v>
      </c>
      <c r="B77" s="108" t="s">
        <v>34166</v>
      </c>
      <c r="C77" s="51" t="s">
        <v>34167</v>
      </c>
      <c r="D77" s="51" t="s">
        <v>19043</v>
      </c>
      <c r="E77" s="117">
        <v>1000000</v>
      </c>
      <c r="F77" s="51" t="s">
        <v>4</v>
      </c>
    </row>
    <row r="78" spans="1:6" ht="47.25">
      <c r="A78" s="50">
        <v>40</v>
      </c>
      <c r="B78" s="51" t="s">
        <v>34168</v>
      </c>
      <c r="C78" s="51" t="s">
        <v>34169</v>
      </c>
      <c r="D78" s="51" t="s">
        <v>1246</v>
      </c>
      <c r="E78" s="117">
        <v>1000000</v>
      </c>
      <c r="F78" s="51" t="s">
        <v>4</v>
      </c>
    </row>
    <row r="79" spans="1:6" ht="47.25">
      <c r="A79" s="50">
        <v>41</v>
      </c>
      <c r="B79" s="51" t="s">
        <v>34170</v>
      </c>
      <c r="C79" s="51" t="s">
        <v>34171</v>
      </c>
      <c r="D79" s="51" t="s">
        <v>1246</v>
      </c>
      <c r="E79" s="117">
        <v>1000000</v>
      </c>
      <c r="F79" s="51" t="s">
        <v>4</v>
      </c>
    </row>
    <row r="80" spans="1:6" ht="31.5">
      <c r="A80" s="50">
        <v>42</v>
      </c>
      <c r="B80" s="51" t="s">
        <v>34172</v>
      </c>
      <c r="C80" s="51" t="s">
        <v>34173</v>
      </c>
      <c r="D80" s="51" t="s">
        <v>34174</v>
      </c>
      <c r="E80" s="117">
        <v>1000000</v>
      </c>
      <c r="F80" s="51" t="s">
        <v>4</v>
      </c>
    </row>
    <row r="81" spans="1:6" ht="47.25">
      <c r="A81" s="50">
        <v>43</v>
      </c>
      <c r="B81" s="51" t="s">
        <v>34175</v>
      </c>
      <c r="C81" s="51" t="s">
        <v>34176</v>
      </c>
      <c r="D81" s="51" t="s">
        <v>34177</v>
      </c>
      <c r="E81" s="117">
        <v>1000000</v>
      </c>
      <c r="F81" s="51" t="s">
        <v>4</v>
      </c>
    </row>
    <row r="82" spans="1:6" ht="63">
      <c r="A82" s="50">
        <v>44</v>
      </c>
      <c r="B82" s="51" t="s">
        <v>34178</v>
      </c>
      <c r="C82" s="51" t="s">
        <v>34179</v>
      </c>
      <c r="D82" s="51" t="s">
        <v>34165</v>
      </c>
      <c r="E82" s="117">
        <v>1000000</v>
      </c>
      <c r="F82" s="51" t="s">
        <v>4</v>
      </c>
    </row>
    <row r="83" spans="1:6" ht="47.25">
      <c r="A83" s="50">
        <v>45</v>
      </c>
      <c r="B83" s="51" t="s">
        <v>34180</v>
      </c>
      <c r="C83" s="51" t="s">
        <v>34181</v>
      </c>
      <c r="D83" s="51" t="s">
        <v>34182</v>
      </c>
      <c r="E83" s="117">
        <v>2000000</v>
      </c>
      <c r="F83" s="51" t="s">
        <v>4</v>
      </c>
    </row>
    <row r="84" spans="1:6" ht="47.25">
      <c r="A84" s="50">
        <v>46</v>
      </c>
      <c r="B84" s="108" t="s">
        <v>34183</v>
      </c>
      <c r="C84" s="51" t="s">
        <v>34184</v>
      </c>
      <c r="D84" s="51" t="s">
        <v>9243</v>
      </c>
      <c r="E84" s="117">
        <v>1000000</v>
      </c>
      <c r="F84" s="51" t="s">
        <v>4</v>
      </c>
    </row>
    <row r="85" spans="1:6" ht="31.5">
      <c r="A85" s="50">
        <v>47</v>
      </c>
      <c r="B85" s="51" t="s">
        <v>34185</v>
      </c>
      <c r="C85" s="51" t="s">
        <v>34186</v>
      </c>
      <c r="D85" s="51" t="s">
        <v>19043</v>
      </c>
      <c r="E85" s="117">
        <v>1000000</v>
      </c>
      <c r="F85" s="51" t="s">
        <v>4</v>
      </c>
    </row>
    <row r="86" spans="1:6" ht="47.25">
      <c r="A86" s="50">
        <v>48</v>
      </c>
      <c r="B86" s="51" t="s">
        <v>34187</v>
      </c>
      <c r="C86" s="51" t="s">
        <v>34188</v>
      </c>
      <c r="D86" s="51" t="s">
        <v>9243</v>
      </c>
      <c r="E86" s="117">
        <v>1000000</v>
      </c>
      <c r="F86" s="51" t="s">
        <v>4</v>
      </c>
    </row>
    <row r="87" spans="1:6" ht="47.25">
      <c r="A87" s="50">
        <v>49</v>
      </c>
      <c r="B87" s="108" t="s">
        <v>34097</v>
      </c>
      <c r="C87" s="51" t="s">
        <v>34189</v>
      </c>
      <c r="D87" s="51" t="s">
        <v>34190</v>
      </c>
      <c r="E87" s="117">
        <v>1000000</v>
      </c>
      <c r="F87" s="51" t="s">
        <v>4</v>
      </c>
    </row>
    <row r="88" spans="1:6" ht="63">
      <c r="A88" s="50">
        <v>50</v>
      </c>
      <c r="B88" s="51" t="s">
        <v>9356</v>
      </c>
      <c r="C88" s="51" t="s">
        <v>34191</v>
      </c>
      <c r="D88" s="51" t="s">
        <v>34192</v>
      </c>
      <c r="E88" s="117">
        <v>1000000</v>
      </c>
      <c r="F88" s="51" t="s">
        <v>4</v>
      </c>
    </row>
    <row r="89" spans="1:6" ht="31.5">
      <c r="A89" s="50">
        <v>51</v>
      </c>
      <c r="B89" s="51" t="s">
        <v>34113</v>
      </c>
      <c r="C89" s="51" t="s">
        <v>34193</v>
      </c>
      <c r="D89" s="51" t="s">
        <v>19043</v>
      </c>
      <c r="E89" s="117">
        <v>1000000</v>
      </c>
      <c r="F89" s="51" t="s">
        <v>4</v>
      </c>
    </row>
    <row r="90" spans="1:6" ht="47.25">
      <c r="A90" s="50">
        <v>52</v>
      </c>
      <c r="B90" s="51" t="s">
        <v>34194</v>
      </c>
      <c r="C90" s="51" t="s">
        <v>34195</v>
      </c>
      <c r="D90" s="51" t="s">
        <v>34182</v>
      </c>
      <c r="E90" s="117">
        <v>2000000</v>
      </c>
      <c r="F90" s="51" t="s">
        <v>4</v>
      </c>
    </row>
    <row r="91" spans="1:6" ht="31.5">
      <c r="A91" s="50">
        <v>53</v>
      </c>
      <c r="B91" s="51" t="s">
        <v>9997</v>
      </c>
      <c r="C91" s="51" t="s">
        <v>34196</v>
      </c>
      <c r="D91" s="51" t="s">
        <v>5675</v>
      </c>
      <c r="E91" s="117">
        <v>1000000</v>
      </c>
      <c r="F91" s="51" t="s">
        <v>4</v>
      </c>
    </row>
    <row r="92" spans="1:6" ht="31.5">
      <c r="A92" s="50">
        <v>54</v>
      </c>
      <c r="B92" s="51" t="s">
        <v>34197</v>
      </c>
      <c r="C92" s="51" t="s">
        <v>34198</v>
      </c>
      <c r="D92" s="51" t="s">
        <v>34199</v>
      </c>
      <c r="E92" s="117">
        <v>1000000</v>
      </c>
      <c r="F92" s="51" t="s">
        <v>4</v>
      </c>
    </row>
    <row r="93" spans="1:6" ht="31.5">
      <c r="A93" s="50">
        <v>55</v>
      </c>
      <c r="B93" s="51" t="s">
        <v>34200</v>
      </c>
      <c r="C93" s="51" t="s">
        <v>34201</v>
      </c>
      <c r="D93" s="51" t="s">
        <v>5675</v>
      </c>
      <c r="E93" s="117">
        <v>1000000</v>
      </c>
      <c r="F93" s="51" t="s">
        <v>4</v>
      </c>
    </row>
    <row r="94" spans="1:6" ht="31.5">
      <c r="A94" s="50">
        <v>56</v>
      </c>
      <c r="B94" s="51" t="s">
        <v>34202</v>
      </c>
      <c r="C94" s="51" t="s">
        <v>34203</v>
      </c>
      <c r="D94" s="51" t="s">
        <v>34190</v>
      </c>
      <c r="E94" s="117">
        <v>1000000</v>
      </c>
      <c r="F94" s="51" t="s">
        <v>4</v>
      </c>
    </row>
    <row r="95" spans="1:6" ht="47.25">
      <c r="A95" s="50">
        <v>57</v>
      </c>
      <c r="B95" s="51" t="s">
        <v>34111</v>
      </c>
      <c r="C95" s="51" t="s">
        <v>34204</v>
      </c>
      <c r="D95" s="51" t="s">
        <v>1246</v>
      </c>
      <c r="E95" s="117">
        <v>1000000</v>
      </c>
      <c r="F95" s="51" t="s">
        <v>4</v>
      </c>
    </row>
    <row r="96" spans="1:6" ht="63">
      <c r="A96" s="50">
        <v>58</v>
      </c>
      <c r="B96" s="51" t="s">
        <v>34205</v>
      </c>
      <c r="C96" s="51" t="s">
        <v>34206</v>
      </c>
      <c r="D96" s="51" t="s">
        <v>34165</v>
      </c>
      <c r="E96" s="117">
        <v>1000000</v>
      </c>
      <c r="F96" s="51" t="s">
        <v>4</v>
      </c>
    </row>
    <row r="97" spans="1:6" ht="63">
      <c r="A97" s="50">
        <v>59</v>
      </c>
      <c r="B97" s="51" t="s">
        <v>34207</v>
      </c>
      <c r="C97" s="51" t="s">
        <v>34208</v>
      </c>
      <c r="D97" s="51" t="s">
        <v>34165</v>
      </c>
      <c r="E97" s="117">
        <v>1000000</v>
      </c>
      <c r="F97" s="51" t="s">
        <v>4</v>
      </c>
    </row>
    <row r="98" spans="1:6" ht="47.25">
      <c r="A98" s="50">
        <v>60</v>
      </c>
      <c r="B98" s="51" t="s">
        <v>34209</v>
      </c>
      <c r="C98" s="51" t="s">
        <v>34210</v>
      </c>
      <c r="D98" s="51" t="s">
        <v>5675</v>
      </c>
      <c r="E98" s="117">
        <v>1000000</v>
      </c>
      <c r="F98" s="51" t="s">
        <v>4</v>
      </c>
    </row>
    <row r="99" spans="1:6" ht="47.25">
      <c r="A99" s="50">
        <v>61</v>
      </c>
      <c r="B99" s="51" t="s">
        <v>34211</v>
      </c>
      <c r="C99" s="51" t="s">
        <v>34212</v>
      </c>
      <c r="D99" s="51" t="s">
        <v>34182</v>
      </c>
      <c r="E99" s="117">
        <v>2000000</v>
      </c>
      <c r="F99" s="51" t="s">
        <v>4</v>
      </c>
    </row>
    <row r="100" spans="1:6" ht="17.25" customHeight="1">
      <c r="A100" s="50"/>
      <c r="B100" s="2198" t="s">
        <v>535</v>
      </c>
      <c r="C100" s="2198"/>
      <c r="D100" s="51"/>
      <c r="E100" s="107"/>
      <c r="F100" s="51"/>
    </row>
    <row r="101" spans="1:6" ht="78.75">
      <c r="A101" s="50">
        <v>62</v>
      </c>
      <c r="B101" s="51" t="s">
        <v>34213</v>
      </c>
      <c r="C101" s="51" t="s">
        <v>34214</v>
      </c>
      <c r="D101" s="51" t="s">
        <v>34215</v>
      </c>
      <c r="E101" s="117">
        <v>1000000</v>
      </c>
      <c r="F101" s="51" t="s">
        <v>583</v>
      </c>
    </row>
    <row r="102" spans="1:6" ht="78.75">
      <c r="A102" s="50">
        <v>63</v>
      </c>
      <c r="B102" s="51" t="s">
        <v>34216</v>
      </c>
      <c r="C102" s="51" t="s">
        <v>34217</v>
      </c>
      <c r="D102" s="51" t="s">
        <v>34218</v>
      </c>
      <c r="E102" s="117">
        <v>1000000</v>
      </c>
      <c r="F102" s="51" t="s">
        <v>583</v>
      </c>
    </row>
    <row r="103" spans="1:6" ht="63">
      <c r="A103" s="50">
        <v>64</v>
      </c>
      <c r="B103" s="51" t="s">
        <v>34219</v>
      </c>
      <c r="C103" s="51" t="s">
        <v>34220</v>
      </c>
      <c r="D103" s="51" t="s">
        <v>34221</v>
      </c>
      <c r="E103" s="117">
        <v>1000000</v>
      </c>
      <c r="F103" s="51" t="s">
        <v>583</v>
      </c>
    </row>
    <row r="104" spans="1:6" ht="78.75">
      <c r="A104" s="50">
        <v>65</v>
      </c>
      <c r="B104" s="51" t="s">
        <v>34222</v>
      </c>
      <c r="C104" s="51" t="s">
        <v>34223</v>
      </c>
      <c r="D104" s="51" t="s">
        <v>34224</v>
      </c>
      <c r="E104" s="117">
        <v>1000000</v>
      </c>
      <c r="F104" s="51" t="s">
        <v>583</v>
      </c>
    </row>
    <row r="105" spans="1:6" ht="78.75">
      <c r="A105" s="50">
        <v>66</v>
      </c>
      <c r="B105" s="51" t="s">
        <v>34225</v>
      </c>
      <c r="C105" s="51" t="s">
        <v>34226</v>
      </c>
      <c r="D105" s="51" t="s">
        <v>34227</v>
      </c>
      <c r="E105" s="117">
        <v>1000000</v>
      </c>
      <c r="F105" s="51" t="s">
        <v>583</v>
      </c>
    </row>
    <row r="106" spans="1:6" ht="63">
      <c r="A106" s="50">
        <v>67</v>
      </c>
      <c r="B106" s="51" t="s">
        <v>34228</v>
      </c>
      <c r="C106" s="51" t="s">
        <v>34229</v>
      </c>
      <c r="D106" s="51" t="s">
        <v>34230</v>
      </c>
      <c r="E106" s="117">
        <v>2000000</v>
      </c>
      <c r="F106" s="51" t="s">
        <v>583</v>
      </c>
    </row>
    <row r="107" spans="1:6" ht="61.5" customHeight="1">
      <c r="A107" s="50">
        <v>68</v>
      </c>
      <c r="B107" s="51" t="s">
        <v>34231</v>
      </c>
      <c r="C107" s="51" t="s">
        <v>34232</v>
      </c>
      <c r="D107" s="51" t="s">
        <v>34233</v>
      </c>
      <c r="E107" s="117">
        <v>2000000</v>
      </c>
      <c r="F107" s="51" t="s">
        <v>583</v>
      </c>
    </row>
    <row r="108" spans="1:6" ht="63">
      <c r="A108" s="50">
        <v>69</v>
      </c>
      <c r="B108" s="51" t="s">
        <v>34234</v>
      </c>
      <c r="C108" s="51" t="s">
        <v>34235</v>
      </c>
      <c r="D108" s="51" t="s">
        <v>34236</v>
      </c>
      <c r="E108" s="117">
        <v>1000000</v>
      </c>
      <c r="F108" s="51" t="s">
        <v>583</v>
      </c>
    </row>
    <row r="109" spans="1:6" ht="78.75">
      <c r="A109" s="50">
        <v>70</v>
      </c>
      <c r="B109" s="51" t="s">
        <v>34237</v>
      </c>
      <c r="C109" s="51" t="s">
        <v>34238</v>
      </c>
      <c r="D109" s="51" t="s">
        <v>34239</v>
      </c>
      <c r="E109" s="117">
        <v>1000000</v>
      </c>
      <c r="F109" s="51" t="s">
        <v>583</v>
      </c>
    </row>
    <row r="110" spans="1:6" ht="47.25">
      <c r="A110" s="50">
        <v>71</v>
      </c>
      <c r="B110" s="51" t="s">
        <v>34240</v>
      </c>
      <c r="C110" s="51" t="s">
        <v>34241</v>
      </c>
      <c r="D110" s="51" t="s">
        <v>34242</v>
      </c>
      <c r="E110" s="117">
        <v>2000000</v>
      </c>
      <c r="F110" s="51" t="s">
        <v>4</v>
      </c>
    </row>
    <row r="111" spans="1:6" ht="63">
      <c r="A111" s="50">
        <v>72</v>
      </c>
      <c r="B111" s="51" t="s">
        <v>34243</v>
      </c>
      <c r="C111" s="51" t="s">
        <v>34244</v>
      </c>
      <c r="D111" s="51" t="s">
        <v>34245</v>
      </c>
      <c r="E111" s="117">
        <v>500000</v>
      </c>
      <c r="F111" s="51" t="s">
        <v>583</v>
      </c>
    </row>
    <row r="112" spans="1:6" ht="63">
      <c r="A112" s="50">
        <v>73</v>
      </c>
      <c r="B112" s="51" t="s">
        <v>34246</v>
      </c>
      <c r="C112" s="51" t="s">
        <v>34247</v>
      </c>
      <c r="D112" s="51" t="s">
        <v>34248</v>
      </c>
      <c r="E112" s="117">
        <v>1000000</v>
      </c>
      <c r="F112" s="51" t="s">
        <v>583</v>
      </c>
    </row>
    <row r="113" spans="1:6" ht="78.75">
      <c r="A113" s="50">
        <v>74</v>
      </c>
      <c r="B113" s="51" t="s">
        <v>34249</v>
      </c>
      <c r="C113" s="51" t="s">
        <v>34250</v>
      </c>
      <c r="D113" s="51" t="s">
        <v>34215</v>
      </c>
      <c r="E113" s="117">
        <v>1000000</v>
      </c>
      <c r="F113" s="51" t="s">
        <v>583</v>
      </c>
    </row>
    <row r="114" spans="1:6" ht="47.25">
      <c r="A114" s="50">
        <v>75</v>
      </c>
      <c r="B114" s="108" t="s">
        <v>34251</v>
      </c>
      <c r="C114" s="51" t="s">
        <v>34252</v>
      </c>
      <c r="D114" s="51" t="s">
        <v>34253</v>
      </c>
      <c r="E114" s="117">
        <v>1000000</v>
      </c>
      <c r="F114" s="51" t="s">
        <v>4</v>
      </c>
    </row>
    <row r="115" spans="1:6" ht="54.75" customHeight="1">
      <c r="A115" s="50">
        <v>76</v>
      </c>
      <c r="B115" s="51" t="s">
        <v>34254</v>
      </c>
      <c r="C115" s="51" t="s">
        <v>34255</v>
      </c>
      <c r="D115" s="51" t="s">
        <v>34256</v>
      </c>
      <c r="E115" s="117">
        <v>1000000</v>
      </c>
      <c r="F115" s="51" t="s">
        <v>4</v>
      </c>
    </row>
    <row r="116" spans="1:6" ht="47.25">
      <c r="A116" s="50">
        <v>77</v>
      </c>
      <c r="B116" s="51" t="s">
        <v>34257</v>
      </c>
      <c r="C116" s="51" t="s">
        <v>34258</v>
      </c>
      <c r="D116" s="51" t="s">
        <v>34259</v>
      </c>
      <c r="E116" s="117">
        <v>1000000</v>
      </c>
      <c r="F116" s="51" t="s">
        <v>4</v>
      </c>
    </row>
    <row r="117" spans="1:6" ht="96.75" customHeight="1">
      <c r="A117" s="50">
        <v>78</v>
      </c>
      <c r="B117" s="51" t="s">
        <v>34127</v>
      </c>
      <c r="C117" s="51" t="s">
        <v>34260</v>
      </c>
      <c r="D117" s="51" t="s">
        <v>34261</v>
      </c>
      <c r="E117" s="117">
        <v>3000000</v>
      </c>
      <c r="F117" s="51" t="s">
        <v>4</v>
      </c>
    </row>
    <row r="118" spans="1:6" ht="69" customHeight="1">
      <c r="A118" s="50">
        <v>79</v>
      </c>
      <c r="B118" s="51" t="s">
        <v>34086</v>
      </c>
      <c r="C118" s="51" t="s">
        <v>34262</v>
      </c>
      <c r="D118" s="51" t="s">
        <v>34274</v>
      </c>
      <c r="E118" s="117">
        <v>1000000</v>
      </c>
      <c r="F118" s="51" t="s">
        <v>4</v>
      </c>
    </row>
    <row r="119" spans="1:6" ht="47.25">
      <c r="A119" s="50">
        <v>80</v>
      </c>
      <c r="B119" s="51" t="s">
        <v>34263</v>
      </c>
      <c r="C119" s="51" t="s">
        <v>34264</v>
      </c>
      <c r="D119" s="51" t="s">
        <v>34265</v>
      </c>
      <c r="E119" s="117">
        <v>250000</v>
      </c>
      <c r="F119" s="51" t="s">
        <v>110</v>
      </c>
    </row>
    <row r="120" spans="1:6" ht="63">
      <c r="A120" s="50">
        <v>81</v>
      </c>
      <c r="B120" s="51" t="s">
        <v>34263</v>
      </c>
      <c r="C120" s="51" t="s">
        <v>34266</v>
      </c>
      <c r="D120" s="51" t="s">
        <v>34267</v>
      </c>
      <c r="E120" s="117">
        <v>250000</v>
      </c>
      <c r="F120" s="51" t="s">
        <v>110</v>
      </c>
    </row>
    <row r="121" spans="1:6" ht="47.25">
      <c r="A121" s="50">
        <v>82</v>
      </c>
      <c r="B121" s="51" t="s">
        <v>34263</v>
      </c>
      <c r="C121" s="51" t="s">
        <v>34268</v>
      </c>
      <c r="D121" s="51" t="s">
        <v>34269</v>
      </c>
      <c r="E121" s="117">
        <v>500000</v>
      </c>
      <c r="F121" s="51" t="s">
        <v>4</v>
      </c>
    </row>
    <row r="122" spans="1:6" ht="47.25">
      <c r="A122" s="50">
        <v>83</v>
      </c>
      <c r="B122" s="108" t="s">
        <v>12384</v>
      </c>
      <c r="C122" s="51" t="s">
        <v>34270</v>
      </c>
      <c r="D122" s="51" t="s">
        <v>34271</v>
      </c>
      <c r="E122" s="117">
        <v>1000000</v>
      </c>
      <c r="F122" s="51" t="s">
        <v>4</v>
      </c>
    </row>
    <row r="123" spans="1:6" ht="47.25">
      <c r="A123" s="50">
        <v>84</v>
      </c>
      <c r="B123" s="51" t="s">
        <v>34107</v>
      </c>
      <c r="C123" s="51" t="s">
        <v>34272</v>
      </c>
      <c r="D123" s="51" t="s">
        <v>1246</v>
      </c>
      <c r="E123" s="117">
        <v>1000000</v>
      </c>
      <c r="F123" s="51" t="s">
        <v>4</v>
      </c>
    </row>
    <row r="124" spans="1:6">
      <c r="A124" s="50"/>
      <c r="B124" s="2172" t="s">
        <v>2090</v>
      </c>
      <c r="C124" s="2172"/>
      <c r="D124" s="2172"/>
      <c r="E124" s="295">
        <f>SUM(E36:E123)</f>
        <v>65698798</v>
      </c>
      <c r="F124" s="175"/>
    </row>
    <row r="125" spans="1:6">
      <c r="A125" s="2168" t="s">
        <v>3665</v>
      </c>
      <c r="B125" s="2168"/>
      <c r="C125" s="2168"/>
      <c r="D125" s="2168"/>
      <c r="E125" s="2168"/>
      <c r="F125" s="2168"/>
    </row>
    <row r="126" spans="1:6" ht="68.25" customHeight="1">
      <c r="A126" s="2168" t="s">
        <v>3666</v>
      </c>
      <c r="B126" s="2168"/>
      <c r="C126" s="2168"/>
      <c r="D126" s="2168" t="s">
        <v>3667</v>
      </c>
      <c r="E126" s="2168"/>
      <c r="F126" s="2168"/>
    </row>
    <row r="127" spans="1:6" s="11" customFormat="1" ht="81" customHeight="1">
      <c r="A127" s="2143" t="s">
        <v>42136</v>
      </c>
      <c r="B127" s="2143"/>
      <c r="C127" s="2143"/>
      <c r="D127" s="2143" t="s">
        <v>1392</v>
      </c>
      <c r="E127" s="2143"/>
      <c r="F127" s="2143"/>
    </row>
    <row r="132" spans="1:6">
      <c r="E132" s="139">
        <f>E124+E21</f>
        <v>109040875.52</v>
      </c>
    </row>
    <row r="138" spans="1:6" ht="15">
      <c r="A138" s="12"/>
      <c r="B138" s="12"/>
      <c r="C138" s="12"/>
      <c r="D138" s="12"/>
      <c r="E138" s="185"/>
      <c r="F138" s="12"/>
    </row>
    <row r="139" spans="1:6">
      <c r="A139" s="2168" t="s">
        <v>13523</v>
      </c>
      <c r="B139" s="2168"/>
      <c r="C139" s="2168"/>
      <c r="D139" s="2168" t="s">
        <v>13524</v>
      </c>
      <c r="E139" s="2168"/>
      <c r="F139" s="2168"/>
    </row>
    <row r="140" spans="1:6" ht="15">
      <c r="A140" s="12"/>
      <c r="B140" s="12"/>
      <c r="C140" s="12"/>
      <c r="D140" s="12"/>
      <c r="E140" s="185"/>
      <c r="F140" s="12"/>
    </row>
    <row r="141" spans="1:6">
      <c r="A141" s="2143" t="s">
        <v>1391</v>
      </c>
      <c r="B141" s="2143"/>
      <c r="C141" s="2143"/>
      <c r="D141" s="2143" t="s">
        <v>1392</v>
      </c>
      <c r="E141" s="2143"/>
      <c r="F141" s="2143"/>
    </row>
  </sheetData>
  <mergeCells count="21">
    <mergeCell ref="A139:C139"/>
    <mergeCell ref="D139:F139"/>
    <mergeCell ref="A126:C126"/>
    <mergeCell ref="D126:F126"/>
    <mergeCell ref="A141:C141"/>
    <mergeCell ref="D141:F141"/>
    <mergeCell ref="B100:C100"/>
    <mergeCell ref="B124:D124"/>
    <mergeCell ref="A127:C127"/>
    <mergeCell ref="D127:F127"/>
    <mergeCell ref="B5:C5"/>
    <mergeCell ref="A31:F31"/>
    <mergeCell ref="A32:F32"/>
    <mergeCell ref="A33:F33"/>
    <mergeCell ref="A125:F125"/>
    <mergeCell ref="B68:C68"/>
    <mergeCell ref="A1:F1"/>
    <mergeCell ref="A2:F2"/>
    <mergeCell ref="A3:F3"/>
    <mergeCell ref="B11:C11"/>
    <mergeCell ref="B37:C37"/>
  </mergeCells>
  <pageMargins left="0.7" right="0.7" top="0.75" bottom="0.75" header="0.3" footer="0.3"/>
  <pageSetup orientation="landscape" r:id="rId1"/>
</worksheet>
</file>

<file path=xl/worksheets/sheet271.xml><?xml version="1.0" encoding="utf-8"?>
<worksheet xmlns="http://schemas.openxmlformats.org/spreadsheetml/2006/main" xmlns:r="http://schemas.openxmlformats.org/officeDocument/2006/relationships">
  <sheetPr>
    <tabColor theme="5" tint="-0.499984740745262"/>
  </sheetPr>
  <dimension ref="A1:F132"/>
  <sheetViews>
    <sheetView topLeftCell="A118" workbookViewId="0">
      <selection activeCell="I132" sqref="I132"/>
    </sheetView>
  </sheetViews>
  <sheetFormatPr defaultRowHeight="15"/>
  <cols>
    <col min="1" max="1" width="6.7109375" style="126" customWidth="1"/>
    <col min="2" max="2" width="17.42578125" style="1786" customWidth="1"/>
    <col min="3" max="3" width="41.85546875" style="1786" customWidth="1"/>
    <col min="4" max="4" width="26" style="1786" customWidth="1"/>
    <col min="5" max="5" width="20.42578125" style="2" customWidth="1"/>
    <col min="6" max="6" width="9.7109375" style="1786" customWidth="1"/>
    <col min="7" max="16384" width="9.140625" style="1786"/>
  </cols>
  <sheetData>
    <row r="1" spans="1:6" ht="15.75">
      <c r="A1" s="2149" t="s">
        <v>133</v>
      </c>
      <c r="B1" s="2149"/>
      <c r="C1" s="2149"/>
      <c r="D1" s="2149"/>
      <c r="E1" s="2149"/>
      <c r="F1" s="2149"/>
    </row>
    <row r="2" spans="1:6" ht="17.25" customHeight="1">
      <c r="A2" s="2149" t="s">
        <v>39018</v>
      </c>
      <c r="B2" s="2149"/>
      <c r="C2" s="2149"/>
      <c r="D2" s="2149"/>
      <c r="E2" s="2149"/>
      <c r="F2" s="2149"/>
    </row>
    <row r="3" spans="1:6" ht="15" customHeight="1">
      <c r="A3" s="2149" t="s">
        <v>140</v>
      </c>
      <c r="B3" s="2149"/>
      <c r="C3" s="2149"/>
      <c r="D3" s="2149"/>
      <c r="E3" s="2149"/>
      <c r="F3" s="2149"/>
    </row>
    <row r="4" spans="1:6" ht="18" customHeight="1">
      <c r="A4" s="173" t="s">
        <v>134</v>
      </c>
      <c r="B4" s="47" t="s">
        <v>676</v>
      </c>
      <c r="C4" s="47" t="s">
        <v>463</v>
      </c>
      <c r="D4" s="47" t="s">
        <v>788</v>
      </c>
      <c r="E4" s="114" t="s">
        <v>1741</v>
      </c>
      <c r="F4" s="47" t="s">
        <v>6635</v>
      </c>
    </row>
    <row r="5" spans="1:6" ht="15" customHeight="1">
      <c r="A5" s="50"/>
      <c r="B5" s="2227" t="s">
        <v>14721</v>
      </c>
      <c r="C5" s="2227"/>
      <c r="D5" s="2227"/>
      <c r="E5" s="60"/>
      <c r="F5" s="50"/>
    </row>
    <row r="6" spans="1:6" ht="31.5">
      <c r="A6" s="50">
        <v>1</v>
      </c>
      <c r="B6" s="160" t="s">
        <v>464</v>
      </c>
      <c r="C6" s="160" t="s">
        <v>39596</v>
      </c>
      <c r="D6" s="160" t="s">
        <v>3</v>
      </c>
      <c r="E6" s="1696">
        <v>3239212</v>
      </c>
      <c r="F6" s="160" t="s">
        <v>118</v>
      </c>
    </row>
    <row r="7" spans="1:6" ht="78.75">
      <c r="A7" s="50">
        <v>2</v>
      </c>
      <c r="B7" s="160" t="s">
        <v>5</v>
      </c>
      <c r="C7" s="160" t="s">
        <v>39597</v>
      </c>
      <c r="D7" s="160" t="s">
        <v>39019</v>
      </c>
      <c r="E7" s="1696">
        <v>1609380.07</v>
      </c>
      <c r="F7" s="160" t="s">
        <v>118</v>
      </c>
    </row>
    <row r="8" spans="1:6" ht="31.5">
      <c r="A8" s="50">
        <v>3</v>
      </c>
      <c r="B8" s="160" t="s">
        <v>7</v>
      </c>
      <c r="C8" s="160" t="s">
        <v>39598</v>
      </c>
      <c r="D8" s="160" t="s">
        <v>9</v>
      </c>
      <c r="E8" s="1696">
        <v>155520</v>
      </c>
      <c r="F8" s="160" t="s">
        <v>118</v>
      </c>
    </row>
    <row r="9" spans="1:6" ht="31.5">
      <c r="A9" s="50">
        <v>4</v>
      </c>
      <c r="B9" s="160" t="s">
        <v>10</v>
      </c>
      <c r="C9" s="160" t="s">
        <v>39599</v>
      </c>
      <c r="D9" s="160" t="s">
        <v>175</v>
      </c>
      <c r="E9" s="1696">
        <v>66000</v>
      </c>
      <c r="F9" s="160" t="s">
        <v>118</v>
      </c>
    </row>
    <row r="10" spans="1:6" ht="31.5">
      <c r="A10" s="50">
        <v>5</v>
      </c>
      <c r="B10" s="160" t="s">
        <v>12</v>
      </c>
      <c r="C10" s="160" t="s">
        <v>39600</v>
      </c>
      <c r="D10" s="160" t="s">
        <v>585</v>
      </c>
      <c r="E10" s="1696">
        <v>1128000</v>
      </c>
      <c r="F10" s="160" t="s">
        <v>118</v>
      </c>
    </row>
    <row r="11" spans="1:6" ht="15.75">
      <c r="A11" s="50"/>
      <c r="B11" s="2189" t="s">
        <v>142</v>
      </c>
      <c r="C11" s="2190"/>
      <c r="D11" s="2191"/>
      <c r="E11" s="1696"/>
      <c r="F11" s="160"/>
    </row>
    <row r="12" spans="1:6" ht="78.75">
      <c r="A12" s="159">
        <v>6</v>
      </c>
      <c r="B12" s="160" t="s">
        <v>12</v>
      </c>
      <c r="C12" s="160" t="s">
        <v>39601</v>
      </c>
      <c r="D12" s="160" t="s">
        <v>39020</v>
      </c>
      <c r="E12" s="1696">
        <v>2010056</v>
      </c>
      <c r="F12" s="160" t="s">
        <v>118</v>
      </c>
    </row>
    <row r="13" spans="1:6" ht="47.25">
      <c r="A13" s="50">
        <v>7</v>
      </c>
      <c r="B13" s="160" t="s">
        <v>360</v>
      </c>
      <c r="C13" s="160" t="s">
        <v>39602</v>
      </c>
      <c r="D13" s="160" t="s">
        <v>1736</v>
      </c>
      <c r="E13" s="1696">
        <v>1089000</v>
      </c>
      <c r="F13" s="160" t="s">
        <v>118</v>
      </c>
    </row>
    <row r="14" spans="1:6" ht="15.75">
      <c r="A14" s="50"/>
      <c r="B14" s="2189" t="s">
        <v>143</v>
      </c>
      <c r="C14" s="2191"/>
      <c r="D14" s="160"/>
      <c r="E14" s="1696"/>
      <c r="F14" s="160"/>
    </row>
    <row r="15" spans="1:6" ht="63">
      <c r="A15" s="50">
        <v>8</v>
      </c>
      <c r="B15" s="160" t="s">
        <v>195</v>
      </c>
      <c r="C15" s="160" t="s">
        <v>39021</v>
      </c>
      <c r="D15" s="160" t="s">
        <v>196</v>
      </c>
      <c r="E15" s="1696">
        <v>5738993.4500000002</v>
      </c>
      <c r="F15" s="160" t="s">
        <v>583</v>
      </c>
    </row>
    <row r="16" spans="1:6" ht="15.75">
      <c r="A16" s="50"/>
      <c r="B16" s="2189" t="s">
        <v>555</v>
      </c>
      <c r="C16" s="2191"/>
      <c r="D16" s="160"/>
      <c r="E16" s="1696"/>
      <c r="F16" s="160"/>
    </row>
    <row r="17" spans="1:6" ht="157.5">
      <c r="A17" s="50">
        <v>9</v>
      </c>
      <c r="B17" s="160" t="s">
        <v>39022</v>
      </c>
      <c r="C17" s="160" t="s">
        <v>39603</v>
      </c>
      <c r="D17" s="160" t="s">
        <v>39369</v>
      </c>
      <c r="E17" s="1696">
        <v>2066038</v>
      </c>
      <c r="F17" s="160" t="s">
        <v>583</v>
      </c>
    </row>
    <row r="18" spans="1:6" ht="15.75">
      <c r="A18" s="50"/>
      <c r="B18" s="2189" t="s">
        <v>4345</v>
      </c>
      <c r="C18" s="2191"/>
      <c r="D18" s="160"/>
      <c r="E18" s="1696"/>
      <c r="F18" s="160"/>
    </row>
    <row r="19" spans="1:6" ht="78.75">
      <c r="A19" s="50">
        <v>10</v>
      </c>
      <c r="B19" s="159" t="s">
        <v>39023</v>
      </c>
      <c r="C19" s="159" t="s">
        <v>39604</v>
      </c>
      <c r="D19" s="160" t="s">
        <v>39024</v>
      </c>
      <c r="E19" s="1697">
        <v>71000</v>
      </c>
      <c r="F19" s="159" t="s">
        <v>583</v>
      </c>
    </row>
    <row r="20" spans="1:6" ht="78.75">
      <c r="A20" s="50">
        <v>11</v>
      </c>
      <c r="B20" s="159" t="s">
        <v>39025</v>
      </c>
      <c r="C20" s="159" t="s">
        <v>39605</v>
      </c>
      <c r="D20" s="160" t="s">
        <v>39024</v>
      </c>
      <c r="E20" s="1697">
        <v>71000</v>
      </c>
      <c r="F20" s="159" t="s">
        <v>583</v>
      </c>
    </row>
    <row r="21" spans="1:6" ht="78.75">
      <c r="A21" s="50">
        <v>12</v>
      </c>
      <c r="B21" s="159" t="s">
        <v>39026</v>
      </c>
      <c r="C21" s="159" t="s">
        <v>39606</v>
      </c>
      <c r="D21" s="160" t="s">
        <v>39024</v>
      </c>
      <c r="E21" s="1697">
        <v>71000</v>
      </c>
      <c r="F21" s="159" t="s">
        <v>583</v>
      </c>
    </row>
    <row r="22" spans="1:6" ht="78.75">
      <c r="A22" s="50">
        <v>13</v>
      </c>
      <c r="B22" s="159" t="s">
        <v>39027</v>
      </c>
      <c r="C22" s="159" t="s">
        <v>39607</v>
      </c>
      <c r="D22" s="160" t="s">
        <v>39024</v>
      </c>
      <c r="E22" s="1697">
        <v>71000</v>
      </c>
      <c r="F22" s="159" t="s">
        <v>583</v>
      </c>
    </row>
    <row r="23" spans="1:6" ht="78.75">
      <c r="A23" s="50">
        <v>14</v>
      </c>
      <c r="B23" s="159" t="s">
        <v>39028</v>
      </c>
      <c r="C23" s="159" t="s">
        <v>39608</v>
      </c>
      <c r="D23" s="160" t="s">
        <v>39024</v>
      </c>
      <c r="E23" s="1697">
        <v>71000</v>
      </c>
      <c r="F23" s="159" t="s">
        <v>583</v>
      </c>
    </row>
    <row r="24" spans="1:6" ht="78.75">
      <c r="A24" s="50">
        <v>15</v>
      </c>
      <c r="B24" s="159" t="s">
        <v>39029</v>
      </c>
      <c r="C24" s="159" t="s">
        <v>39609</v>
      </c>
      <c r="D24" s="160" t="s">
        <v>39024</v>
      </c>
      <c r="E24" s="1697">
        <v>71000</v>
      </c>
      <c r="F24" s="159" t="s">
        <v>583</v>
      </c>
    </row>
    <row r="25" spans="1:6" ht="78.75">
      <c r="A25" s="50">
        <v>16</v>
      </c>
      <c r="B25" s="159" t="s">
        <v>39030</v>
      </c>
      <c r="C25" s="159" t="s">
        <v>39610</v>
      </c>
      <c r="D25" s="160" t="s">
        <v>39024</v>
      </c>
      <c r="E25" s="1697">
        <v>71000</v>
      </c>
      <c r="F25" s="159" t="s">
        <v>583</v>
      </c>
    </row>
    <row r="26" spans="1:6" ht="78.75">
      <c r="A26" s="50">
        <v>17</v>
      </c>
      <c r="B26" s="159" t="s">
        <v>39031</v>
      </c>
      <c r="C26" s="159" t="s">
        <v>39611</v>
      </c>
      <c r="D26" s="160" t="s">
        <v>39024</v>
      </c>
      <c r="E26" s="1697">
        <v>71000</v>
      </c>
      <c r="F26" s="159" t="s">
        <v>583</v>
      </c>
    </row>
    <row r="27" spans="1:6" ht="78.75">
      <c r="A27" s="50">
        <v>18</v>
      </c>
      <c r="B27" s="159" t="s">
        <v>39032</v>
      </c>
      <c r="C27" s="159" t="s">
        <v>39612</v>
      </c>
      <c r="D27" s="160" t="s">
        <v>39024</v>
      </c>
      <c r="E27" s="1697">
        <v>71000</v>
      </c>
      <c r="F27" s="159" t="s">
        <v>583</v>
      </c>
    </row>
    <row r="28" spans="1:6" ht="78.75">
      <c r="A28" s="50">
        <v>19</v>
      </c>
      <c r="B28" s="159" t="s">
        <v>39033</v>
      </c>
      <c r="C28" s="159" t="s">
        <v>39613</v>
      </c>
      <c r="D28" s="160" t="s">
        <v>39024</v>
      </c>
      <c r="E28" s="1697">
        <v>71000</v>
      </c>
      <c r="F28" s="159" t="s">
        <v>583</v>
      </c>
    </row>
    <row r="29" spans="1:6" ht="78.75">
      <c r="A29" s="50">
        <v>20</v>
      </c>
      <c r="B29" s="159" t="s">
        <v>39034</v>
      </c>
      <c r="C29" s="159" t="s">
        <v>39614</v>
      </c>
      <c r="D29" s="160" t="s">
        <v>39024</v>
      </c>
      <c r="E29" s="1697">
        <v>71000</v>
      </c>
      <c r="F29" s="159" t="s">
        <v>583</v>
      </c>
    </row>
    <row r="30" spans="1:6" ht="78.75">
      <c r="A30" s="50">
        <v>21</v>
      </c>
      <c r="B30" s="159" t="s">
        <v>39035</v>
      </c>
      <c r="C30" s="159" t="s">
        <v>39615</v>
      </c>
      <c r="D30" s="160" t="s">
        <v>39024</v>
      </c>
      <c r="E30" s="1697">
        <v>71000</v>
      </c>
      <c r="F30" s="159" t="s">
        <v>583</v>
      </c>
    </row>
    <row r="31" spans="1:6" ht="78.75">
      <c r="A31" s="50">
        <v>22</v>
      </c>
      <c r="B31" s="159" t="s">
        <v>39036</v>
      </c>
      <c r="C31" s="159" t="s">
        <v>39616</v>
      </c>
      <c r="D31" s="160" t="s">
        <v>39024</v>
      </c>
      <c r="E31" s="1697">
        <v>71000</v>
      </c>
      <c r="F31" s="159" t="s">
        <v>583</v>
      </c>
    </row>
    <row r="32" spans="1:6" ht="78.75">
      <c r="A32" s="50">
        <v>23</v>
      </c>
      <c r="B32" s="159" t="s">
        <v>39037</v>
      </c>
      <c r="C32" s="159" t="s">
        <v>39617</v>
      </c>
      <c r="D32" s="160" t="s">
        <v>39024</v>
      </c>
      <c r="E32" s="1697">
        <v>71000</v>
      </c>
      <c r="F32" s="159" t="s">
        <v>583</v>
      </c>
    </row>
    <row r="33" spans="1:6" ht="78.75">
      <c r="A33" s="50">
        <v>24</v>
      </c>
      <c r="B33" s="159" t="s">
        <v>39038</v>
      </c>
      <c r="C33" s="159" t="s">
        <v>39618</v>
      </c>
      <c r="D33" s="160" t="s">
        <v>39024</v>
      </c>
      <c r="E33" s="1697">
        <v>71000</v>
      </c>
      <c r="F33" s="159" t="s">
        <v>583</v>
      </c>
    </row>
    <row r="34" spans="1:6" ht="78.75">
      <c r="A34" s="50">
        <v>25</v>
      </c>
      <c r="B34" s="159" t="s">
        <v>39039</v>
      </c>
      <c r="C34" s="159" t="s">
        <v>39619</v>
      </c>
      <c r="D34" s="160" t="s">
        <v>39024</v>
      </c>
      <c r="E34" s="1697">
        <v>71000</v>
      </c>
      <c r="F34" s="159" t="s">
        <v>583</v>
      </c>
    </row>
    <row r="35" spans="1:6" ht="78.75">
      <c r="A35" s="50">
        <v>26</v>
      </c>
      <c r="B35" s="159" t="s">
        <v>39040</v>
      </c>
      <c r="C35" s="159" t="s">
        <v>39620</v>
      </c>
      <c r="D35" s="160" t="s">
        <v>39024</v>
      </c>
      <c r="E35" s="1697">
        <v>71000</v>
      </c>
      <c r="F35" s="159" t="s">
        <v>583</v>
      </c>
    </row>
    <row r="36" spans="1:6" ht="78.75">
      <c r="A36" s="50">
        <v>27</v>
      </c>
      <c r="B36" s="159" t="s">
        <v>39041</v>
      </c>
      <c r="C36" s="159" t="s">
        <v>39621</v>
      </c>
      <c r="D36" s="160" t="s">
        <v>39024</v>
      </c>
      <c r="E36" s="1697">
        <v>71000</v>
      </c>
      <c r="F36" s="159" t="s">
        <v>583</v>
      </c>
    </row>
    <row r="37" spans="1:6" ht="78.75">
      <c r="A37" s="50">
        <v>28</v>
      </c>
      <c r="B37" s="159" t="s">
        <v>39042</v>
      </c>
      <c r="C37" s="159" t="s">
        <v>39622</v>
      </c>
      <c r="D37" s="160" t="s">
        <v>39024</v>
      </c>
      <c r="E37" s="1697">
        <v>71000</v>
      </c>
      <c r="F37" s="159" t="s">
        <v>583</v>
      </c>
    </row>
    <row r="38" spans="1:6" ht="78.75">
      <c r="A38" s="50">
        <v>29</v>
      </c>
      <c r="B38" s="159" t="s">
        <v>39043</v>
      </c>
      <c r="C38" s="159" t="s">
        <v>39623</v>
      </c>
      <c r="D38" s="160" t="s">
        <v>39024</v>
      </c>
      <c r="E38" s="1697">
        <v>71000</v>
      </c>
      <c r="F38" s="159" t="s">
        <v>583</v>
      </c>
    </row>
    <row r="39" spans="1:6" ht="78.75">
      <c r="A39" s="50">
        <v>30</v>
      </c>
      <c r="B39" s="159" t="s">
        <v>39044</v>
      </c>
      <c r="C39" s="159" t="s">
        <v>39624</v>
      </c>
      <c r="D39" s="160" t="s">
        <v>39024</v>
      </c>
      <c r="E39" s="1697">
        <v>71000</v>
      </c>
      <c r="F39" s="159" t="s">
        <v>583</v>
      </c>
    </row>
    <row r="40" spans="1:6" ht="78.75">
      <c r="A40" s="50">
        <v>31</v>
      </c>
      <c r="B40" s="159" t="s">
        <v>39045</v>
      </c>
      <c r="C40" s="159" t="s">
        <v>39625</v>
      </c>
      <c r="D40" s="160" t="s">
        <v>39024</v>
      </c>
      <c r="E40" s="1697">
        <v>71000</v>
      </c>
      <c r="F40" s="159" t="s">
        <v>583</v>
      </c>
    </row>
    <row r="41" spans="1:6" ht="78.75">
      <c r="A41" s="50">
        <v>32</v>
      </c>
      <c r="B41" s="159" t="s">
        <v>39046</v>
      </c>
      <c r="C41" s="159" t="s">
        <v>39626</v>
      </c>
      <c r="D41" s="160" t="s">
        <v>39024</v>
      </c>
      <c r="E41" s="1697">
        <v>72000</v>
      </c>
      <c r="F41" s="159" t="s">
        <v>583</v>
      </c>
    </row>
    <row r="42" spans="1:6" ht="78.75">
      <c r="A42" s="50">
        <v>33</v>
      </c>
      <c r="B42" s="159" t="s">
        <v>39047</v>
      </c>
      <c r="C42" s="159" t="s">
        <v>39627</v>
      </c>
      <c r="D42" s="160" t="s">
        <v>39024</v>
      </c>
      <c r="E42" s="1697">
        <v>72000</v>
      </c>
      <c r="F42" s="159" t="s">
        <v>583</v>
      </c>
    </row>
    <row r="43" spans="1:6" ht="78.75">
      <c r="A43" s="50">
        <v>34</v>
      </c>
      <c r="B43" s="159" t="s">
        <v>39048</v>
      </c>
      <c r="C43" s="159" t="s">
        <v>39628</v>
      </c>
      <c r="D43" s="160" t="s">
        <v>39024</v>
      </c>
      <c r="E43" s="1697">
        <v>72000</v>
      </c>
      <c r="F43" s="159" t="s">
        <v>583</v>
      </c>
    </row>
    <row r="44" spans="1:6" ht="78.75">
      <c r="A44" s="50">
        <v>35</v>
      </c>
      <c r="B44" s="159" t="s">
        <v>39049</v>
      </c>
      <c r="C44" s="159" t="s">
        <v>39629</v>
      </c>
      <c r="D44" s="160" t="s">
        <v>39024</v>
      </c>
      <c r="E44" s="1697">
        <v>72000</v>
      </c>
      <c r="F44" s="159" t="s">
        <v>583</v>
      </c>
    </row>
    <row r="45" spans="1:6" ht="78.75">
      <c r="A45" s="50">
        <v>36</v>
      </c>
      <c r="B45" s="159" t="s">
        <v>39050</v>
      </c>
      <c r="C45" s="159" t="s">
        <v>39630</v>
      </c>
      <c r="D45" s="160" t="s">
        <v>39024</v>
      </c>
      <c r="E45" s="1697">
        <v>72000</v>
      </c>
      <c r="F45" s="159" t="s">
        <v>583</v>
      </c>
    </row>
    <row r="46" spans="1:6" ht="78.75">
      <c r="A46" s="50">
        <v>37</v>
      </c>
      <c r="B46" s="159" t="s">
        <v>39051</v>
      </c>
      <c r="C46" s="159" t="s">
        <v>39631</v>
      </c>
      <c r="D46" s="160" t="s">
        <v>39024</v>
      </c>
      <c r="E46" s="1697">
        <v>72000</v>
      </c>
      <c r="F46" s="159" t="s">
        <v>583</v>
      </c>
    </row>
    <row r="47" spans="1:6" ht="78.75">
      <c r="A47" s="50">
        <v>38</v>
      </c>
      <c r="B47" s="159" t="s">
        <v>39052</v>
      </c>
      <c r="C47" s="159" t="s">
        <v>39632</v>
      </c>
      <c r="D47" s="160" t="s">
        <v>39024</v>
      </c>
      <c r="E47" s="1696">
        <v>72038</v>
      </c>
      <c r="F47" s="159" t="s">
        <v>583</v>
      </c>
    </row>
    <row r="48" spans="1:6" ht="15.75">
      <c r="A48" s="50"/>
      <c r="B48" s="2215" t="s">
        <v>593</v>
      </c>
      <c r="C48" s="2216"/>
      <c r="D48" s="160"/>
      <c r="E48" s="1696"/>
      <c r="F48" s="159"/>
    </row>
    <row r="49" spans="1:6" ht="47.25">
      <c r="A49" s="50">
        <v>39</v>
      </c>
      <c r="B49" s="160" t="s">
        <v>39</v>
      </c>
      <c r="C49" s="160" t="s">
        <v>39633</v>
      </c>
      <c r="D49" s="160" t="s">
        <v>40</v>
      </c>
      <c r="E49" s="1696">
        <v>15826000</v>
      </c>
      <c r="F49" s="159" t="s">
        <v>583</v>
      </c>
    </row>
    <row r="50" spans="1:6" ht="47.25">
      <c r="A50" s="50">
        <v>40</v>
      </c>
      <c r="B50" s="160" t="s">
        <v>41</v>
      </c>
      <c r="C50" s="160" t="s">
        <v>39634</v>
      </c>
      <c r="D50" s="160" t="s">
        <v>39053</v>
      </c>
      <c r="E50" s="1696">
        <v>10000000</v>
      </c>
      <c r="F50" s="159" t="s">
        <v>583</v>
      </c>
    </row>
    <row r="51" spans="1:6" ht="31.5">
      <c r="B51" s="235" t="s">
        <v>3680</v>
      </c>
    </row>
    <row r="52" spans="1:6" ht="204.75">
      <c r="A52" s="50">
        <v>41</v>
      </c>
      <c r="B52" s="160" t="s">
        <v>39057</v>
      </c>
      <c r="C52" s="160" t="s">
        <v>39635</v>
      </c>
      <c r="D52" s="160" t="s">
        <v>39370</v>
      </c>
      <c r="E52" s="1696">
        <v>1350000</v>
      </c>
      <c r="F52" s="160" t="s">
        <v>4</v>
      </c>
    </row>
    <row r="53" spans="1:6" ht="15.75">
      <c r="A53" s="50"/>
      <c r="B53" s="2189" t="s">
        <v>1404</v>
      </c>
      <c r="C53" s="2191"/>
      <c r="D53" s="160"/>
      <c r="E53" s="1696"/>
      <c r="F53" s="160"/>
    </row>
    <row r="54" spans="1:6" ht="78.75">
      <c r="A54" s="50">
        <v>42</v>
      </c>
      <c r="B54" s="160" t="s">
        <v>39058</v>
      </c>
      <c r="C54" s="160" t="s">
        <v>39636</v>
      </c>
      <c r="D54" s="160" t="s">
        <v>39371</v>
      </c>
      <c r="E54" s="1696">
        <v>2500000</v>
      </c>
      <c r="F54" s="160" t="s">
        <v>4</v>
      </c>
    </row>
    <row r="55" spans="1:6" ht="110.25">
      <c r="A55" s="50">
        <v>43</v>
      </c>
      <c r="B55" s="160" t="s">
        <v>39059</v>
      </c>
      <c r="C55" s="160" t="s">
        <v>39637</v>
      </c>
      <c r="D55" s="160" t="s">
        <v>39593</v>
      </c>
      <c r="E55" s="1696">
        <v>1700000</v>
      </c>
      <c r="F55" s="160" t="s">
        <v>583</v>
      </c>
    </row>
    <row r="56" spans="1:6" ht="47.25">
      <c r="A56" s="50">
        <v>44</v>
      </c>
      <c r="B56" s="160" t="s">
        <v>39059</v>
      </c>
      <c r="C56" s="160" t="s">
        <v>39638</v>
      </c>
      <c r="D56" s="160" t="s">
        <v>39060</v>
      </c>
      <c r="E56" s="1696">
        <v>1680000</v>
      </c>
      <c r="F56" s="160" t="s">
        <v>4</v>
      </c>
    </row>
    <row r="57" spans="1:6" ht="31.5">
      <c r="A57" s="50">
        <v>45</v>
      </c>
      <c r="B57" s="160" t="s">
        <v>39059</v>
      </c>
      <c r="C57" s="160" t="s">
        <v>39639</v>
      </c>
      <c r="D57" s="160" t="s">
        <v>39061</v>
      </c>
      <c r="E57" s="1696">
        <v>294000</v>
      </c>
      <c r="F57" s="160" t="s">
        <v>4</v>
      </c>
    </row>
    <row r="58" spans="1:6" ht="63">
      <c r="A58" s="50">
        <v>46</v>
      </c>
      <c r="B58" s="160" t="s">
        <v>39062</v>
      </c>
      <c r="C58" s="160" t="s">
        <v>39640</v>
      </c>
      <c r="D58" s="160" t="s">
        <v>39063</v>
      </c>
      <c r="E58" s="1696">
        <v>400000</v>
      </c>
      <c r="F58" s="160" t="s">
        <v>583</v>
      </c>
    </row>
    <row r="59" spans="1:6" ht="78.75">
      <c r="A59" s="50">
        <v>47</v>
      </c>
      <c r="B59" s="160" t="s">
        <v>39023</v>
      </c>
      <c r="C59" s="160" t="s">
        <v>39641</v>
      </c>
      <c r="D59" s="160" t="s">
        <v>39064</v>
      </c>
      <c r="E59" s="1696">
        <v>800000</v>
      </c>
      <c r="F59" s="160" t="s">
        <v>583</v>
      </c>
    </row>
    <row r="60" spans="1:6" ht="63">
      <c r="A60" s="50">
        <v>48</v>
      </c>
      <c r="B60" s="160" t="s">
        <v>39065</v>
      </c>
      <c r="C60" s="160" t="s">
        <v>39642</v>
      </c>
      <c r="D60" s="160" t="s">
        <v>42135</v>
      </c>
      <c r="E60" s="1696">
        <v>1000000</v>
      </c>
      <c r="F60" s="160" t="s">
        <v>583</v>
      </c>
    </row>
    <row r="61" spans="1:6" ht="47.25">
      <c r="A61" s="50">
        <v>49</v>
      </c>
      <c r="B61" s="160" t="s">
        <v>39066</v>
      </c>
      <c r="C61" s="160" t="s">
        <v>39643</v>
      </c>
      <c r="D61" s="160" t="s">
        <v>39067</v>
      </c>
      <c r="E61" s="1696">
        <v>150000</v>
      </c>
      <c r="F61" s="160" t="s">
        <v>583</v>
      </c>
    </row>
    <row r="62" spans="1:6" ht="47.25">
      <c r="A62" s="50">
        <v>50</v>
      </c>
      <c r="B62" s="160" t="s">
        <v>39068</v>
      </c>
      <c r="C62" s="160" t="s">
        <v>39644</v>
      </c>
      <c r="D62" s="65" t="s">
        <v>39069</v>
      </c>
      <c r="E62" s="1696">
        <v>500000</v>
      </c>
      <c r="F62" s="160" t="s">
        <v>583</v>
      </c>
    </row>
    <row r="63" spans="1:6" ht="78.75">
      <c r="A63" s="50">
        <v>51</v>
      </c>
      <c r="B63" s="160" t="s">
        <v>39070</v>
      </c>
      <c r="C63" s="160" t="s">
        <v>39645</v>
      </c>
      <c r="D63" s="160" t="s">
        <v>39372</v>
      </c>
      <c r="E63" s="1696">
        <v>1000000</v>
      </c>
      <c r="F63" s="160" t="s">
        <v>583</v>
      </c>
    </row>
    <row r="64" spans="1:6" ht="31.5">
      <c r="A64" s="50">
        <v>52</v>
      </c>
      <c r="B64" s="160" t="s">
        <v>39071</v>
      </c>
      <c r="C64" s="160" t="s">
        <v>39646</v>
      </c>
      <c r="D64" s="160" t="s">
        <v>5212</v>
      </c>
      <c r="E64" s="1696">
        <v>800000</v>
      </c>
      <c r="F64" s="160" t="s">
        <v>4</v>
      </c>
    </row>
    <row r="65" spans="1:6" ht="31.5">
      <c r="A65" s="50">
        <v>53</v>
      </c>
      <c r="B65" s="160" t="s">
        <v>39072</v>
      </c>
      <c r="C65" s="160" t="s">
        <v>39647</v>
      </c>
      <c r="D65" s="160" t="s">
        <v>5212</v>
      </c>
      <c r="E65" s="1696">
        <v>800000</v>
      </c>
      <c r="F65" s="160" t="s">
        <v>4</v>
      </c>
    </row>
    <row r="66" spans="1:6" ht="31.5">
      <c r="A66" s="50">
        <v>54</v>
      </c>
      <c r="B66" s="160" t="s">
        <v>39073</v>
      </c>
      <c r="C66" s="160" t="s">
        <v>39648</v>
      </c>
      <c r="D66" s="160" t="s">
        <v>5212</v>
      </c>
      <c r="E66" s="1696">
        <v>800000</v>
      </c>
      <c r="F66" s="160" t="s">
        <v>763</v>
      </c>
    </row>
    <row r="67" spans="1:6" ht="47.25">
      <c r="A67" s="50">
        <v>55</v>
      </c>
      <c r="B67" s="160" t="s">
        <v>39074</v>
      </c>
      <c r="C67" s="160" t="s">
        <v>39649</v>
      </c>
      <c r="D67" s="160" t="s">
        <v>5212</v>
      </c>
      <c r="E67" s="1696">
        <v>800000</v>
      </c>
      <c r="F67" s="160" t="s">
        <v>763</v>
      </c>
    </row>
    <row r="68" spans="1:6" ht="47.25">
      <c r="A68" s="50">
        <v>56</v>
      </c>
      <c r="B68" s="160" t="s">
        <v>39075</v>
      </c>
      <c r="C68" s="160" t="s">
        <v>39650</v>
      </c>
      <c r="D68" s="160" t="s">
        <v>5212</v>
      </c>
      <c r="E68" s="1696">
        <v>800000</v>
      </c>
      <c r="F68" s="160" t="s">
        <v>4</v>
      </c>
    </row>
    <row r="69" spans="1:6" ht="47.25">
      <c r="A69" s="50">
        <v>57</v>
      </c>
      <c r="B69" s="160" t="s">
        <v>39076</v>
      </c>
      <c r="C69" s="160" t="s">
        <v>39651</v>
      </c>
      <c r="D69" s="160" t="s">
        <v>39077</v>
      </c>
      <c r="E69" s="1696">
        <v>800000</v>
      </c>
      <c r="F69" s="160" t="s">
        <v>4</v>
      </c>
    </row>
    <row r="70" spans="1:6" ht="78.75">
      <c r="A70" s="50">
        <v>58</v>
      </c>
      <c r="B70" s="160" t="s">
        <v>39078</v>
      </c>
      <c r="C70" s="160" t="s">
        <v>39652</v>
      </c>
      <c r="D70" s="160" t="s">
        <v>39079</v>
      </c>
      <c r="E70" s="1696">
        <v>800000</v>
      </c>
      <c r="F70" s="160" t="s">
        <v>118</v>
      </c>
    </row>
    <row r="71" spans="1:6" ht="78.75">
      <c r="A71" s="50">
        <v>59</v>
      </c>
      <c r="B71" s="160" t="s">
        <v>39080</v>
      </c>
      <c r="C71" s="160" t="s">
        <v>39653</v>
      </c>
      <c r="D71" s="160" t="s">
        <v>39079</v>
      </c>
      <c r="E71" s="1696">
        <v>1100000</v>
      </c>
      <c r="F71" s="160" t="s">
        <v>118</v>
      </c>
    </row>
    <row r="72" spans="1:6" ht="63">
      <c r="A72" s="50">
        <v>60</v>
      </c>
      <c r="B72" s="160" t="s">
        <v>39081</v>
      </c>
      <c r="C72" s="160" t="s">
        <v>39654</v>
      </c>
      <c r="D72" s="160" t="s">
        <v>39082</v>
      </c>
      <c r="E72" s="1696">
        <v>600000</v>
      </c>
      <c r="F72" s="160" t="s">
        <v>118</v>
      </c>
    </row>
    <row r="73" spans="1:6" ht="63">
      <c r="A73" s="50">
        <v>61</v>
      </c>
      <c r="B73" s="160" t="s">
        <v>39083</v>
      </c>
      <c r="C73" s="160" t="s">
        <v>39655</v>
      </c>
      <c r="D73" s="160" t="s">
        <v>39084</v>
      </c>
      <c r="E73" s="1696">
        <v>400000</v>
      </c>
      <c r="F73" s="160" t="s">
        <v>118</v>
      </c>
    </row>
    <row r="74" spans="1:6" ht="63">
      <c r="A74" s="50">
        <v>62</v>
      </c>
      <c r="B74" s="337" t="s">
        <v>39085</v>
      </c>
      <c r="C74" s="160" t="s">
        <v>39656</v>
      </c>
      <c r="D74" s="160" t="s">
        <v>39086</v>
      </c>
      <c r="E74" s="1696">
        <v>200000</v>
      </c>
      <c r="F74" s="160" t="s">
        <v>118</v>
      </c>
    </row>
    <row r="75" spans="1:6" ht="31.5">
      <c r="A75" s="50">
        <v>63</v>
      </c>
      <c r="B75" s="160" t="s">
        <v>39087</v>
      </c>
      <c r="C75" s="160" t="s">
        <v>39657</v>
      </c>
      <c r="D75" s="160" t="s">
        <v>5212</v>
      </c>
      <c r="E75" s="1696">
        <v>800000</v>
      </c>
      <c r="F75" s="160" t="s">
        <v>763</v>
      </c>
    </row>
    <row r="76" spans="1:6" ht="47.25">
      <c r="A76" s="50">
        <v>64</v>
      </c>
      <c r="B76" s="160" t="s">
        <v>39088</v>
      </c>
      <c r="C76" s="160" t="s">
        <v>39658</v>
      </c>
      <c r="D76" s="160" t="s">
        <v>5212</v>
      </c>
      <c r="E76" s="1696">
        <v>800000</v>
      </c>
      <c r="F76" s="160" t="s">
        <v>4</v>
      </c>
    </row>
    <row r="77" spans="1:6" ht="31.5">
      <c r="A77" s="50">
        <v>65</v>
      </c>
      <c r="B77" s="160" t="s">
        <v>39089</v>
      </c>
      <c r="C77" s="160" t="s">
        <v>39659</v>
      </c>
      <c r="D77" s="160" t="s">
        <v>5212</v>
      </c>
      <c r="E77" s="1696">
        <v>800000</v>
      </c>
      <c r="F77" s="160" t="s">
        <v>763</v>
      </c>
    </row>
    <row r="78" spans="1:6" ht="31.5">
      <c r="A78" s="50">
        <v>66</v>
      </c>
      <c r="B78" s="160" t="s">
        <v>39090</v>
      </c>
      <c r="C78" s="160" t="s">
        <v>39660</v>
      </c>
      <c r="D78" s="160" t="s">
        <v>5212</v>
      </c>
      <c r="E78" s="1696">
        <v>800000</v>
      </c>
      <c r="F78" s="160" t="s">
        <v>763</v>
      </c>
    </row>
    <row r="79" spans="1:6" ht="31.5">
      <c r="A79" s="50">
        <v>67</v>
      </c>
      <c r="B79" s="160" t="s">
        <v>39091</v>
      </c>
      <c r="C79" s="160" t="s">
        <v>39661</v>
      </c>
      <c r="D79" s="160" t="s">
        <v>5212</v>
      </c>
      <c r="E79" s="1696">
        <v>800000</v>
      </c>
      <c r="F79" s="160" t="s">
        <v>4</v>
      </c>
    </row>
    <row r="80" spans="1:6" ht="63">
      <c r="A80" s="50">
        <v>68</v>
      </c>
      <c r="B80" s="160" t="s">
        <v>39092</v>
      </c>
      <c r="C80" s="160" t="s">
        <v>39662</v>
      </c>
      <c r="D80" s="160" t="s">
        <v>39374</v>
      </c>
      <c r="E80" s="1696">
        <v>500000</v>
      </c>
      <c r="F80" s="160" t="s">
        <v>4</v>
      </c>
    </row>
    <row r="81" spans="1:6" ht="31.5">
      <c r="A81" s="50">
        <v>69</v>
      </c>
      <c r="B81" s="160" t="s">
        <v>39093</v>
      </c>
      <c r="C81" s="160" t="s">
        <v>39663</v>
      </c>
      <c r="D81" s="160" t="s">
        <v>39094</v>
      </c>
      <c r="E81" s="1696">
        <v>500000</v>
      </c>
      <c r="F81" s="160" t="s">
        <v>763</v>
      </c>
    </row>
    <row r="82" spans="1:6" ht="94.5">
      <c r="A82" s="50">
        <v>70</v>
      </c>
      <c r="B82" s="160" t="s">
        <v>39095</v>
      </c>
      <c r="C82" s="160" t="s">
        <v>39664</v>
      </c>
      <c r="D82" s="160" t="s">
        <v>39594</v>
      </c>
      <c r="E82" s="1696">
        <v>300000</v>
      </c>
      <c r="F82" s="160" t="s">
        <v>118</v>
      </c>
    </row>
    <row r="83" spans="1:6" ht="94.5">
      <c r="A83" s="50">
        <v>71</v>
      </c>
      <c r="B83" s="160" t="s">
        <v>39096</v>
      </c>
      <c r="C83" s="160" t="s">
        <v>39665</v>
      </c>
      <c r="D83" s="160" t="s">
        <v>39097</v>
      </c>
      <c r="E83" s="1696">
        <v>1500000</v>
      </c>
      <c r="F83" s="160" t="s">
        <v>118</v>
      </c>
    </row>
    <row r="84" spans="1:6" ht="78.75">
      <c r="A84" s="50">
        <v>72</v>
      </c>
      <c r="B84" s="160" t="s">
        <v>39098</v>
      </c>
      <c r="C84" s="160" t="s">
        <v>39666</v>
      </c>
      <c r="D84" s="160" t="s">
        <v>39099</v>
      </c>
      <c r="E84" s="1696">
        <v>500000</v>
      </c>
      <c r="F84" s="160" t="s">
        <v>4</v>
      </c>
    </row>
    <row r="85" spans="1:6" ht="63">
      <c r="A85" s="50">
        <v>73</v>
      </c>
      <c r="B85" s="160" t="s">
        <v>39100</v>
      </c>
      <c r="C85" s="160" t="s">
        <v>39667</v>
      </c>
      <c r="D85" s="160" t="s">
        <v>39101</v>
      </c>
      <c r="E85" s="1696">
        <v>200000</v>
      </c>
      <c r="F85" s="160" t="s">
        <v>118</v>
      </c>
    </row>
    <row r="86" spans="1:6" ht="47.25">
      <c r="A86" s="50">
        <v>74</v>
      </c>
      <c r="B86" s="160" t="s">
        <v>39102</v>
      </c>
      <c r="C86" s="160" t="s">
        <v>39668</v>
      </c>
      <c r="D86" s="160" t="s">
        <v>39375</v>
      </c>
      <c r="E86" s="1696">
        <v>450000</v>
      </c>
      <c r="F86" s="160" t="s">
        <v>118</v>
      </c>
    </row>
    <row r="87" spans="1:6" ht="47.25">
      <c r="A87" s="50">
        <v>75</v>
      </c>
      <c r="B87" s="160" t="s">
        <v>39103</v>
      </c>
      <c r="C87" s="160" t="s">
        <v>39669</v>
      </c>
      <c r="D87" s="160" t="s">
        <v>39104</v>
      </c>
      <c r="E87" s="1696">
        <v>150000</v>
      </c>
      <c r="F87" s="160" t="s">
        <v>118</v>
      </c>
    </row>
    <row r="88" spans="1:6" ht="15.75">
      <c r="A88" s="50"/>
      <c r="B88" s="2189" t="s">
        <v>1408</v>
      </c>
      <c r="C88" s="2191"/>
      <c r="D88" s="160"/>
      <c r="E88" s="1696"/>
      <c r="F88" s="160"/>
    </row>
    <row r="89" spans="1:6" ht="94.5">
      <c r="A89" s="50">
        <v>76</v>
      </c>
      <c r="B89" s="160" t="s">
        <v>39105</v>
      </c>
      <c r="C89" s="160" t="s">
        <v>39670</v>
      </c>
      <c r="D89" s="160" t="s">
        <v>39106</v>
      </c>
      <c r="E89" s="1696">
        <v>7000000</v>
      </c>
      <c r="F89" s="160" t="s">
        <v>118</v>
      </c>
    </row>
    <row r="90" spans="1:6" ht="78.75">
      <c r="A90" s="50">
        <v>77</v>
      </c>
      <c r="B90" s="160" t="s">
        <v>39107</v>
      </c>
      <c r="C90" s="160" t="s">
        <v>39671</v>
      </c>
      <c r="D90" s="160" t="s">
        <v>39108</v>
      </c>
      <c r="E90" s="1696">
        <v>1450000</v>
      </c>
      <c r="F90" s="160" t="s">
        <v>118</v>
      </c>
    </row>
    <row r="91" spans="1:6" ht="78.75">
      <c r="A91" s="50">
        <v>78</v>
      </c>
      <c r="B91" s="160" t="s">
        <v>39109</v>
      </c>
      <c r="C91" s="160" t="s">
        <v>39672</v>
      </c>
      <c r="D91" s="160" t="s">
        <v>39108</v>
      </c>
      <c r="E91" s="1696">
        <v>2600000</v>
      </c>
      <c r="F91" s="160" t="s">
        <v>118</v>
      </c>
    </row>
    <row r="92" spans="1:6" ht="94.5">
      <c r="A92" s="50">
        <v>79</v>
      </c>
      <c r="B92" s="160" t="s">
        <v>39110</v>
      </c>
      <c r="C92" s="160" t="s">
        <v>39673</v>
      </c>
      <c r="D92" s="160" t="s">
        <v>39111</v>
      </c>
      <c r="E92" s="1696">
        <v>500000</v>
      </c>
      <c r="F92" s="160" t="s">
        <v>118</v>
      </c>
    </row>
    <row r="93" spans="1:6" ht="78.75">
      <c r="A93" s="50">
        <v>80</v>
      </c>
      <c r="B93" s="160" t="s">
        <v>39112</v>
      </c>
      <c r="C93" s="160" t="s">
        <v>39674</v>
      </c>
      <c r="D93" s="160" t="s">
        <v>39113</v>
      </c>
      <c r="E93" s="1696">
        <v>686661</v>
      </c>
      <c r="F93" s="160" t="s">
        <v>118</v>
      </c>
    </row>
    <row r="94" spans="1:6" ht="63">
      <c r="A94" s="50">
        <v>81</v>
      </c>
      <c r="B94" s="160" t="s">
        <v>39114</v>
      </c>
      <c r="C94" s="160" t="s">
        <v>39675</v>
      </c>
      <c r="D94" s="160" t="s">
        <v>39115</v>
      </c>
      <c r="E94" s="1696">
        <v>2200000</v>
      </c>
      <c r="F94" s="160" t="s">
        <v>118</v>
      </c>
    </row>
    <row r="95" spans="1:6" ht="63">
      <c r="A95" s="50">
        <v>82</v>
      </c>
      <c r="B95" s="160" t="s">
        <v>39116</v>
      </c>
      <c r="C95" s="160" t="s">
        <v>39676</v>
      </c>
      <c r="D95" s="337" t="s">
        <v>39117</v>
      </c>
      <c r="E95" s="1696">
        <v>500000</v>
      </c>
      <c r="F95" s="160" t="s">
        <v>118</v>
      </c>
    </row>
    <row r="96" spans="1:6" ht="47.25">
      <c r="A96" s="50">
        <v>83</v>
      </c>
      <c r="B96" s="160" t="s">
        <v>39118</v>
      </c>
      <c r="C96" s="160" t="s">
        <v>39677</v>
      </c>
      <c r="D96" s="160" t="s">
        <v>39119</v>
      </c>
      <c r="E96" s="1696">
        <v>1600000</v>
      </c>
      <c r="F96" s="160" t="s">
        <v>4</v>
      </c>
    </row>
    <row r="97" spans="1:6" ht="47.25">
      <c r="A97" s="50">
        <v>84</v>
      </c>
      <c r="B97" s="160" t="s">
        <v>39120</v>
      </c>
      <c r="C97" s="160" t="s">
        <v>39678</v>
      </c>
      <c r="D97" s="160" t="s">
        <v>6796</v>
      </c>
      <c r="E97" s="1696">
        <v>800000</v>
      </c>
      <c r="F97" s="160" t="s">
        <v>4</v>
      </c>
    </row>
    <row r="98" spans="1:6" ht="78.75">
      <c r="A98" s="50">
        <v>85</v>
      </c>
      <c r="B98" s="160" t="s">
        <v>39121</v>
      </c>
      <c r="C98" s="160" t="s">
        <v>39679</v>
      </c>
      <c r="D98" s="160" t="s">
        <v>39122</v>
      </c>
      <c r="E98" s="1696">
        <v>1000000</v>
      </c>
      <c r="F98" s="160" t="s">
        <v>118</v>
      </c>
    </row>
    <row r="99" spans="1:6" ht="63">
      <c r="A99" s="50">
        <v>86</v>
      </c>
      <c r="B99" s="160" t="s">
        <v>39123</v>
      </c>
      <c r="C99" s="160" t="s">
        <v>39680</v>
      </c>
      <c r="D99" s="160" t="s">
        <v>39124</v>
      </c>
      <c r="E99" s="1696">
        <v>1000000</v>
      </c>
      <c r="F99" s="160" t="s">
        <v>118</v>
      </c>
    </row>
    <row r="100" spans="1:6" ht="94.5">
      <c r="A100" s="50">
        <v>87</v>
      </c>
      <c r="B100" s="160" t="s">
        <v>39125</v>
      </c>
      <c r="C100" s="160" t="s">
        <v>39681</v>
      </c>
      <c r="D100" s="160" t="s">
        <v>39126</v>
      </c>
      <c r="E100" s="1696">
        <v>1386659</v>
      </c>
      <c r="F100" s="160" t="s">
        <v>118</v>
      </c>
    </row>
    <row r="101" spans="1:6" ht="47.25">
      <c r="A101" s="50">
        <v>88</v>
      </c>
      <c r="B101" s="160" t="s">
        <v>39127</v>
      </c>
      <c r="C101" s="160" t="s">
        <v>39682</v>
      </c>
      <c r="D101" s="160" t="s">
        <v>39128</v>
      </c>
      <c r="E101" s="1696">
        <v>1300000</v>
      </c>
      <c r="F101" s="160" t="s">
        <v>118</v>
      </c>
    </row>
    <row r="102" spans="1:6" ht="94.5">
      <c r="A102" s="50">
        <v>89</v>
      </c>
      <c r="B102" s="160" t="s">
        <v>39129</v>
      </c>
      <c r="C102" s="160" t="s">
        <v>39683</v>
      </c>
      <c r="D102" s="160" t="s">
        <v>39595</v>
      </c>
      <c r="E102" s="1696">
        <v>800000</v>
      </c>
      <c r="F102" s="160" t="s">
        <v>118</v>
      </c>
    </row>
    <row r="103" spans="1:6" ht="94.5">
      <c r="A103" s="50">
        <v>90</v>
      </c>
      <c r="B103" s="160" t="s">
        <v>39130</v>
      </c>
      <c r="C103" s="160" t="s">
        <v>39684</v>
      </c>
      <c r="D103" s="160" t="s">
        <v>39126</v>
      </c>
      <c r="E103" s="1696">
        <v>1000000</v>
      </c>
      <c r="F103" s="160" t="s">
        <v>118</v>
      </c>
    </row>
    <row r="104" spans="1:6" ht="63">
      <c r="A104" s="50">
        <v>91</v>
      </c>
      <c r="B104" s="160" t="s">
        <v>39131</v>
      </c>
      <c r="C104" s="160" t="s">
        <v>39685</v>
      </c>
      <c r="D104" s="160" t="s">
        <v>39132</v>
      </c>
      <c r="E104" s="1696">
        <v>1000000</v>
      </c>
      <c r="F104" s="160" t="s">
        <v>118</v>
      </c>
    </row>
    <row r="105" spans="1:6" ht="78.75">
      <c r="A105" s="50">
        <v>92</v>
      </c>
      <c r="B105" s="160" t="s">
        <v>39133</v>
      </c>
      <c r="C105" s="160" t="s">
        <v>39686</v>
      </c>
      <c r="D105" s="160" t="s">
        <v>39134</v>
      </c>
      <c r="E105" s="1696">
        <v>1000000</v>
      </c>
      <c r="F105" s="160" t="s">
        <v>118</v>
      </c>
    </row>
    <row r="106" spans="1:6" ht="110.25">
      <c r="A106" s="50">
        <v>93</v>
      </c>
      <c r="B106" s="160" t="s">
        <v>39135</v>
      </c>
      <c r="C106" s="160" t="s">
        <v>39687</v>
      </c>
      <c r="D106" s="160" t="s">
        <v>39376</v>
      </c>
      <c r="E106" s="1696">
        <v>600000</v>
      </c>
      <c r="F106" s="160" t="s">
        <v>118</v>
      </c>
    </row>
    <row r="107" spans="1:6" ht="78.75">
      <c r="A107" s="50">
        <v>94</v>
      </c>
      <c r="B107" s="160" t="s">
        <v>39136</v>
      </c>
      <c r="C107" s="160" t="s">
        <v>39688</v>
      </c>
      <c r="D107" s="337" t="s">
        <v>39377</v>
      </c>
      <c r="E107" s="1696">
        <v>1000000</v>
      </c>
      <c r="F107" s="160" t="s">
        <v>118</v>
      </c>
    </row>
    <row r="108" spans="1:6" ht="47.25">
      <c r="A108" s="50">
        <v>95</v>
      </c>
      <c r="B108" s="160" t="s">
        <v>39137</v>
      </c>
      <c r="C108" s="160" t="s">
        <v>39689</v>
      </c>
      <c r="D108" s="160" t="s">
        <v>39378</v>
      </c>
      <c r="E108" s="1696">
        <v>1000000</v>
      </c>
      <c r="F108" s="160" t="s">
        <v>118</v>
      </c>
    </row>
    <row r="109" spans="1:6" ht="47.25">
      <c r="A109" s="50">
        <v>96</v>
      </c>
      <c r="B109" s="160" t="s">
        <v>39138</v>
      </c>
      <c r="C109" s="160" t="s">
        <v>39690</v>
      </c>
      <c r="D109" s="160" t="s">
        <v>39139</v>
      </c>
      <c r="E109" s="1696">
        <v>1000000</v>
      </c>
      <c r="F109" s="160" t="s">
        <v>4</v>
      </c>
    </row>
    <row r="110" spans="1:6" ht="110.25">
      <c r="A110" s="50">
        <v>97</v>
      </c>
      <c r="B110" s="160" t="s">
        <v>39140</v>
      </c>
      <c r="C110" s="160" t="s">
        <v>39691</v>
      </c>
      <c r="D110" s="160" t="s">
        <v>39141</v>
      </c>
      <c r="E110" s="1696">
        <v>1000000</v>
      </c>
      <c r="F110" s="160" t="s">
        <v>118</v>
      </c>
    </row>
    <row r="111" spans="1:6" ht="63">
      <c r="A111" s="50">
        <v>98</v>
      </c>
      <c r="B111" s="160" t="s">
        <v>39142</v>
      </c>
      <c r="C111" s="160" t="s">
        <v>39692</v>
      </c>
      <c r="D111" s="160" t="s">
        <v>39143</v>
      </c>
      <c r="E111" s="1696">
        <v>800000</v>
      </c>
      <c r="F111" s="160" t="s">
        <v>118</v>
      </c>
    </row>
    <row r="112" spans="1:6" ht="94.5">
      <c r="A112" s="50">
        <v>99</v>
      </c>
      <c r="B112" s="160" t="s">
        <v>39144</v>
      </c>
      <c r="C112" s="160" t="s">
        <v>39693</v>
      </c>
      <c r="D112" s="160" t="s">
        <v>39106</v>
      </c>
      <c r="E112" s="1696">
        <v>3012659</v>
      </c>
      <c r="F112" s="160" t="s">
        <v>118</v>
      </c>
    </row>
    <row r="113" spans="1:6" ht="63">
      <c r="A113" s="50">
        <v>100</v>
      </c>
      <c r="B113" s="160" t="s">
        <v>39145</v>
      </c>
      <c r="C113" s="160" t="s">
        <v>39694</v>
      </c>
      <c r="D113" s="160" t="s">
        <v>39146</v>
      </c>
      <c r="E113" s="1696">
        <v>1086659</v>
      </c>
      <c r="F113" s="160" t="s">
        <v>118</v>
      </c>
    </row>
    <row r="114" spans="1:6" ht="63">
      <c r="A114" s="50">
        <v>101</v>
      </c>
      <c r="B114" s="160" t="s">
        <v>39147</v>
      </c>
      <c r="C114" s="160" t="s">
        <v>39695</v>
      </c>
      <c r="D114" s="337" t="s">
        <v>39148</v>
      </c>
      <c r="E114" s="1696">
        <v>400000</v>
      </c>
      <c r="F114" s="160" t="s">
        <v>118</v>
      </c>
    </row>
    <row r="115" spans="1:6" ht="47.25">
      <c r="A115" s="50">
        <v>102</v>
      </c>
      <c r="B115" s="160" t="s">
        <v>39149</v>
      </c>
      <c r="C115" s="160" t="s">
        <v>39696</v>
      </c>
      <c r="D115" s="160" t="s">
        <v>39150</v>
      </c>
      <c r="E115" s="1696">
        <v>200000</v>
      </c>
      <c r="F115" s="160" t="s">
        <v>118</v>
      </c>
    </row>
    <row r="116" spans="1:6" ht="63">
      <c r="A116" s="50">
        <v>103</v>
      </c>
      <c r="B116" s="160" t="s">
        <v>39151</v>
      </c>
      <c r="C116" s="160" t="s">
        <v>39697</v>
      </c>
      <c r="D116" s="160" t="s">
        <v>39152</v>
      </c>
      <c r="E116" s="1696">
        <v>400000</v>
      </c>
      <c r="F116" s="160" t="s">
        <v>118</v>
      </c>
    </row>
    <row r="117" spans="1:6" ht="15.75">
      <c r="A117" s="50"/>
      <c r="B117" s="2198" t="s">
        <v>15</v>
      </c>
      <c r="C117" s="2198"/>
      <c r="D117" s="160"/>
      <c r="E117" s="1698">
        <f>SUM(E6:E116)</f>
        <v>108690875.52</v>
      </c>
      <c r="F117" s="160"/>
    </row>
    <row r="118" spans="1:6" ht="84.75" customHeight="1">
      <c r="A118" s="2143" t="s">
        <v>42136</v>
      </c>
      <c r="B118" s="2143"/>
      <c r="C118" s="2143"/>
      <c r="D118" s="2143" t="s">
        <v>172</v>
      </c>
      <c r="E118" s="2143"/>
      <c r="F118" s="2143"/>
    </row>
    <row r="119" spans="1:6" ht="15.75">
      <c r="A119" s="371"/>
      <c r="B119" s="371"/>
      <c r="C119" s="371"/>
      <c r="D119" s="371"/>
      <c r="E119" s="371"/>
      <c r="F119" s="371"/>
    </row>
    <row r="120" spans="1:6" ht="15.75">
      <c r="A120" s="371"/>
      <c r="B120" s="371"/>
      <c r="C120" s="371"/>
      <c r="D120" s="371"/>
      <c r="E120" s="371"/>
      <c r="F120" s="371"/>
    </row>
    <row r="121" spans="1:6" ht="15.75">
      <c r="A121" s="371"/>
      <c r="B121" s="371"/>
      <c r="C121" s="371"/>
      <c r="D121" s="371"/>
      <c r="E121" s="371"/>
      <c r="F121" s="371"/>
    </row>
    <row r="122" spans="1:6" ht="15.75">
      <c r="A122" s="371"/>
      <c r="B122" s="371"/>
      <c r="C122" s="371"/>
      <c r="D122" s="371"/>
      <c r="E122" s="371"/>
      <c r="F122" s="371"/>
    </row>
    <row r="123" spans="1:6" ht="15.75">
      <c r="A123" s="371"/>
      <c r="B123" s="371"/>
      <c r="C123" s="371"/>
      <c r="D123" s="371"/>
      <c r="E123" s="371"/>
      <c r="F123" s="371"/>
    </row>
    <row r="124" spans="1:6">
      <c r="B124" s="1695"/>
    </row>
    <row r="129" spans="1:6" ht="63">
      <c r="A129" s="50">
        <v>41</v>
      </c>
      <c r="B129" s="160" t="s">
        <v>39054</v>
      </c>
      <c r="C129" s="160" t="s">
        <v>39055</v>
      </c>
      <c r="D129" s="160" t="s">
        <v>39056</v>
      </c>
      <c r="E129" s="1696">
        <v>350000</v>
      </c>
      <c r="F129" s="160" t="s">
        <v>4</v>
      </c>
    </row>
    <row r="132" spans="1:6">
      <c r="E132" s="1128">
        <f>E129+E117</f>
        <v>109040875.52</v>
      </c>
    </row>
  </sheetData>
  <mergeCells count="14">
    <mergeCell ref="A1:F1"/>
    <mergeCell ref="A2:F2"/>
    <mergeCell ref="A3:F3"/>
    <mergeCell ref="B5:D5"/>
    <mergeCell ref="B14:C14"/>
    <mergeCell ref="B11:D11"/>
    <mergeCell ref="B117:C117"/>
    <mergeCell ref="A118:C118"/>
    <mergeCell ref="D118:F118"/>
    <mergeCell ref="B16:C16"/>
    <mergeCell ref="B18:C18"/>
    <mergeCell ref="B48:C48"/>
    <mergeCell ref="B53:C53"/>
    <mergeCell ref="B88:C88"/>
  </mergeCells>
  <pageMargins left="0.7" right="0.7" top="0.75" bottom="0.75" header="0.3" footer="0.3"/>
  <pageSetup orientation="landscape" r:id="rId1"/>
  <headerFooter>
    <oddFooter>Page &amp;P of &amp;N</oddFooter>
  </headerFooter>
</worksheet>
</file>

<file path=xl/worksheets/sheet272.xml><?xml version="1.0" encoding="utf-8"?>
<worksheet xmlns="http://schemas.openxmlformats.org/spreadsheetml/2006/main" xmlns:r="http://schemas.openxmlformats.org/officeDocument/2006/relationships">
  <sheetPr>
    <tabColor theme="5" tint="-0.499984740745262"/>
  </sheetPr>
  <dimension ref="A1:F98"/>
  <sheetViews>
    <sheetView view="pageLayout" workbookViewId="0">
      <selection activeCell="E7" sqref="E7"/>
    </sheetView>
  </sheetViews>
  <sheetFormatPr defaultRowHeight="15.75"/>
  <cols>
    <col min="1" max="1" width="8" style="170" customWidth="1"/>
    <col min="2" max="2" width="14.7109375" style="170" customWidth="1"/>
    <col min="3" max="3" width="42" style="170" customWidth="1"/>
    <col min="4" max="4" width="26.28515625" style="170" customWidth="1"/>
    <col min="5" max="5" width="20.85546875" style="739" customWidth="1"/>
    <col min="6" max="6" width="9.7109375" style="1139" customWidth="1"/>
    <col min="7" max="16384" width="9.140625" style="603"/>
  </cols>
  <sheetData>
    <row r="1" spans="1:6">
      <c r="A1" s="2234" t="s">
        <v>11134</v>
      </c>
      <c r="B1" s="2234"/>
      <c r="C1" s="2234"/>
      <c r="D1" s="2234"/>
      <c r="E1" s="2234"/>
      <c r="F1" s="2234"/>
    </row>
    <row r="2" spans="1:6">
      <c r="A2" s="2234" t="s">
        <v>39851</v>
      </c>
      <c r="B2" s="2234"/>
      <c r="C2" s="2234"/>
      <c r="D2" s="2234"/>
      <c r="E2" s="2234"/>
      <c r="F2" s="2234"/>
    </row>
    <row r="3" spans="1:6">
      <c r="A3" s="2234" t="s">
        <v>6436</v>
      </c>
      <c r="B3" s="2234"/>
      <c r="C3" s="2234"/>
      <c r="D3" s="2234"/>
      <c r="E3" s="2234"/>
      <c r="F3" s="2234"/>
    </row>
    <row r="4" spans="1:6" ht="18" customHeight="1">
      <c r="A4" s="377" t="s">
        <v>134</v>
      </c>
      <c r="B4" s="377" t="s">
        <v>135</v>
      </c>
      <c r="C4" s="377" t="s">
        <v>0</v>
      </c>
      <c r="D4" s="377" t="s">
        <v>136</v>
      </c>
      <c r="E4" s="384" t="s">
        <v>11136</v>
      </c>
      <c r="F4" s="56" t="s">
        <v>1646</v>
      </c>
    </row>
    <row r="5" spans="1:6" ht="16.5" customHeight="1">
      <c r="A5" s="377"/>
      <c r="B5" s="2195" t="s">
        <v>139</v>
      </c>
      <c r="C5" s="2195"/>
      <c r="D5" s="2195"/>
      <c r="E5" s="384"/>
      <c r="F5" s="56"/>
    </row>
    <row r="6" spans="1:6" ht="31.5">
      <c r="A6" s="147">
        <v>1</v>
      </c>
      <c r="B6" s="147" t="s">
        <v>39698</v>
      </c>
      <c r="C6" s="147" t="s">
        <v>39699</v>
      </c>
      <c r="D6" s="147" t="s">
        <v>3</v>
      </c>
      <c r="E6" s="122">
        <v>2600000</v>
      </c>
      <c r="F6" s="66" t="s">
        <v>118</v>
      </c>
    </row>
    <row r="7" spans="1:6" ht="78.75">
      <c r="A7" s="147">
        <f>1+A6</f>
        <v>2</v>
      </c>
      <c r="B7" s="66" t="s">
        <v>5</v>
      </c>
      <c r="C7" s="147" t="s">
        <v>39700</v>
      </c>
      <c r="D7" s="147" t="s">
        <v>240</v>
      </c>
      <c r="E7" s="122">
        <v>1000000</v>
      </c>
      <c r="F7" s="66" t="s">
        <v>118</v>
      </c>
    </row>
    <row r="8" spans="1:6" ht="31.5">
      <c r="A8" s="147">
        <f t="shared" ref="A8:A69" si="0">1+A7</f>
        <v>3</v>
      </c>
      <c r="B8" s="147" t="s">
        <v>7</v>
      </c>
      <c r="C8" s="147" t="s">
        <v>39701</v>
      </c>
      <c r="D8" s="147" t="s">
        <v>9</v>
      </c>
      <c r="E8" s="122">
        <v>50000</v>
      </c>
      <c r="F8" s="66" t="s">
        <v>118</v>
      </c>
    </row>
    <row r="9" spans="1:6" ht="31.5">
      <c r="A9" s="147">
        <f t="shared" si="0"/>
        <v>4</v>
      </c>
      <c r="B9" s="147" t="s">
        <v>10</v>
      </c>
      <c r="C9" s="147" t="s">
        <v>39702</v>
      </c>
      <c r="D9" s="147" t="s">
        <v>175</v>
      </c>
      <c r="E9" s="122">
        <v>50000</v>
      </c>
      <c r="F9" s="66" t="s">
        <v>118</v>
      </c>
    </row>
    <row r="10" spans="1:6" ht="47.25">
      <c r="A10" s="147">
        <f t="shared" si="0"/>
        <v>5</v>
      </c>
      <c r="B10" s="147" t="s">
        <v>1426</v>
      </c>
      <c r="C10" s="147" t="s">
        <v>39703</v>
      </c>
      <c r="D10" s="147" t="s">
        <v>14</v>
      </c>
      <c r="E10" s="122">
        <v>2840000</v>
      </c>
      <c r="F10" s="66" t="s">
        <v>118</v>
      </c>
    </row>
    <row r="11" spans="1:6">
      <c r="A11" s="147"/>
      <c r="B11" s="2195" t="s">
        <v>3161</v>
      </c>
      <c r="C11" s="2195"/>
      <c r="D11" s="2195"/>
      <c r="E11" s="122"/>
      <c r="F11" s="66"/>
    </row>
    <row r="12" spans="1:6" ht="63">
      <c r="A12" s="147">
        <v>6</v>
      </c>
      <c r="B12" s="147" t="s">
        <v>5</v>
      </c>
      <c r="C12" s="147" t="s">
        <v>39704</v>
      </c>
      <c r="D12" s="147" t="s">
        <v>39705</v>
      </c>
      <c r="E12" s="122">
        <v>170000</v>
      </c>
      <c r="F12" s="66" t="s">
        <v>118</v>
      </c>
    </row>
    <row r="13" spans="1:6" ht="63">
      <c r="A13" s="147">
        <f t="shared" si="0"/>
        <v>7</v>
      </c>
      <c r="B13" s="147" t="s">
        <v>1426</v>
      </c>
      <c r="C13" s="147" t="s">
        <v>39706</v>
      </c>
      <c r="D13" s="147" t="s">
        <v>39707</v>
      </c>
      <c r="E13" s="122">
        <v>1600000</v>
      </c>
      <c r="F13" s="66" t="s">
        <v>118</v>
      </c>
    </row>
    <row r="14" spans="1:6" ht="63">
      <c r="A14" s="147">
        <f t="shared" si="0"/>
        <v>8</v>
      </c>
      <c r="B14" s="147" t="s">
        <v>360</v>
      </c>
      <c r="C14" s="147" t="s">
        <v>39708</v>
      </c>
      <c r="D14" s="147" t="s">
        <v>39852</v>
      </c>
      <c r="E14" s="122">
        <v>1500882.07</v>
      </c>
      <c r="F14" s="66" t="s">
        <v>118</v>
      </c>
    </row>
    <row r="15" spans="1:6">
      <c r="A15" s="147"/>
      <c r="B15" s="377" t="s">
        <v>2271</v>
      </c>
      <c r="C15" s="147"/>
      <c r="D15" s="147"/>
      <c r="E15" s="122"/>
      <c r="F15" s="66"/>
    </row>
    <row r="16" spans="1:6" ht="94.5">
      <c r="A16" s="147">
        <v>9</v>
      </c>
      <c r="B16" s="147" t="s">
        <v>591</v>
      </c>
      <c r="C16" s="147" t="s">
        <v>39709</v>
      </c>
      <c r="D16" s="147" t="s">
        <v>24</v>
      </c>
      <c r="E16" s="247">
        <v>1536000</v>
      </c>
      <c r="F16" s="66" t="s">
        <v>118</v>
      </c>
    </row>
    <row r="17" spans="1:6" ht="31.5">
      <c r="A17" s="147"/>
      <c r="B17" s="377" t="s">
        <v>207</v>
      </c>
      <c r="C17" s="147"/>
      <c r="D17" s="147"/>
      <c r="E17" s="247"/>
      <c r="F17" s="66"/>
    </row>
    <row r="18" spans="1:6" ht="63">
      <c r="A18" s="147">
        <v>10</v>
      </c>
      <c r="B18" s="147" t="s">
        <v>195</v>
      </c>
      <c r="C18" s="147" t="s">
        <v>39710</v>
      </c>
      <c r="D18" s="147" t="s">
        <v>196</v>
      </c>
      <c r="E18" s="122">
        <v>5738993.4500000002</v>
      </c>
      <c r="F18" s="66" t="s">
        <v>118</v>
      </c>
    </row>
    <row r="19" spans="1:6">
      <c r="A19" s="147"/>
      <c r="B19" s="377" t="s">
        <v>145</v>
      </c>
      <c r="C19" s="147"/>
      <c r="D19" s="147"/>
      <c r="E19" s="381"/>
      <c r="F19" s="66"/>
    </row>
    <row r="20" spans="1:6" ht="47.25">
      <c r="A20" s="147">
        <v>11</v>
      </c>
      <c r="B20" s="147" t="s">
        <v>981</v>
      </c>
      <c r="C20" s="147" t="s">
        <v>39711</v>
      </c>
      <c r="D20" s="147" t="s">
        <v>39712</v>
      </c>
      <c r="E20" s="122">
        <v>15265000</v>
      </c>
      <c r="F20" s="66" t="s">
        <v>118</v>
      </c>
    </row>
    <row r="21" spans="1:6" ht="47.25">
      <c r="A21" s="147">
        <f t="shared" si="0"/>
        <v>12</v>
      </c>
      <c r="B21" s="147" t="s">
        <v>13819</v>
      </c>
      <c r="C21" s="147" t="s">
        <v>39713</v>
      </c>
      <c r="D21" s="147" t="s">
        <v>39714</v>
      </c>
      <c r="E21" s="122">
        <v>12000000</v>
      </c>
      <c r="F21" s="66" t="s">
        <v>118</v>
      </c>
    </row>
    <row r="22" spans="1:6">
      <c r="A22" s="147"/>
      <c r="B22" s="2192" t="s">
        <v>930</v>
      </c>
      <c r="C22" s="2194"/>
      <c r="D22" s="147"/>
      <c r="E22" s="381"/>
      <c r="F22" s="66"/>
    </row>
    <row r="23" spans="1:6" ht="31.5">
      <c r="A23" s="147">
        <v>13</v>
      </c>
      <c r="B23" s="940" t="s">
        <v>39715</v>
      </c>
      <c r="C23" s="147" t="s">
        <v>39716</v>
      </c>
      <c r="D23" s="147" t="s">
        <v>36005</v>
      </c>
      <c r="E23" s="381">
        <v>100000</v>
      </c>
      <c r="F23" s="66" t="s">
        <v>4</v>
      </c>
    </row>
    <row r="24" spans="1:6" ht="31.5">
      <c r="A24" s="147">
        <f>1+A23</f>
        <v>14</v>
      </c>
      <c r="B24" s="940" t="s">
        <v>39717</v>
      </c>
      <c r="C24" s="147" t="s">
        <v>39718</v>
      </c>
      <c r="D24" s="147" t="s">
        <v>36005</v>
      </c>
      <c r="E24" s="381">
        <v>100000</v>
      </c>
      <c r="F24" s="66" t="s">
        <v>4</v>
      </c>
    </row>
    <row r="25" spans="1:6" ht="47.25">
      <c r="A25" s="147">
        <f>1+A24</f>
        <v>15</v>
      </c>
      <c r="B25" s="940" t="s">
        <v>39719</v>
      </c>
      <c r="C25" s="147" t="s">
        <v>39720</v>
      </c>
      <c r="D25" s="147" t="s">
        <v>36005</v>
      </c>
      <c r="E25" s="381">
        <v>100000</v>
      </c>
      <c r="F25" s="66" t="s">
        <v>4</v>
      </c>
    </row>
    <row r="26" spans="1:6" ht="47.25">
      <c r="A26" s="147">
        <f t="shared" si="0"/>
        <v>16</v>
      </c>
      <c r="B26" s="940" t="s">
        <v>39721</v>
      </c>
      <c r="C26" s="147" t="s">
        <v>39722</v>
      </c>
      <c r="D26" s="147" t="s">
        <v>36005</v>
      </c>
      <c r="E26" s="381">
        <v>100000</v>
      </c>
      <c r="F26" s="66" t="s">
        <v>4</v>
      </c>
    </row>
    <row r="27" spans="1:6" ht="47.25">
      <c r="A27" s="147">
        <f t="shared" si="0"/>
        <v>17</v>
      </c>
      <c r="B27" s="940" t="s">
        <v>39723</v>
      </c>
      <c r="C27" s="147" t="s">
        <v>39724</v>
      </c>
      <c r="D27" s="147" t="s">
        <v>36005</v>
      </c>
      <c r="E27" s="381">
        <v>100000</v>
      </c>
      <c r="F27" s="66" t="s">
        <v>4</v>
      </c>
    </row>
    <row r="28" spans="1:6" ht="47.25">
      <c r="A28" s="147">
        <f t="shared" si="0"/>
        <v>18</v>
      </c>
      <c r="B28" s="940" t="s">
        <v>39725</v>
      </c>
      <c r="C28" s="147" t="s">
        <v>39726</v>
      </c>
      <c r="D28" s="147" t="s">
        <v>36005</v>
      </c>
      <c r="E28" s="381">
        <v>100000</v>
      </c>
      <c r="F28" s="66" t="s">
        <v>4</v>
      </c>
    </row>
    <row r="29" spans="1:6" ht="63">
      <c r="A29" s="147">
        <f t="shared" si="0"/>
        <v>19</v>
      </c>
      <c r="B29" s="940" t="s">
        <v>39727</v>
      </c>
      <c r="C29" s="147" t="s">
        <v>39728</v>
      </c>
      <c r="D29" s="147" t="s">
        <v>36005</v>
      </c>
      <c r="E29" s="381">
        <v>100000</v>
      </c>
      <c r="F29" s="66" t="s">
        <v>4</v>
      </c>
    </row>
    <row r="30" spans="1:6" ht="47.25">
      <c r="A30" s="147">
        <f t="shared" si="0"/>
        <v>20</v>
      </c>
      <c r="B30" s="940" t="s">
        <v>39729</v>
      </c>
      <c r="C30" s="147" t="s">
        <v>39730</v>
      </c>
      <c r="D30" s="147" t="s">
        <v>36005</v>
      </c>
      <c r="E30" s="381">
        <v>100000</v>
      </c>
      <c r="F30" s="66" t="s">
        <v>4</v>
      </c>
    </row>
    <row r="31" spans="1:6" ht="47.25">
      <c r="A31" s="147">
        <f t="shared" si="0"/>
        <v>21</v>
      </c>
      <c r="B31" s="940" t="s">
        <v>39731</v>
      </c>
      <c r="C31" s="147" t="s">
        <v>39732</v>
      </c>
      <c r="D31" s="147" t="s">
        <v>36005</v>
      </c>
      <c r="E31" s="381">
        <v>100000</v>
      </c>
      <c r="F31" s="66" t="s">
        <v>4</v>
      </c>
    </row>
    <row r="32" spans="1:6" ht="63">
      <c r="A32" s="147">
        <f t="shared" si="0"/>
        <v>22</v>
      </c>
      <c r="B32" s="147" t="s">
        <v>39733</v>
      </c>
      <c r="C32" s="147" t="s">
        <v>39734</v>
      </c>
      <c r="D32" s="147" t="s">
        <v>36005</v>
      </c>
      <c r="E32" s="381">
        <v>100000</v>
      </c>
      <c r="F32" s="66" t="s">
        <v>4</v>
      </c>
    </row>
    <row r="33" spans="1:6" ht="47.25">
      <c r="A33" s="147">
        <f t="shared" si="0"/>
        <v>23</v>
      </c>
      <c r="B33" s="940" t="s">
        <v>39735</v>
      </c>
      <c r="C33" s="147" t="s">
        <v>39736</v>
      </c>
      <c r="D33" s="147" t="s">
        <v>36005</v>
      </c>
      <c r="E33" s="381">
        <v>100000</v>
      </c>
      <c r="F33" s="66" t="s">
        <v>4</v>
      </c>
    </row>
    <row r="34" spans="1:6" ht="47.25">
      <c r="A34" s="147">
        <f t="shared" si="0"/>
        <v>24</v>
      </c>
      <c r="B34" s="940" t="s">
        <v>39737</v>
      </c>
      <c r="C34" s="147" t="s">
        <v>39738</v>
      </c>
      <c r="D34" s="147" t="s">
        <v>36005</v>
      </c>
      <c r="E34" s="381">
        <v>100000</v>
      </c>
      <c r="F34" s="66" t="s">
        <v>4</v>
      </c>
    </row>
    <row r="35" spans="1:6" ht="31.5">
      <c r="A35" s="147">
        <f t="shared" si="0"/>
        <v>25</v>
      </c>
      <c r="B35" s="940" t="s">
        <v>39739</v>
      </c>
      <c r="C35" s="147" t="s">
        <v>39740</v>
      </c>
      <c r="D35" s="147" t="s">
        <v>36005</v>
      </c>
      <c r="E35" s="381">
        <v>100000</v>
      </c>
      <c r="F35" s="66" t="s">
        <v>4</v>
      </c>
    </row>
    <row r="36" spans="1:6" ht="47.25">
      <c r="A36" s="147">
        <f t="shared" si="0"/>
        <v>26</v>
      </c>
      <c r="B36" s="940" t="s">
        <v>39741</v>
      </c>
      <c r="C36" s="147" t="s">
        <v>39742</v>
      </c>
      <c r="D36" s="147" t="s">
        <v>36005</v>
      </c>
      <c r="E36" s="381">
        <v>100000</v>
      </c>
      <c r="F36" s="66" t="s">
        <v>4</v>
      </c>
    </row>
    <row r="37" spans="1:6" ht="47.25">
      <c r="A37" s="147">
        <f t="shared" si="0"/>
        <v>27</v>
      </c>
      <c r="B37" s="940" t="s">
        <v>39743</v>
      </c>
      <c r="C37" s="147" t="s">
        <v>39744</v>
      </c>
      <c r="D37" s="147" t="s">
        <v>36005</v>
      </c>
      <c r="E37" s="381">
        <v>100000</v>
      </c>
      <c r="F37" s="66" t="s">
        <v>4</v>
      </c>
    </row>
    <row r="38" spans="1:6">
      <c r="A38" s="147"/>
      <c r="B38" s="2195" t="s">
        <v>480</v>
      </c>
      <c r="C38" s="2195"/>
      <c r="D38" s="66"/>
      <c r="E38" s="122"/>
      <c r="F38" s="66"/>
    </row>
    <row r="39" spans="1:6" ht="63">
      <c r="A39" s="147">
        <v>28</v>
      </c>
      <c r="B39" s="147" t="s">
        <v>39745</v>
      </c>
      <c r="C39" s="147" t="s">
        <v>39746</v>
      </c>
      <c r="D39" s="147" t="s">
        <v>39747</v>
      </c>
      <c r="E39" s="122">
        <v>800000</v>
      </c>
      <c r="F39" s="66" t="s">
        <v>4</v>
      </c>
    </row>
    <row r="40" spans="1:6" ht="63">
      <c r="A40" s="147">
        <f t="shared" si="0"/>
        <v>29</v>
      </c>
      <c r="B40" s="147" t="s">
        <v>39748</v>
      </c>
      <c r="C40" s="147" t="s">
        <v>39749</v>
      </c>
      <c r="D40" s="147" t="s">
        <v>39747</v>
      </c>
      <c r="E40" s="122">
        <v>800000</v>
      </c>
      <c r="F40" s="66" t="s">
        <v>4</v>
      </c>
    </row>
    <row r="41" spans="1:6" ht="63">
      <c r="A41" s="147">
        <f t="shared" si="0"/>
        <v>30</v>
      </c>
      <c r="B41" s="147" t="s">
        <v>39750</v>
      </c>
      <c r="C41" s="147" t="s">
        <v>39751</v>
      </c>
      <c r="D41" s="147" t="s">
        <v>39747</v>
      </c>
      <c r="E41" s="122">
        <v>800000</v>
      </c>
      <c r="F41" s="66" t="s">
        <v>4</v>
      </c>
    </row>
    <row r="42" spans="1:6" ht="63">
      <c r="A42" s="147">
        <f t="shared" si="0"/>
        <v>31</v>
      </c>
      <c r="B42" s="147" t="s">
        <v>39752</v>
      </c>
      <c r="C42" s="147" t="s">
        <v>39753</v>
      </c>
      <c r="D42" s="147" t="s">
        <v>39747</v>
      </c>
      <c r="E42" s="122">
        <v>800000</v>
      </c>
      <c r="F42" s="66" t="s">
        <v>4</v>
      </c>
    </row>
    <row r="43" spans="1:6" ht="47.25">
      <c r="A43" s="147">
        <f t="shared" si="0"/>
        <v>32</v>
      </c>
      <c r="B43" s="147" t="s">
        <v>39754</v>
      </c>
      <c r="C43" s="147" t="s">
        <v>39755</v>
      </c>
      <c r="D43" s="147" t="s">
        <v>39756</v>
      </c>
      <c r="E43" s="122">
        <v>1000000</v>
      </c>
      <c r="F43" s="66" t="s">
        <v>4</v>
      </c>
    </row>
    <row r="44" spans="1:6" ht="63">
      <c r="A44" s="147">
        <f t="shared" si="0"/>
        <v>33</v>
      </c>
      <c r="B44" s="147" t="s">
        <v>39754</v>
      </c>
      <c r="C44" s="147" t="s">
        <v>39757</v>
      </c>
      <c r="D44" s="147" t="s">
        <v>39747</v>
      </c>
      <c r="E44" s="122">
        <v>800000</v>
      </c>
      <c r="F44" s="66" t="s">
        <v>4</v>
      </c>
    </row>
    <row r="45" spans="1:6" ht="63">
      <c r="A45" s="147">
        <f t="shared" si="0"/>
        <v>34</v>
      </c>
      <c r="B45" s="147" t="s">
        <v>39758</v>
      </c>
      <c r="C45" s="147" t="s">
        <v>39759</v>
      </c>
      <c r="D45" s="147" t="s">
        <v>39760</v>
      </c>
      <c r="E45" s="122">
        <v>800000</v>
      </c>
      <c r="F45" s="66" t="s">
        <v>4</v>
      </c>
    </row>
    <row r="46" spans="1:6" ht="63">
      <c r="A46" s="147">
        <f t="shared" si="0"/>
        <v>35</v>
      </c>
      <c r="B46" s="147" t="s">
        <v>39761</v>
      </c>
      <c r="C46" s="147" t="s">
        <v>39762</v>
      </c>
      <c r="D46" s="147" t="s">
        <v>39760</v>
      </c>
      <c r="E46" s="122">
        <v>800000</v>
      </c>
      <c r="F46" s="66" t="s">
        <v>4</v>
      </c>
    </row>
    <row r="47" spans="1:6" ht="63">
      <c r="A47" s="147">
        <f t="shared" si="0"/>
        <v>36</v>
      </c>
      <c r="B47" s="147" t="s">
        <v>39763</v>
      </c>
      <c r="C47" s="147" t="s">
        <v>39764</v>
      </c>
      <c r="D47" s="147" t="s">
        <v>39765</v>
      </c>
      <c r="E47" s="122">
        <v>1600000</v>
      </c>
      <c r="F47" s="66" t="s">
        <v>4</v>
      </c>
    </row>
    <row r="48" spans="1:6" ht="63">
      <c r="A48" s="147">
        <f t="shared" si="0"/>
        <v>37</v>
      </c>
      <c r="B48" s="147" t="s">
        <v>39766</v>
      </c>
      <c r="C48" s="147" t="s">
        <v>39767</v>
      </c>
      <c r="D48" s="147" t="s">
        <v>39760</v>
      </c>
      <c r="E48" s="122">
        <v>800000</v>
      </c>
      <c r="F48" s="66" t="s">
        <v>4</v>
      </c>
    </row>
    <row r="49" spans="1:6" ht="63">
      <c r="A49" s="147">
        <f t="shared" si="0"/>
        <v>38</v>
      </c>
      <c r="B49" s="147" t="s">
        <v>39768</v>
      </c>
      <c r="C49" s="147" t="s">
        <v>39769</v>
      </c>
      <c r="D49" s="147" t="s">
        <v>39765</v>
      </c>
      <c r="E49" s="122">
        <v>1600000</v>
      </c>
      <c r="F49" s="66" t="s">
        <v>4</v>
      </c>
    </row>
    <row r="50" spans="1:6" ht="63">
      <c r="A50" s="147">
        <f t="shared" si="0"/>
        <v>39</v>
      </c>
      <c r="B50" s="147" t="s">
        <v>9002</v>
      </c>
      <c r="C50" s="147" t="s">
        <v>39770</v>
      </c>
      <c r="D50" s="147" t="s">
        <v>39760</v>
      </c>
      <c r="E50" s="122">
        <v>800000</v>
      </c>
      <c r="F50" s="66" t="s">
        <v>4</v>
      </c>
    </row>
    <row r="51" spans="1:6" ht="63">
      <c r="A51" s="147">
        <f t="shared" si="0"/>
        <v>40</v>
      </c>
      <c r="B51" s="147" t="s">
        <v>39771</v>
      </c>
      <c r="C51" s="147" t="s">
        <v>39772</v>
      </c>
      <c r="D51" s="147" t="s">
        <v>39760</v>
      </c>
      <c r="E51" s="122">
        <v>800000</v>
      </c>
      <c r="F51" s="66" t="s">
        <v>4</v>
      </c>
    </row>
    <row r="52" spans="1:6" ht="47.25">
      <c r="A52" s="147">
        <f t="shared" si="0"/>
        <v>41</v>
      </c>
      <c r="B52" s="147" t="s">
        <v>39773</v>
      </c>
      <c r="C52" s="147" t="s">
        <v>39774</v>
      </c>
      <c r="D52" s="147" t="s">
        <v>39756</v>
      </c>
      <c r="E52" s="122">
        <v>1000000</v>
      </c>
      <c r="F52" s="66" t="s">
        <v>4</v>
      </c>
    </row>
    <row r="53" spans="1:6" ht="63">
      <c r="A53" s="147">
        <f t="shared" si="0"/>
        <v>42</v>
      </c>
      <c r="B53" s="147" t="s">
        <v>39741</v>
      </c>
      <c r="C53" s="147" t="s">
        <v>39775</v>
      </c>
      <c r="D53" s="147" t="s">
        <v>39765</v>
      </c>
      <c r="E53" s="122">
        <v>1600000</v>
      </c>
      <c r="F53" s="66" t="s">
        <v>4</v>
      </c>
    </row>
    <row r="54" spans="1:6" ht="63">
      <c r="A54" s="147">
        <f t="shared" si="0"/>
        <v>43</v>
      </c>
      <c r="B54" s="147" t="s">
        <v>39743</v>
      </c>
      <c r="C54" s="147" t="s">
        <v>39776</v>
      </c>
      <c r="D54" s="147" t="s">
        <v>39760</v>
      </c>
      <c r="E54" s="122">
        <v>800000</v>
      </c>
      <c r="F54" s="66" t="s">
        <v>4</v>
      </c>
    </row>
    <row r="55" spans="1:6" ht="63">
      <c r="A55" s="147">
        <f t="shared" si="0"/>
        <v>44</v>
      </c>
      <c r="B55" s="147" t="s">
        <v>39777</v>
      </c>
      <c r="C55" s="147" t="s">
        <v>39778</v>
      </c>
      <c r="D55" s="147" t="s">
        <v>39765</v>
      </c>
      <c r="E55" s="122">
        <v>1600000</v>
      </c>
      <c r="F55" s="66" t="s">
        <v>4</v>
      </c>
    </row>
    <row r="56" spans="1:6" ht="63">
      <c r="A56" s="147">
        <f t="shared" si="0"/>
        <v>45</v>
      </c>
      <c r="B56" s="147" t="s">
        <v>39779</v>
      </c>
      <c r="C56" s="147" t="s">
        <v>39780</v>
      </c>
      <c r="D56" s="147" t="s">
        <v>39765</v>
      </c>
      <c r="E56" s="122">
        <v>1600000</v>
      </c>
      <c r="F56" s="66" t="s">
        <v>4</v>
      </c>
    </row>
    <row r="57" spans="1:6" ht="63">
      <c r="A57" s="147">
        <f t="shared" si="0"/>
        <v>46</v>
      </c>
      <c r="B57" s="147" t="s">
        <v>39781</v>
      </c>
      <c r="C57" s="147" t="s">
        <v>39782</v>
      </c>
      <c r="D57" s="147" t="s">
        <v>39760</v>
      </c>
      <c r="E57" s="122">
        <v>800000</v>
      </c>
      <c r="F57" s="66" t="s">
        <v>4</v>
      </c>
    </row>
    <row r="58" spans="1:6" ht="63">
      <c r="A58" s="147">
        <f t="shared" si="0"/>
        <v>47</v>
      </c>
      <c r="B58" s="147" t="s">
        <v>39783</v>
      </c>
      <c r="C58" s="147" t="s">
        <v>39784</v>
      </c>
      <c r="D58" s="147" t="s">
        <v>39760</v>
      </c>
      <c r="E58" s="122">
        <v>800000</v>
      </c>
      <c r="F58" s="66" t="s">
        <v>4</v>
      </c>
    </row>
    <row r="59" spans="1:6" ht="63">
      <c r="A59" s="147">
        <f t="shared" si="0"/>
        <v>48</v>
      </c>
      <c r="B59" s="147" t="s">
        <v>8160</v>
      </c>
      <c r="C59" s="147" t="s">
        <v>39785</v>
      </c>
      <c r="D59" s="147" t="s">
        <v>39786</v>
      </c>
      <c r="E59" s="122">
        <v>800000</v>
      </c>
      <c r="F59" s="66" t="s">
        <v>4</v>
      </c>
    </row>
    <row r="60" spans="1:6" ht="47.25">
      <c r="A60" s="147">
        <f t="shared" si="0"/>
        <v>49</v>
      </c>
      <c r="B60" s="147" t="s">
        <v>39754</v>
      </c>
      <c r="C60" s="147" t="s">
        <v>39787</v>
      </c>
      <c r="D60" s="147" t="s">
        <v>39788</v>
      </c>
      <c r="E60" s="247">
        <v>65000</v>
      </c>
      <c r="F60" s="66" t="s">
        <v>4</v>
      </c>
    </row>
    <row r="61" spans="1:6" ht="63">
      <c r="A61" s="147">
        <f t="shared" si="0"/>
        <v>50</v>
      </c>
      <c r="B61" s="147" t="s">
        <v>39750</v>
      </c>
      <c r="C61" s="147" t="s">
        <v>39789</v>
      </c>
      <c r="D61" s="147" t="s">
        <v>39788</v>
      </c>
      <c r="E61" s="247">
        <v>65000</v>
      </c>
      <c r="F61" s="66" t="s">
        <v>4</v>
      </c>
    </row>
    <row r="62" spans="1:6" ht="47.25">
      <c r="A62" s="147">
        <f t="shared" si="0"/>
        <v>51</v>
      </c>
      <c r="B62" s="147" t="s">
        <v>39752</v>
      </c>
      <c r="C62" s="147" t="s">
        <v>39790</v>
      </c>
      <c r="D62" s="147" t="s">
        <v>39788</v>
      </c>
      <c r="E62" s="247">
        <v>65000</v>
      </c>
      <c r="F62" s="66" t="s">
        <v>4</v>
      </c>
    </row>
    <row r="63" spans="1:6" ht="47.25">
      <c r="A63" s="147">
        <f t="shared" si="0"/>
        <v>52</v>
      </c>
      <c r="B63" s="147" t="s">
        <v>39791</v>
      </c>
      <c r="C63" s="147" t="s">
        <v>39792</v>
      </c>
      <c r="D63" s="147" t="s">
        <v>39788</v>
      </c>
      <c r="E63" s="247">
        <v>65000</v>
      </c>
      <c r="F63" s="66" t="s">
        <v>4</v>
      </c>
    </row>
    <row r="64" spans="1:6" ht="47.25">
      <c r="A64" s="147">
        <f t="shared" si="0"/>
        <v>53</v>
      </c>
      <c r="B64" s="147" t="s">
        <v>39758</v>
      </c>
      <c r="C64" s="147" t="s">
        <v>39793</v>
      </c>
      <c r="D64" s="147" t="s">
        <v>39788</v>
      </c>
      <c r="E64" s="247">
        <v>65000</v>
      </c>
      <c r="F64" s="66" t="s">
        <v>4</v>
      </c>
    </row>
    <row r="65" spans="1:6" ht="47.25">
      <c r="A65" s="147">
        <f t="shared" si="0"/>
        <v>54</v>
      </c>
      <c r="B65" s="147" t="s">
        <v>39771</v>
      </c>
      <c r="C65" s="147" t="s">
        <v>39794</v>
      </c>
      <c r="D65" s="147" t="s">
        <v>39788</v>
      </c>
      <c r="E65" s="247">
        <v>65000</v>
      </c>
      <c r="F65" s="66" t="s">
        <v>4</v>
      </c>
    </row>
    <row r="66" spans="1:6" ht="47.25">
      <c r="A66" s="147">
        <f t="shared" si="0"/>
        <v>55</v>
      </c>
      <c r="B66" s="147" t="s">
        <v>39768</v>
      </c>
      <c r="C66" s="147" t="s">
        <v>39795</v>
      </c>
      <c r="D66" s="147" t="s">
        <v>39788</v>
      </c>
      <c r="E66" s="247">
        <v>65000</v>
      </c>
      <c r="F66" s="66" t="s">
        <v>4</v>
      </c>
    </row>
    <row r="67" spans="1:6" ht="47.25">
      <c r="A67" s="147">
        <f t="shared" si="0"/>
        <v>56</v>
      </c>
      <c r="B67" s="147" t="s">
        <v>39741</v>
      </c>
      <c r="C67" s="147" t="s">
        <v>39796</v>
      </c>
      <c r="D67" s="147" t="s">
        <v>39788</v>
      </c>
      <c r="E67" s="247">
        <v>65000</v>
      </c>
      <c r="F67" s="66" t="s">
        <v>4</v>
      </c>
    </row>
    <row r="68" spans="1:6" ht="47.25">
      <c r="A68" s="147">
        <f t="shared" si="0"/>
        <v>57</v>
      </c>
      <c r="B68" s="147" t="s">
        <v>39781</v>
      </c>
      <c r="C68" s="147" t="s">
        <v>39797</v>
      </c>
      <c r="D68" s="147" t="s">
        <v>39788</v>
      </c>
      <c r="E68" s="247">
        <v>65000</v>
      </c>
      <c r="F68" s="66" t="s">
        <v>4</v>
      </c>
    </row>
    <row r="69" spans="1:6" ht="47.25">
      <c r="A69" s="147">
        <f t="shared" si="0"/>
        <v>58</v>
      </c>
      <c r="B69" s="147" t="s">
        <v>39798</v>
      </c>
      <c r="C69" s="147" t="s">
        <v>39799</v>
      </c>
      <c r="D69" s="147" t="s">
        <v>39788</v>
      </c>
      <c r="E69" s="247">
        <v>65000</v>
      </c>
      <c r="F69" s="66" t="s">
        <v>4</v>
      </c>
    </row>
    <row r="70" spans="1:6">
      <c r="A70" s="147"/>
      <c r="B70" s="2195" t="s">
        <v>1353</v>
      </c>
      <c r="C70" s="2195"/>
      <c r="D70" s="147"/>
      <c r="E70" s="122"/>
      <c r="F70" s="66"/>
    </row>
    <row r="71" spans="1:6" ht="78.75">
      <c r="A71" s="147">
        <v>59</v>
      </c>
      <c r="B71" s="147" t="s">
        <v>39800</v>
      </c>
      <c r="C71" s="147" t="s">
        <v>39801</v>
      </c>
      <c r="D71" s="147" t="s">
        <v>39802</v>
      </c>
      <c r="E71" s="122">
        <v>3000000</v>
      </c>
      <c r="F71" s="66" t="s">
        <v>4</v>
      </c>
    </row>
    <row r="72" spans="1:6" ht="78.75">
      <c r="A72" s="147">
        <f t="shared" ref="A72:A85" si="1">1+A71</f>
        <v>60</v>
      </c>
      <c r="B72" s="147" t="s">
        <v>39800</v>
      </c>
      <c r="C72" s="147" t="s">
        <v>39803</v>
      </c>
      <c r="D72" s="147" t="s">
        <v>39804</v>
      </c>
      <c r="E72" s="122">
        <v>1200000</v>
      </c>
      <c r="F72" s="66" t="s">
        <v>118</v>
      </c>
    </row>
    <row r="73" spans="1:6" ht="63">
      <c r="A73" s="147">
        <f t="shared" si="1"/>
        <v>61</v>
      </c>
      <c r="B73" s="147" t="s">
        <v>39805</v>
      </c>
      <c r="C73" s="147" t="s">
        <v>39806</v>
      </c>
      <c r="D73" s="147" t="s">
        <v>39807</v>
      </c>
      <c r="E73" s="122">
        <v>3500000</v>
      </c>
      <c r="F73" s="66" t="s">
        <v>118</v>
      </c>
    </row>
    <row r="74" spans="1:6" ht="63">
      <c r="A74" s="147">
        <f t="shared" si="1"/>
        <v>62</v>
      </c>
      <c r="B74" s="147" t="s">
        <v>39808</v>
      </c>
      <c r="C74" s="147" t="s">
        <v>39809</v>
      </c>
      <c r="D74" s="147" t="s">
        <v>39810</v>
      </c>
      <c r="E74" s="122">
        <v>1600000</v>
      </c>
      <c r="F74" s="66" t="s">
        <v>118</v>
      </c>
    </row>
    <row r="75" spans="1:6" ht="63">
      <c r="A75" s="147">
        <f t="shared" si="1"/>
        <v>63</v>
      </c>
      <c r="B75" s="147" t="s">
        <v>39811</v>
      </c>
      <c r="C75" s="147" t="s">
        <v>39812</v>
      </c>
      <c r="D75" s="147" t="s">
        <v>39813</v>
      </c>
      <c r="E75" s="122">
        <v>2500000</v>
      </c>
      <c r="F75" s="66" t="s">
        <v>4</v>
      </c>
    </row>
    <row r="76" spans="1:6" ht="63">
      <c r="A76" s="147">
        <f t="shared" si="1"/>
        <v>64</v>
      </c>
      <c r="B76" s="147" t="s">
        <v>39814</v>
      </c>
      <c r="C76" s="147" t="s">
        <v>39815</v>
      </c>
      <c r="D76" s="147" t="s">
        <v>39816</v>
      </c>
      <c r="E76" s="122">
        <v>1600000</v>
      </c>
      <c r="F76" s="66" t="s">
        <v>4</v>
      </c>
    </row>
    <row r="77" spans="1:6" ht="63">
      <c r="A77" s="147">
        <f t="shared" si="1"/>
        <v>65</v>
      </c>
      <c r="B77" s="147" t="s">
        <v>39817</v>
      </c>
      <c r="C77" s="147" t="s">
        <v>39818</v>
      </c>
      <c r="D77" s="147" t="s">
        <v>39819</v>
      </c>
      <c r="E77" s="122">
        <v>3500000</v>
      </c>
      <c r="F77" s="66" t="s">
        <v>4</v>
      </c>
    </row>
    <row r="78" spans="1:6" ht="63">
      <c r="A78" s="147">
        <f t="shared" si="1"/>
        <v>66</v>
      </c>
      <c r="B78" s="147" t="s">
        <v>39820</v>
      </c>
      <c r="C78" s="147" t="s">
        <v>39821</v>
      </c>
      <c r="D78" s="147" t="s">
        <v>39822</v>
      </c>
      <c r="E78" s="122">
        <v>800000</v>
      </c>
      <c r="F78" s="66" t="s">
        <v>4</v>
      </c>
    </row>
    <row r="79" spans="1:6" ht="47.25">
      <c r="A79" s="147">
        <f t="shared" si="1"/>
        <v>67</v>
      </c>
      <c r="B79" s="147" t="s">
        <v>39823</v>
      </c>
      <c r="C79" s="147" t="s">
        <v>39824</v>
      </c>
      <c r="D79" s="147" t="s">
        <v>39825</v>
      </c>
      <c r="E79" s="122">
        <v>6500000</v>
      </c>
      <c r="F79" s="66" t="s">
        <v>4</v>
      </c>
    </row>
    <row r="80" spans="1:6" ht="47.25">
      <c r="A80" s="147">
        <f t="shared" si="1"/>
        <v>68</v>
      </c>
      <c r="B80" s="147" t="s">
        <v>39823</v>
      </c>
      <c r="C80" s="147" t="s">
        <v>39826</v>
      </c>
      <c r="D80" s="147" t="s">
        <v>41684</v>
      </c>
      <c r="E80" s="122">
        <v>1500000</v>
      </c>
      <c r="F80" s="66" t="s">
        <v>4</v>
      </c>
    </row>
    <row r="81" spans="1:6" s="1710" customFormat="1" ht="47.25">
      <c r="A81" s="147">
        <f t="shared" si="1"/>
        <v>69</v>
      </c>
      <c r="B81" s="147" t="s">
        <v>39827</v>
      </c>
      <c r="C81" s="147" t="s">
        <v>39828</v>
      </c>
      <c r="D81" s="147" t="s">
        <v>39802</v>
      </c>
      <c r="E81" s="122">
        <v>2000000</v>
      </c>
      <c r="F81" s="66" t="s">
        <v>4</v>
      </c>
    </row>
    <row r="82" spans="1:6" ht="84.75" customHeight="1">
      <c r="A82" s="147">
        <f t="shared" si="1"/>
        <v>70</v>
      </c>
      <c r="B82" s="147" t="s">
        <v>39733</v>
      </c>
      <c r="C82" s="147" t="s">
        <v>39829</v>
      </c>
      <c r="D82" s="147" t="s">
        <v>39830</v>
      </c>
      <c r="E82" s="122">
        <v>2500000</v>
      </c>
      <c r="F82" s="66" t="s">
        <v>4</v>
      </c>
    </row>
    <row r="83" spans="1:6" ht="75" customHeight="1">
      <c r="A83" s="147">
        <f t="shared" si="1"/>
        <v>71</v>
      </c>
      <c r="B83" s="147" t="s">
        <v>39831</v>
      </c>
      <c r="C83" s="147" t="s">
        <v>39832</v>
      </c>
      <c r="D83" s="147" t="s">
        <v>39830</v>
      </c>
      <c r="E83" s="122">
        <v>2500000</v>
      </c>
      <c r="F83" s="66" t="s">
        <v>4</v>
      </c>
    </row>
    <row r="84" spans="1:6" ht="78.75" customHeight="1">
      <c r="A84" s="147">
        <f t="shared" si="1"/>
        <v>72</v>
      </c>
      <c r="B84" s="147" t="s">
        <v>39833</v>
      </c>
      <c r="C84" s="147" t="s">
        <v>39834</v>
      </c>
      <c r="D84" s="147" t="s">
        <v>39835</v>
      </c>
      <c r="E84" s="247">
        <v>180000</v>
      </c>
      <c r="F84" s="66" t="s">
        <v>4</v>
      </c>
    </row>
    <row r="85" spans="1:6" ht="75" customHeight="1">
      <c r="A85" s="147">
        <f t="shared" si="1"/>
        <v>73</v>
      </c>
      <c r="B85" s="147" t="s">
        <v>39836</v>
      </c>
      <c r="C85" s="147" t="s">
        <v>39837</v>
      </c>
      <c r="D85" s="147" t="s">
        <v>39835</v>
      </c>
      <c r="E85" s="247">
        <v>180000</v>
      </c>
      <c r="F85" s="66" t="s">
        <v>4</v>
      </c>
    </row>
    <row r="86" spans="1:6" ht="75" customHeight="1">
      <c r="A86" s="147">
        <f>1+A85</f>
        <v>74</v>
      </c>
      <c r="B86" s="147" t="s">
        <v>39831</v>
      </c>
      <c r="C86" s="147" t="s">
        <v>39838</v>
      </c>
      <c r="D86" s="147" t="s">
        <v>39835</v>
      </c>
      <c r="E86" s="247">
        <v>180000</v>
      </c>
      <c r="F86" s="66" t="s">
        <v>4</v>
      </c>
    </row>
    <row r="87" spans="1:6">
      <c r="A87" s="147"/>
      <c r="B87" s="2195" t="s">
        <v>208</v>
      </c>
      <c r="C87" s="2195"/>
      <c r="D87" s="147"/>
      <c r="E87" s="381"/>
      <c r="F87" s="66"/>
    </row>
    <row r="88" spans="1:6" ht="59.25" customHeight="1">
      <c r="A88" s="147">
        <v>80</v>
      </c>
      <c r="B88" s="147" t="s">
        <v>174</v>
      </c>
      <c r="C88" s="147" t="s">
        <v>39839</v>
      </c>
      <c r="D88" s="147" t="s">
        <v>39840</v>
      </c>
      <c r="E88" s="247">
        <v>500000</v>
      </c>
      <c r="F88" s="66" t="s">
        <v>4</v>
      </c>
    </row>
    <row r="89" spans="1:6" ht="72" customHeight="1">
      <c r="A89" s="147">
        <f>1+A88</f>
        <v>81</v>
      </c>
      <c r="B89" s="147" t="s">
        <v>39841</v>
      </c>
      <c r="C89" s="147" t="s">
        <v>39842</v>
      </c>
      <c r="D89" s="147" t="s">
        <v>39843</v>
      </c>
      <c r="E89" s="247">
        <v>350000</v>
      </c>
      <c r="F89" s="66" t="s">
        <v>4</v>
      </c>
    </row>
    <row r="90" spans="1:6" ht="103.5" customHeight="1">
      <c r="A90" s="147">
        <f>1+A89</f>
        <v>82</v>
      </c>
      <c r="B90" s="147" t="s">
        <v>39844</v>
      </c>
      <c r="C90" s="147" t="s">
        <v>39845</v>
      </c>
      <c r="D90" s="147" t="s">
        <v>39846</v>
      </c>
      <c r="E90" s="247">
        <v>3000000</v>
      </c>
      <c r="F90" s="66" t="s">
        <v>4</v>
      </c>
    </row>
    <row r="91" spans="1:6">
      <c r="A91" s="147"/>
      <c r="B91" s="377" t="s">
        <v>1586</v>
      </c>
      <c r="C91" s="147"/>
      <c r="D91" s="147"/>
      <c r="E91" s="247"/>
      <c r="F91" s="66"/>
    </row>
    <row r="92" spans="1:6" ht="110.25" customHeight="1">
      <c r="A92" s="147">
        <v>83</v>
      </c>
      <c r="B92" s="147" t="s">
        <v>39853</v>
      </c>
      <c r="C92" s="147" t="s">
        <v>39847</v>
      </c>
      <c r="D92" s="147" t="s">
        <v>40336</v>
      </c>
      <c r="E92" s="247">
        <v>2750000</v>
      </c>
      <c r="F92" s="66" t="s">
        <v>4</v>
      </c>
    </row>
    <row r="93" spans="1:6">
      <c r="A93" s="147"/>
      <c r="B93" s="2192" t="s">
        <v>578</v>
      </c>
      <c r="C93" s="2194"/>
      <c r="D93" s="147"/>
      <c r="E93" s="247"/>
      <c r="F93" s="66"/>
    </row>
    <row r="94" spans="1:6" ht="78" customHeight="1">
      <c r="A94" s="147">
        <v>84</v>
      </c>
      <c r="B94" s="147" t="s">
        <v>39848</v>
      </c>
      <c r="C94" s="147" t="s">
        <v>39849</v>
      </c>
      <c r="D94" s="147" t="s">
        <v>39850</v>
      </c>
      <c r="E94" s="247">
        <v>1500000</v>
      </c>
      <c r="F94" s="66" t="s">
        <v>118</v>
      </c>
    </row>
    <row r="95" spans="1:6">
      <c r="A95" s="60"/>
      <c r="B95" s="2145" t="s">
        <v>9771</v>
      </c>
      <c r="C95" s="2179"/>
      <c r="D95" s="2146"/>
      <c r="E95" s="295">
        <f>SUM(E6:E94)</f>
        <v>109040875.52</v>
      </c>
      <c r="F95" s="115"/>
    </row>
    <row r="96" spans="1:6">
      <c r="A96" s="2168" t="s">
        <v>3665</v>
      </c>
      <c r="B96" s="2168"/>
      <c r="C96" s="2168"/>
      <c r="D96" s="2168"/>
      <c r="E96" s="2168"/>
      <c r="F96" s="2168"/>
    </row>
    <row r="97" spans="1:6" ht="112.5" customHeight="1">
      <c r="A97" s="2168" t="s">
        <v>13523</v>
      </c>
      <c r="B97" s="2168"/>
      <c r="C97" s="2168"/>
      <c r="D97" s="2168" t="s">
        <v>41685</v>
      </c>
      <c r="E97" s="2168"/>
      <c r="F97" s="2168"/>
    </row>
    <row r="98" spans="1:6" ht="105" customHeight="1">
      <c r="A98" s="2143" t="s">
        <v>39556</v>
      </c>
      <c r="B98" s="2143"/>
      <c r="C98" s="2143"/>
      <c r="D98" s="2143" t="s">
        <v>1392</v>
      </c>
      <c r="E98" s="2143"/>
      <c r="F98" s="2143"/>
    </row>
  </sheetData>
  <mergeCells count="16">
    <mergeCell ref="A1:F1"/>
    <mergeCell ref="A2:F2"/>
    <mergeCell ref="A3:F3"/>
    <mergeCell ref="B5:D5"/>
    <mergeCell ref="B11:D11"/>
    <mergeCell ref="B22:C22"/>
    <mergeCell ref="A97:C97"/>
    <mergeCell ref="D97:F97"/>
    <mergeCell ref="A98:C98"/>
    <mergeCell ref="D98:F98"/>
    <mergeCell ref="B38:C38"/>
    <mergeCell ref="B70:C70"/>
    <mergeCell ref="B87:C87"/>
    <mergeCell ref="B93:C93"/>
    <mergeCell ref="B95:D95"/>
    <mergeCell ref="A96:F96"/>
  </mergeCells>
  <pageMargins left="0.7" right="0.7" top="0.75" bottom="0.75" header="0.3" footer="0.3"/>
  <pageSetup orientation="landscape" r:id="rId1"/>
  <headerFooter>
    <oddFooter>&amp;CPage &amp;P of &amp;N</oddFooter>
  </headerFooter>
</worksheet>
</file>

<file path=xl/worksheets/sheet273.xml><?xml version="1.0" encoding="utf-8"?>
<worksheet xmlns="http://schemas.openxmlformats.org/spreadsheetml/2006/main" xmlns:r="http://schemas.openxmlformats.org/officeDocument/2006/relationships">
  <sheetPr>
    <tabColor theme="5" tint="-0.499984740745262"/>
  </sheetPr>
  <dimension ref="A1:F73"/>
  <sheetViews>
    <sheetView topLeftCell="A82" workbookViewId="0">
      <selection activeCell="E34" sqref="E34"/>
    </sheetView>
  </sheetViews>
  <sheetFormatPr defaultRowHeight="15.75"/>
  <cols>
    <col min="1" max="1" width="7.7109375" style="262" customWidth="1"/>
    <col min="2" max="2" width="18" style="262" customWidth="1"/>
    <col min="3" max="3" width="42.5703125" style="262" customWidth="1"/>
    <col min="4" max="4" width="22.85546875" style="262" customWidth="1"/>
    <col min="5" max="5" width="20.140625" style="1467" bestFit="1" customWidth="1"/>
    <col min="6" max="6" width="10.85546875" style="262" customWidth="1"/>
    <col min="7" max="16384" width="9.140625" style="262"/>
  </cols>
  <sheetData>
    <row r="1" spans="1:6" s="1381" customFormat="1">
      <c r="A1" s="2197" t="s">
        <v>11134</v>
      </c>
      <c r="B1" s="2197"/>
      <c r="C1" s="2197"/>
      <c r="D1" s="2197"/>
      <c r="E1" s="2197"/>
      <c r="F1" s="2197"/>
    </row>
    <row r="2" spans="1:6" s="1381" customFormat="1">
      <c r="A2" s="2584" t="s">
        <v>34014</v>
      </c>
      <c r="B2" s="2584"/>
      <c r="C2" s="2584"/>
      <c r="D2" s="2584"/>
      <c r="E2" s="2584"/>
      <c r="F2" s="2584"/>
    </row>
    <row r="3" spans="1:6" s="1381" customFormat="1">
      <c r="A3" s="2197" t="s">
        <v>6436</v>
      </c>
      <c r="B3" s="2197"/>
      <c r="C3" s="2197"/>
      <c r="D3" s="2197"/>
      <c r="E3" s="2197"/>
      <c r="F3" s="2197"/>
    </row>
    <row r="4" spans="1:6" s="447" customFormat="1" ht="20.25" customHeight="1">
      <c r="A4" s="253" t="s">
        <v>134</v>
      </c>
      <c r="B4" s="253" t="s">
        <v>676</v>
      </c>
      <c r="C4" s="253" t="s">
        <v>33998</v>
      </c>
      <c r="D4" s="253" t="s">
        <v>788</v>
      </c>
      <c r="E4" s="1463" t="s">
        <v>33999</v>
      </c>
      <c r="F4" s="253" t="s">
        <v>677</v>
      </c>
    </row>
    <row r="5" spans="1:6" s="447" customFormat="1" ht="15.75" customHeight="1">
      <c r="A5" s="443"/>
      <c r="B5" s="2172" t="s">
        <v>139</v>
      </c>
      <c r="C5" s="2172"/>
      <c r="D5" s="2172"/>
      <c r="E5" s="1454"/>
      <c r="F5" s="253"/>
    </row>
    <row r="6" spans="1:6" ht="31.5">
      <c r="A6" s="49">
        <v>1</v>
      </c>
      <c r="B6" s="50" t="s">
        <v>464</v>
      </c>
      <c r="C6" s="50" t="s">
        <v>34015</v>
      </c>
      <c r="D6" s="50" t="s">
        <v>239</v>
      </c>
      <c r="E6" s="1383">
        <v>3300000</v>
      </c>
      <c r="F6" s="118" t="s">
        <v>118</v>
      </c>
    </row>
    <row r="7" spans="1:6" ht="110.25">
      <c r="A7" s="49">
        <v>2</v>
      </c>
      <c r="B7" s="50" t="s">
        <v>5</v>
      </c>
      <c r="C7" s="50" t="s">
        <v>34016</v>
      </c>
      <c r="D7" s="50" t="s">
        <v>34017</v>
      </c>
      <c r="E7" s="1383">
        <v>1795456.52</v>
      </c>
      <c r="F7" s="118" t="s">
        <v>118</v>
      </c>
    </row>
    <row r="8" spans="1:6" ht="31.5">
      <c r="A8" s="49">
        <v>3</v>
      </c>
      <c r="B8" s="50" t="s">
        <v>7</v>
      </c>
      <c r="C8" s="50" t="s">
        <v>34018</v>
      </c>
      <c r="D8" s="50" t="s">
        <v>9</v>
      </c>
      <c r="E8" s="1383">
        <v>122880</v>
      </c>
      <c r="F8" s="118" t="s">
        <v>118</v>
      </c>
    </row>
    <row r="9" spans="1:6" ht="31.5">
      <c r="A9" s="49">
        <v>4</v>
      </c>
      <c r="B9" s="50" t="s">
        <v>10</v>
      </c>
      <c r="C9" s="50" t="s">
        <v>34019</v>
      </c>
      <c r="D9" s="50" t="s">
        <v>175</v>
      </c>
      <c r="E9" s="1383">
        <v>124116</v>
      </c>
      <c r="F9" s="118" t="s">
        <v>118</v>
      </c>
    </row>
    <row r="10" spans="1:6" ht="63">
      <c r="A10" s="49">
        <v>5</v>
      </c>
      <c r="B10" s="50" t="s">
        <v>12</v>
      </c>
      <c r="C10" s="50" t="s">
        <v>34020</v>
      </c>
      <c r="D10" s="50" t="s">
        <v>14</v>
      </c>
      <c r="E10" s="1459">
        <v>1200000</v>
      </c>
      <c r="F10" s="118" t="s">
        <v>118</v>
      </c>
    </row>
    <row r="11" spans="1:6">
      <c r="A11" s="49"/>
      <c r="B11" s="2306" t="s">
        <v>15120</v>
      </c>
      <c r="C11" s="2306"/>
      <c r="D11" s="2306"/>
      <c r="E11" s="1464"/>
      <c r="F11" s="118"/>
    </row>
    <row r="12" spans="1:6" ht="78.75">
      <c r="A12" s="49">
        <v>6</v>
      </c>
      <c r="B12" s="51" t="s">
        <v>5</v>
      </c>
      <c r="C12" s="51" t="s">
        <v>34021</v>
      </c>
      <c r="D12" s="51" t="s">
        <v>34022</v>
      </c>
      <c r="E12" s="1465">
        <v>971226.27</v>
      </c>
      <c r="F12" s="118" t="s">
        <v>118</v>
      </c>
    </row>
    <row r="13" spans="1:6" ht="63">
      <c r="A13" s="49">
        <v>7</v>
      </c>
      <c r="B13" s="51" t="s">
        <v>12</v>
      </c>
      <c r="C13" s="51" t="s">
        <v>34028</v>
      </c>
      <c r="D13" s="51" t="s">
        <v>14</v>
      </c>
      <c r="E13" s="1465">
        <v>1500000</v>
      </c>
      <c r="F13" s="118" t="s">
        <v>118</v>
      </c>
    </row>
    <row r="14" spans="1:6" ht="78.75">
      <c r="A14" s="49">
        <v>8</v>
      </c>
      <c r="B14" s="51" t="s">
        <v>360</v>
      </c>
      <c r="C14" s="51" t="s">
        <v>34023</v>
      </c>
      <c r="D14" s="50" t="s">
        <v>34024</v>
      </c>
      <c r="E14" s="1465">
        <v>800000</v>
      </c>
      <c r="F14" s="118" t="s">
        <v>118</v>
      </c>
    </row>
    <row r="15" spans="1:6">
      <c r="A15" s="49"/>
      <c r="B15" s="46" t="s">
        <v>207</v>
      </c>
      <c r="C15" s="49"/>
      <c r="D15" s="49"/>
      <c r="E15" s="1464"/>
      <c r="F15" s="118"/>
    </row>
    <row r="16" spans="1:6" ht="78.75">
      <c r="A16" s="49">
        <v>9</v>
      </c>
      <c r="B16" s="51" t="s">
        <v>195</v>
      </c>
      <c r="C16" s="51" t="s">
        <v>34025</v>
      </c>
      <c r="D16" s="51" t="s">
        <v>196</v>
      </c>
      <c r="E16" s="1455">
        <v>5738993.4500000002</v>
      </c>
      <c r="F16" s="118" t="s">
        <v>118</v>
      </c>
    </row>
    <row r="17" spans="1:6">
      <c r="A17" s="49"/>
      <c r="B17" s="46" t="s">
        <v>593</v>
      </c>
      <c r="C17" s="49"/>
      <c r="D17" s="49"/>
      <c r="E17" s="1464"/>
      <c r="F17" s="118"/>
    </row>
    <row r="18" spans="1:6" s="1462" customFormat="1" ht="47.25">
      <c r="A18" s="1252">
        <v>10</v>
      </c>
      <c r="B18" s="108" t="s">
        <v>39</v>
      </c>
      <c r="C18" s="108" t="s">
        <v>34026</v>
      </c>
      <c r="D18" s="108" t="s">
        <v>40</v>
      </c>
      <c r="E18" s="1465">
        <v>10000000</v>
      </c>
      <c r="F18" s="678" t="s">
        <v>118</v>
      </c>
    </row>
    <row r="19" spans="1:6" s="1462" customFormat="1" ht="31.5">
      <c r="A19" s="1252">
        <v>11</v>
      </c>
      <c r="B19" s="108" t="s">
        <v>41</v>
      </c>
      <c r="C19" s="108" t="s">
        <v>34027</v>
      </c>
      <c r="D19" s="108" t="s">
        <v>40</v>
      </c>
      <c r="E19" s="1465">
        <v>14253930.25</v>
      </c>
      <c r="F19" s="678" t="s">
        <v>118</v>
      </c>
    </row>
    <row r="20" spans="1:6">
      <c r="A20" s="443"/>
      <c r="B20" s="796" t="s">
        <v>15</v>
      </c>
      <c r="C20" s="443"/>
      <c r="D20" s="443"/>
      <c r="E20" s="1466">
        <f>SUM(E6:E19)</f>
        <v>39806602.489999995</v>
      </c>
      <c r="F20" s="443"/>
    </row>
    <row r="21" spans="1:6" ht="78.75" customHeight="1">
      <c r="A21" s="2143" t="s">
        <v>33951</v>
      </c>
      <c r="B21" s="2143"/>
      <c r="C21" s="2143"/>
      <c r="D21" s="2143" t="s">
        <v>172</v>
      </c>
      <c r="E21" s="2143"/>
      <c r="F21" s="2143"/>
    </row>
    <row r="29" spans="1:6">
      <c r="A29" s="2165" t="s">
        <v>11134</v>
      </c>
      <c r="B29" s="2165"/>
      <c r="C29" s="2165"/>
      <c r="D29" s="2165"/>
      <c r="E29" s="2165"/>
      <c r="F29" s="2165"/>
    </row>
    <row r="30" spans="1:6">
      <c r="A30" s="2379" t="s">
        <v>34014</v>
      </c>
      <c r="B30" s="2379"/>
      <c r="C30" s="2379"/>
      <c r="D30" s="2379"/>
      <c r="E30" s="2379"/>
      <c r="F30" s="2379"/>
    </row>
    <row r="31" spans="1:6">
      <c r="A31" s="2165" t="s">
        <v>6436</v>
      </c>
      <c r="B31" s="2165"/>
      <c r="C31" s="2165"/>
      <c r="D31" s="2165"/>
      <c r="E31" s="2165"/>
      <c r="F31" s="2165"/>
    </row>
    <row r="32" spans="1:6">
      <c r="A32" s="46" t="s">
        <v>134</v>
      </c>
      <c r="B32" s="46" t="s">
        <v>135</v>
      </c>
      <c r="C32" s="46" t="s">
        <v>0</v>
      </c>
      <c r="D32" s="46" t="s">
        <v>136</v>
      </c>
      <c r="E32" s="620" t="s">
        <v>11136</v>
      </c>
      <c r="F32" s="135" t="s">
        <v>1646</v>
      </c>
    </row>
    <row r="33" spans="1:6">
      <c r="A33" s="49"/>
      <c r="B33" s="2377" t="s">
        <v>208</v>
      </c>
      <c r="C33" s="2377"/>
      <c r="D33" s="49"/>
      <c r="E33" s="191"/>
      <c r="F33" s="192"/>
    </row>
    <row r="34" spans="1:6" ht="94.5">
      <c r="A34" s="49">
        <v>1</v>
      </c>
      <c r="B34" s="51" t="s">
        <v>1282</v>
      </c>
      <c r="C34" s="51" t="s">
        <v>40046</v>
      </c>
      <c r="D34" s="51" t="s">
        <v>40047</v>
      </c>
      <c r="E34" s="117">
        <v>305000</v>
      </c>
      <c r="F34" s="192" t="s">
        <v>4</v>
      </c>
    </row>
    <row r="35" spans="1:6">
      <c r="A35" s="49"/>
      <c r="B35" s="46" t="s">
        <v>555</v>
      </c>
      <c r="C35" s="49"/>
      <c r="D35" s="49"/>
      <c r="E35" s="191"/>
      <c r="F35" s="192"/>
    </row>
    <row r="36" spans="1:6" ht="94.5">
      <c r="A36" s="49">
        <v>2</v>
      </c>
      <c r="B36" s="102" t="s">
        <v>40048</v>
      </c>
      <c r="C36" s="108" t="s">
        <v>40049</v>
      </c>
      <c r="D36" s="102" t="s">
        <v>41682</v>
      </c>
      <c r="E36" s="222">
        <v>2180817.5099999998</v>
      </c>
      <c r="F36" s="192" t="s">
        <v>4</v>
      </c>
    </row>
    <row r="37" spans="1:6">
      <c r="A37" s="49"/>
      <c r="B37" s="2377" t="s">
        <v>810</v>
      </c>
      <c r="C37" s="2377"/>
      <c r="D37" s="49"/>
      <c r="E37" s="191"/>
      <c r="F37" s="192"/>
    </row>
    <row r="38" spans="1:6" ht="157.5">
      <c r="A38" s="49">
        <v>3</v>
      </c>
      <c r="B38" s="51" t="s">
        <v>40050</v>
      </c>
      <c r="C38" s="51" t="s">
        <v>22989</v>
      </c>
      <c r="D38" s="51" t="s">
        <v>40051</v>
      </c>
      <c r="E38" s="222">
        <v>2900000</v>
      </c>
      <c r="F38" s="192" t="s">
        <v>4</v>
      </c>
    </row>
    <row r="39" spans="1:6" ht="157.5">
      <c r="A39" s="49">
        <v>4</v>
      </c>
      <c r="B39" s="51" t="s">
        <v>40052</v>
      </c>
      <c r="C39" s="51" t="s">
        <v>22991</v>
      </c>
      <c r="D39" s="51" t="s">
        <v>40051</v>
      </c>
      <c r="E39" s="222">
        <v>2900000</v>
      </c>
      <c r="F39" s="192" t="s">
        <v>4</v>
      </c>
    </row>
    <row r="40" spans="1:6" ht="157.5">
      <c r="A40" s="49">
        <v>5</v>
      </c>
      <c r="B40" s="51" t="s">
        <v>40053</v>
      </c>
      <c r="C40" s="51" t="s">
        <v>22993</v>
      </c>
      <c r="D40" s="51" t="s">
        <v>40051</v>
      </c>
      <c r="E40" s="222">
        <v>2900000</v>
      </c>
      <c r="F40" s="192" t="s">
        <v>4</v>
      </c>
    </row>
    <row r="41" spans="1:6" ht="157.5">
      <c r="A41" s="49">
        <v>6</v>
      </c>
      <c r="B41" s="51" t="s">
        <v>40054</v>
      </c>
      <c r="C41" s="51" t="s">
        <v>22995</v>
      </c>
      <c r="D41" s="51" t="s">
        <v>40051</v>
      </c>
      <c r="E41" s="222">
        <v>2900000</v>
      </c>
      <c r="F41" s="192" t="s">
        <v>4</v>
      </c>
    </row>
    <row r="42" spans="1:6" ht="157.5">
      <c r="A42" s="49">
        <v>7</v>
      </c>
      <c r="B42" s="51" t="s">
        <v>40055</v>
      </c>
      <c r="C42" s="51" t="s">
        <v>22997</v>
      </c>
      <c r="D42" s="51" t="s">
        <v>40051</v>
      </c>
      <c r="E42" s="222">
        <v>2900000</v>
      </c>
      <c r="F42" s="192" t="s">
        <v>4</v>
      </c>
    </row>
    <row r="43" spans="1:6" ht="157.5">
      <c r="A43" s="49">
        <v>8</v>
      </c>
      <c r="B43" s="51" t="s">
        <v>40056</v>
      </c>
      <c r="C43" s="51" t="s">
        <v>22999</v>
      </c>
      <c r="D43" s="51" t="s">
        <v>40051</v>
      </c>
      <c r="E43" s="222">
        <v>2900000</v>
      </c>
      <c r="F43" s="192" t="s">
        <v>4</v>
      </c>
    </row>
    <row r="44" spans="1:6" ht="94.5">
      <c r="A44" s="49">
        <v>9</v>
      </c>
      <c r="B44" s="51" t="s">
        <v>40057</v>
      </c>
      <c r="C44" s="51" t="s">
        <v>23001</v>
      </c>
      <c r="D44" s="51" t="s">
        <v>40058</v>
      </c>
      <c r="E44" s="222">
        <v>2700000</v>
      </c>
      <c r="F44" s="192" t="s">
        <v>4</v>
      </c>
    </row>
    <row r="45" spans="1:6" ht="157.5">
      <c r="A45" s="49">
        <v>10</v>
      </c>
      <c r="B45" s="51" t="s">
        <v>40059</v>
      </c>
      <c r="C45" s="51" t="s">
        <v>23003</v>
      </c>
      <c r="D45" s="51" t="s">
        <v>40051</v>
      </c>
      <c r="E45" s="222">
        <v>2900000</v>
      </c>
      <c r="F45" s="192" t="s">
        <v>4</v>
      </c>
    </row>
    <row r="46" spans="1:6" ht="94.5">
      <c r="A46" s="49">
        <v>11</v>
      </c>
      <c r="B46" s="51" t="s">
        <v>40060</v>
      </c>
      <c r="C46" s="51" t="s">
        <v>40061</v>
      </c>
      <c r="D46" s="51" t="s">
        <v>40062</v>
      </c>
      <c r="E46" s="222">
        <v>2600000</v>
      </c>
      <c r="F46" s="192" t="s">
        <v>4</v>
      </c>
    </row>
    <row r="47" spans="1:6" ht="157.5">
      <c r="A47" s="49">
        <v>12</v>
      </c>
      <c r="B47" s="51" t="s">
        <v>40063</v>
      </c>
      <c r="C47" s="51" t="s">
        <v>23007</v>
      </c>
      <c r="D47" s="51" t="s">
        <v>40051</v>
      </c>
      <c r="E47" s="222">
        <v>2900000</v>
      </c>
      <c r="F47" s="192" t="s">
        <v>4</v>
      </c>
    </row>
    <row r="48" spans="1:6" ht="94.5">
      <c r="A48" s="49">
        <v>13</v>
      </c>
      <c r="B48" s="51" t="s">
        <v>40064</v>
      </c>
      <c r="C48" s="51" t="s">
        <v>23010</v>
      </c>
      <c r="D48" s="51" t="s">
        <v>40062</v>
      </c>
      <c r="E48" s="222">
        <v>2600000</v>
      </c>
      <c r="F48" s="192" t="s">
        <v>4</v>
      </c>
    </row>
    <row r="49" spans="1:6" ht="141.75">
      <c r="A49" s="49">
        <v>14</v>
      </c>
      <c r="B49" s="107" t="s">
        <v>40065</v>
      </c>
      <c r="C49" s="107" t="s">
        <v>23012</v>
      </c>
      <c r="D49" s="107" t="s">
        <v>40066</v>
      </c>
      <c r="E49" s="222">
        <v>2500000</v>
      </c>
      <c r="F49" s="192" t="s">
        <v>4</v>
      </c>
    </row>
    <row r="50" spans="1:6" ht="47.25">
      <c r="A50" s="49">
        <v>15</v>
      </c>
      <c r="B50" s="51" t="s">
        <v>40067</v>
      </c>
      <c r="C50" s="51" t="s">
        <v>40068</v>
      </c>
      <c r="D50" s="51" t="s">
        <v>40069</v>
      </c>
      <c r="E50" s="222">
        <v>2400000</v>
      </c>
      <c r="F50" s="192" t="s">
        <v>4</v>
      </c>
    </row>
    <row r="51" spans="1:6" ht="157.5">
      <c r="A51" s="49">
        <v>16</v>
      </c>
      <c r="B51" s="51" t="s">
        <v>40070</v>
      </c>
      <c r="C51" s="51" t="s">
        <v>40071</v>
      </c>
      <c r="D51" s="51" t="s">
        <v>40051</v>
      </c>
      <c r="E51" s="222">
        <v>2900000</v>
      </c>
      <c r="F51" s="192" t="s">
        <v>4</v>
      </c>
    </row>
    <row r="52" spans="1:6" ht="157.5">
      <c r="A52" s="49">
        <v>17</v>
      </c>
      <c r="B52" s="51" t="s">
        <v>40072</v>
      </c>
      <c r="C52" s="51" t="s">
        <v>40073</v>
      </c>
      <c r="D52" s="51" t="s">
        <v>40051</v>
      </c>
      <c r="E52" s="222">
        <v>2900000</v>
      </c>
      <c r="F52" s="192" t="s">
        <v>4</v>
      </c>
    </row>
    <row r="53" spans="1:6" ht="157.5">
      <c r="A53" s="49">
        <v>18</v>
      </c>
      <c r="B53" s="51" t="s">
        <v>40074</v>
      </c>
      <c r="C53" s="51" t="s">
        <v>40075</v>
      </c>
      <c r="D53" s="51" t="s">
        <v>40051</v>
      </c>
      <c r="E53" s="222">
        <v>2900000</v>
      </c>
      <c r="F53" s="192" t="s">
        <v>4</v>
      </c>
    </row>
    <row r="54" spans="1:6" ht="157.5">
      <c r="A54" s="49">
        <v>19</v>
      </c>
      <c r="B54" s="51" t="s">
        <v>40076</v>
      </c>
      <c r="C54" s="51" t="s">
        <v>40077</v>
      </c>
      <c r="D54" s="51" t="s">
        <v>40051</v>
      </c>
      <c r="E54" s="222">
        <v>2900000</v>
      </c>
      <c r="F54" s="192" t="s">
        <v>4</v>
      </c>
    </row>
    <row r="55" spans="1:6" ht="47.25">
      <c r="A55" s="49">
        <v>20</v>
      </c>
      <c r="B55" s="51" t="s">
        <v>40078</v>
      </c>
      <c r="C55" s="51" t="s">
        <v>40079</v>
      </c>
      <c r="D55" s="51" t="s">
        <v>40080</v>
      </c>
      <c r="E55" s="222">
        <v>467638.01</v>
      </c>
      <c r="F55" s="192" t="s">
        <v>4</v>
      </c>
    </row>
    <row r="56" spans="1:6" ht="157.5">
      <c r="A56" s="49">
        <v>21</v>
      </c>
      <c r="B56" s="51" t="s">
        <v>40081</v>
      </c>
      <c r="C56" s="51" t="s">
        <v>40082</v>
      </c>
      <c r="D56" s="51" t="s">
        <v>40337</v>
      </c>
      <c r="E56" s="222">
        <v>2200000</v>
      </c>
      <c r="F56" s="192" t="s">
        <v>118</v>
      </c>
    </row>
    <row r="57" spans="1:6" ht="94.5">
      <c r="A57" s="49">
        <v>22</v>
      </c>
      <c r="B57" s="51" t="s">
        <v>40083</v>
      </c>
      <c r="C57" s="51" t="s">
        <v>40084</v>
      </c>
      <c r="D57" s="51" t="s">
        <v>40062</v>
      </c>
      <c r="E57" s="222">
        <v>2600000</v>
      </c>
      <c r="F57" s="192" t="s">
        <v>4</v>
      </c>
    </row>
    <row r="58" spans="1:6">
      <c r="A58" s="49"/>
      <c r="B58" s="2377" t="s">
        <v>535</v>
      </c>
      <c r="C58" s="2377"/>
      <c r="D58" s="49"/>
      <c r="E58" s="191"/>
      <c r="F58" s="192"/>
    </row>
    <row r="59" spans="1:6" ht="141.75">
      <c r="A59" s="49">
        <v>23</v>
      </c>
      <c r="B59" s="51" t="s">
        <v>40085</v>
      </c>
      <c r="C59" s="51" t="s">
        <v>40086</v>
      </c>
      <c r="D59" s="51" t="s">
        <v>41683</v>
      </c>
      <c r="E59" s="222">
        <v>5200000</v>
      </c>
      <c r="F59" s="192" t="s">
        <v>4</v>
      </c>
    </row>
    <row r="60" spans="1:6" ht="31.5">
      <c r="A60" s="49">
        <v>24</v>
      </c>
      <c r="B60" s="51" t="s">
        <v>40087</v>
      </c>
      <c r="C60" s="51" t="s">
        <v>40088</v>
      </c>
      <c r="D60" s="51" t="s">
        <v>9380</v>
      </c>
      <c r="E60" s="222">
        <v>6500000</v>
      </c>
      <c r="F60" s="192" t="s">
        <v>4</v>
      </c>
    </row>
    <row r="61" spans="1:6">
      <c r="A61" s="49"/>
      <c r="B61" s="46" t="s">
        <v>930</v>
      </c>
      <c r="C61" s="49"/>
      <c r="D61" s="49"/>
      <c r="E61" s="191"/>
      <c r="F61" s="192"/>
    </row>
    <row r="62" spans="1:6" ht="63">
      <c r="A62" s="49">
        <v>25</v>
      </c>
      <c r="B62" s="51" t="s">
        <v>40089</v>
      </c>
      <c r="C62" s="51" t="s">
        <v>40090</v>
      </c>
      <c r="D62" s="1706" t="s">
        <v>40091</v>
      </c>
      <c r="E62" s="110">
        <v>150000</v>
      </c>
      <c r="F62" s="192" t="s">
        <v>4</v>
      </c>
    </row>
    <row r="63" spans="1:6" ht="63">
      <c r="A63" s="49">
        <v>26</v>
      </c>
      <c r="B63" s="51" t="s">
        <v>40092</v>
      </c>
      <c r="C63" s="51" t="s">
        <v>40093</v>
      </c>
      <c r="D63" s="1706" t="s">
        <v>40094</v>
      </c>
      <c r="E63" s="110">
        <v>150000</v>
      </c>
      <c r="F63" s="192" t="s">
        <v>4</v>
      </c>
    </row>
    <row r="64" spans="1:6" ht="31.5">
      <c r="A64" s="49">
        <v>27</v>
      </c>
      <c r="B64" s="51" t="s">
        <v>40095</v>
      </c>
      <c r="C64" s="51" t="s">
        <v>40096</v>
      </c>
      <c r="D64" s="1706" t="s">
        <v>40097</v>
      </c>
      <c r="E64" s="110">
        <v>330817.51</v>
      </c>
      <c r="F64" s="192" t="s">
        <v>4</v>
      </c>
    </row>
    <row r="65" spans="1:6" ht="63">
      <c r="A65" s="49">
        <v>28</v>
      </c>
      <c r="B65" s="51" t="s">
        <v>40098</v>
      </c>
      <c r="C65" s="51" t="s">
        <v>40099</v>
      </c>
      <c r="D65" s="1706" t="s">
        <v>40094</v>
      </c>
      <c r="E65" s="110">
        <v>150000</v>
      </c>
      <c r="F65" s="192" t="s">
        <v>4</v>
      </c>
    </row>
    <row r="66" spans="1:6" ht="63">
      <c r="A66" s="49">
        <v>29</v>
      </c>
      <c r="B66" s="51" t="s">
        <v>40100</v>
      </c>
      <c r="C66" s="51" t="s">
        <v>40101</v>
      </c>
      <c r="D66" s="1706" t="s">
        <v>40094</v>
      </c>
      <c r="E66" s="110">
        <v>150000</v>
      </c>
      <c r="F66" s="192" t="s">
        <v>4</v>
      </c>
    </row>
    <row r="67" spans="1:6" ht="31.5">
      <c r="A67" s="49">
        <v>30</v>
      </c>
      <c r="B67" s="51" t="s">
        <v>40102</v>
      </c>
      <c r="C67" s="51" t="s">
        <v>40103</v>
      </c>
      <c r="D67" s="1706" t="s">
        <v>40097</v>
      </c>
      <c r="E67" s="110">
        <v>300000</v>
      </c>
      <c r="F67" s="192" t="s">
        <v>4</v>
      </c>
    </row>
    <row r="68" spans="1:6" ht="63">
      <c r="A68" s="49">
        <v>31</v>
      </c>
      <c r="B68" s="51" t="s">
        <v>40764</v>
      </c>
      <c r="C68" s="51" t="s">
        <v>40104</v>
      </c>
      <c r="D68" s="1706" t="s">
        <v>40094</v>
      </c>
      <c r="E68" s="110">
        <v>150000</v>
      </c>
      <c r="F68" s="192" t="s">
        <v>4</v>
      </c>
    </row>
    <row r="69" spans="1:6" ht="63">
      <c r="A69" s="49">
        <v>32</v>
      </c>
      <c r="B69" s="51" t="s">
        <v>40105</v>
      </c>
      <c r="C69" s="51" t="s">
        <v>40106</v>
      </c>
      <c r="D69" s="1706" t="s">
        <v>40107</v>
      </c>
      <c r="E69" s="110">
        <v>150000</v>
      </c>
      <c r="F69" s="192" t="s">
        <v>4</v>
      </c>
    </row>
    <row r="70" spans="1:6" ht="63">
      <c r="A70" s="49">
        <v>33</v>
      </c>
      <c r="B70" s="51" t="s">
        <v>40108</v>
      </c>
      <c r="C70" s="51" t="s">
        <v>40109</v>
      </c>
      <c r="D70" s="1706" t="s">
        <v>40091</v>
      </c>
      <c r="E70" s="110">
        <v>150000</v>
      </c>
      <c r="F70" s="192" t="s">
        <v>4</v>
      </c>
    </row>
    <row r="71" spans="1:6" ht="47.25">
      <c r="A71" s="49">
        <v>34</v>
      </c>
      <c r="B71" s="51" t="s">
        <v>40110</v>
      </c>
      <c r="C71" s="51" t="s">
        <v>40111</v>
      </c>
      <c r="D71" s="1706" t="s">
        <v>40112</v>
      </c>
      <c r="E71" s="110">
        <v>500000</v>
      </c>
      <c r="F71" s="192"/>
    </row>
    <row r="72" spans="1:6">
      <c r="A72" s="49"/>
      <c r="B72" s="47" t="s">
        <v>2090</v>
      </c>
      <c r="C72" s="51"/>
      <c r="D72" s="51"/>
      <c r="E72" s="587">
        <f>SUM(E34:E71)</f>
        <v>69234273.030000001</v>
      </c>
      <c r="F72" s="192"/>
    </row>
    <row r="73" spans="1:6" ht="83.25" customHeight="1">
      <c r="A73" s="2143" t="s">
        <v>39556</v>
      </c>
      <c r="B73" s="2143"/>
      <c r="C73" s="2143"/>
      <c r="D73" s="2143" t="s">
        <v>1392</v>
      </c>
      <c r="E73" s="2143"/>
      <c r="F73" s="2143"/>
    </row>
  </sheetData>
  <mergeCells count="15">
    <mergeCell ref="A1:F1"/>
    <mergeCell ref="A2:F2"/>
    <mergeCell ref="A3:F3"/>
    <mergeCell ref="B5:D5"/>
    <mergeCell ref="B11:D11"/>
    <mergeCell ref="A21:C21"/>
    <mergeCell ref="D21:F21"/>
    <mergeCell ref="A29:F29"/>
    <mergeCell ref="A30:F30"/>
    <mergeCell ref="A31:F31"/>
    <mergeCell ref="B33:C33"/>
    <mergeCell ref="B37:C37"/>
    <mergeCell ref="A73:C73"/>
    <mergeCell ref="D73:F73"/>
    <mergeCell ref="B58:C58"/>
  </mergeCells>
  <pageMargins left="0.7" right="0.7" top="0.75" bottom="0.75" header="0.3" footer="0.3"/>
  <pageSetup orientation="landscape" r:id="rId1"/>
  <headerFooter>
    <oddFooter>Page &amp;P of &amp;N</oddFooter>
  </headerFooter>
</worksheet>
</file>

<file path=xl/worksheets/sheet274.xml><?xml version="1.0" encoding="utf-8"?>
<worksheet xmlns="http://schemas.openxmlformats.org/spreadsheetml/2006/main" xmlns:r="http://schemas.openxmlformats.org/officeDocument/2006/relationships">
  <sheetPr>
    <tabColor theme="5" tint="-0.499984740745262"/>
  </sheetPr>
  <dimension ref="A1:X76"/>
  <sheetViews>
    <sheetView workbookViewId="0">
      <selection activeCell="I7" sqref="I7"/>
    </sheetView>
  </sheetViews>
  <sheetFormatPr defaultRowHeight="14.25"/>
  <cols>
    <col min="1" max="1" width="9.140625" style="1769"/>
    <col min="2" max="2" width="14.7109375" style="1782" customWidth="1"/>
    <col min="3" max="3" width="45" style="1769" customWidth="1"/>
    <col min="4" max="4" width="23.5703125" style="1769" customWidth="1"/>
    <col min="5" max="5" width="19.42578125" style="1767" customWidth="1"/>
    <col min="6" max="6" width="10" style="1769" customWidth="1"/>
    <col min="7" max="7" width="16.5703125" style="1769" customWidth="1"/>
    <col min="8" max="8" width="12.7109375" style="1770" bestFit="1" customWidth="1"/>
    <col min="9" max="16384" width="9.140625" style="1769"/>
  </cols>
  <sheetData>
    <row r="1" spans="1:8" s="128" customFormat="1" ht="15.75">
      <c r="A1" s="2149" t="s">
        <v>133</v>
      </c>
      <c r="B1" s="2149"/>
      <c r="C1" s="2149"/>
      <c r="D1" s="2149"/>
      <c r="E1" s="2149"/>
      <c r="F1" s="2149"/>
    </row>
    <row r="2" spans="1:8" s="128" customFormat="1" ht="15.75">
      <c r="A2" s="2149" t="s">
        <v>42100</v>
      </c>
      <c r="B2" s="2149"/>
      <c r="C2" s="2149"/>
      <c r="D2" s="2149"/>
      <c r="E2" s="2149"/>
      <c r="F2" s="2149"/>
    </row>
    <row r="3" spans="1:8" s="128" customFormat="1" ht="15.75">
      <c r="A3" s="2164" t="s">
        <v>140</v>
      </c>
      <c r="B3" s="2149"/>
      <c r="C3" s="2149"/>
      <c r="D3" s="2149"/>
      <c r="E3" s="2149"/>
      <c r="F3" s="2149"/>
    </row>
    <row r="4" spans="1:8" s="128" customFormat="1" ht="31.5">
      <c r="A4" s="421" t="s">
        <v>134</v>
      </c>
      <c r="B4" s="112" t="s">
        <v>135</v>
      </c>
      <c r="C4" s="112" t="s">
        <v>0</v>
      </c>
      <c r="D4" s="112" t="s">
        <v>1487</v>
      </c>
      <c r="E4" s="4" t="s">
        <v>137</v>
      </c>
      <c r="F4" s="114" t="s">
        <v>138</v>
      </c>
    </row>
    <row r="5" spans="1:8" s="128" customFormat="1" ht="15.75">
      <c r="A5" s="58"/>
      <c r="B5" s="2166" t="s">
        <v>139</v>
      </c>
      <c r="C5" s="2166"/>
      <c r="D5" s="2166"/>
      <c r="E5" s="4"/>
      <c r="F5" s="47"/>
    </row>
    <row r="6" spans="1:8" s="822" customFormat="1" ht="31.5">
      <c r="A6" s="59">
        <v>1</v>
      </c>
      <c r="B6" s="60" t="s">
        <v>464</v>
      </c>
      <c r="C6" s="60" t="s">
        <v>42106</v>
      </c>
      <c r="D6" s="60" t="s">
        <v>3</v>
      </c>
      <c r="E6" s="142">
        <v>1600000</v>
      </c>
      <c r="F6" s="70" t="s">
        <v>2586</v>
      </c>
    </row>
    <row r="7" spans="1:8" s="1767" customFormat="1" ht="94.5">
      <c r="A7" s="70">
        <v>2</v>
      </c>
      <c r="B7" s="60" t="s">
        <v>5</v>
      </c>
      <c r="C7" s="60" t="s">
        <v>41838</v>
      </c>
      <c r="D7" s="60" t="s">
        <v>240</v>
      </c>
      <c r="E7" s="1422">
        <v>2698112</v>
      </c>
      <c r="F7" s="70" t="s">
        <v>2586</v>
      </c>
      <c r="H7" s="1768"/>
    </row>
    <row r="8" spans="1:8" s="1767" customFormat="1" ht="31.5">
      <c r="A8" s="59">
        <v>3</v>
      </c>
      <c r="B8" s="60" t="s">
        <v>7</v>
      </c>
      <c r="C8" s="60" t="s">
        <v>41839</v>
      </c>
      <c r="D8" s="60" t="s">
        <v>9</v>
      </c>
      <c r="E8" s="1422">
        <v>50000</v>
      </c>
      <c r="F8" s="70" t="s">
        <v>2586</v>
      </c>
      <c r="H8" s="1768"/>
    </row>
    <row r="9" spans="1:8" s="1767" customFormat="1" ht="31.5">
      <c r="A9" s="70">
        <v>4</v>
      </c>
      <c r="B9" s="60" t="s">
        <v>10</v>
      </c>
      <c r="C9" s="60" t="s">
        <v>41840</v>
      </c>
      <c r="D9" s="60" t="s">
        <v>175</v>
      </c>
      <c r="E9" s="1422">
        <v>50000</v>
      </c>
      <c r="F9" s="70" t="s">
        <v>2586</v>
      </c>
      <c r="H9" s="1768"/>
    </row>
    <row r="10" spans="1:8" s="1767" customFormat="1" ht="47.25">
      <c r="A10" s="59">
        <v>5</v>
      </c>
      <c r="B10" s="60" t="s">
        <v>12</v>
      </c>
      <c r="C10" s="60" t="s">
        <v>41841</v>
      </c>
      <c r="D10" s="60" t="s">
        <v>14</v>
      </c>
      <c r="E10" s="1422">
        <v>1800000</v>
      </c>
      <c r="F10" s="70" t="s">
        <v>2586</v>
      </c>
      <c r="H10" s="1768"/>
    </row>
    <row r="11" spans="1:8" ht="15.75">
      <c r="A11" s="1252"/>
      <c r="B11" s="2585" t="s">
        <v>41842</v>
      </c>
      <c r="C11" s="2586"/>
      <c r="D11" s="1783"/>
      <c r="E11" s="156"/>
      <c r="F11" s="1783"/>
    </row>
    <row r="12" spans="1:8" ht="78.75">
      <c r="A12" s="1252">
        <v>6</v>
      </c>
      <c r="B12" s="75" t="s">
        <v>5</v>
      </c>
      <c r="C12" s="75" t="s">
        <v>41843</v>
      </c>
      <c r="D12" s="75" t="s">
        <v>242</v>
      </c>
      <c r="E12" s="1422">
        <v>1250000</v>
      </c>
      <c r="F12" s="1252" t="s">
        <v>2586</v>
      </c>
    </row>
    <row r="13" spans="1:8" ht="47.25">
      <c r="A13" s="1252">
        <v>7</v>
      </c>
      <c r="B13" s="75" t="s">
        <v>12</v>
      </c>
      <c r="C13" s="75" t="s">
        <v>41844</v>
      </c>
      <c r="D13" s="75" t="s">
        <v>14</v>
      </c>
      <c r="E13" s="1422">
        <v>949056</v>
      </c>
      <c r="F13" s="1252" t="s">
        <v>2586</v>
      </c>
    </row>
    <row r="14" spans="1:8" ht="63">
      <c r="A14" s="1252">
        <v>8</v>
      </c>
      <c r="B14" s="75" t="s">
        <v>3587</v>
      </c>
      <c r="C14" s="75" t="s">
        <v>41845</v>
      </c>
      <c r="D14" s="75" t="s">
        <v>1736</v>
      </c>
      <c r="E14" s="1422">
        <v>900000</v>
      </c>
      <c r="F14" s="1252" t="s">
        <v>2586</v>
      </c>
      <c r="G14" s="1778"/>
    </row>
    <row r="15" spans="1:8" ht="15.75">
      <c r="A15" s="1252"/>
      <c r="B15" s="2577" t="s">
        <v>207</v>
      </c>
      <c r="C15" s="2580"/>
      <c r="D15" s="75"/>
      <c r="E15" s="146"/>
      <c r="F15" s="1252"/>
      <c r="G15" s="1778"/>
    </row>
    <row r="16" spans="1:8" ht="78.75">
      <c r="A16" s="1252">
        <v>9</v>
      </c>
      <c r="B16" s="75" t="s">
        <v>475</v>
      </c>
      <c r="C16" s="75" t="s">
        <v>41846</v>
      </c>
      <c r="D16" s="75" t="s">
        <v>196</v>
      </c>
      <c r="E16" s="1422">
        <v>5738993</v>
      </c>
      <c r="F16" s="1252" t="s">
        <v>2586</v>
      </c>
    </row>
    <row r="17" spans="1:7" ht="15.75">
      <c r="A17" s="1252"/>
      <c r="B17" s="2577" t="s">
        <v>593</v>
      </c>
      <c r="C17" s="2580"/>
      <c r="D17" s="75"/>
      <c r="E17" s="146"/>
      <c r="F17" s="1252"/>
    </row>
    <row r="18" spans="1:7" ht="47.25">
      <c r="A18" s="1252">
        <v>10</v>
      </c>
      <c r="B18" s="75" t="s">
        <v>41847</v>
      </c>
      <c r="C18" s="75" t="s">
        <v>41848</v>
      </c>
      <c r="D18" s="60" t="s">
        <v>42101</v>
      </c>
      <c r="E18" s="1422">
        <v>2900000</v>
      </c>
      <c r="F18" s="1252" t="s">
        <v>4</v>
      </c>
    </row>
    <row r="19" spans="1:7" ht="47.25">
      <c r="A19" s="1252">
        <v>11</v>
      </c>
      <c r="B19" s="75" t="s">
        <v>16284</v>
      </c>
      <c r="C19" s="75" t="s">
        <v>41849</v>
      </c>
      <c r="D19" s="75" t="s">
        <v>23440</v>
      </c>
      <c r="E19" s="1422">
        <v>12925640.52</v>
      </c>
      <c r="F19" s="1252" t="s">
        <v>2586</v>
      </c>
      <c r="G19" s="1778"/>
    </row>
    <row r="20" spans="1:7" ht="47.25">
      <c r="A20" s="1252">
        <v>12</v>
      </c>
      <c r="B20" s="75" t="s">
        <v>16287</v>
      </c>
      <c r="C20" s="75" t="s">
        <v>41850</v>
      </c>
      <c r="D20" s="75" t="s">
        <v>1444</v>
      </c>
      <c r="E20" s="1422">
        <v>10000000</v>
      </c>
      <c r="F20" s="1252" t="s">
        <v>2586</v>
      </c>
    </row>
    <row r="21" spans="1:7" ht="15.75">
      <c r="A21" s="1252"/>
      <c r="B21" s="1880"/>
      <c r="C21" s="1508"/>
      <c r="D21" s="75"/>
      <c r="E21" s="1422">
        <f>SUM(E6:E20)</f>
        <v>40861801.519999996</v>
      </c>
      <c r="F21" s="1252"/>
    </row>
    <row r="22" spans="1:7" ht="15.75">
      <c r="A22" s="1252"/>
      <c r="B22" s="1880"/>
      <c r="C22" s="1508"/>
      <c r="D22" s="75"/>
      <c r="E22" s="1422"/>
      <c r="F22" s="1252"/>
    </row>
    <row r="23" spans="1:7" ht="15.75">
      <c r="A23" s="1252"/>
      <c r="B23" s="1880"/>
      <c r="C23" s="1508"/>
      <c r="D23" s="75"/>
      <c r="E23" s="1422"/>
      <c r="F23" s="1252"/>
    </row>
    <row r="24" spans="1:7" ht="15.75">
      <c r="A24" s="1252"/>
      <c r="B24" s="1880"/>
      <c r="C24" s="1508"/>
      <c r="D24" s="75"/>
      <c r="E24" s="1422"/>
      <c r="F24" s="1252"/>
    </row>
    <row r="25" spans="1:7" ht="15.75">
      <c r="A25" s="1252"/>
      <c r="B25" s="1880"/>
      <c r="C25" s="1508"/>
      <c r="D25" s="75"/>
      <c r="E25" s="1422"/>
      <c r="F25" s="1252"/>
    </row>
    <row r="26" spans="1:7" ht="15.75">
      <c r="A26" s="1252"/>
      <c r="B26" s="1880"/>
      <c r="C26" s="1508"/>
      <c r="D26" s="75"/>
      <c r="E26" s="1422"/>
      <c r="F26" s="1252"/>
    </row>
    <row r="27" spans="1:7" ht="15.75">
      <c r="A27" s="1252"/>
      <c r="B27" s="1880"/>
      <c r="C27" s="1508"/>
      <c r="D27" s="75"/>
      <c r="E27" s="1422"/>
      <c r="F27" s="1252"/>
    </row>
    <row r="28" spans="1:7" ht="15.75">
      <c r="A28" s="1252"/>
      <c r="B28" s="1880"/>
      <c r="C28" s="1508"/>
      <c r="D28" s="75"/>
      <c r="E28" s="1422"/>
      <c r="F28" s="1252"/>
    </row>
    <row r="29" spans="1:7" ht="15.75">
      <c r="A29" s="1252"/>
      <c r="B29" s="1880"/>
      <c r="C29" s="1508"/>
      <c r="D29" s="75"/>
      <c r="E29" s="1422"/>
      <c r="F29" s="1252"/>
    </row>
    <row r="30" spans="1:7" ht="15.75">
      <c r="A30" s="1252"/>
      <c r="B30" s="1880"/>
      <c r="C30" s="1508"/>
      <c r="D30" s="75"/>
      <c r="E30" s="1422"/>
      <c r="F30" s="1252"/>
    </row>
    <row r="31" spans="1:7" ht="15.75">
      <c r="A31" s="2149" t="s">
        <v>133</v>
      </c>
      <c r="B31" s="2149"/>
      <c r="C31" s="2149"/>
      <c r="D31" s="2149"/>
      <c r="E31" s="2149"/>
      <c r="F31" s="2149"/>
    </row>
    <row r="32" spans="1:7" ht="15.75">
      <c r="A32" s="2149" t="s">
        <v>42100</v>
      </c>
      <c r="B32" s="2149"/>
      <c r="C32" s="2149"/>
      <c r="D32" s="2149"/>
      <c r="E32" s="2149"/>
      <c r="F32" s="2149"/>
    </row>
    <row r="33" spans="1:24" ht="15.75">
      <c r="A33" s="2164" t="s">
        <v>140</v>
      </c>
      <c r="B33" s="2149"/>
      <c r="C33" s="2149"/>
      <c r="D33" s="2149"/>
      <c r="E33" s="2149"/>
      <c r="F33" s="2149"/>
    </row>
    <row r="34" spans="1:24" ht="31.5">
      <c r="A34" s="421" t="s">
        <v>134</v>
      </c>
      <c r="B34" s="112" t="s">
        <v>135</v>
      </c>
      <c r="C34" s="112" t="s">
        <v>0</v>
      </c>
      <c r="D34" s="112" t="s">
        <v>1487</v>
      </c>
      <c r="E34" s="4" t="s">
        <v>137</v>
      </c>
      <c r="F34" s="114" t="s">
        <v>138</v>
      </c>
    </row>
    <row r="35" spans="1:24" ht="15.75">
      <c r="A35" s="1252"/>
      <c r="B35" s="2577" t="s">
        <v>555</v>
      </c>
      <c r="C35" s="2580"/>
      <c r="D35" s="1252"/>
      <c r="E35" s="1045"/>
      <c r="F35" s="1783"/>
    </row>
    <row r="36" spans="1:24" ht="173.25">
      <c r="A36" s="1252">
        <v>1</v>
      </c>
      <c r="B36" s="75" t="s">
        <v>247</v>
      </c>
      <c r="C36" s="75" t="s">
        <v>41851</v>
      </c>
      <c r="D36" s="75" t="s">
        <v>42102</v>
      </c>
      <c r="E36" s="1422">
        <v>2066037</v>
      </c>
      <c r="F36" s="1252" t="s">
        <v>2586</v>
      </c>
    </row>
    <row r="37" spans="1:24" s="1781" customFormat="1" ht="15.75">
      <c r="A37" s="1783"/>
      <c r="B37" s="682" t="s">
        <v>3278</v>
      </c>
      <c r="C37" s="1783"/>
      <c r="D37" s="1783"/>
      <c r="E37" s="156"/>
      <c r="F37" s="1783"/>
      <c r="G37" s="1779"/>
      <c r="H37" s="1780"/>
      <c r="I37" s="1779"/>
      <c r="J37" s="1779"/>
      <c r="K37" s="1779"/>
      <c r="L37" s="1779"/>
      <c r="M37" s="1779"/>
      <c r="N37" s="1779"/>
      <c r="O37" s="1779"/>
      <c r="P37" s="1779"/>
      <c r="Q37" s="1779"/>
      <c r="R37" s="1779"/>
      <c r="S37" s="1779"/>
      <c r="T37" s="1779"/>
      <c r="U37" s="1779"/>
      <c r="V37" s="1779"/>
      <c r="W37" s="1779"/>
      <c r="X37" s="1779"/>
    </row>
    <row r="38" spans="1:24" ht="157.5">
      <c r="A38" s="1252">
        <v>2</v>
      </c>
      <c r="B38" s="108" t="s">
        <v>41853</v>
      </c>
      <c r="C38" s="75" t="s">
        <v>41854</v>
      </c>
      <c r="D38" s="690" t="s">
        <v>43306</v>
      </c>
      <c r="E38" s="153">
        <v>3000000</v>
      </c>
      <c r="F38" s="1252" t="s">
        <v>4</v>
      </c>
    </row>
    <row r="39" spans="1:24" ht="47.25">
      <c r="A39" s="1252">
        <v>3</v>
      </c>
      <c r="B39" s="102" t="s">
        <v>41855</v>
      </c>
      <c r="C39" s="75" t="s">
        <v>41856</v>
      </c>
      <c r="D39" s="102" t="s">
        <v>41857</v>
      </c>
      <c r="E39" s="359">
        <v>3400000</v>
      </c>
      <c r="F39" s="1252" t="s">
        <v>4</v>
      </c>
    </row>
    <row r="40" spans="1:24" ht="157.5">
      <c r="A40" s="1252">
        <v>4</v>
      </c>
      <c r="B40" s="75" t="s">
        <v>41858</v>
      </c>
      <c r="C40" s="75" t="s">
        <v>41859</v>
      </c>
      <c r="D40" s="1879" t="s">
        <v>43307</v>
      </c>
      <c r="E40" s="153">
        <v>3000000</v>
      </c>
      <c r="F40" s="1252" t="s">
        <v>4</v>
      </c>
    </row>
    <row r="41" spans="1:24" ht="15.75">
      <c r="A41" s="1252"/>
      <c r="B41" s="2452" t="s">
        <v>8382</v>
      </c>
      <c r="C41" s="2453"/>
      <c r="D41" s="1252"/>
      <c r="E41" s="70"/>
      <c r="F41" s="1783"/>
    </row>
    <row r="42" spans="1:24" ht="63">
      <c r="A42" s="1252">
        <v>5</v>
      </c>
      <c r="B42" s="108" t="s">
        <v>41860</v>
      </c>
      <c r="C42" s="75" t="s">
        <v>41854</v>
      </c>
      <c r="D42" s="1879" t="s">
        <v>43312</v>
      </c>
      <c r="E42" s="153">
        <v>2500000</v>
      </c>
      <c r="F42" s="1252" t="s">
        <v>4</v>
      </c>
    </row>
    <row r="43" spans="1:24" ht="78.75">
      <c r="A43" s="1252">
        <v>6</v>
      </c>
      <c r="B43" s="108" t="s">
        <v>41861</v>
      </c>
      <c r="C43" s="75" t="s">
        <v>41856</v>
      </c>
      <c r="D43" s="108" t="s">
        <v>42107</v>
      </c>
      <c r="E43" s="153">
        <v>2600000</v>
      </c>
      <c r="F43" s="1252" t="s">
        <v>4</v>
      </c>
    </row>
    <row r="44" spans="1:24" ht="63">
      <c r="A44" s="1252">
        <v>7</v>
      </c>
      <c r="B44" s="108" t="s">
        <v>41862</v>
      </c>
      <c r="C44" s="75" t="s">
        <v>41859</v>
      </c>
      <c r="D44" s="326" t="s">
        <v>43308</v>
      </c>
      <c r="E44" s="153">
        <v>2600000</v>
      </c>
      <c r="F44" s="1252" t="s">
        <v>4</v>
      </c>
    </row>
    <row r="45" spans="1:24" ht="47.25">
      <c r="A45" s="1252">
        <v>8</v>
      </c>
      <c r="B45" s="108" t="s">
        <v>41863</v>
      </c>
      <c r="C45" s="75" t="s">
        <v>41864</v>
      </c>
      <c r="D45" s="108" t="s">
        <v>41865</v>
      </c>
      <c r="E45" s="153">
        <v>2500000</v>
      </c>
      <c r="F45" s="1252" t="s">
        <v>4</v>
      </c>
    </row>
    <row r="46" spans="1:24" ht="78.75">
      <c r="A46" s="1252">
        <v>9</v>
      </c>
      <c r="B46" s="108" t="s">
        <v>41866</v>
      </c>
      <c r="C46" s="75" t="s">
        <v>41867</v>
      </c>
      <c r="D46" s="337" t="s">
        <v>42108</v>
      </c>
      <c r="E46" s="153">
        <v>2600000</v>
      </c>
      <c r="F46" s="1252" t="s">
        <v>4</v>
      </c>
    </row>
    <row r="47" spans="1:24" ht="78.75">
      <c r="A47" s="1252">
        <v>10</v>
      </c>
      <c r="B47" s="108" t="s">
        <v>41868</v>
      </c>
      <c r="C47" s="75" t="s">
        <v>41869</v>
      </c>
      <c r="D47" s="108" t="s">
        <v>42109</v>
      </c>
      <c r="E47" s="153">
        <v>2700000</v>
      </c>
      <c r="F47" s="1252" t="s">
        <v>4</v>
      </c>
    </row>
    <row r="48" spans="1:24" ht="63">
      <c r="A48" s="1252">
        <v>11</v>
      </c>
      <c r="B48" s="108" t="s">
        <v>41870</v>
      </c>
      <c r="C48" s="75" t="s">
        <v>41871</v>
      </c>
      <c r="D48" s="108" t="s">
        <v>42103</v>
      </c>
      <c r="E48" s="153">
        <v>2700000</v>
      </c>
      <c r="F48" s="1252" t="s">
        <v>4</v>
      </c>
    </row>
    <row r="49" spans="1:6" ht="94.5">
      <c r="A49" s="1252">
        <v>12</v>
      </c>
      <c r="B49" s="108" t="s">
        <v>41872</v>
      </c>
      <c r="C49" s="75" t="s">
        <v>41873</v>
      </c>
      <c r="D49" s="108" t="s">
        <v>41874</v>
      </c>
      <c r="E49" s="153">
        <v>1500000</v>
      </c>
      <c r="F49" s="1252" t="s">
        <v>118</v>
      </c>
    </row>
    <row r="50" spans="1:6" ht="63">
      <c r="A50" s="1252">
        <v>13</v>
      </c>
      <c r="B50" s="108" t="s">
        <v>41875</v>
      </c>
      <c r="C50" s="75" t="s">
        <v>41876</v>
      </c>
      <c r="D50" s="108" t="s">
        <v>41877</v>
      </c>
      <c r="E50" s="153">
        <v>2500000</v>
      </c>
      <c r="F50" s="1252" t="s">
        <v>4</v>
      </c>
    </row>
    <row r="51" spans="1:6" ht="63">
      <c r="A51" s="1252">
        <v>14</v>
      </c>
      <c r="B51" s="108" t="s">
        <v>41878</v>
      </c>
      <c r="C51" s="75" t="s">
        <v>41879</v>
      </c>
      <c r="D51" s="1879" t="s">
        <v>43313</v>
      </c>
      <c r="E51" s="153">
        <v>2500000</v>
      </c>
      <c r="F51" s="1252" t="s">
        <v>4</v>
      </c>
    </row>
    <row r="52" spans="1:6" ht="63">
      <c r="A52" s="1252">
        <v>15</v>
      </c>
      <c r="B52" s="108" t="s">
        <v>41880</v>
      </c>
      <c r="C52" s="75" t="s">
        <v>41881</v>
      </c>
      <c r="D52" s="337" t="s">
        <v>42104</v>
      </c>
      <c r="E52" s="153">
        <v>2600000</v>
      </c>
      <c r="F52" s="1252" t="s">
        <v>4</v>
      </c>
    </row>
    <row r="53" spans="1:6" ht="47.25">
      <c r="A53" s="1252">
        <v>16</v>
      </c>
      <c r="B53" s="108" t="s">
        <v>41882</v>
      </c>
      <c r="C53" s="75" t="s">
        <v>41883</v>
      </c>
      <c r="D53" s="147" t="s">
        <v>1256</v>
      </c>
      <c r="E53" s="153">
        <v>1500000</v>
      </c>
      <c r="F53" s="1252" t="s">
        <v>4</v>
      </c>
    </row>
    <row r="54" spans="1:6" ht="63">
      <c r="A54" s="1252">
        <v>17</v>
      </c>
      <c r="B54" s="108" t="s">
        <v>41884</v>
      </c>
      <c r="C54" s="75" t="s">
        <v>41885</v>
      </c>
      <c r="D54" s="108" t="s">
        <v>42105</v>
      </c>
      <c r="E54" s="153">
        <v>2800000</v>
      </c>
      <c r="F54" s="1252" t="s">
        <v>4</v>
      </c>
    </row>
    <row r="55" spans="1:6" ht="47.25">
      <c r="A55" s="1252">
        <v>18</v>
      </c>
      <c r="B55" s="108" t="s">
        <v>41886</v>
      </c>
      <c r="C55" s="75" t="s">
        <v>41887</v>
      </c>
      <c r="D55" s="108" t="s">
        <v>41888</v>
      </c>
      <c r="E55" s="153">
        <v>2600000</v>
      </c>
      <c r="F55" s="1252" t="s">
        <v>4</v>
      </c>
    </row>
    <row r="56" spans="1:6" ht="63">
      <c r="A56" s="1252">
        <v>19</v>
      </c>
      <c r="B56" s="108" t="s">
        <v>41889</v>
      </c>
      <c r="C56" s="75" t="s">
        <v>41890</v>
      </c>
      <c r="D56" s="690" t="s">
        <v>43309</v>
      </c>
      <c r="E56" s="153">
        <v>2600000</v>
      </c>
      <c r="F56" s="1252" t="s">
        <v>4</v>
      </c>
    </row>
    <row r="57" spans="1:6" ht="63">
      <c r="A57" s="1252">
        <v>20</v>
      </c>
      <c r="B57" s="108" t="s">
        <v>41891</v>
      </c>
      <c r="C57" s="75" t="s">
        <v>41892</v>
      </c>
      <c r="D57" s="690" t="s">
        <v>43310</v>
      </c>
      <c r="E57" s="153">
        <v>2600000</v>
      </c>
      <c r="F57" s="1252" t="s">
        <v>4</v>
      </c>
    </row>
    <row r="58" spans="1:6" ht="63">
      <c r="A58" s="1252">
        <v>21</v>
      </c>
      <c r="B58" s="108" t="s">
        <v>41893</v>
      </c>
      <c r="C58" s="75" t="s">
        <v>41894</v>
      </c>
      <c r="D58" s="1879" t="s">
        <v>43314</v>
      </c>
      <c r="E58" s="153">
        <v>2500000</v>
      </c>
      <c r="F58" s="1252" t="s">
        <v>4</v>
      </c>
    </row>
    <row r="59" spans="1:6" ht="15.75">
      <c r="A59" s="1252"/>
      <c r="B59" s="2452" t="s">
        <v>13035</v>
      </c>
      <c r="C59" s="2453"/>
      <c r="D59" s="1784"/>
      <c r="E59" s="156"/>
      <c r="F59" s="1783"/>
    </row>
    <row r="60" spans="1:6" ht="47.25">
      <c r="A60" s="1252">
        <v>22</v>
      </c>
      <c r="B60" s="108" t="s">
        <v>41895</v>
      </c>
      <c r="C60" s="75" t="s">
        <v>41896</v>
      </c>
      <c r="D60" s="108" t="s">
        <v>41888</v>
      </c>
      <c r="E60" s="153">
        <v>2700000</v>
      </c>
      <c r="F60" s="1252" t="s">
        <v>4</v>
      </c>
    </row>
    <row r="61" spans="1:6" ht="63">
      <c r="A61" s="1252">
        <v>23</v>
      </c>
      <c r="B61" s="108" t="s">
        <v>41897</v>
      </c>
      <c r="C61" s="75" t="s">
        <v>41898</v>
      </c>
      <c r="D61" s="108" t="s">
        <v>41899</v>
      </c>
      <c r="E61" s="153">
        <v>3047000</v>
      </c>
      <c r="F61" s="1252" t="s">
        <v>4</v>
      </c>
    </row>
    <row r="62" spans="1:6" ht="47.25">
      <c r="A62" s="1252">
        <v>24</v>
      </c>
      <c r="B62" s="108" t="s">
        <v>41900</v>
      </c>
      <c r="C62" s="75" t="s">
        <v>41901</v>
      </c>
      <c r="D62" s="690" t="s">
        <v>43311</v>
      </c>
      <c r="E62" s="153">
        <v>7000000</v>
      </c>
      <c r="F62" s="1252" t="s">
        <v>4</v>
      </c>
    </row>
    <row r="63" spans="1:6" ht="15.75">
      <c r="A63" s="1252"/>
      <c r="B63" s="682" t="s">
        <v>43315</v>
      </c>
      <c r="C63" s="1252"/>
      <c r="D63" s="1252"/>
      <c r="E63" s="1045">
        <f>SUM(E36:E62)</f>
        <v>66113037</v>
      </c>
      <c r="F63" s="1783"/>
    </row>
    <row r="64" spans="1:6" ht="90" customHeight="1">
      <c r="A64" s="2143" t="s">
        <v>42136</v>
      </c>
      <c r="B64" s="2143"/>
      <c r="C64" s="2143"/>
      <c r="D64" s="2143" t="s">
        <v>1392</v>
      </c>
      <c r="E64" s="2143"/>
      <c r="F64" s="2143"/>
    </row>
    <row r="65" spans="1:6">
      <c r="E65" s="1768"/>
    </row>
    <row r="66" spans="1:6">
      <c r="E66" s="1768"/>
    </row>
    <row r="67" spans="1:6">
      <c r="E67" s="1768"/>
    </row>
    <row r="68" spans="1:6">
      <c r="E68" s="1768"/>
    </row>
    <row r="72" spans="1:6" ht="15.75">
      <c r="A72" s="1252"/>
      <c r="B72" s="2577" t="s">
        <v>930</v>
      </c>
      <c r="C72" s="2580"/>
      <c r="D72" s="1783"/>
      <c r="E72" s="1045"/>
      <c r="F72" s="1783"/>
    </row>
    <row r="73" spans="1:6" ht="173.25">
      <c r="A73" s="1252">
        <v>14</v>
      </c>
      <c r="B73" s="75" t="s">
        <v>581</v>
      </c>
      <c r="C73" s="75" t="s">
        <v>41852</v>
      </c>
      <c r="D73" s="97" t="s">
        <v>42110</v>
      </c>
      <c r="E73" s="1422">
        <v>2066037</v>
      </c>
      <c r="F73" s="1252" t="s">
        <v>2586</v>
      </c>
    </row>
    <row r="76" spans="1:6">
      <c r="E76" s="1881">
        <f>E73+E63+E21</f>
        <v>109040875.52</v>
      </c>
    </row>
  </sheetData>
  <mergeCells count="16">
    <mergeCell ref="B72:C72"/>
    <mergeCell ref="A31:F31"/>
    <mergeCell ref="A32:F32"/>
    <mergeCell ref="A33:F33"/>
    <mergeCell ref="A1:F1"/>
    <mergeCell ref="A2:F2"/>
    <mergeCell ref="A3:F3"/>
    <mergeCell ref="B5:D5"/>
    <mergeCell ref="B11:C11"/>
    <mergeCell ref="B15:C15"/>
    <mergeCell ref="A64:C64"/>
    <mergeCell ref="D64:F64"/>
    <mergeCell ref="B41:C41"/>
    <mergeCell ref="B59:C59"/>
    <mergeCell ref="B17:C17"/>
    <mergeCell ref="B35:C35"/>
  </mergeCells>
  <pageMargins left="0.7" right="0.7" top="0.75" bottom="0.75" header="0.3" footer="0.3"/>
  <pageSetup orientation="landscape" r:id="rId1"/>
</worksheet>
</file>

<file path=xl/worksheets/sheet275.xml><?xml version="1.0" encoding="utf-8"?>
<worksheet xmlns="http://schemas.openxmlformats.org/spreadsheetml/2006/main" xmlns:r="http://schemas.openxmlformats.org/officeDocument/2006/relationships">
  <sheetPr>
    <tabColor theme="5" tint="-0.499984740745262"/>
  </sheetPr>
  <dimension ref="A1:G96"/>
  <sheetViews>
    <sheetView topLeftCell="A85" zoomScale="98" zoomScaleNormal="98" workbookViewId="0">
      <selection activeCell="F89" sqref="F89"/>
    </sheetView>
  </sheetViews>
  <sheetFormatPr defaultRowHeight="15.75"/>
  <cols>
    <col min="1" max="1" width="7" style="1820" customWidth="1"/>
    <col min="2" max="2" width="18.42578125" style="1849" customWidth="1"/>
    <col min="3" max="3" width="42.7109375" style="1849" customWidth="1"/>
    <col min="4" max="4" width="41.5703125" style="1849" customWidth="1"/>
    <col min="5" max="5" width="20.42578125" style="1849" customWidth="1"/>
    <col min="6" max="6" width="11.28515625" style="1849" customWidth="1"/>
    <col min="7" max="7" width="12.42578125" style="1849" customWidth="1"/>
    <col min="8" max="16384" width="9.140625" style="1849"/>
  </cols>
  <sheetData>
    <row r="1" spans="1:6" s="1912" customFormat="1" ht="18.95" customHeight="1">
      <c r="A1" s="2164" t="s">
        <v>133</v>
      </c>
      <c r="B1" s="2164"/>
      <c r="C1" s="2164"/>
      <c r="D1" s="2164"/>
      <c r="E1" s="2164"/>
      <c r="F1" s="2164"/>
    </row>
    <row r="2" spans="1:6" s="1912" customFormat="1" ht="18.95" customHeight="1">
      <c r="A2" s="2164" t="s">
        <v>32683</v>
      </c>
      <c r="B2" s="2164"/>
      <c r="C2" s="2164"/>
      <c r="D2" s="2164"/>
      <c r="E2" s="2164"/>
      <c r="F2" s="2164"/>
    </row>
    <row r="3" spans="1:6" s="1912" customFormat="1" ht="18.600000000000001" customHeight="1">
      <c r="A3" s="2164" t="s">
        <v>140</v>
      </c>
      <c r="B3" s="2164"/>
      <c r="C3" s="2164"/>
      <c r="D3" s="2164"/>
      <c r="E3" s="2164"/>
      <c r="F3" s="2164"/>
    </row>
    <row r="4" spans="1:6" s="1912" customFormat="1" ht="23.25" customHeight="1">
      <c r="A4" s="762" t="s">
        <v>134</v>
      </c>
      <c r="B4" s="280" t="s">
        <v>676</v>
      </c>
      <c r="C4" s="762" t="s">
        <v>463</v>
      </c>
      <c r="D4" s="762" t="s">
        <v>788</v>
      </c>
      <c r="E4" s="762" t="s">
        <v>3371</v>
      </c>
      <c r="F4" s="762" t="s">
        <v>677</v>
      </c>
    </row>
    <row r="5" spans="1:6" s="1912" customFormat="1" ht="18.95" customHeight="1">
      <c r="A5" s="325"/>
      <c r="B5" s="2168" t="s">
        <v>139</v>
      </c>
      <c r="C5" s="2168"/>
      <c r="D5" s="2168"/>
      <c r="E5" s="326"/>
      <c r="F5" s="326"/>
    </row>
    <row r="6" spans="1:6" ht="31.5">
      <c r="A6" s="1989">
        <v>1</v>
      </c>
      <c r="B6" s="333" t="s">
        <v>464</v>
      </c>
      <c r="C6" s="333" t="s">
        <v>32684</v>
      </c>
      <c r="D6" s="333" t="s">
        <v>239</v>
      </c>
      <c r="E6" s="1990">
        <v>2400000</v>
      </c>
      <c r="F6" s="84" t="s">
        <v>583</v>
      </c>
    </row>
    <row r="7" spans="1:6" ht="47.25">
      <c r="A7" s="1989">
        <v>2</v>
      </c>
      <c r="B7" s="333" t="s">
        <v>5</v>
      </c>
      <c r="C7" s="333" t="s">
        <v>32685</v>
      </c>
      <c r="D7" s="333" t="s">
        <v>32686</v>
      </c>
      <c r="E7" s="1990">
        <v>2872452</v>
      </c>
      <c r="F7" s="84" t="s">
        <v>583</v>
      </c>
    </row>
    <row r="8" spans="1:6" ht="31.5">
      <c r="A8" s="1989">
        <v>3</v>
      </c>
      <c r="B8" s="333" t="s">
        <v>7</v>
      </c>
      <c r="C8" s="333" t="s">
        <v>32687</v>
      </c>
      <c r="D8" s="333" t="s">
        <v>9</v>
      </c>
      <c r="E8" s="1877">
        <v>30000</v>
      </c>
      <c r="F8" s="84" t="s">
        <v>583</v>
      </c>
    </row>
    <row r="9" spans="1:6" ht="31.5">
      <c r="A9" s="1989">
        <v>4</v>
      </c>
      <c r="B9" s="333" t="s">
        <v>12</v>
      </c>
      <c r="C9" s="333" t="s">
        <v>32688</v>
      </c>
      <c r="D9" s="333" t="s">
        <v>14</v>
      </c>
      <c r="E9" s="1877">
        <v>1240000</v>
      </c>
      <c r="F9" s="84" t="s">
        <v>583</v>
      </c>
    </row>
    <row r="10" spans="1:6">
      <c r="A10" s="1989"/>
      <c r="B10" s="2237" t="s">
        <v>3161</v>
      </c>
      <c r="C10" s="2293"/>
      <c r="D10" s="2238"/>
      <c r="E10" s="1830"/>
      <c r="F10" s="84"/>
    </row>
    <row r="11" spans="1:6" ht="47.25">
      <c r="A11" s="1989">
        <v>5</v>
      </c>
      <c r="B11" s="333" t="s">
        <v>5</v>
      </c>
      <c r="C11" s="333" t="s">
        <v>32689</v>
      </c>
      <c r="D11" s="333" t="s">
        <v>32690</v>
      </c>
      <c r="E11" s="1987">
        <v>1571226</v>
      </c>
      <c r="F11" s="84" t="s">
        <v>583</v>
      </c>
    </row>
    <row r="12" spans="1:6" ht="31.5">
      <c r="A12" s="1989">
        <v>6</v>
      </c>
      <c r="B12" s="333" t="s">
        <v>12</v>
      </c>
      <c r="C12" s="333" t="s">
        <v>32691</v>
      </c>
      <c r="D12" s="333" t="s">
        <v>32692</v>
      </c>
      <c r="E12" s="1987">
        <v>800000</v>
      </c>
      <c r="F12" s="84" t="s">
        <v>583</v>
      </c>
    </row>
    <row r="13" spans="1:6" ht="31.5">
      <c r="A13" s="1989">
        <v>7</v>
      </c>
      <c r="B13" s="333" t="s">
        <v>360</v>
      </c>
      <c r="C13" s="333" t="s">
        <v>32693</v>
      </c>
      <c r="D13" s="333" t="s">
        <v>1736</v>
      </c>
      <c r="E13" s="1987">
        <v>900000</v>
      </c>
      <c r="F13" s="84" t="s">
        <v>583</v>
      </c>
    </row>
    <row r="14" spans="1:6">
      <c r="A14" s="1989"/>
      <c r="B14" s="2237" t="s">
        <v>143</v>
      </c>
      <c r="C14" s="2238"/>
      <c r="D14" s="333"/>
      <c r="E14" s="1988"/>
      <c r="F14" s="84"/>
    </row>
    <row r="15" spans="1:6" ht="47.25">
      <c r="A15" s="1989">
        <v>8</v>
      </c>
      <c r="B15" s="333" t="s">
        <v>195</v>
      </c>
      <c r="C15" s="333" t="s">
        <v>32694</v>
      </c>
      <c r="D15" s="333" t="s">
        <v>32695</v>
      </c>
      <c r="E15" s="1987">
        <v>5738993</v>
      </c>
      <c r="F15" s="84" t="s">
        <v>583</v>
      </c>
    </row>
    <row r="16" spans="1:6">
      <c r="A16" s="1989"/>
      <c r="B16" s="2237" t="s">
        <v>593</v>
      </c>
      <c r="C16" s="2238"/>
      <c r="D16" s="333"/>
      <c r="E16" s="1187"/>
      <c r="F16" s="335"/>
    </row>
    <row r="17" spans="1:6" ht="47.25">
      <c r="A17" s="1989">
        <v>11</v>
      </c>
      <c r="B17" s="333" t="s">
        <v>32698</v>
      </c>
      <c r="C17" s="333" t="s">
        <v>32699</v>
      </c>
      <c r="D17" s="333" t="s">
        <v>1443</v>
      </c>
      <c r="E17" s="1987">
        <v>24164306</v>
      </c>
      <c r="F17" s="333" t="s">
        <v>583</v>
      </c>
    </row>
    <row r="18" spans="1:6" ht="31.5">
      <c r="A18" s="1989">
        <v>12</v>
      </c>
      <c r="B18" s="333" t="s">
        <v>32700</v>
      </c>
      <c r="C18" s="333" t="s">
        <v>32701</v>
      </c>
      <c r="D18" s="333" t="s">
        <v>32702</v>
      </c>
      <c r="E18" s="1987">
        <v>14000000</v>
      </c>
      <c r="F18" s="333" t="s">
        <v>583</v>
      </c>
    </row>
    <row r="19" spans="1:6">
      <c r="A19" s="1989"/>
      <c r="B19" s="1944"/>
      <c r="C19" s="1945"/>
      <c r="D19" s="1991"/>
      <c r="E19" s="1987">
        <f>SUM(E6:E18)</f>
        <v>53716977</v>
      </c>
      <c r="F19" s="84"/>
    </row>
    <row r="20" spans="1:6">
      <c r="A20" s="1989"/>
      <c r="B20" s="1944"/>
      <c r="C20" s="1945"/>
      <c r="D20" s="1991"/>
      <c r="E20" s="1987"/>
      <c r="F20" s="84"/>
    </row>
    <row r="21" spans="1:6" ht="15.75" customHeight="1">
      <c r="A21" s="2164" t="s">
        <v>133</v>
      </c>
      <c r="B21" s="2164"/>
      <c r="C21" s="2164"/>
      <c r="D21" s="2164"/>
      <c r="E21" s="2164"/>
      <c r="F21" s="2164"/>
    </row>
    <row r="22" spans="1:6" ht="15.75" customHeight="1">
      <c r="A22" s="2164" t="s">
        <v>32683</v>
      </c>
      <c r="B22" s="2164"/>
      <c r="C22" s="2164"/>
      <c r="D22" s="2164"/>
      <c r="E22" s="2164"/>
      <c r="F22" s="2164"/>
    </row>
    <row r="23" spans="1:6" ht="15.75" customHeight="1">
      <c r="A23" s="2164" t="s">
        <v>140</v>
      </c>
      <c r="B23" s="2164"/>
      <c r="C23" s="2164"/>
      <c r="D23" s="2164"/>
      <c r="E23" s="2164"/>
      <c r="F23" s="2164"/>
    </row>
    <row r="24" spans="1:6" ht="31.5">
      <c r="A24" s="762" t="s">
        <v>134</v>
      </c>
      <c r="B24" s="280" t="s">
        <v>676</v>
      </c>
      <c r="C24" s="762" t="s">
        <v>463</v>
      </c>
      <c r="D24" s="762" t="s">
        <v>788</v>
      </c>
      <c r="E24" s="762" t="s">
        <v>3371</v>
      </c>
      <c r="F24" s="762" t="s">
        <v>677</v>
      </c>
    </row>
    <row r="25" spans="1:6">
      <c r="A25" s="1996"/>
      <c r="B25" s="2168" t="s">
        <v>4345</v>
      </c>
      <c r="C25" s="2168"/>
      <c r="D25" s="690"/>
      <c r="E25" s="1108"/>
      <c r="F25" s="147"/>
    </row>
    <row r="26" spans="1:6" ht="110.25">
      <c r="A26" s="1996">
        <v>1</v>
      </c>
      <c r="B26" s="690" t="s">
        <v>2209</v>
      </c>
      <c r="C26" s="690" t="s">
        <v>32696</v>
      </c>
      <c r="D26" s="690" t="s">
        <v>44111</v>
      </c>
      <c r="E26" s="1188">
        <v>1380000</v>
      </c>
      <c r="F26" s="326" t="s">
        <v>763</v>
      </c>
    </row>
    <row r="27" spans="1:6">
      <c r="A27" s="1996"/>
      <c r="B27" s="2168" t="s">
        <v>555</v>
      </c>
      <c r="C27" s="2168"/>
      <c r="D27" s="2035"/>
      <c r="E27" s="1188"/>
      <c r="F27" s="326"/>
    </row>
    <row r="28" spans="1:6" ht="63">
      <c r="A28" s="1996">
        <v>2</v>
      </c>
      <c r="B28" s="690" t="s">
        <v>247</v>
      </c>
      <c r="C28" s="690" t="s">
        <v>32697</v>
      </c>
      <c r="D28" s="147" t="s">
        <v>43991</v>
      </c>
      <c r="E28" s="1188">
        <v>1380000</v>
      </c>
      <c r="F28" s="326" t="s">
        <v>763</v>
      </c>
    </row>
    <row r="29" spans="1:6" ht="15.75" customHeight="1">
      <c r="A29" s="1996"/>
      <c r="B29" s="2168" t="s">
        <v>810</v>
      </c>
      <c r="C29" s="2168"/>
      <c r="D29" s="690"/>
      <c r="E29" s="1108"/>
      <c r="F29" s="326"/>
    </row>
    <row r="30" spans="1:6" ht="31.5">
      <c r="A30" s="1996">
        <v>3</v>
      </c>
      <c r="B30" s="690" t="s">
        <v>32703</v>
      </c>
      <c r="C30" s="690" t="s">
        <v>32704</v>
      </c>
      <c r="D30" s="1108" t="s">
        <v>32705</v>
      </c>
      <c r="E30" s="1108">
        <v>180000</v>
      </c>
      <c r="F30" s="690" t="s">
        <v>763</v>
      </c>
    </row>
    <row r="31" spans="1:6" ht="31.5">
      <c r="A31" s="1996">
        <f>A30+1</f>
        <v>4</v>
      </c>
      <c r="B31" s="690" t="s">
        <v>32706</v>
      </c>
      <c r="C31" s="690" t="s">
        <v>32707</v>
      </c>
      <c r="D31" s="1108" t="s">
        <v>32708</v>
      </c>
      <c r="E31" s="1108">
        <v>150000</v>
      </c>
      <c r="F31" s="690" t="s">
        <v>763</v>
      </c>
    </row>
    <row r="32" spans="1:6" ht="31.5">
      <c r="A32" s="1996">
        <f t="shared" ref="A32:A83" si="0">A31+1</f>
        <v>5</v>
      </c>
      <c r="B32" s="690" t="s">
        <v>32709</v>
      </c>
      <c r="C32" s="690" t="s">
        <v>32710</v>
      </c>
      <c r="D32" s="1108" t="s">
        <v>32711</v>
      </c>
      <c r="E32" s="1108">
        <v>250000</v>
      </c>
      <c r="F32" s="690" t="s">
        <v>763</v>
      </c>
    </row>
    <row r="33" spans="1:6" ht="63">
      <c r="A33" s="1996">
        <f t="shared" si="0"/>
        <v>6</v>
      </c>
      <c r="B33" s="690" t="s">
        <v>32712</v>
      </c>
      <c r="C33" s="690" t="s">
        <v>32713</v>
      </c>
      <c r="D33" s="381" t="s">
        <v>44112</v>
      </c>
      <c r="E33" s="1108">
        <v>550000</v>
      </c>
      <c r="F33" s="690" t="s">
        <v>583</v>
      </c>
    </row>
    <row r="34" spans="1:6" ht="47.25">
      <c r="A34" s="1996">
        <f t="shared" si="0"/>
        <v>7</v>
      </c>
      <c r="B34" s="690" t="s">
        <v>32714</v>
      </c>
      <c r="C34" s="690" t="s">
        <v>32715</v>
      </c>
      <c r="D34" s="1108" t="s">
        <v>44113</v>
      </c>
      <c r="E34" s="1108">
        <v>800000</v>
      </c>
      <c r="F34" s="690" t="s">
        <v>763</v>
      </c>
    </row>
    <row r="35" spans="1:6" ht="31.5">
      <c r="A35" s="1996">
        <f t="shared" si="0"/>
        <v>8</v>
      </c>
      <c r="B35" s="690" t="s">
        <v>32716</v>
      </c>
      <c r="C35" s="690" t="s">
        <v>32717</v>
      </c>
      <c r="D35" s="1108" t="s">
        <v>4686</v>
      </c>
      <c r="E35" s="1108">
        <v>1000000</v>
      </c>
      <c r="F35" s="690" t="s">
        <v>763</v>
      </c>
    </row>
    <row r="36" spans="1:6" ht="31.5">
      <c r="A36" s="1996">
        <f t="shared" si="0"/>
        <v>9</v>
      </c>
      <c r="B36" s="690" t="s">
        <v>32718</v>
      </c>
      <c r="C36" s="690" t="s">
        <v>32719</v>
      </c>
      <c r="D36" s="1108" t="s">
        <v>4686</v>
      </c>
      <c r="E36" s="1108">
        <v>1000000</v>
      </c>
      <c r="F36" s="690" t="s">
        <v>763</v>
      </c>
    </row>
    <row r="37" spans="1:6" ht="31.5">
      <c r="A37" s="1996">
        <f t="shared" si="0"/>
        <v>10</v>
      </c>
      <c r="B37" s="147" t="s">
        <v>32720</v>
      </c>
      <c r="C37" s="147" t="s">
        <v>32721</v>
      </c>
      <c r="D37" s="381" t="s">
        <v>32722</v>
      </c>
      <c r="E37" s="381">
        <v>500000</v>
      </c>
      <c r="F37" s="147" t="s">
        <v>583</v>
      </c>
    </row>
    <row r="38" spans="1:6" ht="31.5">
      <c r="A38" s="1996">
        <f t="shared" si="0"/>
        <v>11</v>
      </c>
      <c r="B38" s="147" t="s">
        <v>32723</v>
      </c>
      <c r="C38" s="147" t="s">
        <v>32724</v>
      </c>
      <c r="D38" s="381" t="s">
        <v>32722</v>
      </c>
      <c r="E38" s="381">
        <v>500000</v>
      </c>
      <c r="F38" s="147" t="s">
        <v>583</v>
      </c>
    </row>
    <row r="39" spans="1:6" ht="31.5">
      <c r="A39" s="1996">
        <f t="shared" si="0"/>
        <v>12</v>
      </c>
      <c r="B39" s="147" t="s">
        <v>32725</v>
      </c>
      <c r="C39" s="147" t="s">
        <v>32726</v>
      </c>
      <c r="D39" s="381" t="s">
        <v>32990</v>
      </c>
      <c r="E39" s="381">
        <v>1000000</v>
      </c>
      <c r="F39" s="147" t="s">
        <v>763</v>
      </c>
    </row>
    <row r="40" spans="1:6" ht="47.25">
      <c r="A40" s="1996">
        <f t="shared" si="0"/>
        <v>13</v>
      </c>
      <c r="B40" s="147" t="s">
        <v>32727</v>
      </c>
      <c r="C40" s="147" t="s">
        <v>32728</v>
      </c>
      <c r="D40" s="381" t="s">
        <v>32729</v>
      </c>
      <c r="E40" s="381">
        <v>200000</v>
      </c>
      <c r="F40" s="147" t="s">
        <v>583</v>
      </c>
    </row>
    <row r="41" spans="1:6" ht="47.25">
      <c r="A41" s="1996">
        <f t="shared" si="0"/>
        <v>14</v>
      </c>
      <c r="B41" s="690" t="s">
        <v>32730</v>
      </c>
      <c r="C41" s="690" t="s">
        <v>32731</v>
      </c>
      <c r="D41" s="1108" t="s">
        <v>32732</v>
      </c>
      <c r="E41" s="1108">
        <v>800000</v>
      </c>
      <c r="F41" s="690" t="s">
        <v>583</v>
      </c>
    </row>
    <row r="42" spans="1:6" ht="31.5">
      <c r="A42" s="1996">
        <f t="shared" si="0"/>
        <v>15</v>
      </c>
      <c r="B42" s="690" t="s">
        <v>32733</v>
      </c>
      <c r="C42" s="690" t="s">
        <v>32734</v>
      </c>
      <c r="D42" s="1108" t="s">
        <v>32990</v>
      </c>
      <c r="E42" s="1108">
        <v>1000000</v>
      </c>
      <c r="F42" s="690" t="s">
        <v>763</v>
      </c>
    </row>
    <row r="43" spans="1:6" ht="31.5">
      <c r="A43" s="1996">
        <f t="shared" si="0"/>
        <v>16</v>
      </c>
      <c r="B43" s="690" t="s">
        <v>32735</v>
      </c>
      <c r="C43" s="690" t="s">
        <v>32736</v>
      </c>
      <c r="D43" s="1108" t="s">
        <v>4686</v>
      </c>
      <c r="E43" s="1108">
        <v>1000000</v>
      </c>
      <c r="F43" s="690" t="s">
        <v>763</v>
      </c>
    </row>
    <row r="44" spans="1:6" ht="31.5">
      <c r="A44" s="1996">
        <f t="shared" si="0"/>
        <v>17</v>
      </c>
      <c r="B44" s="690" t="s">
        <v>32737</v>
      </c>
      <c r="C44" s="690" t="s">
        <v>32738</v>
      </c>
      <c r="D44" s="1108" t="s">
        <v>4686</v>
      </c>
      <c r="E44" s="1108">
        <v>1000000</v>
      </c>
      <c r="F44" s="690" t="s">
        <v>763</v>
      </c>
    </row>
    <row r="45" spans="1:6" ht="63">
      <c r="A45" s="1996">
        <f t="shared" si="0"/>
        <v>18</v>
      </c>
      <c r="B45" s="690" t="s">
        <v>32739</v>
      </c>
      <c r="C45" s="690" t="s">
        <v>32740</v>
      </c>
      <c r="D45" s="1108" t="s">
        <v>44114</v>
      </c>
      <c r="E45" s="1108">
        <v>1000000</v>
      </c>
      <c r="F45" s="690" t="s">
        <v>583</v>
      </c>
    </row>
    <row r="46" spans="1:6" ht="31.5">
      <c r="A46" s="1996">
        <f t="shared" si="0"/>
        <v>19</v>
      </c>
      <c r="B46" s="690" t="s">
        <v>32741</v>
      </c>
      <c r="C46" s="690" t="s">
        <v>32742</v>
      </c>
      <c r="D46" s="1108" t="s">
        <v>43992</v>
      </c>
      <c r="E46" s="1108">
        <v>700000</v>
      </c>
      <c r="F46" s="690" t="s">
        <v>583</v>
      </c>
    </row>
    <row r="47" spans="1:6" ht="31.5">
      <c r="A47" s="1996">
        <f t="shared" si="0"/>
        <v>20</v>
      </c>
      <c r="B47" s="690" t="s">
        <v>32743</v>
      </c>
      <c r="C47" s="690" t="s">
        <v>32744</v>
      </c>
      <c r="D47" s="1108" t="s">
        <v>32745</v>
      </c>
      <c r="E47" s="1108">
        <v>300000</v>
      </c>
      <c r="F47" s="690" t="s">
        <v>763</v>
      </c>
    </row>
    <row r="48" spans="1:6" ht="31.5">
      <c r="A48" s="1996">
        <f t="shared" si="0"/>
        <v>21</v>
      </c>
      <c r="B48" s="690" t="s">
        <v>32746</v>
      </c>
      <c r="C48" s="690" t="s">
        <v>32747</v>
      </c>
      <c r="D48" s="1108" t="s">
        <v>4686</v>
      </c>
      <c r="E48" s="1108">
        <v>1000000</v>
      </c>
      <c r="F48" s="690" t="s">
        <v>763</v>
      </c>
    </row>
    <row r="49" spans="1:6" ht="31.5">
      <c r="A49" s="1996">
        <f t="shared" si="0"/>
        <v>22</v>
      </c>
      <c r="B49" s="690" t="s">
        <v>32748</v>
      </c>
      <c r="C49" s="690" t="s">
        <v>32749</v>
      </c>
      <c r="D49" s="1108" t="s">
        <v>43993</v>
      </c>
      <c r="E49" s="1108">
        <v>1000000</v>
      </c>
      <c r="F49" s="690" t="s">
        <v>763</v>
      </c>
    </row>
    <row r="50" spans="1:6" ht="31.5">
      <c r="A50" s="1996">
        <f t="shared" si="0"/>
        <v>23</v>
      </c>
      <c r="B50" s="690" t="s">
        <v>32750</v>
      </c>
      <c r="C50" s="690" t="s">
        <v>32751</v>
      </c>
      <c r="D50" s="1108" t="s">
        <v>43993</v>
      </c>
      <c r="E50" s="1108">
        <v>700000</v>
      </c>
      <c r="F50" s="690" t="s">
        <v>763</v>
      </c>
    </row>
    <row r="51" spans="1:6" ht="31.5">
      <c r="A51" s="1996">
        <f t="shared" si="0"/>
        <v>24</v>
      </c>
      <c r="B51" s="690" t="s">
        <v>32752</v>
      </c>
      <c r="C51" s="690" t="s">
        <v>32753</v>
      </c>
      <c r="D51" s="1108" t="s">
        <v>43994</v>
      </c>
      <c r="E51" s="1108">
        <v>700000</v>
      </c>
      <c r="F51" s="690" t="s">
        <v>763</v>
      </c>
    </row>
    <row r="52" spans="1:6" ht="31.5">
      <c r="A52" s="1996">
        <f t="shared" si="0"/>
        <v>25</v>
      </c>
      <c r="B52" s="690" t="s">
        <v>32754</v>
      </c>
      <c r="C52" s="690" t="s">
        <v>32755</v>
      </c>
      <c r="D52" s="1108" t="s">
        <v>43994</v>
      </c>
      <c r="E52" s="1108">
        <v>700000</v>
      </c>
      <c r="F52" s="690" t="s">
        <v>763</v>
      </c>
    </row>
    <row r="53" spans="1:6" ht="31.5">
      <c r="A53" s="1996">
        <f t="shared" si="0"/>
        <v>26</v>
      </c>
      <c r="B53" s="690" t="s">
        <v>32756</v>
      </c>
      <c r="C53" s="690" t="s">
        <v>32757</v>
      </c>
      <c r="D53" s="1108" t="s">
        <v>43993</v>
      </c>
      <c r="E53" s="1108">
        <v>700000</v>
      </c>
      <c r="F53" s="690" t="s">
        <v>763</v>
      </c>
    </row>
    <row r="54" spans="1:6" ht="31.5">
      <c r="A54" s="1996">
        <f t="shared" si="0"/>
        <v>27</v>
      </c>
      <c r="B54" s="690" t="s">
        <v>32758</v>
      </c>
      <c r="C54" s="690" t="s">
        <v>32759</v>
      </c>
      <c r="D54" s="1108" t="s">
        <v>32760</v>
      </c>
      <c r="E54" s="1108">
        <v>100000</v>
      </c>
      <c r="F54" s="690" t="s">
        <v>763</v>
      </c>
    </row>
    <row r="55" spans="1:6" ht="31.5">
      <c r="A55" s="1996">
        <f t="shared" si="0"/>
        <v>28</v>
      </c>
      <c r="B55" s="690" t="s">
        <v>32761</v>
      </c>
      <c r="C55" s="690" t="s">
        <v>32762</v>
      </c>
      <c r="D55" s="1108" t="s">
        <v>32990</v>
      </c>
      <c r="E55" s="1108">
        <v>800000</v>
      </c>
      <c r="F55" s="690" t="s">
        <v>763</v>
      </c>
    </row>
    <row r="56" spans="1:6" ht="31.5">
      <c r="A56" s="1996">
        <f t="shared" si="0"/>
        <v>29</v>
      </c>
      <c r="B56" s="690" t="s">
        <v>32763</v>
      </c>
      <c r="C56" s="690" t="s">
        <v>32764</v>
      </c>
      <c r="D56" s="1108" t="s">
        <v>43995</v>
      </c>
      <c r="E56" s="1108">
        <v>500000</v>
      </c>
      <c r="F56" s="690" t="s">
        <v>763</v>
      </c>
    </row>
    <row r="57" spans="1:6" ht="31.5">
      <c r="A57" s="1996">
        <f t="shared" si="0"/>
        <v>30</v>
      </c>
      <c r="B57" s="690" t="s">
        <v>32765</v>
      </c>
      <c r="C57" s="690" t="s">
        <v>32766</v>
      </c>
      <c r="D57" s="1108" t="s">
        <v>32767</v>
      </c>
      <c r="E57" s="1108">
        <v>400000</v>
      </c>
      <c r="F57" s="690" t="s">
        <v>583</v>
      </c>
    </row>
    <row r="58" spans="1:6" ht="31.5">
      <c r="A58" s="1996">
        <f t="shared" si="0"/>
        <v>31</v>
      </c>
      <c r="B58" s="690" t="s">
        <v>32768</v>
      </c>
      <c r="C58" s="690" t="s">
        <v>32769</v>
      </c>
      <c r="D58" s="690" t="s">
        <v>43996</v>
      </c>
      <c r="E58" s="1108">
        <v>300000</v>
      </c>
      <c r="F58" s="690" t="s">
        <v>763</v>
      </c>
    </row>
    <row r="59" spans="1:6" ht="31.5">
      <c r="A59" s="1996">
        <f t="shared" si="0"/>
        <v>32</v>
      </c>
      <c r="B59" s="690" t="s">
        <v>32770</v>
      </c>
      <c r="C59" s="690" t="s">
        <v>32771</v>
      </c>
      <c r="D59" s="1108" t="s">
        <v>32772</v>
      </c>
      <c r="E59" s="1108">
        <v>350000</v>
      </c>
      <c r="F59" s="690" t="s">
        <v>583</v>
      </c>
    </row>
    <row r="60" spans="1:6" ht="31.5">
      <c r="A60" s="1996">
        <f t="shared" si="0"/>
        <v>33</v>
      </c>
      <c r="B60" s="690" t="s">
        <v>32773</v>
      </c>
      <c r="C60" s="690" t="s">
        <v>32774</v>
      </c>
      <c r="D60" s="1108" t="s">
        <v>43997</v>
      </c>
      <c r="E60" s="1108">
        <v>150000</v>
      </c>
      <c r="F60" s="690" t="s">
        <v>763</v>
      </c>
    </row>
    <row r="61" spans="1:6" ht="15.75" customHeight="1">
      <c r="A61" s="1996"/>
      <c r="B61" s="2168" t="s">
        <v>535</v>
      </c>
      <c r="C61" s="2168"/>
      <c r="D61" s="1108"/>
      <c r="E61" s="1108"/>
      <c r="F61" s="690"/>
    </row>
    <row r="62" spans="1:6" ht="47.25">
      <c r="A62" s="1996">
        <v>34</v>
      </c>
      <c r="B62" s="690" t="s">
        <v>32775</v>
      </c>
      <c r="C62" s="690" t="s">
        <v>32776</v>
      </c>
      <c r="D62" s="690" t="s">
        <v>43998</v>
      </c>
      <c r="E62" s="1108">
        <v>3700000</v>
      </c>
      <c r="F62" s="690" t="s">
        <v>4</v>
      </c>
    </row>
    <row r="63" spans="1:6" ht="31.5">
      <c r="A63" s="1996">
        <f t="shared" si="0"/>
        <v>35</v>
      </c>
      <c r="B63" s="690" t="s">
        <v>32775</v>
      </c>
      <c r="C63" s="690" t="s">
        <v>32777</v>
      </c>
      <c r="D63" s="690" t="s">
        <v>32778</v>
      </c>
      <c r="E63" s="1108">
        <v>100000</v>
      </c>
      <c r="F63" s="690" t="s">
        <v>4</v>
      </c>
    </row>
    <row r="64" spans="1:6" ht="31.5">
      <c r="A64" s="1996">
        <f t="shared" si="0"/>
        <v>36</v>
      </c>
      <c r="B64" s="690" t="s">
        <v>32779</v>
      </c>
      <c r="C64" s="690" t="s">
        <v>32780</v>
      </c>
      <c r="D64" s="690" t="s">
        <v>43999</v>
      </c>
      <c r="E64" s="1108">
        <v>3000000</v>
      </c>
      <c r="F64" s="690" t="s">
        <v>4</v>
      </c>
    </row>
    <row r="65" spans="1:6" ht="66" customHeight="1">
      <c r="A65" s="1996">
        <f t="shared" si="0"/>
        <v>37</v>
      </c>
      <c r="B65" s="690" t="s">
        <v>32781</v>
      </c>
      <c r="C65" s="690" t="s">
        <v>32782</v>
      </c>
      <c r="D65" s="690" t="s">
        <v>44007</v>
      </c>
      <c r="E65" s="1108">
        <v>950000</v>
      </c>
      <c r="F65" s="690" t="s">
        <v>583</v>
      </c>
    </row>
    <row r="66" spans="1:6" ht="31.5">
      <c r="A66" s="1996">
        <f t="shared" si="0"/>
        <v>38</v>
      </c>
      <c r="B66" s="690" t="s">
        <v>32783</v>
      </c>
      <c r="C66" s="690" t="s">
        <v>32784</v>
      </c>
      <c r="D66" s="690" t="s">
        <v>44000</v>
      </c>
      <c r="E66" s="1108">
        <v>6500000</v>
      </c>
      <c r="F66" s="690" t="s">
        <v>4</v>
      </c>
    </row>
    <row r="67" spans="1:6" ht="31.5">
      <c r="A67" s="1996">
        <f t="shared" si="0"/>
        <v>39</v>
      </c>
      <c r="B67" s="690" t="s">
        <v>32785</v>
      </c>
      <c r="C67" s="690" t="s">
        <v>32786</v>
      </c>
      <c r="D67" s="690" t="s">
        <v>32787</v>
      </c>
      <c r="E67" s="1108">
        <v>1800000</v>
      </c>
      <c r="F67" s="690" t="s">
        <v>583</v>
      </c>
    </row>
    <row r="68" spans="1:6" ht="47.25">
      <c r="A68" s="1996">
        <f t="shared" si="0"/>
        <v>40</v>
      </c>
      <c r="B68" s="690" t="s">
        <v>32788</v>
      </c>
      <c r="C68" s="690" t="s">
        <v>32789</v>
      </c>
      <c r="D68" s="690" t="s">
        <v>32790</v>
      </c>
      <c r="E68" s="1108">
        <v>2000000</v>
      </c>
      <c r="F68" s="690" t="s">
        <v>583</v>
      </c>
    </row>
    <row r="69" spans="1:6" ht="31.5">
      <c r="A69" s="1996">
        <f t="shared" si="0"/>
        <v>41</v>
      </c>
      <c r="B69" s="690" t="s">
        <v>32791</v>
      </c>
      <c r="C69" s="690" t="s">
        <v>32792</v>
      </c>
      <c r="D69" s="690" t="s">
        <v>72</v>
      </c>
      <c r="E69" s="1108">
        <v>2000000</v>
      </c>
      <c r="F69" s="690" t="s">
        <v>4</v>
      </c>
    </row>
    <row r="70" spans="1:6" ht="31.5">
      <c r="A70" s="1996">
        <f t="shared" si="0"/>
        <v>42</v>
      </c>
      <c r="B70" s="690" t="s">
        <v>32793</v>
      </c>
      <c r="C70" s="690" t="s">
        <v>32794</v>
      </c>
      <c r="D70" s="690" t="s">
        <v>32787</v>
      </c>
      <c r="E70" s="1108">
        <v>1800000</v>
      </c>
      <c r="F70" s="690" t="s">
        <v>583</v>
      </c>
    </row>
    <row r="71" spans="1:6">
      <c r="A71" s="1996"/>
      <c r="B71" s="2168" t="s">
        <v>662</v>
      </c>
      <c r="C71" s="2168"/>
      <c r="D71" s="690"/>
      <c r="E71" s="1108"/>
      <c r="F71" s="690"/>
    </row>
    <row r="72" spans="1:6" ht="31.5">
      <c r="A72" s="1996">
        <v>43</v>
      </c>
      <c r="B72" s="690" t="s">
        <v>32795</v>
      </c>
      <c r="C72" s="690" t="s">
        <v>32796</v>
      </c>
      <c r="D72" s="690" t="s">
        <v>44001</v>
      </c>
      <c r="E72" s="1108">
        <v>300000</v>
      </c>
      <c r="F72" s="690" t="s">
        <v>583</v>
      </c>
    </row>
    <row r="73" spans="1:6" ht="31.5">
      <c r="A73" s="1996">
        <f t="shared" si="0"/>
        <v>44</v>
      </c>
      <c r="B73" s="690" t="s">
        <v>32797</v>
      </c>
      <c r="C73" s="690" t="s">
        <v>32798</v>
      </c>
      <c r="D73" s="690" t="s">
        <v>44002</v>
      </c>
      <c r="E73" s="1108">
        <v>120000</v>
      </c>
      <c r="F73" s="690" t="s">
        <v>4</v>
      </c>
    </row>
    <row r="74" spans="1:6" ht="98.25" customHeight="1">
      <c r="A74" s="1996">
        <f t="shared" si="0"/>
        <v>45</v>
      </c>
      <c r="B74" s="690" t="s">
        <v>32799</v>
      </c>
      <c r="C74" s="690" t="s">
        <v>32800</v>
      </c>
      <c r="D74" s="1917" t="s">
        <v>44003</v>
      </c>
      <c r="E74" s="1108">
        <v>1300000</v>
      </c>
      <c r="F74" s="690" t="s">
        <v>4</v>
      </c>
    </row>
    <row r="75" spans="1:6" ht="47.25">
      <c r="A75" s="1996">
        <f t="shared" si="0"/>
        <v>46</v>
      </c>
      <c r="B75" s="690" t="s">
        <v>32801</v>
      </c>
      <c r="C75" s="690" t="s">
        <v>32802</v>
      </c>
      <c r="D75" s="690" t="s">
        <v>44004</v>
      </c>
      <c r="E75" s="1108">
        <v>100000</v>
      </c>
      <c r="F75" s="690" t="s">
        <v>583</v>
      </c>
    </row>
    <row r="76" spans="1:6" ht="47.25">
      <c r="A76" s="1996">
        <f t="shared" si="0"/>
        <v>47</v>
      </c>
      <c r="B76" s="690" t="s">
        <v>32803</v>
      </c>
      <c r="C76" s="690" t="s">
        <v>32804</v>
      </c>
      <c r="D76" s="690" t="s">
        <v>44005</v>
      </c>
      <c r="E76" s="1108">
        <v>1000000</v>
      </c>
      <c r="F76" s="690" t="s">
        <v>583</v>
      </c>
    </row>
    <row r="77" spans="1:6" ht="31.5">
      <c r="A77" s="1996">
        <f t="shared" si="0"/>
        <v>48</v>
      </c>
      <c r="B77" s="690" t="s">
        <v>32807</v>
      </c>
      <c r="C77" s="690" t="s">
        <v>32808</v>
      </c>
      <c r="D77" s="690" t="s">
        <v>43996</v>
      </c>
      <c r="E77" s="1108">
        <v>300000</v>
      </c>
      <c r="F77" s="690" t="s">
        <v>4</v>
      </c>
    </row>
    <row r="78" spans="1:6" ht="31.5">
      <c r="A78" s="1996">
        <f t="shared" si="0"/>
        <v>49</v>
      </c>
      <c r="B78" s="690" t="s">
        <v>32809</v>
      </c>
      <c r="C78" s="690" t="s">
        <v>32810</v>
      </c>
      <c r="D78" s="1108" t="s">
        <v>44012</v>
      </c>
      <c r="E78" s="1108">
        <v>30000</v>
      </c>
      <c r="F78" s="1108" t="s">
        <v>4</v>
      </c>
    </row>
    <row r="79" spans="1:6" ht="63">
      <c r="A79" s="1996">
        <f t="shared" si="0"/>
        <v>50</v>
      </c>
      <c r="B79" s="690" t="s">
        <v>32811</v>
      </c>
      <c r="C79" s="690" t="s">
        <v>32812</v>
      </c>
      <c r="D79" s="381" t="s">
        <v>44009</v>
      </c>
      <c r="E79" s="1108">
        <v>100000</v>
      </c>
      <c r="F79" s="1108" t="s">
        <v>583</v>
      </c>
    </row>
    <row r="80" spans="1:6" ht="31.5">
      <c r="A80" s="1996">
        <f t="shared" si="0"/>
        <v>51</v>
      </c>
      <c r="B80" s="690" t="s">
        <v>32813</v>
      </c>
      <c r="C80" s="690" t="s">
        <v>32814</v>
      </c>
      <c r="D80" s="1108" t="s">
        <v>32815</v>
      </c>
      <c r="E80" s="1108">
        <v>100000</v>
      </c>
      <c r="F80" s="1108" t="s">
        <v>583</v>
      </c>
    </row>
    <row r="81" spans="1:7">
      <c r="A81" s="1996"/>
      <c r="B81" s="2168" t="s">
        <v>16043</v>
      </c>
      <c r="C81" s="2168"/>
      <c r="D81" s="1108"/>
      <c r="E81" s="1108"/>
      <c r="F81" s="1108"/>
    </row>
    <row r="82" spans="1:7" s="1977" customFormat="1" ht="31.5">
      <c r="A82" s="1996">
        <v>52</v>
      </c>
      <c r="B82" s="690" t="s">
        <v>16043</v>
      </c>
      <c r="C82" s="690" t="s">
        <v>32816</v>
      </c>
      <c r="D82" s="690" t="s">
        <v>44010</v>
      </c>
      <c r="E82" s="1108">
        <v>7000000</v>
      </c>
      <c r="F82" s="690" t="s">
        <v>4</v>
      </c>
      <c r="G82" s="2589"/>
    </row>
    <row r="83" spans="1:7" s="1977" customFormat="1" ht="31.5">
      <c r="A83" s="1996">
        <f t="shared" si="0"/>
        <v>53</v>
      </c>
      <c r="B83" s="690" t="s">
        <v>16043</v>
      </c>
      <c r="C83" s="690" t="s">
        <v>32817</v>
      </c>
      <c r="D83" s="690" t="s">
        <v>32818</v>
      </c>
      <c r="E83" s="1108">
        <v>333898.52</v>
      </c>
      <c r="F83" s="690" t="s">
        <v>4</v>
      </c>
      <c r="G83" s="2589"/>
    </row>
    <row r="84" spans="1:7" s="1977" customFormat="1">
      <c r="A84" s="1997"/>
      <c r="B84" s="2587" t="s">
        <v>15</v>
      </c>
      <c r="C84" s="2588"/>
      <c r="D84" s="1998"/>
      <c r="E84" s="1999">
        <f>SUM(E26:E83)</f>
        <v>54623898.520000003</v>
      </c>
      <c r="F84" s="1998"/>
    </row>
    <row r="85" spans="1:7" ht="90" customHeight="1">
      <c r="A85" s="2168" t="s">
        <v>3665</v>
      </c>
      <c r="B85" s="2168"/>
      <c r="C85" s="2168"/>
      <c r="D85" s="2168"/>
      <c r="E85" s="2168"/>
      <c r="F85" s="2168"/>
    </row>
    <row r="86" spans="1:7" ht="57" customHeight="1">
      <c r="A86" s="2168" t="s">
        <v>3666</v>
      </c>
      <c r="B86" s="2168"/>
      <c r="C86" s="2168"/>
      <c r="D86" s="2168" t="s">
        <v>3667</v>
      </c>
      <c r="E86" s="2168"/>
      <c r="F86" s="2168"/>
    </row>
    <row r="87" spans="1:7" ht="105" customHeight="1">
      <c r="A87" s="2183" t="s">
        <v>44115</v>
      </c>
      <c r="B87" s="2184"/>
      <c r="C87" s="2185"/>
      <c r="D87" s="2590" t="s">
        <v>44011</v>
      </c>
      <c r="E87" s="2591"/>
      <c r="F87" s="2592"/>
    </row>
    <row r="89" spans="1:7">
      <c r="E89" s="1978"/>
    </row>
    <row r="92" spans="1:7" ht="31.5">
      <c r="B92" s="333" t="s">
        <v>32781</v>
      </c>
      <c r="C92" s="333" t="s">
        <v>32782</v>
      </c>
      <c r="D92" s="1921" t="s">
        <v>44008</v>
      </c>
      <c r="E92" s="1995">
        <v>350000</v>
      </c>
      <c r="F92" s="1849" t="s">
        <v>4</v>
      </c>
    </row>
    <row r="93" spans="1:7" s="1970" customFormat="1" ht="67.5" customHeight="1">
      <c r="A93" s="1993"/>
      <c r="B93" s="1901" t="s">
        <v>32805</v>
      </c>
      <c r="C93" s="1901" t="s">
        <v>32806</v>
      </c>
      <c r="D93" s="1901" t="s">
        <v>44006</v>
      </c>
      <c r="E93" s="1994">
        <v>350000</v>
      </c>
      <c r="F93" s="1901" t="s">
        <v>4</v>
      </c>
    </row>
    <row r="94" spans="1:7">
      <c r="E94" s="1995">
        <f>SUM(E92:E93)</f>
        <v>700000</v>
      </c>
    </row>
    <row r="96" spans="1:7">
      <c r="E96" s="1978">
        <f>E94+E84+E19</f>
        <v>109040875.52000001</v>
      </c>
    </row>
  </sheetData>
  <mergeCells count="23">
    <mergeCell ref="A87:C87"/>
    <mergeCell ref="G82:G83"/>
    <mergeCell ref="A21:F21"/>
    <mergeCell ref="A22:F22"/>
    <mergeCell ref="A23:F23"/>
    <mergeCell ref="B81:C81"/>
    <mergeCell ref="D87:F87"/>
    <mergeCell ref="A85:F85"/>
    <mergeCell ref="D86:F86"/>
    <mergeCell ref="A1:F1"/>
    <mergeCell ref="A2:F2"/>
    <mergeCell ref="A3:F3"/>
    <mergeCell ref="B5:D5"/>
    <mergeCell ref="B10:D10"/>
    <mergeCell ref="B14:C14"/>
    <mergeCell ref="B25:C25"/>
    <mergeCell ref="B27:C27"/>
    <mergeCell ref="B16:C16"/>
    <mergeCell ref="A86:C86"/>
    <mergeCell ref="B84:C84"/>
    <mergeCell ref="B29:C29"/>
    <mergeCell ref="B61:C61"/>
    <mergeCell ref="B71:C71"/>
  </mergeCells>
  <pageMargins left="0.7" right="0.7" top="0.75" bottom="0.75" header="0.3" footer="0.3"/>
</worksheet>
</file>

<file path=xl/worksheets/sheet276.xml><?xml version="1.0" encoding="utf-8"?>
<worksheet xmlns="http://schemas.openxmlformats.org/spreadsheetml/2006/main" xmlns:r="http://schemas.openxmlformats.org/officeDocument/2006/relationships">
  <sheetPr>
    <tabColor theme="5" tint="-0.499984740745262"/>
  </sheetPr>
  <dimension ref="A1:N141"/>
  <sheetViews>
    <sheetView topLeftCell="B125" workbookViewId="0">
      <selection activeCell="J140" sqref="J140"/>
    </sheetView>
  </sheetViews>
  <sheetFormatPr defaultRowHeight="15"/>
  <cols>
    <col min="1" max="1" width="9" style="583" hidden="1" customWidth="1"/>
    <col min="2" max="2" width="7.42578125" style="849" customWidth="1"/>
    <col min="3" max="3" width="17.42578125" style="583" customWidth="1"/>
    <col min="4" max="4" width="42.140625" style="583" customWidth="1"/>
    <col min="5" max="5" width="24.7109375" style="583" customWidth="1"/>
    <col min="6" max="6" width="20.140625" style="2" customWidth="1"/>
    <col min="7" max="7" width="9.28515625" style="583" customWidth="1"/>
    <col min="8" max="9" width="9.140625" style="583"/>
    <col min="10" max="10" width="23.85546875" style="225" customWidth="1"/>
    <col min="11" max="11" width="11" style="583" bestFit="1" customWidth="1"/>
    <col min="12" max="16384" width="9.140625" style="583"/>
  </cols>
  <sheetData>
    <row r="1" spans="2:8" ht="15.75" customHeight="1">
      <c r="B1" s="2234" t="s">
        <v>133</v>
      </c>
      <c r="C1" s="2234"/>
      <c r="D1" s="2234"/>
      <c r="E1" s="2234"/>
      <c r="F1" s="2234"/>
      <c r="G1" s="2234"/>
      <c r="H1" s="230"/>
    </row>
    <row r="2" spans="2:8" ht="15.75" customHeight="1">
      <c r="B2" s="2234" t="s">
        <v>9070</v>
      </c>
      <c r="C2" s="2234"/>
      <c r="D2" s="2234"/>
      <c r="E2" s="2234"/>
      <c r="F2" s="2234"/>
      <c r="G2" s="2234"/>
      <c r="H2" s="230"/>
    </row>
    <row r="3" spans="2:8" ht="15.75" customHeight="1">
      <c r="B3" s="2234" t="s">
        <v>140</v>
      </c>
      <c r="C3" s="2234"/>
      <c r="D3" s="2234"/>
      <c r="E3" s="2234"/>
      <c r="F3" s="2234"/>
      <c r="G3" s="2234"/>
      <c r="H3" s="230"/>
    </row>
    <row r="4" spans="2:8" ht="33.75" customHeight="1">
      <c r="B4" s="52" t="s">
        <v>134</v>
      </c>
      <c r="C4" s="56" t="s">
        <v>676</v>
      </c>
      <c r="D4" s="312" t="s">
        <v>463</v>
      </c>
      <c r="E4" s="56" t="s">
        <v>788</v>
      </c>
      <c r="F4" s="392" t="s">
        <v>3371</v>
      </c>
      <c r="G4" s="56" t="s">
        <v>677</v>
      </c>
      <c r="H4" s="230"/>
    </row>
    <row r="5" spans="2:8" ht="15.75">
      <c r="B5" s="52"/>
      <c r="C5" s="2233" t="s">
        <v>10692</v>
      </c>
      <c r="D5" s="2233"/>
      <c r="E5" s="472"/>
      <c r="F5" s="591"/>
      <c r="G5" s="173"/>
      <c r="H5" s="230"/>
    </row>
    <row r="6" spans="2:8" ht="31.5">
      <c r="B6" s="175">
        <v>1</v>
      </c>
      <c r="C6" s="108" t="s">
        <v>464</v>
      </c>
      <c r="D6" s="51" t="s">
        <v>8876</v>
      </c>
      <c r="E6" s="160" t="s">
        <v>239</v>
      </c>
      <c r="F6" s="117">
        <v>2992928</v>
      </c>
      <c r="G6" s="51" t="s">
        <v>118</v>
      </c>
      <c r="H6" s="230"/>
    </row>
    <row r="7" spans="2:8" ht="78.75">
      <c r="B7" s="175">
        <v>2</v>
      </c>
      <c r="C7" s="108" t="s">
        <v>5</v>
      </c>
      <c r="D7" s="51" t="s">
        <v>8877</v>
      </c>
      <c r="E7" s="160" t="s">
        <v>240</v>
      </c>
      <c r="F7" s="117">
        <v>2204924.52</v>
      </c>
      <c r="G7" s="51" t="s">
        <v>118</v>
      </c>
      <c r="H7" s="230"/>
    </row>
    <row r="8" spans="2:8" ht="31.5">
      <c r="B8" s="175">
        <v>3</v>
      </c>
      <c r="C8" s="108" t="s">
        <v>8878</v>
      </c>
      <c r="D8" s="51" t="s">
        <v>8879</v>
      </c>
      <c r="E8" s="160" t="s">
        <v>9</v>
      </c>
      <c r="F8" s="117">
        <v>33600</v>
      </c>
      <c r="G8" s="51" t="s">
        <v>118</v>
      </c>
      <c r="H8" s="230"/>
    </row>
    <row r="9" spans="2:8" ht="31.5">
      <c r="B9" s="175">
        <v>4</v>
      </c>
      <c r="C9" s="108" t="s">
        <v>10</v>
      </c>
      <c r="D9" s="51" t="s">
        <v>8880</v>
      </c>
      <c r="E9" s="160" t="s">
        <v>175</v>
      </c>
      <c r="F9" s="117">
        <v>63000</v>
      </c>
      <c r="G9" s="51" t="s">
        <v>118</v>
      </c>
      <c r="H9" s="230"/>
    </row>
    <row r="10" spans="2:8" ht="47.25">
      <c r="B10" s="175">
        <v>5</v>
      </c>
      <c r="C10" s="108" t="s">
        <v>12</v>
      </c>
      <c r="D10" s="51" t="s">
        <v>8881</v>
      </c>
      <c r="E10" s="160" t="s">
        <v>14</v>
      </c>
      <c r="F10" s="117">
        <v>1248000</v>
      </c>
      <c r="G10" s="51" t="s">
        <v>118</v>
      </c>
      <c r="H10" s="230"/>
    </row>
    <row r="11" spans="2:8" ht="15.75">
      <c r="B11" s="175"/>
      <c r="C11" s="2189" t="s">
        <v>142</v>
      </c>
      <c r="D11" s="2190"/>
      <c r="E11" s="2191"/>
      <c r="F11" s="117"/>
      <c r="G11" s="51"/>
      <c r="H11" s="230"/>
    </row>
    <row r="12" spans="2:8" ht="78.75">
      <c r="B12" s="175">
        <v>6</v>
      </c>
      <c r="C12" s="108" t="s">
        <v>5</v>
      </c>
      <c r="D12" s="51" t="s">
        <v>8882</v>
      </c>
      <c r="E12" s="160" t="s">
        <v>242</v>
      </c>
      <c r="F12" s="117">
        <v>921226</v>
      </c>
      <c r="G12" s="51" t="s">
        <v>118</v>
      </c>
      <c r="H12" s="230"/>
    </row>
    <row r="13" spans="2:8" ht="47.25">
      <c r="B13" s="175">
        <v>7</v>
      </c>
      <c r="C13" s="108" t="s">
        <v>12</v>
      </c>
      <c r="D13" s="51" t="s">
        <v>8883</v>
      </c>
      <c r="E13" s="160" t="s">
        <v>14</v>
      </c>
      <c r="F13" s="117">
        <v>1150000</v>
      </c>
      <c r="G13" s="51" t="s">
        <v>118</v>
      </c>
      <c r="H13" s="230"/>
    </row>
    <row r="14" spans="2:8" ht="63">
      <c r="B14" s="175">
        <v>8</v>
      </c>
      <c r="C14" s="108" t="s">
        <v>360</v>
      </c>
      <c r="D14" s="51" t="s">
        <v>8884</v>
      </c>
      <c r="E14" s="160" t="s">
        <v>1637</v>
      </c>
      <c r="F14" s="117">
        <v>1200000</v>
      </c>
      <c r="G14" s="51" t="s">
        <v>118</v>
      </c>
      <c r="H14" s="230"/>
    </row>
    <row r="15" spans="2:8" ht="15.75">
      <c r="B15" s="847"/>
      <c r="C15" s="2198" t="s">
        <v>143</v>
      </c>
      <c r="D15" s="2198"/>
      <c r="E15" s="160"/>
      <c r="F15" s="117"/>
      <c r="G15" s="51"/>
      <c r="H15" s="230"/>
    </row>
    <row r="16" spans="2:8" ht="68.25" customHeight="1">
      <c r="B16" s="175">
        <v>9</v>
      </c>
      <c r="C16" s="108" t="s">
        <v>195</v>
      </c>
      <c r="D16" s="51" t="s">
        <v>8885</v>
      </c>
      <c r="E16" s="160" t="s">
        <v>196</v>
      </c>
      <c r="F16" s="117">
        <v>5738993.4500000002</v>
      </c>
      <c r="G16" s="51" t="s">
        <v>118</v>
      </c>
      <c r="H16" s="230"/>
    </row>
    <row r="17" spans="2:8" ht="15.75">
      <c r="B17" s="175"/>
      <c r="C17" s="2198" t="s">
        <v>8886</v>
      </c>
      <c r="D17" s="2198"/>
      <c r="E17" s="160"/>
      <c r="F17" s="117"/>
      <c r="G17" s="51"/>
      <c r="H17" s="230"/>
    </row>
    <row r="18" spans="2:8" ht="47.25">
      <c r="B18" s="175">
        <v>10</v>
      </c>
      <c r="C18" s="75" t="s">
        <v>39</v>
      </c>
      <c r="D18" s="51" t="s">
        <v>8887</v>
      </c>
      <c r="E18" s="160" t="s">
        <v>264</v>
      </c>
      <c r="F18" s="116">
        <v>24014306</v>
      </c>
      <c r="G18" s="51" t="s">
        <v>118</v>
      </c>
      <c r="H18" s="230"/>
    </row>
    <row r="19" spans="2:8" ht="63">
      <c r="B19" s="175">
        <v>11</v>
      </c>
      <c r="C19" s="108" t="s">
        <v>10691</v>
      </c>
      <c r="D19" s="51" t="s">
        <v>8888</v>
      </c>
      <c r="E19" s="160" t="s">
        <v>264</v>
      </c>
      <c r="F19" s="117">
        <v>14000000</v>
      </c>
      <c r="G19" s="51" t="s">
        <v>118</v>
      </c>
      <c r="H19" s="230"/>
    </row>
    <row r="20" spans="2:8" ht="15.75">
      <c r="B20" s="175"/>
      <c r="C20" s="590" t="s">
        <v>15</v>
      </c>
      <c r="D20" s="47"/>
      <c r="E20" s="172"/>
      <c r="F20" s="239">
        <f>SUM(F6:F19)</f>
        <v>53566977.969999999</v>
      </c>
      <c r="G20" s="51"/>
      <c r="H20" s="230"/>
    </row>
    <row r="21" spans="2:8" ht="79.5" customHeight="1">
      <c r="B21" s="2143" t="s">
        <v>3460</v>
      </c>
      <c r="C21" s="2143"/>
      <c r="D21" s="2143"/>
      <c r="E21" s="2143" t="s">
        <v>172</v>
      </c>
      <c r="F21" s="2143"/>
      <c r="G21" s="2143"/>
      <c r="H21" s="230"/>
    </row>
    <row r="22" spans="2:8" ht="15.75">
      <c r="B22" s="175"/>
      <c r="C22" s="108"/>
      <c r="D22" s="51"/>
      <c r="E22" s="160"/>
      <c r="F22" s="117"/>
      <c r="G22" s="51"/>
      <c r="H22" s="230"/>
    </row>
    <row r="23" spans="2:8" ht="15.75">
      <c r="B23" s="175"/>
      <c r="C23" s="108"/>
      <c r="D23" s="51"/>
      <c r="E23" s="160"/>
      <c r="F23" s="117"/>
      <c r="G23" s="51"/>
      <c r="H23" s="230"/>
    </row>
    <row r="24" spans="2:8" ht="15.75">
      <c r="B24" s="175"/>
      <c r="C24" s="108"/>
      <c r="D24" s="51"/>
      <c r="E24" s="160"/>
      <c r="F24" s="117"/>
      <c r="G24" s="51"/>
      <c r="H24" s="230"/>
    </row>
    <row r="25" spans="2:8" ht="15.75">
      <c r="B25" s="175"/>
      <c r="C25" s="108"/>
      <c r="D25" s="51"/>
      <c r="E25" s="160"/>
      <c r="F25" s="117"/>
      <c r="G25" s="51"/>
      <c r="H25" s="230"/>
    </row>
    <row r="26" spans="2:8" ht="15.75">
      <c r="B26" s="175"/>
      <c r="C26" s="108"/>
      <c r="D26" s="51"/>
      <c r="E26" s="160"/>
      <c r="F26" s="117"/>
      <c r="G26" s="51"/>
      <c r="H26" s="230"/>
    </row>
    <row r="27" spans="2:8" ht="15.75">
      <c r="B27" s="2234" t="s">
        <v>133</v>
      </c>
      <c r="C27" s="2234"/>
      <c r="D27" s="2234"/>
      <c r="E27" s="2234"/>
      <c r="F27" s="2234"/>
      <c r="G27" s="2234"/>
      <c r="H27" s="230"/>
    </row>
    <row r="28" spans="2:8" ht="15.75">
      <c r="B28" s="2234" t="s">
        <v>9070</v>
      </c>
      <c r="C28" s="2234"/>
      <c r="D28" s="2234"/>
      <c r="E28" s="2234"/>
      <c r="F28" s="2234"/>
      <c r="G28" s="2234"/>
      <c r="H28" s="230"/>
    </row>
    <row r="29" spans="2:8" ht="15.75">
      <c r="B29" s="2234" t="s">
        <v>140</v>
      </c>
      <c r="C29" s="2234"/>
      <c r="D29" s="2234"/>
      <c r="E29" s="2234"/>
      <c r="F29" s="2234"/>
      <c r="G29" s="2234"/>
      <c r="H29" s="230"/>
    </row>
    <row r="30" spans="2:8" ht="31.5">
      <c r="B30" s="52" t="s">
        <v>134</v>
      </c>
      <c r="C30" s="312" t="s">
        <v>676</v>
      </c>
      <c r="D30" s="312" t="s">
        <v>463</v>
      </c>
      <c r="E30" s="56" t="s">
        <v>788</v>
      </c>
      <c r="F30" s="392" t="s">
        <v>1394</v>
      </c>
      <c r="G30" s="56" t="s">
        <v>677</v>
      </c>
      <c r="H30" s="230"/>
    </row>
    <row r="31" spans="2:8" ht="15.75">
      <c r="B31" s="175"/>
      <c r="C31" s="2198" t="s">
        <v>3680</v>
      </c>
      <c r="D31" s="2198"/>
      <c r="E31" s="160"/>
      <c r="F31" s="117"/>
      <c r="G31" s="51"/>
      <c r="H31" s="230"/>
    </row>
    <row r="32" spans="2:8" ht="207.75">
      <c r="B32" s="175">
        <v>1</v>
      </c>
      <c r="C32" s="108" t="s">
        <v>8889</v>
      </c>
      <c r="D32" s="51" t="s">
        <v>8890</v>
      </c>
      <c r="E32" s="159" t="s">
        <v>14968</v>
      </c>
      <c r="F32" s="213">
        <v>3200000</v>
      </c>
      <c r="G32" s="51" t="s">
        <v>583</v>
      </c>
      <c r="H32" s="230"/>
    </row>
    <row r="33" spans="2:8" ht="47.25">
      <c r="B33" s="175">
        <v>2</v>
      </c>
      <c r="C33" s="516" t="s">
        <v>575</v>
      </c>
      <c r="D33" s="41" t="s">
        <v>8891</v>
      </c>
      <c r="E33" s="159" t="s">
        <v>8892</v>
      </c>
      <c r="F33" s="213">
        <v>1450000</v>
      </c>
      <c r="G33" s="51" t="s">
        <v>4</v>
      </c>
      <c r="H33" s="584"/>
    </row>
    <row r="34" spans="2:8" ht="15.75">
      <c r="B34" s="175"/>
      <c r="C34" s="2233" t="s">
        <v>1782</v>
      </c>
      <c r="D34" s="2172"/>
      <c r="E34" s="159"/>
      <c r="F34" s="117"/>
      <c r="G34" s="51"/>
      <c r="H34" s="584"/>
    </row>
    <row r="35" spans="2:8" ht="47.25">
      <c r="B35" s="175">
        <v>3</v>
      </c>
      <c r="C35" s="337" t="s">
        <v>8893</v>
      </c>
      <c r="D35" s="160" t="s">
        <v>8894</v>
      </c>
      <c r="E35" s="160" t="s">
        <v>8895</v>
      </c>
      <c r="F35" s="213">
        <v>400000</v>
      </c>
      <c r="G35" s="50" t="s">
        <v>118</v>
      </c>
      <c r="H35" s="584"/>
    </row>
    <row r="36" spans="2:8" ht="78.75">
      <c r="B36" s="175">
        <v>4</v>
      </c>
      <c r="C36" s="108" t="s">
        <v>8896</v>
      </c>
      <c r="D36" s="160" t="s">
        <v>8897</v>
      </c>
      <c r="E36" s="160" t="s">
        <v>14969</v>
      </c>
      <c r="F36" s="213">
        <v>1000000</v>
      </c>
      <c r="G36" s="50"/>
      <c r="H36" s="584"/>
    </row>
    <row r="37" spans="2:8" ht="78.75">
      <c r="B37" s="175">
        <v>5</v>
      </c>
      <c r="C37" s="108" t="s">
        <v>8898</v>
      </c>
      <c r="D37" s="160" t="s">
        <v>8899</v>
      </c>
      <c r="E37" s="160" t="s">
        <v>8900</v>
      </c>
      <c r="F37" s="213">
        <v>500000</v>
      </c>
      <c r="G37" s="50" t="s">
        <v>118</v>
      </c>
      <c r="H37" s="230"/>
    </row>
    <row r="38" spans="2:8" ht="63">
      <c r="B38" s="175">
        <v>6</v>
      </c>
      <c r="C38" s="108" t="s">
        <v>8901</v>
      </c>
      <c r="D38" s="160" t="s">
        <v>8902</v>
      </c>
      <c r="E38" s="160" t="s">
        <v>14970</v>
      </c>
      <c r="F38" s="213">
        <v>1000000</v>
      </c>
      <c r="G38" s="50" t="s">
        <v>118</v>
      </c>
      <c r="H38" s="584"/>
    </row>
    <row r="39" spans="2:8" ht="63">
      <c r="B39" s="175">
        <v>7</v>
      </c>
      <c r="C39" s="108" t="s">
        <v>8903</v>
      </c>
      <c r="D39" s="160" t="s">
        <v>8904</v>
      </c>
      <c r="E39" s="160" t="s">
        <v>14971</v>
      </c>
      <c r="F39" s="213">
        <v>700000</v>
      </c>
      <c r="G39" s="50" t="s">
        <v>118</v>
      </c>
      <c r="H39" s="230"/>
    </row>
    <row r="40" spans="2:8" ht="31.5">
      <c r="B40" s="175">
        <v>8</v>
      </c>
      <c r="C40" s="108" t="s">
        <v>8905</v>
      </c>
      <c r="D40" s="160" t="s">
        <v>8906</v>
      </c>
      <c r="E40" s="160" t="s">
        <v>14992</v>
      </c>
      <c r="F40" s="213">
        <v>500000</v>
      </c>
      <c r="G40" s="50" t="s">
        <v>4</v>
      </c>
      <c r="H40" s="230"/>
    </row>
    <row r="41" spans="2:8" ht="31.5">
      <c r="B41" s="175">
        <v>9</v>
      </c>
      <c r="C41" s="108" t="s">
        <v>8907</v>
      </c>
      <c r="D41" s="160" t="s">
        <v>8908</v>
      </c>
      <c r="E41" s="160" t="s">
        <v>4517</v>
      </c>
      <c r="F41" s="213">
        <v>800000</v>
      </c>
      <c r="G41" s="50" t="s">
        <v>4</v>
      </c>
      <c r="H41" s="230"/>
    </row>
    <row r="42" spans="2:8" ht="31.5">
      <c r="B42" s="175">
        <v>10</v>
      </c>
      <c r="C42" s="108" t="s">
        <v>8909</v>
      </c>
      <c r="D42" s="160" t="s">
        <v>8910</v>
      </c>
      <c r="E42" s="160" t="s">
        <v>4517</v>
      </c>
      <c r="F42" s="213">
        <v>800000</v>
      </c>
      <c r="G42" s="50" t="s">
        <v>4</v>
      </c>
      <c r="H42" s="230"/>
    </row>
    <row r="43" spans="2:8" ht="47.25">
      <c r="B43" s="175">
        <v>11</v>
      </c>
      <c r="C43" s="108" t="s">
        <v>8911</v>
      </c>
      <c r="D43" s="160" t="s">
        <v>8912</v>
      </c>
      <c r="E43" s="160" t="s">
        <v>14972</v>
      </c>
      <c r="F43" s="213">
        <v>800000</v>
      </c>
      <c r="G43" s="50" t="s">
        <v>118</v>
      </c>
      <c r="H43" s="230"/>
    </row>
    <row r="44" spans="2:8" ht="63">
      <c r="B44" s="175">
        <v>12</v>
      </c>
      <c r="C44" s="108" t="s">
        <v>8913</v>
      </c>
      <c r="D44" s="160" t="s">
        <v>8914</v>
      </c>
      <c r="E44" s="160" t="s">
        <v>8915</v>
      </c>
      <c r="F44" s="213">
        <v>1200000</v>
      </c>
      <c r="G44" s="50" t="s">
        <v>118</v>
      </c>
      <c r="H44" s="230"/>
    </row>
    <row r="45" spans="2:8" ht="31.5">
      <c r="B45" s="175">
        <v>13</v>
      </c>
      <c r="C45" s="108" t="s">
        <v>8916</v>
      </c>
      <c r="D45" s="160" t="s">
        <v>8917</v>
      </c>
      <c r="E45" s="160" t="s">
        <v>4517</v>
      </c>
      <c r="F45" s="213">
        <v>800000</v>
      </c>
      <c r="G45" s="50" t="s">
        <v>4</v>
      </c>
      <c r="H45" s="230"/>
    </row>
    <row r="46" spans="2:8" ht="31.5">
      <c r="B46" s="175">
        <v>14</v>
      </c>
      <c r="C46" s="108" t="s">
        <v>8918</v>
      </c>
      <c r="D46" s="160" t="s">
        <v>8919</v>
      </c>
      <c r="E46" s="160" t="s">
        <v>4517</v>
      </c>
      <c r="F46" s="213">
        <v>800000</v>
      </c>
      <c r="G46" s="50" t="s">
        <v>4</v>
      </c>
      <c r="H46" s="230"/>
    </row>
    <row r="47" spans="2:8" ht="78.75">
      <c r="B47" s="175">
        <v>15</v>
      </c>
      <c r="C47" s="108" t="s">
        <v>8920</v>
      </c>
      <c r="D47" s="160" t="s">
        <v>8921</v>
      </c>
      <c r="E47" s="160" t="s">
        <v>14973</v>
      </c>
      <c r="F47" s="213">
        <v>500000</v>
      </c>
      <c r="G47" s="50" t="s">
        <v>118</v>
      </c>
      <c r="H47" s="584"/>
    </row>
    <row r="48" spans="2:8" ht="126">
      <c r="B48" s="175">
        <v>16</v>
      </c>
      <c r="C48" s="108" t="s">
        <v>8922</v>
      </c>
      <c r="D48" s="160" t="s">
        <v>8923</v>
      </c>
      <c r="E48" s="160" t="s">
        <v>14974</v>
      </c>
      <c r="F48" s="213">
        <v>2100000</v>
      </c>
      <c r="G48" s="50" t="s">
        <v>4</v>
      </c>
      <c r="H48" s="230"/>
    </row>
    <row r="49" spans="2:10" s="517" customFormat="1" ht="110.25">
      <c r="B49" s="175">
        <v>17</v>
      </c>
      <c r="C49" s="75" t="s">
        <v>8924</v>
      </c>
      <c r="D49" s="160" t="s">
        <v>8925</v>
      </c>
      <c r="E49" s="255" t="s">
        <v>14975</v>
      </c>
      <c r="F49" s="171">
        <v>550000</v>
      </c>
      <c r="G49" s="75" t="s">
        <v>118</v>
      </c>
      <c r="J49" s="850"/>
    </row>
    <row r="50" spans="2:10" s="517" customFormat="1" ht="78.75">
      <c r="B50" s="175">
        <v>18</v>
      </c>
      <c r="C50" s="108" t="s">
        <v>8926</v>
      </c>
      <c r="D50" s="160" t="s">
        <v>8927</v>
      </c>
      <c r="E50" s="337" t="s">
        <v>14976</v>
      </c>
      <c r="F50" s="213">
        <v>500000</v>
      </c>
      <c r="G50" s="75" t="s">
        <v>118</v>
      </c>
      <c r="J50" s="850"/>
    </row>
    <row r="51" spans="2:10" ht="31.5">
      <c r="B51" s="175">
        <v>19</v>
      </c>
      <c r="C51" s="108" t="s">
        <v>8928</v>
      </c>
      <c r="D51" s="160" t="s">
        <v>8929</v>
      </c>
      <c r="E51" s="160" t="s">
        <v>4517</v>
      </c>
      <c r="F51" s="213">
        <v>800000</v>
      </c>
      <c r="G51" s="50" t="s">
        <v>4</v>
      </c>
      <c r="H51" s="230"/>
    </row>
    <row r="52" spans="2:10" ht="78.75">
      <c r="B52" s="175">
        <v>20</v>
      </c>
      <c r="C52" s="108" t="s">
        <v>8930</v>
      </c>
      <c r="D52" s="160" t="s">
        <v>8931</v>
      </c>
      <c r="E52" s="160" t="s">
        <v>14977</v>
      </c>
      <c r="F52" s="213">
        <v>300000</v>
      </c>
      <c r="G52" s="50" t="s">
        <v>118</v>
      </c>
      <c r="H52" s="230"/>
    </row>
    <row r="53" spans="2:10" ht="31.5">
      <c r="B53" s="175">
        <v>21</v>
      </c>
      <c r="C53" s="108" t="s">
        <v>8932</v>
      </c>
      <c r="D53" s="160" t="s">
        <v>8933</v>
      </c>
      <c r="E53" s="160" t="s">
        <v>4517</v>
      </c>
      <c r="F53" s="213">
        <v>800000</v>
      </c>
      <c r="G53" s="50" t="s">
        <v>4</v>
      </c>
      <c r="H53" s="230"/>
    </row>
    <row r="54" spans="2:10" ht="31.5">
      <c r="B54" s="175">
        <v>22</v>
      </c>
      <c r="C54" s="108" t="s">
        <v>8934</v>
      </c>
      <c r="D54" s="160" t="s">
        <v>8935</v>
      </c>
      <c r="E54" s="160" t="s">
        <v>4517</v>
      </c>
      <c r="F54" s="213">
        <v>800000</v>
      </c>
      <c r="G54" s="50" t="s">
        <v>4</v>
      </c>
      <c r="H54" s="230"/>
    </row>
    <row r="55" spans="2:10" ht="47.25">
      <c r="B55" s="175">
        <v>23</v>
      </c>
      <c r="C55" s="108" t="s">
        <v>8936</v>
      </c>
      <c r="D55" s="160" t="s">
        <v>8937</v>
      </c>
      <c r="E55" s="160" t="s">
        <v>8938</v>
      </c>
      <c r="F55" s="213">
        <v>300000</v>
      </c>
      <c r="G55" s="50" t="s">
        <v>118</v>
      </c>
      <c r="H55" s="230"/>
    </row>
    <row r="56" spans="2:10" ht="47.25">
      <c r="B56" s="175">
        <v>24</v>
      </c>
      <c r="C56" s="108" t="s">
        <v>8939</v>
      </c>
      <c r="D56" s="160" t="s">
        <v>8940</v>
      </c>
      <c r="E56" s="160" t="s">
        <v>1246</v>
      </c>
      <c r="F56" s="213">
        <v>1600000</v>
      </c>
      <c r="G56" s="50" t="s">
        <v>4</v>
      </c>
      <c r="H56" s="230"/>
    </row>
    <row r="57" spans="2:10" ht="47.25">
      <c r="B57" s="175">
        <v>25</v>
      </c>
      <c r="C57" s="108" t="s">
        <v>8941</v>
      </c>
      <c r="D57" s="160" t="s">
        <v>8942</v>
      </c>
      <c r="E57" s="160" t="s">
        <v>1246</v>
      </c>
      <c r="F57" s="213">
        <v>1600000</v>
      </c>
      <c r="G57" s="50" t="s">
        <v>4</v>
      </c>
      <c r="H57" s="230"/>
    </row>
    <row r="58" spans="2:10" ht="47.25">
      <c r="B58" s="175">
        <v>26</v>
      </c>
      <c r="C58" s="108" t="s">
        <v>8943</v>
      </c>
      <c r="D58" s="160" t="s">
        <v>8944</v>
      </c>
      <c r="E58" s="160" t="s">
        <v>1246</v>
      </c>
      <c r="F58" s="213">
        <v>1600000</v>
      </c>
      <c r="G58" s="50" t="s">
        <v>4</v>
      </c>
      <c r="H58" s="230"/>
    </row>
    <row r="59" spans="2:10" ht="31.5">
      <c r="B59" s="175">
        <v>27</v>
      </c>
      <c r="C59" s="108" t="s">
        <v>8945</v>
      </c>
      <c r="D59" s="160" t="s">
        <v>8946</v>
      </c>
      <c r="E59" s="160" t="s">
        <v>4517</v>
      </c>
      <c r="F59" s="213">
        <v>800000</v>
      </c>
      <c r="G59" s="50" t="s">
        <v>4</v>
      </c>
      <c r="H59" s="230"/>
    </row>
    <row r="60" spans="2:10" ht="47.25">
      <c r="B60" s="175">
        <v>28</v>
      </c>
      <c r="C60" s="108" t="s">
        <v>8947</v>
      </c>
      <c r="D60" s="160" t="s">
        <v>8948</v>
      </c>
      <c r="E60" s="160" t="s">
        <v>8949</v>
      </c>
      <c r="F60" s="213">
        <v>800000</v>
      </c>
      <c r="G60" s="50" t="s">
        <v>4</v>
      </c>
      <c r="H60" s="230"/>
    </row>
    <row r="61" spans="2:10" ht="78.75">
      <c r="B61" s="175">
        <v>29</v>
      </c>
      <c r="C61" s="108" t="s">
        <v>8950</v>
      </c>
      <c r="D61" s="160" t="s">
        <v>8951</v>
      </c>
      <c r="E61" s="160" t="s">
        <v>8952</v>
      </c>
      <c r="F61" s="213">
        <v>600000</v>
      </c>
      <c r="G61" s="50" t="s">
        <v>118</v>
      </c>
      <c r="H61" s="230"/>
    </row>
    <row r="62" spans="2:10" ht="141.75">
      <c r="B62" s="175">
        <v>30</v>
      </c>
      <c r="C62" s="108" t="s">
        <v>8953</v>
      </c>
      <c r="D62" s="160" t="s">
        <v>8954</v>
      </c>
      <c r="E62" s="160" t="s">
        <v>14978</v>
      </c>
      <c r="F62" s="213">
        <v>650000</v>
      </c>
      <c r="G62" s="50" t="s">
        <v>118</v>
      </c>
      <c r="H62" s="230"/>
    </row>
    <row r="63" spans="2:10" ht="31.5">
      <c r="B63" s="175">
        <v>31</v>
      </c>
      <c r="C63" s="108" t="s">
        <v>8955</v>
      </c>
      <c r="D63" s="160" t="s">
        <v>8956</v>
      </c>
      <c r="E63" s="160" t="s">
        <v>8957</v>
      </c>
      <c r="F63" s="213">
        <v>700000</v>
      </c>
      <c r="G63" s="50" t="s">
        <v>4</v>
      </c>
      <c r="H63" s="230"/>
    </row>
    <row r="64" spans="2:10" ht="31.5">
      <c r="B64" s="175">
        <v>32</v>
      </c>
      <c r="C64" s="108" t="s">
        <v>8958</v>
      </c>
      <c r="D64" s="160" t="s">
        <v>8959</v>
      </c>
      <c r="E64" s="160" t="s">
        <v>8960</v>
      </c>
      <c r="F64" s="213">
        <v>800000</v>
      </c>
      <c r="G64" s="50" t="s">
        <v>4</v>
      </c>
      <c r="H64" s="230"/>
    </row>
    <row r="65" spans="2:8" ht="31.5">
      <c r="B65" s="175">
        <v>33</v>
      </c>
      <c r="C65" s="108" t="s">
        <v>8961</v>
      </c>
      <c r="D65" s="160" t="s">
        <v>8962</v>
      </c>
      <c r="E65" s="160" t="s">
        <v>4517</v>
      </c>
      <c r="F65" s="213">
        <v>800000</v>
      </c>
      <c r="G65" s="50" t="s">
        <v>4</v>
      </c>
      <c r="H65" s="230"/>
    </row>
    <row r="66" spans="2:8" ht="110.25">
      <c r="B66" s="175">
        <v>34</v>
      </c>
      <c r="C66" s="108" t="s">
        <v>8963</v>
      </c>
      <c r="D66" s="160" t="s">
        <v>8964</v>
      </c>
      <c r="E66" s="160" t="s">
        <v>14979</v>
      </c>
      <c r="F66" s="213">
        <v>1200000</v>
      </c>
      <c r="G66" s="50" t="s">
        <v>4</v>
      </c>
      <c r="H66" s="230"/>
    </row>
    <row r="67" spans="2:8" ht="31.5">
      <c r="B67" s="175">
        <v>35</v>
      </c>
      <c r="C67" s="108" t="s">
        <v>8965</v>
      </c>
      <c r="D67" s="160" t="s">
        <v>8966</v>
      </c>
      <c r="E67" s="160" t="s">
        <v>8967</v>
      </c>
      <c r="F67" s="213">
        <v>800000</v>
      </c>
      <c r="G67" s="50" t="s">
        <v>4</v>
      </c>
      <c r="H67" s="230"/>
    </row>
    <row r="68" spans="2:8" ht="78.75">
      <c r="B68" s="175">
        <v>36</v>
      </c>
      <c r="C68" s="108" t="s">
        <v>8968</v>
      </c>
      <c r="D68" s="160" t="s">
        <v>8969</v>
      </c>
      <c r="E68" s="160" t="s">
        <v>14980</v>
      </c>
      <c r="F68" s="213">
        <v>550000</v>
      </c>
      <c r="G68" s="50" t="s">
        <v>4</v>
      </c>
      <c r="H68" s="230"/>
    </row>
    <row r="69" spans="2:8" ht="47.25">
      <c r="B69" s="175">
        <v>37</v>
      </c>
      <c r="C69" s="108" t="s">
        <v>8970</v>
      </c>
      <c r="D69" s="160" t="s">
        <v>8971</v>
      </c>
      <c r="E69" s="160" t="s">
        <v>8972</v>
      </c>
      <c r="F69" s="213">
        <v>300000</v>
      </c>
      <c r="G69" s="50" t="s">
        <v>4</v>
      </c>
      <c r="H69" s="230"/>
    </row>
    <row r="70" spans="2:8" ht="31.5">
      <c r="B70" s="175">
        <v>38</v>
      </c>
      <c r="C70" s="108" t="s">
        <v>8973</v>
      </c>
      <c r="D70" s="160" t="s">
        <v>8974</v>
      </c>
      <c r="E70" s="160" t="s">
        <v>4517</v>
      </c>
      <c r="F70" s="213">
        <v>800000</v>
      </c>
      <c r="G70" s="50" t="s">
        <v>4</v>
      </c>
      <c r="H70" s="230"/>
    </row>
    <row r="71" spans="2:8" ht="47.25">
      <c r="B71" s="175">
        <v>39</v>
      </c>
      <c r="C71" s="108" t="s">
        <v>8975</v>
      </c>
      <c r="D71" s="160" t="s">
        <v>8976</v>
      </c>
      <c r="E71" s="160" t="s">
        <v>14981</v>
      </c>
      <c r="F71" s="213">
        <v>500000</v>
      </c>
      <c r="G71" s="50" t="s">
        <v>118</v>
      </c>
      <c r="H71" s="230"/>
    </row>
    <row r="72" spans="2:8" ht="31.5">
      <c r="B72" s="175">
        <v>40</v>
      </c>
      <c r="C72" s="108" t="s">
        <v>8977</v>
      </c>
      <c r="D72" s="160" t="s">
        <v>8978</v>
      </c>
      <c r="E72" s="160" t="s">
        <v>4517</v>
      </c>
      <c r="F72" s="213">
        <v>800000</v>
      </c>
      <c r="G72" s="50" t="s">
        <v>4</v>
      </c>
      <c r="H72" s="230"/>
    </row>
    <row r="73" spans="2:8" ht="47.25">
      <c r="B73" s="175">
        <v>41</v>
      </c>
      <c r="C73" s="108" t="s">
        <v>8979</v>
      </c>
      <c r="D73" s="160" t="s">
        <v>8980</v>
      </c>
      <c r="E73" s="160" t="s">
        <v>8981</v>
      </c>
      <c r="F73" s="213">
        <v>500000</v>
      </c>
      <c r="G73" s="50" t="s">
        <v>118</v>
      </c>
      <c r="H73" s="230"/>
    </row>
    <row r="74" spans="2:8" ht="31.5">
      <c r="B74" s="175">
        <v>42</v>
      </c>
      <c r="C74" s="108" t="s">
        <v>8982</v>
      </c>
      <c r="D74" s="160" t="s">
        <v>8983</v>
      </c>
      <c r="E74" s="160" t="s">
        <v>8984</v>
      </c>
      <c r="F74" s="213">
        <v>250000</v>
      </c>
      <c r="G74" s="50" t="s">
        <v>4</v>
      </c>
      <c r="H74" s="230"/>
    </row>
    <row r="75" spans="2:8" ht="31.5">
      <c r="B75" s="175">
        <v>43</v>
      </c>
      <c r="C75" s="108" t="s">
        <v>8985</v>
      </c>
      <c r="D75" s="160" t="s">
        <v>8986</v>
      </c>
      <c r="E75" s="160" t="s">
        <v>8987</v>
      </c>
      <c r="F75" s="213">
        <v>250000</v>
      </c>
      <c r="G75" s="50" t="s">
        <v>4</v>
      </c>
      <c r="H75" s="230"/>
    </row>
    <row r="76" spans="2:8" ht="31.5">
      <c r="B76" s="175">
        <v>44</v>
      </c>
      <c r="C76" s="108" t="s">
        <v>8988</v>
      </c>
      <c r="D76" s="160" t="s">
        <v>8989</v>
      </c>
      <c r="E76" s="160" t="s">
        <v>8987</v>
      </c>
      <c r="F76" s="213">
        <v>250000</v>
      </c>
      <c r="G76" s="50" t="s">
        <v>4</v>
      </c>
      <c r="H76" s="230"/>
    </row>
    <row r="77" spans="2:8" ht="31.5">
      <c r="B77" s="175">
        <v>45</v>
      </c>
      <c r="C77" s="108" t="s">
        <v>8990</v>
      </c>
      <c r="D77" s="160" t="s">
        <v>8991</v>
      </c>
      <c r="E77" s="160" t="s">
        <v>8987</v>
      </c>
      <c r="F77" s="213">
        <v>250000</v>
      </c>
      <c r="G77" s="50" t="s">
        <v>4</v>
      </c>
      <c r="H77" s="230"/>
    </row>
    <row r="78" spans="2:8" ht="31.5">
      <c r="B78" s="175">
        <v>46</v>
      </c>
      <c r="C78" s="108" t="s">
        <v>8992</v>
      </c>
      <c r="D78" s="160" t="s">
        <v>8993</v>
      </c>
      <c r="E78" s="160" t="s">
        <v>8987</v>
      </c>
      <c r="F78" s="213">
        <v>250000</v>
      </c>
      <c r="G78" s="50" t="s">
        <v>4</v>
      </c>
      <c r="H78" s="230"/>
    </row>
    <row r="79" spans="2:8" ht="31.5">
      <c r="B79" s="175">
        <v>47</v>
      </c>
      <c r="C79" s="108" t="s">
        <v>8994</v>
      </c>
      <c r="D79" s="160" t="s">
        <v>8995</v>
      </c>
      <c r="E79" s="160" t="s">
        <v>8987</v>
      </c>
      <c r="F79" s="213">
        <v>250000</v>
      </c>
      <c r="G79" s="50" t="s">
        <v>4</v>
      </c>
      <c r="H79" s="230"/>
    </row>
    <row r="80" spans="2:8" ht="31.5">
      <c r="B80" s="175">
        <v>48</v>
      </c>
      <c r="C80" s="108" t="s">
        <v>8996</v>
      </c>
      <c r="D80" s="160" t="s">
        <v>8997</v>
      </c>
      <c r="E80" s="160" t="s">
        <v>8987</v>
      </c>
      <c r="F80" s="213">
        <v>250000</v>
      </c>
      <c r="G80" s="50" t="s">
        <v>4</v>
      </c>
      <c r="H80" s="230"/>
    </row>
    <row r="81" spans="2:8" ht="31.5">
      <c r="B81" s="175">
        <v>49</v>
      </c>
      <c r="C81" s="108" t="s">
        <v>8998</v>
      </c>
      <c r="D81" s="160" t="s">
        <v>8999</v>
      </c>
      <c r="E81" s="160" t="s">
        <v>8987</v>
      </c>
      <c r="F81" s="213">
        <v>250000</v>
      </c>
      <c r="G81" s="50" t="s">
        <v>4</v>
      </c>
      <c r="H81" s="230"/>
    </row>
    <row r="82" spans="2:8" ht="31.5">
      <c r="B82" s="175">
        <v>50</v>
      </c>
      <c r="C82" s="108" t="s">
        <v>9000</v>
      </c>
      <c r="D82" s="160" t="s">
        <v>9001</v>
      </c>
      <c r="E82" s="160" t="s">
        <v>8987</v>
      </c>
      <c r="F82" s="213">
        <v>250000</v>
      </c>
      <c r="G82" s="50" t="s">
        <v>4</v>
      </c>
      <c r="H82" s="230"/>
    </row>
    <row r="83" spans="2:8" ht="31.5">
      <c r="B83" s="175">
        <v>51</v>
      </c>
      <c r="C83" s="108" t="s">
        <v>9002</v>
      </c>
      <c r="D83" s="160" t="s">
        <v>9003</v>
      </c>
      <c r="E83" s="160" t="s">
        <v>8987</v>
      </c>
      <c r="F83" s="213">
        <v>250000</v>
      </c>
      <c r="G83" s="50" t="s">
        <v>4</v>
      </c>
      <c r="H83" s="230"/>
    </row>
    <row r="84" spans="2:8" ht="31.5">
      <c r="B84" s="175">
        <v>52</v>
      </c>
      <c r="C84" s="108" t="s">
        <v>9004</v>
      </c>
      <c r="D84" s="160" t="s">
        <v>9005</v>
      </c>
      <c r="E84" s="160" t="s">
        <v>8987</v>
      </c>
      <c r="F84" s="213">
        <v>250000</v>
      </c>
      <c r="G84" s="50" t="s">
        <v>4</v>
      </c>
      <c r="H84" s="230"/>
    </row>
    <row r="85" spans="2:8" ht="31.5">
      <c r="B85" s="175">
        <v>53</v>
      </c>
      <c r="C85" s="108" t="s">
        <v>9006</v>
      </c>
      <c r="D85" s="160" t="s">
        <v>9007</v>
      </c>
      <c r="E85" s="160" t="s">
        <v>8987</v>
      </c>
      <c r="F85" s="213">
        <v>250000</v>
      </c>
      <c r="G85" s="50" t="s">
        <v>4</v>
      </c>
      <c r="H85" s="230"/>
    </row>
    <row r="86" spans="2:8" ht="31.5">
      <c r="B86" s="175">
        <v>54</v>
      </c>
      <c r="C86" s="108" t="s">
        <v>9008</v>
      </c>
      <c r="D86" s="160" t="s">
        <v>9009</v>
      </c>
      <c r="E86" s="160" t="s">
        <v>8987</v>
      </c>
      <c r="F86" s="213">
        <v>250000</v>
      </c>
      <c r="G86" s="50" t="s">
        <v>4</v>
      </c>
      <c r="H86" s="230"/>
    </row>
    <row r="87" spans="2:8" ht="31.5">
      <c r="B87" s="175">
        <v>55</v>
      </c>
      <c r="C87" s="108" t="s">
        <v>9010</v>
      </c>
      <c r="D87" s="160" t="s">
        <v>9011</v>
      </c>
      <c r="E87" s="160" t="s">
        <v>8987</v>
      </c>
      <c r="F87" s="213">
        <v>250000</v>
      </c>
      <c r="G87" s="50" t="s">
        <v>4</v>
      </c>
      <c r="H87" s="230"/>
    </row>
    <row r="88" spans="2:8" ht="31.5">
      <c r="B88" s="175">
        <v>56</v>
      </c>
      <c r="C88" s="108" t="s">
        <v>9012</v>
      </c>
      <c r="D88" s="160" t="s">
        <v>9013</v>
      </c>
      <c r="E88" s="160" t="s">
        <v>8987</v>
      </c>
      <c r="F88" s="213">
        <v>250000</v>
      </c>
      <c r="G88" s="50" t="s">
        <v>4</v>
      </c>
      <c r="H88" s="230"/>
    </row>
    <row r="89" spans="2:8" ht="31.5">
      <c r="B89" s="175">
        <v>57</v>
      </c>
      <c r="C89" s="108" t="s">
        <v>9014</v>
      </c>
      <c r="D89" s="160" t="s">
        <v>9015</v>
      </c>
      <c r="E89" s="160" t="s">
        <v>8987</v>
      </c>
      <c r="F89" s="213">
        <v>250000</v>
      </c>
      <c r="G89" s="50" t="s">
        <v>4</v>
      </c>
      <c r="H89" s="230"/>
    </row>
    <row r="90" spans="2:8" ht="31.5">
      <c r="B90" s="175">
        <v>58</v>
      </c>
      <c r="C90" s="108" t="s">
        <v>9016</v>
      </c>
      <c r="D90" s="160" t="s">
        <v>9017</v>
      </c>
      <c r="E90" s="160" t="s">
        <v>8987</v>
      </c>
      <c r="F90" s="213">
        <v>250000</v>
      </c>
      <c r="G90" s="50" t="s">
        <v>4</v>
      </c>
      <c r="H90" s="230"/>
    </row>
    <row r="91" spans="2:8" ht="31.5">
      <c r="B91" s="175">
        <v>59</v>
      </c>
      <c r="C91" s="108" t="s">
        <v>9018</v>
      </c>
      <c r="D91" s="160" t="s">
        <v>9019</v>
      </c>
      <c r="E91" s="160" t="s">
        <v>8987</v>
      </c>
      <c r="F91" s="213">
        <v>250000</v>
      </c>
      <c r="G91" s="50" t="s">
        <v>4</v>
      </c>
      <c r="H91" s="230"/>
    </row>
    <row r="92" spans="2:8" ht="15.75">
      <c r="B92" s="175"/>
      <c r="C92" s="2198" t="s">
        <v>8266</v>
      </c>
      <c r="D92" s="2198"/>
      <c r="E92" s="160"/>
      <c r="F92" s="117"/>
      <c r="G92" s="50"/>
      <c r="H92" s="230"/>
    </row>
    <row r="93" spans="2:8" ht="47.25">
      <c r="B93" s="175">
        <v>60</v>
      </c>
      <c r="C93" s="75" t="s">
        <v>9020</v>
      </c>
      <c r="D93" s="50" t="s">
        <v>9021</v>
      </c>
      <c r="E93" s="159" t="s">
        <v>4517</v>
      </c>
      <c r="F93" s="171">
        <v>800000</v>
      </c>
      <c r="G93" s="50" t="s">
        <v>4</v>
      </c>
      <c r="H93" s="230"/>
    </row>
    <row r="94" spans="2:8" ht="63">
      <c r="B94" s="175">
        <v>61</v>
      </c>
      <c r="C94" s="75" t="s">
        <v>9022</v>
      </c>
      <c r="D94" s="50" t="s">
        <v>9023</v>
      </c>
      <c r="E94" s="159" t="s">
        <v>9024</v>
      </c>
      <c r="F94" s="171">
        <v>800000</v>
      </c>
      <c r="G94" s="50" t="s">
        <v>4</v>
      </c>
      <c r="H94" s="230"/>
    </row>
    <row r="95" spans="2:8" ht="79.5" thickBot="1">
      <c r="B95" s="175">
        <v>62</v>
      </c>
      <c r="C95" s="75" t="s">
        <v>9025</v>
      </c>
      <c r="D95" s="50" t="s">
        <v>9026</v>
      </c>
      <c r="E95" s="159" t="s">
        <v>14982</v>
      </c>
      <c r="F95" s="171">
        <v>400000</v>
      </c>
      <c r="G95" s="50" t="s">
        <v>118</v>
      </c>
      <c r="H95" s="230"/>
    </row>
    <row r="96" spans="2:8" ht="51.75" customHeight="1">
      <c r="B96" s="175">
        <v>63</v>
      </c>
      <c r="C96" s="75" t="s">
        <v>9027</v>
      </c>
      <c r="D96" s="677" t="s">
        <v>9028</v>
      </c>
      <c r="E96" s="159" t="s">
        <v>9029</v>
      </c>
      <c r="F96" s="171">
        <v>1100000</v>
      </c>
      <c r="G96" s="50" t="s">
        <v>118</v>
      </c>
      <c r="H96" s="835"/>
    </row>
    <row r="97" spans="2:10" ht="47.25">
      <c r="B97" s="175">
        <v>64</v>
      </c>
      <c r="C97" s="75" t="s">
        <v>9030</v>
      </c>
      <c r="D97" s="50" t="s">
        <v>9031</v>
      </c>
      <c r="E97" s="159" t="s">
        <v>9024</v>
      </c>
      <c r="F97" s="171">
        <v>800000</v>
      </c>
      <c r="G97" s="50" t="s">
        <v>4</v>
      </c>
      <c r="H97" s="230"/>
    </row>
    <row r="98" spans="2:10" ht="47.25">
      <c r="B98" s="175">
        <v>65</v>
      </c>
      <c r="C98" s="75" t="s">
        <v>9032</v>
      </c>
      <c r="D98" s="50" t="s">
        <v>9033</v>
      </c>
      <c r="E98" s="159" t="s">
        <v>9024</v>
      </c>
      <c r="F98" s="171">
        <v>800000</v>
      </c>
      <c r="G98" s="50" t="s">
        <v>4</v>
      </c>
      <c r="H98" s="230"/>
    </row>
    <row r="99" spans="2:10" ht="47.25">
      <c r="B99" s="175">
        <v>66</v>
      </c>
      <c r="C99" s="75" t="s">
        <v>9034</v>
      </c>
      <c r="D99" s="50" t="s">
        <v>9035</v>
      </c>
      <c r="E99" s="159" t="s">
        <v>14983</v>
      </c>
      <c r="F99" s="171">
        <v>300000</v>
      </c>
      <c r="G99" s="50" t="s">
        <v>118</v>
      </c>
      <c r="H99" s="230"/>
    </row>
    <row r="100" spans="2:10" ht="47.25">
      <c r="B100" s="175">
        <v>67</v>
      </c>
      <c r="C100" s="75" t="s">
        <v>9036</v>
      </c>
      <c r="D100" s="50" t="s">
        <v>9037</v>
      </c>
      <c r="E100" s="335" t="s">
        <v>43161</v>
      </c>
      <c r="F100" s="1857">
        <v>300000</v>
      </c>
      <c r="G100" s="50" t="s">
        <v>4</v>
      </c>
      <c r="H100" s="230"/>
    </row>
    <row r="101" spans="2:10" ht="15.75">
      <c r="B101" s="175"/>
      <c r="C101" s="2172" t="s">
        <v>662</v>
      </c>
      <c r="D101" s="2172"/>
      <c r="E101" s="159"/>
      <c r="F101" s="116"/>
      <c r="G101" s="50"/>
      <c r="H101" s="230"/>
    </row>
    <row r="102" spans="2:10" ht="47.25">
      <c r="B102" s="175">
        <v>68</v>
      </c>
      <c r="C102" s="75" t="s">
        <v>9038</v>
      </c>
      <c r="D102" s="50" t="s">
        <v>9039</v>
      </c>
      <c r="E102" s="159" t="s">
        <v>9040</v>
      </c>
      <c r="F102" s="171">
        <v>300000</v>
      </c>
      <c r="G102" s="50" t="s">
        <v>118</v>
      </c>
      <c r="H102" s="230"/>
    </row>
    <row r="103" spans="2:10" ht="110.25">
      <c r="B103" s="175">
        <v>69</v>
      </c>
      <c r="C103" s="75" t="s">
        <v>9041</v>
      </c>
      <c r="D103" s="50" t="s">
        <v>9042</v>
      </c>
      <c r="E103" s="159" t="s">
        <v>14984</v>
      </c>
      <c r="F103" s="171">
        <v>500000</v>
      </c>
      <c r="G103" s="50" t="s">
        <v>118</v>
      </c>
      <c r="H103" s="230"/>
    </row>
    <row r="104" spans="2:10" ht="63">
      <c r="B104" s="175">
        <v>70</v>
      </c>
      <c r="C104" s="75" t="s">
        <v>9043</v>
      </c>
      <c r="D104" s="50" t="s">
        <v>9044</v>
      </c>
      <c r="E104" s="159" t="s">
        <v>14985</v>
      </c>
      <c r="F104" s="171">
        <v>450000</v>
      </c>
      <c r="G104" s="50" t="s">
        <v>118</v>
      </c>
      <c r="H104" s="230"/>
    </row>
    <row r="105" spans="2:10" ht="47.25">
      <c r="B105" s="175">
        <v>71</v>
      </c>
      <c r="C105" s="75" t="s">
        <v>9045</v>
      </c>
      <c r="D105" s="50" t="s">
        <v>9046</v>
      </c>
      <c r="E105" s="159" t="s">
        <v>9047</v>
      </c>
      <c r="F105" s="171">
        <v>500000</v>
      </c>
      <c r="G105" s="50" t="s">
        <v>118</v>
      </c>
      <c r="H105" s="230"/>
    </row>
    <row r="106" spans="2:10" s="517" customFormat="1" ht="31.5">
      <c r="B106" s="175">
        <v>72</v>
      </c>
      <c r="C106" s="75" t="s">
        <v>9048</v>
      </c>
      <c r="D106" s="75" t="s">
        <v>9049</v>
      </c>
      <c r="E106" s="255" t="s">
        <v>9050</v>
      </c>
      <c r="F106" s="171">
        <v>200000</v>
      </c>
      <c r="G106" s="75" t="s">
        <v>4</v>
      </c>
      <c r="J106" s="850"/>
    </row>
    <row r="107" spans="2:10" ht="63">
      <c r="B107" s="175">
        <v>73</v>
      </c>
      <c r="C107" s="75" t="s">
        <v>9051</v>
      </c>
      <c r="D107" s="50" t="s">
        <v>9052</v>
      </c>
      <c r="E107" s="159" t="s">
        <v>9053</v>
      </c>
      <c r="F107" s="171">
        <v>300000</v>
      </c>
      <c r="G107" s="50" t="s">
        <v>118</v>
      </c>
      <c r="H107" s="230"/>
    </row>
    <row r="108" spans="2:10" ht="78.75">
      <c r="B108" s="175">
        <v>74</v>
      </c>
      <c r="C108" s="75" t="s">
        <v>9054</v>
      </c>
      <c r="D108" s="50" t="s">
        <v>9055</v>
      </c>
      <c r="E108" s="159" t="s">
        <v>9056</v>
      </c>
      <c r="F108" s="171">
        <v>300000</v>
      </c>
      <c r="G108" s="50" t="s">
        <v>4</v>
      </c>
      <c r="H108" s="230"/>
    </row>
    <row r="109" spans="2:10" ht="15.75">
      <c r="B109" s="175"/>
      <c r="C109" s="2215" t="s">
        <v>930</v>
      </c>
      <c r="D109" s="2216"/>
      <c r="E109" s="159"/>
      <c r="F109" s="116"/>
      <c r="G109" s="50"/>
      <c r="H109" s="230"/>
    </row>
    <row r="110" spans="2:10" ht="189">
      <c r="B110" s="175">
        <v>75</v>
      </c>
      <c r="C110" s="75" t="s">
        <v>9057</v>
      </c>
      <c r="D110" s="50" t="s">
        <v>9058</v>
      </c>
      <c r="E110" s="159" t="s">
        <v>14986</v>
      </c>
      <c r="F110" s="171">
        <v>268616.11</v>
      </c>
      <c r="G110" s="50" t="s">
        <v>4</v>
      </c>
      <c r="H110" s="230"/>
    </row>
    <row r="111" spans="2:10" ht="162" customHeight="1">
      <c r="B111" s="175">
        <v>76</v>
      </c>
      <c r="C111" s="75" t="s">
        <v>9059</v>
      </c>
      <c r="D111" s="50" t="s">
        <v>9060</v>
      </c>
      <c r="E111" s="159" t="s">
        <v>14987</v>
      </c>
      <c r="F111" s="171">
        <v>268616.11</v>
      </c>
      <c r="G111" s="50" t="s">
        <v>4</v>
      </c>
      <c r="H111" s="230"/>
    </row>
    <row r="112" spans="2:10" ht="157.5">
      <c r="B112" s="175">
        <v>77</v>
      </c>
      <c r="C112" s="75" t="s">
        <v>9061</v>
      </c>
      <c r="D112" s="50" t="s">
        <v>9062</v>
      </c>
      <c r="E112" s="159" t="s">
        <v>14988</v>
      </c>
      <c r="F112" s="171">
        <v>268616.11</v>
      </c>
      <c r="G112" s="50" t="s">
        <v>4</v>
      </c>
      <c r="H112" s="230"/>
    </row>
    <row r="113" spans="2:14" ht="173.25">
      <c r="B113" s="175">
        <v>78</v>
      </c>
      <c r="C113" s="75" t="s">
        <v>9063</v>
      </c>
      <c r="D113" s="50" t="s">
        <v>9064</v>
      </c>
      <c r="E113" s="159" t="s">
        <v>14989</v>
      </c>
      <c r="F113" s="171">
        <v>268616.11</v>
      </c>
      <c r="G113" s="50" t="s">
        <v>4</v>
      </c>
      <c r="H113" s="230"/>
    </row>
    <row r="114" spans="2:14" ht="173.25">
      <c r="B114" s="175">
        <v>79</v>
      </c>
      <c r="C114" s="75" t="s">
        <v>9065</v>
      </c>
      <c r="D114" s="50" t="s">
        <v>9066</v>
      </c>
      <c r="E114" s="159" t="s">
        <v>14990</v>
      </c>
      <c r="F114" s="171">
        <v>268616.11</v>
      </c>
      <c r="G114" s="50" t="s">
        <v>4</v>
      </c>
      <c r="H114" s="230"/>
      <c r="K114" s="225"/>
    </row>
    <row r="115" spans="2:14" ht="15.75">
      <c r="B115" s="175"/>
      <c r="C115" s="2593" t="s">
        <v>2271</v>
      </c>
      <c r="D115" s="2594"/>
      <c r="E115" s="159"/>
      <c r="F115" s="116"/>
      <c r="G115" s="50"/>
      <c r="H115" s="230"/>
      <c r="J115" s="225">
        <v>54000</v>
      </c>
      <c r="K115" s="227">
        <v>4</v>
      </c>
      <c r="L115" s="583">
        <f>J115*K115</f>
        <v>216000</v>
      </c>
      <c r="M115" s="583">
        <v>52616.11</v>
      </c>
      <c r="N115" s="583">
        <f>SUM(L115:M115)</f>
        <v>268616.11</v>
      </c>
    </row>
    <row r="116" spans="2:14" ht="94.5">
      <c r="B116" s="175">
        <v>80</v>
      </c>
      <c r="C116" s="75" t="s">
        <v>9067</v>
      </c>
      <c r="D116" s="50" t="s">
        <v>9068</v>
      </c>
      <c r="E116" s="159" t="s">
        <v>9069</v>
      </c>
      <c r="F116" s="171">
        <v>1780817</v>
      </c>
      <c r="G116" s="50" t="s">
        <v>110</v>
      </c>
      <c r="H116" s="230"/>
      <c r="K116" s="551"/>
    </row>
    <row r="117" spans="2:14" ht="15.75">
      <c r="B117" s="175"/>
      <c r="C117" s="2172" t="s">
        <v>15</v>
      </c>
      <c r="D117" s="2172"/>
      <c r="E117" s="589"/>
      <c r="F117" s="592">
        <f>SUM(F32:F116)</f>
        <v>51473897.549999997</v>
      </c>
      <c r="G117" s="50"/>
      <c r="H117" s="230"/>
    </row>
    <row r="118" spans="2:14" ht="16.5" hidden="1" thickBot="1">
      <c r="B118" s="848"/>
      <c r="C118" s="519"/>
      <c r="D118" s="520"/>
      <c r="E118" s="521"/>
      <c r="F118" s="593">
        <f>SUM(F6:F117)</f>
        <v>210081751.04000008</v>
      </c>
      <c r="G118" s="522"/>
      <c r="H118" s="230"/>
    </row>
    <row r="119" spans="2:14" s="834" customFormat="1" ht="15.75">
      <c r="B119" s="2168" t="s">
        <v>3665</v>
      </c>
      <c r="C119" s="2168"/>
      <c r="D119" s="2168"/>
      <c r="E119" s="2168"/>
      <c r="F119" s="2168"/>
      <c r="G119" s="2168"/>
      <c r="H119" s="230"/>
      <c r="J119" s="225"/>
    </row>
    <row r="120" spans="2:14" s="834" customFormat="1" ht="64.5" customHeight="1">
      <c r="B120" s="2168" t="s">
        <v>3666</v>
      </c>
      <c r="C120" s="2168"/>
      <c r="D120" s="2168"/>
      <c r="E120" s="2168" t="s">
        <v>3667</v>
      </c>
      <c r="F120" s="2168"/>
      <c r="G120" s="2168"/>
      <c r="H120" s="230"/>
      <c r="J120" s="225"/>
    </row>
    <row r="121" spans="2:14" s="834" customFormat="1" ht="100.5" customHeight="1">
      <c r="B121" s="2143" t="s">
        <v>1391</v>
      </c>
      <c r="C121" s="2143"/>
      <c r="D121" s="2143"/>
      <c r="E121" s="2143" t="s">
        <v>1392</v>
      </c>
      <c r="F121" s="2143"/>
      <c r="G121" s="2143"/>
      <c r="H121" s="230"/>
      <c r="J121" s="225"/>
    </row>
    <row r="122" spans="2:14" s="834" customFormat="1" ht="15.75">
      <c r="B122" s="371"/>
      <c r="C122" s="371"/>
      <c r="D122" s="371"/>
      <c r="E122" s="371"/>
      <c r="F122" s="371"/>
      <c r="G122" s="371"/>
      <c r="H122" s="230"/>
      <c r="J122" s="225"/>
    </row>
    <row r="123" spans="2:14" s="834" customFormat="1" ht="15.75">
      <c r="B123" s="371"/>
      <c r="C123" s="371"/>
      <c r="D123" s="371"/>
      <c r="E123" s="371"/>
      <c r="F123" s="371"/>
      <c r="G123" s="371"/>
      <c r="H123" s="230"/>
      <c r="J123" s="225"/>
    </row>
    <row r="124" spans="2:14" s="834" customFormat="1" ht="15.75">
      <c r="B124" s="371"/>
      <c r="C124" s="371"/>
      <c r="D124" s="371"/>
      <c r="E124" s="371"/>
      <c r="F124" s="371"/>
      <c r="G124" s="371"/>
      <c r="H124" s="230"/>
      <c r="J124" s="225"/>
    </row>
    <row r="125" spans="2:14" s="834" customFormat="1" ht="15.75">
      <c r="B125" s="371"/>
      <c r="C125" s="371"/>
      <c r="D125" s="371"/>
      <c r="E125" s="371"/>
      <c r="F125" s="371"/>
      <c r="G125" s="371"/>
      <c r="H125" s="230"/>
      <c r="J125" s="225"/>
    </row>
    <row r="126" spans="2:14" ht="15.75">
      <c r="B126" s="848"/>
      <c r="C126" s="595"/>
      <c r="D126" s="594"/>
      <c r="E126" s="596"/>
      <c r="F126" s="597"/>
      <c r="G126" s="594"/>
      <c r="H126" s="230"/>
    </row>
    <row r="127" spans="2:14" ht="47.25">
      <c r="B127" s="175">
        <v>8</v>
      </c>
      <c r="C127" s="108" t="s">
        <v>8905</v>
      </c>
      <c r="D127" s="160" t="s">
        <v>8906</v>
      </c>
      <c r="E127" s="160" t="s">
        <v>14991</v>
      </c>
      <c r="F127" s="213">
        <v>4000000</v>
      </c>
      <c r="G127" s="50" t="s">
        <v>4</v>
      </c>
    </row>
    <row r="128" spans="2:14" s="834" customFormat="1" ht="15.75">
      <c r="B128" s="853"/>
      <c r="C128" s="852"/>
      <c r="D128" s="854"/>
      <c r="E128" s="854"/>
      <c r="F128" s="855"/>
      <c r="G128" s="497"/>
      <c r="J128" s="225"/>
    </row>
    <row r="129" spans="2:10" s="834" customFormat="1" ht="15.75">
      <c r="B129" s="853"/>
      <c r="C129" s="852"/>
      <c r="D129" s="854"/>
      <c r="E129" s="854"/>
      <c r="F129" s="855">
        <f>F127+F117+F20</f>
        <v>109040875.52</v>
      </c>
      <c r="G129" s="497"/>
      <c r="J129" s="225"/>
    </row>
    <row r="130" spans="2:10" s="834" customFormat="1" ht="15.75">
      <c r="B130" s="853"/>
      <c r="C130" s="852"/>
      <c r="D130" s="854"/>
      <c r="E130" s="1178"/>
      <c r="F130" s="855"/>
      <c r="G130" s="497"/>
      <c r="J130" s="225"/>
    </row>
    <row r="131" spans="2:10" s="834" customFormat="1" ht="15.75">
      <c r="B131" s="853"/>
      <c r="C131" s="852"/>
      <c r="D131" s="854"/>
      <c r="E131" s="854"/>
      <c r="F131" s="855"/>
      <c r="G131" s="497"/>
      <c r="J131" s="225"/>
    </row>
    <row r="132" spans="2:10">
      <c r="F132" s="237">
        <v>109040875.52</v>
      </c>
    </row>
    <row r="133" spans="2:10">
      <c r="F133" s="6"/>
    </row>
    <row r="134" spans="2:10">
      <c r="F134" s="6"/>
    </row>
    <row r="136" spans="2:10">
      <c r="F136" s="583"/>
    </row>
    <row r="137" spans="2:10">
      <c r="F137" s="237"/>
      <c r="J137" s="851"/>
    </row>
    <row r="138" spans="2:10">
      <c r="E138" s="834"/>
      <c r="F138" s="237">
        <f>F132-F129</f>
        <v>0</v>
      </c>
      <c r="J138" s="851"/>
    </row>
    <row r="139" spans="2:10">
      <c r="F139" s="237"/>
    </row>
    <row r="140" spans="2:10">
      <c r="F140" s="237"/>
    </row>
    <row r="141" spans="2:10">
      <c r="F141" s="237"/>
    </row>
  </sheetData>
  <mergeCells count="24">
    <mergeCell ref="B121:D121"/>
    <mergeCell ref="E121:G121"/>
    <mergeCell ref="C115:D115"/>
    <mergeCell ref="C117:D117"/>
    <mergeCell ref="C101:D101"/>
    <mergeCell ref="C109:D109"/>
    <mergeCell ref="B119:G119"/>
    <mergeCell ref="B120:D120"/>
    <mergeCell ref="E120:G120"/>
    <mergeCell ref="C31:D31"/>
    <mergeCell ref="C34:D34"/>
    <mergeCell ref="C92:D92"/>
    <mergeCell ref="B27:G27"/>
    <mergeCell ref="B28:G28"/>
    <mergeCell ref="B29:G29"/>
    <mergeCell ref="C11:E11"/>
    <mergeCell ref="B21:D21"/>
    <mergeCell ref="E21:G21"/>
    <mergeCell ref="B1:G1"/>
    <mergeCell ref="B2:G2"/>
    <mergeCell ref="B3:G3"/>
    <mergeCell ref="C5:D5"/>
    <mergeCell ref="C15:D15"/>
    <mergeCell ref="C17:D17"/>
  </mergeCells>
  <pageMargins left="0.7" right="0.7" top="0.75" bottom="0.75" header="0.3" footer="0.3"/>
  <pageSetup orientation="landscape" r:id="rId1"/>
  <headerFooter>
    <oddFooter>Page &amp;P of &amp;N</oddFooter>
  </headerFooter>
</worksheet>
</file>

<file path=xl/worksheets/sheet277.xml><?xml version="1.0" encoding="utf-8"?>
<worksheet xmlns="http://schemas.openxmlformats.org/spreadsheetml/2006/main" xmlns:r="http://schemas.openxmlformats.org/officeDocument/2006/relationships">
  <sheetPr>
    <tabColor theme="5" tint="-0.499984740745262"/>
  </sheetPr>
  <dimension ref="A1:F85"/>
  <sheetViews>
    <sheetView topLeftCell="A76" workbookViewId="0">
      <selection activeCell="K80" sqref="K80"/>
    </sheetView>
  </sheetViews>
  <sheetFormatPr defaultRowHeight="15.75"/>
  <cols>
    <col min="1" max="1" width="7.28515625" style="50" customWidth="1"/>
    <col min="2" max="2" width="18" style="126" customWidth="1"/>
    <col min="3" max="3" width="42.28515625" style="126" customWidth="1"/>
    <col min="4" max="4" width="39.7109375" style="126" customWidth="1"/>
    <col min="5" max="5" width="20.28515625" style="1043" customWidth="1"/>
    <col min="6" max="6" width="11.28515625" style="1043" customWidth="1"/>
    <col min="7" max="16384" width="9.140625" style="126"/>
  </cols>
  <sheetData>
    <row r="1" spans="1:6">
      <c r="A1" s="2197" t="s">
        <v>11134</v>
      </c>
      <c r="B1" s="2197"/>
      <c r="C1" s="2197"/>
      <c r="D1" s="2197"/>
      <c r="E1" s="2197"/>
      <c r="F1" s="2197"/>
    </row>
    <row r="2" spans="1:6">
      <c r="A2" s="2197" t="s">
        <v>34591</v>
      </c>
      <c r="B2" s="2197"/>
      <c r="C2" s="2197"/>
      <c r="D2" s="2197"/>
      <c r="E2" s="2197"/>
      <c r="F2" s="2197"/>
    </row>
    <row r="3" spans="1:6">
      <c r="A3" s="2197" t="s">
        <v>6436</v>
      </c>
      <c r="B3" s="2197"/>
      <c r="C3" s="2197"/>
      <c r="D3" s="2197"/>
      <c r="E3" s="2197"/>
      <c r="F3" s="2197"/>
    </row>
    <row r="4" spans="1:6" ht="30.75" customHeight="1">
      <c r="A4" s="173" t="s">
        <v>134</v>
      </c>
      <c r="B4" s="279" t="s">
        <v>135</v>
      </c>
      <c r="C4" s="173" t="s">
        <v>0</v>
      </c>
      <c r="D4" s="173" t="s">
        <v>136</v>
      </c>
      <c r="E4" s="1382" t="s">
        <v>11136</v>
      </c>
      <c r="F4" s="52" t="s">
        <v>1646</v>
      </c>
    </row>
    <row r="5" spans="1:6">
      <c r="B5" s="2423" t="s">
        <v>139</v>
      </c>
      <c r="C5" s="2424"/>
      <c r="D5" s="2425"/>
      <c r="E5" s="1506"/>
      <c r="F5" s="1507"/>
    </row>
    <row r="6" spans="1:6" ht="31.5">
      <c r="A6" s="50">
        <v>1</v>
      </c>
      <c r="B6" s="1508" t="s">
        <v>789</v>
      </c>
      <c r="C6" s="75" t="s">
        <v>16275</v>
      </c>
      <c r="D6" s="75" t="s">
        <v>239</v>
      </c>
      <c r="E6" s="1537">
        <v>4698720</v>
      </c>
      <c r="F6" s="1510" t="s">
        <v>118</v>
      </c>
    </row>
    <row r="7" spans="1:6" ht="63">
      <c r="A7" s="50">
        <v>2</v>
      </c>
      <c r="B7" s="1508" t="s">
        <v>5</v>
      </c>
      <c r="C7" s="75" t="s">
        <v>16276</v>
      </c>
      <c r="D7" s="75" t="s">
        <v>240</v>
      </c>
      <c r="E7" s="1537">
        <v>217732</v>
      </c>
      <c r="F7" s="1510" t="s">
        <v>118</v>
      </c>
    </row>
    <row r="8" spans="1:6" ht="31.5">
      <c r="A8" s="50">
        <v>3</v>
      </c>
      <c r="B8" s="1508" t="s">
        <v>7</v>
      </c>
      <c r="C8" s="75" t="s">
        <v>16277</v>
      </c>
      <c r="D8" s="75" t="s">
        <v>794</v>
      </c>
      <c r="E8" s="1537">
        <v>324000</v>
      </c>
      <c r="F8" s="1510" t="s">
        <v>118</v>
      </c>
    </row>
    <row r="9" spans="1:6" ht="31.5">
      <c r="A9" s="50">
        <v>4</v>
      </c>
      <c r="B9" s="1508" t="s">
        <v>10</v>
      </c>
      <c r="C9" s="75" t="s">
        <v>16278</v>
      </c>
      <c r="D9" s="75" t="s">
        <v>580</v>
      </c>
      <c r="E9" s="1537">
        <v>102000</v>
      </c>
      <c r="F9" s="1510" t="s">
        <v>118</v>
      </c>
    </row>
    <row r="10" spans="1:6" ht="31.5">
      <c r="A10" s="50">
        <v>5</v>
      </c>
      <c r="B10" s="1508" t="s">
        <v>12</v>
      </c>
      <c r="C10" s="75" t="s">
        <v>34592</v>
      </c>
      <c r="D10" s="75" t="s">
        <v>1914</v>
      </c>
      <c r="E10" s="1537">
        <v>1200000</v>
      </c>
      <c r="F10" s="1510" t="s">
        <v>118</v>
      </c>
    </row>
    <row r="11" spans="1:6">
      <c r="B11" s="2423" t="s">
        <v>3161</v>
      </c>
      <c r="C11" s="2424"/>
      <c r="D11" s="2425"/>
      <c r="E11" s="1509"/>
      <c r="F11" s="1510"/>
    </row>
    <row r="12" spans="1:6" ht="47.25">
      <c r="A12" s="50">
        <v>6</v>
      </c>
      <c r="B12" s="1508" t="s">
        <v>5</v>
      </c>
      <c r="C12" s="75" t="s">
        <v>16280</v>
      </c>
      <c r="D12" s="75" t="s">
        <v>5981</v>
      </c>
      <c r="E12" s="1537">
        <v>718266</v>
      </c>
      <c r="F12" s="1510" t="s">
        <v>118</v>
      </c>
    </row>
    <row r="13" spans="1:6" ht="31.5">
      <c r="A13" s="50">
        <v>7</v>
      </c>
      <c r="B13" s="1508" t="s">
        <v>12</v>
      </c>
      <c r="C13" s="75" t="s">
        <v>16281</v>
      </c>
      <c r="D13" s="75" t="s">
        <v>1914</v>
      </c>
      <c r="E13" s="1537">
        <v>1200000</v>
      </c>
      <c r="F13" s="1510" t="s">
        <v>118</v>
      </c>
    </row>
    <row r="14" spans="1:6" ht="48.75" customHeight="1">
      <c r="A14" s="50">
        <v>8</v>
      </c>
      <c r="B14" s="1508" t="s">
        <v>360</v>
      </c>
      <c r="C14" s="75" t="s">
        <v>16282</v>
      </c>
      <c r="D14" s="75" t="s">
        <v>10798</v>
      </c>
      <c r="E14" s="1537">
        <v>1352960</v>
      </c>
      <c r="F14" s="1510" t="s">
        <v>118</v>
      </c>
    </row>
    <row r="15" spans="1:6" ht="15.75" customHeight="1">
      <c r="B15" s="1503" t="s">
        <v>143</v>
      </c>
      <c r="C15" s="75"/>
      <c r="D15" s="75"/>
      <c r="E15" s="1509"/>
      <c r="F15" s="1510"/>
    </row>
    <row r="16" spans="1:6" ht="54" customHeight="1">
      <c r="A16" s="50">
        <v>9</v>
      </c>
      <c r="B16" s="1508" t="s">
        <v>475</v>
      </c>
      <c r="C16" s="75" t="s">
        <v>16283</v>
      </c>
      <c r="D16" s="75" t="s">
        <v>196</v>
      </c>
      <c r="E16" s="1537">
        <v>5738993.4500000002</v>
      </c>
      <c r="F16" s="1510" t="s">
        <v>118</v>
      </c>
    </row>
    <row r="17" spans="1:6">
      <c r="B17" s="1503" t="s">
        <v>593</v>
      </c>
      <c r="C17" s="75"/>
      <c r="D17" s="75"/>
      <c r="E17" s="1509"/>
      <c r="F17" s="1510"/>
    </row>
    <row r="18" spans="1:6" ht="47.25">
      <c r="A18" s="50">
        <v>10</v>
      </c>
      <c r="B18" s="1508" t="s">
        <v>39</v>
      </c>
      <c r="C18" s="75" t="s">
        <v>16285</v>
      </c>
      <c r="D18" s="75" t="s">
        <v>40</v>
      </c>
      <c r="E18" s="1537">
        <v>15005612.550000001</v>
      </c>
      <c r="F18" s="1510" t="s">
        <v>118</v>
      </c>
    </row>
    <row r="19" spans="1:6" ht="47.25">
      <c r="A19" s="50">
        <v>11</v>
      </c>
      <c r="B19" s="1508" t="s">
        <v>596</v>
      </c>
      <c r="C19" s="75" t="s">
        <v>16288</v>
      </c>
      <c r="D19" s="75" t="s">
        <v>34593</v>
      </c>
      <c r="E19" s="1537">
        <v>15000000</v>
      </c>
      <c r="F19" s="1510" t="s">
        <v>118</v>
      </c>
    </row>
    <row r="20" spans="1:6">
      <c r="B20" s="1539"/>
      <c r="C20" s="1508"/>
      <c r="D20" s="1511"/>
      <c r="E20" s="1537">
        <f>SUM(E6:E19)</f>
        <v>45558284</v>
      </c>
      <c r="F20" s="1510"/>
    </row>
    <row r="21" spans="1:6">
      <c r="B21" s="1539"/>
      <c r="C21" s="1508"/>
      <c r="D21" s="1511"/>
      <c r="E21" s="1537"/>
      <c r="F21" s="1510"/>
    </row>
    <row r="22" spans="1:6">
      <c r="B22" s="1539"/>
      <c r="C22" s="1508"/>
      <c r="D22" s="1511"/>
      <c r="E22" s="1537"/>
      <c r="F22" s="1510"/>
    </row>
    <row r="23" spans="1:6">
      <c r="B23" s="1539"/>
      <c r="C23" s="1508"/>
      <c r="D23" s="1511"/>
      <c r="E23" s="1537"/>
      <c r="F23" s="1510"/>
    </row>
    <row r="24" spans="1:6">
      <c r="B24" s="1539"/>
      <c r="C24" s="1508"/>
      <c r="D24" s="1511"/>
      <c r="E24" s="1537"/>
      <c r="F24" s="1510"/>
    </row>
    <row r="25" spans="1:6">
      <c r="B25" s="1539"/>
      <c r="C25" s="1508"/>
      <c r="D25" s="1511"/>
      <c r="E25" s="1537"/>
      <c r="F25" s="1510"/>
    </row>
    <row r="26" spans="1:6">
      <c r="B26" s="1539"/>
      <c r="C26" s="1508"/>
      <c r="D26" s="1511"/>
      <c r="E26" s="1537"/>
      <c r="F26" s="1510"/>
    </row>
    <row r="27" spans="1:6">
      <c r="B27" s="1539"/>
      <c r="C27" s="1508"/>
      <c r="D27" s="1511"/>
      <c r="E27" s="1537"/>
      <c r="F27" s="1510"/>
    </row>
    <row r="28" spans="1:6">
      <c r="B28" s="1539"/>
      <c r="C28" s="1508"/>
      <c r="D28" s="1511"/>
      <c r="E28" s="1537"/>
      <c r="F28" s="1510"/>
    </row>
    <row r="29" spans="1:6" ht="15.75" customHeight="1">
      <c r="A29" s="2164" t="s">
        <v>11134</v>
      </c>
      <c r="B29" s="2164"/>
      <c r="C29" s="2164"/>
      <c r="D29" s="2164"/>
      <c r="E29" s="2164"/>
      <c r="F29" s="2164"/>
    </row>
    <row r="30" spans="1:6" ht="15.75" customHeight="1">
      <c r="A30" s="2164" t="s">
        <v>34591</v>
      </c>
      <c r="B30" s="2164"/>
      <c r="C30" s="2164"/>
      <c r="D30" s="2164"/>
      <c r="E30" s="2164"/>
      <c r="F30" s="2164"/>
    </row>
    <row r="31" spans="1:6" ht="15.75" customHeight="1">
      <c r="A31" s="2164" t="s">
        <v>6436</v>
      </c>
      <c r="B31" s="2164"/>
      <c r="C31" s="2164"/>
      <c r="D31" s="2164"/>
      <c r="E31" s="2164"/>
      <c r="F31" s="2164"/>
    </row>
    <row r="32" spans="1:6">
      <c r="A32" s="278" t="s">
        <v>134</v>
      </c>
      <c r="B32" s="2036" t="s">
        <v>135</v>
      </c>
      <c r="C32" s="278" t="s">
        <v>0</v>
      </c>
      <c r="D32" s="278" t="s">
        <v>136</v>
      </c>
      <c r="E32" s="2037" t="s">
        <v>11136</v>
      </c>
      <c r="F32" s="324" t="s">
        <v>1646</v>
      </c>
    </row>
    <row r="33" spans="1:6">
      <c r="A33" s="690"/>
      <c r="B33" s="2294" t="s">
        <v>555</v>
      </c>
      <c r="C33" s="2595"/>
      <c r="D33" s="2039"/>
      <c r="E33" s="2040"/>
      <c r="F33" s="1480"/>
    </row>
    <row r="34" spans="1:6" ht="78.75">
      <c r="A34" s="690">
        <v>1</v>
      </c>
      <c r="B34" s="2041" t="s">
        <v>247</v>
      </c>
      <c r="C34" s="690" t="s">
        <v>16290</v>
      </c>
      <c r="D34" s="690" t="s">
        <v>16291</v>
      </c>
      <c r="E34" s="2040">
        <v>2180800</v>
      </c>
      <c r="F34" s="1480" t="s">
        <v>118</v>
      </c>
    </row>
    <row r="35" spans="1:6">
      <c r="A35" s="690"/>
      <c r="B35" s="2294" t="s">
        <v>930</v>
      </c>
      <c r="C35" s="2595"/>
      <c r="D35" s="601"/>
      <c r="E35" s="2040"/>
      <c r="F35" s="1480"/>
    </row>
    <row r="36" spans="1:6" ht="38.25" customHeight="1">
      <c r="A36" s="690">
        <v>2</v>
      </c>
      <c r="B36" s="2041" t="s">
        <v>34594</v>
      </c>
      <c r="C36" s="690" t="s">
        <v>16292</v>
      </c>
      <c r="D36" s="147" t="s">
        <v>35159</v>
      </c>
      <c r="E36" s="2040">
        <v>545200</v>
      </c>
      <c r="F36" s="1480" t="s">
        <v>118</v>
      </c>
    </row>
    <row r="37" spans="1:6" ht="38.25" customHeight="1">
      <c r="A37" s="690">
        <f>A36+1</f>
        <v>3</v>
      </c>
      <c r="B37" s="2041" t="s">
        <v>34595</v>
      </c>
      <c r="C37" s="690" t="s">
        <v>16292</v>
      </c>
      <c r="D37" s="147" t="s">
        <v>35159</v>
      </c>
      <c r="E37" s="2040">
        <v>545200</v>
      </c>
      <c r="F37" s="1480" t="s">
        <v>118</v>
      </c>
    </row>
    <row r="38" spans="1:6" ht="38.25" customHeight="1">
      <c r="A38" s="690">
        <f t="shared" ref="A38:A72" si="0">A37+1</f>
        <v>4</v>
      </c>
      <c r="B38" s="2041" t="s">
        <v>34596</v>
      </c>
      <c r="C38" s="690" t="s">
        <v>16292</v>
      </c>
      <c r="D38" s="147" t="s">
        <v>35159</v>
      </c>
      <c r="E38" s="2040">
        <v>545200</v>
      </c>
      <c r="F38" s="1480" t="s">
        <v>118</v>
      </c>
    </row>
    <row r="39" spans="1:6" ht="38.25" customHeight="1">
      <c r="A39" s="690">
        <f t="shared" si="0"/>
        <v>5</v>
      </c>
      <c r="B39" s="2041" t="s">
        <v>34597</v>
      </c>
      <c r="C39" s="690" t="s">
        <v>16292</v>
      </c>
      <c r="D39" s="147" t="s">
        <v>35159</v>
      </c>
      <c r="E39" s="2040">
        <v>545200</v>
      </c>
      <c r="F39" s="1480" t="s">
        <v>118</v>
      </c>
    </row>
    <row r="40" spans="1:6" ht="17.25" customHeight="1">
      <c r="A40" s="690"/>
      <c r="B40" s="2294" t="s">
        <v>810</v>
      </c>
      <c r="C40" s="2595"/>
      <c r="D40" s="147"/>
      <c r="E40" s="2040"/>
      <c r="F40" s="1480"/>
    </row>
    <row r="41" spans="1:6" ht="47.25">
      <c r="A41" s="690">
        <v>6</v>
      </c>
      <c r="B41" s="2041" t="s">
        <v>34598</v>
      </c>
      <c r="C41" s="690" t="s">
        <v>16294</v>
      </c>
      <c r="D41" s="690" t="s">
        <v>34599</v>
      </c>
      <c r="E41" s="2040">
        <v>3000000</v>
      </c>
      <c r="F41" s="1480" t="s">
        <v>4</v>
      </c>
    </row>
    <row r="42" spans="1:6" ht="47.25">
      <c r="A42" s="690">
        <f t="shared" si="0"/>
        <v>7</v>
      </c>
      <c r="B42" s="2041" t="s">
        <v>34600</v>
      </c>
      <c r="C42" s="690" t="s">
        <v>16296</v>
      </c>
      <c r="D42" s="690" t="s">
        <v>35157</v>
      </c>
      <c r="E42" s="2040">
        <v>3000000</v>
      </c>
      <c r="F42" s="1480" t="s">
        <v>4</v>
      </c>
    </row>
    <row r="43" spans="1:6" ht="31.5">
      <c r="A43" s="690">
        <f t="shared" si="0"/>
        <v>8</v>
      </c>
      <c r="B43" s="2038" t="s">
        <v>34601</v>
      </c>
      <c r="C43" s="690" t="s">
        <v>16298</v>
      </c>
      <c r="D43" s="326" t="s">
        <v>34602</v>
      </c>
      <c r="E43" s="1480">
        <v>2400000</v>
      </c>
      <c r="F43" s="1480" t="s">
        <v>4</v>
      </c>
    </row>
    <row r="44" spans="1:6" ht="31.5">
      <c r="A44" s="690">
        <f t="shared" si="0"/>
        <v>9</v>
      </c>
      <c r="B44" s="2038" t="s">
        <v>34603</v>
      </c>
      <c r="C44" s="690" t="s">
        <v>16300</v>
      </c>
      <c r="D44" s="690" t="s">
        <v>34604</v>
      </c>
      <c r="E44" s="2040">
        <v>700000</v>
      </c>
      <c r="F44" s="1480" t="s">
        <v>4</v>
      </c>
    </row>
    <row r="45" spans="1:6" ht="31.5">
      <c r="A45" s="690">
        <f t="shared" si="0"/>
        <v>10</v>
      </c>
      <c r="B45" s="2038" t="s">
        <v>16299</v>
      </c>
      <c r="C45" s="690" t="s">
        <v>16302</v>
      </c>
      <c r="D45" s="690" t="s">
        <v>34604</v>
      </c>
      <c r="E45" s="2040">
        <v>700000</v>
      </c>
      <c r="F45" s="1480" t="s">
        <v>4</v>
      </c>
    </row>
    <row r="46" spans="1:6" ht="31.5">
      <c r="A46" s="690">
        <f t="shared" si="0"/>
        <v>11</v>
      </c>
      <c r="B46" s="2038" t="s">
        <v>34605</v>
      </c>
      <c r="C46" s="690" t="s">
        <v>16304</v>
      </c>
      <c r="D46" s="690" t="s">
        <v>34606</v>
      </c>
      <c r="E46" s="2040">
        <v>6000000</v>
      </c>
      <c r="F46" s="1480" t="s">
        <v>4</v>
      </c>
    </row>
    <row r="47" spans="1:6" ht="31.5">
      <c r="A47" s="690">
        <f t="shared" si="0"/>
        <v>12</v>
      </c>
      <c r="B47" s="2038" t="s">
        <v>34607</v>
      </c>
      <c r="C47" s="690" t="s">
        <v>34608</v>
      </c>
      <c r="D47" s="690" t="s">
        <v>34602</v>
      </c>
      <c r="E47" s="2040">
        <v>2400000</v>
      </c>
      <c r="F47" s="1480" t="s">
        <v>4</v>
      </c>
    </row>
    <row r="48" spans="1:6" ht="31.5">
      <c r="A48" s="690">
        <f t="shared" si="0"/>
        <v>13</v>
      </c>
      <c r="B48" s="2038" t="s">
        <v>34609</v>
      </c>
      <c r="C48" s="690" t="s">
        <v>34610</v>
      </c>
      <c r="D48" s="690" t="s">
        <v>34602</v>
      </c>
      <c r="E48" s="2040">
        <v>2400000</v>
      </c>
      <c r="F48" s="1480" t="s">
        <v>4</v>
      </c>
    </row>
    <row r="49" spans="1:6" ht="94.5">
      <c r="A49" s="690">
        <f t="shared" si="0"/>
        <v>14</v>
      </c>
      <c r="B49" s="2041" t="s">
        <v>34611</v>
      </c>
      <c r="C49" s="690" t="s">
        <v>34612</v>
      </c>
      <c r="D49" s="66" t="s">
        <v>34613</v>
      </c>
      <c r="E49" s="1460">
        <v>500000</v>
      </c>
      <c r="F49" s="1480" t="s">
        <v>118</v>
      </c>
    </row>
    <row r="50" spans="1:6" ht="94.5">
      <c r="A50" s="690">
        <f t="shared" si="0"/>
        <v>15</v>
      </c>
      <c r="B50" s="2041" t="s">
        <v>34614</v>
      </c>
      <c r="C50" s="690" t="s">
        <v>34615</v>
      </c>
      <c r="D50" s="66" t="s">
        <v>34613</v>
      </c>
      <c r="E50" s="1460">
        <v>1000000</v>
      </c>
      <c r="F50" s="1480" t="s">
        <v>118</v>
      </c>
    </row>
    <row r="51" spans="1:6" ht="94.5">
      <c r="A51" s="690">
        <f t="shared" si="0"/>
        <v>16</v>
      </c>
      <c r="B51" s="2041" t="s">
        <v>34595</v>
      </c>
      <c r="C51" s="690" t="s">
        <v>34616</v>
      </c>
      <c r="D51" s="66" t="s">
        <v>34613</v>
      </c>
      <c r="E51" s="1460">
        <v>1500000</v>
      </c>
      <c r="F51" s="1480" t="s">
        <v>118</v>
      </c>
    </row>
    <row r="52" spans="1:6" ht="94.5">
      <c r="A52" s="690">
        <f t="shared" si="0"/>
        <v>17</v>
      </c>
      <c r="B52" s="2041" t="s">
        <v>34617</v>
      </c>
      <c r="C52" s="690" t="s">
        <v>34618</v>
      </c>
      <c r="D52" s="66" t="s">
        <v>34613</v>
      </c>
      <c r="E52" s="1460">
        <v>1000000</v>
      </c>
      <c r="F52" s="1480" t="s">
        <v>118</v>
      </c>
    </row>
    <row r="53" spans="1:6" ht="94.5">
      <c r="A53" s="690">
        <f t="shared" si="0"/>
        <v>18</v>
      </c>
      <c r="B53" s="2041" t="s">
        <v>34619</v>
      </c>
      <c r="C53" s="690" t="s">
        <v>34620</v>
      </c>
      <c r="D53" s="66" t="s">
        <v>34613</v>
      </c>
      <c r="E53" s="1460">
        <v>1000000</v>
      </c>
      <c r="F53" s="1480" t="s">
        <v>118</v>
      </c>
    </row>
    <row r="54" spans="1:6" ht="94.5">
      <c r="A54" s="690">
        <f t="shared" si="0"/>
        <v>19</v>
      </c>
      <c r="B54" s="2038" t="s">
        <v>16299</v>
      </c>
      <c r="C54" s="690" t="s">
        <v>34621</v>
      </c>
      <c r="D54" s="66" t="s">
        <v>34613</v>
      </c>
      <c r="E54" s="1460">
        <v>700000</v>
      </c>
      <c r="F54" s="1480" t="s">
        <v>118</v>
      </c>
    </row>
    <row r="55" spans="1:6" ht="47.25">
      <c r="A55" s="690">
        <f t="shared" si="0"/>
        <v>20</v>
      </c>
      <c r="B55" s="2041" t="s">
        <v>34622</v>
      </c>
      <c r="C55" s="690" t="s">
        <v>34623</v>
      </c>
      <c r="D55" s="326" t="s">
        <v>44116</v>
      </c>
      <c r="E55" s="1460">
        <v>600000</v>
      </c>
      <c r="F55" s="1480" t="s">
        <v>118</v>
      </c>
    </row>
    <row r="56" spans="1:6" ht="47.25">
      <c r="A56" s="690">
        <f t="shared" si="0"/>
        <v>21</v>
      </c>
      <c r="B56" s="2041" t="s">
        <v>34624</v>
      </c>
      <c r="C56" s="690" t="s">
        <v>34625</v>
      </c>
      <c r="D56" s="326" t="s">
        <v>44116</v>
      </c>
      <c r="E56" s="1460">
        <v>802027</v>
      </c>
      <c r="F56" s="1480" t="s">
        <v>118</v>
      </c>
    </row>
    <row r="57" spans="1:6" ht="47.25">
      <c r="A57" s="690">
        <f t="shared" si="0"/>
        <v>22</v>
      </c>
      <c r="B57" s="2041" t="s">
        <v>34626</v>
      </c>
      <c r="C57" s="690" t="s">
        <v>34627</v>
      </c>
      <c r="D57" s="326" t="s">
        <v>44116</v>
      </c>
      <c r="E57" s="1460">
        <v>500000</v>
      </c>
      <c r="F57" s="1480" t="s">
        <v>118</v>
      </c>
    </row>
    <row r="58" spans="1:6" ht="47.25">
      <c r="A58" s="690">
        <f t="shared" si="0"/>
        <v>23</v>
      </c>
      <c r="B58" s="2041" t="s">
        <v>34595</v>
      </c>
      <c r="C58" s="690" t="s">
        <v>34628</v>
      </c>
      <c r="D58" s="326" t="s">
        <v>44117</v>
      </c>
      <c r="E58" s="1460">
        <v>500000</v>
      </c>
      <c r="F58" s="1480" t="s">
        <v>118</v>
      </c>
    </row>
    <row r="59" spans="1:6" ht="84" customHeight="1">
      <c r="A59" s="690">
        <f t="shared" si="0"/>
        <v>24</v>
      </c>
      <c r="B59" s="2041" t="s">
        <v>34629</v>
      </c>
      <c r="C59" s="690" t="s">
        <v>34630</v>
      </c>
      <c r="D59" s="326" t="s">
        <v>44118</v>
      </c>
      <c r="E59" s="2042">
        <v>700000</v>
      </c>
      <c r="F59" s="1480" t="s">
        <v>118</v>
      </c>
    </row>
    <row r="60" spans="1:6" ht="18" customHeight="1">
      <c r="A60" s="690"/>
      <c r="B60" s="2294" t="s">
        <v>535</v>
      </c>
      <c r="C60" s="2296"/>
      <c r="D60" s="326"/>
      <c r="E60" s="2042"/>
      <c r="F60" s="1480"/>
    </row>
    <row r="61" spans="1:6" ht="31.5">
      <c r="A61" s="690">
        <v>25</v>
      </c>
      <c r="B61" s="2041" t="s">
        <v>34631</v>
      </c>
      <c r="C61" s="690" t="s">
        <v>16306</v>
      </c>
      <c r="D61" s="690" t="s">
        <v>8838</v>
      </c>
      <c r="E61" s="2040">
        <v>3000000</v>
      </c>
      <c r="F61" s="1480" t="s">
        <v>4</v>
      </c>
    </row>
    <row r="62" spans="1:6" ht="31.5">
      <c r="A62" s="690">
        <f t="shared" si="0"/>
        <v>26</v>
      </c>
      <c r="B62" s="2041" t="s">
        <v>34632</v>
      </c>
      <c r="C62" s="690" t="s">
        <v>16307</v>
      </c>
      <c r="D62" s="690" t="s">
        <v>34633</v>
      </c>
      <c r="E62" s="1480">
        <v>7200000</v>
      </c>
      <c r="F62" s="1480" t="s">
        <v>4</v>
      </c>
    </row>
    <row r="63" spans="1:6" ht="63">
      <c r="A63" s="690">
        <f t="shared" si="0"/>
        <v>27</v>
      </c>
      <c r="B63" s="2041" t="s">
        <v>34631</v>
      </c>
      <c r="C63" s="690" t="s">
        <v>34634</v>
      </c>
      <c r="D63" s="690" t="s">
        <v>44119</v>
      </c>
      <c r="E63" s="1480">
        <v>1018965</v>
      </c>
      <c r="F63" s="1480" t="s">
        <v>118</v>
      </c>
    </row>
    <row r="64" spans="1:6" ht="47.25">
      <c r="A64" s="690">
        <f t="shared" si="0"/>
        <v>28</v>
      </c>
      <c r="B64" s="2041" t="s">
        <v>34632</v>
      </c>
      <c r="C64" s="690" t="s">
        <v>16309</v>
      </c>
      <c r="D64" s="690" t="s">
        <v>44120</v>
      </c>
      <c r="E64" s="1480">
        <v>3500000</v>
      </c>
      <c r="F64" s="1480" t="s">
        <v>4</v>
      </c>
    </row>
    <row r="65" spans="1:6" ht="47.25">
      <c r="A65" s="690">
        <f t="shared" si="0"/>
        <v>29</v>
      </c>
      <c r="B65" s="2041" t="s">
        <v>34594</v>
      </c>
      <c r="C65" s="690" t="s">
        <v>16312</v>
      </c>
      <c r="D65" s="690" t="s">
        <v>44121</v>
      </c>
      <c r="E65" s="1480">
        <v>700000</v>
      </c>
      <c r="F65" s="1480" t="s">
        <v>118</v>
      </c>
    </row>
    <row r="66" spans="1:6">
      <c r="A66" s="690"/>
      <c r="B66" s="2294" t="s">
        <v>1418</v>
      </c>
      <c r="C66" s="2296"/>
      <c r="D66" s="690"/>
      <c r="E66" s="1480"/>
      <c r="F66" s="1480"/>
    </row>
    <row r="67" spans="1:6" ht="31.5">
      <c r="A67" s="690">
        <v>30</v>
      </c>
      <c r="B67" s="2041" t="s">
        <v>34635</v>
      </c>
      <c r="C67" s="690" t="s">
        <v>34636</v>
      </c>
      <c r="D67" s="690" t="s">
        <v>44029</v>
      </c>
      <c r="E67" s="1480">
        <v>2000000</v>
      </c>
      <c r="F67" s="1480" t="s">
        <v>4</v>
      </c>
    </row>
    <row r="68" spans="1:6" ht="31.5">
      <c r="A68" s="690">
        <f t="shared" si="0"/>
        <v>31</v>
      </c>
      <c r="B68" s="2041" t="s">
        <v>34637</v>
      </c>
      <c r="C68" s="690" t="s">
        <v>34638</v>
      </c>
      <c r="D68" s="690" t="s">
        <v>44029</v>
      </c>
      <c r="E68" s="1480">
        <v>2000000</v>
      </c>
      <c r="F68" s="1480" t="s">
        <v>4</v>
      </c>
    </row>
    <row r="69" spans="1:6">
      <c r="A69" s="690"/>
      <c r="B69" s="2294" t="s">
        <v>662</v>
      </c>
      <c r="C69" s="2296"/>
      <c r="D69" s="690"/>
      <c r="E69" s="2043"/>
      <c r="F69" s="1480"/>
    </row>
    <row r="70" spans="1:6" ht="47.25">
      <c r="A70" s="690">
        <v>32</v>
      </c>
      <c r="B70" s="2041" t="s">
        <v>34639</v>
      </c>
      <c r="C70" s="690" t="s">
        <v>34640</v>
      </c>
      <c r="D70" s="690" t="s">
        <v>35158</v>
      </c>
      <c r="E70" s="2043">
        <v>5000000</v>
      </c>
      <c r="F70" s="1480" t="s">
        <v>4</v>
      </c>
    </row>
    <row r="71" spans="1:6" ht="63">
      <c r="A71" s="690">
        <f t="shared" si="0"/>
        <v>33</v>
      </c>
      <c r="B71" s="2041" t="s">
        <v>34641</v>
      </c>
      <c r="C71" s="690" t="s">
        <v>34642</v>
      </c>
      <c r="D71" s="66" t="s">
        <v>34643</v>
      </c>
      <c r="E71" s="2043">
        <v>1500000</v>
      </c>
      <c r="F71" s="1480" t="s">
        <v>118</v>
      </c>
    </row>
    <row r="72" spans="1:6" ht="63">
      <c r="A72" s="690">
        <f t="shared" si="0"/>
        <v>34</v>
      </c>
      <c r="B72" s="2041" t="s">
        <v>34644</v>
      </c>
      <c r="C72" s="690" t="s">
        <v>34645</v>
      </c>
      <c r="D72" s="66" t="s">
        <v>44122</v>
      </c>
      <c r="E72" s="2043">
        <v>500000</v>
      </c>
      <c r="F72" s="1480" t="s">
        <v>118</v>
      </c>
    </row>
    <row r="73" spans="1:6">
      <c r="A73" s="690"/>
      <c r="B73" s="2294" t="s">
        <v>15</v>
      </c>
      <c r="C73" s="2595"/>
      <c r="D73" s="690"/>
      <c r="E73" s="2044">
        <f>SUM(E34:E72)</f>
        <v>60182592</v>
      </c>
      <c r="F73" s="2045"/>
    </row>
    <row r="74" spans="1:6">
      <c r="A74" s="2168" t="s">
        <v>3665</v>
      </c>
      <c r="B74" s="2168"/>
      <c r="C74" s="2168"/>
      <c r="D74" s="2168"/>
      <c r="E74" s="2168"/>
      <c r="F74" s="2168"/>
    </row>
    <row r="75" spans="1:6" ht="80.25" customHeight="1">
      <c r="A75" s="2168" t="s">
        <v>13523</v>
      </c>
      <c r="B75" s="2168"/>
      <c r="C75" s="2168"/>
      <c r="D75" s="2235" t="s">
        <v>13524</v>
      </c>
      <c r="E75" s="2168"/>
      <c r="F75" s="2168"/>
    </row>
    <row r="76" spans="1:6" ht="94.5" customHeight="1">
      <c r="A76" s="2143" t="s">
        <v>44110</v>
      </c>
      <c r="B76" s="2143"/>
      <c r="C76" s="2143"/>
      <c r="D76" s="2143" t="s">
        <v>172</v>
      </c>
      <c r="E76" s="2143"/>
      <c r="F76" s="2143"/>
    </row>
    <row r="79" spans="1:6" ht="47.25">
      <c r="A79" s="97">
        <v>46</v>
      </c>
      <c r="B79" s="1306" t="s">
        <v>34646</v>
      </c>
      <c r="C79" s="97" t="s">
        <v>34647</v>
      </c>
      <c r="D79" s="168" t="s">
        <v>34648</v>
      </c>
      <c r="E79" s="1538">
        <v>1650000</v>
      </c>
      <c r="F79" s="1414" t="s">
        <v>466</v>
      </c>
    </row>
    <row r="80" spans="1:6" ht="47.25">
      <c r="A80" s="97">
        <v>47</v>
      </c>
      <c r="B80" s="1306" t="s">
        <v>34641</v>
      </c>
      <c r="C80" s="97" t="s">
        <v>34649</v>
      </c>
      <c r="D80" s="168" t="s">
        <v>34648</v>
      </c>
      <c r="E80" s="1538">
        <v>1650000</v>
      </c>
      <c r="F80" s="1414" t="s">
        <v>466</v>
      </c>
    </row>
    <row r="81" spans="5:5">
      <c r="E81" s="1540">
        <f>SUM(E79:E80)</f>
        <v>3300000</v>
      </c>
    </row>
    <row r="85" spans="5:5">
      <c r="E85" s="1541">
        <f>E81+E73+E20</f>
        <v>109040876</v>
      </c>
    </row>
  </sheetData>
  <mergeCells count="20">
    <mergeCell ref="A74:F74"/>
    <mergeCell ref="A75:C75"/>
    <mergeCell ref="D75:F75"/>
    <mergeCell ref="A76:C76"/>
    <mergeCell ref="D76:F76"/>
    <mergeCell ref="B73:C73"/>
    <mergeCell ref="A1:F1"/>
    <mergeCell ref="A2:F2"/>
    <mergeCell ref="A3:F3"/>
    <mergeCell ref="B5:D5"/>
    <mergeCell ref="B11:D11"/>
    <mergeCell ref="B33:C33"/>
    <mergeCell ref="A29:F29"/>
    <mergeCell ref="A30:F30"/>
    <mergeCell ref="A31:F31"/>
    <mergeCell ref="B35:C35"/>
    <mergeCell ref="B40:C40"/>
    <mergeCell ref="B60:C60"/>
    <mergeCell ref="B66:C66"/>
    <mergeCell ref="B69:C69"/>
  </mergeCells>
  <pageMargins left="0.7" right="0.7" top="0.75" bottom="0.75" header="0.3" footer="0.3"/>
</worksheet>
</file>

<file path=xl/worksheets/sheet278.xml><?xml version="1.0" encoding="utf-8"?>
<worksheet xmlns="http://schemas.openxmlformats.org/spreadsheetml/2006/main" xmlns:r="http://schemas.openxmlformats.org/officeDocument/2006/relationships">
  <sheetPr>
    <tabColor theme="5" tint="-0.499984740745262"/>
  </sheetPr>
  <dimension ref="A1:I116"/>
  <sheetViews>
    <sheetView topLeftCell="A109" workbookViewId="0">
      <selection activeCell="I119" sqref="I119"/>
    </sheetView>
  </sheetViews>
  <sheetFormatPr defaultRowHeight="15.75"/>
  <cols>
    <col min="1" max="1" width="6.7109375" style="11" customWidth="1"/>
    <col min="2" max="2" width="16.5703125" style="11" customWidth="1"/>
    <col min="3" max="3" width="42.7109375" style="11" customWidth="1"/>
    <col min="4" max="4" width="19.85546875" style="11" customWidth="1"/>
    <col min="5" max="5" width="20.85546875" style="354" customWidth="1"/>
    <col min="6" max="6" width="14.140625" style="256" customWidth="1"/>
    <col min="7" max="8" width="9.140625" style="12"/>
    <col min="9" max="9" width="9.5703125" style="12" bestFit="1" customWidth="1"/>
    <col min="10" max="16384" width="9.140625" style="12"/>
  </cols>
  <sheetData>
    <row r="1" spans="1:9">
      <c r="A1" s="2165" t="s">
        <v>11134</v>
      </c>
      <c r="B1" s="2165"/>
      <c r="C1" s="2165"/>
      <c r="D1" s="2165"/>
      <c r="E1" s="2165"/>
      <c r="F1" s="2165"/>
      <c r="G1" s="1473"/>
    </row>
    <row r="2" spans="1:9">
      <c r="A2" s="2165" t="s">
        <v>34275</v>
      </c>
      <c r="B2" s="2165"/>
      <c r="C2" s="2165"/>
      <c r="D2" s="2165"/>
      <c r="E2" s="2165"/>
      <c r="F2" s="2165"/>
      <c r="G2" s="1473"/>
    </row>
    <row r="3" spans="1:9" ht="21.75" customHeight="1">
      <c r="A3" s="2165" t="s">
        <v>6436</v>
      </c>
      <c r="B3" s="2165"/>
      <c r="C3" s="2165"/>
      <c r="D3" s="2165"/>
      <c r="E3" s="2165"/>
      <c r="F3" s="2165"/>
      <c r="G3" s="1473"/>
    </row>
    <row r="4" spans="1:9" ht="22.5" customHeight="1">
      <c r="A4" s="46" t="s">
        <v>134</v>
      </c>
      <c r="B4" s="46" t="s">
        <v>135</v>
      </c>
      <c r="C4" s="46" t="s">
        <v>0</v>
      </c>
      <c r="D4" s="46" t="s">
        <v>136</v>
      </c>
      <c r="E4" s="738" t="s">
        <v>11136</v>
      </c>
      <c r="F4" s="1392" t="s">
        <v>1646</v>
      </c>
      <c r="G4" s="1473"/>
    </row>
    <row r="5" spans="1:9" ht="24" customHeight="1">
      <c r="A5" s="46"/>
      <c r="B5" s="46" t="s">
        <v>139</v>
      </c>
      <c r="C5" s="46"/>
      <c r="D5" s="46"/>
      <c r="E5" s="738"/>
      <c r="F5" s="1392"/>
      <c r="G5" s="1473"/>
    </row>
    <row r="6" spans="1:9" ht="78" customHeight="1">
      <c r="A6" s="49">
        <v>1</v>
      </c>
      <c r="B6" s="50" t="s">
        <v>34276</v>
      </c>
      <c r="C6" s="50" t="s">
        <v>34277</v>
      </c>
      <c r="D6" s="50" t="s">
        <v>34471</v>
      </c>
      <c r="E6" s="188">
        <v>2238350</v>
      </c>
      <c r="F6" s="159" t="s">
        <v>118</v>
      </c>
      <c r="G6" s="1473"/>
    </row>
    <row r="7" spans="1:9" ht="123.75" customHeight="1">
      <c r="A7" s="49">
        <f>A6+1</f>
        <v>2</v>
      </c>
      <c r="B7" s="50" t="s">
        <v>5</v>
      </c>
      <c r="C7" s="50" t="s">
        <v>34278</v>
      </c>
      <c r="D7" s="50" t="s">
        <v>34279</v>
      </c>
      <c r="E7" s="188">
        <v>2464900</v>
      </c>
      <c r="F7" s="159" t="s">
        <v>118</v>
      </c>
      <c r="G7" s="1473"/>
    </row>
    <row r="8" spans="1:9" ht="57" customHeight="1">
      <c r="A8" s="49">
        <f t="shared" ref="A8:A16" si="0">A7+1</f>
        <v>3</v>
      </c>
      <c r="B8" s="50" t="s">
        <v>7</v>
      </c>
      <c r="C8" s="50" t="s">
        <v>34280</v>
      </c>
      <c r="D8" s="50" t="s">
        <v>34472</v>
      </c>
      <c r="E8" s="188">
        <v>90720</v>
      </c>
      <c r="F8" s="159" t="s">
        <v>118</v>
      </c>
      <c r="G8" s="1473"/>
    </row>
    <row r="9" spans="1:9" s="185" customFormat="1" ht="58.5" customHeight="1">
      <c r="A9" s="70">
        <f t="shared" si="0"/>
        <v>4</v>
      </c>
      <c r="B9" s="60" t="s">
        <v>10</v>
      </c>
      <c r="C9" s="60" t="s">
        <v>34281</v>
      </c>
      <c r="D9" s="60" t="s">
        <v>34282</v>
      </c>
      <c r="E9" s="188">
        <v>64800</v>
      </c>
      <c r="F9" s="115" t="s">
        <v>118</v>
      </c>
      <c r="G9" s="1474"/>
      <c r="I9" s="864"/>
    </row>
    <row r="10" spans="1:9" ht="78" customHeight="1">
      <c r="A10" s="49">
        <f t="shared" si="0"/>
        <v>5</v>
      </c>
      <c r="B10" s="50" t="s">
        <v>12</v>
      </c>
      <c r="C10" s="50" t="s">
        <v>34283</v>
      </c>
      <c r="D10" s="50" t="s">
        <v>14</v>
      </c>
      <c r="E10" s="188">
        <v>1680000</v>
      </c>
      <c r="F10" s="159" t="s">
        <v>118</v>
      </c>
      <c r="G10" s="1473"/>
    </row>
    <row r="11" spans="1:9" ht="15" customHeight="1">
      <c r="A11" s="49"/>
      <c r="B11" s="2215" t="s">
        <v>142</v>
      </c>
      <c r="C11" s="2220"/>
      <c r="D11" s="2216"/>
      <c r="E11" s="892"/>
      <c r="F11" s="118"/>
      <c r="G11" s="1473"/>
    </row>
    <row r="12" spans="1:9" ht="118.5" customHeight="1">
      <c r="A12" s="49">
        <v>6</v>
      </c>
      <c r="B12" s="50" t="s">
        <v>5</v>
      </c>
      <c r="C12" s="50" t="s">
        <v>34284</v>
      </c>
      <c r="D12" s="50" t="s">
        <v>12049</v>
      </c>
      <c r="E12" s="188">
        <v>1100000</v>
      </c>
      <c r="F12" s="159" t="s">
        <v>118</v>
      </c>
      <c r="G12" s="1473"/>
    </row>
    <row r="13" spans="1:9" ht="85.5" customHeight="1">
      <c r="A13" s="49">
        <f t="shared" si="0"/>
        <v>7</v>
      </c>
      <c r="B13" s="50" t="s">
        <v>12</v>
      </c>
      <c r="C13" s="50" t="s">
        <v>34285</v>
      </c>
      <c r="D13" s="50" t="s">
        <v>34286</v>
      </c>
      <c r="E13" s="188">
        <v>2109512.0699999998</v>
      </c>
      <c r="F13" s="159" t="s">
        <v>118</v>
      </c>
      <c r="G13" s="1473"/>
    </row>
    <row r="14" spans="1:9" ht="21" customHeight="1">
      <c r="A14" s="49"/>
      <c r="B14" s="46" t="s">
        <v>593</v>
      </c>
      <c r="C14" s="49"/>
      <c r="D14" s="49"/>
      <c r="E14" s="892"/>
      <c r="F14" s="118"/>
      <c r="G14" s="1473"/>
    </row>
    <row r="15" spans="1:9" ht="57" customHeight="1">
      <c r="A15" s="49">
        <v>8</v>
      </c>
      <c r="B15" s="51" t="s">
        <v>39</v>
      </c>
      <c r="C15" s="50" t="s">
        <v>34287</v>
      </c>
      <c r="D15" s="51" t="s">
        <v>1400</v>
      </c>
      <c r="E15" s="142">
        <v>14300000</v>
      </c>
      <c r="F15" s="160" t="s">
        <v>118</v>
      </c>
      <c r="G15" s="1473"/>
    </row>
    <row r="16" spans="1:9" ht="39.75" customHeight="1">
      <c r="A16" s="49">
        <f t="shared" si="0"/>
        <v>9</v>
      </c>
      <c r="B16" s="51" t="s">
        <v>41</v>
      </c>
      <c r="C16" s="50" t="s">
        <v>34288</v>
      </c>
      <c r="D16" s="51" t="s">
        <v>1400</v>
      </c>
      <c r="E16" s="142">
        <v>13000000</v>
      </c>
      <c r="F16" s="160" t="s">
        <v>118</v>
      </c>
      <c r="G16" s="1473"/>
    </row>
    <row r="17" spans="1:7">
      <c r="A17" s="49"/>
      <c r="B17" s="46" t="s">
        <v>207</v>
      </c>
      <c r="C17" s="49"/>
      <c r="D17" s="49"/>
      <c r="E17" s="892"/>
      <c r="F17" s="118"/>
      <c r="G17" s="1473"/>
    </row>
    <row r="18" spans="1:7" ht="127.5" customHeight="1">
      <c r="A18" s="49">
        <v>10</v>
      </c>
      <c r="B18" s="51" t="s">
        <v>195</v>
      </c>
      <c r="C18" s="50" t="s">
        <v>34289</v>
      </c>
      <c r="D18" s="51" t="s">
        <v>34290</v>
      </c>
      <c r="E18" s="188">
        <v>5738993.4500000002</v>
      </c>
      <c r="F18" s="159" t="s">
        <v>118</v>
      </c>
      <c r="G18" s="1473"/>
    </row>
    <row r="19" spans="1:7">
      <c r="A19" s="49"/>
      <c r="B19" s="51"/>
      <c r="C19" s="50"/>
      <c r="D19" s="51"/>
      <c r="E19" s="188">
        <f>SUM(E6:E18)</f>
        <v>42787275.520000003</v>
      </c>
      <c r="F19" s="175"/>
      <c r="G19" s="1473"/>
    </row>
    <row r="20" spans="1:7">
      <c r="A20" s="49"/>
      <c r="B20" s="51"/>
      <c r="C20" s="50"/>
      <c r="D20" s="51"/>
      <c r="E20" s="188"/>
      <c r="F20" s="175"/>
      <c r="G20" s="1473"/>
    </row>
    <row r="21" spans="1:7">
      <c r="A21" s="49"/>
      <c r="B21" s="51"/>
      <c r="C21" s="50"/>
      <c r="D21" s="51"/>
      <c r="E21" s="188"/>
      <c r="F21" s="175"/>
      <c r="G21" s="1473"/>
    </row>
    <row r="22" spans="1:7">
      <c r="A22" s="49"/>
      <c r="B22" s="51"/>
      <c r="C22" s="50"/>
      <c r="D22" s="51"/>
      <c r="E22" s="188"/>
      <c r="F22" s="175"/>
      <c r="G22" s="1473"/>
    </row>
    <row r="23" spans="1:7">
      <c r="A23" s="49"/>
      <c r="B23" s="51"/>
      <c r="C23" s="50"/>
      <c r="D23" s="51"/>
      <c r="E23" s="188"/>
      <c r="F23" s="175"/>
      <c r="G23" s="1473"/>
    </row>
    <row r="24" spans="1:7">
      <c r="A24" s="49"/>
      <c r="B24" s="51"/>
      <c r="C24" s="50"/>
      <c r="D24" s="51"/>
      <c r="E24" s="188"/>
      <c r="F24" s="175"/>
      <c r="G24" s="1473"/>
    </row>
    <row r="25" spans="1:7">
      <c r="A25" s="49"/>
      <c r="B25" s="51"/>
      <c r="C25" s="50"/>
      <c r="D25" s="51"/>
      <c r="E25" s="188"/>
      <c r="F25" s="175"/>
      <c r="G25" s="1473"/>
    </row>
    <row r="26" spans="1:7">
      <c r="A26" s="49"/>
      <c r="B26" s="51"/>
      <c r="C26" s="50"/>
      <c r="D26" s="51"/>
      <c r="E26" s="188"/>
      <c r="F26" s="175"/>
      <c r="G26" s="1473"/>
    </row>
    <row r="27" spans="1:7">
      <c r="A27" s="2165" t="s">
        <v>11134</v>
      </c>
      <c r="B27" s="2165"/>
      <c r="C27" s="2165"/>
      <c r="D27" s="2165"/>
      <c r="E27" s="2165"/>
      <c r="F27" s="2165"/>
      <c r="G27" s="1473"/>
    </row>
    <row r="28" spans="1:7">
      <c r="A28" s="2165" t="s">
        <v>34275</v>
      </c>
      <c r="B28" s="2165"/>
      <c r="C28" s="2165"/>
      <c r="D28" s="2165"/>
      <c r="E28" s="2165"/>
      <c r="F28" s="2165"/>
      <c r="G28" s="1473"/>
    </row>
    <row r="29" spans="1:7">
      <c r="A29" s="2165" t="s">
        <v>6436</v>
      </c>
      <c r="B29" s="2165"/>
      <c r="C29" s="2165"/>
      <c r="D29" s="2165"/>
      <c r="E29" s="2165"/>
      <c r="F29" s="2165"/>
      <c r="G29" s="1473"/>
    </row>
    <row r="30" spans="1:7">
      <c r="A30" s="46" t="s">
        <v>134</v>
      </c>
      <c r="B30" s="46" t="s">
        <v>135</v>
      </c>
      <c r="C30" s="46" t="s">
        <v>0</v>
      </c>
      <c r="D30" s="46" t="s">
        <v>136</v>
      </c>
      <c r="E30" s="738" t="s">
        <v>11136</v>
      </c>
      <c r="F30" s="1392" t="s">
        <v>1646</v>
      </c>
      <c r="G30" s="1473"/>
    </row>
    <row r="31" spans="1:7">
      <c r="A31" s="49"/>
      <c r="B31" s="46" t="s">
        <v>930</v>
      </c>
      <c r="C31" s="49"/>
      <c r="D31" s="49"/>
      <c r="E31" s="892"/>
      <c r="F31" s="58"/>
      <c r="G31" s="1473"/>
    </row>
    <row r="32" spans="1:7" ht="63">
      <c r="A32" s="49">
        <v>1</v>
      </c>
      <c r="B32" s="50" t="s">
        <v>34291</v>
      </c>
      <c r="C32" s="51" t="s">
        <v>34292</v>
      </c>
      <c r="D32" s="50" t="s">
        <v>34293</v>
      </c>
      <c r="E32" s="193">
        <v>100000</v>
      </c>
      <c r="F32" s="160" t="s">
        <v>4</v>
      </c>
      <c r="G32" s="1473"/>
    </row>
    <row r="33" spans="1:7" ht="63">
      <c r="A33" s="49">
        <f>A32+1</f>
        <v>2</v>
      </c>
      <c r="B33" s="50" t="s">
        <v>34294</v>
      </c>
      <c r="C33" s="51" t="s">
        <v>34295</v>
      </c>
      <c r="D33" s="50" t="s">
        <v>34293</v>
      </c>
      <c r="E33" s="193">
        <v>100000</v>
      </c>
      <c r="F33" s="160" t="s">
        <v>4</v>
      </c>
      <c r="G33" s="1473"/>
    </row>
    <row r="34" spans="1:7" ht="31.5">
      <c r="A34" s="49">
        <f t="shared" ref="A34:A97" si="1">A33+1</f>
        <v>3</v>
      </c>
      <c r="B34" s="50" t="s">
        <v>34296</v>
      </c>
      <c r="C34" s="51" t="s">
        <v>34297</v>
      </c>
      <c r="D34" s="50" t="s">
        <v>34293</v>
      </c>
      <c r="E34" s="193">
        <v>100000</v>
      </c>
      <c r="F34" s="160" t="s">
        <v>4</v>
      </c>
      <c r="G34" s="1473"/>
    </row>
    <row r="35" spans="1:7" s="1038" customFormat="1" ht="47.25">
      <c r="A35" s="1252">
        <f t="shared" si="1"/>
        <v>4</v>
      </c>
      <c r="B35" s="75" t="s">
        <v>34298</v>
      </c>
      <c r="C35" s="108" t="s">
        <v>34299</v>
      </c>
      <c r="D35" s="75" t="s">
        <v>34293</v>
      </c>
      <c r="E35" s="193">
        <v>50000</v>
      </c>
      <c r="F35" s="337" t="s">
        <v>4</v>
      </c>
      <c r="G35" s="338"/>
    </row>
    <row r="36" spans="1:7" s="185" customFormat="1" ht="31.5">
      <c r="A36" s="70">
        <f t="shared" si="1"/>
        <v>5</v>
      </c>
      <c r="B36" s="60" t="s">
        <v>34300</v>
      </c>
      <c r="C36" s="107" t="s">
        <v>34301</v>
      </c>
      <c r="D36" s="60" t="s">
        <v>34293</v>
      </c>
      <c r="E36" s="193">
        <v>50000</v>
      </c>
      <c r="F36" s="120" t="s">
        <v>4</v>
      </c>
      <c r="G36" s="1474"/>
    </row>
    <row r="37" spans="1:7">
      <c r="A37" s="49"/>
      <c r="B37" s="46" t="s">
        <v>555</v>
      </c>
      <c r="C37" s="49"/>
      <c r="D37" s="49"/>
      <c r="E37" s="191"/>
      <c r="F37" s="118"/>
      <c r="G37" s="1473"/>
    </row>
    <row r="38" spans="1:7" ht="78.75">
      <c r="A38" s="49">
        <v>6</v>
      </c>
      <c r="B38" s="50" t="s">
        <v>34302</v>
      </c>
      <c r="C38" s="50" t="s">
        <v>34303</v>
      </c>
      <c r="D38" s="50" t="s">
        <v>34304</v>
      </c>
      <c r="E38" s="106">
        <v>100000</v>
      </c>
      <c r="F38" s="160" t="s">
        <v>4</v>
      </c>
      <c r="G38" s="1473"/>
    </row>
    <row r="39" spans="1:7" ht="78.75">
      <c r="A39" s="49">
        <f t="shared" si="1"/>
        <v>7</v>
      </c>
      <c r="B39" s="50" t="s">
        <v>34305</v>
      </c>
      <c r="C39" s="50" t="s">
        <v>34306</v>
      </c>
      <c r="D39" s="50" t="s">
        <v>34304</v>
      </c>
      <c r="E39" s="106">
        <v>100000</v>
      </c>
      <c r="F39" s="160" t="s">
        <v>4</v>
      </c>
      <c r="G39" s="1473"/>
    </row>
    <row r="40" spans="1:7" s="185" customFormat="1" ht="66.75" customHeight="1">
      <c r="A40" s="70">
        <f t="shared" si="1"/>
        <v>8</v>
      </c>
      <c r="B40" s="60" t="s">
        <v>34307</v>
      </c>
      <c r="C40" s="60" t="s">
        <v>34308</v>
      </c>
      <c r="D40" s="60" t="s">
        <v>34309</v>
      </c>
      <c r="E40" s="106">
        <v>51800</v>
      </c>
      <c r="F40" s="120" t="s">
        <v>4</v>
      </c>
      <c r="G40" s="1474"/>
    </row>
    <row r="41" spans="1:7" ht="78.75">
      <c r="A41" s="49">
        <f t="shared" si="1"/>
        <v>9</v>
      </c>
      <c r="B41" s="50" t="s">
        <v>34310</v>
      </c>
      <c r="C41" s="50" t="s">
        <v>34311</v>
      </c>
      <c r="D41" s="50" t="s">
        <v>34309</v>
      </c>
      <c r="E41" s="106">
        <v>100000</v>
      </c>
      <c r="F41" s="160" t="s">
        <v>4</v>
      </c>
      <c r="G41" s="1473"/>
    </row>
    <row r="42" spans="1:7" s="185" customFormat="1" ht="78.75">
      <c r="A42" s="70">
        <f t="shared" si="1"/>
        <v>10</v>
      </c>
      <c r="B42" s="60" t="s">
        <v>34312</v>
      </c>
      <c r="C42" s="60" t="s">
        <v>34313</v>
      </c>
      <c r="D42" s="60" t="s">
        <v>34309</v>
      </c>
      <c r="E42" s="106">
        <v>51800</v>
      </c>
      <c r="F42" s="120" t="s">
        <v>4</v>
      </c>
      <c r="G42" s="1474"/>
    </row>
    <row r="43" spans="1:7">
      <c r="A43" s="49"/>
      <c r="B43" s="46" t="s">
        <v>662</v>
      </c>
      <c r="C43" s="49"/>
      <c r="D43" s="49"/>
      <c r="E43" s="191"/>
      <c r="F43" s="118"/>
      <c r="G43" s="1473"/>
    </row>
    <row r="44" spans="1:7" ht="63">
      <c r="A44" s="49">
        <v>11</v>
      </c>
      <c r="B44" s="50" t="s">
        <v>34314</v>
      </c>
      <c r="C44" s="51" t="s">
        <v>34315</v>
      </c>
      <c r="D44" s="50" t="s">
        <v>34316</v>
      </c>
      <c r="E44" s="106">
        <v>100000</v>
      </c>
      <c r="F44" s="159" t="s">
        <v>118</v>
      </c>
      <c r="G44" s="1473"/>
    </row>
    <row r="45" spans="1:7" s="185" customFormat="1" ht="63">
      <c r="A45" s="70">
        <f t="shared" si="1"/>
        <v>12</v>
      </c>
      <c r="B45" s="60" t="s">
        <v>34317</v>
      </c>
      <c r="C45" s="107" t="s">
        <v>34318</v>
      </c>
      <c r="D45" s="60" t="s">
        <v>34319</v>
      </c>
      <c r="E45" s="106">
        <v>400000</v>
      </c>
      <c r="F45" s="115" t="s">
        <v>4</v>
      </c>
      <c r="G45" s="1505"/>
    </row>
    <row r="46" spans="1:7" s="185" customFormat="1" ht="31.5">
      <c r="A46" s="70">
        <f t="shared" si="1"/>
        <v>13</v>
      </c>
      <c r="B46" s="60" t="s">
        <v>34320</v>
      </c>
      <c r="C46" s="107" t="s">
        <v>34321</v>
      </c>
      <c r="D46" s="60" t="s">
        <v>34322</v>
      </c>
      <c r="E46" s="106">
        <v>400000</v>
      </c>
      <c r="F46" s="115" t="s">
        <v>118</v>
      </c>
      <c r="G46" s="1505"/>
    </row>
    <row r="47" spans="1:7" s="185" customFormat="1" ht="63">
      <c r="A47" s="70">
        <f t="shared" si="1"/>
        <v>14</v>
      </c>
      <c r="B47" s="60" t="s">
        <v>34323</v>
      </c>
      <c r="C47" s="107" t="s">
        <v>34324</v>
      </c>
      <c r="D47" s="60" t="s">
        <v>34325</v>
      </c>
      <c r="E47" s="106">
        <v>200000</v>
      </c>
      <c r="F47" s="115" t="s">
        <v>4</v>
      </c>
      <c r="G47" s="1505"/>
    </row>
    <row r="48" spans="1:7" s="185" customFormat="1" ht="63">
      <c r="A48" s="70">
        <f t="shared" si="1"/>
        <v>15</v>
      </c>
      <c r="B48" s="60" t="s">
        <v>34326</v>
      </c>
      <c r="C48" s="107" t="s">
        <v>34327</v>
      </c>
      <c r="D48" s="60" t="s">
        <v>34328</v>
      </c>
      <c r="E48" s="106">
        <v>100000</v>
      </c>
      <c r="F48" s="115" t="s">
        <v>4</v>
      </c>
      <c r="G48" s="1505"/>
    </row>
    <row r="49" spans="1:7" s="185" customFormat="1" ht="63">
      <c r="A49" s="70">
        <f t="shared" si="1"/>
        <v>16</v>
      </c>
      <c r="B49" s="60" t="s">
        <v>34329</v>
      </c>
      <c r="C49" s="107" t="s">
        <v>34330</v>
      </c>
      <c r="D49" s="60" t="s">
        <v>34475</v>
      </c>
      <c r="E49" s="106">
        <v>200000</v>
      </c>
      <c r="F49" s="115" t="s">
        <v>4</v>
      </c>
      <c r="G49" s="1505"/>
    </row>
    <row r="50" spans="1:7" s="185" customFormat="1" ht="47.25">
      <c r="A50" s="70">
        <f t="shared" si="1"/>
        <v>17</v>
      </c>
      <c r="B50" s="60" t="s">
        <v>34331</v>
      </c>
      <c r="C50" s="107" t="s">
        <v>34332</v>
      </c>
      <c r="D50" s="60" t="s">
        <v>34333</v>
      </c>
      <c r="E50" s="106">
        <v>200000</v>
      </c>
      <c r="F50" s="115" t="s">
        <v>4</v>
      </c>
      <c r="G50" s="1505"/>
    </row>
    <row r="51" spans="1:7" s="185" customFormat="1">
      <c r="A51" s="70"/>
      <c r="B51" s="156" t="s">
        <v>535</v>
      </c>
      <c r="C51" s="70"/>
      <c r="D51" s="70"/>
      <c r="E51" s="191"/>
      <c r="F51" s="192"/>
      <c r="G51" s="1505"/>
    </row>
    <row r="52" spans="1:7" s="185" customFormat="1" ht="110.25">
      <c r="A52" s="70">
        <v>18</v>
      </c>
      <c r="B52" s="60" t="s">
        <v>34334</v>
      </c>
      <c r="C52" s="107" t="s">
        <v>34335</v>
      </c>
      <c r="D52" s="60" t="s">
        <v>34336</v>
      </c>
      <c r="E52" s="106">
        <v>1900000</v>
      </c>
      <c r="F52" s="115" t="s">
        <v>34337</v>
      </c>
      <c r="G52" s="1505"/>
    </row>
    <row r="53" spans="1:7" s="185" customFormat="1" ht="47.25">
      <c r="A53" s="70">
        <f t="shared" si="1"/>
        <v>19</v>
      </c>
      <c r="B53" s="60" t="s">
        <v>34338</v>
      </c>
      <c r="C53" s="107" t="s">
        <v>34339</v>
      </c>
      <c r="D53" s="60" t="s">
        <v>34340</v>
      </c>
      <c r="E53" s="106">
        <v>600000</v>
      </c>
      <c r="F53" s="115" t="s">
        <v>583</v>
      </c>
      <c r="G53" s="1505"/>
    </row>
    <row r="54" spans="1:7" s="185" customFormat="1" ht="63">
      <c r="A54" s="70">
        <f t="shared" si="1"/>
        <v>20</v>
      </c>
      <c r="B54" s="60" t="s">
        <v>34341</v>
      </c>
      <c r="C54" s="107" t="s">
        <v>34342</v>
      </c>
      <c r="D54" s="60" t="s">
        <v>34343</v>
      </c>
      <c r="E54" s="106">
        <v>700000</v>
      </c>
      <c r="F54" s="115" t="s">
        <v>34337</v>
      </c>
      <c r="G54" s="1505"/>
    </row>
    <row r="55" spans="1:7" s="185" customFormat="1" ht="47.25">
      <c r="A55" s="70">
        <f t="shared" si="1"/>
        <v>21</v>
      </c>
      <c r="B55" s="60" t="s">
        <v>34344</v>
      </c>
      <c r="C55" s="107" t="s">
        <v>34345</v>
      </c>
      <c r="D55" s="60" t="s">
        <v>72</v>
      </c>
      <c r="E55" s="106">
        <v>1200000</v>
      </c>
      <c r="F55" s="115" t="s">
        <v>4</v>
      </c>
      <c r="G55" s="1505"/>
    </row>
    <row r="56" spans="1:7" s="185" customFormat="1" ht="63">
      <c r="A56" s="70">
        <f t="shared" si="1"/>
        <v>22</v>
      </c>
      <c r="B56" s="60" t="s">
        <v>34346</v>
      </c>
      <c r="C56" s="107" t="s">
        <v>34347</v>
      </c>
      <c r="D56" s="60" t="s">
        <v>34348</v>
      </c>
      <c r="E56" s="106">
        <v>1000000</v>
      </c>
      <c r="F56" s="115" t="s">
        <v>4</v>
      </c>
      <c r="G56" s="1505"/>
    </row>
    <row r="57" spans="1:7" s="185" customFormat="1" ht="63">
      <c r="A57" s="70">
        <f t="shared" si="1"/>
        <v>23</v>
      </c>
      <c r="B57" s="60" t="s">
        <v>34349</v>
      </c>
      <c r="C57" s="107" t="s">
        <v>34350</v>
      </c>
      <c r="D57" s="60" t="s">
        <v>34351</v>
      </c>
      <c r="E57" s="106">
        <v>1000000</v>
      </c>
      <c r="F57" s="115" t="s">
        <v>4</v>
      </c>
      <c r="G57" s="1505"/>
    </row>
    <row r="58" spans="1:7" s="185" customFormat="1" ht="47.25">
      <c r="A58" s="70">
        <f t="shared" si="1"/>
        <v>24</v>
      </c>
      <c r="B58" s="60" t="s">
        <v>34352</v>
      </c>
      <c r="C58" s="107" t="s">
        <v>34353</v>
      </c>
      <c r="D58" s="60" t="s">
        <v>34354</v>
      </c>
      <c r="E58" s="106">
        <v>1300000</v>
      </c>
      <c r="F58" s="115" t="s">
        <v>4</v>
      </c>
      <c r="G58" s="1505"/>
    </row>
    <row r="59" spans="1:7" s="185" customFormat="1" ht="63">
      <c r="A59" s="70">
        <f t="shared" si="1"/>
        <v>25</v>
      </c>
      <c r="B59" s="60" t="s">
        <v>34355</v>
      </c>
      <c r="C59" s="107" t="s">
        <v>34356</v>
      </c>
      <c r="D59" s="60" t="s">
        <v>34357</v>
      </c>
      <c r="E59" s="106">
        <v>1500000</v>
      </c>
      <c r="F59" s="115" t="s">
        <v>4</v>
      </c>
      <c r="G59" s="1505"/>
    </row>
    <row r="60" spans="1:7" s="185" customFormat="1" ht="63">
      <c r="A60" s="70">
        <f t="shared" si="1"/>
        <v>26</v>
      </c>
      <c r="B60" s="60" t="s">
        <v>34358</v>
      </c>
      <c r="C60" s="107" t="s">
        <v>34359</v>
      </c>
      <c r="D60" s="60" t="s">
        <v>34360</v>
      </c>
      <c r="E60" s="106">
        <v>2000000</v>
      </c>
      <c r="F60" s="115" t="s">
        <v>118</v>
      </c>
      <c r="G60" s="1505"/>
    </row>
    <row r="61" spans="1:7" s="185" customFormat="1" ht="47.25">
      <c r="A61" s="70">
        <f t="shared" si="1"/>
        <v>27</v>
      </c>
      <c r="B61" s="60" t="s">
        <v>34361</v>
      </c>
      <c r="C61" s="107" t="s">
        <v>34362</v>
      </c>
      <c r="D61" s="60" t="s">
        <v>34363</v>
      </c>
      <c r="E61" s="106">
        <v>1400000</v>
      </c>
      <c r="F61" s="115" t="s">
        <v>4</v>
      </c>
      <c r="G61" s="1505"/>
    </row>
    <row r="62" spans="1:7" s="185" customFormat="1" ht="78.75">
      <c r="A62" s="70">
        <f t="shared" si="1"/>
        <v>28</v>
      </c>
      <c r="B62" s="60" t="s">
        <v>34364</v>
      </c>
      <c r="C62" s="107" t="s">
        <v>34365</v>
      </c>
      <c r="D62" s="60" t="s">
        <v>34366</v>
      </c>
      <c r="E62" s="106">
        <v>1500000</v>
      </c>
      <c r="F62" s="115" t="s">
        <v>118</v>
      </c>
      <c r="G62" s="1505"/>
    </row>
    <row r="63" spans="1:7" s="185" customFormat="1" ht="47.25">
      <c r="A63" s="70">
        <f t="shared" si="1"/>
        <v>29</v>
      </c>
      <c r="B63" s="60" t="s">
        <v>34367</v>
      </c>
      <c r="C63" s="107" t="s">
        <v>34368</v>
      </c>
      <c r="D63" s="60" t="s">
        <v>115</v>
      </c>
      <c r="E63" s="106">
        <v>600000</v>
      </c>
      <c r="F63" s="115" t="s">
        <v>4</v>
      </c>
      <c r="G63" s="1505"/>
    </row>
    <row r="64" spans="1:7" s="185" customFormat="1" ht="47.25">
      <c r="A64" s="70">
        <f t="shared" si="1"/>
        <v>30</v>
      </c>
      <c r="B64" s="60" t="s">
        <v>34369</v>
      </c>
      <c r="C64" s="107" t="s">
        <v>34370</v>
      </c>
      <c r="D64" s="60" t="s">
        <v>115</v>
      </c>
      <c r="E64" s="106">
        <v>600000</v>
      </c>
      <c r="F64" s="115" t="s">
        <v>4</v>
      </c>
      <c r="G64" s="1505"/>
    </row>
    <row r="65" spans="1:7" s="185" customFormat="1" ht="78.75">
      <c r="A65" s="70">
        <f t="shared" si="1"/>
        <v>31</v>
      </c>
      <c r="B65" s="60" t="s">
        <v>34371</v>
      </c>
      <c r="C65" s="107" t="s">
        <v>34372</v>
      </c>
      <c r="D65" s="60" t="s">
        <v>34373</v>
      </c>
      <c r="E65" s="106">
        <v>800000</v>
      </c>
      <c r="F65" s="115" t="s">
        <v>118</v>
      </c>
      <c r="G65" s="1505"/>
    </row>
    <row r="66" spans="1:7" s="185" customFormat="1" ht="63">
      <c r="A66" s="70">
        <f t="shared" si="1"/>
        <v>32</v>
      </c>
      <c r="B66" s="60" t="s">
        <v>34374</v>
      </c>
      <c r="C66" s="107" t="s">
        <v>34375</v>
      </c>
      <c r="D66" s="60" t="s">
        <v>34376</v>
      </c>
      <c r="E66" s="106">
        <v>1000000</v>
      </c>
      <c r="F66" s="115" t="s">
        <v>4</v>
      </c>
      <c r="G66" s="1505"/>
    </row>
    <row r="67" spans="1:7" s="185" customFormat="1" ht="47.25">
      <c r="A67" s="70">
        <f t="shared" si="1"/>
        <v>33</v>
      </c>
      <c r="B67" s="60" t="s">
        <v>34377</v>
      </c>
      <c r="C67" s="107" t="s">
        <v>34378</v>
      </c>
      <c r="D67" s="60" t="s">
        <v>34379</v>
      </c>
      <c r="E67" s="106">
        <v>1500000</v>
      </c>
      <c r="F67" s="115" t="s">
        <v>4</v>
      </c>
      <c r="G67" s="1505"/>
    </row>
    <row r="68" spans="1:7" s="185" customFormat="1" ht="47.25">
      <c r="A68" s="70">
        <f t="shared" si="1"/>
        <v>34</v>
      </c>
      <c r="B68" s="60" t="s">
        <v>34380</v>
      </c>
      <c r="C68" s="107" t="s">
        <v>34381</v>
      </c>
      <c r="D68" s="60" t="s">
        <v>34382</v>
      </c>
      <c r="E68" s="106">
        <v>1100000</v>
      </c>
      <c r="F68" s="115" t="s">
        <v>4</v>
      </c>
      <c r="G68" s="1505"/>
    </row>
    <row r="69" spans="1:7" s="185" customFormat="1" ht="63">
      <c r="A69" s="70">
        <f t="shared" si="1"/>
        <v>35</v>
      </c>
      <c r="B69" s="60" t="s">
        <v>34383</v>
      </c>
      <c r="C69" s="107" t="s">
        <v>34384</v>
      </c>
      <c r="D69" s="60" t="s">
        <v>34385</v>
      </c>
      <c r="E69" s="106">
        <v>3000000</v>
      </c>
      <c r="F69" s="115" t="s">
        <v>558</v>
      </c>
      <c r="G69" s="1505"/>
    </row>
    <row r="70" spans="1:7" s="185" customFormat="1" ht="47.25">
      <c r="A70" s="70">
        <f t="shared" si="1"/>
        <v>36</v>
      </c>
      <c r="B70" s="60" t="s">
        <v>34386</v>
      </c>
      <c r="C70" s="107" t="s">
        <v>34387</v>
      </c>
      <c r="D70" s="60" t="s">
        <v>34388</v>
      </c>
      <c r="E70" s="106">
        <v>2000000</v>
      </c>
      <c r="F70" s="115" t="s">
        <v>118</v>
      </c>
      <c r="G70" s="1505"/>
    </row>
    <row r="71" spans="1:7" s="185" customFormat="1" ht="78.75">
      <c r="A71" s="70">
        <f t="shared" si="1"/>
        <v>37</v>
      </c>
      <c r="B71" s="60" t="s">
        <v>34389</v>
      </c>
      <c r="C71" s="107" t="s">
        <v>34390</v>
      </c>
      <c r="D71" s="60" t="s">
        <v>34391</v>
      </c>
      <c r="E71" s="106">
        <v>1200000</v>
      </c>
      <c r="F71" s="115" t="s">
        <v>118</v>
      </c>
      <c r="G71" s="1505"/>
    </row>
    <row r="72" spans="1:7" s="185" customFormat="1" ht="78.75">
      <c r="A72" s="70">
        <f t="shared" si="1"/>
        <v>38</v>
      </c>
      <c r="B72" s="60" t="s">
        <v>34392</v>
      </c>
      <c r="C72" s="107" t="s">
        <v>34393</v>
      </c>
      <c r="D72" s="60" t="s">
        <v>34394</v>
      </c>
      <c r="E72" s="106">
        <v>1550000</v>
      </c>
      <c r="F72" s="115" t="s">
        <v>118</v>
      </c>
      <c r="G72" s="1505"/>
    </row>
    <row r="73" spans="1:7" s="185" customFormat="1" ht="63">
      <c r="A73" s="70">
        <f t="shared" si="1"/>
        <v>39</v>
      </c>
      <c r="B73" s="60" t="s">
        <v>34310</v>
      </c>
      <c r="C73" s="107" t="s">
        <v>34395</v>
      </c>
      <c r="D73" s="60" t="s">
        <v>34396</v>
      </c>
      <c r="E73" s="106">
        <v>1500000</v>
      </c>
      <c r="F73" s="115" t="s">
        <v>4</v>
      </c>
      <c r="G73" s="1505"/>
    </row>
    <row r="74" spans="1:7" s="185" customFormat="1" ht="78.75">
      <c r="A74" s="70">
        <f t="shared" si="1"/>
        <v>40</v>
      </c>
      <c r="B74" s="60" t="s">
        <v>34397</v>
      </c>
      <c r="C74" s="107" t="s">
        <v>34398</v>
      </c>
      <c r="D74" s="60" t="s">
        <v>34474</v>
      </c>
      <c r="E74" s="106">
        <v>2200000</v>
      </c>
      <c r="F74" s="115" t="s">
        <v>118</v>
      </c>
      <c r="G74" s="1505"/>
    </row>
    <row r="75" spans="1:7" s="185" customFormat="1" ht="63">
      <c r="A75" s="70">
        <f t="shared" si="1"/>
        <v>41</v>
      </c>
      <c r="B75" s="60" t="s">
        <v>34399</v>
      </c>
      <c r="C75" s="107" t="s">
        <v>34400</v>
      </c>
      <c r="D75" s="60" t="s">
        <v>34401</v>
      </c>
      <c r="E75" s="106">
        <v>2000000</v>
      </c>
      <c r="F75" s="115" t="s">
        <v>118</v>
      </c>
      <c r="G75" s="1505"/>
    </row>
    <row r="76" spans="1:7" s="185" customFormat="1" ht="63">
      <c r="A76" s="70">
        <f t="shared" si="1"/>
        <v>42</v>
      </c>
      <c r="B76" s="60" t="s">
        <v>34402</v>
      </c>
      <c r="C76" s="107" t="s">
        <v>34395</v>
      </c>
      <c r="D76" s="60" t="s">
        <v>72</v>
      </c>
      <c r="E76" s="106">
        <v>1200000</v>
      </c>
      <c r="F76" s="115" t="s">
        <v>4</v>
      </c>
      <c r="G76" s="1505"/>
    </row>
    <row r="77" spans="1:7" s="185" customFormat="1" ht="47.25">
      <c r="A77" s="70">
        <f t="shared" si="1"/>
        <v>43</v>
      </c>
      <c r="B77" s="60" t="s">
        <v>34403</v>
      </c>
      <c r="C77" s="107" t="s">
        <v>34398</v>
      </c>
      <c r="D77" s="60" t="s">
        <v>115</v>
      </c>
      <c r="E77" s="106">
        <v>600000</v>
      </c>
      <c r="F77" s="115" t="s">
        <v>4</v>
      </c>
      <c r="G77" s="1505"/>
    </row>
    <row r="78" spans="1:7" s="185" customFormat="1">
      <c r="A78" s="70"/>
      <c r="B78" s="156" t="s">
        <v>810</v>
      </c>
      <c r="C78" s="70"/>
      <c r="D78" s="70"/>
      <c r="E78" s="191"/>
      <c r="F78" s="192"/>
      <c r="G78" s="1505"/>
    </row>
    <row r="79" spans="1:7" s="185" customFormat="1" ht="47.25">
      <c r="A79" s="70">
        <v>44</v>
      </c>
      <c r="B79" s="60" t="s">
        <v>34404</v>
      </c>
      <c r="C79" s="60" t="s">
        <v>34405</v>
      </c>
      <c r="D79" s="60" t="s">
        <v>34406</v>
      </c>
      <c r="E79" s="106">
        <v>1600000</v>
      </c>
      <c r="F79" s="115" t="s">
        <v>4</v>
      </c>
      <c r="G79" s="1505"/>
    </row>
    <row r="80" spans="1:7" s="185" customFormat="1" ht="47.25">
      <c r="A80" s="70">
        <f t="shared" si="1"/>
        <v>45</v>
      </c>
      <c r="B80" s="60" t="s">
        <v>34407</v>
      </c>
      <c r="C80" s="60" t="s">
        <v>34408</v>
      </c>
      <c r="D80" s="60" t="s">
        <v>34409</v>
      </c>
      <c r="E80" s="106">
        <v>1900000</v>
      </c>
      <c r="F80" s="115" t="s">
        <v>4</v>
      </c>
      <c r="G80" s="1505"/>
    </row>
    <row r="81" spans="1:7" s="185" customFormat="1" ht="47.25">
      <c r="A81" s="70">
        <f t="shared" si="1"/>
        <v>46</v>
      </c>
      <c r="B81" s="60" t="s">
        <v>34296</v>
      </c>
      <c r="C81" s="60" t="s">
        <v>34410</v>
      </c>
      <c r="D81" s="60" t="s">
        <v>34409</v>
      </c>
      <c r="E81" s="106">
        <v>2000000</v>
      </c>
      <c r="F81" s="115" t="s">
        <v>4</v>
      </c>
      <c r="G81" s="1505"/>
    </row>
    <row r="82" spans="1:7" s="185" customFormat="1" ht="47.25">
      <c r="A82" s="70">
        <f t="shared" si="1"/>
        <v>47</v>
      </c>
      <c r="B82" s="60" t="s">
        <v>34411</v>
      </c>
      <c r="C82" s="60" t="s">
        <v>34412</v>
      </c>
      <c r="D82" s="60" t="s">
        <v>34409</v>
      </c>
      <c r="E82" s="106">
        <v>1300000</v>
      </c>
      <c r="F82" s="115" t="s">
        <v>34413</v>
      </c>
      <c r="G82" s="1505"/>
    </row>
    <row r="83" spans="1:7" s="185" customFormat="1" ht="47.25">
      <c r="A83" s="70">
        <f t="shared" si="1"/>
        <v>48</v>
      </c>
      <c r="B83" s="60" t="s">
        <v>34414</v>
      </c>
      <c r="C83" s="60" t="s">
        <v>34415</v>
      </c>
      <c r="D83" s="60" t="s">
        <v>72</v>
      </c>
      <c r="E83" s="106">
        <v>1200000</v>
      </c>
      <c r="F83" s="115" t="s">
        <v>4</v>
      </c>
      <c r="G83" s="1505"/>
    </row>
    <row r="84" spans="1:7" s="185" customFormat="1" ht="47.25">
      <c r="A84" s="70">
        <f t="shared" si="1"/>
        <v>49</v>
      </c>
      <c r="B84" s="60" t="s">
        <v>34416</v>
      </c>
      <c r="C84" s="60" t="s">
        <v>34417</v>
      </c>
      <c r="D84" s="60" t="s">
        <v>115</v>
      </c>
      <c r="E84" s="106">
        <v>600000</v>
      </c>
      <c r="F84" s="115" t="s">
        <v>118</v>
      </c>
      <c r="G84" s="1505"/>
    </row>
    <row r="85" spans="1:7" s="185" customFormat="1" ht="47.25">
      <c r="A85" s="70">
        <f t="shared" si="1"/>
        <v>50</v>
      </c>
      <c r="B85" s="60" t="s">
        <v>34418</v>
      </c>
      <c r="C85" s="60" t="s">
        <v>34419</v>
      </c>
      <c r="D85" s="60" t="s">
        <v>34420</v>
      </c>
      <c r="E85" s="106">
        <v>500000</v>
      </c>
      <c r="F85" s="115" t="s">
        <v>4</v>
      </c>
      <c r="G85" s="1505"/>
    </row>
    <row r="86" spans="1:7" s="185" customFormat="1" ht="47.25">
      <c r="A86" s="70">
        <f t="shared" si="1"/>
        <v>51</v>
      </c>
      <c r="B86" s="60" t="s">
        <v>34302</v>
      </c>
      <c r="C86" s="60" t="s">
        <v>34421</v>
      </c>
      <c r="D86" s="60" t="s">
        <v>34420</v>
      </c>
      <c r="E86" s="106">
        <v>500000</v>
      </c>
      <c r="F86" s="115" t="s">
        <v>118</v>
      </c>
      <c r="G86" s="1505"/>
    </row>
    <row r="87" spans="1:7" s="185" customFormat="1" ht="47.25">
      <c r="A87" s="70">
        <f t="shared" si="1"/>
        <v>52</v>
      </c>
      <c r="B87" s="60" t="s">
        <v>34422</v>
      </c>
      <c r="C87" s="60" t="s">
        <v>34423</v>
      </c>
      <c r="D87" s="60" t="s">
        <v>34420</v>
      </c>
      <c r="E87" s="106">
        <v>500000</v>
      </c>
      <c r="F87" s="115" t="s">
        <v>4</v>
      </c>
      <c r="G87" s="1505"/>
    </row>
    <row r="88" spans="1:7" s="185" customFormat="1" ht="47.25">
      <c r="A88" s="70">
        <f t="shared" si="1"/>
        <v>53</v>
      </c>
      <c r="B88" s="60" t="s">
        <v>10454</v>
      </c>
      <c r="C88" s="60" t="s">
        <v>34424</v>
      </c>
      <c r="D88" s="60" t="s">
        <v>34420</v>
      </c>
      <c r="E88" s="106">
        <v>500000</v>
      </c>
      <c r="F88" s="115" t="s">
        <v>4</v>
      </c>
      <c r="G88" s="1505"/>
    </row>
    <row r="89" spans="1:7" s="185" customFormat="1" ht="47.25">
      <c r="A89" s="70">
        <f t="shared" si="1"/>
        <v>54</v>
      </c>
      <c r="B89" s="60" t="s">
        <v>34425</v>
      </c>
      <c r="C89" s="60" t="s">
        <v>34426</v>
      </c>
      <c r="D89" s="60" t="s">
        <v>34427</v>
      </c>
      <c r="E89" s="106">
        <v>1100000</v>
      </c>
      <c r="F89" s="115" t="s">
        <v>4</v>
      </c>
      <c r="G89" s="1505"/>
    </row>
    <row r="90" spans="1:7" s="185" customFormat="1" ht="63">
      <c r="A90" s="70">
        <f t="shared" si="1"/>
        <v>55</v>
      </c>
      <c r="B90" s="60" t="s">
        <v>34428</v>
      </c>
      <c r="C90" s="60" t="s">
        <v>34429</v>
      </c>
      <c r="D90" s="60" t="s">
        <v>34430</v>
      </c>
      <c r="E90" s="106">
        <v>800000</v>
      </c>
      <c r="F90" s="115" t="s">
        <v>4</v>
      </c>
      <c r="G90" s="1505"/>
    </row>
    <row r="91" spans="1:7" s="185" customFormat="1" ht="47.25">
      <c r="A91" s="70">
        <f t="shared" si="1"/>
        <v>56</v>
      </c>
      <c r="B91" s="60" t="s">
        <v>34431</v>
      </c>
      <c r="C91" s="60" t="s">
        <v>34426</v>
      </c>
      <c r="D91" s="60" t="s">
        <v>72</v>
      </c>
      <c r="E91" s="106">
        <v>1200000</v>
      </c>
      <c r="F91" s="115" t="s">
        <v>4</v>
      </c>
      <c r="G91" s="1505"/>
    </row>
    <row r="92" spans="1:7" s="185" customFormat="1" ht="63">
      <c r="A92" s="70">
        <f t="shared" si="1"/>
        <v>57</v>
      </c>
      <c r="B92" s="60" t="s">
        <v>34432</v>
      </c>
      <c r="C92" s="60" t="s">
        <v>34429</v>
      </c>
      <c r="D92" s="60" t="s">
        <v>34433</v>
      </c>
      <c r="E92" s="106">
        <v>1000000</v>
      </c>
      <c r="F92" s="115" t="s">
        <v>4</v>
      </c>
      <c r="G92" s="1505"/>
    </row>
    <row r="93" spans="1:7" s="185" customFormat="1" ht="63">
      <c r="A93" s="70">
        <f t="shared" si="1"/>
        <v>58</v>
      </c>
      <c r="B93" s="60" t="s">
        <v>3438</v>
      </c>
      <c r="C93" s="60" t="s">
        <v>34434</v>
      </c>
      <c r="D93" s="60" t="s">
        <v>34435</v>
      </c>
      <c r="E93" s="106">
        <v>600000</v>
      </c>
      <c r="F93" s="115" t="s">
        <v>4</v>
      </c>
      <c r="G93" s="1505"/>
    </row>
    <row r="94" spans="1:7" s="185" customFormat="1" ht="63">
      <c r="A94" s="70">
        <f t="shared" si="1"/>
        <v>59</v>
      </c>
      <c r="B94" s="60" t="s">
        <v>34436</v>
      </c>
      <c r="C94" s="60" t="s">
        <v>34437</v>
      </c>
      <c r="D94" s="60" t="s">
        <v>34438</v>
      </c>
      <c r="E94" s="106">
        <v>1200000</v>
      </c>
      <c r="F94" s="115" t="s">
        <v>4</v>
      </c>
      <c r="G94" s="1505"/>
    </row>
    <row r="95" spans="1:7" s="185" customFormat="1" ht="47.25">
      <c r="A95" s="70">
        <f t="shared" si="1"/>
        <v>60</v>
      </c>
      <c r="B95" s="60" t="s">
        <v>34439</v>
      </c>
      <c r="C95" s="60" t="s">
        <v>34440</v>
      </c>
      <c r="D95" s="60" t="s">
        <v>34441</v>
      </c>
      <c r="E95" s="106">
        <v>200000</v>
      </c>
      <c r="F95" s="115" t="s">
        <v>4</v>
      </c>
      <c r="G95" s="1505"/>
    </row>
    <row r="96" spans="1:7" s="185" customFormat="1" ht="63">
      <c r="A96" s="70">
        <f t="shared" si="1"/>
        <v>61</v>
      </c>
      <c r="B96" s="60" t="s">
        <v>34442</v>
      </c>
      <c r="C96" s="60" t="s">
        <v>34443</v>
      </c>
      <c r="D96" s="60" t="s">
        <v>34444</v>
      </c>
      <c r="E96" s="106">
        <v>500000</v>
      </c>
      <c r="F96" s="115" t="s">
        <v>4</v>
      </c>
      <c r="G96" s="1505"/>
    </row>
    <row r="97" spans="1:7" s="185" customFormat="1" ht="47.25">
      <c r="A97" s="70">
        <f t="shared" si="1"/>
        <v>62</v>
      </c>
      <c r="B97" s="60" t="s">
        <v>11345</v>
      </c>
      <c r="C97" s="60" t="s">
        <v>34445</v>
      </c>
      <c r="D97" s="60" t="s">
        <v>115</v>
      </c>
      <c r="E97" s="106">
        <v>600000</v>
      </c>
      <c r="F97" s="115" t="s">
        <v>4</v>
      </c>
      <c r="G97" s="1505"/>
    </row>
    <row r="98" spans="1:7" s="185" customFormat="1" ht="63">
      <c r="A98" s="70">
        <f t="shared" ref="A98:A107" si="2">A97+1</f>
        <v>63</v>
      </c>
      <c r="B98" s="60" t="s">
        <v>34446</v>
      </c>
      <c r="C98" s="60" t="s">
        <v>34447</v>
      </c>
      <c r="D98" s="60" t="s">
        <v>34448</v>
      </c>
      <c r="E98" s="106">
        <v>300000</v>
      </c>
      <c r="F98" s="115" t="s">
        <v>4</v>
      </c>
      <c r="G98" s="1505"/>
    </row>
    <row r="99" spans="1:7" s="185" customFormat="1" ht="47.25">
      <c r="A99" s="70">
        <f t="shared" si="2"/>
        <v>64</v>
      </c>
      <c r="B99" s="60" t="s">
        <v>1905</v>
      </c>
      <c r="C99" s="60" t="s">
        <v>34449</v>
      </c>
      <c r="D99" s="60" t="s">
        <v>72</v>
      </c>
      <c r="E99" s="106">
        <v>1200000</v>
      </c>
      <c r="F99" s="115" t="s">
        <v>4</v>
      </c>
      <c r="G99" s="1505"/>
    </row>
    <row r="100" spans="1:7" s="185" customFormat="1" ht="31.5">
      <c r="A100" s="70">
        <f t="shared" si="2"/>
        <v>65</v>
      </c>
      <c r="B100" s="60" t="s">
        <v>34450</v>
      </c>
      <c r="C100" s="60" t="s">
        <v>34451</v>
      </c>
      <c r="D100" s="60" t="s">
        <v>34452</v>
      </c>
      <c r="E100" s="106">
        <v>800000</v>
      </c>
      <c r="F100" s="115" t="s">
        <v>4</v>
      </c>
      <c r="G100" s="1505"/>
    </row>
    <row r="101" spans="1:7" s="185" customFormat="1" ht="47.25">
      <c r="A101" s="70">
        <f t="shared" si="2"/>
        <v>66</v>
      </c>
      <c r="B101" s="60" t="s">
        <v>34453</v>
      </c>
      <c r="C101" s="60" t="s">
        <v>34454</v>
      </c>
      <c r="D101" s="60" t="s">
        <v>115</v>
      </c>
      <c r="E101" s="106">
        <v>600000</v>
      </c>
      <c r="F101" s="115" t="s">
        <v>4</v>
      </c>
      <c r="G101" s="1505"/>
    </row>
    <row r="102" spans="1:7" s="185" customFormat="1" ht="63">
      <c r="A102" s="70">
        <f t="shared" si="2"/>
        <v>67</v>
      </c>
      <c r="B102" s="60" t="s">
        <v>34455</v>
      </c>
      <c r="C102" s="60" t="s">
        <v>34456</v>
      </c>
      <c r="D102" s="60" t="s">
        <v>34457</v>
      </c>
      <c r="E102" s="106">
        <v>500000</v>
      </c>
      <c r="F102" s="115" t="s">
        <v>4</v>
      </c>
      <c r="G102" s="1505"/>
    </row>
    <row r="103" spans="1:7" s="185" customFormat="1" ht="63">
      <c r="A103" s="70">
        <f t="shared" si="2"/>
        <v>68</v>
      </c>
      <c r="B103" s="60" t="s">
        <v>34458</v>
      </c>
      <c r="C103" s="60" t="s">
        <v>34459</v>
      </c>
      <c r="D103" s="60" t="s">
        <v>34460</v>
      </c>
      <c r="E103" s="106">
        <v>1500000</v>
      </c>
      <c r="F103" s="115" t="s">
        <v>118</v>
      </c>
      <c r="G103" s="1505"/>
    </row>
    <row r="104" spans="1:7" s="185" customFormat="1" ht="47.25">
      <c r="A104" s="70">
        <f t="shared" si="2"/>
        <v>69</v>
      </c>
      <c r="B104" s="60" t="s">
        <v>652</v>
      </c>
      <c r="C104" s="60" t="s">
        <v>34461</v>
      </c>
      <c r="D104" s="60" t="s">
        <v>34462</v>
      </c>
      <c r="E104" s="106">
        <v>800000</v>
      </c>
      <c r="F104" s="115" t="s">
        <v>4</v>
      </c>
      <c r="G104" s="1505"/>
    </row>
    <row r="105" spans="1:7" s="185" customFormat="1" ht="63">
      <c r="A105" s="70">
        <f t="shared" si="2"/>
        <v>70</v>
      </c>
      <c r="B105" s="60" t="s">
        <v>34473</v>
      </c>
      <c r="C105" s="60" t="s">
        <v>34463</v>
      </c>
      <c r="D105" s="60" t="s">
        <v>34464</v>
      </c>
      <c r="E105" s="106">
        <v>600000</v>
      </c>
      <c r="F105" s="115" t="s">
        <v>4</v>
      </c>
      <c r="G105" s="1505"/>
    </row>
    <row r="106" spans="1:7" s="185" customFormat="1" ht="83.25" customHeight="1">
      <c r="A106" s="70">
        <f t="shared" si="2"/>
        <v>71</v>
      </c>
      <c r="B106" s="60" t="s">
        <v>34465</v>
      </c>
      <c r="C106" s="60" t="s">
        <v>34466</v>
      </c>
      <c r="D106" s="60" t="s">
        <v>34467</v>
      </c>
      <c r="E106" s="106">
        <v>4000000</v>
      </c>
      <c r="F106" s="115" t="s">
        <v>4</v>
      </c>
      <c r="G106" s="1505"/>
    </row>
    <row r="107" spans="1:7" ht="63">
      <c r="A107" s="49">
        <f t="shared" si="2"/>
        <v>72</v>
      </c>
      <c r="B107" s="50" t="s">
        <v>34468</v>
      </c>
      <c r="C107" s="50" t="s">
        <v>34469</v>
      </c>
      <c r="D107" s="50" t="s">
        <v>34470</v>
      </c>
      <c r="E107" s="106">
        <v>800000</v>
      </c>
      <c r="F107" s="159" t="s">
        <v>4</v>
      </c>
      <c r="G107" s="1473"/>
    </row>
    <row r="108" spans="1:7">
      <c r="A108" s="49"/>
      <c r="B108" s="2377" t="s">
        <v>9771</v>
      </c>
      <c r="C108" s="2377"/>
      <c r="D108" s="2377"/>
      <c r="E108" s="738">
        <f>SUM(E32:E107)</f>
        <v>66253600</v>
      </c>
      <c r="F108" s="58"/>
      <c r="G108" s="1473"/>
    </row>
    <row r="109" spans="1:7">
      <c r="A109" s="2168" t="s">
        <v>3665</v>
      </c>
      <c r="B109" s="2168"/>
      <c r="C109" s="2168"/>
      <c r="D109" s="2168"/>
      <c r="E109" s="2168"/>
      <c r="F109" s="2168"/>
      <c r="G109" s="1504"/>
    </row>
    <row r="110" spans="1:7" ht="64.5" customHeight="1">
      <c r="A110" s="2168" t="s">
        <v>3666</v>
      </c>
      <c r="B110" s="2168"/>
      <c r="C110" s="2168"/>
      <c r="D110" s="2168" t="s">
        <v>3667</v>
      </c>
      <c r="E110" s="2168"/>
      <c r="F110" s="2168"/>
      <c r="G110" s="1504"/>
    </row>
    <row r="111" spans="1:7" ht="79.5" customHeight="1">
      <c r="A111" s="2143" t="s">
        <v>26429</v>
      </c>
      <c r="B111" s="2143"/>
      <c r="C111" s="2143"/>
      <c r="D111" s="2143" t="s">
        <v>1392</v>
      </c>
      <c r="E111" s="2143"/>
      <c r="F111" s="2143"/>
      <c r="G111" s="1504"/>
    </row>
    <row r="116" spans="5:5">
      <c r="E116" s="354">
        <f>E108+E19</f>
        <v>109040875.52000001</v>
      </c>
    </row>
  </sheetData>
  <mergeCells count="13">
    <mergeCell ref="A109:F109"/>
    <mergeCell ref="A110:C110"/>
    <mergeCell ref="D110:F110"/>
    <mergeCell ref="A111:C111"/>
    <mergeCell ref="D111:F111"/>
    <mergeCell ref="A1:F1"/>
    <mergeCell ref="A2:F2"/>
    <mergeCell ref="A3:F3"/>
    <mergeCell ref="B11:D11"/>
    <mergeCell ref="B108:D108"/>
    <mergeCell ref="A27:F27"/>
    <mergeCell ref="A28:F28"/>
    <mergeCell ref="A29:F29"/>
  </mergeCells>
  <pageMargins left="0.7" right="0.7" top="0.75" bottom="0.75" header="0.3" footer="0.3"/>
</worksheet>
</file>

<file path=xl/worksheets/sheet279.xml><?xml version="1.0" encoding="utf-8"?>
<worksheet xmlns="http://schemas.openxmlformats.org/spreadsheetml/2006/main" xmlns:r="http://schemas.openxmlformats.org/officeDocument/2006/relationships">
  <sheetPr>
    <tabColor theme="5" tint="-0.499984740745262"/>
  </sheetPr>
  <dimension ref="A1:IV93"/>
  <sheetViews>
    <sheetView topLeftCell="A91" workbookViewId="0">
      <selection activeCell="G107" sqref="G107"/>
    </sheetView>
  </sheetViews>
  <sheetFormatPr defaultRowHeight="15.75"/>
  <cols>
    <col min="1" max="1" width="6.7109375" style="1849" customWidth="1"/>
    <col min="2" max="2" width="16.5703125" style="1849" customWidth="1"/>
    <col min="3" max="3" width="42.7109375" style="1849" customWidth="1"/>
    <col min="4" max="4" width="26" style="1849" customWidth="1"/>
    <col min="5" max="5" width="20.85546875" style="1873" customWidth="1"/>
    <col min="6" max="6" width="14.140625" style="1874" customWidth="1"/>
    <col min="7" max="7" width="17.85546875" style="12" customWidth="1"/>
    <col min="8" max="16384" width="9.140625" style="12"/>
  </cols>
  <sheetData>
    <row r="1" spans="1:10">
      <c r="A1" s="2597" t="s">
        <v>11134</v>
      </c>
      <c r="B1" s="2597"/>
      <c r="C1" s="2597"/>
      <c r="D1" s="2597"/>
      <c r="E1" s="2597"/>
      <c r="F1" s="2597"/>
    </row>
    <row r="2" spans="1:10">
      <c r="A2" s="2597" t="s">
        <v>43186</v>
      </c>
      <c r="B2" s="2597"/>
      <c r="C2" s="2597"/>
      <c r="D2" s="2597"/>
      <c r="E2" s="2597"/>
      <c r="F2" s="2597"/>
    </row>
    <row r="3" spans="1:10">
      <c r="A3" s="2597" t="s">
        <v>6436</v>
      </c>
      <c r="B3" s="2597"/>
      <c r="C3" s="2597"/>
      <c r="D3" s="2597"/>
      <c r="E3" s="2597"/>
      <c r="F3" s="2597"/>
    </row>
    <row r="4" spans="1:10">
      <c r="A4" s="474" t="s">
        <v>134</v>
      </c>
      <c r="B4" s="474" t="s">
        <v>135</v>
      </c>
      <c r="C4" s="474" t="s">
        <v>0</v>
      </c>
      <c r="D4" s="474" t="s">
        <v>136</v>
      </c>
      <c r="E4" s="1867" t="s">
        <v>11136</v>
      </c>
      <c r="F4" s="1667" t="s">
        <v>1646</v>
      </c>
    </row>
    <row r="5" spans="1:10">
      <c r="A5" s="474"/>
      <c r="B5" s="474" t="s">
        <v>139</v>
      </c>
      <c r="C5" s="474"/>
      <c r="D5" s="474"/>
      <c r="E5" s="1867"/>
      <c r="F5" s="1667"/>
    </row>
    <row r="6" spans="1:10" ht="31.5">
      <c r="A6" s="1009">
        <v>1</v>
      </c>
      <c r="B6" s="84" t="s">
        <v>464</v>
      </c>
      <c r="C6" s="84" t="s">
        <v>43187</v>
      </c>
      <c r="D6" s="84" t="s">
        <v>239</v>
      </c>
      <c r="E6" s="1875">
        <v>3300000</v>
      </c>
      <c r="F6" s="509" t="s">
        <v>118</v>
      </c>
    </row>
    <row r="7" spans="1:10" ht="94.5">
      <c r="A7" s="1009">
        <f>A6+1</f>
        <v>2</v>
      </c>
      <c r="B7" s="84" t="s">
        <v>5</v>
      </c>
      <c r="C7" s="84" t="s">
        <v>43188</v>
      </c>
      <c r="D7" s="84" t="s">
        <v>34017</v>
      </c>
      <c r="E7" s="1875">
        <v>1795456.52</v>
      </c>
      <c r="F7" s="509" t="s">
        <v>118</v>
      </c>
    </row>
    <row r="8" spans="1:10" ht="31.5">
      <c r="A8" s="1009">
        <f t="shared" ref="A8:A19" si="0">A7+1</f>
        <v>3</v>
      </c>
      <c r="B8" s="84" t="s">
        <v>7</v>
      </c>
      <c r="C8" s="84" t="s">
        <v>43189</v>
      </c>
      <c r="D8" s="84" t="s">
        <v>9</v>
      </c>
      <c r="E8" s="1875">
        <v>122880</v>
      </c>
      <c r="F8" s="509" t="s">
        <v>118</v>
      </c>
      <c r="J8" s="12" t="s">
        <v>1148</v>
      </c>
    </row>
    <row r="9" spans="1:10" ht="31.5">
      <c r="A9" s="1009">
        <f t="shared" si="0"/>
        <v>4</v>
      </c>
      <c r="B9" s="84" t="s">
        <v>10</v>
      </c>
      <c r="C9" s="84" t="s">
        <v>43190</v>
      </c>
      <c r="D9" s="84" t="s">
        <v>9</v>
      </c>
      <c r="E9" s="1875">
        <v>124116</v>
      </c>
      <c r="F9" s="509" t="s">
        <v>118</v>
      </c>
    </row>
    <row r="10" spans="1:10" ht="47.25">
      <c r="A10" s="1009">
        <f t="shared" si="0"/>
        <v>5</v>
      </c>
      <c r="B10" s="84" t="s">
        <v>12</v>
      </c>
      <c r="C10" s="84" t="s">
        <v>43191</v>
      </c>
      <c r="D10" s="84" t="s">
        <v>14</v>
      </c>
      <c r="E10" s="1875">
        <v>1200000</v>
      </c>
      <c r="F10" s="509" t="s">
        <v>118</v>
      </c>
    </row>
    <row r="11" spans="1:10">
      <c r="A11" s="1009"/>
      <c r="B11" s="2598" t="s">
        <v>15120</v>
      </c>
      <c r="C11" s="2598"/>
      <c r="D11" s="2598"/>
      <c r="E11" s="1869"/>
      <c r="F11" s="509"/>
    </row>
    <row r="12" spans="1:10" ht="63">
      <c r="A12" s="1009">
        <v>6</v>
      </c>
      <c r="B12" s="84" t="s">
        <v>5</v>
      </c>
      <c r="C12" s="84" t="s">
        <v>43192</v>
      </c>
      <c r="D12" s="84" t="s">
        <v>34022</v>
      </c>
      <c r="E12" s="1875">
        <v>971226.27</v>
      </c>
      <c r="F12" s="509" t="s">
        <v>118</v>
      </c>
    </row>
    <row r="13" spans="1:10" ht="47.25">
      <c r="A13" s="1009">
        <f t="shared" si="0"/>
        <v>7</v>
      </c>
      <c r="B13" s="84" t="s">
        <v>12</v>
      </c>
      <c r="C13" s="84" t="s">
        <v>43193</v>
      </c>
      <c r="D13" s="84" t="s">
        <v>14</v>
      </c>
      <c r="E13" s="1875">
        <v>1500000</v>
      </c>
      <c r="F13" s="509" t="s">
        <v>118</v>
      </c>
    </row>
    <row r="14" spans="1:10" ht="78.75">
      <c r="A14" s="1009">
        <f t="shared" si="0"/>
        <v>8</v>
      </c>
      <c r="B14" s="84" t="s">
        <v>360</v>
      </c>
      <c r="C14" s="84" t="s">
        <v>43194</v>
      </c>
      <c r="D14" s="84" t="s">
        <v>43295</v>
      </c>
      <c r="E14" s="1875">
        <v>800000</v>
      </c>
      <c r="F14" s="509" t="s">
        <v>118</v>
      </c>
    </row>
    <row r="15" spans="1:10">
      <c r="A15" s="1009"/>
      <c r="B15" s="474" t="s">
        <v>207</v>
      </c>
      <c r="C15" s="1009"/>
      <c r="D15" s="1009"/>
      <c r="E15" s="1869"/>
      <c r="F15" s="509"/>
    </row>
    <row r="16" spans="1:10" ht="63">
      <c r="A16" s="1009">
        <v>9</v>
      </c>
      <c r="B16" s="84" t="s">
        <v>195</v>
      </c>
      <c r="C16" s="84" t="s">
        <v>43195</v>
      </c>
      <c r="D16" s="84" t="s">
        <v>196</v>
      </c>
      <c r="E16" s="1875">
        <v>5738993.4500000002</v>
      </c>
      <c r="F16" s="509" t="s">
        <v>118</v>
      </c>
    </row>
    <row r="17" spans="1:7">
      <c r="A17" s="1009"/>
      <c r="B17" s="474" t="s">
        <v>593</v>
      </c>
      <c r="C17" s="1009"/>
      <c r="D17" s="1009"/>
      <c r="E17" s="1869"/>
      <c r="F17" s="509"/>
    </row>
    <row r="18" spans="1:7" ht="47.25">
      <c r="A18" s="1009">
        <v>10</v>
      </c>
      <c r="B18" s="84" t="s">
        <v>39</v>
      </c>
      <c r="C18" s="84" t="s">
        <v>43196</v>
      </c>
      <c r="D18" s="84" t="s">
        <v>40</v>
      </c>
      <c r="E18" s="1875">
        <v>10000000</v>
      </c>
      <c r="F18" s="509" t="s">
        <v>118</v>
      </c>
    </row>
    <row r="19" spans="1:7" ht="31.5">
      <c r="A19" s="1009">
        <f t="shared" si="0"/>
        <v>11</v>
      </c>
      <c r="B19" s="84" t="s">
        <v>41</v>
      </c>
      <c r="C19" s="84" t="s">
        <v>43197</v>
      </c>
      <c r="D19" s="84" t="s">
        <v>40</v>
      </c>
      <c r="E19" s="1875">
        <v>15000000</v>
      </c>
      <c r="F19" s="509" t="s">
        <v>118</v>
      </c>
    </row>
    <row r="20" spans="1:7">
      <c r="A20" s="1009"/>
      <c r="B20" s="84"/>
      <c r="C20" s="84"/>
      <c r="D20" s="84"/>
      <c r="E20" s="1875">
        <f>SUM(E6:E19)</f>
        <v>40552672.239999995</v>
      </c>
      <c r="F20" s="509"/>
    </row>
    <row r="21" spans="1:7">
      <c r="A21" s="1009"/>
      <c r="B21" s="84"/>
      <c r="C21" s="84"/>
      <c r="D21" s="84"/>
      <c r="E21" s="1875"/>
      <c r="F21" s="509"/>
    </row>
    <row r="22" spans="1:7">
      <c r="A22" s="1009"/>
      <c r="B22" s="84"/>
      <c r="C22" s="84"/>
      <c r="D22" s="84"/>
      <c r="E22" s="1875"/>
      <c r="F22" s="509"/>
    </row>
    <row r="23" spans="1:7">
      <c r="A23" s="1009"/>
      <c r="B23" s="84"/>
      <c r="C23" s="84"/>
      <c r="D23" s="84"/>
      <c r="E23" s="1875"/>
      <c r="F23" s="509"/>
    </row>
    <row r="24" spans="1:7">
      <c r="A24" s="1009"/>
      <c r="B24" s="84"/>
      <c r="C24" s="84"/>
      <c r="D24" s="84"/>
      <c r="E24" s="1875"/>
      <c r="F24" s="509"/>
    </row>
    <row r="25" spans="1:7">
      <c r="A25" s="1009"/>
      <c r="B25" s="84"/>
      <c r="C25" s="84"/>
      <c r="D25" s="84"/>
      <c r="E25" s="1875"/>
      <c r="F25" s="509"/>
    </row>
    <row r="26" spans="1:7">
      <c r="A26" s="2597" t="s">
        <v>11134</v>
      </c>
      <c r="B26" s="2597"/>
      <c r="C26" s="2597"/>
      <c r="D26" s="2597"/>
      <c r="E26" s="2597"/>
      <c r="F26" s="2597"/>
    </row>
    <row r="27" spans="1:7">
      <c r="A27" s="2597" t="s">
        <v>43186</v>
      </c>
      <c r="B27" s="2597"/>
      <c r="C27" s="2597"/>
      <c r="D27" s="2597"/>
      <c r="E27" s="2597"/>
      <c r="F27" s="2597"/>
    </row>
    <row r="28" spans="1:7">
      <c r="A28" s="2597" t="s">
        <v>6436</v>
      </c>
      <c r="B28" s="2597"/>
      <c r="C28" s="2597"/>
      <c r="D28" s="2597"/>
      <c r="E28" s="2597"/>
      <c r="F28" s="2597"/>
    </row>
    <row r="29" spans="1:7">
      <c r="A29" s="474" t="s">
        <v>134</v>
      </c>
      <c r="B29" s="474" t="s">
        <v>135</v>
      </c>
      <c r="C29" s="474" t="s">
        <v>0</v>
      </c>
      <c r="D29" s="474" t="s">
        <v>136</v>
      </c>
      <c r="E29" s="1867" t="s">
        <v>11136</v>
      </c>
      <c r="F29" s="1667" t="s">
        <v>1646</v>
      </c>
    </row>
    <row r="30" spans="1:7">
      <c r="A30" s="1009"/>
      <c r="B30" s="2311" t="s">
        <v>208</v>
      </c>
      <c r="C30" s="2311"/>
      <c r="D30" s="1009"/>
      <c r="E30" s="1869"/>
      <c r="F30" s="509"/>
    </row>
    <row r="31" spans="1:7" ht="47.25">
      <c r="A31" s="1009">
        <v>1</v>
      </c>
      <c r="B31" s="84" t="s">
        <v>1282</v>
      </c>
      <c r="C31" s="84" t="s">
        <v>43198</v>
      </c>
      <c r="D31" s="84" t="s">
        <v>43199</v>
      </c>
      <c r="E31" s="1875">
        <v>500000</v>
      </c>
      <c r="F31" s="509" t="s">
        <v>4</v>
      </c>
      <c r="G31" s="1870"/>
    </row>
    <row r="32" spans="1:7">
      <c r="A32" s="1009"/>
      <c r="B32" s="474" t="s">
        <v>2271</v>
      </c>
      <c r="C32" s="1009"/>
      <c r="D32" s="1009"/>
      <c r="E32" s="1869"/>
      <c r="F32" s="509"/>
    </row>
    <row r="33" spans="1:256" ht="63">
      <c r="A33" s="1009">
        <v>2</v>
      </c>
      <c r="B33" s="1871" t="s">
        <v>43200</v>
      </c>
      <c r="C33" s="1871" t="s">
        <v>43201</v>
      </c>
      <c r="D33" s="1871" t="s">
        <v>43202</v>
      </c>
      <c r="E33" s="1875">
        <v>2180817.5099999998</v>
      </c>
      <c r="F33" s="509" t="s">
        <v>118</v>
      </c>
    </row>
    <row r="34" spans="1:256">
      <c r="A34" s="1009"/>
      <c r="B34" s="2311" t="s">
        <v>810</v>
      </c>
      <c r="C34" s="2311"/>
      <c r="D34" s="1009"/>
      <c r="E34" s="1869"/>
      <c r="F34" s="509"/>
    </row>
    <row r="35" spans="1:256" ht="31.5">
      <c r="A35" s="1009">
        <v>3</v>
      </c>
      <c r="B35" s="84" t="s">
        <v>34601</v>
      </c>
      <c r="C35" s="84" t="s">
        <v>43203</v>
      </c>
      <c r="D35" s="84" t="s">
        <v>43204</v>
      </c>
      <c r="E35" s="1875">
        <v>2000000</v>
      </c>
      <c r="F35" s="509" t="s">
        <v>4</v>
      </c>
    </row>
    <row r="36" spans="1:256" ht="78.75">
      <c r="A36" s="1009">
        <v>4</v>
      </c>
      <c r="B36" s="84" t="s">
        <v>43205</v>
      </c>
      <c r="C36" s="84" t="s">
        <v>43206</v>
      </c>
      <c r="D36" s="84" t="s">
        <v>43207</v>
      </c>
      <c r="E36" s="1875">
        <v>1100000</v>
      </c>
      <c r="F36" s="509" t="s">
        <v>4</v>
      </c>
    </row>
    <row r="37" spans="1:256" ht="47.25">
      <c r="A37" s="1009">
        <v>5</v>
      </c>
      <c r="B37" s="84" t="s">
        <v>43208</v>
      </c>
      <c r="C37" s="84" t="s">
        <v>43209</v>
      </c>
      <c r="D37" s="84" t="s">
        <v>43210</v>
      </c>
      <c r="E37" s="1875">
        <v>500000</v>
      </c>
      <c r="F37" s="509" t="s">
        <v>4</v>
      </c>
    </row>
    <row r="38" spans="1:256" ht="47.25">
      <c r="A38" s="1009">
        <v>6</v>
      </c>
      <c r="B38" s="84" t="s">
        <v>43211</v>
      </c>
      <c r="C38" s="84" t="s">
        <v>43212</v>
      </c>
      <c r="D38" s="84" t="s">
        <v>30067</v>
      </c>
      <c r="E38" s="1875">
        <v>2000000</v>
      </c>
      <c r="F38" s="509" t="s">
        <v>4</v>
      </c>
    </row>
    <row r="39" spans="1:256" ht="63">
      <c r="A39" s="1009">
        <v>7</v>
      </c>
      <c r="B39" s="84" t="s">
        <v>43213</v>
      </c>
      <c r="C39" s="84" t="s">
        <v>43214</v>
      </c>
      <c r="D39" s="84" t="s">
        <v>43215</v>
      </c>
      <c r="E39" s="1875">
        <v>500000</v>
      </c>
      <c r="F39" s="509" t="s">
        <v>118</v>
      </c>
    </row>
    <row r="40" spans="1:256" ht="63">
      <c r="A40" s="1009">
        <v>8</v>
      </c>
      <c r="B40" s="84" t="s">
        <v>43216</v>
      </c>
      <c r="C40" s="84" t="s">
        <v>43217</v>
      </c>
      <c r="D40" s="84" t="s">
        <v>43218</v>
      </c>
      <c r="E40" s="1875">
        <v>1500000</v>
      </c>
      <c r="F40" s="509" t="s">
        <v>4</v>
      </c>
    </row>
    <row r="41" spans="1:256" ht="63">
      <c r="A41" s="1009">
        <v>9</v>
      </c>
      <c r="B41" s="147" t="s">
        <v>43219</v>
      </c>
      <c r="C41" s="147" t="s">
        <v>43220</v>
      </c>
      <c r="D41" s="147" t="s">
        <v>43221</v>
      </c>
      <c r="E41" s="1875">
        <v>700000</v>
      </c>
      <c r="F41" s="509" t="s">
        <v>118</v>
      </c>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row>
    <row r="42" spans="1:256" ht="78.75">
      <c r="A42" s="1009">
        <v>10</v>
      </c>
      <c r="B42" s="84" t="s">
        <v>43222</v>
      </c>
      <c r="C42" s="84" t="s">
        <v>43223</v>
      </c>
      <c r="D42" s="84" t="s">
        <v>43224</v>
      </c>
      <c r="E42" s="1875">
        <v>2000000</v>
      </c>
      <c r="F42" s="509" t="s">
        <v>4</v>
      </c>
    </row>
    <row r="43" spans="1:256" ht="47.25">
      <c r="A43" s="1009">
        <v>11</v>
      </c>
      <c r="B43" s="84" t="s">
        <v>43225</v>
      </c>
      <c r="C43" s="84" t="s">
        <v>43226</v>
      </c>
      <c r="D43" s="84" t="s">
        <v>43227</v>
      </c>
      <c r="E43" s="1875">
        <v>500000</v>
      </c>
      <c r="F43" s="509" t="s">
        <v>4</v>
      </c>
    </row>
    <row r="44" spans="1:256" ht="31.5">
      <c r="A44" s="1009">
        <v>12</v>
      </c>
      <c r="B44" s="84" t="s">
        <v>43228</v>
      </c>
      <c r="C44" s="84" t="s">
        <v>43229</v>
      </c>
      <c r="D44" s="84" t="s">
        <v>4517</v>
      </c>
      <c r="E44" s="1875">
        <v>1000000</v>
      </c>
      <c r="F44" s="509" t="s">
        <v>4</v>
      </c>
    </row>
    <row r="45" spans="1:256" ht="78.75">
      <c r="A45" s="1009">
        <v>13</v>
      </c>
      <c r="B45" s="84" t="s">
        <v>31240</v>
      </c>
      <c r="C45" s="84" t="s">
        <v>43230</v>
      </c>
      <c r="D45" s="84" t="s">
        <v>43231</v>
      </c>
      <c r="E45" s="1875">
        <v>2200000</v>
      </c>
      <c r="F45" s="509" t="s">
        <v>4</v>
      </c>
    </row>
    <row r="46" spans="1:256" ht="63">
      <c r="A46" s="1009">
        <v>14</v>
      </c>
      <c r="B46" s="84" t="s">
        <v>43232</v>
      </c>
      <c r="C46" s="84" t="s">
        <v>43233</v>
      </c>
      <c r="D46" s="147" t="s">
        <v>43218</v>
      </c>
      <c r="E46" s="1875">
        <v>1500000</v>
      </c>
      <c r="F46" s="509" t="s">
        <v>4</v>
      </c>
    </row>
    <row r="47" spans="1:256" ht="78.75">
      <c r="A47" s="1009">
        <v>15</v>
      </c>
      <c r="B47" s="84" t="s">
        <v>43234</v>
      </c>
      <c r="C47" s="84" t="s">
        <v>43235</v>
      </c>
      <c r="D47" s="84" t="s">
        <v>43236</v>
      </c>
      <c r="E47" s="1875">
        <v>1100000</v>
      </c>
      <c r="F47" s="509" t="s">
        <v>4</v>
      </c>
    </row>
    <row r="48" spans="1:256" ht="78.75">
      <c r="A48" s="1009">
        <v>16</v>
      </c>
      <c r="B48" s="84" t="s">
        <v>43237</v>
      </c>
      <c r="C48" s="84" t="s">
        <v>43238</v>
      </c>
      <c r="D48" s="84" t="s">
        <v>43236</v>
      </c>
      <c r="E48" s="1875">
        <v>1100000</v>
      </c>
      <c r="F48" s="509" t="s">
        <v>4</v>
      </c>
    </row>
    <row r="49" spans="1:6" ht="78.75">
      <c r="A49" s="1009">
        <v>17</v>
      </c>
      <c r="B49" s="84" t="s">
        <v>43239</v>
      </c>
      <c r="C49" s="84" t="s">
        <v>43240</v>
      </c>
      <c r="D49" s="84" t="s">
        <v>43236</v>
      </c>
      <c r="E49" s="1875">
        <v>1100000</v>
      </c>
      <c r="F49" s="509" t="s">
        <v>4</v>
      </c>
    </row>
    <row r="50" spans="1:6" ht="78.75">
      <c r="A50" s="1009">
        <v>18</v>
      </c>
      <c r="B50" s="84" t="s">
        <v>43241</v>
      </c>
      <c r="C50" s="84" t="s">
        <v>43242</v>
      </c>
      <c r="D50" s="84" t="s">
        <v>43231</v>
      </c>
      <c r="E50" s="1875">
        <v>2200000</v>
      </c>
      <c r="F50" s="509" t="s">
        <v>4</v>
      </c>
    </row>
    <row r="51" spans="1:6" ht="78.75">
      <c r="A51" s="1009">
        <v>19</v>
      </c>
      <c r="B51" s="84" t="s">
        <v>43243</v>
      </c>
      <c r="C51" s="84" t="s">
        <v>43244</v>
      </c>
      <c r="D51" s="84" t="s">
        <v>43236</v>
      </c>
      <c r="E51" s="1875">
        <v>1100000</v>
      </c>
      <c r="F51" s="509" t="s">
        <v>4</v>
      </c>
    </row>
    <row r="52" spans="1:6" ht="31.5">
      <c r="A52" s="1009">
        <v>20</v>
      </c>
      <c r="B52" s="84" t="s">
        <v>43245</v>
      </c>
      <c r="C52" s="84" t="s">
        <v>43246</v>
      </c>
      <c r="D52" s="84" t="s">
        <v>43247</v>
      </c>
      <c r="E52" s="1875">
        <v>1000000</v>
      </c>
      <c r="F52" s="509" t="s">
        <v>4</v>
      </c>
    </row>
    <row r="53" spans="1:6" ht="47.25">
      <c r="A53" s="1009">
        <v>21</v>
      </c>
      <c r="B53" s="84" t="s">
        <v>43248</v>
      </c>
      <c r="C53" s="84" t="s">
        <v>43249</v>
      </c>
      <c r="D53" s="84" t="s">
        <v>43250</v>
      </c>
      <c r="E53" s="1875">
        <v>2200000</v>
      </c>
      <c r="F53" s="509" t="s">
        <v>4</v>
      </c>
    </row>
    <row r="54" spans="1:6" ht="63">
      <c r="A54" s="1009">
        <v>22</v>
      </c>
      <c r="B54" s="84" t="s">
        <v>43251</v>
      </c>
      <c r="C54" s="84" t="s">
        <v>43252</v>
      </c>
      <c r="D54" s="84" t="s">
        <v>43253</v>
      </c>
      <c r="E54" s="1875">
        <v>826568.73</v>
      </c>
      <c r="F54" s="509" t="s">
        <v>4</v>
      </c>
    </row>
    <row r="55" spans="1:6">
      <c r="A55" s="1009"/>
      <c r="B55" s="2311" t="s">
        <v>535</v>
      </c>
      <c r="C55" s="2311"/>
      <c r="D55" s="1009"/>
      <c r="E55" s="1869"/>
      <c r="F55" s="509"/>
    </row>
    <row r="56" spans="1:6" ht="31.5">
      <c r="A56" s="1009">
        <v>23</v>
      </c>
      <c r="B56" s="84" t="s">
        <v>43254</v>
      </c>
      <c r="C56" s="84" t="s">
        <v>43255</v>
      </c>
      <c r="D56" s="84" t="s">
        <v>43256</v>
      </c>
      <c r="E56" s="1875">
        <v>7000000</v>
      </c>
      <c r="F56" s="509" t="s">
        <v>4</v>
      </c>
    </row>
    <row r="57" spans="1:6" ht="47.25">
      <c r="A57" s="1009">
        <v>24</v>
      </c>
      <c r="B57" s="84" t="s">
        <v>43257</v>
      </c>
      <c r="C57" s="84" t="s">
        <v>43258</v>
      </c>
      <c r="D57" s="84" t="s">
        <v>43259</v>
      </c>
      <c r="E57" s="1875">
        <v>1500000</v>
      </c>
      <c r="F57" s="509" t="s">
        <v>4</v>
      </c>
    </row>
    <row r="58" spans="1:6" ht="78.75">
      <c r="A58" s="1009">
        <v>25</v>
      </c>
      <c r="B58" s="84" t="s">
        <v>43260</v>
      </c>
      <c r="C58" s="84" t="s">
        <v>43261</v>
      </c>
      <c r="D58" s="84" t="s">
        <v>43262</v>
      </c>
      <c r="E58" s="1875">
        <v>5500000</v>
      </c>
      <c r="F58" s="509" t="s">
        <v>4</v>
      </c>
    </row>
    <row r="59" spans="1:6" ht="78.75">
      <c r="A59" s="1009">
        <v>26</v>
      </c>
      <c r="B59" s="84" t="s">
        <v>43263</v>
      </c>
      <c r="C59" s="84" t="s">
        <v>43264</v>
      </c>
      <c r="D59" s="84" t="s">
        <v>43265</v>
      </c>
      <c r="E59" s="1875">
        <v>2500000</v>
      </c>
      <c r="F59" s="509" t="s">
        <v>4</v>
      </c>
    </row>
    <row r="60" spans="1:6" ht="78.75">
      <c r="A60" s="1009">
        <v>27</v>
      </c>
      <c r="B60" s="84" t="s">
        <v>43266</v>
      </c>
      <c r="C60" s="84" t="s">
        <v>43267</v>
      </c>
      <c r="D60" s="84" t="s">
        <v>43265</v>
      </c>
      <c r="E60" s="1875">
        <v>2500000</v>
      </c>
      <c r="F60" s="509" t="s">
        <v>4</v>
      </c>
    </row>
    <row r="61" spans="1:6" ht="78.75">
      <c r="A61" s="1009">
        <v>28</v>
      </c>
      <c r="B61" s="84" t="s">
        <v>43268</v>
      </c>
      <c r="C61" s="84" t="s">
        <v>43269</v>
      </c>
      <c r="D61" s="84" t="s">
        <v>43265</v>
      </c>
      <c r="E61" s="1875">
        <v>2500000</v>
      </c>
      <c r="F61" s="509" t="s">
        <v>4</v>
      </c>
    </row>
    <row r="62" spans="1:6" ht="47.25">
      <c r="A62" s="1009">
        <v>29</v>
      </c>
      <c r="B62" s="84" t="s">
        <v>43270</v>
      </c>
      <c r="C62" s="84" t="s">
        <v>43271</v>
      </c>
      <c r="D62" s="84" t="s">
        <v>1246</v>
      </c>
      <c r="E62" s="1875">
        <v>2000000</v>
      </c>
      <c r="F62" s="509" t="s">
        <v>4</v>
      </c>
    </row>
    <row r="63" spans="1:6" ht="47.25">
      <c r="A63" s="1009">
        <v>30</v>
      </c>
      <c r="B63" s="84" t="s">
        <v>43272</v>
      </c>
      <c r="C63" s="84" t="s">
        <v>43273</v>
      </c>
      <c r="D63" s="84" t="s">
        <v>43274</v>
      </c>
      <c r="E63" s="1875">
        <v>2500000</v>
      </c>
      <c r="F63" s="509" t="s">
        <v>4</v>
      </c>
    </row>
    <row r="64" spans="1:6" ht="63">
      <c r="A64" s="1009">
        <v>31</v>
      </c>
      <c r="B64" s="84" t="s">
        <v>43272</v>
      </c>
      <c r="C64" s="84" t="s">
        <v>43275</v>
      </c>
      <c r="D64" s="84" t="s">
        <v>43276</v>
      </c>
      <c r="E64" s="1875">
        <v>2000000</v>
      </c>
      <c r="F64" s="509" t="s">
        <v>4</v>
      </c>
    </row>
    <row r="65" spans="1:6">
      <c r="A65" s="1009"/>
      <c r="B65" s="474" t="s">
        <v>662</v>
      </c>
      <c r="C65" s="1009"/>
      <c r="D65" s="1009"/>
      <c r="E65" s="1869"/>
      <c r="F65" s="509"/>
    </row>
    <row r="66" spans="1:6" ht="47.25">
      <c r="A66" s="1009">
        <v>32</v>
      </c>
      <c r="B66" s="84" t="s">
        <v>43277</v>
      </c>
      <c r="C66" s="84" t="s">
        <v>43278</v>
      </c>
      <c r="D66" s="84" t="s">
        <v>43227</v>
      </c>
      <c r="E66" s="1875">
        <v>500000</v>
      </c>
      <c r="F66" s="509" t="s">
        <v>4</v>
      </c>
    </row>
    <row r="67" spans="1:6" ht="31.5">
      <c r="A67" s="1009">
        <v>33</v>
      </c>
      <c r="B67" s="84" t="s">
        <v>43279</v>
      </c>
      <c r="C67" s="84" t="s">
        <v>43280</v>
      </c>
      <c r="D67" s="84" t="s">
        <v>43281</v>
      </c>
      <c r="E67" s="1875">
        <v>1500000</v>
      </c>
      <c r="F67" s="509" t="s">
        <v>4</v>
      </c>
    </row>
    <row r="68" spans="1:6">
      <c r="A68" s="1009"/>
      <c r="B68" s="2596" t="s">
        <v>1418</v>
      </c>
      <c r="C68" s="2596"/>
      <c r="D68" s="84"/>
      <c r="E68" s="1868"/>
      <c r="F68" s="509"/>
    </row>
    <row r="69" spans="1:6" ht="47.25">
      <c r="A69" s="1009">
        <v>34</v>
      </c>
      <c r="B69" s="84" t="s">
        <v>43293</v>
      </c>
      <c r="C69" s="84" t="s">
        <v>43294</v>
      </c>
      <c r="D69" s="84" t="s">
        <v>43507</v>
      </c>
      <c r="E69" s="1875">
        <v>500000</v>
      </c>
      <c r="F69" s="509" t="s">
        <v>118</v>
      </c>
    </row>
    <row r="70" spans="1:6" s="2080" customFormat="1" ht="78.75">
      <c r="A70" s="2077">
        <f>A69+1</f>
        <v>35</v>
      </c>
      <c r="B70" s="2078" t="s">
        <v>43282</v>
      </c>
      <c r="C70" s="2078" t="s">
        <v>43283</v>
      </c>
      <c r="D70" s="2078" t="s">
        <v>43284</v>
      </c>
      <c r="E70" s="2079">
        <v>2500000</v>
      </c>
      <c r="F70" s="2077" t="s">
        <v>4</v>
      </c>
    </row>
    <row r="71" spans="1:6" s="2080" customFormat="1" ht="78.75">
      <c r="A71" s="2077">
        <f>A70+1</f>
        <v>36</v>
      </c>
      <c r="B71" s="2078" t="s">
        <v>43285</v>
      </c>
      <c r="C71" s="2078" t="s">
        <v>43286</v>
      </c>
      <c r="D71" s="2078" t="s">
        <v>43287</v>
      </c>
      <c r="E71" s="2079">
        <v>2500000</v>
      </c>
      <c r="F71" s="2077" t="s">
        <v>4</v>
      </c>
    </row>
    <row r="72" spans="1:6" s="2080" customFormat="1" ht="78.75">
      <c r="A72" s="2077">
        <f>A71+1</f>
        <v>37</v>
      </c>
      <c r="B72" s="2078" t="s">
        <v>43288</v>
      </c>
      <c r="C72" s="2078" t="s">
        <v>43289</v>
      </c>
      <c r="D72" s="2078" t="s">
        <v>43290</v>
      </c>
      <c r="E72" s="2079">
        <v>2000000</v>
      </c>
      <c r="F72" s="2077" t="s">
        <v>4</v>
      </c>
    </row>
    <row r="73" spans="1:6">
      <c r="A73" s="1009"/>
      <c r="B73" s="474" t="s">
        <v>2090</v>
      </c>
      <c r="C73" s="84"/>
      <c r="D73" s="84"/>
      <c r="E73" s="1872">
        <f>SUM(E31:E72)</f>
        <v>66307386.239999995</v>
      </c>
      <c r="F73" s="509"/>
    </row>
    <row r="74" spans="1:6" ht="19.5" customHeight="1">
      <c r="A74" s="2168" t="s">
        <v>3665</v>
      </c>
      <c r="B74" s="2168"/>
      <c r="C74" s="2168"/>
      <c r="D74" s="2168"/>
      <c r="E74" s="2168"/>
      <c r="F74" s="2168"/>
    </row>
    <row r="75" spans="1:6" ht="112.5" customHeight="1">
      <c r="A75" s="2168" t="s">
        <v>13523</v>
      </c>
      <c r="B75" s="2168"/>
      <c r="C75" s="2168"/>
      <c r="D75" s="2168" t="s">
        <v>13524</v>
      </c>
      <c r="E75" s="2168"/>
      <c r="F75" s="2168"/>
    </row>
    <row r="76" spans="1:6" ht="87.75" customHeight="1">
      <c r="A76" s="2143" t="s">
        <v>1391</v>
      </c>
      <c r="B76" s="2143"/>
      <c r="C76" s="2143"/>
      <c r="D76" s="2143" t="s">
        <v>1392</v>
      </c>
      <c r="E76" s="2143"/>
      <c r="F76" s="2143"/>
    </row>
    <row r="88" spans="1:6">
      <c r="A88" s="1009"/>
      <c r="B88" s="2311" t="s">
        <v>930</v>
      </c>
      <c r="C88" s="2311"/>
      <c r="D88" s="1009"/>
      <c r="E88" s="1869"/>
      <c r="F88" s="509"/>
    </row>
    <row r="89" spans="1:6" ht="252">
      <c r="A89" s="1009">
        <v>50</v>
      </c>
      <c r="B89" s="84" t="s">
        <v>43291</v>
      </c>
      <c r="C89" s="84" t="s">
        <v>43292</v>
      </c>
      <c r="D89" s="1829" t="s">
        <v>43296</v>
      </c>
      <c r="E89" s="1875">
        <v>2180817.5099999998</v>
      </c>
      <c r="F89" s="509"/>
    </row>
    <row r="90" spans="1:6">
      <c r="E90" s="1873">
        <f>E89</f>
        <v>2180817.5099999998</v>
      </c>
    </row>
    <row r="93" spans="1:6">
      <c r="E93" s="1873">
        <f>E90+E73+E20</f>
        <v>109040875.98999999</v>
      </c>
    </row>
  </sheetData>
  <mergeCells count="17">
    <mergeCell ref="B34:C34"/>
    <mergeCell ref="A26:F26"/>
    <mergeCell ref="A76:C76"/>
    <mergeCell ref="D76:F76"/>
    <mergeCell ref="A27:F27"/>
    <mergeCell ref="A28:F28"/>
    <mergeCell ref="A74:F74"/>
    <mergeCell ref="A1:F1"/>
    <mergeCell ref="A2:F2"/>
    <mergeCell ref="A3:F3"/>
    <mergeCell ref="B11:D11"/>
    <mergeCell ref="B30:C30"/>
    <mergeCell ref="A75:C75"/>
    <mergeCell ref="D75:F75"/>
    <mergeCell ref="B55:C55"/>
    <mergeCell ref="B88:C88"/>
    <mergeCell ref="B68:C6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5" tint="-0.499984740745262"/>
  </sheetPr>
  <dimension ref="A1:J138"/>
  <sheetViews>
    <sheetView topLeftCell="A115" workbookViewId="0">
      <selection activeCell="J128" sqref="J128"/>
    </sheetView>
  </sheetViews>
  <sheetFormatPr defaultRowHeight="15"/>
  <cols>
    <col min="1" max="1" width="7.7109375" style="185" customWidth="1"/>
    <col min="2" max="2" width="15.7109375" style="185" customWidth="1"/>
    <col min="3" max="3" width="42.42578125" style="185" customWidth="1"/>
    <col min="4" max="4" width="22.28515625" style="185" customWidth="1"/>
    <col min="5" max="5" width="20.85546875" style="195" customWidth="1"/>
    <col min="6" max="6" width="10.42578125" style="185" customWidth="1"/>
    <col min="7" max="16384" width="9.140625" style="185"/>
  </cols>
  <sheetData>
    <row r="1" spans="1:10" s="2" customFormat="1">
      <c r="A1" s="2253" t="s">
        <v>133</v>
      </c>
      <c r="B1" s="2253"/>
      <c r="C1" s="2253"/>
      <c r="D1" s="2253"/>
      <c r="E1" s="2253"/>
      <c r="F1" s="2253"/>
    </row>
    <row r="2" spans="1:10" s="2" customFormat="1">
      <c r="A2" s="2253" t="s">
        <v>3668</v>
      </c>
      <c r="B2" s="2253"/>
      <c r="C2" s="2253"/>
      <c r="D2" s="2253"/>
      <c r="E2" s="2253"/>
      <c r="F2" s="2253"/>
    </row>
    <row r="3" spans="1:10" s="2" customFormat="1">
      <c r="A3" s="2253" t="s">
        <v>140</v>
      </c>
      <c r="B3" s="2253"/>
      <c r="C3" s="2253"/>
      <c r="D3" s="2253"/>
      <c r="E3" s="2253"/>
      <c r="F3" s="2253"/>
    </row>
    <row r="4" spans="1:10" s="2" customFormat="1" ht="17.25" customHeight="1">
      <c r="A4" s="3" t="s">
        <v>134</v>
      </c>
      <c r="B4" s="114" t="s">
        <v>135</v>
      </c>
      <c r="C4" s="114" t="s">
        <v>0</v>
      </c>
      <c r="D4" s="114" t="s">
        <v>136</v>
      </c>
      <c r="E4" s="4" t="s">
        <v>137</v>
      </c>
      <c r="F4" s="112" t="s">
        <v>138</v>
      </c>
      <c r="J4" s="6"/>
    </row>
    <row r="5" spans="1:10" s="2" customFormat="1" ht="15.75">
      <c r="A5" s="5"/>
      <c r="B5" s="2140" t="s">
        <v>139</v>
      </c>
      <c r="C5" s="2140"/>
      <c r="D5" s="114"/>
      <c r="E5" s="4"/>
      <c r="F5" s="112"/>
    </row>
    <row r="6" spans="1:10" ht="31.5">
      <c r="A6" s="59">
        <v>1</v>
      </c>
      <c r="B6" s="60" t="s">
        <v>1</v>
      </c>
      <c r="C6" s="60" t="s">
        <v>969</v>
      </c>
      <c r="D6" s="60" t="s">
        <v>3</v>
      </c>
      <c r="E6" s="133">
        <v>3646961.6</v>
      </c>
      <c r="F6" s="184" t="s">
        <v>272</v>
      </c>
    </row>
    <row r="7" spans="1:10" ht="110.25">
      <c r="A7" s="59">
        <v>2</v>
      </c>
      <c r="B7" s="60" t="s">
        <v>5</v>
      </c>
      <c r="C7" s="60" t="s">
        <v>3657</v>
      </c>
      <c r="D7" s="60" t="s">
        <v>970</v>
      </c>
      <c r="E7" s="133">
        <v>868240</v>
      </c>
      <c r="F7" s="184" t="s">
        <v>272</v>
      </c>
    </row>
    <row r="8" spans="1:10" ht="31.5">
      <c r="A8" s="59">
        <v>3</v>
      </c>
      <c r="B8" s="60" t="s">
        <v>7</v>
      </c>
      <c r="C8" s="60" t="s">
        <v>3658</v>
      </c>
      <c r="D8" s="60" t="s">
        <v>9</v>
      </c>
      <c r="E8" s="133">
        <v>131760</v>
      </c>
      <c r="F8" s="184" t="s">
        <v>272</v>
      </c>
    </row>
    <row r="9" spans="1:10" ht="78.75">
      <c r="A9" s="59">
        <v>4</v>
      </c>
      <c r="B9" s="60" t="s">
        <v>12</v>
      </c>
      <c r="C9" s="60" t="s">
        <v>971</v>
      </c>
      <c r="D9" s="60" t="s">
        <v>14</v>
      </c>
      <c r="E9" s="133">
        <v>1895490.93</v>
      </c>
      <c r="F9" s="184" t="s">
        <v>272</v>
      </c>
    </row>
    <row r="10" spans="1:10" ht="15.75" customHeight="1">
      <c r="A10" s="59"/>
      <c r="B10" s="2145" t="s">
        <v>142</v>
      </c>
      <c r="C10" s="2179"/>
      <c r="D10" s="2146"/>
      <c r="E10" s="133"/>
      <c r="F10" s="60"/>
    </row>
    <row r="11" spans="1:10" ht="94.5">
      <c r="A11" s="59">
        <v>5</v>
      </c>
      <c r="B11" s="60" t="s">
        <v>5</v>
      </c>
      <c r="C11" s="60" t="s">
        <v>972</v>
      </c>
      <c r="D11" s="60" t="s">
        <v>686</v>
      </c>
      <c r="E11" s="133">
        <v>727226.27</v>
      </c>
      <c r="F11" s="184" t="s">
        <v>272</v>
      </c>
    </row>
    <row r="12" spans="1:10" ht="78.75">
      <c r="A12" s="59">
        <v>6</v>
      </c>
      <c r="B12" s="60" t="s">
        <v>12</v>
      </c>
      <c r="C12" s="60" t="s">
        <v>973</v>
      </c>
      <c r="D12" s="60" t="s">
        <v>14</v>
      </c>
      <c r="E12" s="133">
        <v>1544000</v>
      </c>
      <c r="F12" s="184" t="s">
        <v>272</v>
      </c>
    </row>
    <row r="13" spans="1:10" ht="63">
      <c r="A13" s="59">
        <v>7</v>
      </c>
      <c r="B13" s="60" t="s">
        <v>3655</v>
      </c>
      <c r="C13" s="60" t="s">
        <v>974</v>
      </c>
      <c r="D13" s="60" t="s">
        <v>1736</v>
      </c>
      <c r="E13" s="133">
        <v>1000000</v>
      </c>
      <c r="F13" s="184" t="s">
        <v>272</v>
      </c>
    </row>
    <row r="14" spans="1:10" ht="15.75">
      <c r="A14" s="59"/>
      <c r="B14" s="2145" t="s">
        <v>143</v>
      </c>
      <c r="C14" s="2146"/>
      <c r="D14" s="60"/>
      <c r="E14" s="133"/>
      <c r="F14" s="186"/>
    </row>
    <row r="15" spans="1:10" ht="78.75">
      <c r="A15" s="59">
        <v>8</v>
      </c>
      <c r="B15" s="60" t="s">
        <v>195</v>
      </c>
      <c r="C15" s="60" t="s">
        <v>975</v>
      </c>
      <c r="D15" s="60" t="s">
        <v>22</v>
      </c>
      <c r="E15" s="133">
        <v>5738993.5599999996</v>
      </c>
      <c r="F15" s="184" t="s">
        <v>272</v>
      </c>
    </row>
    <row r="16" spans="1:10" ht="15.75">
      <c r="A16" s="59"/>
      <c r="B16" s="2252" t="s">
        <v>145</v>
      </c>
      <c r="C16" s="2252"/>
      <c r="D16" s="107"/>
      <c r="E16" s="133"/>
      <c r="F16" s="184"/>
    </row>
    <row r="17" spans="1:6" ht="63">
      <c r="A17" s="59">
        <v>10</v>
      </c>
      <c r="B17" s="107" t="s">
        <v>979</v>
      </c>
      <c r="C17" s="60" t="s">
        <v>3104</v>
      </c>
      <c r="D17" s="107" t="s">
        <v>980</v>
      </c>
      <c r="E17" s="133">
        <v>27164306.43</v>
      </c>
      <c r="F17" s="184" t="s">
        <v>272</v>
      </c>
    </row>
    <row r="18" spans="1:6" ht="47.25">
      <c r="A18" s="59">
        <v>11</v>
      </c>
      <c r="B18" s="107" t="s">
        <v>981</v>
      </c>
      <c r="C18" s="60" t="s">
        <v>982</v>
      </c>
      <c r="D18" s="107" t="s">
        <v>983</v>
      </c>
      <c r="E18" s="131">
        <v>5000000</v>
      </c>
      <c r="F18" s="184" t="s">
        <v>272</v>
      </c>
    </row>
    <row r="19" spans="1:6" ht="110.25">
      <c r="A19" s="59">
        <v>12</v>
      </c>
      <c r="B19" s="107" t="s">
        <v>10</v>
      </c>
      <c r="C19" s="60" t="s">
        <v>3105</v>
      </c>
      <c r="D19" s="107" t="s">
        <v>984</v>
      </c>
      <c r="E19" s="131">
        <v>6000000</v>
      </c>
      <c r="F19" s="184" t="s">
        <v>272</v>
      </c>
    </row>
    <row r="20" spans="1:6" ht="15.75">
      <c r="A20" s="59"/>
      <c r="B20" s="100" t="s">
        <v>15</v>
      </c>
      <c r="C20" s="100"/>
      <c r="D20" s="100"/>
      <c r="E20" s="611">
        <f>SUM(E6:E19)</f>
        <v>53716978.789999999</v>
      </c>
      <c r="F20" s="186"/>
    </row>
    <row r="21" spans="1:6" ht="92.25" customHeight="1">
      <c r="A21" s="2143" t="s">
        <v>3460</v>
      </c>
      <c r="B21" s="2143"/>
      <c r="C21" s="2143"/>
      <c r="D21" s="2143" t="s">
        <v>172</v>
      </c>
      <c r="E21" s="2143"/>
      <c r="F21" s="2143"/>
    </row>
    <row r="22" spans="1:6" ht="15.75">
      <c r="A22" s="59"/>
      <c r="B22" s="60"/>
      <c r="C22" s="60"/>
      <c r="D22" s="60"/>
      <c r="E22" s="133"/>
      <c r="F22" s="186"/>
    </row>
    <row r="23" spans="1:6" ht="15.75">
      <c r="A23" s="59"/>
      <c r="B23" s="60"/>
      <c r="C23" s="60"/>
      <c r="D23" s="60"/>
      <c r="E23" s="133"/>
      <c r="F23" s="186"/>
    </row>
    <row r="24" spans="1:6" ht="15.75">
      <c r="A24" s="59"/>
      <c r="B24" s="60"/>
      <c r="C24" s="60"/>
      <c r="D24" s="60"/>
      <c r="E24" s="133"/>
      <c r="F24" s="186"/>
    </row>
    <row r="25" spans="1:6" ht="15.75">
      <c r="A25" s="59"/>
      <c r="B25" s="60"/>
      <c r="C25" s="60"/>
      <c r="D25" s="60"/>
      <c r="E25" s="133"/>
      <c r="F25" s="186"/>
    </row>
    <row r="26" spans="1:6">
      <c r="A26" s="2253" t="s">
        <v>133</v>
      </c>
      <c r="B26" s="2253"/>
      <c r="C26" s="2253"/>
      <c r="D26" s="2253"/>
      <c r="E26" s="2253"/>
      <c r="F26" s="2253"/>
    </row>
    <row r="27" spans="1:6">
      <c r="A27" s="2253" t="s">
        <v>3668</v>
      </c>
      <c r="B27" s="2253"/>
      <c r="C27" s="2253"/>
      <c r="D27" s="2253"/>
      <c r="E27" s="2253"/>
      <c r="F27" s="2253"/>
    </row>
    <row r="28" spans="1:6">
      <c r="A28" s="2253" t="s">
        <v>140</v>
      </c>
      <c r="B28" s="2253"/>
      <c r="C28" s="2253"/>
      <c r="D28" s="2253"/>
      <c r="E28" s="2253"/>
      <c r="F28" s="2253"/>
    </row>
    <row r="29" spans="1:6" ht="15.75">
      <c r="A29" s="3" t="s">
        <v>134</v>
      </c>
      <c r="B29" s="114" t="s">
        <v>135</v>
      </c>
      <c r="C29" s="114" t="s">
        <v>0</v>
      </c>
      <c r="D29" s="114" t="s">
        <v>136</v>
      </c>
      <c r="E29" s="4" t="s">
        <v>137</v>
      </c>
      <c r="F29" s="112" t="s">
        <v>138</v>
      </c>
    </row>
    <row r="30" spans="1:6" ht="15.75">
      <c r="A30" s="59"/>
      <c r="B30" s="2252" t="s">
        <v>144</v>
      </c>
      <c r="C30" s="2252"/>
      <c r="D30" s="60"/>
      <c r="E30" s="133"/>
      <c r="F30" s="186"/>
    </row>
    <row r="31" spans="1:6" ht="126">
      <c r="A31" s="59">
        <v>1</v>
      </c>
      <c r="B31" s="107" t="s">
        <v>976</v>
      </c>
      <c r="C31" s="60" t="s">
        <v>977</v>
      </c>
      <c r="D31" s="107" t="s">
        <v>978</v>
      </c>
      <c r="E31" s="133">
        <v>2180817.5099999998</v>
      </c>
      <c r="F31" s="184" t="s">
        <v>4</v>
      </c>
    </row>
    <row r="32" spans="1:6" ht="15.75">
      <c r="A32" s="59"/>
      <c r="B32" s="2252" t="s">
        <v>146</v>
      </c>
      <c r="C32" s="2252"/>
      <c r="D32" s="107"/>
      <c r="E32" s="131"/>
      <c r="F32" s="184"/>
    </row>
    <row r="33" spans="1:6" ht="31.5">
      <c r="A33" s="59">
        <v>2</v>
      </c>
      <c r="B33" s="107" t="s">
        <v>985</v>
      </c>
      <c r="C33" s="107" t="s">
        <v>986</v>
      </c>
      <c r="D33" s="107" t="s">
        <v>987</v>
      </c>
      <c r="E33" s="133">
        <v>400000</v>
      </c>
      <c r="F33" s="184" t="s">
        <v>4</v>
      </c>
    </row>
    <row r="34" spans="1:6" ht="31.5">
      <c r="A34" s="59">
        <v>3</v>
      </c>
      <c r="B34" s="107" t="s">
        <v>651</v>
      </c>
      <c r="C34" s="107" t="s">
        <v>988</v>
      </c>
      <c r="D34" s="107" t="s">
        <v>987</v>
      </c>
      <c r="E34" s="133">
        <v>400000</v>
      </c>
      <c r="F34" s="184" t="s">
        <v>4</v>
      </c>
    </row>
    <row r="35" spans="1:6" ht="63">
      <c r="A35" s="59">
        <v>4</v>
      </c>
      <c r="B35" s="107" t="s">
        <v>989</v>
      </c>
      <c r="C35" s="107" t="s">
        <v>990</v>
      </c>
      <c r="D35" s="107" t="s">
        <v>991</v>
      </c>
      <c r="E35" s="133">
        <v>300000</v>
      </c>
      <c r="F35" s="184" t="s">
        <v>4</v>
      </c>
    </row>
    <row r="36" spans="1:6" ht="31.5">
      <c r="A36" s="59">
        <v>5</v>
      </c>
      <c r="B36" s="107" t="s">
        <v>992</v>
      </c>
      <c r="C36" s="107" t="s">
        <v>993</v>
      </c>
      <c r="D36" s="107" t="s">
        <v>994</v>
      </c>
      <c r="E36" s="133">
        <v>200000</v>
      </c>
      <c r="F36" s="184" t="s">
        <v>4</v>
      </c>
    </row>
    <row r="37" spans="1:6" ht="31.5">
      <c r="A37" s="59">
        <v>6</v>
      </c>
      <c r="B37" s="107" t="s">
        <v>995</v>
      </c>
      <c r="C37" s="107" t="s">
        <v>996</v>
      </c>
      <c r="D37" s="107" t="s">
        <v>997</v>
      </c>
      <c r="E37" s="133">
        <v>1000000</v>
      </c>
      <c r="F37" s="184" t="s">
        <v>4</v>
      </c>
    </row>
    <row r="38" spans="1:6" ht="31.5">
      <c r="A38" s="59">
        <v>7</v>
      </c>
      <c r="B38" s="107" t="s">
        <v>998</v>
      </c>
      <c r="C38" s="107" t="s">
        <v>999</v>
      </c>
      <c r="D38" s="107" t="s">
        <v>1000</v>
      </c>
      <c r="E38" s="133">
        <v>500000</v>
      </c>
      <c r="F38" s="184" t="s">
        <v>4</v>
      </c>
    </row>
    <row r="39" spans="1:6" ht="31.5">
      <c r="A39" s="59">
        <v>8</v>
      </c>
      <c r="B39" s="107" t="s">
        <v>1001</v>
      </c>
      <c r="C39" s="107" t="s">
        <v>1002</v>
      </c>
      <c r="D39" s="107" t="s">
        <v>1003</v>
      </c>
      <c r="E39" s="133">
        <v>500000</v>
      </c>
      <c r="F39" s="184" t="s">
        <v>4</v>
      </c>
    </row>
    <row r="40" spans="1:6" ht="31.5">
      <c r="A40" s="59">
        <v>9</v>
      </c>
      <c r="B40" s="107" t="s">
        <v>1004</v>
      </c>
      <c r="C40" s="107" t="s">
        <v>1005</v>
      </c>
      <c r="D40" s="107" t="s">
        <v>1006</v>
      </c>
      <c r="E40" s="133">
        <v>150000</v>
      </c>
      <c r="F40" s="184" t="s">
        <v>4</v>
      </c>
    </row>
    <row r="41" spans="1:6" ht="31.5">
      <c r="A41" s="59">
        <v>10</v>
      </c>
      <c r="B41" s="107" t="s">
        <v>1007</v>
      </c>
      <c r="C41" s="107" t="s">
        <v>1008</v>
      </c>
      <c r="D41" s="107" t="s">
        <v>1006</v>
      </c>
      <c r="E41" s="133">
        <v>150000</v>
      </c>
      <c r="F41" s="184" t="s">
        <v>4</v>
      </c>
    </row>
    <row r="42" spans="1:6" ht="31.5">
      <c r="A42" s="59">
        <v>11</v>
      </c>
      <c r="B42" s="107" t="s">
        <v>1009</v>
      </c>
      <c r="C42" s="107" t="s">
        <v>1010</v>
      </c>
      <c r="D42" s="107" t="s">
        <v>1006</v>
      </c>
      <c r="E42" s="133">
        <v>150000</v>
      </c>
      <c r="F42" s="184" t="s">
        <v>4</v>
      </c>
    </row>
    <row r="43" spans="1:6" ht="31.5">
      <c r="A43" s="59">
        <v>12</v>
      </c>
      <c r="B43" s="107" t="s">
        <v>1011</v>
      </c>
      <c r="C43" s="107" t="s">
        <v>1012</v>
      </c>
      <c r="D43" s="107" t="s">
        <v>1006</v>
      </c>
      <c r="E43" s="133">
        <v>150000</v>
      </c>
      <c r="F43" s="184" t="s">
        <v>4</v>
      </c>
    </row>
    <row r="44" spans="1:6" ht="31.5">
      <c r="A44" s="59">
        <v>13</v>
      </c>
      <c r="B44" s="107" t="s">
        <v>1013</v>
      </c>
      <c r="C44" s="107" t="s">
        <v>1014</v>
      </c>
      <c r="D44" s="107" t="s">
        <v>1006</v>
      </c>
      <c r="E44" s="133">
        <v>150000</v>
      </c>
      <c r="F44" s="184" t="s">
        <v>4</v>
      </c>
    </row>
    <row r="45" spans="1:6" ht="31.5">
      <c r="A45" s="59">
        <v>14</v>
      </c>
      <c r="B45" s="107" t="s">
        <v>1015</v>
      </c>
      <c r="C45" s="107" t="s">
        <v>1016</v>
      </c>
      <c r="D45" s="107" t="s">
        <v>1006</v>
      </c>
      <c r="E45" s="133">
        <v>150000</v>
      </c>
      <c r="F45" s="184" t="s">
        <v>4</v>
      </c>
    </row>
    <row r="46" spans="1:6" ht="31.5">
      <c r="A46" s="59">
        <v>15</v>
      </c>
      <c r="B46" s="107" t="s">
        <v>1017</v>
      </c>
      <c r="C46" s="107" t="s">
        <v>1018</v>
      </c>
      <c r="D46" s="107" t="s">
        <v>1006</v>
      </c>
      <c r="E46" s="133">
        <v>150000</v>
      </c>
      <c r="F46" s="184" t="s">
        <v>4</v>
      </c>
    </row>
    <row r="47" spans="1:6" ht="31.5">
      <c r="A47" s="59">
        <v>16</v>
      </c>
      <c r="B47" s="107" t="s">
        <v>1019</v>
      </c>
      <c r="C47" s="107" t="s">
        <v>1020</v>
      </c>
      <c r="D47" s="107" t="s">
        <v>1006</v>
      </c>
      <c r="E47" s="133">
        <v>150000</v>
      </c>
      <c r="F47" s="184" t="s">
        <v>4</v>
      </c>
    </row>
    <row r="48" spans="1:6" ht="31.5">
      <c r="A48" s="59">
        <v>17</v>
      </c>
      <c r="B48" s="107" t="s">
        <v>1021</v>
      </c>
      <c r="C48" s="107" t="s">
        <v>1022</v>
      </c>
      <c r="D48" s="107" t="s">
        <v>1006</v>
      </c>
      <c r="E48" s="133">
        <v>150000</v>
      </c>
      <c r="F48" s="184" t="s">
        <v>4</v>
      </c>
    </row>
    <row r="49" spans="1:6" ht="31.5">
      <c r="A49" s="59">
        <v>18</v>
      </c>
      <c r="B49" s="107" t="s">
        <v>1023</v>
      </c>
      <c r="C49" s="107" t="s">
        <v>1024</v>
      </c>
      <c r="D49" s="107" t="s">
        <v>1006</v>
      </c>
      <c r="E49" s="133">
        <v>150000</v>
      </c>
      <c r="F49" s="184" t="s">
        <v>4</v>
      </c>
    </row>
    <row r="50" spans="1:6" ht="31.5">
      <c r="A50" s="59">
        <v>19</v>
      </c>
      <c r="B50" s="107" t="s">
        <v>1025</v>
      </c>
      <c r="C50" s="107" t="s">
        <v>1026</v>
      </c>
      <c r="D50" s="107" t="s">
        <v>1006</v>
      </c>
      <c r="E50" s="133">
        <v>150000</v>
      </c>
      <c r="F50" s="184" t="s">
        <v>4</v>
      </c>
    </row>
    <row r="51" spans="1:6" ht="31.5">
      <c r="A51" s="59">
        <v>20</v>
      </c>
      <c r="B51" s="107" t="s">
        <v>1027</v>
      </c>
      <c r="C51" s="107" t="s">
        <v>1028</v>
      </c>
      <c r="D51" s="107" t="s">
        <v>1006</v>
      </c>
      <c r="E51" s="133">
        <v>150000</v>
      </c>
      <c r="F51" s="184" t="s">
        <v>4</v>
      </c>
    </row>
    <row r="52" spans="1:6" ht="31.5">
      <c r="A52" s="59">
        <v>21</v>
      </c>
      <c r="B52" s="107" t="s">
        <v>1029</v>
      </c>
      <c r="C52" s="107" t="s">
        <v>1030</v>
      </c>
      <c r="D52" s="107" t="s">
        <v>1006</v>
      </c>
      <c r="E52" s="133">
        <v>150000</v>
      </c>
      <c r="F52" s="184" t="s">
        <v>4</v>
      </c>
    </row>
    <row r="53" spans="1:6" ht="31.5">
      <c r="A53" s="59">
        <v>22</v>
      </c>
      <c r="B53" s="107" t="s">
        <v>1031</v>
      </c>
      <c r="C53" s="107" t="s">
        <v>1032</v>
      </c>
      <c r="D53" s="107" t="s">
        <v>1006</v>
      </c>
      <c r="E53" s="133">
        <v>150000</v>
      </c>
      <c r="F53" s="184" t="s">
        <v>4</v>
      </c>
    </row>
    <row r="54" spans="1:6" ht="31.5">
      <c r="A54" s="59">
        <v>23</v>
      </c>
      <c r="B54" s="107" t="s">
        <v>1033</v>
      </c>
      <c r="C54" s="107" t="s">
        <v>1034</v>
      </c>
      <c r="D54" s="107" t="s">
        <v>1006</v>
      </c>
      <c r="E54" s="133">
        <v>150000</v>
      </c>
      <c r="F54" s="184" t="s">
        <v>4</v>
      </c>
    </row>
    <row r="55" spans="1:6" ht="31.5">
      <c r="A55" s="59">
        <v>24</v>
      </c>
      <c r="B55" s="107" t="s">
        <v>1035</v>
      </c>
      <c r="C55" s="107" t="s">
        <v>1036</v>
      </c>
      <c r="D55" s="107" t="s">
        <v>1006</v>
      </c>
      <c r="E55" s="133">
        <v>150000</v>
      </c>
      <c r="F55" s="184" t="s">
        <v>4</v>
      </c>
    </row>
    <row r="56" spans="1:6" ht="31.5">
      <c r="A56" s="59">
        <v>25</v>
      </c>
      <c r="B56" s="107" t="s">
        <v>1037</v>
      </c>
      <c r="C56" s="107" t="s">
        <v>1038</v>
      </c>
      <c r="D56" s="107" t="s">
        <v>1006</v>
      </c>
      <c r="E56" s="133">
        <v>150000</v>
      </c>
      <c r="F56" s="184" t="s">
        <v>4</v>
      </c>
    </row>
    <row r="57" spans="1:6" ht="31.5">
      <c r="A57" s="59">
        <v>26</v>
      </c>
      <c r="B57" s="107" t="s">
        <v>1039</v>
      </c>
      <c r="C57" s="107" t="s">
        <v>1040</v>
      </c>
      <c r="D57" s="107" t="s">
        <v>1006</v>
      </c>
      <c r="E57" s="133">
        <v>150000</v>
      </c>
      <c r="F57" s="184" t="s">
        <v>4</v>
      </c>
    </row>
    <row r="58" spans="1:6" ht="31.5">
      <c r="A58" s="59">
        <v>27</v>
      </c>
      <c r="B58" s="107" t="s">
        <v>1041</v>
      </c>
      <c r="C58" s="107" t="s">
        <v>1042</v>
      </c>
      <c r="D58" s="107" t="s">
        <v>1006</v>
      </c>
      <c r="E58" s="133">
        <v>150000</v>
      </c>
      <c r="F58" s="184" t="s">
        <v>4</v>
      </c>
    </row>
    <row r="59" spans="1:6" ht="31.5">
      <c r="A59" s="59">
        <v>28</v>
      </c>
      <c r="B59" s="107" t="s">
        <v>1043</v>
      </c>
      <c r="C59" s="107" t="s">
        <v>1044</v>
      </c>
      <c r="D59" s="107" t="s">
        <v>1006</v>
      </c>
      <c r="E59" s="133">
        <v>150000</v>
      </c>
      <c r="F59" s="184" t="s">
        <v>4</v>
      </c>
    </row>
    <row r="60" spans="1:6" ht="31.5">
      <c r="A60" s="59">
        <v>29</v>
      </c>
      <c r="B60" s="107" t="s">
        <v>1045</v>
      </c>
      <c r="C60" s="107" t="s">
        <v>1046</v>
      </c>
      <c r="D60" s="107" t="s">
        <v>1006</v>
      </c>
      <c r="E60" s="133">
        <v>150000</v>
      </c>
      <c r="F60" s="184" t="s">
        <v>4</v>
      </c>
    </row>
    <row r="61" spans="1:6" ht="31.5">
      <c r="A61" s="59">
        <v>30</v>
      </c>
      <c r="B61" s="107" t="s">
        <v>1047</v>
      </c>
      <c r="C61" s="107" t="s">
        <v>1048</v>
      </c>
      <c r="D61" s="107" t="s">
        <v>1006</v>
      </c>
      <c r="E61" s="133">
        <v>150000</v>
      </c>
      <c r="F61" s="184" t="s">
        <v>4</v>
      </c>
    </row>
    <row r="62" spans="1:6" ht="31.5">
      <c r="A62" s="59">
        <v>31</v>
      </c>
      <c r="B62" s="107" t="s">
        <v>1049</v>
      </c>
      <c r="C62" s="107" t="s">
        <v>1050</v>
      </c>
      <c r="D62" s="107" t="s">
        <v>1006</v>
      </c>
      <c r="E62" s="133">
        <v>150000</v>
      </c>
      <c r="F62" s="184" t="s">
        <v>4</v>
      </c>
    </row>
    <row r="63" spans="1:6" ht="31.5">
      <c r="A63" s="59">
        <v>32</v>
      </c>
      <c r="B63" s="107" t="s">
        <v>1051</v>
      </c>
      <c r="C63" s="107" t="s">
        <v>1052</v>
      </c>
      <c r="D63" s="107" t="s">
        <v>1006</v>
      </c>
      <c r="E63" s="133">
        <v>150000</v>
      </c>
      <c r="F63" s="184" t="s">
        <v>4</v>
      </c>
    </row>
    <row r="64" spans="1:6" ht="31.5">
      <c r="A64" s="59">
        <v>33</v>
      </c>
      <c r="B64" s="107" t="s">
        <v>1053</v>
      </c>
      <c r="C64" s="107" t="s">
        <v>1054</v>
      </c>
      <c r="D64" s="107" t="s">
        <v>1006</v>
      </c>
      <c r="E64" s="133">
        <v>150000</v>
      </c>
      <c r="F64" s="184" t="s">
        <v>4</v>
      </c>
    </row>
    <row r="65" spans="1:6" ht="31.5">
      <c r="A65" s="59">
        <v>34</v>
      </c>
      <c r="B65" s="107" t="s">
        <v>1055</v>
      </c>
      <c r="C65" s="107" t="s">
        <v>1056</v>
      </c>
      <c r="D65" s="107" t="s">
        <v>1006</v>
      </c>
      <c r="E65" s="133">
        <v>150000</v>
      </c>
      <c r="F65" s="184" t="s">
        <v>4</v>
      </c>
    </row>
    <row r="66" spans="1:6" ht="31.5">
      <c r="A66" s="59">
        <v>35</v>
      </c>
      <c r="B66" s="107" t="s">
        <v>1057</v>
      </c>
      <c r="C66" s="107" t="s">
        <v>1058</v>
      </c>
      <c r="D66" s="107" t="s">
        <v>1006</v>
      </c>
      <c r="E66" s="133">
        <v>150000</v>
      </c>
      <c r="F66" s="184" t="s">
        <v>4</v>
      </c>
    </row>
    <row r="67" spans="1:6" ht="31.5">
      <c r="A67" s="59">
        <v>36</v>
      </c>
      <c r="B67" s="107" t="s">
        <v>1059</v>
      </c>
      <c r="C67" s="107" t="s">
        <v>1060</v>
      </c>
      <c r="D67" s="107" t="s">
        <v>1006</v>
      </c>
      <c r="E67" s="133">
        <v>150000</v>
      </c>
      <c r="F67" s="184" t="s">
        <v>4</v>
      </c>
    </row>
    <row r="68" spans="1:6" ht="31.5">
      <c r="A68" s="59">
        <v>37</v>
      </c>
      <c r="B68" s="107" t="s">
        <v>1061</v>
      </c>
      <c r="C68" s="107" t="s">
        <v>1062</v>
      </c>
      <c r="D68" s="107" t="s">
        <v>1006</v>
      </c>
      <c r="E68" s="133">
        <v>150000</v>
      </c>
      <c r="F68" s="184" t="s">
        <v>4</v>
      </c>
    </row>
    <row r="69" spans="1:6" ht="31.5">
      <c r="A69" s="59">
        <v>38</v>
      </c>
      <c r="B69" s="107" t="s">
        <v>1063</v>
      </c>
      <c r="C69" s="107" t="s">
        <v>1064</v>
      </c>
      <c r="D69" s="107" t="s">
        <v>1006</v>
      </c>
      <c r="E69" s="133">
        <v>150000</v>
      </c>
      <c r="F69" s="184" t="s">
        <v>4</v>
      </c>
    </row>
    <row r="70" spans="1:6" ht="31.5">
      <c r="A70" s="59">
        <v>39</v>
      </c>
      <c r="B70" s="107" t="s">
        <v>1065</v>
      </c>
      <c r="C70" s="107" t="s">
        <v>1066</v>
      </c>
      <c r="D70" s="107" t="s">
        <v>1006</v>
      </c>
      <c r="E70" s="133">
        <v>150000</v>
      </c>
      <c r="F70" s="184" t="s">
        <v>4</v>
      </c>
    </row>
    <row r="71" spans="1:6" ht="31.5">
      <c r="A71" s="59">
        <v>40</v>
      </c>
      <c r="B71" s="107" t="s">
        <v>1067</v>
      </c>
      <c r="C71" s="107" t="s">
        <v>1068</v>
      </c>
      <c r="D71" s="107" t="s">
        <v>1006</v>
      </c>
      <c r="E71" s="133">
        <v>150000</v>
      </c>
      <c r="F71" s="184" t="s">
        <v>4</v>
      </c>
    </row>
    <row r="72" spans="1:6" ht="31.5">
      <c r="A72" s="59">
        <v>41</v>
      </c>
      <c r="B72" s="107" t="s">
        <v>1069</v>
      </c>
      <c r="C72" s="107" t="s">
        <v>1070</v>
      </c>
      <c r="D72" s="107" t="s">
        <v>1006</v>
      </c>
      <c r="E72" s="133">
        <v>150000</v>
      </c>
      <c r="F72" s="184" t="s">
        <v>4</v>
      </c>
    </row>
    <row r="73" spans="1:6" ht="31.5">
      <c r="A73" s="59">
        <v>42</v>
      </c>
      <c r="B73" s="107" t="s">
        <v>1071</v>
      </c>
      <c r="C73" s="107" t="s">
        <v>1072</v>
      </c>
      <c r="D73" s="107" t="s">
        <v>1006</v>
      </c>
      <c r="E73" s="133">
        <v>150000</v>
      </c>
      <c r="F73" s="184" t="s">
        <v>4</v>
      </c>
    </row>
    <row r="74" spans="1:6" ht="31.5">
      <c r="A74" s="59">
        <v>43</v>
      </c>
      <c r="B74" s="107" t="s">
        <v>1073</v>
      </c>
      <c r="C74" s="107" t="s">
        <v>1074</v>
      </c>
      <c r="D74" s="107" t="s">
        <v>1006</v>
      </c>
      <c r="E74" s="133">
        <v>150000</v>
      </c>
      <c r="F74" s="184" t="s">
        <v>4</v>
      </c>
    </row>
    <row r="75" spans="1:6" ht="31.5">
      <c r="A75" s="59">
        <v>44</v>
      </c>
      <c r="B75" s="107" t="s">
        <v>1075</v>
      </c>
      <c r="C75" s="107" t="s">
        <v>1076</v>
      </c>
      <c r="D75" s="107" t="s">
        <v>1006</v>
      </c>
      <c r="E75" s="133">
        <v>150000</v>
      </c>
      <c r="F75" s="184" t="s">
        <v>4</v>
      </c>
    </row>
    <row r="76" spans="1:6" ht="47.25">
      <c r="A76" s="59">
        <v>45</v>
      </c>
      <c r="B76" s="107" t="s">
        <v>1077</v>
      </c>
      <c r="C76" s="107" t="s">
        <v>1078</v>
      </c>
      <c r="D76" s="107" t="s">
        <v>1006</v>
      </c>
      <c r="E76" s="133">
        <v>150000</v>
      </c>
      <c r="F76" s="184" t="s">
        <v>4</v>
      </c>
    </row>
    <row r="77" spans="1:6" ht="31.5">
      <c r="A77" s="59">
        <v>46</v>
      </c>
      <c r="B77" s="107" t="s">
        <v>1079</v>
      </c>
      <c r="C77" s="107" t="s">
        <v>1080</v>
      </c>
      <c r="D77" s="107" t="s">
        <v>1006</v>
      </c>
      <c r="E77" s="133">
        <v>150000</v>
      </c>
      <c r="F77" s="184" t="s">
        <v>4</v>
      </c>
    </row>
    <row r="78" spans="1:6" ht="31.5">
      <c r="A78" s="59">
        <v>47</v>
      </c>
      <c r="B78" s="107" t="s">
        <v>1081</v>
      </c>
      <c r="C78" s="107" t="s">
        <v>1082</v>
      </c>
      <c r="D78" s="107" t="s">
        <v>1006</v>
      </c>
      <c r="E78" s="133">
        <v>150000</v>
      </c>
      <c r="F78" s="184" t="s">
        <v>4</v>
      </c>
    </row>
    <row r="79" spans="1:6" ht="31.5">
      <c r="A79" s="59">
        <v>48</v>
      </c>
      <c r="B79" s="107" t="s">
        <v>1083</v>
      </c>
      <c r="C79" s="107" t="s">
        <v>1084</v>
      </c>
      <c r="D79" s="107" t="s">
        <v>1006</v>
      </c>
      <c r="E79" s="133">
        <v>150000</v>
      </c>
      <c r="F79" s="184" t="s">
        <v>4</v>
      </c>
    </row>
    <row r="80" spans="1:6" ht="31.5">
      <c r="A80" s="59">
        <v>49</v>
      </c>
      <c r="B80" s="107" t="s">
        <v>1085</v>
      </c>
      <c r="C80" s="107" t="s">
        <v>1086</v>
      </c>
      <c r="D80" s="107" t="s">
        <v>1006</v>
      </c>
      <c r="E80" s="133">
        <v>150000</v>
      </c>
      <c r="F80" s="184" t="s">
        <v>4</v>
      </c>
    </row>
    <row r="81" spans="1:6" ht="31.5">
      <c r="A81" s="59">
        <v>50</v>
      </c>
      <c r="B81" s="107" t="s">
        <v>1087</v>
      </c>
      <c r="C81" s="107" t="s">
        <v>1088</v>
      </c>
      <c r="D81" s="107" t="s">
        <v>1006</v>
      </c>
      <c r="E81" s="133">
        <v>150000</v>
      </c>
      <c r="F81" s="184" t="s">
        <v>4</v>
      </c>
    </row>
    <row r="82" spans="1:6" ht="31.5">
      <c r="A82" s="59">
        <v>51</v>
      </c>
      <c r="B82" s="107" t="s">
        <v>1089</v>
      </c>
      <c r="C82" s="107" t="s">
        <v>1090</v>
      </c>
      <c r="D82" s="107" t="s">
        <v>1006</v>
      </c>
      <c r="E82" s="133">
        <v>150000</v>
      </c>
      <c r="F82" s="184" t="s">
        <v>4</v>
      </c>
    </row>
    <row r="83" spans="1:6" ht="31.5">
      <c r="A83" s="59">
        <v>52</v>
      </c>
      <c r="B83" s="107" t="s">
        <v>1091</v>
      </c>
      <c r="C83" s="107" t="s">
        <v>1092</v>
      </c>
      <c r="D83" s="107" t="s">
        <v>1006</v>
      </c>
      <c r="E83" s="133">
        <v>150000</v>
      </c>
      <c r="F83" s="184" t="s">
        <v>4</v>
      </c>
    </row>
    <row r="84" spans="1:6" ht="31.5">
      <c r="A84" s="59">
        <v>53</v>
      </c>
      <c r="B84" s="107" t="s">
        <v>1093</v>
      </c>
      <c r="C84" s="107" t="s">
        <v>1094</v>
      </c>
      <c r="D84" s="107" t="s">
        <v>1006</v>
      </c>
      <c r="E84" s="133">
        <v>150000</v>
      </c>
      <c r="F84" s="184" t="s">
        <v>4</v>
      </c>
    </row>
    <row r="85" spans="1:6" ht="31.5">
      <c r="A85" s="59">
        <v>54</v>
      </c>
      <c r="B85" s="107" t="s">
        <v>1095</v>
      </c>
      <c r="C85" s="107" t="s">
        <v>1096</v>
      </c>
      <c r="D85" s="107" t="s">
        <v>1006</v>
      </c>
      <c r="E85" s="133">
        <v>150000</v>
      </c>
      <c r="F85" s="184" t="s">
        <v>4</v>
      </c>
    </row>
    <row r="86" spans="1:6" ht="15.75">
      <c r="A86" s="59"/>
      <c r="B86" s="2252" t="s">
        <v>147</v>
      </c>
      <c r="C86" s="2252"/>
      <c r="D86" s="107"/>
      <c r="E86" s="133"/>
      <c r="F86" s="184"/>
    </row>
    <row r="87" spans="1:6" ht="47.25">
      <c r="A87" s="59">
        <v>55</v>
      </c>
      <c r="B87" s="107" t="s">
        <v>1101</v>
      </c>
      <c r="C87" s="60" t="s">
        <v>1102</v>
      </c>
      <c r="D87" s="107" t="s">
        <v>1098</v>
      </c>
      <c r="E87" s="133">
        <v>1700000</v>
      </c>
      <c r="F87" s="184" t="s">
        <v>272</v>
      </c>
    </row>
    <row r="88" spans="1:6" ht="47.25">
      <c r="A88" s="59">
        <v>56</v>
      </c>
      <c r="B88" s="107" t="s">
        <v>1103</v>
      </c>
      <c r="C88" s="60" t="s">
        <v>1104</v>
      </c>
      <c r="D88" s="107" t="s">
        <v>1098</v>
      </c>
      <c r="E88" s="133">
        <v>1700000</v>
      </c>
      <c r="F88" s="184" t="s">
        <v>272</v>
      </c>
    </row>
    <row r="89" spans="1:6" ht="47.25">
      <c r="A89" s="59">
        <v>57</v>
      </c>
      <c r="B89" s="60" t="s">
        <v>1105</v>
      </c>
      <c r="C89" s="60" t="s">
        <v>1106</v>
      </c>
      <c r="D89" s="107" t="s">
        <v>1098</v>
      </c>
      <c r="E89" s="133">
        <v>1700000</v>
      </c>
      <c r="F89" s="184" t="s">
        <v>272</v>
      </c>
    </row>
    <row r="90" spans="1:6" ht="47.25">
      <c r="A90" s="59">
        <v>58</v>
      </c>
      <c r="B90" s="60" t="s">
        <v>1107</v>
      </c>
      <c r="C90" s="60" t="s">
        <v>1108</v>
      </c>
      <c r="D90" s="107" t="s">
        <v>1098</v>
      </c>
      <c r="E90" s="133">
        <v>1700000</v>
      </c>
      <c r="F90" s="184" t="s">
        <v>272</v>
      </c>
    </row>
    <row r="91" spans="1:6" ht="47.25">
      <c r="A91" s="59">
        <v>59</v>
      </c>
      <c r="B91" s="107" t="s">
        <v>1109</v>
      </c>
      <c r="C91" s="60" t="s">
        <v>1110</v>
      </c>
      <c r="D91" s="107" t="s">
        <v>1111</v>
      </c>
      <c r="E91" s="133">
        <v>1000000</v>
      </c>
      <c r="F91" s="184" t="s">
        <v>4</v>
      </c>
    </row>
    <row r="92" spans="1:6" ht="47.25">
      <c r="A92" s="59">
        <v>60</v>
      </c>
      <c r="B92" s="107" t="s">
        <v>1112</v>
      </c>
      <c r="C92" s="60" t="s">
        <v>3660</v>
      </c>
      <c r="D92" s="107" t="s">
        <v>1113</v>
      </c>
      <c r="E92" s="133">
        <v>700000</v>
      </c>
      <c r="F92" s="184" t="s">
        <v>4</v>
      </c>
    </row>
    <row r="93" spans="1:6" ht="47.25">
      <c r="A93" s="59">
        <v>61</v>
      </c>
      <c r="B93" s="107" t="s">
        <v>1114</v>
      </c>
      <c r="C93" s="60" t="s">
        <v>3661</v>
      </c>
      <c r="D93" s="107" t="s">
        <v>1115</v>
      </c>
      <c r="E93" s="133">
        <v>1200000</v>
      </c>
      <c r="F93" s="184" t="s">
        <v>4</v>
      </c>
    </row>
    <row r="94" spans="1:6" ht="47.25">
      <c r="A94" s="59">
        <v>62</v>
      </c>
      <c r="B94" s="107" t="s">
        <v>1116</v>
      </c>
      <c r="C94" s="60" t="s">
        <v>3662</v>
      </c>
      <c r="D94" s="107" t="s">
        <v>1111</v>
      </c>
      <c r="E94" s="133">
        <v>1000000</v>
      </c>
      <c r="F94" s="184" t="s">
        <v>4</v>
      </c>
    </row>
    <row r="95" spans="1:6" ht="78.75">
      <c r="A95" s="59">
        <v>63</v>
      </c>
      <c r="B95" s="107" t="s">
        <v>1117</v>
      </c>
      <c r="C95" s="60" t="s">
        <v>3663</v>
      </c>
      <c r="D95" s="107" t="s">
        <v>3656</v>
      </c>
      <c r="E95" s="133">
        <v>1190624.19</v>
      </c>
      <c r="F95" s="184" t="s">
        <v>272</v>
      </c>
    </row>
    <row r="96" spans="1:6" ht="94.5">
      <c r="A96" s="59">
        <v>64</v>
      </c>
      <c r="B96" s="107" t="s">
        <v>1118</v>
      </c>
      <c r="C96" s="60" t="s">
        <v>3664</v>
      </c>
      <c r="D96" s="107" t="s">
        <v>1119</v>
      </c>
      <c r="E96" s="133">
        <v>680817.51</v>
      </c>
      <c r="F96" s="184" t="s">
        <v>4</v>
      </c>
    </row>
    <row r="97" spans="1:8" ht="15.75">
      <c r="A97" s="59"/>
      <c r="B97" s="2140" t="s">
        <v>148</v>
      </c>
      <c r="C97" s="2140"/>
      <c r="D97" s="107"/>
      <c r="E97" s="133"/>
      <c r="F97" s="184"/>
    </row>
    <row r="98" spans="1:8" ht="110.25">
      <c r="A98" s="59">
        <v>65</v>
      </c>
      <c r="B98" s="107" t="s">
        <v>1126</v>
      </c>
      <c r="C98" s="60" t="s">
        <v>1127</v>
      </c>
      <c r="D98" s="107" t="s">
        <v>36507</v>
      </c>
      <c r="E98" s="133">
        <v>500000</v>
      </c>
      <c r="F98" s="184" t="s">
        <v>272</v>
      </c>
    </row>
    <row r="99" spans="1:8" ht="31.5">
      <c r="A99" s="59">
        <v>66</v>
      </c>
      <c r="B99" s="107" t="s">
        <v>1128</v>
      </c>
      <c r="C99" s="60" t="s">
        <v>1129</v>
      </c>
      <c r="D99" s="107" t="s">
        <v>1130</v>
      </c>
      <c r="E99" s="133">
        <v>500000</v>
      </c>
      <c r="F99" s="184" t="s">
        <v>4</v>
      </c>
    </row>
    <row r="100" spans="1:8" ht="94.5">
      <c r="A100" s="59">
        <v>67</v>
      </c>
      <c r="B100" s="107" t="s">
        <v>1131</v>
      </c>
      <c r="C100" s="60" t="s">
        <v>1132</v>
      </c>
      <c r="D100" s="107" t="s">
        <v>1133</v>
      </c>
      <c r="E100" s="133">
        <v>300000</v>
      </c>
      <c r="F100" s="184" t="s">
        <v>4</v>
      </c>
      <c r="H100" s="185" t="s">
        <v>1148</v>
      </c>
    </row>
    <row r="101" spans="1:8" ht="31.5">
      <c r="A101" s="59">
        <v>68</v>
      </c>
      <c r="B101" s="107" t="s">
        <v>1134</v>
      </c>
      <c r="C101" s="60" t="s">
        <v>1135</v>
      </c>
      <c r="D101" s="107" t="s">
        <v>1136</v>
      </c>
      <c r="E101" s="133">
        <v>700000</v>
      </c>
      <c r="F101" s="184" t="s">
        <v>4</v>
      </c>
    </row>
    <row r="102" spans="1:8" ht="15.75">
      <c r="A102" s="59"/>
      <c r="B102" s="2252" t="s">
        <v>149</v>
      </c>
      <c r="C102" s="2252"/>
      <c r="D102" s="107"/>
      <c r="E102" s="133"/>
      <c r="F102" s="184"/>
    </row>
    <row r="103" spans="1:8" ht="31.5">
      <c r="A103" s="59">
        <v>69</v>
      </c>
      <c r="B103" s="107" t="s">
        <v>1137</v>
      </c>
      <c r="C103" s="60" t="s">
        <v>1138</v>
      </c>
      <c r="D103" s="107" t="s">
        <v>1139</v>
      </c>
      <c r="E103" s="133">
        <v>300000</v>
      </c>
      <c r="F103" s="184" t="s">
        <v>4</v>
      </c>
    </row>
    <row r="104" spans="1:8" ht="31.5">
      <c r="A104" s="59">
        <v>70</v>
      </c>
      <c r="B104" s="107" t="s">
        <v>1140</v>
      </c>
      <c r="C104" s="60" t="s">
        <v>1141</v>
      </c>
      <c r="D104" s="107" t="s">
        <v>1139</v>
      </c>
      <c r="E104" s="133">
        <v>300000</v>
      </c>
      <c r="F104" s="184" t="s">
        <v>4</v>
      </c>
    </row>
    <row r="105" spans="1:8" ht="31.5">
      <c r="A105" s="59">
        <v>71</v>
      </c>
      <c r="B105" s="107" t="s">
        <v>1142</v>
      </c>
      <c r="C105" s="60" t="s">
        <v>1143</v>
      </c>
      <c r="D105" s="107" t="s">
        <v>1139</v>
      </c>
      <c r="E105" s="133">
        <v>300000</v>
      </c>
      <c r="F105" s="184" t="s">
        <v>4</v>
      </c>
    </row>
    <row r="106" spans="1:8" ht="31.5">
      <c r="A106" s="59">
        <v>72</v>
      </c>
      <c r="B106" s="107" t="s">
        <v>1144</v>
      </c>
      <c r="C106" s="60" t="s">
        <v>1145</v>
      </c>
      <c r="D106" s="107" t="s">
        <v>1139</v>
      </c>
      <c r="E106" s="133">
        <v>300000</v>
      </c>
      <c r="F106" s="184" t="s">
        <v>4</v>
      </c>
    </row>
    <row r="107" spans="1:8" ht="31.5">
      <c r="A107" s="59">
        <v>73</v>
      </c>
      <c r="B107" s="107" t="s">
        <v>1146</v>
      </c>
      <c r="C107" s="60" t="s">
        <v>1147</v>
      </c>
      <c r="D107" s="107" t="s">
        <v>1139</v>
      </c>
      <c r="E107" s="133">
        <v>300000</v>
      </c>
      <c r="F107" s="184" t="s">
        <v>4</v>
      </c>
    </row>
    <row r="108" spans="1:8" ht="15.75">
      <c r="A108" s="187"/>
      <c r="B108" s="114" t="s">
        <v>15</v>
      </c>
      <c r="C108" s="186"/>
      <c r="D108" s="114"/>
      <c r="E108" s="105">
        <f>SUM(E31:E107)</f>
        <v>28452259.210000001</v>
      </c>
      <c r="F108" s="184"/>
    </row>
    <row r="109" spans="1:8" ht="15.75">
      <c r="A109" s="2168" t="s">
        <v>3665</v>
      </c>
      <c r="B109" s="2168"/>
      <c r="C109" s="2168"/>
      <c r="D109" s="2168"/>
      <c r="E109" s="2168"/>
      <c r="F109" s="2168"/>
    </row>
    <row r="110" spans="1:8" ht="66.75" customHeight="1">
      <c r="A110" s="2168" t="s">
        <v>3666</v>
      </c>
      <c r="B110" s="2168"/>
      <c r="C110" s="2168"/>
      <c r="D110" s="2168" t="s">
        <v>3667</v>
      </c>
      <c r="E110" s="2168"/>
      <c r="F110" s="2168"/>
    </row>
    <row r="111" spans="1:8" ht="79.5" customHeight="1">
      <c r="A111" s="2143" t="s">
        <v>36283</v>
      </c>
      <c r="B111" s="2143"/>
      <c r="C111" s="2143"/>
      <c r="D111" s="2143" t="s">
        <v>172</v>
      </c>
      <c r="E111" s="2143"/>
      <c r="F111" s="2143"/>
    </row>
    <row r="120" spans="1:6" ht="47.25">
      <c r="A120" s="59">
        <v>66</v>
      </c>
      <c r="B120" s="107" t="s">
        <v>1097</v>
      </c>
      <c r="C120" s="60" t="s">
        <v>3659</v>
      </c>
      <c r="D120" s="107" t="s">
        <v>1098</v>
      </c>
      <c r="E120" s="133">
        <v>3531726</v>
      </c>
      <c r="F120" s="184" t="s">
        <v>272</v>
      </c>
    </row>
    <row r="121" spans="1:6" ht="47.25">
      <c r="A121" s="59">
        <v>67</v>
      </c>
      <c r="B121" s="107" t="s">
        <v>1099</v>
      </c>
      <c r="C121" s="60" t="s">
        <v>1100</v>
      </c>
      <c r="D121" s="107" t="s">
        <v>1098</v>
      </c>
      <c r="E121" s="133">
        <v>3339911.52</v>
      </c>
      <c r="F121" s="184" t="s">
        <v>272</v>
      </c>
    </row>
    <row r="122" spans="1:6" ht="15.75">
      <c r="A122" s="59"/>
      <c r="B122" s="2145" t="s">
        <v>785</v>
      </c>
      <c r="C122" s="2146"/>
      <c r="D122" s="107"/>
      <c r="E122" s="133"/>
      <c r="F122" s="184"/>
    </row>
    <row r="123" spans="1:6" ht="31.5">
      <c r="A123" s="59">
        <v>78</v>
      </c>
      <c r="B123" s="107" t="s">
        <v>1120</v>
      </c>
      <c r="C123" s="60" t="s">
        <v>1121</v>
      </c>
      <c r="D123" s="107" t="s">
        <v>1122</v>
      </c>
      <c r="E123" s="133">
        <v>10000000</v>
      </c>
      <c r="F123" s="184" t="s">
        <v>4</v>
      </c>
    </row>
    <row r="124" spans="1:6" ht="31.5">
      <c r="A124" s="59">
        <v>79</v>
      </c>
      <c r="B124" s="107" t="s">
        <v>1123</v>
      </c>
      <c r="C124" s="60" t="s">
        <v>1124</v>
      </c>
      <c r="D124" s="107" t="s">
        <v>1125</v>
      </c>
      <c r="E124" s="133">
        <v>10000000</v>
      </c>
      <c r="F124" s="184" t="s">
        <v>4</v>
      </c>
    </row>
    <row r="125" spans="1:6">
      <c r="E125" s="195">
        <f>SUM(E120:E124)</f>
        <v>26871637.52</v>
      </c>
    </row>
    <row r="128" spans="1:6">
      <c r="E128" s="195">
        <f>E125+E108+E20</f>
        <v>109040875.52000001</v>
      </c>
    </row>
    <row r="130" spans="3:3">
      <c r="C130" s="195"/>
    </row>
    <row r="131" spans="3:3">
      <c r="C131" s="195"/>
    </row>
    <row r="132" spans="3:3">
      <c r="C132" s="195"/>
    </row>
    <row r="133" spans="3:3">
      <c r="C133" s="195"/>
    </row>
    <row r="134" spans="3:3">
      <c r="C134" s="195"/>
    </row>
    <row r="135" spans="3:3">
      <c r="C135" s="195"/>
    </row>
    <row r="136" spans="3:3">
      <c r="C136" s="195"/>
    </row>
    <row r="137" spans="3:3">
      <c r="C137" s="195"/>
    </row>
    <row r="138" spans="3:3">
      <c r="C138" s="195"/>
    </row>
  </sheetData>
  <mergeCells count="23">
    <mergeCell ref="B14:C14"/>
    <mergeCell ref="B30:C30"/>
    <mergeCell ref="B16:C16"/>
    <mergeCell ref="A1:F1"/>
    <mergeCell ref="A2:F2"/>
    <mergeCell ref="A3:F3"/>
    <mergeCell ref="B5:C5"/>
    <mergeCell ref="B10:D10"/>
    <mergeCell ref="A26:F26"/>
    <mergeCell ref="A27:F27"/>
    <mergeCell ref="A28:F28"/>
    <mergeCell ref="A21:C21"/>
    <mergeCell ref="D21:F21"/>
    <mergeCell ref="B32:C32"/>
    <mergeCell ref="B86:C86"/>
    <mergeCell ref="B122:C122"/>
    <mergeCell ref="B97:C97"/>
    <mergeCell ref="A111:C111"/>
    <mergeCell ref="A109:F109"/>
    <mergeCell ref="A110:C110"/>
    <mergeCell ref="D110:F110"/>
    <mergeCell ref="D111:F111"/>
    <mergeCell ref="B102:C102"/>
  </mergeCells>
  <pageMargins left="0.7" right="0.7" top="0.75" bottom="0.75" header="0.3" footer="0.3"/>
  <pageSetup orientation="landscape" horizontalDpi="4294967295" verticalDpi="4294967295" r:id="rId1"/>
  <headerFooter>
    <oddHeader>Page &amp;P of &amp;N</oddHeader>
    <oddFooter>Page &amp;P of &amp;N</oddFooter>
  </headerFooter>
</worksheet>
</file>

<file path=xl/worksheets/sheet280.xml><?xml version="1.0" encoding="utf-8"?>
<worksheet xmlns="http://schemas.openxmlformats.org/spreadsheetml/2006/main" xmlns:r="http://schemas.openxmlformats.org/officeDocument/2006/relationships">
  <sheetPr>
    <tabColor rgb="FFFF0000"/>
  </sheetPr>
  <dimension ref="A1:P99"/>
  <sheetViews>
    <sheetView topLeftCell="A88" workbookViewId="0">
      <selection activeCell="G91" sqref="G91"/>
    </sheetView>
  </sheetViews>
  <sheetFormatPr defaultRowHeight="15.75"/>
  <cols>
    <col min="1" max="1" width="6.7109375" style="11" customWidth="1"/>
    <col min="2" max="2" width="18.85546875" style="11" customWidth="1"/>
    <col min="3" max="3" width="41.7109375" style="11" customWidth="1"/>
    <col min="4" max="4" width="25.28515625" style="238" customWidth="1"/>
    <col min="5" max="5" width="19.140625" style="240" customWidth="1"/>
    <col min="6" max="6" width="11.7109375" style="11" customWidth="1"/>
    <col min="7" max="8" width="9.140625" style="11"/>
    <col min="9" max="9" width="16.85546875" style="354" bestFit="1" customWidth="1"/>
    <col min="10" max="14" width="9.140625" style="11"/>
    <col min="15" max="15" width="13.7109375" style="11" customWidth="1"/>
    <col min="16" max="16384" width="9.140625" style="11"/>
  </cols>
  <sheetData>
    <row r="1" spans="1:7">
      <c r="A1" s="2169" t="s">
        <v>133</v>
      </c>
      <c r="B1" s="2169"/>
      <c r="C1" s="2169"/>
      <c r="D1" s="2169"/>
      <c r="E1" s="2169"/>
      <c r="F1" s="2169"/>
    </row>
    <row r="2" spans="1:7">
      <c r="A2" s="2169" t="s">
        <v>41210</v>
      </c>
      <c r="B2" s="2169"/>
      <c r="C2" s="2169"/>
      <c r="D2" s="2169"/>
      <c r="E2" s="2169"/>
      <c r="F2" s="2169"/>
    </row>
    <row r="3" spans="1:7">
      <c r="A3" s="2169" t="s">
        <v>6436</v>
      </c>
      <c r="B3" s="2169"/>
      <c r="C3" s="2169"/>
      <c r="D3" s="2169"/>
      <c r="E3" s="2169"/>
      <c r="F3" s="2169"/>
    </row>
    <row r="4" spans="1:7">
      <c r="A4" s="46" t="s">
        <v>5392</v>
      </c>
      <c r="B4" s="349" t="s">
        <v>135</v>
      </c>
      <c r="C4" s="349" t="s">
        <v>0</v>
      </c>
      <c r="D4" s="253" t="s">
        <v>136</v>
      </c>
      <c r="E4" s="3" t="s">
        <v>137</v>
      </c>
      <c r="F4" s="349" t="s">
        <v>1646</v>
      </c>
    </row>
    <row r="5" spans="1:7">
      <c r="A5" s="49"/>
      <c r="B5" s="2250" t="s">
        <v>139</v>
      </c>
      <c r="C5" s="2405"/>
      <c r="D5" s="2251"/>
      <c r="E5" s="5"/>
      <c r="F5" s="50"/>
      <c r="G5" s="853"/>
    </row>
    <row r="6" spans="1:7" ht="31.5">
      <c r="A6" s="49">
        <v>1</v>
      </c>
      <c r="B6" s="73" t="s">
        <v>464</v>
      </c>
      <c r="C6" s="73" t="s">
        <v>41276</v>
      </c>
      <c r="D6" s="159" t="s">
        <v>239</v>
      </c>
      <c r="E6" s="116">
        <v>2371680</v>
      </c>
      <c r="F6" s="73" t="s">
        <v>466</v>
      </c>
    </row>
    <row r="7" spans="1:7" ht="31.5">
      <c r="A7" s="49">
        <v>2</v>
      </c>
      <c r="B7" s="73" t="s">
        <v>3288</v>
      </c>
      <c r="C7" s="73" t="s">
        <v>41277</v>
      </c>
      <c r="D7" s="159" t="s">
        <v>41274</v>
      </c>
      <c r="E7" s="116">
        <v>768924</v>
      </c>
      <c r="F7" s="73" t="s">
        <v>466</v>
      </c>
    </row>
    <row r="8" spans="1:7" ht="94.5">
      <c r="A8" s="49">
        <v>3</v>
      </c>
      <c r="B8" s="73" t="s">
        <v>5</v>
      </c>
      <c r="C8" s="73" t="s">
        <v>41278</v>
      </c>
      <c r="D8" s="159" t="s">
        <v>41275</v>
      </c>
      <c r="E8" s="116">
        <v>1792648.5</v>
      </c>
      <c r="F8" s="73" t="s">
        <v>466</v>
      </c>
    </row>
    <row r="9" spans="1:7" ht="31.5">
      <c r="A9" s="49">
        <v>4</v>
      </c>
      <c r="B9" s="73" t="s">
        <v>7</v>
      </c>
      <c r="C9" s="73" t="s">
        <v>41288</v>
      </c>
      <c r="D9" s="159" t="s">
        <v>9</v>
      </c>
      <c r="E9" s="116">
        <v>26400</v>
      </c>
      <c r="F9" s="73" t="s">
        <v>466</v>
      </c>
    </row>
    <row r="10" spans="1:7" ht="31.5">
      <c r="A10" s="49">
        <v>5</v>
      </c>
      <c r="B10" s="73" t="s">
        <v>10</v>
      </c>
      <c r="C10" s="73" t="s">
        <v>41279</v>
      </c>
      <c r="D10" s="159" t="s">
        <v>175</v>
      </c>
      <c r="E10" s="116">
        <v>82800</v>
      </c>
      <c r="F10" s="73" t="s">
        <v>466</v>
      </c>
    </row>
    <row r="11" spans="1:7" ht="47.25">
      <c r="A11" s="49">
        <v>6</v>
      </c>
      <c r="B11" s="73" t="s">
        <v>12</v>
      </c>
      <c r="C11" s="73" t="s">
        <v>41280</v>
      </c>
      <c r="D11" s="159" t="s">
        <v>14</v>
      </c>
      <c r="E11" s="116">
        <v>1500000</v>
      </c>
      <c r="F11" s="73" t="s">
        <v>466</v>
      </c>
    </row>
    <row r="12" spans="1:7">
      <c r="A12" s="49"/>
      <c r="B12" s="2197" t="s">
        <v>142</v>
      </c>
      <c r="C12" s="2197"/>
      <c r="D12" s="159"/>
      <c r="E12" s="5"/>
      <c r="F12" s="73"/>
    </row>
    <row r="13" spans="1:7" ht="78.75">
      <c r="A13" s="49">
        <v>7</v>
      </c>
      <c r="B13" s="73" t="s">
        <v>5</v>
      </c>
      <c r="C13" s="73" t="s">
        <v>41211</v>
      </c>
      <c r="D13" s="159" t="s">
        <v>242</v>
      </c>
      <c r="E13" s="116">
        <v>1171226</v>
      </c>
      <c r="F13" s="73" t="s">
        <v>466</v>
      </c>
    </row>
    <row r="14" spans="1:7" ht="47.25">
      <c r="A14" s="49">
        <v>8</v>
      </c>
      <c r="B14" s="73" t="s">
        <v>12</v>
      </c>
      <c r="C14" s="73" t="s">
        <v>41281</v>
      </c>
      <c r="D14" s="159" t="s">
        <v>14</v>
      </c>
      <c r="E14" s="116">
        <v>1100000</v>
      </c>
      <c r="F14" s="73" t="s">
        <v>466</v>
      </c>
    </row>
    <row r="15" spans="1:7" ht="47.25">
      <c r="A15" s="49">
        <v>9</v>
      </c>
      <c r="B15" s="73" t="s">
        <v>360</v>
      </c>
      <c r="C15" s="73" t="s">
        <v>41282</v>
      </c>
      <c r="D15" s="159" t="s">
        <v>1736</v>
      </c>
      <c r="E15" s="116">
        <v>1000000</v>
      </c>
      <c r="F15" s="73" t="s">
        <v>466</v>
      </c>
    </row>
    <row r="16" spans="1:7">
      <c r="A16" s="49"/>
      <c r="B16" s="2215" t="s">
        <v>207</v>
      </c>
      <c r="C16" s="2216"/>
      <c r="D16" s="159"/>
      <c r="E16" s="116"/>
      <c r="F16" s="73"/>
    </row>
    <row r="17" spans="1:6" ht="63">
      <c r="A17" s="49">
        <v>10</v>
      </c>
      <c r="B17" s="73" t="s">
        <v>475</v>
      </c>
      <c r="C17" s="73" t="s">
        <v>41283</v>
      </c>
      <c r="D17" s="159" t="s">
        <v>196</v>
      </c>
      <c r="E17" s="116">
        <v>5738993.4500000002</v>
      </c>
      <c r="F17" s="73" t="s">
        <v>466</v>
      </c>
    </row>
    <row r="18" spans="1:6">
      <c r="A18" s="49"/>
      <c r="B18" s="2215" t="s">
        <v>593</v>
      </c>
      <c r="C18" s="2216"/>
      <c r="D18" s="159"/>
      <c r="E18" s="5"/>
      <c r="F18" s="73"/>
    </row>
    <row r="19" spans="1:6" ht="31.5">
      <c r="A19" s="49">
        <v>12</v>
      </c>
      <c r="B19" s="73" t="s">
        <v>39</v>
      </c>
      <c r="C19" s="73" t="s">
        <v>41284</v>
      </c>
      <c r="D19" s="159" t="s">
        <v>40</v>
      </c>
      <c r="E19" s="116">
        <v>18000000</v>
      </c>
      <c r="F19" s="73" t="s">
        <v>466</v>
      </c>
    </row>
    <row r="20" spans="1:6" ht="31.5">
      <c r="A20" s="49">
        <v>13</v>
      </c>
      <c r="B20" s="73" t="s">
        <v>41</v>
      </c>
      <c r="C20" s="73" t="s">
        <v>41285</v>
      </c>
      <c r="D20" s="159" t="s">
        <v>40</v>
      </c>
      <c r="E20" s="189">
        <v>15164306.43</v>
      </c>
      <c r="F20" s="73" t="s">
        <v>466</v>
      </c>
    </row>
    <row r="21" spans="1:6" ht="78.75">
      <c r="A21" s="49">
        <v>14</v>
      </c>
      <c r="B21" s="73" t="s">
        <v>18275</v>
      </c>
      <c r="C21" s="73" t="s">
        <v>41286</v>
      </c>
      <c r="D21" s="159" t="s">
        <v>41341</v>
      </c>
      <c r="E21" s="116">
        <v>5000000</v>
      </c>
      <c r="F21" s="73" t="s">
        <v>466</v>
      </c>
    </row>
    <row r="22" spans="1:6">
      <c r="A22" s="49"/>
      <c r="B22" s="349" t="s">
        <v>15</v>
      </c>
      <c r="C22" s="349"/>
      <c r="D22" s="253"/>
      <c r="E22" s="277">
        <f>SUM(E6:E21)</f>
        <v>53716978.379999995</v>
      </c>
      <c r="F22" s="73"/>
    </row>
    <row r="23" spans="1:6" ht="99" customHeight="1">
      <c r="A23" s="2143" t="s">
        <v>39556</v>
      </c>
      <c r="B23" s="2143"/>
      <c r="C23" s="2143"/>
      <c r="D23" s="2143" t="s">
        <v>1392</v>
      </c>
      <c r="E23" s="2143"/>
      <c r="F23" s="2143"/>
    </row>
    <row r="24" spans="1:6">
      <c r="A24" s="49"/>
      <c r="B24" s="73"/>
      <c r="C24" s="73"/>
      <c r="D24" s="159"/>
      <c r="E24" s="116"/>
      <c r="F24" s="73"/>
    </row>
    <row r="25" spans="1:6">
      <c r="A25" s="49"/>
      <c r="B25" s="73"/>
      <c r="C25" s="73"/>
      <c r="D25" s="159"/>
      <c r="E25" s="116"/>
      <c r="F25" s="73"/>
    </row>
    <row r="26" spans="1:6">
      <c r="A26" s="49"/>
      <c r="B26" s="73"/>
      <c r="C26" s="73"/>
      <c r="D26" s="159"/>
      <c r="E26" s="116"/>
      <c r="F26" s="73"/>
    </row>
    <row r="27" spans="1:6">
      <c r="A27" s="49"/>
      <c r="B27" s="73"/>
      <c r="C27" s="73"/>
      <c r="D27" s="159"/>
      <c r="E27" s="116"/>
      <c r="F27" s="73"/>
    </row>
    <row r="28" spans="1:6">
      <c r="A28" s="49"/>
      <c r="B28" s="73"/>
      <c r="C28" s="73"/>
      <c r="D28" s="159"/>
      <c r="E28" s="116"/>
      <c r="F28" s="73"/>
    </row>
    <row r="29" spans="1:6">
      <c r="A29" s="49"/>
      <c r="B29" s="73"/>
      <c r="C29" s="73"/>
      <c r="D29" s="159"/>
      <c r="E29" s="116"/>
      <c r="F29" s="73"/>
    </row>
    <row r="30" spans="1:6">
      <c r="A30" s="49"/>
      <c r="B30" s="73"/>
      <c r="C30" s="73"/>
      <c r="D30" s="159"/>
      <c r="E30" s="116"/>
      <c r="F30" s="73"/>
    </row>
    <row r="31" spans="1:6">
      <c r="A31" s="2169" t="s">
        <v>133</v>
      </c>
      <c r="B31" s="2169"/>
      <c r="C31" s="2169"/>
      <c r="D31" s="2169"/>
      <c r="E31" s="2169"/>
      <c r="F31" s="2169"/>
    </row>
    <row r="32" spans="1:6">
      <c r="A32" s="2169" t="s">
        <v>41210</v>
      </c>
      <c r="B32" s="2169"/>
      <c r="C32" s="2169"/>
      <c r="D32" s="2169"/>
      <c r="E32" s="2169"/>
      <c r="F32" s="2169"/>
    </row>
    <row r="33" spans="1:6">
      <c r="A33" s="2169" t="s">
        <v>6436</v>
      </c>
      <c r="B33" s="2169"/>
      <c r="C33" s="2169"/>
      <c r="D33" s="2169"/>
      <c r="E33" s="2169"/>
      <c r="F33" s="2169"/>
    </row>
    <row r="34" spans="1:6">
      <c r="A34" s="46" t="s">
        <v>5392</v>
      </c>
      <c r="B34" s="349" t="s">
        <v>135</v>
      </c>
      <c r="C34" s="349" t="s">
        <v>0</v>
      </c>
      <c r="D34" s="253" t="s">
        <v>136</v>
      </c>
      <c r="E34" s="3" t="s">
        <v>137</v>
      </c>
      <c r="F34" s="349" t="s">
        <v>1646</v>
      </c>
    </row>
    <row r="35" spans="1:6">
      <c r="A35" s="49"/>
      <c r="B35" s="2215" t="s">
        <v>555</v>
      </c>
      <c r="C35" s="2216"/>
      <c r="D35" s="159"/>
      <c r="E35" s="1753"/>
      <c r="F35" s="73"/>
    </row>
    <row r="36" spans="1:6" ht="126">
      <c r="A36" s="49"/>
      <c r="B36" s="73" t="s">
        <v>247</v>
      </c>
      <c r="C36" s="73" t="s">
        <v>41287</v>
      </c>
      <c r="D36" s="159" t="s">
        <v>42157</v>
      </c>
      <c r="E36" s="171">
        <v>2180817.5099999998</v>
      </c>
      <c r="F36" s="73" t="s">
        <v>466</v>
      </c>
    </row>
    <row r="37" spans="1:6">
      <c r="A37" s="49"/>
      <c r="B37" s="2215" t="s">
        <v>810</v>
      </c>
      <c r="C37" s="2216"/>
      <c r="D37" s="159"/>
      <c r="E37" s="1753"/>
      <c r="F37" s="73"/>
    </row>
    <row r="38" spans="1:6" ht="47.25">
      <c r="A38" s="49"/>
      <c r="B38" s="73" t="s">
        <v>41212</v>
      </c>
      <c r="C38" s="73" t="s">
        <v>42187</v>
      </c>
      <c r="D38" s="159" t="s">
        <v>41213</v>
      </c>
      <c r="E38" s="171">
        <v>500000</v>
      </c>
      <c r="F38" s="73" t="s">
        <v>466</v>
      </c>
    </row>
    <row r="39" spans="1:6" ht="31.5">
      <c r="A39" s="49"/>
      <c r="B39" s="73" t="s">
        <v>41212</v>
      </c>
      <c r="C39" s="73" t="s">
        <v>42188</v>
      </c>
      <c r="D39" s="159" t="s">
        <v>42158</v>
      </c>
      <c r="E39" s="171">
        <v>500000</v>
      </c>
      <c r="F39" s="73" t="s">
        <v>466</v>
      </c>
    </row>
    <row r="40" spans="1:6" ht="78.75">
      <c r="A40" s="49"/>
      <c r="B40" s="73" t="s">
        <v>41214</v>
      </c>
      <c r="C40" s="73" t="s">
        <v>42189</v>
      </c>
      <c r="D40" s="159" t="s">
        <v>41215</v>
      </c>
      <c r="E40" s="171">
        <v>400000</v>
      </c>
      <c r="F40" s="73" t="s">
        <v>466</v>
      </c>
    </row>
    <row r="41" spans="1:6" ht="31.5">
      <c r="A41" s="49"/>
      <c r="B41" s="73" t="s">
        <v>41216</v>
      </c>
      <c r="C41" s="73" t="s">
        <v>42190</v>
      </c>
      <c r="D41" s="159" t="s">
        <v>42158</v>
      </c>
      <c r="E41" s="171">
        <v>500000</v>
      </c>
      <c r="F41" s="73" t="s">
        <v>466</v>
      </c>
    </row>
    <row r="42" spans="1:6" ht="78.75">
      <c r="A42" s="49"/>
      <c r="B42" s="73" t="s">
        <v>41217</v>
      </c>
      <c r="C42" s="73" t="s">
        <v>42191</v>
      </c>
      <c r="D42" s="159" t="s">
        <v>41218</v>
      </c>
      <c r="E42" s="171">
        <v>700000</v>
      </c>
      <c r="F42" s="73" t="s">
        <v>466</v>
      </c>
    </row>
    <row r="43" spans="1:6" ht="31.5">
      <c r="A43" s="49"/>
      <c r="B43" s="73" t="s">
        <v>41217</v>
      </c>
      <c r="C43" s="73" t="s">
        <v>42192</v>
      </c>
      <c r="D43" s="159" t="s">
        <v>42158</v>
      </c>
      <c r="E43" s="171">
        <v>500000</v>
      </c>
      <c r="F43" s="73" t="s">
        <v>466</v>
      </c>
    </row>
    <row r="44" spans="1:6" ht="78.75">
      <c r="A44" s="49"/>
      <c r="B44" s="73" t="s">
        <v>41219</v>
      </c>
      <c r="C44" s="73" t="s">
        <v>42193</v>
      </c>
      <c r="D44" s="159" t="s">
        <v>41220</v>
      </c>
      <c r="E44" s="171">
        <v>500000</v>
      </c>
      <c r="F44" s="73" t="s">
        <v>466</v>
      </c>
    </row>
    <row r="45" spans="1:6" ht="31.5">
      <c r="A45" s="49"/>
      <c r="B45" s="73" t="s">
        <v>41219</v>
      </c>
      <c r="C45" s="73" t="s">
        <v>42194</v>
      </c>
      <c r="D45" s="159" t="s">
        <v>42158</v>
      </c>
      <c r="E45" s="171">
        <v>500000</v>
      </c>
      <c r="F45" s="73" t="s">
        <v>466</v>
      </c>
    </row>
    <row r="46" spans="1:6" ht="85.5" customHeight="1">
      <c r="A46" s="49"/>
      <c r="B46" s="1088" t="s">
        <v>42241</v>
      </c>
      <c r="C46" s="1088" t="s">
        <v>42195</v>
      </c>
      <c r="D46" s="162" t="s">
        <v>42159</v>
      </c>
      <c r="E46" s="171">
        <v>700000</v>
      </c>
      <c r="F46" s="1088" t="s">
        <v>466</v>
      </c>
    </row>
    <row r="47" spans="1:6" ht="94.5">
      <c r="A47" s="49"/>
      <c r="B47" s="1088" t="s">
        <v>42241</v>
      </c>
      <c r="C47" s="1088" t="s">
        <v>42196</v>
      </c>
      <c r="D47" s="162" t="s">
        <v>41221</v>
      </c>
      <c r="E47" s="171">
        <v>600000</v>
      </c>
      <c r="F47" s="1088" t="s">
        <v>466</v>
      </c>
    </row>
    <row r="48" spans="1:6" ht="94.5">
      <c r="A48" s="49"/>
      <c r="B48" s="73" t="s">
        <v>41222</v>
      </c>
      <c r="C48" s="73" t="s">
        <v>42197</v>
      </c>
      <c r="D48" s="159" t="s">
        <v>42160</v>
      </c>
      <c r="E48" s="171">
        <v>800000</v>
      </c>
      <c r="F48" s="73" t="s">
        <v>466</v>
      </c>
    </row>
    <row r="49" spans="1:6" ht="94.5">
      <c r="A49" s="49"/>
      <c r="B49" s="73" t="s">
        <v>41223</v>
      </c>
      <c r="C49" s="73" t="s">
        <v>42198</v>
      </c>
      <c r="D49" s="159" t="s">
        <v>42162</v>
      </c>
      <c r="E49" s="171">
        <v>500000</v>
      </c>
      <c r="F49" s="73" t="s">
        <v>466</v>
      </c>
    </row>
    <row r="50" spans="1:6" ht="94.5">
      <c r="A50" s="49"/>
      <c r="B50" s="73" t="s">
        <v>41224</v>
      </c>
      <c r="C50" s="73" t="s">
        <v>42199</v>
      </c>
      <c r="D50" s="159" t="s">
        <v>42161</v>
      </c>
      <c r="E50" s="171">
        <v>500000</v>
      </c>
      <c r="F50" s="73" t="s">
        <v>466</v>
      </c>
    </row>
    <row r="51" spans="1:6" ht="78.75">
      <c r="A51" s="49"/>
      <c r="B51" s="73" t="s">
        <v>41225</v>
      </c>
      <c r="C51" s="73" t="s">
        <v>42200</v>
      </c>
      <c r="D51" s="159" t="s">
        <v>42163</v>
      </c>
      <c r="E51" s="171">
        <v>300000</v>
      </c>
      <c r="F51" s="73" t="s">
        <v>466</v>
      </c>
    </row>
    <row r="52" spans="1:6" ht="47.25">
      <c r="A52" s="49"/>
      <c r="B52" s="73" t="s">
        <v>41226</v>
      </c>
      <c r="C52" s="73" t="s">
        <v>42201</v>
      </c>
      <c r="D52" s="159" t="s">
        <v>42164</v>
      </c>
      <c r="E52" s="171">
        <v>300000</v>
      </c>
      <c r="F52" s="73" t="s">
        <v>466</v>
      </c>
    </row>
    <row r="53" spans="1:6" ht="94.5">
      <c r="A53" s="49"/>
      <c r="B53" s="50" t="s">
        <v>41227</v>
      </c>
      <c r="C53" s="73" t="s">
        <v>42202</v>
      </c>
      <c r="D53" s="159" t="s">
        <v>42165</v>
      </c>
      <c r="E53" s="171">
        <v>400000</v>
      </c>
      <c r="F53" s="73" t="s">
        <v>466</v>
      </c>
    </row>
    <row r="54" spans="1:6" ht="94.5">
      <c r="A54" s="49"/>
      <c r="B54" s="50" t="s">
        <v>41228</v>
      </c>
      <c r="C54" s="73" t="s">
        <v>42203</v>
      </c>
      <c r="D54" s="159" t="s">
        <v>42165</v>
      </c>
      <c r="E54" s="171">
        <v>300000</v>
      </c>
      <c r="F54" s="73" t="s">
        <v>466</v>
      </c>
    </row>
    <row r="55" spans="1:6" ht="94.5">
      <c r="A55" s="49"/>
      <c r="B55" s="50" t="s">
        <v>41229</v>
      </c>
      <c r="C55" s="73" t="s">
        <v>42204</v>
      </c>
      <c r="D55" s="159" t="s">
        <v>42165</v>
      </c>
      <c r="E55" s="171">
        <v>500000</v>
      </c>
      <c r="F55" s="73" t="s">
        <v>466</v>
      </c>
    </row>
    <row r="56" spans="1:6" ht="94.5">
      <c r="A56" s="49"/>
      <c r="B56" s="50" t="s">
        <v>41230</v>
      </c>
      <c r="C56" s="73" t="s">
        <v>42205</v>
      </c>
      <c r="D56" s="159" t="s">
        <v>42165</v>
      </c>
      <c r="E56" s="171">
        <v>600000</v>
      </c>
      <c r="F56" s="73" t="s">
        <v>466</v>
      </c>
    </row>
    <row r="57" spans="1:6" ht="78.75">
      <c r="A57" s="49"/>
      <c r="B57" s="50" t="s">
        <v>41231</v>
      </c>
      <c r="C57" s="73" t="s">
        <v>42206</v>
      </c>
      <c r="D57" s="159" t="s">
        <v>42166</v>
      </c>
      <c r="E57" s="171">
        <v>600000</v>
      </c>
      <c r="F57" s="73" t="s">
        <v>466</v>
      </c>
    </row>
    <row r="58" spans="1:6" ht="78.75">
      <c r="A58" s="49"/>
      <c r="B58" s="50" t="s">
        <v>41232</v>
      </c>
      <c r="C58" s="73" t="s">
        <v>42207</v>
      </c>
      <c r="D58" s="159" t="s">
        <v>42167</v>
      </c>
      <c r="E58" s="171">
        <v>762262</v>
      </c>
      <c r="F58" s="73" t="s">
        <v>466</v>
      </c>
    </row>
    <row r="59" spans="1:6" ht="94.5">
      <c r="A59" s="49"/>
      <c r="B59" s="50" t="s">
        <v>41233</v>
      </c>
      <c r="C59" s="73" t="s">
        <v>42208</v>
      </c>
      <c r="D59" s="159" t="s">
        <v>42168</v>
      </c>
      <c r="E59" s="171">
        <v>500000</v>
      </c>
      <c r="F59" s="73" t="s">
        <v>466</v>
      </c>
    </row>
    <row r="60" spans="1:6" ht="94.5">
      <c r="A60" s="49"/>
      <c r="B60" s="50" t="s">
        <v>41234</v>
      </c>
      <c r="C60" s="73" t="s">
        <v>42209</v>
      </c>
      <c r="D60" s="159" t="s">
        <v>42162</v>
      </c>
      <c r="E60" s="171">
        <v>400000</v>
      </c>
      <c r="F60" s="73" t="s">
        <v>466</v>
      </c>
    </row>
    <row r="61" spans="1:6" ht="94.5">
      <c r="A61" s="49"/>
      <c r="B61" s="50" t="s">
        <v>41235</v>
      </c>
      <c r="C61" s="73" t="s">
        <v>42210</v>
      </c>
      <c r="D61" s="159" t="s">
        <v>42169</v>
      </c>
      <c r="E61" s="171">
        <v>700000</v>
      </c>
      <c r="F61" s="73" t="s">
        <v>466</v>
      </c>
    </row>
    <row r="62" spans="1:6" ht="94.5">
      <c r="A62" s="49"/>
      <c r="B62" s="50" t="s">
        <v>42171</v>
      </c>
      <c r="C62" s="73" t="s">
        <v>42211</v>
      </c>
      <c r="D62" s="159" t="s">
        <v>42170</v>
      </c>
      <c r="E62" s="171">
        <v>700000</v>
      </c>
      <c r="F62" s="73" t="s">
        <v>466</v>
      </c>
    </row>
    <row r="63" spans="1:6" ht="94.5">
      <c r="A63" s="49"/>
      <c r="B63" s="50" t="s">
        <v>41236</v>
      </c>
      <c r="C63" s="73" t="s">
        <v>42212</v>
      </c>
      <c r="D63" s="159" t="s">
        <v>42169</v>
      </c>
      <c r="E63" s="171">
        <v>800000</v>
      </c>
      <c r="F63" s="73" t="s">
        <v>466</v>
      </c>
    </row>
    <row r="64" spans="1:6" ht="94.5">
      <c r="A64" s="49"/>
      <c r="B64" s="73" t="s">
        <v>41237</v>
      </c>
      <c r="C64" s="73" t="s">
        <v>42213</v>
      </c>
      <c r="D64" s="159" t="s">
        <v>42172</v>
      </c>
      <c r="E64" s="171">
        <v>500000</v>
      </c>
      <c r="F64" s="73" t="s">
        <v>466</v>
      </c>
    </row>
    <row r="65" spans="1:16" ht="78.75">
      <c r="A65" s="49"/>
      <c r="B65" s="73" t="s">
        <v>41238</v>
      </c>
      <c r="C65" s="73" t="s">
        <v>42214</v>
      </c>
      <c r="D65" s="159" t="s">
        <v>42173</v>
      </c>
      <c r="E65" s="171">
        <v>500000</v>
      </c>
      <c r="F65" s="73" t="s">
        <v>466</v>
      </c>
    </row>
    <row r="66" spans="1:16" ht="63">
      <c r="A66" s="49"/>
      <c r="B66" s="73" t="s">
        <v>41239</v>
      </c>
      <c r="C66" s="73" t="s">
        <v>42215</v>
      </c>
      <c r="D66" s="159" t="s">
        <v>41240</v>
      </c>
      <c r="E66" s="171">
        <v>500000</v>
      </c>
      <c r="F66" s="73" t="s">
        <v>466</v>
      </c>
    </row>
    <row r="67" spans="1:16" ht="94.5">
      <c r="A67" s="49"/>
      <c r="B67" s="73" t="s">
        <v>41241</v>
      </c>
      <c r="C67" s="73" t="s">
        <v>42216</v>
      </c>
      <c r="D67" s="159" t="s">
        <v>42172</v>
      </c>
      <c r="E67" s="171">
        <v>500000</v>
      </c>
      <c r="F67" s="73" t="s">
        <v>466</v>
      </c>
    </row>
    <row r="68" spans="1:16" ht="31.5">
      <c r="A68" s="49"/>
      <c r="B68" s="73" t="s">
        <v>41242</v>
      </c>
      <c r="C68" s="73" t="s">
        <v>42217</v>
      </c>
      <c r="D68" s="159" t="s">
        <v>42174</v>
      </c>
      <c r="E68" s="171">
        <v>400000</v>
      </c>
      <c r="F68" s="73" t="s">
        <v>466</v>
      </c>
    </row>
    <row r="69" spans="1:16" ht="95.25" thickBot="1">
      <c r="A69" s="49"/>
      <c r="B69" s="73" t="s">
        <v>41243</v>
      </c>
      <c r="C69" s="73" t="s">
        <v>42218</v>
      </c>
      <c r="D69" s="159" t="s">
        <v>42175</v>
      </c>
      <c r="E69" s="171">
        <v>700000</v>
      </c>
      <c r="F69" s="73" t="s">
        <v>4</v>
      </c>
      <c r="L69" s="1750" t="s">
        <v>41244</v>
      </c>
      <c r="M69" s="1751" t="s">
        <v>41245</v>
      </c>
      <c r="N69" s="1751" t="s">
        <v>41246</v>
      </c>
      <c r="O69" s="1752">
        <v>600000</v>
      </c>
      <c r="P69" s="1751" t="s">
        <v>466</v>
      </c>
    </row>
    <row r="70" spans="1:16" ht="95.25" thickBot="1">
      <c r="A70" s="49"/>
      <c r="B70" s="73" t="s">
        <v>41247</v>
      </c>
      <c r="C70" s="73" t="s">
        <v>42219</v>
      </c>
      <c r="D70" s="159" t="s">
        <v>42176</v>
      </c>
      <c r="E70" s="171">
        <v>1000000</v>
      </c>
      <c r="F70" s="73" t="s">
        <v>4</v>
      </c>
      <c r="L70" s="1750" t="s">
        <v>41248</v>
      </c>
      <c r="M70" s="1751" t="s">
        <v>41249</v>
      </c>
      <c r="N70" s="1751" t="s">
        <v>41246</v>
      </c>
      <c r="O70" s="1752">
        <v>800000</v>
      </c>
      <c r="P70" s="1751" t="s">
        <v>466</v>
      </c>
    </row>
    <row r="71" spans="1:16" ht="31.5">
      <c r="A71" s="49"/>
      <c r="B71" s="73" t="s">
        <v>41250</v>
      </c>
      <c r="C71" s="73" t="s">
        <v>42220</v>
      </c>
      <c r="D71" s="159" t="s">
        <v>42177</v>
      </c>
      <c r="E71" s="171">
        <v>1200000</v>
      </c>
      <c r="F71" s="73" t="s">
        <v>4</v>
      </c>
    </row>
    <row r="72" spans="1:16" s="132" customFormat="1">
      <c r="A72" s="70"/>
      <c r="B72" s="2145" t="s">
        <v>535</v>
      </c>
      <c r="C72" s="2146"/>
      <c r="D72" s="115"/>
      <c r="E72" s="116"/>
      <c r="F72" s="258"/>
      <c r="I72" s="139"/>
    </row>
    <row r="73" spans="1:16" ht="47.25">
      <c r="A73" s="70"/>
      <c r="B73" s="73" t="s">
        <v>41251</v>
      </c>
      <c r="C73" s="73" t="s">
        <v>42221</v>
      </c>
      <c r="D73" s="159" t="s">
        <v>42178</v>
      </c>
      <c r="E73" s="171">
        <v>1000000</v>
      </c>
      <c r="F73" s="73" t="s">
        <v>466</v>
      </c>
      <c r="L73" s="132"/>
      <c r="M73" s="132"/>
      <c r="N73" s="132"/>
      <c r="O73" s="132"/>
      <c r="P73" s="132"/>
    </row>
    <row r="74" spans="1:16" ht="94.5">
      <c r="A74" s="70"/>
      <c r="B74" s="73" t="s">
        <v>41252</v>
      </c>
      <c r="C74" s="73" t="s">
        <v>42222</v>
      </c>
      <c r="D74" s="159" t="s">
        <v>41253</v>
      </c>
      <c r="E74" s="171">
        <v>2000000</v>
      </c>
      <c r="F74" s="73" t="s">
        <v>466</v>
      </c>
      <c r="L74" s="132"/>
      <c r="M74" s="132"/>
      <c r="N74" s="132"/>
      <c r="O74" s="132"/>
      <c r="P74" s="132"/>
    </row>
    <row r="75" spans="1:16" ht="94.5">
      <c r="A75" s="70"/>
      <c r="B75" s="73" t="s">
        <v>41254</v>
      </c>
      <c r="C75" s="73" t="s">
        <v>42223</v>
      </c>
      <c r="D75" s="159" t="s">
        <v>41253</v>
      </c>
      <c r="E75" s="171">
        <v>2000000</v>
      </c>
      <c r="F75" s="73" t="s">
        <v>466</v>
      </c>
    </row>
    <row r="76" spans="1:16" ht="78.75">
      <c r="A76" s="70"/>
      <c r="B76" s="73" t="s">
        <v>41255</v>
      </c>
      <c r="C76" s="73" t="s">
        <v>42224</v>
      </c>
      <c r="D76" s="159" t="s">
        <v>41256</v>
      </c>
      <c r="E76" s="171">
        <v>2000000</v>
      </c>
      <c r="F76" s="73" t="s">
        <v>118</v>
      </c>
    </row>
    <row r="77" spans="1:16" ht="47.25">
      <c r="A77" s="70"/>
      <c r="B77" s="73" t="s">
        <v>41257</v>
      </c>
      <c r="C77" s="73" t="s">
        <v>42225</v>
      </c>
      <c r="D77" s="159" t="s">
        <v>42179</v>
      </c>
      <c r="E77" s="171">
        <v>1800000</v>
      </c>
      <c r="F77" s="73" t="s">
        <v>118</v>
      </c>
    </row>
    <row r="78" spans="1:16" ht="47.25">
      <c r="A78" s="70"/>
      <c r="B78" s="73" t="s">
        <v>41258</v>
      </c>
      <c r="C78" s="73" t="s">
        <v>42226</v>
      </c>
      <c r="D78" s="159" t="s">
        <v>42179</v>
      </c>
      <c r="E78" s="171">
        <v>1800000</v>
      </c>
      <c r="F78" s="73" t="s">
        <v>4</v>
      </c>
    </row>
    <row r="79" spans="1:16">
      <c r="A79" s="49"/>
      <c r="B79" s="2215" t="s">
        <v>662</v>
      </c>
      <c r="C79" s="2216"/>
      <c r="D79" s="159"/>
      <c r="E79" s="116"/>
      <c r="F79" s="73"/>
    </row>
    <row r="80" spans="1:16" ht="78.75">
      <c r="A80" s="49"/>
      <c r="B80" s="73" t="s">
        <v>41259</v>
      </c>
      <c r="C80" s="73" t="s">
        <v>42227</v>
      </c>
      <c r="D80" s="159" t="s">
        <v>42180</v>
      </c>
      <c r="E80" s="171">
        <v>1500000</v>
      </c>
      <c r="F80" s="73" t="s">
        <v>118</v>
      </c>
    </row>
    <row r="81" spans="1:6" ht="78.75">
      <c r="A81" s="49"/>
      <c r="B81" s="73" t="s">
        <v>41260</v>
      </c>
      <c r="C81" s="73" t="s">
        <v>42228</v>
      </c>
      <c r="D81" s="159" t="s">
        <v>42181</v>
      </c>
      <c r="E81" s="171">
        <v>500000</v>
      </c>
      <c r="F81" s="73" t="s">
        <v>118</v>
      </c>
    </row>
    <row r="82" spans="1:6" ht="63">
      <c r="A82" s="49"/>
      <c r="B82" s="73" t="s">
        <v>42182</v>
      </c>
      <c r="C82" s="73" t="s">
        <v>42229</v>
      </c>
      <c r="D82" s="159" t="s">
        <v>41261</v>
      </c>
      <c r="E82" s="171">
        <v>1500000</v>
      </c>
      <c r="F82" s="73" t="s">
        <v>4</v>
      </c>
    </row>
    <row r="83" spans="1:6" ht="63">
      <c r="A83" s="49"/>
      <c r="B83" s="73" t="s">
        <v>42183</v>
      </c>
      <c r="C83" s="73" t="s">
        <v>42230</v>
      </c>
      <c r="D83" s="159" t="s">
        <v>41262</v>
      </c>
      <c r="E83" s="171">
        <v>1500000</v>
      </c>
      <c r="F83" s="73" t="s">
        <v>4</v>
      </c>
    </row>
    <row r="84" spans="1:6">
      <c r="A84" s="49"/>
      <c r="B84" s="2215" t="s">
        <v>1418</v>
      </c>
      <c r="C84" s="2216"/>
      <c r="D84" s="159"/>
      <c r="E84" s="116"/>
      <c r="F84" s="73"/>
    </row>
    <row r="85" spans="1:6" ht="126">
      <c r="A85" s="49"/>
      <c r="B85" s="73" t="s">
        <v>41263</v>
      </c>
      <c r="C85" s="73" t="s">
        <v>42231</v>
      </c>
      <c r="D85" s="159" t="s">
        <v>41264</v>
      </c>
      <c r="E85" s="171">
        <v>4500000</v>
      </c>
      <c r="F85" s="73" t="s">
        <v>118</v>
      </c>
    </row>
    <row r="86" spans="1:6" ht="31.5">
      <c r="A86" s="49"/>
      <c r="B86" s="73" t="s">
        <v>41265</v>
      </c>
      <c r="C86" s="73" t="s">
        <v>42232</v>
      </c>
      <c r="D86" s="159" t="s">
        <v>41266</v>
      </c>
      <c r="E86" s="171">
        <v>1500000</v>
      </c>
      <c r="F86" s="73" t="s">
        <v>118</v>
      </c>
    </row>
    <row r="87" spans="1:6">
      <c r="A87" s="49"/>
      <c r="B87" s="2215" t="s">
        <v>930</v>
      </c>
      <c r="C87" s="2216"/>
      <c r="D87" s="159"/>
      <c r="E87" s="116"/>
      <c r="F87" s="73"/>
    </row>
    <row r="88" spans="1:6" ht="47.25">
      <c r="A88" s="49"/>
      <c r="B88" s="73" t="s">
        <v>42185</v>
      </c>
      <c r="C88" s="73" t="s">
        <v>42233</v>
      </c>
      <c r="D88" s="159" t="s">
        <v>41267</v>
      </c>
      <c r="E88" s="171">
        <v>350000</v>
      </c>
      <c r="F88" s="73" t="s">
        <v>118</v>
      </c>
    </row>
    <row r="89" spans="1:6" ht="63">
      <c r="A89" s="49"/>
      <c r="B89" s="73" t="s">
        <v>42184</v>
      </c>
      <c r="C89" s="73" t="s">
        <v>42234</v>
      </c>
      <c r="D89" s="159" t="s">
        <v>42186</v>
      </c>
      <c r="E89" s="171">
        <v>600000</v>
      </c>
      <c r="F89" s="73" t="s">
        <v>118</v>
      </c>
    </row>
    <row r="90" spans="1:6" ht="47.25">
      <c r="A90" s="49"/>
      <c r="B90" s="73" t="s">
        <v>41268</v>
      </c>
      <c r="C90" s="73" t="s">
        <v>42235</v>
      </c>
      <c r="D90" s="159" t="s">
        <v>41267</v>
      </c>
      <c r="E90" s="171">
        <v>330817.51</v>
      </c>
      <c r="F90" s="73" t="s">
        <v>4</v>
      </c>
    </row>
    <row r="91" spans="1:6" ht="47.25">
      <c r="A91" s="49"/>
      <c r="B91" s="73" t="s">
        <v>41269</v>
      </c>
      <c r="C91" s="73" t="s">
        <v>42236</v>
      </c>
      <c r="D91" s="159" t="s">
        <v>41270</v>
      </c>
      <c r="E91" s="171">
        <v>300000</v>
      </c>
      <c r="F91" s="73" t="s">
        <v>4</v>
      </c>
    </row>
    <row r="92" spans="1:6" ht="47.25">
      <c r="A92" s="49"/>
      <c r="B92" s="73" t="s">
        <v>41271</v>
      </c>
      <c r="C92" s="73" t="s">
        <v>42237</v>
      </c>
      <c r="D92" s="159" t="s">
        <v>41267</v>
      </c>
      <c r="E92" s="171">
        <v>350000</v>
      </c>
      <c r="F92" s="73" t="s">
        <v>4</v>
      </c>
    </row>
    <row r="93" spans="1:6" ht="47.25">
      <c r="A93" s="49"/>
      <c r="B93" s="73" t="s">
        <v>41272</v>
      </c>
      <c r="C93" s="73" t="s">
        <v>42238</v>
      </c>
      <c r="D93" s="159" t="s">
        <v>41267</v>
      </c>
      <c r="E93" s="171">
        <v>350000</v>
      </c>
      <c r="F93" s="73" t="s">
        <v>4</v>
      </c>
    </row>
    <row r="94" spans="1:6">
      <c r="A94" s="49"/>
      <c r="B94" s="2215" t="s">
        <v>785</v>
      </c>
      <c r="C94" s="2216"/>
      <c r="D94" s="159"/>
      <c r="E94" s="116"/>
      <c r="F94" s="73"/>
    </row>
    <row r="95" spans="1:6" ht="157.5">
      <c r="A95" s="49"/>
      <c r="B95" s="1088" t="s">
        <v>42240</v>
      </c>
      <c r="C95" s="1088" t="s">
        <v>42239</v>
      </c>
      <c r="D95" s="162" t="s">
        <v>41273</v>
      </c>
      <c r="E95" s="171">
        <v>10000000</v>
      </c>
      <c r="F95" s="1088" t="s">
        <v>4</v>
      </c>
    </row>
    <row r="96" spans="1:6">
      <c r="A96" s="49"/>
      <c r="B96" s="2186" t="s">
        <v>15</v>
      </c>
      <c r="C96" s="2188"/>
      <c r="D96" s="118"/>
      <c r="E96" s="263">
        <f>SUM(E36:E95)</f>
        <v>55423897.019999996</v>
      </c>
      <c r="F96" s="49"/>
    </row>
    <row r="99" spans="4:5">
      <c r="D99" s="238" t="s">
        <v>42242</v>
      </c>
      <c r="E99" s="241">
        <f>E96+E22</f>
        <v>109140875.39999999</v>
      </c>
    </row>
  </sheetData>
  <mergeCells count="20">
    <mergeCell ref="B94:C94"/>
    <mergeCell ref="B96:C96"/>
    <mergeCell ref="A23:C23"/>
    <mergeCell ref="D23:F23"/>
    <mergeCell ref="B35:C35"/>
    <mergeCell ref="B87:C87"/>
    <mergeCell ref="B84:C84"/>
    <mergeCell ref="A1:F1"/>
    <mergeCell ref="A2:F2"/>
    <mergeCell ref="A3:F3"/>
    <mergeCell ref="B5:D5"/>
    <mergeCell ref="B12:C12"/>
    <mergeCell ref="B16:C16"/>
    <mergeCell ref="B18:C18"/>
    <mergeCell ref="B37:C37"/>
    <mergeCell ref="B72:C72"/>
    <mergeCell ref="B79:C79"/>
    <mergeCell ref="A31:F31"/>
    <mergeCell ref="A32:F32"/>
    <mergeCell ref="A33:F33"/>
  </mergeCells>
  <pageMargins left="0.7" right="0.7" top="0.75" bottom="0.75" header="0.3" footer="0.3"/>
  <pageSetup orientation="landscape" r:id="rId1"/>
  <headerFooter>
    <oddFooter>Page &amp;P of &amp;N</oddFooter>
  </headerFooter>
</worksheet>
</file>

<file path=xl/worksheets/sheet281.xml><?xml version="1.0" encoding="utf-8"?>
<worksheet xmlns="http://schemas.openxmlformats.org/spreadsheetml/2006/main" xmlns:r="http://schemas.openxmlformats.org/officeDocument/2006/relationships">
  <dimension ref="A1"/>
  <sheetViews>
    <sheetView workbookViewId="0">
      <selection activeCell="O20" sqref="O20"/>
    </sheetView>
  </sheetViews>
  <sheetFormatPr defaultRowHeight="15"/>
  <sheetData/>
  <pageMargins left="0.7" right="0.7" top="0.75" bottom="0.75" header="0.3" footer="0.3"/>
</worksheet>
</file>

<file path=xl/worksheets/sheet282.xml><?xml version="1.0" encoding="utf-8"?>
<worksheet xmlns="http://schemas.openxmlformats.org/spreadsheetml/2006/main" xmlns:r="http://schemas.openxmlformats.org/officeDocument/2006/relationships">
  <sheetPr>
    <tabColor rgb="FF00B050"/>
  </sheetPr>
  <dimension ref="A1"/>
  <sheetViews>
    <sheetView workbookViewId="0">
      <selection activeCell="L20" sqref="L20"/>
    </sheetView>
  </sheetViews>
  <sheetFormatPr defaultRowHeight="15"/>
  <sheetData/>
  <pageMargins left="0.7" right="0.7" top="0.75" bottom="0.75" header="0.3" footer="0.3"/>
</worksheet>
</file>

<file path=xl/worksheets/sheet283.xml><?xml version="1.0" encoding="utf-8"?>
<worksheet xmlns="http://schemas.openxmlformats.org/spreadsheetml/2006/main" xmlns:r="http://schemas.openxmlformats.org/officeDocument/2006/relationships">
  <sheetPr>
    <tabColor theme="5" tint="-0.499984740745262"/>
  </sheetPr>
  <dimension ref="A1:I61"/>
  <sheetViews>
    <sheetView view="pageLayout" workbookViewId="0">
      <selection activeCell="G10" sqref="G10"/>
    </sheetView>
  </sheetViews>
  <sheetFormatPr defaultRowHeight="15"/>
  <cols>
    <col min="1" max="1" width="7.28515625" style="471" customWidth="1"/>
    <col min="2" max="2" width="14.42578125" style="471" customWidth="1"/>
    <col min="3" max="3" width="42.140625" style="471" customWidth="1"/>
    <col min="4" max="4" width="27.5703125" style="471" customWidth="1"/>
    <col min="5" max="5" width="20.140625" style="471" customWidth="1"/>
    <col min="6" max="6" width="10.5703125" style="236" customWidth="1"/>
    <col min="7" max="16384" width="9.140625" style="471"/>
  </cols>
  <sheetData>
    <row r="1" spans="1:9" s="230" customFormat="1" ht="15.6" customHeight="1">
      <c r="A1" s="2348" t="s">
        <v>133</v>
      </c>
      <c r="B1" s="2349"/>
      <c r="C1" s="2349"/>
      <c r="D1" s="2349"/>
      <c r="E1" s="2349"/>
      <c r="F1" s="2350"/>
    </row>
    <row r="2" spans="1:9" s="230" customFormat="1" ht="15.75" customHeight="1">
      <c r="A2" s="2348" t="s">
        <v>10344</v>
      </c>
      <c r="B2" s="2349"/>
      <c r="C2" s="2349"/>
      <c r="D2" s="2349"/>
      <c r="E2" s="2349"/>
      <c r="F2" s="2350"/>
    </row>
    <row r="3" spans="1:9" s="230" customFormat="1" ht="15.75" customHeight="1">
      <c r="A3" s="2348" t="s">
        <v>6436</v>
      </c>
      <c r="B3" s="2349"/>
      <c r="C3" s="2349"/>
      <c r="D3" s="2349"/>
      <c r="E3" s="2349"/>
      <c r="F3" s="2350"/>
    </row>
    <row r="4" spans="1:9" s="230" customFormat="1" ht="31.5">
      <c r="A4" s="448" t="s">
        <v>134</v>
      </c>
      <c r="B4" s="114" t="s">
        <v>135</v>
      </c>
      <c r="C4" s="528" t="s">
        <v>0</v>
      </c>
      <c r="D4" s="114" t="s">
        <v>1487</v>
      </c>
      <c r="E4" s="539" t="s">
        <v>137</v>
      </c>
      <c r="F4" s="112" t="s">
        <v>138</v>
      </c>
    </row>
    <row r="5" spans="1:9" s="230" customFormat="1" ht="15.75" customHeight="1">
      <c r="A5" s="448"/>
      <c r="B5" s="2152" t="s">
        <v>139</v>
      </c>
      <c r="C5" s="2225"/>
      <c r="D5" s="2153"/>
      <c r="E5" s="505"/>
      <c r="F5" s="120"/>
    </row>
    <row r="6" spans="1:9" s="230" customFormat="1" ht="31.5">
      <c r="A6" s="540">
        <v>1</v>
      </c>
      <c r="B6" s="73" t="s">
        <v>789</v>
      </c>
      <c r="C6" s="73" t="s">
        <v>10590</v>
      </c>
      <c r="D6" s="50" t="s">
        <v>239</v>
      </c>
      <c r="E6" s="541">
        <v>2800000</v>
      </c>
      <c r="F6" s="159" t="s">
        <v>118</v>
      </c>
    </row>
    <row r="7" spans="1:9" s="517" customFormat="1" ht="94.5">
      <c r="A7" s="542">
        <v>2</v>
      </c>
      <c r="B7" s="529" t="s">
        <v>5</v>
      </c>
      <c r="C7" s="529" t="s">
        <v>10591</v>
      </c>
      <c r="D7" s="75" t="s">
        <v>10345</v>
      </c>
      <c r="E7" s="541">
        <v>1072452.53</v>
      </c>
      <c r="F7" s="255" t="s">
        <v>118</v>
      </c>
    </row>
    <row r="8" spans="1:9" s="230" customFormat="1" ht="31.5">
      <c r="A8" s="540">
        <v>3</v>
      </c>
      <c r="B8" s="73" t="s">
        <v>7</v>
      </c>
      <c r="C8" s="73" t="s">
        <v>10592</v>
      </c>
      <c r="D8" s="50" t="s">
        <v>9</v>
      </c>
      <c r="E8" s="541">
        <v>70000</v>
      </c>
      <c r="F8" s="159" t="s">
        <v>118</v>
      </c>
    </row>
    <row r="9" spans="1:9" s="230" customFormat="1" ht="31.5">
      <c r="A9" s="540">
        <v>4</v>
      </c>
      <c r="B9" s="73" t="s">
        <v>10</v>
      </c>
      <c r="C9" s="73" t="s">
        <v>10593</v>
      </c>
      <c r="D9" s="50" t="s">
        <v>175</v>
      </c>
      <c r="E9" s="541">
        <v>100000</v>
      </c>
      <c r="F9" s="159" t="s">
        <v>118</v>
      </c>
    </row>
    <row r="10" spans="1:9" s="230" customFormat="1" ht="47.25">
      <c r="A10" s="5">
        <v>5</v>
      </c>
      <c r="B10" s="73" t="s">
        <v>12</v>
      </c>
      <c r="C10" s="73" t="s">
        <v>10594</v>
      </c>
      <c r="D10" s="50" t="s">
        <v>14</v>
      </c>
      <c r="E10" s="541">
        <v>2500000</v>
      </c>
      <c r="F10" s="159" t="s">
        <v>118</v>
      </c>
    </row>
    <row r="11" spans="1:9" s="544" customFormat="1" ht="15.75">
      <c r="A11" s="175"/>
      <c r="B11" s="2215" t="s">
        <v>142</v>
      </c>
      <c r="C11" s="2220"/>
      <c r="D11" s="2216"/>
      <c r="E11" s="100"/>
      <c r="F11" s="253"/>
      <c r="G11" s="543"/>
      <c r="H11" s="543"/>
    </row>
    <row r="12" spans="1:9" s="230" customFormat="1" ht="78.75">
      <c r="A12" s="5">
        <v>6</v>
      </c>
      <c r="B12" s="73" t="s">
        <v>5</v>
      </c>
      <c r="C12" s="73" t="s">
        <v>10595</v>
      </c>
      <c r="D12" s="50" t="s">
        <v>686</v>
      </c>
      <c r="E12" s="541">
        <v>800000</v>
      </c>
      <c r="F12" s="159" t="s">
        <v>118</v>
      </c>
    </row>
    <row r="13" spans="1:9" s="230" customFormat="1" ht="47.25">
      <c r="A13" s="540">
        <v>7</v>
      </c>
      <c r="B13" s="73" t="s">
        <v>12</v>
      </c>
      <c r="C13" s="73" t="s">
        <v>10346</v>
      </c>
      <c r="D13" s="50" t="s">
        <v>14</v>
      </c>
      <c r="E13" s="541">
        <v>1171226.27</v>
      </c>
      <c r="F13" s="159" t="s">
        <v>118</v>
      </c>
      <c r="I13" s="232"/>
    </row>
    <row r="14" spans="1:9" s="230" customFormat="1" ht="63">
      <c r="A14" s="540">
        <v>8</v>
      </c>
      <c r="B14" s="343" t="s">
        <v>360</v>
      </c>
      <c r="C14" s="343" t="s">
        <v>10347</v>
      </c>
      <c r="D14" s="84" t="s">
        <v>6647</v>
      </c>
      <c r="E14" s="541">
        <v>1300000</v>
      </c>
      <c r="F14" s="65" t="s">
        <v>118</v>
      </c>
    </row>
    <row r="15" spans="1:9" s="230" customFormat="1" ht="15.75">
      <c r="A15" s="540"/>
      <c r="B15" s="2599" t="s">
        <v>593</v>
      </c>
      <c r="C15" s="2600"/>
      <c r="D15" s="84"/>
      <c r="E15" s="541"/>
      <c r="F15" s="65"/>
    </row>
    <row r="16" spans="1:9" s="230" customFormat="1" ht="47.25">
      <c r="A16" s="540">
        <v>9</v>
      </c>
      <c r="B16" s="73" t="s">
        <v>39</v>
      </c>
      <c r="C16" s="73" t="s">
        <v>10348</v>
      </c>
      <c r="D16" s="50" t="s">
        <v>40</v>
      </c>
      <c r="E16" s="541">
        <v>17500000</v>
      </c>
      <c r="F16" s="159" t="s">
        <v>118</v>
      </c>
    </row>
    <row r="17" spans="1:6" s="230" customFormat="1" ht="47.25">
      <c r="A17" s="540">
        <v>10</v>
      </c>
      <c r="B17" s="73" t="s">
        <v>596</v>
      </c>
      <c r="C17" s="73" t="s">
        <v>10349</v>
      </c>
      <c r="D17" s="50" t="s">
        <v>40</v>
      </c>
      <c r="E17" s="541">
        <v>10000000</v>
      </c>
      <c r="F17" s="159" t="s">
        <v>118</v>
      </c>
    </row>
    <row r="18" spans="1:6" s="230" customFormat="1" ht="15.75">
      <c r="A18" s="5"/>
      <c r="B18" s="2215" t="s">
        <v>207</v>
      </c>
      <c r="C18" s="2216"/>
      <c r="D18" s="51"/>
      <c r="E18" s="541"/>
      <c r="F18" s="159"/>
    </row>
    <row r="19" spans="1:6" s="230" customFormat="1" ht="63">
      <c r="A19" s="5">
        <v>11</v>
      </c>
      <c r="B19" s="73" t="s">
        <v>195</v>
      </c>
      <c r="C19" s="73" t="s">
        <v>10350</v>
      </c>
      <c r="D19" s="50" t="s">
        <v>196</v>
      </c>
      <c r="E19" s="541">
        <v>5738993.4500000002</v>
      </c>
      <c r="F19" s="159" t="s">
        <v>118</v>
      </c>
    </row>
    <row r="20" spans="1:6" s="230" customFormat="1" ht="15.75">
      <c r="A20" s="540"/>
      <c r="B20" s="2416" t="s">
        <v>555</v>
      </c>
      <c r="C20" s="2418"/>
      <c r="D20" s="50"/>
      <c r="E20" s="541"/>
      <c r="F20" s="159"/>
    </row>
    <row r="21" spans="1:6" s="230" customFormat="1" ht="78.75">
      <c r="A21" s="5">
        <v>12</v>
      </c>
      <c r="B21" s="50" t="s">
        <v>381</v>
      </c>
      <c r="C21" s="73" t="s">
        <v>10353</v>
      </c>
      <c r="D21" s="50" t="s">
        <v>10354</v>
      </c>
      <c r="E21" s="541">
        <v>2180817.5099999998</v>
      </c>
      <c r="F21" s="159" t="s">
        <v>118</v>
      </c>
    </row>
    <row r="22" spans="1:6" s="230" customFormat="1" ht="31.5">
      <c r="A22" s="175"/>
      <c r="B22" s="173" t="s">
        <v>810</v>
      </c>
      <c r="C22" s="173"/>
      <c r="D22" s="173"/>
      <c r="E22" s="541"/>
      <c r="F22" s="159"/>
    </row>
    <row r="23" spans="1:6" s="230" customFormat="1" ht="63">
      <c r="A23" s="540">
        <v>13</v>
      </c>
      <c r="B23" s="529" t="s">
        <v>10355</v>
      </c>
      <c r="C23" s="73" t="s">
        <v>10356</v>
      </c>
      <c r="D23" s="75" t="s">
        <v>10357</v>
      </c>
      <c r="E23" s="541">
        <v>15000000</v>
      </c>
      <c r="F23" s="159" t="s">
        <v>118</v>
      </c>
    </row>
    <row r="24" spans="1:6" s="230" customFormat="1" ht="94.5">
      <c r="A24" s="540">
        <v>14</v>
      </c>
      <c r="B24" s="529" t="s">
        <v>10358</v>
      </c>
      <c r="C24" s="73" t="s">
        <v>10359</v>
      </c>
      <c r="D24" s="75" t="s">
        <v>10596</v>
      </c>
      <c r="E24" s="541">
        <v>2500000</v>
      </c>
      <c r="F24" s="159" t="s">
        <v>118</v>
      </c>
    </row>
    <row r="25" spans="1:6" s="230" customFormat="1" ht="126">
      <c r="A25" s="540">
        <v>15</v>
      </c>
      <c r="B25" s="529" t="s">
        <v>10360</v>
      </c>
      <c r="C25" s="73" t="s">
        <v>10361</v>
      </c>
      <c r="D25" s="50" t="s">
        <v>10597</v>
      </c>
      <c r="E25" s="541">
        <v>7000000</v>
      </c>
      <c r="F25" s="159" t="s">
        <v>118</v>
      </c>
    </row>
    <row r="26" spans="1:6" s="230" customFormat="1" ht="63">
      <c r="A26" s="540">
        <v>16</v>
      </c>
      <c r="B26" s="529" t="s">
        <v>10362</v>
      </c>
      <c r="C26" s="73" t="s">
        <v>10363</v>
      </c>
      <c r="D26" s="75" t="s">
        <v>10598</v>
      </c>
      <c r="E26" s="541">
        <v>2000000</v>
      </c>
      <c r="F26" s="159" t="s">
        <v>118</v>
      </c>
    </row>
    <row r="27" spans="1:6" s="230" customFormat="1" ht="63">
      <c r="A27" s="540">
        <v>17</v>
      </c>
      <c r="B27" s="73" t="s">
        <v>10599</v>
      </c>
      <c r="C27" s="73" t="s">
        <v>10364</v>
      </c>
      <c r="D27" s="50" t="s">
        <v>10600</v>
      </c>
      <c r="E27" s="541">
        <v>1650000</v>
      </c>
      <c r="F27" s="159" t="s">
        <v>118</v>
      </c>
    </row>
    <row r="28" spans="1:6" s="230" customFormat="1" ht="63">
      <c r="A28" s="540">
        <v>18</v>
      </c>
      <c r="B28" s="73" t="s">
        <v>10601</v>
      </c>
      <c r="C28" s="73" t="s">
        <v>10365</v>
      </c>
      <c r="D28" s="50" t="s">
        <v>10602</v>
      </c>
      <c r="E28" s="541">
        <v>1650000</v>
      </c>
      <c r="F28" s="159" t="s">
        <v>118</v>
      </c>
    </row>
    <row r="29" spans="1:6" s="230" customFormat="1" ht="47.25">
      <c r="A29" s="540">
        <v>19</v>
      </c>
      <c r="B29" s="73" t="s">
        <v>10603</v>
      </c>
      <c r="C29" s="73" t="s">
        <v>10366</v>
      </c>
      <c r="D29" s="50" t="s">
        <v>10367</v>
      </c>
      <c r="E29" s="541">
        <v>950000</v>
      </c>
      <c r="F29" s="159" t="s">
        <v>118</v>
      </c>
    </row>
    <row r="30" spans="1:6" s="230" customFormat="1" ht="47.25">
      <c r="A30" s="540">
        <v>20</v>
      </c>
      <c r="B30" s="73" t="s">
        <v>10604</v>
      </c>
      <c r="C30" s="73" t="s">
        <v>10368</v>
      </c>
      <c r="D30" s="50" t="s">
        <v>10367</v>
      </c>
      <c r="E30" s="541">
        <v>950000</v>
      </c>
      <c r="F30" s="159" t="s">
        <v>118</v>
      </c>
    </row>
    <row r="31" spans="1:6" s="230" customFormat="1" ht="63">
      <c r="A31" s="540">
        <v>21</v>
      </c>
      <c r="B31" s="73" t="s">
        <v>10369</v>
      </c>
      <c r="C31" s="73" t="s">
        <v>10370</v>
      </c>
      <c r="D31" s="50" t="s">
        <v>10605</v>
      </c>
      <c r="E31" s="541">
        <v>1700000</v>
      </c>
      <c r="F31" s="159" t="s">
        <v>118</v>
      </c>
    </row>
    <row r="32" spans="1:6" s="230" customFormat="1" ht="15.75">
      <c r="A32" s="540"/>
      <c r="B32" s="2215" t="s">
        <v>535</v>
      </c>
      <c r="C32" s="2216"/>
      <c r="D32" s="50"/>
      <c r="E32" s="541"/>
      <c r="F32" s="159"/>
    </row>
    <row r="33" spans="1:6" s="230" customFormat="1" ht="47.25">
      <c r="A33" s="540">
        <v>22</v>
      </c>
      <c r="B33" s="73" t="s">
        <v>10382</v>
      </c>
      <c r="C33" s="533" t="s">
        <v>10383</v>
      </c>
      <c r="D33" s="50" t="s">
        <v>10384</v>
      </c>
      <c r="E33" s="541">
        <v>3000000</v>
      </c>
      <c r="F33" s="159" t="s">
        <v>4</v>
      </c>
    </row>
    <row r="34" spans="1:6" s="230" customFormat="1" ht="15.75">
      <c r="A34" s="540"/>
      <c r="B34" s="2215" t="s">
        <v>662</v>
      </c>
      <c r="C34" s="2216"/>
      <c r="D34" s="50"/>
      <c r="E34" s="541"/>
      <c r="F34" s="159"/>
    </row>
    <row r="35" spans="1:6" s="230" customFormat="1" ht="47.25">
      <c r="A35" s="540">
        <v>23</v>
      </c>
      <c r="B35" s="73" t="s">
        <v>10385</v>
      </c>
      <c r="C35" s="545" t="s">
        <v>10386</v>
      </c>
      <c r="D35" s="50" t="s">
        <v>10387</v>
      </c>
      <c r="E35" s="541">
        <v>2000000</v>
      </c>
      <c r="F35" s="159" t="s">
        <v>4</v>
      </c>
    </row>
    <row r="36" spans="1:6" s="230" customFormat="1" ht="15.75">
      <c r="A36" s="113"/>
      <c r="B36" s="349" t="s">
        <v>15</v>
      </c>
      <c r="C36" s="73"/>
      <c r="D36" s="50"/>
      <c r="E36" s="539">
        <f>SUM(E6:E35)</f>
        <v>83633489.75999999</v>
      </c>
      <c r="F36" s="546"/>
    </row>
    <row r="37" spans="1:6" ht="88.5" customHeight="1">
      <c r="A37" s="2143" t="s">
        <v>3460</v>
      </c>
      <c r="B37" s="2143"/>
      <c r="C37" s="2143"/>
      <c r="D37" s="2143" t="s">
        <v>172</v>
      </c>
      <c r="E37" s="2143"/>
      <c r="F37" s="2143"/>
    </row>
    <row r="38" spans="1:6" ht="15.75">
      <c r="A38" s="371"/>
      <c r="B38" s="371"/>
      <c r="C38" s="371"/>
      <c r="D38" s="371"/>
      <c r="E38" s="371"/>
      <c r="F38" s="371"/>
    </row>
    <row r="39" spans="1:6" ht="15.75">
      <c r="A39" s="371"/>
      <c r="B39" s="371"/>
      <c r="C39" s="371"/>
      <c r="D39" s="371"/>
      <c r="E39" s="371"/>
      <c r="F39" s="371"/>
    </row>
    <row r="40" spans="1:6" ht="15.75">
      <c r="A40" s="371"/>
      <c r="B40" s="371"/>
      <c r="C40" s="371"/>
      <c r="D40" s="371"/>
      <c r="E40" s="371"/>
      <c r="F40" s="371"/>
    </row>
    <row r="41" spans="1:6" ht="15.75">
      <c r="A41" s="371"/>
      <c r="B41" s="371"/>
      <c r="C41" s="371"/>
      <c r="D41" s="371"/>
      <c r="E41" s="371"/>
      <c r="F41" s="371"/>
    </row>
    <row r="42" spans="1:6" ht="15.75">
      <c r="A42" s="371"/>
      <c r="B42" s="371"/>
      <c r="C42" s="371"/>
      <c r="D42" s="371"/>
      <c r="E42" s="371"/>
      <c r="F42" s="371"/>
    </row>
    <row r="43" spans="1:6" ht="15.75">
      <c r="A43" s="371"/>
      <c r="B43" s="371"/>
      <c r="C43" s="371"/>
      <c r="D43" s="371"/>
      <c r="E43" s="371"/>
      <c r="F43" s="371"/>
    </row>
    <row r="44" spans="1:6" ht="15.75">
      <c r="A44" s="371"/>
      <c r="B44" s="371"/>
      <c r="C44" s="371"/>
      <c r="D44" s="371"/>
      <c r="E44" s="371"/>
      <c r="F44" s="371"/>
    </row>
    <row r="52" spans="1:6" ht="63">
      <c r="A52" s="113">
        <v>20</v>
      </c>
      <c r="B52" s="531" t="s">
        <v>10371</v>
      </c>
      <c r="C52" s="531" t="s">
        <v>10372</v>
      </c>
      <c r="D52" s="289" t="s">
        <v>10373</v>
      </c>
      <c r="E52" s="547">
        <v>1000000</v>
      </c>
      <c r="F52" s="290" t="s">
        <v>118</v>
      </c>
    </row>
    <row r="53" spans="1:6" ht="63">
      <c r="A53" s="548">
        <v>21</v>
      </c>
      <c r="B53" s="530" t="s">
        <v>10374</v>
      </c>
      <c r="C53" s="532" t="s">
        <v>10375</v>
      </c>
      <c r="D53" s="289" t="s">
        <v>10376</v>
      </c>
      <c r="E53" s="547">
        <v>18000000</v>
      </c>
      <c r="F53" s="290" t="s">
        <v>118</v>
      </c>
    </row>
    <row r="54" spans="1:6" ht="47.25">
      <c r="A54" s="548">
        <v>22</v>
      </c>
      <c r="B54" s="531" t="s">
        <v>10377</v>
      </c>
      <c r="C54" s="530" t="s">
        <v>10378</v>
      </c>
      <c r="D54" s="289" t="s">
        <v>10379</v>
      </c>
      <c r="E54" s="547">
        <v>2576568.25</v>
      </c>
      <c r="F54" s="290" t="s">
        <v>4</v>
      </c>
    </row>
    <row r="55" spans="1:6" ht="47.25">
      <c r="A55" s="548">
        <v>23</v>
      </c>
      <c r="B55" s="531" t="s">
        <v>10380</v>
      </c>
      <c r="C55" s="530" t="s">
        <v>10381</v>
      </c>
      <c r="D55" s="289" t="s">
        <v>10379</v>
      </c>
      <c r="E55" s="547">
        <v>1650000</v>
      </c>
      <c r="F55" s="290" t="s">
        <v>4</v>
      </c>
    </row>
    <row r="56" spans="1:6" ht="15.75">
      <c r="A56" s="113"/>
      <c r="B56" s="2416" t="s">
        <v>930</v>
      </c>
      <c r="C56" s="2418"/>
      <c r="D56" s="50"/>
      <c r="E56" s="505"/>
      <c r="F56" s="159"/>
    </row>
    <row r="57" spans="1:6" ht="47.25">
      <c r="A57" s="549">
        <v>28</v>
      </c>
      <c r="B57" s="530" t="s">
        <v>2209</v>
      </c>
      <c r="C57" s="530" t="s">
        <v>10351</v>
      </c>
      <c r="D57" s="538" t="s">
        <v>10352</v>
      </c>
      <c r="E57" s="547">
        <v>2180817.5099999998</v>
      </c>
      <c r="F57" s="290" t="s">
        <v>118</v>
      </c>
    </row>
    <row r="58" spans="1:6">
      <c r="E58" s="550">
        <f>SUM(E52:E57)</f>
        <v>25407385.759999998</v>
      </c>
    </row>
    <row r="61" spans="1:6">
      <c r="E61" s="551">
        <f>E58+E36</f>
        <v>109040875.51999998</v>
      </c>
    </row>
  </sheetData>
  <mergeCells count="13">
    <mergeCell ref="A37:C37"/>
    <mergeCell ref="D37:F37"/>
    <mergeCell ref="B18:C18"/>
    <mergeCell ref="B56:C56"/>
    <mergeCell ref="B20:C20"/>
    <mergeCell ref="B32:C32"/>
    <mergeCell ref="B34:C34"/>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284.xml><?xml version="1.0" encoding="utf-8"?>
<worksheet xmlns="http://schemas.openxmlformats.org/spreadsheetml/2006/main" xmlns:r="http://schemas.openxmlformats.org/officeDocument/2006/relationships">
  <sheetPr>
    <tabColor theme="5" tint="-0.499984740745262"/>
  </sheetPr>
  <dimension ref="A1:H48"/>
  <sheetViews>
    <sheetView topLeftCell="A44" workbookViewId="0">
      <selection activeCell="D46" sqref="D46:F46"/>
    </sheetView>
  </sheetViews>
  <sheetFormatPr defaultRowHeight="15.75"/>
  <cols>
    <col min="1" max="1" width="7.140625" style="89" customWidth="1"/>
    <col min="2" max="2" width="15.85546875" style="89" customWidth="1"/>
    <col min="3" max="3" width="42.42578125" style="89" customWidth="1"/>
    <col min="4" max="4" width="24.7109375" style="89" customWidth="1"/>
    <col min="5" max="5" width="20.28515625" style="739" customWidth="1"/>
    <col min="6" max="6" width="9.7109375" style="89" customWidth="1"/>
    <col min="7" max="7" width="19.5703125" style="734" customWidth="1"/>
    <col min="8" max="8" width="11.85546875" style="89" bestFit="1" customWidth="1"/>
    <col min="9" max="16384" width="9.140625" style="89"/>
  </cols>
  <sheetData>
    <row r="1" spans="1:6" ht="14.25" customHeight="1">
      <c r="A1" s="2149" t="s">
        <v>133</v>
      </c>
      <c r="B1" s="2149"/>
      <c r="C1" s="2149"/>
      <c r="D1" s="2149"/>
      <c r="E1" s="2149"/>
      <c r="F1" s="2149"/>
    </row>
    <row r="2" spans="1:6" ht="14.25" customHeight="1">
      <c r="A2" s="2158" t="s">
        <v>12252</v>
      </c>
      <c r="B2" s="2158"/>
      <c r="C2" s="2158"/>
      <c r="D2" s="2158"/>
      <c r="E2" s="2158"/>
      <c r="F2" s="2158"/>
    </row>
    <row r="3" spans="1:6" ht="14.25" customHeight="1">
      <c r="A3" s="2149" t="s">
        <v>140</v>
      </c>
      <c r="B3" s="2149"/>
      <c r="C3" s="2149"/>
      <c r="D3" s="2149"/>
      <c r="E3" s="2149"/>
      <c r="F3" s="2149"/>
    </row>
    <row r="4" spans="1:6" ht="31.5" customHeight="1">
      <c r="A4" s="130" t="s">
        <v>134</v>
      </c>
      <c r="B4" s="114" t="s">
        <v>1743</v>
      </c>
      <c r="C4" s="114" t="s">
        <v>463</v>
      </c>
      <c r="D4" s="114" t="s">
        <v>1742</v>
      </c>
      <c r="E4" s="611" t="s">
        <v>1741</v>
      </c>
      <c r="F4" s="113" t="s">
        <v>677</v>
      </c>
    </row>
    <row r="5" spans="1:6" ht="15.75" customHeight="1">
      <c r="A5" s="3"/>
      <c r="B5" s="2140" t="s">
        <v>139</v>
      </c>
      <c r="C5" s="2140"/>
      <c r="D5" s="114"/>
      <c r="E5" s="611"/>
      <c r="F5" s="3"/>
    </row>
    <row r="6" spans="1:6" ht="31.5">
      <c r="A6" s="50">
        <v>1</v>
      </c>
      <c r="B6" s="50" t="s">
        <v>1</v>
      </c>
      <c r="C6" s="50" t="s">
        <v>13542</v>
      </c>
      <c r="D6" s="50" t="s">
        <v>239</v>
      </c>
      <c r="E6" s="133">
        <v>2721104</v>
      </c>
      <c r="F6" s="51" t="s">
        <v>118</v>
      </c>
    </row>
    <row r="7" spans="1:6" ht="31.5">
      <c r="A7" s="50">
        <v>2</v>
      </c>
      <c r="B7" s="50" t="s">
        <v>12216</v>
      </c>
      <c r="C7" s="50" t="s">
        <v>13543</v>
      </c>
      <c r="D7" s="50" t="s">
        <v>12217</v>
      </c>
      <c r="E7" s="106">
        <v>38400</v>
      </c>
      <c r="F7" s="51" t="s">
        <v>118</v>
      </c>
    </row>
    <row r="8" spans="1:6" ht="31.5">
      <c r="A8" s="50">
        <v>3</v>
      </c>
      <c r="B8" s="50" t="s">
        <v>12218</v>
      </c>
      <c r="C8" s="50" t="s">
        <v>13544</v>
      </c>
      <c r="D8" s="50" t="s">
        <v>12219</v>
      </c>
      <c r="E8" s="193">
        <v>84600</v>
      </c>
      <c r="F8" s="51" t="s">
        <v>118</v>
      </c>
    </row>
    <row r="9" spans="1:6" ht="94.5">
      <c r="A9" s="50">
        <v>4</v>
      </c>
      <c r="B9" s="50" t="s">
        <v>5</v>
      </c>
      <c r="C9" s="50" t="s">
        <v>13545</v>
      </c>
      <c r="D9" s="50" t="s">
        <v>10345</v>
      </c>
      <c r="E9" s="106">
        <v>1989348.53</v>
      </c>
      <c r="F9" s="51" t="s">
        <v>118</v>
      </c>
    </row>
    <row r="10" spans="1:6" ht="47.25">
      <c r="A10" s="50">
        <v>5</v>
      </c>
      <c r="B10" s="50" t="s">
        <v>12</v>
      </c>
      <c r="C10" s="435" t="s">
        <v>13546</v>
      </c>
      <c r="D10" s="50" t="s">
        <v>14</v>
      </c>
      <c r="E10" s="106">
        <v>1709000</v>
      </c>
      <c r="F10" s="51" t="s">
        <v>118</v>
      </c>
    </row>
    <row r="11" spans="1:6">
      <c r="A11" s="50"/>
      <c r="B11" s="2215" t="s">
        <v>142</v>
      </c>
      <c r="C11" s="2220"/>
      <c r="D11" s="2216"/>
      <c r="E11" s="106"/>
      <c r="F11" s="51"/>
    </row>
    <row r="12" spans="1:6" ht="78.75">
      <c r="A12" s="50">
        <v>6</v>
      </c>
      <c r="B12" s="50" t="s">
        <v>5</v>
      </c>
      <c r="C12" s="435" t="s">
        <v>13547</v>
      </c>
      <c r="D12" s="50" t="s">
        <v>12220</v>
      </c>
      <c r="E12" s="106">
        <v>621226.27</v>
      </c>
      <c r="F12" s="51" t="s">
        <v>118</v>
      </c>
    </row>
    <row r="13" spans="1:6" ht="47.25">
      <c r="A13" s="50">
        <v>7</v>
      </c>
      <c r="B13" s="50" t="s">
        <v>12</v>
      </c>
      <c r="C13" s="50" t="s">
        <v>13548</v>
      </c>
      <c r="D13" s="50" t="s">
        <v>14</v>
      </c>
      <c r="E13" s="106">
        <v>750000</v>
      </c>
      <c r="F13" s="51" t="s">
        <v>118</v>
      </c>
    </row>
    <row r="14" spans="1:6" ht="63">
      <c r="A14" s="50">
        <v>8</v>
      </c>
      <c r="B14" s="50" t="s">
        <v>360</v>
      </c>
      <c r="C14" s="50" t="s">
        <v>13549</v>
      </c>
      <c r="D14" s="50" t="s">
        <v>13572</v>
      </c>
      <c r="E14" s="106">
        <v>1900000</v>
      </c>
      <c r="F14" s="51" t="s">
        <v>118</v>
      </c>
    </row>
    <row r="15" spans="1:6">
      <c r="A15" s="50"/>
      <c r="B15" s="2172" t="s">
        <v>593</v>
      </c>
      <c r="C15" s="2172"/>
      <c r="D15" s="50"/>
      <c r="E15" s="106"/>
      <c r="F15" s="51"/>
    </row>
    <row r="16" spans="1:6" ht="47.25">
      <c r="A16" s="50">
        <v>9</v>
      </c>
      <c r="B16" s="50" t="s">
        <v>39</v>
      </c>
      <c r="C16" s="50" t="s">
        <v>13550</v>
      </c>
      <c r="D16" s="50" t="s">
        <v>8206</v>
      </c>
      <c r="E16" s="189">
        <v>15000000</v>
      </c>
      <c r="F16" s="50" t="s">
        <v>118</v>
      </c>
    </row>
    <row r="17" spans="1:8" ht="47.25">
      <c r="A17" s="50">
        <v>10</v>
      </c>
      <c r="B17" s="50" t="s">
        <v>41</v>
      </c>
      <c r="C17" s="50" t="s">
        <v>13551</v>
      </c>
      <c r="D17" s="50" t="s">
        <v>1446</v>
      </c>
      <c r="E17" s="189">
        <v>12260218.880000001</v>
      </c>
      <c r="F17" s="50" t="s">
        <v>118</v>
      </c>
      <c r="H17" s="735"/>
    </row>
    <row r="18" spans="1:8">
      <c r="A18" s="50"/>
      <c r="B18" s="2172" t="s">
        <v>143</v>
      </c>
      <c r="C18" s="2172"/>
      <c r="D18" s="50"/>
      <c r="E18" s="189"/>
      <c r="F18" s="50"/>
      <c r="H18" s="735"/>
    </row>
    <row r="19" spans="1:8" ht="110.25">
      <c r="A19" s="50">
        <v>11</v>
      </c>
      <c r="B19" s="50" t="s">
        <v>195</v>
      </c>
      <c r="C19" s="50" t="s">
        <v>13552</v>
      </c>
      <c r="D19" s="50" t="s">
        <v>12221</v>
      </c>
      <c r="E19" s="110">
        <v>5738993.4500000002</v>
      </c>
      <c r="F19" s="51" t="s">
        <v>118</v>
      </c>
    </row>
    <row r="20" spans="1:8">
      <c r="A20" s="50"/>
      <c r="B20" s="2172" t="s">
        <v>3680</v>
      </c>
      <c r="C20" s="2172"/>
      <c r="D20" s="50"/>
      <c r="E20" s="110"/>
      <c r="F20" s="51"/>
    </row>
    <row r="21" spans="1:8" ht="126">
      <c r="A21" s="50">
        <v>12</v>
      </c>
      <c r="B21" s="50" t="s">
        <v>12222</v>
      </c>
      <c r="C21" s="50" t="s">
        <v>13553</v>
      </c>
      <c r="D21" s="50" t="s">
        <v>12223</v>
      </c>
      <c r="E21" s="189">
        <v>8000000</v>
      </c>
      <c r="F21" s="50" t="s">
        <v>118</v>
      </c>
    </row>
    <row r="22" spans="1:8">
      <c r="A22" s="50"/>
      <c r="B22" s="2172" t="s">
        <v>555</v>
      </c>
      <c r="C22" s="2172"/>
      <c r="D22" s="50"/>
      <c r="E22" s="189"/>
      <c r="F22" s="50"/>
    </row>
    <row r="23" spans="1:8" ht="94.5">
      <c r="A23" s="50">
        <v>13</v>
      </c>
      <c r="B23" s="50" t="s">
        <v>6027</v>
      </c>
      <c r="C23" s="50" t="s">
        <v>10733</v>
      </c>
      <c r="D23" s="51" t="s">
        <v>24</v>
      </c>
      <c r="E23" s="193">
        <v>2180817.5099999998</v>
      </c>
      <c r="F23" s="51" t="s">
        <v>110</v>
      </c>
    </row>
    <row r="24" spans="1:8">
      <c r="A24" s="50"/>
      <c r="B24" s="2172" t="s">
        <v>930</v>
      </c>
      <c r="C24" s="2172"/>
      <c r="D24" s="51"/>
      <c r="E24" s="193"/>
      <c r="F24" s="51"/>
    </row>
    <row r="25" spans="1:8" ht="393.75">
      <c r="A25" s="50">
        <v>14</v>
      </c>
      <c r="B25" s="51" t="s">
        <v>12224</v>
      </c>
      <c r="C25" s="50" t="s">
        <v>10732</v>
      </c>
      <c r="D25" s="51" t="s">
        <v>12225</v>
      </c>
      <c r="E25" s="193">
        <v>2180817.5099999998</v>
      </c>
      <c r="F25" s="51" t="s">
        <v>110</v>
      </c>
    </row>
    <row r="26" spans="1:8">
      <c r="A26" s="50"/>
      <c r="B26" s="2172" t="s">
        <v>8382</v>
      </c>
      <c r="C26" s="2172"/>
      <c r="D26" s="51"/>
      <c r="E26" s="193"/>
      <c r="F26" s="51"/>
    </row>
    <row r="27" spans="1:8" ht="157.5">
      <c r="A27" s="50">
        <v>15</v>
      </c>
      <c r="B27" s="51" t="s">
        <v>12226</v>
      </c>
      <c r="C27" s="50" t="s">
        <v>13554</v>
      </c>
      <c r="D27" s="50" t="s">
        <v>12227</v>
      </c>
      <c r="E27" s="193">
        <v>6266349.3700000001</v>
      </c>
      <c r="F27" s="50" t="s">
        <v>4</v>
      </c>
    </row>
    <row r="28" spans="1:8" ht="31.5">
      <c r="A28" s="50">
        <v>16</v>
      </c>
      <c r="B28" s="51" t="s">
        <v>12228</v>
      </c>
      <c r="C28" s="50" t="s">
        <v>13555</v>
      </c>
      <c r="D28" s="50" t="s">
        <v>3871</v>
      </c>
      <c r="E28" s="193">
        <v>500000</v>
      </c>
      <c r="F28" s="50" t="s">
        <v>4</v>
      </c>
    </row>
    <row r="29" spans="1:8" ht="157.5">
      <c r="A29" s="50">
        <v>17</v>
      </c>
      <c r="B29" s="51" t="s">
        <v>12229</v>
      </c>
      <c r="C29" s="50" t="s">
        <v>13556</v>
      </c>
      <c r="D29" s="50" t="s">
        <v>12230</v>
      </c>
      <c r="E29" s="193">
        <v>3500000</v>
      </c>
      <c r="F29" s="50" t="s">
        <v>4</v>
      </c>
    </row>
    <row r="30" spans="1:8" ht="31.5">
      <c r="A30" s="50">
        <v>18</v>
      </c>
      <c r="B30" s="51" t="s">
        <v>12231</v>
      </c>
      <c r="C30" s="50" t="s">
        <v>13557</v>
      </c>
      <c r="D30" s="50" t="s">
        <v>12232</v>
      </c>
      <c r="E30" s="193">
        <v>500000</v>
      </c>
      <c r="F30" s="50" t="s">
        <v>4</v>
      </c>
    </row>
    <row r="31" spans="1:8" ht="31.5">
      <c r="A31" s="50">
        <v>19</v>
      </c>
      <c r="B31" s="51" t="s">
        <v>12233</v>
      </c>
      <c r="C31" s="50" t="s">
        <v>13558</v>
      </c>
      <c r="D31" s="50" t="s">
        <v>12232</v>
      </c>
      <c r="E31" s="193">
        <v>500000</v>
      </c>
      <c r="F31" s="50" t="s">
        <v>4</v>
      </c>
    </row>
    <row r="32" spans="1:8" ht="236.25">
      <c r="A32" s="50">
        <v>20</v>
      </c>
      <c r="B32" s="51" t="s">
        <v>12234</v>
      </c>
      <c r="C32" s="50" t="s">
        <v>13559</v>
      </c>
      <c r="D32" s="50" t="s">
        <v>13571</v>
      </c>
      <c r="E32" s="110">
        <v>5000000</v>
      </c>
      <c r="F32" s="50" t="s">
        <v>4</v>
      </c>
    </row>
    <row r="33" spans="1:7" ht="31.5">
      <c r="A33" s="50">
        <v>21</v>
      </c>
      <c r="B33" s="51" t="s">
        <v>12235</v>
      </c>
      <c r="C33" s="50" t="s">
        <v>13560</v>
      </c>
      <c r="D33" s="50" t="s">
        <v>3871</v>
      </c>
      <c r="E33" s="193">
        <v>500000</v>
      </c>
      <c r="F33" s="50" t="s">
        <v>4</v>
      </c>
    </row>
    <row r="34" spans="1:7" ht="78.75">
      <c r="A34" s="50">
        <v>22</v>
      </c>
      <c r="B34" s="51" t="s">
        <v>12236</v>
      </c>
      <c r="C34" s="50" t="s">
        <v>13561</v>
      </c>
      <c r="D34" s="50" t="s">
        <v>12237</v>
      </c>
      <c r="E34" s="110">
        <v>2000000</v>
      </c>
      <c r="F34" s="50" t="s">
        <v>4</v>
      </c>
    </row>
    <row r="35" spans="1:7" ht="141.75">
      <c r="A35" s="50">
        <v>23</v>
      </c>
      <c r="B35" s="51" t="s">
        <v>12238</v>
      </c>
      <c r="C35" s="50" t="s">
        <v>13562</v>
      </c>
      <c r="D35" s="159" t="s">
        <v>12239</v>
      </c>
      <c r="E35" s="110">
        <v>5500000</v>
      </c>
      <c r="F35" s="50" t="s">
        <v>4</v>
      </c>
    </row>
    <row r="36" spans="1:7" ht="94.5">
      <c r="A36" s="50">
        <v>24</v>
      </c>
      <c r="B36" s="51" t="s">
        <v>12240</v>
      </c>
      <c r="C36" s="50" t="s">
        <v>13563</v>
      </c>
      <c r="D36" s="159" t="s">
        <v>12241</v>
      </c>
      <c r="E36" s="193">
        <v>1000000</v>
      </c>
      <c r="F36" s="50" t="s">
        <v>4</v>
      </c>
    </row>
    <row r="37" spans="1:7" ht="110.25">
      <c r="A37" s="50">
        <v>25</v>
      </c>
      <c r="B37" s="50" t="s">
        <v>13573</v>
      </c>
      <c r="C37" s="50" t="s">
        <v>13564</v>
      </c>
      <c r="D37" s="50" t="s">
        <v>13574</v>
      </c>
      <c r="E37" s="189">
        <v>10000000</v>
      </c>
      <c r="F37" s="50" t="s">
        <v>8638</v>
      </c>
    </row>
    <row r="38" spans="1:7" ht="141.75">
      <c r="A38" s="50">
        <v>26</v>
      </c>
      <c r="B38" s="50" t="s">
        <v>13575</v>
      </c>
      <c r="C38" s="50" t="s">
        <v>13565</v>
      </c>
      <c r="D38" s="50" t="s">
        <v>12242</v>
      </c>
      <c r="E38" s="189">
        <v>7000000</v>
      </c>
      <c r="F38" s="50" t="s">
        <v>4</v>
      </c>
    </row>
    <row r="39" spans="1:7">
      <c r="A39" s="50"/>
      <c r="B39" s="2172" t="s">
        <v>662</v>
      </c>
      <c r="C39" s="2172"/>
      <c r="D39" s="50"/>
      <c r="E39" s="189"/>
      <c r="F39" s="50"/>
    </row>
    <row r="40" spans="1:7" ht="141.75">
      <c r="A40" s="50">
        <v>27</v>
      </c>
      <c r="B40" s="50" t="s">
        <v>12243</v>
      </c>
      <c r="C40" s="50" t="s">
        <v>13566</v>
      </c>
      <c r="D40" s="51" t="s">
        <v>12244</v>
      </c>
      <c r="E40" s="193">
        <v>4100000</v>
      </c>
      <c r="F40" s="51" t="s">
        <v>4</v>
      </c>
    </row>
    <row r="41" spans="1:7" ht="220.5">
      <c r="A41" s="50">
        <v>28</v>
      </c>
      <c r="B41" s="50" t="s">
        <v>12245</v>
      </c>
      <c r="C41" s="50" t="s">
        <v>13570</v>
      </c>
      <c r="D41" s="51" t="s">
        <v>13576</v>
      </c>
      <c r="E41" s="193">
        <v>1200000</v>
      </c>
      <c r="F41" s="51" t="s">
        <v>4</v>
      </c>
    </row>
    <row r="42" spans="1:7" ht="94.5">
      <c r="A42" s="50">
        <v>29</v>
      </c>
      <c r="B42" s="50" t="s">
        <v>12246</v>
      </c>
      <c r="C42" s="50" t="s">
        <v>13567</v>
      </c>
      <c r="D42" s="51" t="s">
        <v>12247</v>
      </c>
      <c r="E42" s="193">
        <v>5000000</v>
      </c>
      <c r="F42" s="51" t="s">
        <v>4</v>
      </c>
    </row>
    <row r="43" spans="1:7" ht="78.75">
      <c r="A43" s="50">
        <v>30</v>
      </c>
      <c r="B43" s="50" t="s">
        <v>12248</v>
      </c>
      <c r="C43" s="50" t="s">
        <v>13568</v>
      </c>
      <c r="D43" s="51" t="s">
        <v>12249</v>
      </c>
      <c r="E43" s="193">
        <v>800000</v>
      </c>
      <c r="F43" s="51" t="s">
        <v>4</v>
      </c>
    </row>
    <row r="44" spans="1:7" ht="78.75">
      <c r="A44" s="50">
        <v>31</v>
      </c>
      <c r="B44" s="50" t="s">
        <v>12250</v>
      </c>
      <c r="C44" s="50" t="s">
        <v>13569</v>
      </c>
      <c r="D44" s="50" t="s">
        <v>12251</v>
      </c>
      <c r="E44" s="106">
        <v>500000</v>
      </c>
      <c r="F44" s="50" t="s">
        <v>4</v>
      </c>
    </row>
    <row r="45" spans="1:7" ht="21" customHeight="1">
      <c r="A45" s="95"/>
      <c r="B45" s="50"/>
      <c r="C45" s="582" t="s">
        <v>15</v>
      </c>
      <c r="D45" s="279"/>
      <c r="E45" s="295">
        <f>SUM(E6:E44)</f>
        <v>109040875.52</v>
      </c>
      <c r="F45" s="736"/>
      <c r="G45" s="89"/>
    </row>
    <row r="46" spans="1:7" ht="96" customHeight="1">
      <c r="A46" s="2143" t="s">
        <v>3460</v>
      </c>
      <c r="B46" s="2143"/>
      <c r="C46" s="2143"/>
      <c r="D46" s="2143" t="s">
        <v>172</v>
      </c>
      <c r="E46" s="2143"/>
      <c r="F46" s="2143"/>
    </row>
    <row r="47" spans="1:7" ht="57.75" customHeight="1"/>
    <row r="48" spans="1:7" ht="49.5" customHeight="1"/>
  </sheetData>
  <mergeCells count="14">
    <mergeCell ref="A46:C46"/>
    <mergeCell ref="D46:F46"/>
    <mergeCell ref="B26:C26"/>
    <mergeCell ref="B39:C39"/>
    <mergeCell ref="B15:C15"/>
    <mergeCell ref="B18:C18"/>
    <mergeCell ref="B20:C20"/>
    <mergeCell ref="B22:C22"/>
    <mergeCell ref="B24:C24"/>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285.xml><?xml version="1.0" encoding="utf-8"?>
<worksheet xmlns="http://schemas.openxmlformats.org/spreadsheetml/2006/main" xmlns:r="http://schemas.openxmlformats.org/officeDocument/2006/relationships">
  <sheetPr>
    <tabColor theme="5" tint="-0.499984740745262"/>
  </sheetPr>
  <dimension ref="A1:I44"/>
  <sheetViews>
    <sheetView topLeftCell="A16" workbookViewId="0">
      <selection activeCell="E19" sqref="E19"/>
    </sheetView>
  </sheetViews>
  <sheetFormatPr defaultRowHeight="15"/>
  <cols>
    <col min="1" max="1" width="7.85546875" style="2" customWidth="1"/>
    <col min="2" max="2" width="15.42578125" style="2" customWidth="1"/>
    <col min="3" max="3" width="43.140625" style="2" customWidth="1"/>
    <col min="4" max="4" width="24.7109375" style="2" customWidth="1"/>
    <col min="5" max="5" width="20.28515625" style="237" customWidth="1"/>
    <col min="6" max="6" width="10.5703125" style="537" customWidth="1"/>
    <col min="7" max="8" width="9.140625" style="2"/>
    <col min="9" max="9" width="23.7109375" style="2" customWidth="1"/>
    <col min="10" max="16384" width="9.140625" style="2"/>
  </cols>
  <sheetData>
    <row r="1" spans="1:6" s="759" customFormat="1" ht="15.75">
      <c r="A1" s="2197" t="s">
        <v>133</v>
      </c>
      <c r="B1" s="2197"/>
      <c r="C1" s="2197"/>
      <c r="D1" s="2197"/>
      <c r="E1" s="2197"/>
      <c r="F1" s="2197"/>
    </row>
    <row r="2" spans="1:6" s="759" customFormat="1" ht="15.75">
      <c r="A2" s="2197" t="s">
        <v>12403</v>
      </c>
      <c r="B2" s="2197"/>
      <c r="C2" s="2197"/>
      <c r="D2" s="2197"/>
      <c r="E2" s="2197"/>
      <c r="F2" s="2197"/>
    </row>
    <row r="3" spans="1:6" s="759" customFormat="1" ht="15.75">
      <c r="A3" s="2197" t="s">
        <v>140</v>
      </c>
      <c r="B3" s="2197"/>
      <c r="C3" s="2197"/>
      <c r="D3" s="2197"/>
      <c r="E3" s="2197"/>
      <c r="F3" s="2197"/>
    </row>
    <row r="4" spans="1:6" s="759" customFormat="1" ht="19.5" customHeight="1">
      <c r="A4" s="614" t="s">
        <v>134</v>
      </c>
      <c r="B4" s="470" t="s">
        <v>135</v>
      </c>
      <c r="C4" s="470" t="s">
        <v>0</v>
      </c>
      <c r="D4" s="470" t="s">
        <v>136</v>
      </c>
      <c r="E4" s="611" t="s">
        <v>1300</v>
      </c>
      <c r="F4" s="172" t="s">
        <v>138</v>
      </c>
    </row>
    <row r="5" spans="1:6" s="737" customFormat="1" ht="15.75">
      <c r="A5" s="51"/>
      <c r="B5" s="2227" t="s">
        <v>139</v>
      </c>
      <c r="C5" s="2227"/>
      <c r="D5" s="51"/>
      <c r="E5" s="110"/>
      <c r="F5" s="160"/>
    </row>
    <row r="6" spans="1:6" ht="31.5">
      <c r="A6" s="60">
        <v>1</v>
      </c>
      <c r="B6" s="60" t="s">
        <v>789</v>
      </c>
      <c r="C6" s="50" t="s">
        <v>12404</v>
      </c>
      <c r="D6" s="107" t="s">
        <v>3</v>
      </c>
      <c r="E6" s="106">
        <v>800000</v>
      </c>
      <c r="F6" s="119" t="s">
        <v>118</v>
      </c>
    </row>
    <row r="7" spans="1:6" ht="78.75">
      <c r="A7" s="60">
        <v>2</v>
      </c>
      <c r="B7" s="60" t="s">
        <v>5</v>
      </c>
      <c r="C7" s="50" t="s">
        <v>12405</v>
      </c>
      <c r="D7" s="107" t="s">
        <v>12406</v>
      </c>
      <c r="E7" s="106">
        <v>2172452</v>
      </c>
      <c r="F7" s="119" t="s">
        <v>118</v>
      </c>
    </row>
    <row r="8" spans="1:6" ht="31.5">
      <c r="A8" s="60">
        <v>3</v>
      </c>
      <c r="B8" s="60" t="s">
        <v>10</v>
      </c>
      <c r="C8" s="50" t="s">
        <v>12407</v>
      </c>
      <c r="D8" s="107" t="s">
        <v>580</v>
      </c>
      <c r="E8" s="106">
        <v>70000</v>
      </c>
      <c r="F8" s="119" t="s">
        <v>118</v>
      </c>
    </row>
    <row r="9" spans="1:6" ht="47.25">
      <c r="A9" s="60">
        <v>4</v>
      </c>
      <c r="B9" s="60" t="s">
        <v>12</v>
      </c>
      <c r="C9" s="50" t="s">
        <v>12408</v>
      </c>
      <c r="D9" s="107" t="s">
        <v>12409</v>
      </c>
      <c r="E9" s="106">
        <v>3500000</v>
      </c>
      <c r="F9" s="119" t="s">
        <v>118</v>
      </c>
    </row>
    <row r="10" spans="1:6" ht="15.75" customHeight="1">
      <c r="A10" s="60"/>
      <c r="B10" s="2145" t="s">
        <v>12410</v>
      </c>
      <c r="C10" s="2179"/>
      <c r="D10" s="2146"/>
      <c r="E10" s="106"/>
      <c r="F10" s="119"/>
    </row>
    <row r="11" spans="1:6" ht="47.25">
      <c r="A11" s="60">
        <v>5</v>
      </c>
      <c r="B11" s="60" t="s">
        <v>12</v>
      </c>
      <c r="C11" s="50" t="s">
        <v>12411</v>
      </c>
      <c r="D11" s="107" t="s">
        <v>12409</v>
      </c>
      <c r="E11" s="106">
        <v>1771226.2</v>
      </c>
      <c r="F11" s="119" t="s">
        <v>118</v>
      </c>
    </row>
    <row r="12" spans="1:6" ht="63">
      <c r="A12" s="60">
        <v>6</v>
      </c>
      <c r="B12" s="60" t="s">
        <v>1496</v>
      </c>
      <c r="C12" s="50" t="s">
        <v>12412</v>
      </c>
      <c r="D12" s="107" t="s">
        <v>12413</v>
      </c>
      <c r="E12" s="106">
        <v>1500000</v>
      </c>
      <c r="F12" s="119" t="s">
        <v>118</v>
      </c>
    </row>
    <row r="13" spans="1:6" ht="15.75">
      <c r="A13" s="60"/>
      <c r="B13" s="2285" t="s">
        <v>593</v>
      </c>
      <c r="C13" s="2601"/>
      <c r="D13" s="60"/>
      <c r="E13" s="106"/>
      <c r="F13" s="119"/>
    </row>
    <row r="14" spans="1:6" ht="47.25">
      <c r="A14" s="60">
        <v>7</v>
      </c>
      <c r="B14" s="60" t="s">
        <v>7787</v>
      </c>
      <c r="C14" s="50" t="s">
        <v>12414</v>
      </c>
      <c r="D14" s="60" t="s">
        <v>12415</v>
      </c>
      <c r="E14" s="106">
        <v>15000000</v>
      </c>
      <c r="F14" s="119" t="s">
        <v>118</v>
      </c>
    </row>
    <row r="15" spans="1:6" ht="47.25">
      <c r="A15" s="60">
        <v>8</v>
      </c>
      <c r="B15" s="60" t="s">
        <v>3454</v>
      </c>
      <c r="C15" s="50" t="s">
        <v>12416</v>
      </c>
      <c r="D15" s="60" t="s">
        <v>12417</v>
      </c>
      <c r="E15" s="106">
        <v>12260218.869999999</v>
      </c>
      <c r="F15" s="119" t="s">
        <v>118</v>
      </c>
    </row>
    <row r="16" spans="1:6" ht="15.75">
      <c r="A16" s="60"/>
      <c r="B16" s="2285" t="s">
        <v>143</v>
      </c>
      <c r="C16" s="2601"/>
      <c r="D16" s="60"/>
      <c r="E16" s="106"/>
      <c r="F16" s="119"/>
    </row>
    <row r="17" spans="1:9" ht="78.75">
      <c r="A17" s="60">
        <v>9</v>
      </c>
      <c r="B17" s="60" t="s">
        <v>195</v>
      </c>
      <c r="C17" s="50" t="s">
        <v>12418</v>
      </c>
      <c r="D17" s="107" t="s">
        <v>12419</v>
      </c>
      <c r="E17" s="106">
        <v>5738993.4500000002</v>
      </c>
      <c r="F17" s="119" t="s">
        <v>4</v>
      </c>
    </row>
    <row r="18" spans="1:9" ht="15.75">
      <c r="A18" s="60"/>
      <c r="B18" s="2285" t="s">
        <v>1435</v>
      </c>
      <c r="C18" s="2601"/>
      <c r="D18" s="60"/>
      <c r="E18" s="106"/>
      <c r="F18" s="119"/>
    </row>
    <row r="19" spans="1:9" ht="409.5">
      <c r="A19" s="60">
        <v>10</v>
      </c>
      <c r="B19" s="60" t="s">
        <v>8214</v>
      </c>
      <c r="C19" s="50" t="s">
        <v>12420</v>
      </c>
      <c r="D19" s="50" t="s">
        <v>12421</v>
      </c>
      <c r="E19" s="106">
        <v>2163992.5</v>
      </c>
      <c r="F19" s="119" t="s">
        <v>4</v>
      </c>
    </row>
    <row r="20" spans="1:9" ht="15.75">
      <c r="A20" s="60"/>
      <c r="B20" s="2285" t="s">
        <v>2271</v>
      </c>
      <c r="C20" s="2601"/>
      <c r="D20" s="107"/>
      <c r="E20" s="106"/>
      <c r="F20" s="119"/>
    </row>
    <row r="21" spans="1:9" ht="78.75">
      <c r="A21" s="60">
        <v>11</v>
      </c>
      <c r="B21" s="60" t="s">
        <v>6652</v>
      </c>
      <c r="C21" s="50" t="s">
        <v>12422</v>
      </c>
      <c r="D21" s="60" t="s">
        <v>12423</v>
      </c>
      <c r="E21" s="106">
        <v>2163992.5</v>
      </c>
      <c r="F21" s="119" t="s">
        <v>4</v>
      </c>
    </row>
    <row r="22" spans="1:9" ht="15.75">
      <c r="A22" s="60"/>
      <c r="B22" s="2285" t="s">
        <v>480</v>
      </c>
      <c r="C22" s="2285"/>
      <c r="D22" s="107"/>
      <c r="E22" s="106"/>
      <c r="F22" s="119"/>
    </row>
    <row r="23" spans="1:9" ht="31.5">
      <c r="A23" s="60">
        <v>12</v>
      </c>
      <c r="B23" s="60" t="s">
        <v>13794</v>
      </c>
      <c r="C23" s="50" t="s">
        <v>12429</v>
      </c>
      <c r="D23" s="60" t="s">
        <v>12430</v>
      </c>
      <c r="E23" s="106">
        <v>2500000</v>
      </c>
      <c r="F23" s="119" t="s">
        <v>4</v>
      </c>
    </row>
    <row r="24" spans="1:9" ht="31.5">
      <c r="A24" s="60">
        <v>13</v>
      </c>
      <c r="B24" s="60" t="s">
        <v>12431</v>
      </c>
      <c r="C24" s="50" t="s">
        <v>12432</v>
      </c>
      <c r="D24" s="60" t="s">
        <v>12433</v>
      </c>
      <c r="E24" s="106">
        <v>1500000</v>
      </c>
      <c r="F24" s="119" t="s">
        <v>4</v>
      </c>
    </row>
    <row r="25" spans="1:9" ht="47.25">
      <c r="A25" s="60">
        <v>14</v>
      </c>
      <c r="B25" s="60" t="s">
        <v>12434</v>
      </c>
      <c r="C25" s="50" t="s">
        <v>12435</v>
      </c>
      <c r="D25" s="51" t="s">
        <v>12436</v>
      </c>
      <c r="E25" s="106">
        <v>500000</v>
      </c>
      <c r="F25" s="119" t="s">
        <v>4</v>
      </c>
    </row>
    <row r="26" spans="1:9" ht="31.5">
      <c r="A26" s="60">
        <v>15</v>
      </c>
      <c r="B26" s="60" t="s">
        <v>12437</v>
      </c>
      <c r="C26" s="50" t="s">
        <v>12438</v>
      </c>
      <c r="D26" s="60" t="s">
        <v>12439</v>
      </c>
      <c r="E26" s="106">
        <v>12000000</v>
      </c>
      <c r="F26" s="119" t="s">
        <v>4</v>
      </c>
    </row>
    <row r="27" spans="1:9" ht="47.25">
      <c r="A27" s="60">
        <v>16</v>
      </c>
      <c r="B27" s="60" t="s">
        <v>12440</v>
      </c>
      <c r="C27" s="50" t="s">
        <v>12441</v>
      </c>
      <c r="D27" s="60" t="s">
        <v>12442</v>
      </c>
      <c r="E27" s="106">
        <v>7100000</v>
      </c>
      <c r="F27" s="119" t="s">
        <v>4</v>
      </c>
    </row>
    <row r="28" spans="1:9" s="363" customFormat="1" ht="15.75">
      <c r="A28" s="60"/>
      <c r="B28" s="2285" t="s">
        <v>204</v>
      </c>
      <c r="C28" s="2601"/>
      <c r="D28" s="2601"/>
      <c r="E28" s="295">
        <f>SUM(E6:E27)</f>
        <v>70740875.520000011</v>
      </c>
      <c r="F28" s="385"/>
    </row>
    <row r="29" spans="1:9" s="737" customFormat="1" ht="107.25" customHeight="1">
      <c r="A29" s="2143" t="s">
        <v>1391</v>
      </c>
      <c r="B29" s="2143"/>
      <c r="C29" s="2143"/>
      <c r="D29" s="2143" t="s">
        <v>1392</v>
      </c>
      <c r="E29" s="2143"/>
      <c r="F29" s="2143"/>
      <c r="I29" s="737" t="s">
        <v>1584</v>
      </c>
    </row>
    <row r="37" spans="1:6" ht="63">
      <c r="A37" s="289">
        <v>12</v>
      </c>
      <c r="B37" s="289" t="s">
        <v>12424</v>
      </c>
      <c r="C37" s="289" t="s">
        <v>12425</v>
      </c>
      <c r="D37" s="289" t="s">
        <v>12426</v>
      </c>
      <c r="E37" s="106">
        <v>16100000</v>
      </c>
      <c r="F37" s="758" t="s">
        <v>4</v>
      </c>
    </row>
    <row r="38" spans="1:6" ht="63">
      <c r="A38" s="289">
        <v>13</v>
      </c>
      <c r="B38" s="289" t="s">
        <v>12427</v>
      </c>
      <c r="C38" s="289" t="s">
        <v>12428</v>
      </c>
      <c r="D38" s="289" t="s">
        <v>12426</v>
      </c>
      <c r="E38" s="106">
        <v>16100000</v>
      </c>
      <c r="F38" s="758" t="s">
        <v>4</v>
      </c>
    </row>
    <row r="39" spans="1:6" ht="47.25">
      <c r="A39" s="289">
        <v>19</v>
      </c>
      <c r="B39" s="289" t="s">
        <v>12443</v>
      </c>
      <c r="C39" s="289" t="s">
        <v>12444</v>
      </c>
      <c r="D39" s="289" t="s">
        <v>12445</v>
      </c>
      <c r="E39" s="106">
        <v>6100000</v>
      </c>
      <c r="F39" s="758" t="s">
        <v>4</v>
      </c>
    </row>
    <row r="40" spans="1:6">
      <c r="E40" s="237">
        <f>SUM(E37:E39)</f>
        <v>38300000</v>
      </c>
    </row>
    <row r="44" spans="1:6">
      <c r="E44" s="237">
        <f>E40+E28</f>
        <v>109040875.52000001</v>
      </c>
    </row>
  </sheetData>
  <mergeCells count="13">
    <mergeCell ref="A29:C29"/>
    <mergeCell ref="D29:F29"/>
    <mergeCell ref="B16:C16"/>
    <mergeCell ref="B18:C18"/>
    <mergeCell ref="B20:C20"/>
    <mergeCell ref="B22:C22"/>
    <mergeCell ref="B28:D28"/>
    <mergeCell ref="A1:F1"/>
    <mergeCell ref="A2:F2"/>
    <mergeCell ref="A3:F3"/>
    <mergeCell ref="B5:C5"/>
    <mergeCell ref="B13:C13"/>
    <mergeCell ref="B10:D10"/>
  </mergeCells>
  <pageMargins left="0.7" right="0.7" top="0.75" bottom="0.75" header="0.3" footer="0.3"/>
  <pageSetup orientation="landscape" r:id="rId1"/>
  <headerFooter>
    <oddFooter>Page &amp;P of &amp;N</oddFooter>
  </headerFooter>
</worksheet>
</file>

<file path=xl/worksheets/sheet286.xml><?xml version="1.0" encoding="utf-8"?>
<worksheet xmlns="http://schemas.openxmlformats.org/spreadsheetml/2006/main" xmlns:r="http://schemas.openxmlformats.org/officeDocument/2006/relationships">
  <sheetPr>
    <tabColor theme="5" tint="-0.499984740745262"/>
  </sheetPr>
  <dimension ref="A1:F68"/>
  <sheetViews>
    <sheetView topLeftCell="A15" workbookViewId="0">
      <selection activeCell="B18" sqref="B18"/>
    </sheetView>
  </sheetViews>
  <sheetFormatPr defaultRowHeight="15"/>
  <cols>
    <col min="1" max="1" width="7.28515625" style="585" customWidth="1"/>
    <col min="2" max="2" width="14.140625" style="585" customWidth="1"/>
    <col min="3" max="3" width="42.28515625" style="585" customWidth="1"/>
    <col min="4" max="4" width="26" style="585" customWidth="1"/>
    <col min="5" max="5" width="21.28515625" style="225" customWidth="1"/>
    <col min="6" max="6" width="9.85546875" style="585" customWidth="1"/>
    <col min="7" max="16384" width="9.140625" style="585"/>
  </cols>
  <sheetData>
    <row r="1" spans="1:6" ht="15.75">
      <c r="A1" s="2149" t="s">
        <v>133</v>
      </c>
      <c r="B1" s="2149"/>
      <c r="C1" s="2149"/>
      <c r="D1" s="2149"/>
      <c r="E1" s="2149"/>
      <c r="F1" s="2149"/>
    </row>
    <row r="2" spans="1:6" ht="15.75">
      <c r="A2" s="2149" t="s">
        <v>8062</v>
      </c>
      <c r="B2" s="2149"/>
      <c r="C2" s="2149"/>
      <c r="D2" s="2149"/>
      <c r="E2" s="2149"/>
      <c r="F2" s="2149"/>
    </row>
    <row r="3" spans="1:6" ht="15.75">
      <c r="A3" s="2149" t="s">
        <v>6436</v>
      </c>
      <c r="B3" s="2149"/>
      <c r="C3" s="2149"/>
      <c r="D3" s="2149"/>
      <c r="E3" s="2149"/>
      <c r="F3" s="2149"/>
    </row>
    <row r="4" spans="1:6" ht="31.5">
      <c r="A4" s="212" t="s">
        <v>134</v>
      </c>
      <c r="B4" s="114" t="s">
        <v>135</v>
      </c>
      <c r="C4" s="114" t="s">
        <v>0</v>
      </c>
      <c r="D4" s="114" t="s">
        <v>136</v>
      </c>
      <c r="E4" s="39" t="s">
        <v>137</v>
      </c>
      <c r="F4" s="82" t="s">
        <v>138</v>
      </c>
    </row>
    <row r="5" spans="1:6" ht="15.75">
      <c r="A5" s="100"/>
      <c r="B5" s="2152" t="s">
        <v>139</v>
      </c>
      <c r="C5" s="2225"/>
      <c r="D5" s="2153"/>
      <c r="E5" s="4"/>
      <c r="F5" s="114"/>
    </row>
    <row r="6" spans="1:6" ht="47.25">
      <c r="A6" s="60">
        <v>1</v>
      </c>
      <c r="B6" s="60" t="s">
        <v>1</v>
      </c>
      <c r="C6" s="60" t="s">
        <v>8063</v>
      </c>
      <c r="D6" s="60" t="s">
        <v>8064</v>
      </c>
      <c r="E6" s="193">
        <v>2947560</v>
      </c>
      <c r="F6" s="107" t="s">
        <v>118</v>
      </c>
    </row>
    <row r="7" spans="1:6" ht="31.5">
      <c r="A7" s="60">
        <v>2</v>
      </c>
      <c r="B7" s="60" t="s">
        <v>10</v>
      </c>
      <c r="C7" s="60" t="s">
        <v>8065</v>
      </c>
      <c r="D7" s="60" t="s">
        <v>794</v>
      </c>
      <c r="E7" s="106">
        <v>69600</v>
      </c>
      <c r="F7" s="107" t="s">
        <v>110</v>
      </c>
    </row>
    <row r="8" spans="1:6" ht="31.5">
      <c r="A8" s="60">
        <v>3</v>
      </c>
      <c r="B8" s="60" t="s">
        <v>7</v>
      </c>
      <c r="C8" s="60" t="s">
        <v>8066</v>
      </c>
      <c r="D8" s="60" t="s">
        <v>580</v>
      </c>
      <c r="E8" s="106">
        <v>33600</v>
      </c>
      <c r="F8" s="107" t="s">
        <v>110</v>
      </c>
    </row>
    <row r="9" spans="1:6" ht="94.5">
      <c r="A9" s="60">
        <v>4</v>
      </c>
      <c r="B9" s="60" t="s">
        <v>5</v>
      </c>
      <c r="C9" s="60" t="s">
        <v>8067</v>
      </c>
      <c r="D9" s="60" t="s">
        <v>8068</v>
      </c>
      <c r="E9" s="106">
        <v>2251692.5299999998</v>
      </c>
      <c r="F9" s="107" t="s">
        <v>118</v>
      </c>
    </row>
    <row r="10" spans="1:6" ht="47.25">
      <c r="A10" s="60">
        <v>5</v>
      </c>
      <c r="B10" s="60" t="s">
        <v>12</v>
      </c>
      <c r="C10" s="60" t="s">
        <v>8069</v>
      </c>
      <c r="D10" s="60" t="s">
        <v>14</v>
      </c>
      <c r="E10" s="106">
        <v>1240000</v>
      </c>
      <c r="F10" s="107" t="s">
        <v>118</v>
      </c>
    </row>
    <row r="11" spans="1:6" ht="15.75">
      <c r="A11" s="60"/>
      <c r="B11" s="2145" t="s">
        <v>142</v>
      </c>
      <c r="C11" s="2179"/>
      <c r="D11" s="2146"/>
      <c r="E11" s="106"/>
      <c r="F11" s="107"/>
    </row>
    <row r="12" spans="1:6" ht="78.75">
      <c r="A12" s="60">
        <v>6</v>
      </c>
      <c r="B12" s="60" t="s">
        <v>5</v>
      </c>
      <c r="C12" s="60" t="s">
        <v>8070</v>
      </c>
      <c r="D12" s="60" t="s">
        <v>686</v>
      </c>
      <c r="E12" s="110">
        <v>971226.27</v>
      </c>
      <c r="F12" s="107" t="s">
        <v>118</v>
      </c>
    </row>
    <row r="13" spans="1:6" ht="47.25">
      <c r="A13" s="60">
        <v>7</v>
      </c>
      <c r="B13" s="60" t="s">
        <v>12</v>
      </c>
      <c r="C13" s="60" t="s">
        <v>8071</v>
      </c>
      <c r="D13" s="60" t="s">
        <v>14</v>
      </c>
      <c r="E13" s="106">
        <v>1100000</v>
      </c>
      <c r="F13" s="107" t="s">
        <v>118</v>
      </c>
    </row>
    <row r="14" spans="1:6" ht="63">
      <c r="A14" s="60">
        <v>8</v>
      </c>
      <c r="B14" s="60" t="s">
        <v>360</v>
      </c>
      <c r="C14" s="60" t="s">
        <v>8072</v>
      </c>
      <c r="D14" s="60" t="s">
        <v>6647</v>
      </c>
      <c r="E14" s="106">
        <v>1200000</v>
      </c>
      <c r="F14" s="107" t="s">
        <v>118</v>
      </c>
    </row>
    <row r="15" spans="1:6" ht="15.75">
      <c r="A15" s="60"/>
      <c r="B15" s="2158" t="s">
        <v>593</v>
      </c>
      <c r="C15" s="2182"/>
      <c r="D15" s="60"/>
      <c r="E15" s="106"/>
      <c r="F15" s="107"/>
    </row>
    <row r="16" spans="1:6" ht="47.25">
      <c r="A16" s="60">
        <v>9</v>
      </c>
      <c r="B16" s="60" t="s">
        <v>39</v>
      </c>
      <c r="C16" s="60" t="s">
        <v>8073</v>
      </c>
      <c r="D16" s="60" t="s">
        <v>40</v>
      </c>
      <c r="E16" s="106">
        <v>12000000</v>
      </c>
      <c r="F16" s="60" t="s">
        <v>118</v>
      </c>
    </row>
    <row r="17" spans="1:6" ht="126">
      <c r="A17" s="60">
        <v>10</v>
      </c>
      <c r="B17" s="60" t="s">
        <v>8074</v>
      </c>
      <c r="C17" s="60" t="s">
        <v>8075</v>
      </c>
      <c r="D17" s="60" t="s">
        <v>40</v>
      </c>
      <c r="E17" s="106">
        <v>18800000</v>
      </c>
      <c r="F17" s="60" t="s">
        <v>118</v>
      </c>
    </row>
    <row r="18" spans="1:6" ht="63">
      <c r="A18" s="60">
        <v>11</v>
      </c>
      <c r="B18" s="60" t="s">
        <v>8076</v>
      </c>
      <c r="C18" s="60" t="s">
        <v>8077</v>
      </c>
      <c r="D18" s="60" t="s">
        <v>8078</v>
      </c>
      <c r="E18" s="106">
        <v>1200000</v>
      </c>
      <c r="F18" s="60" t="s">
        <v>118</v>
      </c>
    </row>
    <row r="19" spans="1:6" ht="15.75">
      <c r="A19" s="60"/>
      <c r="B19" s="2140" t="s">
        <v>207</v>
      </c>
      <c r="C19" s="2346"/>
      <c r="D19" s="107"/>
      <c r="E19" s="110"/>
      <c r="F19" s="60"/>
    </row>
    <row r="20" spans="1:6" ht="63">
      <c r="A20" s="60">
        <v>12</v>
      </c>
      <c r="B20" s="107" t="s">
        <v>475</v>
      </c>
      <c r="C20" s="60" t="s">
        <v>10731</v>
      </c>
      <c r="D20" s="60" t="s">
        <v>22</v>
      </c>
      <c r="E20" s="106">
        <v>5738993.4500000002</v>
      </c>
      <c r="F20" s="60" t="s">
        <v>110</v>
      </c>
    </row>
    <row r="21" spans="1:6" ht="15.75">
      <c r="A21" s="60"/>
      <c r="B21" s="2158" t="s">
        <v>1435</v>
      </c>
      <c r="C21" s="2182"/>
      <c r="D21" s="107"/>
      <c r="E21" s="110"/>
      <c r="F21" s="60"/>
    </row>
    <row r="22" spans="1:6" ht="409.5">
      <c r="A22" s="60">
        <v>13</v>
      </c>
      <c r="B22" s="107" t="s">
        <v>8079</v>
      </c>
      <c r="C22" s="60" t="s">
        <v>10732</v>
      </c>
      <c r="D22" s="107" t="s">
        <v>8080</v>
      </c>
      <c r="E22" s="110">
        <v>1600000</v>
      </c>
      <c r="F22" s="60" t="s">
        <v>118</v>
      </c>
    </row>
    <row r="23" spans="1:6" ht="15.75">
      <c r="A23" s="60"/>
      <c r="B23" s="2158" t="s">
        <v>555</v>
      </c>
      <c r="C23" s="2182"/>
      <c r="D23" s="60"/>
      <c r="E23" s="189"/>
      <c r="F23" s="60"/>
    </row>
    <row r="24" spans="1:6" ht="94.5">
      <c r="A24" s="60">
        <v>14</v>
      </c>
      <c r="B24" s="107" t="s">
        <v>8081</v>
      </c>
      <c r="C24" s="60" t="s">
        <v>10733</v>
      </c>
      <c r="D24" s="107" t="s">
        <v>24</v>
      </c>
      <c r="E24" s="110">
        <v>2180817.5099999998</v>
      </c>
      <c r="F24" s="60" t="s">
        <v>118</v>
      </c>
    </row>
    <row r="25" spans="1:6" ht="15.75">
      <c r="A25" s="60"/>
      <c r="B25" s="2158" t="s">
        <v>810</v>
      </c>
      <c r="C25" s="2182"/>
      <c r="D25" s="60"/>
      <c r="E25" s="106"/>
      <c r="F25" s="60"/>
    </row>
    <row r="26" spans="1:6" ht="160.5" customHeight="1">
      <c r="A26" s="60">
        <v>15</v>
      </c>
      <c r="B26" s="60" t="s">
        <v>8082</v>
      </c>
      <c r="C26" s="60" t="s">
        <v>8083</v>
      </c>
      <c r="D26" s="60" t="s">
        <v>8084</v>
      </c>
      <c r="E26" s="189">
        <v>1500000</v>
      </c>
      <c r="F26" s="60" t="s">
        <v>4</v>
      </c>
    </row>
    <row r="27" spans="1:6" ht="287.25" customHeight="1">
      <c r="A27" s="60">
        <v>16</v>
      </c>
      <c r="B27" s="60" t="s">
        <v>8085</v>
      </c>
      <c r="C27" s="60" t="s">
        <v>8086</v>
      </c>
      <c r="D27" s="60" t="s">
        <v>10740</v>
      </c>
      <c r="E27" s="189">
        <v>1900000</v>
      </c>
      <c r="F27" s="60" t="s">
        <v>4</v>
      </c>
    </row>
    <row r="28" spans="1:6" ht="220.5">
      <c r="A28" s="60">
        <v>17</v>
      </c>
      <c r="B28" s="60" t="s">
        <v>8087</v>
      </c>
      <c r="C28" s="60" t="s">
        <v>8088</v>
      </c>
      <c r="D28" s="60" t="s">
        <v>10741</v>
      </c>
      <c r="E28" s="189">
        <v>4000000</v>
      </c>
      <c r="F28" s="60" t="s">
        <v>4</v>
      </c>
    </row>
    <row r="29" spans="1:6" ht="63">
      <c r="A29" s="60">
        <v>18</v>
      </c>
      <c r="B29" s="60" t="s">
        <v>8089</v>
      </c>
      <c r="C29" s="60" t="s">
        <v>8090</v>
      </c>
      <c r="D29" s="207" t="s">
        <v>10742</v>
      </c>
      <c r="E29" s="189">
        <v>500000</v>
      </c>
      <c r="F29" s="60" t="s">
        <v>4</v>
      </c>
    </row>
    <row r="30" spans="1:6" ht="362.25">
      <c r="A30" s="60">
        <v>19</v>
      </c>
      <c r="B30" s="60" t="s">
        <v>2127</v>
      </c>
      <c r="C30" s="60" t="s">
        <v>8091</v>
      </c>
      <c r="D30" s="60" t="s">
        <v>10745</v>
      </c>
      <c r="E30" s="189">
        <v>4650000</v>
      </c>
      <c r="F30" s="60" t="s">
        <v>4</v>
      </c>
    </row>
    <row r="31" spans="1:6" ht="126">
      <c r="A31" s="60">
        <v>20</v>
      </c>
      <c r="B31" s="60" t="s">
        <v>8092</v>
      </c>
      <c r="C31" s="60" t="s">
        <v>8093</v>
      </c>
      <c r="D31" s="60" t="s">
        <v>8094</v>
      </c>
      <c r="E31" s="189">
        <v>3000000</v>
      </c>
      <c r="F31" s="60" t="s">
        <v>4</v>
      </c>
    </row>
    <row r="32" spans="1:6" ht="267.75">
      <c r="A32" s="60">
        <v>21</v>
      </c>
      <c r="B32" s="60" t="s">
        <v>8095</v>
      </c>
      <c r="C32" s="60" t="s">
        <v>8096</v>
      </c>
      <c r="D32" s="60" t="s">
        <v>10735</v>
      </c>
      <c r="E32" s="189">
        <v>3080817.51</v>
      </c>
      <c r="F32" s="60" t="s">
        <v>4</v>
      </c>
    </row>
    <row r="33" spans="1:6" ht="204.75">
      <c r="A33" s="60">
        <v>22</v>
      </c>
      <c r="B33" s="60" t="s">
        <v>8097</v>
      </c>
      <c r="C33" s="60" t="s">
        <v>8098</v>
      </c>
      <c r="D33" s="60" t="s">
        <v>10744</v>
      </c>
      <c r="E33" s="189">
        <v>4350000</v>
      </c>
      <c r="F33" s="60" t="s">
        <v>4</v>
      </c>
    </row>
    <row r="34" spans="1:6" ht="63">
      <c r="A34" s="60">
        <v>23</v>
      </c>
      <c r="B34" s="60" t="s">
        <v>8099</v>
      </c>
      <c r="C34" s="60" t="s">
        <v>8100</v>
      </c>
      <c r="D34" s="60" t="s">
        <v>8101</v>
      </c>
      <c r="E34" s="189">
        <v>500000</v>
      </c>
      <c r="F34" s="60" t="s">
        <v>4</v>
      </c>
    </row>
    <row r="35" spans="1:6" ht="63">
      <c r="A35" s="60">
        <v>24</v>
      </c>
      <c r="B35" s="60" t="s">
        <v>8102</v>
      </c>
      <c r="C35" s="60" t="s">
        <v>8103</v>
      </c>
      <c r="D35" s="60" t="s">
        <v>8101</v>
      </c>
      <c r="E35" s="189">
        <v>500000</v>
      </c>
      <c r="F35" s="60" t="s">
        <v>4</v>
      </c>
    </row>
    <row r="36" spans="1:6" ht="157.5">
      <c r="A36" s="60">
        <v>25</v>
      </c>
      <c r="B36" s="60" t="s">
        <v>8104</v>
      </c>
      <c r="C36" s="60" t="s">
        <v>8100</v>
      </c>
      <c r="D36" s="60" t="s">
        <v>8105</v>
      </c>
      <c r="E36" s="189">
        <v>730000</v>
      </c>
      <c r="F36" s="60" t="s">
        <v>4</v>
      </c>
    </row>
    <row r="37" spans="1:6" ht="15.75">
      <c r="A37" s="60"/>
      <c r="B37" s="2158" t="s">
        <v>535</v>
      </c>
      <c r="C37" s="2182"/>
      <c r="D37" s="60"/>
      <c r="E37" s="189"/>
      <c r="F37" s="60"/>
    </row>
    <row r="38" spans="1:6" ht="63">
      <c r="A38" s="60">
        <v>26</v>
      </c>
      <c r="B38" s="60" t="s">
        <v>10736</v>
      </c>
      <c r="C38" s="60" t="s">
        <v>10734</v>
      </c>
      <c r="D38" s="60" t="s">
        <v>8106</v>
      </c>
      <c r="E38" s="189">
        <v>3500000</v>
      </c>
      <c r="F38" s="60" t="s">
        <v>4</v>
      </c>
    </row>
    <row r="39" spans="1:6" ht="63">
      <c r="A39" s="60">
        <v>27</v>
      </c>
      <c r="B39" s="60" t="s">
        <v>8107</v>
      </c>
      <c r="C39" s="60" t="s">
        <v>10726</v>
      </c>
      <c r="D39" s="60" t="s">
        <v>8108</v>
      </c>
      <c r="E39" s="189">
        <v>3950000</v>
      </c>
      <c r="F39" s="60" t="s">
        <v>4</v>
      </c>
    </row>
    <row r="40" spans="1:6" ht="110.25">
      <c r="A40" s="60">
        <v>28</v>
      </c>
      <c r="B40" s="60" t="s">
        <v>8109</v>
      </c>
      <c r="C40" s="60" t="s">
        <v>10727</v>
      </c>
      <c r="D40" s="60" t="s">
        <v>8110</v>
      </c>
      <c r="E40" s="189">
        <v>10000000</v>
      </c>
      <c r="F40" s="60" t="s">
        <v>4</v>
      </c>
    </row>
    <row r="41" spans="1:6" ht="15.75">
      <c r="A41" s="60"/>
      <c r="B41" s="2158" t="s">
        <v>662</v>
      </c>
      <c r="C41" s="2182"/>
      <c r="D41" s="60"/>
      <c r="E41" s="189"/>
      <c r="F41" s="60"/>
    </row>
    <row r="42" spans="1:6" ht="299.25">
      <c r="A42" s="60">
        <v>29</v>
      </c>
      <c r="B42" s="60" t="s">
        <v>8111</v>
      </c>
      <c r="C42" s="60" t="s">
        <v>10728</v>
      </c>
      <c r="D42" s="115" t="s">
        <v>8112</v>
      </c>
      <c r="E42" s="189">
        <v>7950000</v>
      </c>
      <c r="F42" s="60" t="s">
        <v>110</v>
      </c>
    </row>
    <row r="43" spans="1:6" ht="157.5">
      <c r="A43" s="60">
        <v>30</v>
      </c>
      <c r="B43" s="60" t="s">
        <v>8113</v>
      </c>
      <c r="C43" s="60" t="s">
        <v>10729</v>
      </c>
      <c r="D43" s="107" t="s">
        <v>8114</v>
      </c>
      <c r="E43" s="189">
        <v>2000000</v>
      </c>
      <c r="F43" s="60" t="s">
        <v>4</v>
      </c>
    </row>
    <row r="44" spans="1:6" ht="15.75">
      <c r="A44" s="60"/>
      <c r="B44" s="2158" t="s">
        <v>208</v>
      </c>
      <c r="C44" s="2182"/>
      <c r="D44" s="107"/>
      <c r="E44" s="189"/>
      <c r="F44" s="60"/>
    </row>
    <row r="45" spans="1:6" ht="78.75">
      <c r="A45" s="60">
        <v>31</v>
      </c>
      <c r="B45" s="60" t="s">
        <v>8115</v>
      </c>
      <c r="C45" s="60" t="s">
        <v>10730</v>
      </c>
      <c r="D45" s="60" t="s">
        <v>8116</v>
      </c>
      <c r="E45" s="189">
        <v>1196568.25</v>
      </c>
      <c r="F45" s="60" t="s">
        <v>4</v>
      </c>
    </row>
    <row r="46" spans="1:6" ht="15.75">
      <c r="A46" s="173"/>
      <c r="B46" s="2172" t="s">
        <v>15</v>
      </c>
      <c r="C46" s="2172"/>
      <c r="D46" s="2172"/>
      <c r="E46" s="141">
        <f>SUM(E6:E45)</f>
        <v>104640875.52</v>
      </c>
      <c r="F46" s="173"/>
    </row>
    <row r="47" spans="1:6" ht="86.1" customHeight="1">
      <c r="A47" s="2143" t="s">
        <v>1391</v>
      </c>
      <c r="B47" s="2143"/>
      <c r="C47" s="2143"/>
      <c r="D47" s="2143" t="s">
        <v>1392</v>
      </c>
      <c r="E47" s="2143"/>
      <c r="F47" s="2143"/>
    </row>
    <row r="59" spans="1:6" ht="126">
      <c r="A59" s="50">
        <v>16</v>
      </c>
      <c r="B59" s="50" t="s">
        <v>8085</v>
      </c>
      <c r="C59" s="50" t="s">
        <v>8086</v>
      </c>
      <c r="D59" s="50" t="s">
        <v>10737</v>
      </c>
      <c r="E59" s="188">
        <v>1000000</v>
      </c>
      <c r="F59" s="50" t="s">
        <v>4</v>
      </c>
    </row>
    <row r="60" spans="1:6" ht="110.25">
      <c r="A60" s="50">
        <v>17</v>
      </c>
      <c r="B60" s="75" t="s">
        <v>8087</v>
      </c>
      <c r="C60" s="75" t="s">
        <v>8088</v>
      </c>
      <c r="D60" s="75" t="s">
        <v>10738</v>
      </c>
      <c r="E60" s="188">
        <v>1000000</v>
      </c>
      <c r="F60" s="75" t="s">
        <v>4</v>
      </c>
    </row>
    <row r="61" spans="1:6" ht="110.25">
      <c r="A61" s="75">
        <v>18</v>
      </c>
      <c r="B61" s="50" t="s">
        <v>8089</v>
      </c>
      <c r="C61" s="50" t="s">
        <v>8090</v>
      </c>
      <c r="D61" s="50" t="s">
        <v>10739</v>
      </c>
      <c r="E61" s="188">
        <v>400000</v>
      </c>
      <c r="F61" s="50" t="s">
        <v>4</v>
      </c>
    </row>
    <row r="62" spans="1:6" ht="94.5">
      <c r="A62" s="50">
        <v>19</v>
      </c>
      <c r="B62" s="50" t="s">
        <v>2127</v>
      </c>
      <c r="C62" s="50" t="s">
        <v>8091</v>
      </c>
      <c r="D62" s="50" t="s">
        <v>10743</v>
      </c>
      <c r="E62" s="188">
        <v>1000000</v>
      </c>
      <c r="F62" s="50" t="s">
        <v>4</v>
      </c>
    </row>
    <row r="63" spans="1:6" ht="110.25">
      <c r="A63" s="50">
        <v>22</v>
      </c>
      <c r="B63" s="50" t="s">
        <v>8097</v>
      </c>
      <c r="C63" s="50" t="s">
        <v>8098</v>
      </c>
      <c r="D63" s="50" t="s">
        <v>10746</v>
      </c>
      <c r="E63" s="188">
        <v>1000000</v>
      </c>
      <c r="F63" s="50" t="s">
        <v>4</v>
      </c>
    </row>
    <row r="64" spans="1:6">
      <c r="E64" s="225">
        <f>SUM(E59:E63)</f>
        <v>4400000</v>
      </c>
    </row>
    <row r="68" spans="5:5">
      <c r="E68" s="225">
        <f>E64+E46</f>
        <v>109040875.52</v>
      </c>
    </row>
  </sheetData>
  <mergeCells count="16">
    <mergeCell ref="B44:C44"/>
    <mergeCell ref="B46:D46"/>
    <mergeCell ref="A47:C47"/>
    <mergeCell ref="D47:F47"/>
    <mergeCell ref="B19:C19"/>
    <mergeCell ref="B21:C21"/>
    <mergeCell ref="B23:C23"/>
    <mergeCell ref="B25:C25"/>
    <mergeCell ref="B37:C37"/>
    <mergeCell ref="B41:C41"/>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287.xml><?xml version="1.0" encoding="utf-8"?>
<worksheet xmlns="http://schemas.openxmlformats.org/spreadsheetml/2006/main" xmlns:r="http://schemas.openxmlformats.org/officeDocument/2006/relationships">
  <sheetPr>
    <tabColor theme="5" tint="-0.499984740745262"/>
  </sheetPr>
  <dimension ref="A1:F69"/>
  <sheetViews>
    <sheetView topLeftCell="A46" workbookViewId="0">
      <selection activeCell="E7" sqref="E7"/>
    </sheetView>
  </sheetViews>
  <sheetFormatPr defaultRowHeight="15"/>
  <cols>
    <col min="1" max="1" width="7.140625" style="12" customWidth="1"/>
    <col min="2" max="2" width="17" style="12" customWidth="1"/>
    <col min="3" max="3" width="42.42578125" style="12" customWidth="1"/>
    <col min="4" max="4" width="21.28515625" style="12" customWidth="1"/>
    <col min="5" max="5" width="21.7109375" style="553" customWidth="1"/>
    <col min="6" max="6" width="11.28515625" style="64" bestFit="1" customWidth="1"/>
    <col min="7" max="16384" width="9.140625" style="12"/>
  </cols>
  <sheetData>
    <row r="1" spans="1:6" ht="15.75">
      <c r="A1" s="2197" t="s">
        <v>133</v>
      </c>
      <c r="B1" s="2197"/>
      <c r="C1" s="2197"/>
      <c r="D1" s="2197"/>
      <c r="E1" s="2197"/>
      <c r="F1" s="2197"/>
    </row>
    <row r="2" spans="1:6" ht="15.75">
      <c r="A2" s="2197" t="s">
        <v>11620</v>
      </c>
      <c r="B2" s="2197"/>
      <c r="C2" s="2197"/>
      <c r="D2" s="2197"/>
      <c r="E2" s="2197"/>
      <c r="F2" s="2197"/>
    </row>
    <row r="3" spans="1:6" ht="15.75">
      <c r="A3" s="2197" t="s">
        <v>140</v>
      </c>
      <c r="B3" s="2197"/>
      <c r="C3" s="2197"/>
      <c r="D3" s="2197"/>
      <c r="E3" s="2197"/>
      <c r="F3" s="2197"/>
    </row>
    <row r="4" spans="1:6" ht="19.5" customHeight="1">
      <c r="A4" s="614" t="s">
        <v>134</v>
      </c>
      <c r="B4" s="172" t="s">
        <v>135</v>
      </c>
      <c r="C4" s="172" t="s">
        <v>0</v>
      </c>
      <c r="D4" s="172" t="s">
        <v>136</v>
      </c>
      <c r="E4" s="141" t="s">
        <v>1300</v>
      </c>
      <c r="F4" s="172" t="s">
        <v>138</v>
      </c>
    </row>
    <row r="5" spans="1:6" ht="15.75">
      <c r="A5" s="612"/>
      <c r="B5" s="2250" t="s">
        <v>139</v>
      </c>
      <c r="C5" s="2405"/>
      <c r="D5" s="2251"/>
      <c r="E5" s="687"/>
      <c r="F5" s="118"/>
    </row>
    <row r="6" spans="1:6" ht="47.25">
      <c r="A6" s="58">
        <v>1</v>
      </c>
      <c r="B6" s="160" t="s">
        <v>464</v>
      </c>
      <c r="C6" s="160" t="s">
        <v>11621</v>
      </c>
      <c r="D6" s="160" t="s">
        <v>11622</v>
      </c>
      <c r="E6" s="193">
        <v>2288220</v>
      </c>
      <c r="F6" s="160" t="s">
        <v>118</v>
      </c>
    </row>
    <row r="7" spans="1:6" ht="123" customHeight="1">
      <c r="A7" s="58">
        <v>2</v>
      </c>
      <c r="B7" s="160" t="s">
        <v>5</v>
      </c>
      <c r="C7" s="160" t="s">
        <v>11623</v>
      </c>
      <c r="D7" s="160" t="s">
        <v>11624</v>
      </c>
      <c r="E7" s="193">
        <v>2568920</v>
      </c>
      <c r="F7" s="160" t="s">
        <v>118</v>
      </c>
    </row>
    <row r="8" spans="1:6" ht="31.5">
      <c r="A8" s="58">
        <v>3</v>
      </c>
      <c r="B8" s="160" t="s">
        <v>7</v>
      </c>
      <c r="C8" s="160" t="s">
        <v>11625</v>
      </c>
      <c r="D8" s="160" t="s">
        <v>9</v>
      </c>
      <c r="E8" s="193">
        <v>51840</v>
      </c>
      <c r="F8" s="160" t="s">
        <v>118</v>
      </c>
    </row>
    <row r="9" spans="1:6" ht="78.75">
      <c r="A9" s="58">
        <v>4</v>
      </c>
      <c r="B9" s="160" t="s">
        <v>12</v>
      </c>
      <c r="C9" s="160" t="s">
        <v>11626</v>
      </c>
      <c r="D9" s="160" t="s">
        <v>11627</v>
      </c>
      <c r="E9" s="193">
        <v>1633472</v>
      </c>
      <c r="F9" s="160" t="s">
        <v>118</v>
      </c>
    </row>
    <row r="10" spans="1:6" ht="15.75" customHeight="1">
      <c r="A10" s="58"/>
      <c r="B10" s="2189" t="s">
        <v>142</v>
      </c>
      <c r="C10" s="2190"/>
      <c r="D10" s="2191"/>
      <c r="E10" s="193"/>
      <c r="F10" s="160"/>
    </row>
    <row r="11" spans="1:6" ht="94.5">
      <c r="A11" s="58">
        <v>5</v>
      </c>
      <c r="B11" s="160" t="s">
        <v>5</v>
      </c>
      <c r="C11" s="160" t="s">
        <v>11628</v>
      </c>
      <c r="D11" s="160" t="s">
        <v>11629</v>
      </c>
      <c r="E11" s="193">
        <v>1462761</v>
      </c>
      <c r="F11" s="160" t="s">
        <v>118</v>
      </c>
    </row>
    <row r="12" spans="1:6" ht="78.75">
      <c r="A12" s="58">
        <v>6</v>
      </c>
      <c r="B12" s="160" t="s">
        <v>12</v>
      </c>
      <c r="C12" s="160" t="s">
        <v>11630</v>
      </c>
      <c r="D12" s="160" t="s">
        <v>14</v>
      </c>
      <c r="E12" s="193">
        <v>1300000</v>
      </c>
      <c r="F12" s="160" t="s">
        <v>118</v>
      </c>
    </row>
    <row r="13" spans="1:6" ht="63">
      <c r="A13" s="58">
        <v>7</v>
      </c>
      <c r="B13" s="160" t="s">
        <v>360</v>
      </c>
      <c r="C13" s="160" t="s">
        <v>11631</v>
      </c>
      <c r="D13" s="160" t="s">
        <v>6647</v>
      </c>
      <c r="E13" s="193">
        <v>508465</v>
      </c>
      <c r="F13" s="160" t="s">
        <v>118</v>
      </c>
    </row>
    <row r="14" spans="1:6" ht="15.75">
      <c r="A14" s="58"/>
      <c r="B14" s="2198" t="s">
        <v>143</v>
      </c>
      <c r="C14" s="2226"/>
      <c r="D14" s="160"/>
      <c r="E14" s="193"/>
      <c r="F14" s="160"/>
    </row>
    <row r="15" spans="1:6" ht="78.75">
      <c r="A15" s="58">
        <v>8</v>
      </c>
      <c r="B15" s="160" t="s">
        <v>195</v>
      </c>
      <c r="C15" s="160" t="s">
        <v>11632</v>
      </c>
      <c r="D15" s="160" t="s">
        <v>11633</v>
      </c>
      <c r="E15" s="193">
        <v>5738993.4500000002</v>
      </c>
      <c r="F15" s="160" t="s">
        <v>118</v>
      </c>
    </row>
    <row r="16" spans="1:6" ht="15.75">
      <c r="A16" s="58"/>
      <c r="B16" s="2198" t="s">
        <v>555</v>
      </c>
      <c r="C16" s="2226"/>
      <c r="D16" s="160"/>
      <c r="E16" s="193"/>
      <c r="F16" s="160"/>
    </row>
    <row r="17" spans="1:6" ht="141.75">
      <c r="A17" s="58">
        <v>9</v>
      </c>
      <c r="B17" s="160" t="s">
        <v>247</v>
      </c>
      <c r="C17" s="160" t="s">
        <v>11634</v>
      </c>
      <c r="D17" s="160" t="s">
        <v>11635</v>
      </c>
      <c r="E17" s="193">
        <v>2180817</v>
      </c>
      <c r="F17" s="160" t="s">
        <v>118</v>
      </c>
    </row>
    <row r="18" spans="1:6" ht="15.75">
      <c r="A18" s="58"/>
      <c r="B18" s="2198" t="s">
        <v>930</v>
      </c>
      <c r="C18" s="2226"/>
      <c r="D18" s="160"/>
      <c r="E18" s="193"/>
      <c r="F18" s="160"/>
    </row>
    <row r="19" spans="1:6" ht="78.75">
      <c r="A19" s="58">
        <v>10</v>
      </c>
      <c r="B19" s="160" t="s">
        <v>11636</v>
      </c>
      <c r="C19" s="160" t="s">
        <v>11637</v>
      </c>
      <c r="D19" s="160" t="s">
        <v>11638</v>
      </c>
      <c r="E19" s="193">
        <v>113793</v>
      </c>
      <c r="F19" s="160" t="s">
        <v>118</v>
      </c>
    </row>
    <row r="20" spans="1:6" ht="15.75">
      <c r="A20" s="58"/>
      <c r="B20" s="2198" t="s">
        <v>593</v>
      </c>
      <c r="C20" s="2226"/>
      <c r="D20" s="160"/>
      <c r="E20" s="193"/>
      <c r="F20" s="160"/>
    </row>
    <row r="21" spans="1:6" ht="47.25">
      <c r="A21" s="58">
        <v>11</v>
      </c>
      <c r="B21" s="160" t="s">
        <v>39</v>
      </c>
      <c r="C21" s="160" t="s">
        <v>11651</v>
      </c>
      <c r="D21" s="160" t="s">
        <v>11652</v>
      </c>
      <c r="E21" s="193">
        <v>19000000</v>
      </c>
      <c r="F21" s="160" t="s">
        <v>118</v>
      </c>
    </row>
    <row r="22" spans="1:6" ht="31.5">
      <c r="A22" s="58">
        <v>12</v>
      </c>
      <c r="B22" s="160" t="s">
        <v>596</v>
      </c>
      <c r="C22" s="160" t="s">
        <v>11653</v>
      </c>
      <c r="D22" s="160" t="s">
        <v>11652</v>
      </c>
      <c r="E22" s="193">
        <v>19164306.07</v>
      </c>
      <c r="F22" s="160" t="s">
        <v>118</v>
      </c>
    </row>
    <row r="23" spans="1:6" ht="15.75">
      <c r="A23" s="58"/>
      <c r="B23" s="2198" t="s">
        <v>810</v>
      </c>
      <c r="C23" s="2226"/>
      <c r="D23" s="160"/>
      <c r="E23" s="193"/>
      <c r="F23" s="160"/>
    </row>
    <row r="24" spans="1:6" ht="63">
      <c r="A24" s="58">
        <v>13</v>
      </c>
      <c r="B24" s="160" t="s">
        <v>11654</v>
      </c>
      <c r="C24" s="160" t="s">
        <v>11655</v>
      </c>
      <c r="D24" s="160" t="s">
        <v>11656</v>
      </c>
      <c r="E24" s="193">
        <v>304460</v>
      </c>
      <c r="F24" s="160" t="s">
        <v>118</v>
      </c>
    </row>
    <row r="25" spans="1:6" ht="47.25">
      <c r="A25" s="58">
        <v>14</v>
      </c>
      <c r="B25" s="160" t="s">
        <v>11657</v>
      </c>
      <c r="C25" s="160" t="s">
        <v>11658</v>
      </c>
      <c r="D25" s="160" t="s">
        <v>11659</v>
      </c>
      <c r="E25" s="193">
        <v>1500000</v>
      </c>
      <c r="F25" s="160" t="s">
        <v>4</v>
      </c>
    </row>
    <row r="26" spans="1:6" ht="47.25">
      <c r="A26" s="58">
        <v>15</v>
      </c>
      <c r="B26" s="160" t="s">
        <v>11660</v>
      </c>
      <c r="C26" s="160" t="s">
        <v>11661</v>
      </c>
      <c r="D26" s="160" t="s">
        <v>11662</v>
      </c>
      <c r="E26" s="193">
        <v>1500000</v>
      </c>
      <c r="F26" s="160" t="s">
        <v>4</v>
      </c>
    </row>
    <row r="27" spans="1:6" ht="31.5">
      <c r="A27" s="58">
        <v>16</v>
      </c>
      <c r="B27" s="160" t="s">
        <v>11660</v>
      </c>
      <c r="C27" s="160" t="s">
        <v>11663</v>
      </c>
      <c r="D27" s="160" t="s">
        <v>11664</v>
      </c>
      <c r="E27" s="193">
        <v>1100000</v>
      </c>
      <c r="F27" s="160" t="s">
        <v>4</v>
      </c>
    </row>
    <row r="28" spans="1:6" ht="31.5">
      <c r="A28" s="58">
        <v>17</v>
      </c>
      <c r="B28" s="160" t="s">
        <v>11648</v>
      </c>
      <c r="C28" s="160" t="s">
        <v>11665</v>
      </c>
      <c r="D28" s="160" t="s">
        <v>11664</v>
      </c>
      <c r="E28" s="193">
        <v>1100000</v>
      </c>
      <c r="F28" s="160" t="s">
        <v>4</v>
      </c>
    </row>
    <row r="29" spans="1:6" ht="31.5">
      <c r="A29" s="58">
        <v>18</v>
      </c>
      <c r="B29" s="160" t="s">
        <v>11666</v>
      </c>
      <c r="C29" s="160" t="s">
        <v>11667</v>
      </c>
      <c r="D29" s="160" t="s">
        <v>11664</v>
      </c>
      <c r="E29" s="193">
        <v>1100000</v>
      </c>
      <c r="F29" s="160" t="s">
        <v>4</v>
      </c>
    </row>
    <row r="30" spans="1:6" ht="31.5">
      <c r="A30" s="58">
        <v>19</v>
      </c>
      <c r="B30" s="160" t="s">
        <v>11639</v>
      </c>
      <c r="C30" s="160" t="s">
        <v>11668</v>
      </c>
      <c r="D30" s="160" t="s">
        <v>11669</v>
      </c>
      <c r="E30" s="193">
        <v>1500000</v>
      </c>
      <c r="F30" s="160" t="s">
        <v>4</v>
      </c>
    </row>
    <row r="31" spans="1:6" ht="63">
      <c r="A31" s="58">
        <v>20</v>
      </c>
      <c r="B31" s="160" t="s">
        <v>11670</v>
      </c>
      <c r="C31" s="160" t="s">
        <v>11671</v>
      </c>
      <c r="D31" s="160" t="s">
        <v>11672</v>
      </c>
      <c r="E31" s="193">
        <v>2000000</v>
      </c>
      <c r="F31" s="160" t="s">
        <v>4</v>
      </c>
    </row>
    <row r="32" spans="1:6" ht="31.5">
      <c r="A32" s="58">
        <v>21</v>
      </c>
      <c r="B32" s="160" t="s">
        <v>11670</v>
      </c>
      <c r="C32" s="160" t="s">
        <v>11673</v>
      </c>
      <c r="D32" s="160" t="s">
        <v>11664</v>
      </c>
      <c r="E32" s="193">
        <v>1100000</v>
      </c>
      <c r="F32" s="160" t="s">
        <v>4</v>
      </c>
    </row>
    <row r="33" spans="1:6" ht="31.5">
      <c r="A33" s="58">
        <v>22</v>
      </c>
      <c r="B33" s="160" t="s">
        <v>11674</v>
      </c>
      <c r="C33" s="160" t="s">
        <v>11675</v>
      </c>
      <c r="D33" s="160" t="s">
        <v>11676</v>
      </c>
      <c r="E33" s="193">
        <v>3000000</v>
      </c>
      <c r="F33" s="160" t="s">
        <v>4</v>
      </c>
    </row>
    <row r="34" spans="1:6" ht="31.5">
      <c r="A34" s="58">
        <v>23</v>
      </c>
      <c r="B34" s="160" t="s">
        <v>11677</v>
      </c>
      <c r="C34" s="160" t="s">
        <v>11678</v>
      </c>
      <c r="D34" s="160" t="s">
        <v>11679</v>
      </c>
      <c r="E34" s="193">
        <v>500000</v>
      </c>
      <c r="F34" s="160" t="s">
        <v>4</v>
      </c>
    </row>
    <row r="35" spans="1:6" ht="47.25">
      <c r="A35" s="58">
        <v>24</v>
      </c>
      <c r="B35" s="160" t="s">
        <v>11680</v>
      </c>
      <c r="C35" s="160" t="s">
        <v>11681</v>
      </c>
      <c r="D35" s="160" t="s">
        <v>11682</v>
      </c>
      <c r="E35" s="193">
        <v>1500000</v>
      </c>
      <c r="F35" s="160" t="s">
        <v>4</v>
      </c>
    </row>
    <row r="36" spans="1:6" ht="15.75">
      <c r="A36" s="58"/>
      <c r="B36" s="2198" t="s">
        <v>535</v>
      </c>
      <c r="C36" s="2226"/>
      <c r="D36" s="160"/>
      <c r="E36" s="193"/>
      <c r="F36" s="160"/>
    </row>
    <row r="37" spans="1:6" ht="78.75">
      <c r="A37" s="58">
        <v>25</v>
      </c>
      <c r="B37" s="160" t="s">
        <v>11636</v>
      </c>
      <c r="C37" s="160" t="s">
        <v>11683</v>
      </c>
      <c r="D37" s="160" t="s">
        <v>11684</v>
      </c>
      <c r="E37" s="193">
        <v>576000</v>
      </c>
      <c r="F37" s="160" t="s">
        <v>118</v>
      </c>
    </row>
    <row r="38" spans="1:6" ht="63">
      <c r="A38" s="58">
        <v>26</v>
      </c>
      <c r="B38" s="160" t="s">
        <v>11688</v>
      </c>
      <c r="C38" s="160" t="s">
        <v>11689</v>
      </c>
      <c r="D38" s="160" t="s">
        <v>11690</v>
      </c>
      <c r="E38" s="193">
        <v>3500000</v>
      </c>
      <c r="F38" s="160" t="s">
        <v>118</v>
      </c>
    </row>
    <row r="39" spans="1:6" ht="63" customHeight="1">
      <c r="A39" s="58">
        <v>27</v>
      </c>
      <c r="B39" s="160" t="s">
        <v>11691</v>
      </c>
      <c r="C39" s="160" t="s">
        <v>11692</v>
      </c>
      <c r="D39" s="160" t="s">
        <v>11693</v>
      </c>
      <c r="E39" s="193">
        <v>4000000</v>
      </c>
      <c r="F39" s="160" t="s">
        <v>118</v>
      </c>
    </row>
    <row r="40" spans="1:6" ht="47.25">
      <c r="A40" s="58">
        <v>28</v>
      </c>
      <c r="B40" s="160" t="s">
        <v>11694</v>
      </c>
      <c r="C40" s="160" t="s">
        <v>11695</v>
      </c>
      <c r="D40" s="160" t="s">
        <v>11696</v>
      </c>
      <c r="E40" s="193">
        <v>600000</v>
      </c>
      <c r="F40" s="160" t="s">
        <v>4</v>
      </c>
    </row>
    <row r="41" spans="1:6" ht="15.75">
      <c r="A41" s="58"/>
      <c r="B41" s="2198" t="s">
        <v>662</v>
      </c>
      <c r="C41" s="2226"/>
      <c r="D41" s="160"/>
      <c r="E41" s="193"/>
      <c r="F41" s="160"/>
    </row>
    <row r="42" spans="1:6" ht="126">
      <c r="A42" s="58">
        <v>29</v>
      </c>
      <c r="B42" s="160" t="s">
        <v>13028</v>
      </c>
      <c r="C42" s="160" t="s">
        <v>11697</v>
      </c>
      <c r="D42" s="160" t="s">
        <v>13030</v>
      </c>
      <c r="E42" s="193">
        <v>1610071</v>
      </c>
      <c r="F42" s="160" t="s">
        <v>118</v>
      </c>
    </row>
    <row r="43" spans="1:6" ht="63">
      <c r="A43" s="58">
        <v>30</v>
      </c>
      <c r="B43" s="160" t="s">
        <v>13029</v>
      </c>
      <c r="C43" s="160" t="s">
        <v>11698</v>
      </c>
      <c r="D43" s="160" t="s">
        <v>11699</v>
      </c>
      <c r="E43" s="193">
        <v>739000</v>
      </c>
      <c r="F43" s="160" t="s">
        <v>118</v>
      </c>
    </row>
    <row r="44" spans="1:6" ht="63">
      <c r="A44" s="58">
        <v>31</v>
      </c>
      <c r="B44" s="160" t="s">
        <v>11700</v>
      </c>
      <c r="C44" s="160" t="s">
        <v>11701</v>
      </c>
      <c r="D44" s="160" t="s">
        <v>11702</v>
      </c>
      <c r="E44" s="193">
        <v>732733</v>
      </c>
      <c r="F44" s="160" t="s">
        <v>118</v>
      </c>
    </row>
    <row r="45" spans="1:6" ht="157.5">
      <c r="A45" s="58">
        <v>32</v>
      </c>
      <c r="B45" s="160" t="s">
        <v>11703</v>
      </c>
      <c r="C45" s="160" t="s">
        <v>11704</v>
      </c>
      <c r="D45" s="160" t="s">
        <v>11705</v>
      </c>
      <c r="E45" s="193">
        <v>3000000</v>
      </c>
      <c r="F45" s="160" t="s">
        <v>4</v>
      </c>
    </row>
    <row r="46" spans="1:6" ht="141.75">
      <c r="A46" s="58">
        <v>33</v>
      </c>
      <c r="B46" s="160" t="s">
        <v>11706</v>
      </c>
      <c r="C46" s="160" t="s">
        <v>11707</v>
      </c>
      <c r="D46" s="160" t="s">
        <v>11708</v>
      </c>
      <c r="E46" s="193">
        <v>4000000</v>
      </c>
      <c r="F46" s="160" t="s">
        <v>4</v>
      </c>
    </row>
    <row r="47" spans="1:6" ht="15.75">
      <c r="A47" s="612"/>
      <c r="B47" s="2172" t="s">
        <v>15</v>
      </c>
      <c r="C47" s="2172"/>
      <c r="D47" s="2172"/>
      <c r="E47" s="141">
        <f>SUM(E6:E46)</f>
        <v>90973851.520000011</v>
      </c>
      <c r="F47" s="253"/>
    </row>
    <row r="48" spans="1:6" ht="89.45" customHeight="1">
      <c r="A48" s="2143" t="s">
        <v>1391</v>
      </c>
      <c r="B48" s="2143"/>
      <c r="C48" s="2143"/>
      <c r="D48" s="2143" t="s">
        <v>1392</v>
      </c>
      <c r="E48" s="2143"/>
      <c r="F48" s="2143"/>
    </row>
    <row r="60" spans="1:6" ht="63">
      <c r="A60" s="58">
        <v>11</v>
      </c>
      <c r="B60" s="665" t="s">
        <v>11639</v>
      </c>
      <c r="C60" s="665" t="s">
        <v>11640</v>
      </c>
      <c r="D60" s="665" t="s">
        <v>11641</v>
      </c>
      <c r="E60" s="688">
        <v>516756</v>
      </c>
      <c r="F60" s="665" t="s">
        <v>118</v>
      </c>
    </row>
    <row r="61" spans="1:6" ht="63">
      <c r="A61" s="58">
        <v>12</v>
      </c>
      <c r="B61" s="665" t="s">
        <v>11642</v>
      </c>
      <c r="C61" s="665" t="s">
        <v>11643</v>
      </c>
      <c r="D61" s="665" t="s">
        <v>11644</v>
      </c>
      <c r="E61" s="688">
        <v>516756</v>
      </c>
      <c r="F61" s="665" t="s">
        <v>118</v>
      </c>
    </row>
    <row r="62" spans="1:6" ht="63">
      <c r="A62" s="58">
        <v>13</v>
      </c>
      <c r="B62" s="665" t="s">
        <v>11645</v>
      </c>
      <c r="C62" s="665" t="s">
        <v>11646</v>
      </c>
      <c r="D62" s="665" t="s">
        <v>11647</v>
      </c>
      <c r="E62" s="688">
        <v>516756</v>
      </c>
      <c r="F62" s="665" t="s">
        <v>118</v>
      </c>
    </row>
    <row r="63" spans="1:6" ht="78.75">
      <c r="A63" s="58">
        <v>14</v>
      </c>
      <c r="B63" s="665" t="s">
        <v>11648</v>
      </c>
      <c r="C63" s="665" t="s">
        <v>11649</v>
      </c>
      <c r="D63" s="665" t="s">
        <v>11650</v>
      </c>
      <c r="E63" s="688">
        <v>516756</v>
      </c>
      <c r="F63" s="665" t="s">
        <v>118</v>
      </c>
    </row>
    <row r="64" spans="1:6" ht="78.75">
      <c r="A64" s="58">
        <v>29</v>
      </c>
      <c r="B64" s="665" t="s">
        <v>11685</v>
      </c>
      <c r="C64" s="665" t="s">
        <v>11686</v>
      </c>
      <c r="D64" s="665" t="s">
        <v>11687</v>
      </c>
      <c r="E64" s="688">
        <v>16000000</v>
      </c>
      <c r="F64" s="665" t="s">
        <v>118</v>
      </c>
    </row>
    <row r="65" spans="5:5">
      <c r="E65" s="553">
        <f>SUM(E60:E64)</f>
        <v>18067024</v>
      </c>
    </row>
    <row r="69" spans="5:5">
      <c r="E69" s="553">
        <f>E65+E47</f>
        <v>109040875.52000001</v>
      </c>
    </row>
  </sheetData>
  <mergeCells count="15">
    <mergeCell ref="A1:F1"/>
    <mergeCell ref="A2:F2"/>
    <mergeCell ref="A3:F3"/>
    <mergeCell ref="B5:D5"/>
    <mergeCell ref="B14:C14"/>
    <mergeCell ref="B10:D10"/>
    <mergeCell ref="B47:D47"/>
    <mergeCell ref="A48:C48"/>
    <mergeCell ref="D48:F48"/>
    <mergeCell ref="B16:C16"/>
    <mergeCell ref="B18:C18"/>
    <mergeCell ref="B20:C20"/>
    <mergeCell ref="B23:C23"/>
    <mergeCell ref="B36:C36"/>
    <mergeCell ref="B41:C41"/>
  </mergeCells>
  <pageMargins left="0.7" right="0.7" top="0.75" bottom="0.75" header="0.3" footer="0.3"/>
  <pageSetup orientation="landscape" r:id="rId1"/>
  <headerFooter>
    <oddFooter>Page &amp;P of &amp;N</oddFooter>
  </headerFooter>
</worksheet>
</file>

<file path=xl/worksheets/sheet288.xml><?xml version="1.0" encoding="utf-8"?>
<worksheet xmlns="http://schemas.openxmlformats.org/spreadsheetml/2006/main" xmlns:r="http://schemas.openxmlformats.org/officeDocument/2006/relationships">
  <sheetPr>
    <tabColor theme="5" tint="-0.499984740745262"/>
  </sheetPr>
  <dimension ref="A1:K37"/>
  <sheetViews>
    <sheetView topLeftCell="A18" workbookViewId="0">
      <selection activeCell="B21" sqref="B21"/>
    </sheetView>
  </sheetViews>
  <sheetFormatPr defaultRowHeight="15.75"/>
  <cols>
    <col min="1" max="1" width="6.7109375" style="89" customWidth="1"/>
    <col min="2" max="2" width="15.5703125" style="89" customWidth="1"/>
    <col min="3" max="3" width="41.5703125" style="89" customWidth="1"/>
    <col min="4" max="4" width="25" style="89" customWidth="1"/>
    <col min="5" max="5" width="21.5703125" style="260" customWidth="1"/>
    <col min="6" max="6" width="11" style="89" customWidth="1"/>
    <col min="7" max="16384" width="9.140625" style="89"/>
  </cols>
  <sheetData>
    <row r="1" spans="1:11">
      <c r="A1" s="2164" t="s">
        <v>133</v>
      </c>
      <c r="B1" s="2164"/>
      <c r="C1" s="2164"/>
      <c r="D1" s="2164"/>
      <c r="E1" s="2164"/>
      <c r="F1" s="2164"/>
      <c r="G1" s="729"/>
      <c r="H1" s="729"/>
      <c r="I1" s="730"/>
      <c r="J1" s="729"/>
      <c r="K1" s="730"/>
    </row>
    <row r="2" spans="1:11">
      <c r="A2" s="2164" t="s">
        <v>13458</v>
      </c>
      <c r="B2" s="2164"/>
      <c r="C2" s="2164"/>
      <c r="D2" s="2164"/>
      <c r="E2" s="2164"/>
      <c r="F2" s="2164"/>
      <c r="G2" s="729"/>
      <c r="H2" s="729"/>
      <c r="I2" s="730"/>
      <c r="J2" s="729"/>
      <c r="K2" s="730"/>
    </row>
    <row r="3" spans="1:11">
      <c r="A3" s="2164" t="s">
        <v>6436</v>
      </c>
      <c r="B3" s="2164"/>
      <c r="C3" s="2164"/>
      <c r="D3" s="2164"/>
      <c r="E3" s="2164"/>
      <c r="F3" s="2164"/>
      <c r="G3" s="729"/>
      <c r="H3" s="729"/>
      <c r="I3" s="730"/>
      <c r="J3" s="729"/>
      <c r="K3" s="730"/>
    </row>
    <row r="4" spans="1:11" ht="31.5">
      <c r="A4" s="733" t="s">
        <v>134</v>
      </c>
      <c r="B4" s="280" t="s">
        <v>676</v>
      </c>
      <c r="C4" s="280" t="s">
        <v>463</v>
      </c>
      <c r="D4" s="280" t="s">
        <v>788</v>
      </c>
      <c r="E4" s="360" t="s">
        <v>1741</v>
      </c>
      <c r="F4" s="278" t="s">
        <v>677</v>
      </c>
      <c r="G4" s="729"/>
      <c r="H4" s="729"/>
      <c r="I4" s="730"/>
      <c r="J4" s="729"/>
      <c r="K4" s="730"/>
    </row>
    <row r="5" spans="1:11">
      <c r="A5" s="286"/>
      <c r="B5" s="2602" t="s">
        <v>139</v>
      </c>
      <c r="C5" s="2603"/>
      <c r="D5" s="2604"/>
      <c r="E5" s="731"/>
      <c r="F5" s="732"/>
    </row>
    <row r="6" spans="1:11" ht="31.5">
      <c r="A6" s="50">
        <v>1</v>
      </c>
      <c r="B6" s="50" t="s">
        <v>464</v>
      </c>
      <c r="C6" s="50" t="s">
        <v>13538</v>
      </c>
      <c r="D6" s="50" t="s">
        <v>239</v>
      </c>
      <c r="E6" s="189">
        <v>2200000</v>
      </c>
      <c r="F6" s="51" t="s">
        <v>466</v>
      </c>
    </row>
    <row r="7" spans="1:11" ht="78.75">
      <c r="A7" s="50">
        <v>2</v>
      </c>
      <c r="B7" s="50" t="s">
        <v>5</v>
      </c>
      <c r="C7" s="50" t="s">
        <v>13539</v>
      </c>
      <c r="D7" s="50" t="s">
        <v>1304</v>
      </c>
      <c r="E7" s="189">
        <v>1183112.8999999999</v>
      </c>
      <c r="F7" s="51" t="s">
        <v>466</v>
      </c>
    </row>
    <row r="8" spans="1:11" ht="31.5">
      <c r="A8" s="50">
        <v>3</v>
      </c>
      <c r="B8" s="159" t="s">
        <v>7</v>
      </c>
      <c r="C8" s="50" t="s">
        <v>13540</v>
      </c>
      <c r="D8" s="50" t="s">
        <v>9</v>
      </c>
      <c r="E8" s="189">
        <v>15000</v>
      </c>
      <c r="F8" s="51" t="s">
        <v>466</v>
      </c>
    </row>
    <row r="9" spans="1:11" ht="47.25">
      <c r="A9" s="50">
        <v>4</v>
      </c>
      <c r="B9" s="50" t="s">
        <v>12</v>
      </c>
      <c r="C9" s="50" t="s">
        <v>13541</v>
      </c>
      <c r="D9" s="50" t="s">
        <v>14</v>
      </c>
      <c r="E9" s="189">
        <v>3144339.1</v>
      </c>
      <c r="F9" s="51" t="s">
        <v>466</v>
      </c>
    </row>
    <row r="10" spans="1:11">
      <c r="A10" s="50"/>
      <c r="B10" s="2172" t="s">
        <v>3161</v>
      </c>
      <c r="C10" s="2231"/>
      <c r="D10" s="2231"/>
      <c r="E10" s="189"/>
      <c r="F10" s="51"/>
    </row>
    <row r="11" spans="1:11" ht="78.75">
      <c r="A11" s="50">
        <v>5</v>
      </c>
      <c r="B11" s="50" t="s">
        <v>5</v>
      </c>
      <c r="C11" s="50" t="s">
        <v>13459</v>
      </c>
      <c r="D11" s="50" t="s">
        <v>686</v>
      </c>
      <c r="E11" s="106">
        <v>300000</v>
      </c>
      <c r="F11" s="51" t="s">
        <v>466</v>
      </c>
    </row>
    <row r="12" spans="1:11" ht="47.25">
      <c r="A12" s="50">
        <v>6</v>
      </c>
      <c r="B12" s="50" t="s">
        <v>12</v>
      </c>
      <c r="C12" s="50" t="s">
        <v>13460</v>
      </c>
      <c r="D12" s="50" t="s">
        <v>14</v>
      </c>
      <c r="E12" s="106">
        <v>1000000</v>
      </c>
      <c r="F12" s="51" t="s">
        <v>466</v>
      </c>
    </row>
    <row r="13" spans="1:11" ht="47.25">
      <c r="A13" s="50">
        <v>7</v>
      </c>
      <c r="B13" s="50" t="s">
        <v>13461</v>
      </c>
      <c r="C13" s="50" t="s">
        <v>13462</v>
      </c>
      <c r="D13" s="50" t="s">
        <v>246</v>
      </c>
      <c r="E13" s="106">
        <v>1971226.65</v>
      </c>
      <c r="F13" s="51" t="s">
        <v>466</v>
      </c>
    </row>
    <row r="14" spans="1:11">
      <c r="A14" s="50"/>
      <c r="B14" s="2240" t="s">
        <v>143</v>
      </c>
      <c r="C14" s="2242"/>
      <c r="D14" s="159"/>
      <c r="E14" s="106"/>
      <c r="F14" s="51"/>
    </row>
    <row r="15" spans="1:11" ht="78.75">
      <c r="A15" s="50">
        <v>8</v>
      </c>
      <c r="B15" s="51" t="s">
        <v>195</v>
      </c>
      <c r="C15" s="50" t="s">
        <v>13463</v>
      </c>
      <c r="D15" s="51" t="s">
        <v>196</v>
      </c>
      <c r="E15" s="189">
        <v>5738993.4500000002</v>
      </c>
      <c r="F15" s="51" t="s">
        <v>4</v>
      </c>
    </row>
    <row r="16" spans="1:11">
      <c r="A16" s="50"/>
      <c r="B16" s="2198" t="s">
        <v>13464</v>
      </c>
      <c r="C16" s="2226"/>
      <c r="D16" s="2226"/>
      <c r="E16" s="189"/>
      <c r="F16" s="51"/>
    </row>
    <row r="17" spans="1:6" ht="110.25">
      <c r="A17" s="50">
        <v>9</v>
      </c>
      <c r="B17" s="160" t="s">
        <v>381</v>
      </c>
      <c r="C17" s="50" t="s">
        <v>13465</v>
      </c>
      <c r="D17" s="51" t="s">
        <v>13466</v>
      </c>
      <c r="E17" s="106">
        <v>2180817.5</v>
      </c>
      <c r="F17" s="51" t="s">
        <v>4</v>
      </c>
    </row>
    <row r="18" spans="1:6">
      <c r="A18" s="50"/>
      <c r="B18" s="2198" t="s">
        <v>593</v>
      </c>
      <c r="C18" s="2226"/>
      <c r="D18" s="2226"/>
      <c r="E18" s="106"/>
      <c r="F18" s="51"/>
    </row>
    <row r="19" spans="1:6" ht="47.25">
      <c r="A19" s="50">
        <v>10</v>
      </c>
      <c r="B19" s="51" t="s">
        <v>39</v>
      </c>
      <c r="C19" s="50" t="s">
        <v>13467</v>
      </c>
      <c r="D19" s="51" t="s">
        <v>264</v>
      </c>
      <c r="E19" s="110">
        <v>16000000</v>
      </c>
      <c r="F19" s="51" t="s">
        <v>4</v>
      </c>
    </row>
    <row r="20" spans="1:6" ht="47.25">
      <c r="A20" s="50">
        <v>11</v>
      </c>
      <c r="B20" s="51" t="s">
        <v>41</v>
      </c>
      <c r="C20" s="50" t="s">
        <v>13468</v>
      </c>
      <c r="D20" s="51" t="s">
        <v>264</v>
      </c>
      <c r="E20" s="110">
        <v>10691000</v>
      </c>
      <c r="F20" s="51" t="s">
        <v>4</v>
      </c>
    </row>
    <row r="21" spans="1:6" ht="63">
      <c r="A21" s="50">
        <v>12</v>
      </c>
      <c r="B21" s="51" t="s">
        <v>13469</v>
      </c>
      <c r="C21" s="50" t="s">
        <v>13470</v>
      </c>
      <c r="D21" s="51" t="s">
        <v>13471</v>
      </c>
      <c r="E21" s="110">
        <v>1200000</v>
      </c>
      <c r="F21" s="51" t="s">
        <v>4</v>
      </c>
    </row>
    <row r="22" spans="1:6">
      <c r="A22" s="50"/>
      <c r="B22" s="2198" t="s">
        <v>13472</v>
      </c>
      <c r="C22" s="2226"/>
      <c r="D22" s="2226"/>
      <c r="E22" s="110"/>
      <c r="F22" s="51"/>
    </row>
    <row r="23" spans="1:6" ht="47.25">
      <c r="A23" s="50">
        <v>13</v>
      </c>
      <c r="B23" s="50" t="s">
        <v>13473</v>
      </c>
      <c r="C23" s="50" t="s">
        <v>13474</v>
      </c>
      <c r="D23" s="51" t="s">
        <v>1246</v>
      </c>
      <c r="E23" s="193">
        <v>3000000</v>
      </c>
      <c r="F23" s="51" t="s">
        <v>4</v>
      </c>
    </row>
    <row r="24" spans="1:6" ht="94.5">
      <c r="A24" s="50">
        <v>14</v>
      </c>
      <c r="B24" s="50" t="s">
        <v>13475</v>
      </c>
      <c r="C24" s="50" t="s">
        <v>13476</v>
      </c>
      <c r="D24" s="51" t="s">
        <v>13477</v>
      </c>
      <c r="E24" s="193">
        <v>10000000</v>
      </c>
      <c r="F24" s="51" t="s">
        <v>4</v>
      </c>
    </row>
    <row r="25" spans="1:6" ht="47.25">
      <c r="A25" s="50">
        <v>15</v>
      </c>
      <c r="B25" s="50" t="s">
        <v>13478</v>
      </c>
      <c r="C25" s="50" t="s">
        <v>13479</v>
      </c>
      <c r="D25" s="51" t="s">
        <v>13480</v>
      </c>
      <c r="E25" s="193">
        <v>4500000</v>
      </c>
      <c r="F25" s="51" t="s">
        <v>4</v>
      </c>
    </row>
    <row r="26" spans="1:6" ht="94.5">
      <c r="A26" s="50">
        <v>16</v>
      </c>
      <c r="B26" s="50" t="s">
        <v>13481</v>
      </c>
      <c r="C26" s="50" t="s">
        <v>13482</v>
      </c>
      <c r="D26" s="51" t="s">
        <v>13483</v>
      </c>
      <c r="E26" s="189">
        <v>4416385.4000000004</v>
      </c>
      <c r="F26" s="51" t="s">
        <v>4</v>
      </c>
    </row>
    <row r="27" spans="1:6" ht="47.25">
      <c r="A27" s="50">
        <v>17</v>
      </c>
      <c r="B27" s="51" t="s">
        <v>13484</v>
      </c>
      <c r="C27" s="50" t="s">
        <v>13485</v>
      </c>
      <c r="D27" s="51" t="s">
        <v>13486</v>
      </c>
      <c r="E27" s="131">
        <v>500000</v>
      </c>
      <c r="F27" s="51" t="s">
        <v>4</v>
      </c>
    </row>
    <row r="28" spans="1:6" ht="47.25">
      <c r="A28" s="50">
        <v>18</v>
      </c>
      <c r="B28" s="51" t="s">
        <v>13487</v>
      </c>
      <c r="C28" s="50" t="s">
        <v>13488</v>
      </c>
      <c r="D28" s="51" t="s">
        <v>13486</v>
      </c>
      <c r="E28" s="133">
        <v>500000</v>
      </c>
      <c r="F28" s="51" t="s">
        <v>4</v>
      </c>
    </row>
    <row r="29" spans="1:6">
      <c r="A29" s="50"/>
      <c r="B29" s="2198" t="s">
        <v>1353</v>
      </c>
      <c r="C29" s="2226"/>
      <c r="D29" s="2226"/>
      <c r="E29" s="133"/>
      <c r="F29" s="51"/>
    </row>
    <row r="30" spans="1:6" ht="47.25">
      <c r="A30" s="50">
        <v>19</v>
      </c>
      <c r="B30" s="50" t="s">
        <v>13489</v>
      </c>
      <c r="C30" s="50" t="s">
        <v>13490</v>
      </c>
      <c r="D30" s="51" t="s">
        <v>13491</v>
      </c>
      <c r="E30" s="189">
        <v>10000000</v>
      </c>
      <c r="F30" s="51" t="s">
        <v>4</v>
      </c>
    </row>
    <row r="31" spans="1:6" ht="65.25" customHeight="1">
      <c r="A31" s="50">
        <v>20</v>
      </c>
      <c r="B31" s="50" t="s">
        <v>13492</v>
      </c>
      <c r="C31" s="50" t="s">
        <v>13493</v>
      </c>
      <c r="D31" s="51" t="s">
        <v>13491</v>
      </c>
      <c r="E31" s="106">
        <v>10000000</v>
      </c>
      <c r="F31" s="51" t="s">
        <v>4</v>
      </c>
    </row>
    <row r="32" spans="1:6" ht="47.25">
      <c r="A32" s="50">
        <v>21</v>
      </c>
      <c r="B32" s="50" t="s">
        <v>13494</v>
      </c>
      <c r="C32" s="50" t="s">
        <v>13493</v>
      </c>
      <c r="D32" s="51" t="s">
        <v>13495</v>
      </c>
      <c r="E32" s="106">
        <v>10000000</v>
      </c>
      <c r="F32" s="51" t="s">
        <v>4</v>
      </c>
    </row>
    <row r="33" spans="1:6" ht="110.25">
      <c r="A33" s="50">
        <v>22</v>
      </c>
      <c r="B33" s="50" t="s">
        <v>13496</v>
      </c>
      <c r="C33" s="50" t="s">
        <v>13493</v>
      </c>
      <c r="D33" s="51" t="s">
        <v>13537</v>
      </c>
      <c r="E33" s="193">
        <v>5000000</v>
      </c>
      <c r="F33" s="51" t="s">
        <v>4</v>
      </c>
    </row>
    <row r="34" spans="1:6" ht="87.75" customHeight="1">
      <c r="A34" s="50">
        <v>23</v>
      </c>
      <c r="B34" s="50" t="s">
        <v>13497</v>
      </c>
      <c r="C34" s="50" t="s">
        <v>13493</v>
      </c>
      <c r="D34" s="51" t="s">
        <v>13486</v>
      </c>
      <c r="E34" s="193">
        <v>500000</v>
      </c>
      <c r="F34" s="51" t="s">
        <v>4</v>
      </c>
    </row>
    <row r="35" spans="1:6" ht="153" customHeight="1">
      <c r="A35" s="50">
        <v>24</v>
      </c>
      <c r="B35" s="51" t="s">
        <v>13498</v>
      </c>
      <c r="C35" s="50" t="s">
        <v>13499</v>
      </c>
      <c r="D35" s="50" t="s">
        <v>13500</v>
      </c>
      <c r="E35" s="106">
        <v>5000000</v>
      </c>
      <c r="F35" s="51" t="s">
        <v>4</v>
      </c>
    </row>
    <row r="36" spans="1:6">
      <c r="A36" s="50"/>
      <c r="B36" s="2172" t="s">
        <v>15</v>
      </c>
      <c r="C36" s="2172"/>
      <c r="D36" s="2172"/>
      <c r="E36" s="468">
        <v>109040875</v>
      </c>
      <c r="F36" s="47"/>
    </row>
    <row r="37" spans="1:6" ht="87.75" customHeight="1">
      <c r="A37" s="2143" t="s">
        <v>10725</v>
      </c>
      <c r="B37" s="2143"/>
      <c r="C37" s="2143"/>
      <c r="D37" s="2143" t="s">
        <v>172</v>
      </c>
      <c r="E37" s="2143"/>
      <c r="F37" s="2143"/>
    </row>
  </sheetData>
  <mergeCells count="13">
    <mergeCell ref="A37:C37"/>
    <mergeCell ref="D37:F37"/>
    <mergeCell ref="A1:F1"/>
    <mergeCell ref="A2:F2"/>
    <mergeCell ref="A3:F3"/>
    <mergeCell ref="B5:D5"/>
    <mergeCell ref="B10:D10"/>
    <mergeCell ref="B14:C14"/>
    <mergeCell ref="B16:D16"/>
    <mergeCell ref="B18:D18"/>
    <mergeCell ref="B22:D22"/>
    <mergeCell ref="B29:D29"/>
    <mergeCell ref="B36:D36"/>
  </mergeCells>
  <pageMargins left="0.7" right="0.7" top="0.75" bottom="0.75" header="0.3" footer="0.3"/>
  <pageSetup orientation="landscape" r:id="rId1"/>
  <headerFooter>
    <oddFooter>Page &amp;P of &amp;N</oddFooter>
  </headerFooter>
</worksheet>
</file>

<file path=xl/worksheets/sheet289.xml><?xml version="1.0" encoding="utf-8"?>
<worksheet xmlns="http://schemas.openxmlformats.org/spreadsheetml/2006/main" xmlns:r="http://schemas.openxmlformats.org/officeDocument/2006/relationships">
  <sheetPr>
    <tabColor theme="5" tint="-0.499984740745262"/>
  </sheetPr>
  <dimension ref="A1:F44"/>
  <sheetViews>
    <sheetView topLeftCell="A26" workbookViewId="0">
      <selection activeCell="E35" sqref="E35"/>
    </sheetView>
  </sheetViews>
  <sheetFormatPr defaultRowHeight="15"/>
  <cols>
    <col min="1" max="1" width="6.85546875" style="2" customWidth="1"/>
    <col min="2" max="2" width="15.5703125" style="2" customWidth="1"/>
    <col min="3" max="3" width="42.28515625" style="2" customWidth="1"/>
    <col min="4" max="4" width="25.42578125" style="2" customWidth="1"/>
    <col min="5" max="5" width="20.5703125" style="2" customWidth="1"/>
    <col min="6" max="6" width="9.85546875" style="2" customWidth="1"/>
    <col min="7" max="16384" width="9.140625" style="2"/>
  </cols>
  <sheetData>
    <row r="1" spans="1:6" ht="18.95" customHeight="1">
      <c r="A1" s="2164" t="s">
        <v>133</v>
      </c>
      <c r="B1" s="2164"/>
      <c r="C1" s="2164"/>
      <c r="D1" s="2164"/>
      <c r="E1" s="2164"/>
      <c r="F1" s="2164"/>
    </row>
    <row r="2" spans="1:6" ht="18.95" customHeight="1">
      <c r="A2" s="2164" t="s">
        <v>14074</v>
      </c>
      <c r="B2" s="2164"/>
      <c r="C2" s="2164"/>
      <c r="D2" s="2164"/>
      <c r="E2" s="2164"/>
      <c r="F2" s="2164"/>
    </row>
    <row r="3" spans="1:6" ht="18.600000000000001" customHeight="1">
      <c r="A3" s="2164" t="s">
        <v>140</v>
      </c>
      <c r="B3" s="2164"/>
      <c r="C3" s="2164"/>
      <c r="D3" s="2164"/>
      <c r="E3" s="2164"/>
      <c r="F3" s="2164"/>
    </row>
    <row r="4" spans="1:6" ht="30.75" customHeight="1">
      <c r="A4" s="784" t="s">
        <v>134</v>
      </c>
      <c r="B4" s="280" t="s">
        <v>676</v>
      </c>
      <c r="C4" s="762" t="s">
        <v>463</v>
      </c>
      <c r="D4" s="762" t="s">
        <v>788</v>
      </c>
      <c r="E4" s="762" t="s">
        <v>3371</v>
      </c>
      <c r="F4" s="762" t="s">
        <v>677</v>
      </c>
    </row>
    <row r="5" spans="1:6" ht="18.95" customHeight="1">
      <c r="A5" s="5"/>
      <c r="B5" s="2140" t="s">
        <v>139</v>
      </c>
      <c r="C5" s="2140"/>
      <c r="D5" s="2140"/>
      <c r="E5" s="115"/>
      <c r="F5" s="120"/>
    </row>
    <row r="6" spans="1:6" ht="31.5">
      <c r="A6" s="60">
        <v>1</v>
      </c>
      <c r="B6" s="60" t="s">
        <v>6170</v>
      </c>
      <c r="C6" s="60" t="s">
        <v>14075</v>
      </c>
      <c r="D6" s="60" t="s">
        <v>1802</v>
      </c>
      <c r="E6" s="61">
        <v>2158040</v>
      </c>
      <c r="F6" s="60" t="s">
        <v>118</v>
      </c>
    </row>
    <row r="7" spans="1:6" ht="31.5">
      <c r="A7" s="60">
        <v>2</v>
      </c>
      <c r="B7" s="60" t="s">
        <v>7</v>
      </c>
      <c r="C7" s="60" t="s">
        <v>14076</v>
      </c>
      <c r="D7" s="60" t="s">
        <v>14077</v>
      </c>
      <c r="E7" s="61">
        <v>77760</v>
      </c>
      <c r="F7" s="60" t="s">
        <v>118</v>
      </c>
    </row>
    <row r="8" spans="1:6" ht="31.5">
      <c r="A8" s="60">
        <v>3</v>
      </c>
      <c r="B8" s="60" t="s">
        <v>10</v>
      </c>
      <c r="C8" s="60" t="s">
        <v>14078</v>
      </c>
      <c r="D8" s="60" t="s">
        <v>14079</v>
      </c>
      <c r="E8" s="61">
        <v>34200</v>
      </c>
      <c r="F8" s="60" t="s">
        <v>118</v>
      </c>
    </row>
    <row r="9" spans="1:6" ht="63">
      <c r="A9" s="60">
        <v>4</v>
      </c>
      <c r="B9" s="60" t="s">
        <v>1426</v>
      </c>
      <c r="C9" s="60" t="s">
        <v>14080</v>
      </c>
      <c r="D9" s="60" t="s">
        <v>14081</v>
      </c>
      <c r="E9" s="61">
        <v>1800000</v>
      </c>
      <c r="F9" s="60" t="s">
        <v>118</v>
      </c>
    </row>
    <row r="10" spans="1:6" ht="78.75">
      <c r="A10" s="60">
        <v>5</v>
      </c>
      <c r="B10" s="60" t="s">
        <v>5</v>
      </c>
      <c r="C10" s="60" t="s">
        <v>14082</v>
      </c>
      <c r="D10" s="60" t="s">
        <v>14083</v>
      </c>
      <c r="E10" s="61">
        <v>1571807.07</v>
      </c>
      <c r="F10" s="60" t="s">
        <v>118</v>
      </c>
    </row>
    <row r="11" spans="1:6" ht="15.75">
      <c r="A11" s="60"/>
      <c r="B11" s="2145" t="s">
        <v>142</v>
      </c>
      <c r="C11" s="2179"/>
      <c r="D11" s="2146"/>
      <c r="E11" s="61"/>
      <c r="F11" s="60"/>
    </row>
    <row r="12" spans="1:6" ht="78.75">
      <c r="A12" s="60">
        <v>6</v>
      </c>
      <c r="B12" s="60" t="s">
        <v>5</v>
      </c>
      <c r="C12" s="60" t="s">
        <v>14084</v>
      </c>
      <c r="D12" s="60" t="s">
        <v>14085</v>
      </c>
      <c r="E12" s="61">
        <v>520075</v>
      </c>
      <c r="F12" s="60" t="s">
        <v>118</v>
      </c>
    </row>
    <row r="13" spans="1:6" ht="47.25">
      <c r="A13" s="60">
        <v>7</v>
      </c>
      <c r="B13" s="60" t="s">
        <v>12</v>
      </c>
      <c r="C13" s="60" t="s">
        <v>14086</v>
      </c>
      <c r="D13" s="60" t="s">
        <v>14087</v>
      </c>
      <c r="E13" s="61">
        <v>832000</v>
      </c>
      <c r="F13" s="60" t="s">
        <v>118</v>
      </c>
    </row>
    <row r="14" spans="1:6" ht="78.75">
      <c r="A14" s="60">
        <v>8</v>
      </c>
      <c r="B14" s="60" t="s">
        <v>14558</v>
      </c>
      <c r="C14" s="60" t="s">
        <v>14088</v>
      </c>
      <c r="D14" s="60" t="s">
        <v>14089</v>
      </c>
      <c r="E14" s="61">
        <v>1248000</v>
      </c>
      <c r="F14" s="60" t="s">
        <v>118</v>
      </c>
    </row>
    <row r="15" spans="1:6" ht="15.75">
      <c r="A15" s="60"/>
      <c r="B15" s="2145" t="s">
        <v>593</v>
      </c>
      <c r="C15" s="2209"/>
      <c r="D15" s="60"/>
      <c r="E15" s="61"/>
      <c r="F15" s="60"/>
    </row>
    <row r="16" spans="1:6" ht="47.25">
      <c r="A16" s="60">
        <v>9</v>
      </c>
      <c r="B16" s="60" t="s">
        <v>39</v>
      </c>
      <c r="C16" s="60" t="s">
        <v>14090</v>
      </c>
      <c r="D16" s="60" t="s">
        <v>14091</v>
      </c>
      <c r="E16" s="61">
        <v>20000000</v>
      </c>
      <c r="F16" s="60" t="s">
        <v>118</v>
      </c>
    </row>
    <row r="17" spans="1:6" ht="47.25">
      <c r="A17" s="60">
        <v>10</v>
      </c>
      <c r="B17" s="60" t="s">
        <v>596</v>
      </c>
      <c r="C17" s="60" t="s">
        <v>14092</v>
      </c>
      <c r="D17" s="60" t="s">
        <v>14093</v>
      </c>
      <c r="E17" s="61">
        <v>15000000</v>
      </c>
      <c r="F17" s="60" t="s">
        <v>118</v>
      </c>
    </row>
    <row r="18" spans="1:6" ht="15.75">
      <c r="A18" s="60"/>
      <c r="B18" s="2145" t="s">
        <v>2408</v>
      </c>
      <c r="C18" s="2209"/>
      <c r="D18" s="60"/>
      <c r="E18" s="61"/>
      <c r="F18" s="60"/>
    </row>
    <row r="19" spans="1:6" ht="157.5">
      <c r="A19" s="60">
        <v>11</v>
      </c>
      <c r="B19" s="60" t="s">
        <v>14094</v>
      </c>
      <c r="C19" s="60" t="s">
        <v>14095</v>
      </c>
      <c r="D19" s="60" t="s">
        <v>14096</v>
      </c>
      <c r="E19" s="61">
        <v>17400000</v>
      </c>
      <c r="F19" s="60" t="s">
        <v>118</v>
      </c>
    </row>
    <row r="20" spans="1:6" ht="15.75">
      <c r="A20" s="60"/>
      <c r="B20" s="2145" t="s">
        <v>2487</v>
      </c>
      <c r="C20" s="2209"/>
      <c r="D20" s="107"/>
      <c r="E20" s="61"/>
      <c r="F20" s="60"/>
    </row>
    <row r="21" spans="1:6" ht="78.75">
      <c r="A21" s="60">
        <v>12</v>
      </c>
      <c r="B21" s="60" t="s">
        <v>14100</v>
      </c>
      <c r="C21" s="60" t="s">
        <v>14101</v>
      </c>
      <c r="D21" s="60" t="s">
        <v>14102</v>
      </c>
      <c r="E21" s="61">
        <v>6000000</v>
      </c>
      <c r="F21" s="60" t="s">
        <v>118</v>
      </c>
    </row>
    <row r="22" spans="1:6" ht="15.75">
      <c r="A22" s="60"/>
      <c r="B22" s="2145" t="s">
        <v>662</v>
      </c>
      <c r="C22" s="2209"/>
      <c r="D22" s="60"/>
      <c r="E22" s="61"/>
      <c r="F22" s="60"/>
    </row>
    <row r="23" spans="1:6" ht="47.25">
      <c r="A23" s="60">
        <v>13</v>
      </c>
      <c r="B23" s="60" t="s">
        <v>14103</v>
      </c>
      <c r="C23" s="60" t="s">
        <v>14104</v>
      </c>
      <c r="D23" s="60" t="s">
        <v>14105</v>
      </c>
      <c r="E23" s="61">
        <v>2300000</v>
      </c>
      <c r="F23" s="60" t="s">
        <v>4</v>
      </c>
    </row>
    <row r="24" spans="1:6" ht="97.5">
      <c r="A24" s="60">
        <v>14</v>
      </c>
      <c r="B24" s="60" t="s">
        <v>14106</v>
      </c>
      <c r="C24" s="60" t="s">
        <v>14107</v>
      </c>
      <c r="D24" s="60" t="s">
        <v>14559</v>
      </c>
      <c r="E24" s="61">
        <v>10000000</v>
      </c>
      <c r="F24" s="60" t="s">
        <v>118</v>
      </c>
    </row>
    <row r="25" spans="1:6" ht="15.75">
      <c r="A25" s="60"/>
      <c r="B25" s="2145" t="s">
        <v>555</v>
      </c>
      <c r="C25" s="2209"/>
      <c r="D25" s="60"/>
      <c r="E25" s="61"/>
      <c r="F25" s="60"/>
    </row>
    <row r="26" spans="1:6" ht="102" customHeight="1">
      <c r="A26" s="60">
        <v>15</v>
      </c>
      <c r="B26" s="60" t="s">
        <v>14108</v>
      </c>
      <c r="C26" s="60" t="s">
        <v>14109</v>
      </c>
      <c r="D26" s="60" t="s">
        <v>14110</v>
      </c>
      <c r="E26" s="61">
        <v>2180000</v>
      </c>
      <c r="F26" s="60" t="s">
        <v>118</v>
      </c>
    </row>
    <row r="27" spans="1:6" ht="15.75">
      <c r="A27" s="60"/>
      <c r="B27" s="2145" t="s">
        <v>143</v>
      </c>
      <c r="C27" s="2209"/>
      <c r="D27" s="60"/>
      <c r="E27" s="222"/>
      <c r="F27" s="107"/>
    </row>
    <row r="28" spans="1:6" ht="81.75" customHeight="1">
      <c r="A28" s="60">
        <v>16</v>
      </c>
      <c r="B28" s="60" t="s">
        <v>195</v>
      </c>
      <c r="C28" s="60" t="s">
        <v>14114</v>
      </c>
      <c r="D28" s="60" t="s">
        <v>14115</v>
      </c>
      <c r="E28" s="61">
        <v>5738993.4500000002</v>
      </c>
      <c r="F28" s="60" t="s">
        <v>118</v>
      </c>
    </row>
    <row r="29" spans="1:6" ht="15.75">
      <c r="A29" s="60"/>
      <c r="B29" s="2145" t="s">
        <v>15</v>
      </c>
      <c r="C29" s="2209"/>
      <c r="D29" s="60"/>
      <c r="E29" s="587">
        <f>SUM(E6:E28)</f>
        <v>86860875.519999996</v>
      </c>
      <c r="F29" s="60"/>
    </row>
    <row r="30" spans="1:6" ht="75" customHeight="1">
      <c r="A30" s="2143" t="s">
        <v>10725</v>
      </c>
      <c r="B30" s="2143"/>
      <c r="C30" s="2143"/>
      <c r="D30" s="2143" t="s">
        <v>172</v>
      </c>
      <c r="E30" s="2143"/>
      <c r="F30" s="2143"/>
    </row>
    <row r="31" spans="1:6" ht="15.75">
      <c r="A31" s="371"/>
      <c r="B31" s="371"/>
      <c r="C31" s="371"/>
      <c r="D31" s="371"/>
      <c r="E31" s="371"/>
      <c r="F31" s="371"/>
    </row>
    <row r="32" spans="1:6" ht="15.75">
      <c r="A32" s="371"/>
      <c r="B32" s="371"/>
      <c r="C32" s="371"/>
      <c r="D32" s="371"/>
      <c r="E32" s="371"/>
      <c r="F32" s="371"/>
    </row>
    <row r="33" spans="1:6" ht="15.75">
      <c r="A33" s="371"/>
      <c r="B33" s="371"/>
      <c r="C33" s="371"/>
      <c r="D33" s="371"/>
      <c r="E33" s="371"/>
      <c r="F33" s="371"/>
    </row>
    <row r="34" spans="1:6" ht="15.75">
      <c r="A34" s="371"/>
      <c r="B34" s="371"/>
      <c r="C34" s="371"/>
      <c r="D34" s="371"/>
      <c r="E34" s="371"/>
      <c r="F34" s="371"/>
    </row>
    <row r="39" spans="1:6" ht="173.25">
      <c r="A39" s="428">
        <v>17</v>
      </c>
      <c r="B39" s="60" t="s">
        <v>14111</v>
      </c>
      <c r="C39" s="60" t="s">
        <v>14112</v>
      </c>
      <c r="D39" s="60" t="s">
        <v>14113</v>
      </c>
      <c r="E39" s="222">
        <v>2180000</v>
      </c>
      <c r="F39" s="107" t="s">
        <v>4</v>
      </c>
    </row>
    <row r="40" spans="1:6" ht="63">
      <c r="A40" s="428">
        <v>12</v>
      </c>
      <c r="B40" s="60" t="s">
        <v>14097</v>
      </c>
      <c r="C40" s="60" t="s">
        <v>14098</v>
      </c>
      <c r="D40" s="107" t="s">
        <v>14099</v>
      </c>
      <c r="E40" s="61">
        <v>20000000</v>
      </c>
      <c r="F40" s="60" t="s">
        <v>4</v>
      </c>
    </row>
    <row r="41" spans="1:6">
      <c r="E41" s="6">
        <f>SUM(E39:E40)</f>
        <v>22180000</v>
      </c>
    </row>
    <row r="44" spans="1:6">
      <c r="E44" s="6">
        <f>E41+E29</f>
        <v>109040875.52</v>
      </c>
    </row>
  </sheetData>
  <mergeCells count="14">
    <mergeCell ref="B18:C18"/>
    <mergeCell ref="A1:F1"/>
    <mergeCell ref="A2:F2"/>
    <mergeCell ref="A3:F3"/>
    <mergeCell ref="B5:D5"/>
    <mergeCell ref="B15:C15"/>
    <mergeCell ref="B11:D11"/>
    <mergeCell ref="D30:F30"/>
    <mergeCell ref="B29:C29"/>
    <mergeCell ref="B20:C20"/>
    <mergeCell ref="B22:C22"/>
    <mergeCell ref="B25:C25"/>
    <mergeCell ref="B27:C27"/>
    <mergeCell ref="A30:C30"/>
  </mergeCells>
  <pageMargins left="0.7" right="0.7" top="0.75" bottom="0.75" header="0.3" footer="0.3"/>
  <pageSetup orientation="landscape" r:id="rId1"/>
  <headerFooter>
    <oddFooter>Page &amp;P of &amp;N</oddFooter>
  </headerFooter>
</worksheet>
</file>

<file path=xl/worksheets/sheet29.xml><?xml version="1.0" encoding="utf-8"?>
<worksheet xmlns="http://schemas.openxmlformats.org/spreadsheetml/2006/main" xmlns:r="http://schemas.openxmlformats.org/officeDocument/2006/relationships">
  <sheetPr>
    <tabColor theme="5" tint="-0.499984740745262"/>
  </sheetPr>
  <dimension ref="A1:F93"/>
  <sheetViews>
    <sheetView topLeftCell="A22" workbookViewId="0">
      <selection activeCell="H23" sqref="H23"/>
    </sheetView>
  </sheetViews>
  <sheetFormatPr defaultRowHeight="15"/>
  <cols>
    <col min="1" max="1" width="7.85546875" style="91" customWidth="1"/>
    <col min="2" max="2" width="15.28515625" style="91" customWidth="1"/>
    <col min="3" max="3" width="42.85546875" style="91" customWidth="1"/>
    <col min="4" max="4" width="25.140625" style="91" customWidth="1"/>
    <col min="5" max="5" width="20.85546875" style="166" customWidth="1"/>
    <col min="6" max="6" width="9.7109375" style="91" customWidth="1"/>
    <col min="7" max="16384" width="9.140625" style="91"/>
  </cols>
  <sheetData>
    <row r="1" spans="1:6" s="163" customFormat="1" ht="15.75" customHeight="1">
      <c r="A1" s="2149" t="s">
        <v>133</v>
      </c>
      <c r="B1" s="2149"/>
      <c r="C1" s="2149"/>
      <c r="D1" s="2149"/>
      <c r="E1" s="2149"/>
      <c r="F1" s="2149"/>
    </row>
    <row r="2" spans="1:6" s="163" customFormat="1" ht="15.75" customHeight="1">
      <c r="A2" s="2149" t="s">
        <v>359</v>
      </c>
      <c r="B2" s="2149"/>
      <c r="C2" s="2149"/>
      <c r="D2" s="2149"/>
      <c r="E2" s="2149"/>
      <c r="F2" s="2149"/>
    </row>
    <row r="3" spans="1:6" s="163" customFormat="1" ht="15.75" customHeight="1">
      <c r="A3" s="2149" t="s">
        <v>140</v>
      </c>
      <c r="B3" s="2149"/>
      <c r="C3" s="2149"/>
      <c r="D3" s="2149"/>
      <c r="E3" s="2149"/>
      <c r="F3" s="2149"/>
    </row>
    <row r="4" spans="1:6" s="163" customFormat="1" ht="18" customHeight="1">
      <c r="A4" s="113" t="s">
        <v>134</v>
      </c>
      <c r="B4" s="112" t="s">
        <v>135</v>
      </c>
      <c r="C4" s="112" t="s">
        <v>0</v>
      </c>
      <c r="D4" s="112" t="s">
        <v>136</v>
      </c>
      <c r="E4" s="1432" t="s">
        <v>1300</v>
      </c>
      <c r="F4" s="82" t="s">
        <v>138</v>
      </c>
    </row>
    <row r="5" spans="1:6" s="163" customFormat="1" ht="15.75" customHeight="1">
      <c r="A5" s="115"/>
      <c r="B5" s="2140" t="s">
        <v>205</v>
      </c>
      <c r="C5" s="2140"/>
      <c r="D5" s="112"/>
      <c r="E5" s="1432"/>
      <c r="F5" s="82"/>
    </row>
    <row r="6" spans="1:6" ht="31.5">
      <c r="A6" s="175">
        <v>1</v>
      </c>
      <c r="B6" s="65" t="s">
        <v>1</v>
      </c>
      <c r="C6" s="65" t="s">
        <v>315</v>
      </c>
      <c r="D6" s="66" t="s">
        <v>239</v>
      </c>
      <c r="E6" s="1433">
        <v>3643195.84</v>
      </c>
      <c r="F6" s="63" t="s">
        <v>118</v>
      </c>
    </row>
    <row r="7" spans="1:6" ht="78.75">
      <c r="A7" s="175">
        <v>2</v>
      </c>
      <c r="B7" s="65" t="s">
        <v>5</v>
      </c>
      <c r="C7" s="65" t="s">
        <v>316</v>
      </c>
      <c r="D7" s="66" t="s">
        <v>240</v>
      </c>
      <c r="E7" s="1433">
        <v>1586593.1</v>
      </c>
      <c r="F7" s="63" t="s">
        <v>118</v>
      </c>
    </row>
    <row r="8" spans="1:6" ht="31.5">
      <c r="A8" s="175">
        <v>3</v>
      </c>
      <c r="B8" s="65" t="s">
        <v>7</v>
      </c>
      <c r="C8" s="65" t="s">
        <v>33893</v>
      </c>
      <c r="D8" s="66" t="s">
        <v>9</v>
      </c>
      <c r="E8" s="1433">
        <v>257616</v>
      </c>
      <c r="F8" s="63" t="s">
        <v>118</v>
      </c>
    </row>
    <row r="9" spans="1:6" ht="31.5">
      <c r="A9" s="175">
        <v>4</v>
      </c>
      <c r="B9" s="65" t="s">
        <v>10</v>
      </c>
      <c r="C9" s="65" t="s">
        <v>33894</v>
      </c>
      <c r="D9" s="66" t="s">
        <v>175</v>
      </c>
      <c r="E9" s="1433">
        <v>105420</v>
      </c>
      <c r="F9" s="63" t="s">
        <v>118</v>
      </c>
    </row>
    <row r="10" spans="1:6" ht="47.25">
      <c r="A10" s="175">
        <v>5</v>
      </c>
      <c r="B10" s="65" t="s">
        <v>12</v>
      </c>
      <c r="C10" s="65" t="s">
        <v>33895</v>
      </c>
      <c r="D10" s="66" t="s">
        <v>14</v>
      </c>
      <c r="E10" s="1433">
        <v>949627.59</v>
      </c>
      <c r="F10" s="63" t="s">
        <v>118</v>
      </c>
    </row>
    <row r="11" spans="1:6" ht="15.75" customHeight="1">
      <c r="A11" s="175"/>
      <c r="B11" s="2145" t="s">
        <v>16510</v>
      </c>
      <c r="C11" s="2179"/>
      <c r="D11" s="2146"/>
      <c r="E11" s="1433"/>
      <c r="F11" s="63"/>
    </row>
    <row r="12" spans="1:6" ht="94.5">
      <c r="A12" s="175">
        <v>6</v>
      </c>
      <c r="B12" s="65" t="s">
        <v>5</v>
      </c>
      <c r="C12" s="65" t="s">
        <v>241</v>
      </c>
      <c r="D12" s="66" t="s">
        <v>33896</v>
      </c>
      <c r="E12" s="1433">
        <v>1200000</v>
      </c>
      <c r="F12" s="63" t="s">
        <v>118</v>
      </c>
    </row>
    <row r="13" spans="1:6" ht="63">
      <c r="A13" s="175">
        <v>7</v>
      </c>
      <c r="B13" s="65" t="s">
        <v>12</v>
      </c>
      <c r="C13" s="65" t="s">
        <v>243</v>
      </c>
      <c r="D13" s="66" t="s">
        <v>244</v>
      </c>
      <c r="E13" s="1433">
        <v>1071226.27</v>
      </c>
      <c r="F13" s="63" t="s">
        <v>118</v>
      </c>
    </row>
    <row r="14" spans="1:6" ht="63">
      <c r="A14" s="175">
        <v>8</v>
      </c>
      <c r="B14" s="65" t="s">
        <v>360</v>
      </c>
      <c r="C14" s="65" t="s">
        <v>245</v>
      </c>
      <c r="D14" s="66" t="s">
        <v>6647</v>
      </c>
      <c r="E14" s="1433">
        <v>1000000</v>
      </c>
      <c r="F14" s="63" t="s">
        <v>118</v>
      </c>
    </row>
    <row r="15" spans="1:6" ht="15.75">
      <c r="A15" s="175"/>
      <c r="B15" s="2140" t="s">
        <v>207</v>
      </c>
      <c r="C15" s="2140"/>
      <c r="D15" s="66"/>
      <c r="E15" s="1433"/>
      <c r="F15" s="63"/>
    </row>
    <row r="16" spans="1:6" ht="63">
      <c r="A16" s="175">
        <v>9</v>
      </c>
      <c r="B16" s="65" t="s">
        <v>195</v>
      </c>
      <c r="C16" s="65" t="s">
        <v>317</v>
      </c>
      <c r="D16" s="66" t="s">
        <v>3609</v>
      </c>
      <c r="E16" s="1433">
        <v>5738993</v>
      </c>
      <c r="F16" s="63" t="s">
        <v>118</v>
      </c>
    </row>
    <row r="17" spans="1:6" ht="15.75">
      <c r="A17" s="175"/>
      <c r="B17" s="2172" t="s">
        <v>145</v>
      </c>
      <c r="C17" s="2172"/>
      <c r="D17" s="66"/>
      <c r="E17" s="1433"/>
      <c r="F17" s="63"/>
    </row>
    <row r="18" spans="1:6" ht="47.25">
      <c r="A18" s="175">
        <v>24</v>
      </c>
      <c r="B18" s="65" t="s">
        <v>39</v>
      </c>
      <c r="C18" s="65" t="s">
        <v>331</v>
      </c>
      <c r="D18" s="66" t="s">
        <v>40</v>
      </c>
      <c r="E18" s="1433">
        <v>15000000</v>
      </c>
      <c r="F18" s="63" t="s">
        <v>118</v>
      </c>
    </row>
    <row r="19" spans="1:6" ht="47.25">
      <c r="A19" s="175">
        <v>25</v>
      </c>
      <c r="B19" s="65" t="s">
        <v>596</v>
      </c>
      <c r="C19" s="65" t="s">
        <v>332</v>
      </c>
      <c r="D19" s="66" t="s">
        <v>40</v>
      </c>
      <c r="E19" s="1433">
        <v>15000000</v>
      </c>
      <c r="F19" s="63" t="s">
        <v>118</v>
      </c>
    </row>
    <row r="20" spans="1:6" ht="47.25">
      <c r="A20" s="175">
        <v>26</v>
      </c>
      <c r="B20" s="65" t="s">
        <v>33897</v>
      </c>
      <c r="C20" s="65" t="s">
        <v>33898</v>
      </c>
      <c r="D20" s="66" t="s">
        <v>265</v>
      </c>
      <c r="E20" s="1433">
        <v>1200000</v>
      </c>
      <c r="F20" s="63" t="s">
        <v>118</v>
      </c>
    </row>
    <row r="21" spans="1:6" ht="15.75">
      <c r="A21" s="52"/>
      <c r="B21" s="62" t="s">
        <v>15</v>
      </c>
      <c r="C21" s="62"/>
      <c r="D21" s="56"/>
      <c r="E21" s="1434">
        <f>SUM(E6:E20)</f>
        <v>46752671.799999997</v>
      </c>
      <c r="F21" s="1435"/>
    </row>
    <row r="22" spans="1:6" ht="81" customHeight="1">
      <c r="A22" s="2143" t="s">
        <v>32028</v>
      </c>
      <c r="B22" s="2143"/>
      <c r="C22" s="2143"/>
      <c r="D22" s="2143" t="s">
        <v>32029</v>
      </c>
      <c r="E22" s="2143"/>
      <c r="F22" s="2143"/>
    </row>
    <row r="23" spans="1:6" ht="15.75">
      <c r="A23" s="175"/>
      <c r="B23" s="65"/>
      <c r="C23" s="65"/>
      <c r="D23" s="65"/>
      <c r="E23" s="167"/>
      <c r="F23" s="65"/>
    </row>
    <row r="24" spans="1:6" ht="15.75">
      <c r="A24" s="175"/>
      <c r="B24" s="65"/>
      <c r="C24" s="65"/>
      <c r="D24" s="65"/>
      <c r="E24" s="167"/>
      <c r="F24" s="65"/>
    </row>
    <row r="25" spans="1:6" ht="15.75">
      <c r="A25" s="175"/>
      <c r="B25" s="65"/>
      <c r="C25" s="65"/>
      <c r="D25" s="65"/>
      <c r="E25" s="167"/>
      <c r="F25" s="65"/>
    </row>
    <row r="26" spans="1:6" ht="15.75">
      <c r="A26" s="175"/>
      <c r="B26" s="65"/>
      <c r="C26" s="65"/>
      <c r="D26" s="65"/>
      <c r="E26" s="167"/>
      <c r="F26" s="65"/>
    </row>
    <row r="27" spans="1:6" ht="15.75">
      <c r="A27" s="2149" t="s">
        <v>133</v>
      </c>
      <c r="B27" s="2149"/>
      <c r="C27" s="2149"/>
      <c r="D27" s="2149"/>
      <c r="E27" s="2149"/>
      <c r="F27" s="2149"/>
    </row>
    <row r="28" spans="1:6" ht="15.75">
      <c r="A28" s="2149" t="s">
        <v>359</v>
      </c>
      <c r="B28" s="2149"/>
      <c r="C28" s="2149"/>
      <c r="D28" s="2149"/>
      <c r="E28" s="2149"/>
      <c r="F28" s="2149"/>
    </row>
    <row r="29" spans="1:6" ht="15.75">
      <c r="A29" s="2149" t="s">
        <v>140</v>
      </c>
      <c r="B29" s="2149"/>
      <c r="C29" s="2149"/>
      <c r="D29" s="2149"/>
      <c r="E29" s="2149"/>
      <c r="F29" s="2149"/>
    </row>
    <row r="30" spans="1:6" ht="31.5">
      <c r="A30" s="113" t="s">
        <v>134</v>
      </c>
      <c r="B30" s="112" t="s">
        <v>135</v>
      </c>
      <c r="C30" s="112" t="s">
        <v>0</v>
      </c>
      <c r="D30" s="112" t="s">
        <v>136</v>
      </c>
      <c r="E30" s="39" t="s">
        <v>137</v>
      </c>
      <c r="F30" s="82" t="s">
        <v>138</v>
      </c>
    </row>
    <row r="31" spans="1:6" ht="15.75">
      <c r="A31" s="175"/>
      <c r="B31" s="2172" t="s">
        <v>144</v>
      </c>
      <c r="C31" s="2172"/>
      <c r="D31" s="65"/>
      <c r="E31" s="164"/>
      <c r="F31" s="63"/>
    </row>
    <row r="32" spans="1:6" ht="78.75">
      <c r="A32" s="175">
        <v>1</v>
      </c>
      <c r="B32" s="65" t="s">
        <v>247</v>
      </c>
      <c r="C32" s="65" t="s">
        <v>361</v>
      </c>
      <c r="D32" s="66" t="s">
        <v>31666</v>
      </c>
      <c r="E32" s="167">
        <v>2174410.7200000002</v>
      </c>
      <c r="F32" s="63" t="s">
        <v>4</v>
      </c>
    </row>
    <row r="33" spans="1:6" ht="15.75">
      <c r="A33" s="175"/>
      <c r="B33" s="2172" t="s">
        <v>149</v>
      </c>
      <c r="C33" s="2172"/>
      <c r="D33" s="65"/>
      <c r="E33" s="164"/>
      <c r="F33" s="63"/>
    </row>
    <row r="34" spans="1:6" ht="47.25">
      <c r="A34" s="175">
        <v>2</v>
      </c>
      <c r="B34" s="65" t="s">
        <v>248</v>
      </c>
      <c r="C34" s="65" t="s">
        <v>318</v>
      </c>
      <c r="D34" s="65" t="s">
        <v>249</v>
      </c>
      <c r="E34" s="167">
        <v>80000</v>
      </c>
      <c r="F34" s="63" t="s">
        <v>4</v>
      </c>
    </row>
    <row r="35" spans="1:6" ht="31.5">
      <c r="A35" s="175">
        <v>3</v>
      </c>
      <c r="B35" s="65" t="s">
        <v>250</v>
      </c>
      <c r="C35" s="65" t="s">
        <v>319</v>
      </c>
      <c r="D35" s="65" t="s">
        <v>249</v>
      </c>
      <c r="E35" s="167">
        <v>80000</v>
      </c>
      <c r="F35" s="63" t="s">
        <v>4</v>
      </c>
    </row>
    <row r="36" spans="1:6" ht="63">
      <c r="A36" s="175">
        <v>4</v>
      </c>
      <c r="B36" s="65" t="s">
        <v>251</v>
      </c>
      <c r="C36" s="65" t="s">
        <v>320</v>
      </c>
      <c r="D36" s="65" t="s">
        <v>249</v>
      </c>
      <c r="E36" s="167">
        <v>80000</v>
      </c>
      <c r="F36" s="63" t="s">
        <v>4</v>
      </c>
    </row>
    <row r="37" spans="1:6" ht="47.25">
      <c r="A37" s="175">
        <v>5</v>
      </c>
      <c r="B37" s="65" t="s">
        <v>252</v>
      </c>
      <c r="C37" s="65" t="s">
        <v>321</v>
      </c>
      <c r="D37" s="65" t="s">
        <v>249</v>
      </c>
      <c r="E37" s="167">
        <v>80000</v>
      </c>
      <c r="F37" s="63" t="s">
        <v>4</v>
      </c>
    </row>
    <row r="38" spans="1:6" ht="47.25">
      <c r="A38" s="175">
        <v>6</v>
      </c>
      <c r="B38" s="65" t="s">
        <v>253</v>
      </c>
      <c r="C38" s="65" t="s">
        <v>322</v>
      </c>
      <c r="D38" s="65" t="s">
        <v>249</v>
      </c>
      <c r="E38" s="167">
        <v>80000</v>
      </c>
      <c r="F38" s="63" t="s">
        <v>4</v>
      </c>
    </row>
    <row r="39" spans="1:6" ht="47.25">
      <c r="A39" s="175">
        <v>7</v>
      </c>
      <c r="B39" s="65" t="s">
        <v>254</v>
      </c>
      <c r="C39" s="65" t="s">
        <v>323</v>
      </c>
      <c r="D39" s="65" t="s">
        <v>249</v>
      </c>
      <c r="E39" s="167">
        <v>80000</v>
      </c>
      <c r="F39" s="63" t="s">
        <v>4</v>
      </c>
    </row>
    <row r="40" spans="1:6" ht="47.25">
      <c r="A40" s="175">
        <v>8</v>
      </c>
      <c r="B40" s="65" t="s">
        <v>255</v>
      </c>
      <c r="C40" s="65" t="s">
        <v>324</v>
      </c>
      <c r="D40" s="65" t="s">
        <v>249</v>
      </c>
      <c r="E40" s="167">
        <v>80000</v>
      </c>
      <c r="F40" s="63" t="s">
        <v>4</v>
      </c>
    </row>
    <row r="41" spans="1:6" ht="47.25">
      <c r="A41" s="175">
        <v>9</v>
      </c>
      <c r="B41" s="65" t="s">
        <v>256</v>
      </c>
      <c r="C41" s="65" t="s">
        <v>325</v>
      </c>
      <c r="D41" s="65" t="s">
        <v>249</v>
      </c>
      <c r="E41" s="167">
        <v>80000</v>
      </c>
      <c r="F41" s="63" t="s">
        <v>4</v>
      </c>
    </row>
    <row r="42" spans="1:6" ht="47.25">
      <c r="A42" s="175">
        <v>10</v>
      </c>
      <c r="B42" s="65" t="s">
        <v>257</v>
      </c>
      <c r="C42" s="65" t="s">
        <v>326</v>
      </c>
      <c r="D42" s="65" t="s">
        <v>249</v>
      </c>
      <c r="E42" s="167">
        <v>80000</v>
      </c>
      <c r="F42" s="63" t="s">
        <v>4</v>
      </c>
    </row>
    <row r="43" spans="1:6" ht="47.25">
      <c r="A43" s="175">
        <v>11</v>
      </c>
      <c r="B43" s="65" t="s">
        <v>258</v>
      </c>
      <c r="C43" s="65" t="s">
        <v>327</v>
      </c>
      <c r="D43" s="65" t="s">
        <v>3610</v>
      </c>
      <c r="E43" s="167">
        <v>80000</v>
      </c>
      <c r="F43" s="63" t="s">
        <v>4</v>
      </c>
    </row>
    <row r="44" spans="1:6" ht="47.25">
      <c r="A44" s="175">
        <v>12</v>
      </c>
      <c r="B44" s="65" t="s">
        <v>3109</v>
      </c>
      <c r="C44" s="65" t="s">
        <v>328</v>
      </c>
      <c r="D44" s="65" t="s">
        <v>259</v>
      </c>
      <c r="E44" s="167">
        <v>350000</v>
      </c>
      <c r="F44" s="63" t="s">
        <v>4</v>
      </c>
    </row>
    <row r="45" spans="1:6" ht="63">
      <c r="A45" s="175">
        <v>13</v>
      </c>
      <c r="B45" s="65" t="s">
        <v>260</v>
      </c>
      <c r="C45" s="65" t="s">
        <v>329</v>
      </c>
      <c r="D45" s="65" t="s">
        <v>261</v>
      </c>
      <c r="E45" s="167">
        <v>400000</v>
      </c>
      <c r="F45" s="63" t="s">
        <v>4</v>
      </c>
    </row>
    <row r="46" spans="1:6" ht="47.25">
      <c r="A46" s="175">
        <v>14</v>
      </c>
      <c r="B46" s="65" t="s">
        <v>262</v>
      </c>
      <c r="C46" s="65" t="s">
        <v>330</v>
      </c>
      <c r="D46" s="65" t="s">
        <v>263</v>
      </c>
      <c r="E46" s="167">
        <v>350000</v>
      </c>
      <c r="F46" s="63" t="s">
        <v>4</v>
      </c>
    </row>
    <row r="47" spans="1:6" ht="15.75">
      <c r="A47" s="175"/>
      <c r="B47" s="2171" t="s">
        <v>208</v>
      </c>
      <c r="C47" s="2171"/>
      <c r="D47" s="65"/>
      <c r="E47" s="164"/>
      <c r="F47" s="63"/>
    </row>
    <row r="48" spans="1:6" ht="189">
      <c r="A48" s="175">
        <v>15</v>
      </c>
      <c r="B48" s="65" t="s">
        <v>3611</v>
      </c>
      <c r="C48" s="65" t="s">
        <v>362</v>
      </c>
      <c r="D48" s="65" t="s">
        <v>41323</v>
      </c>
      <c r="E48" s="167">
        <v>3000000</v>
      </c>
      <c r="F48" s="63" t="s">
        <v>4</v>
      </c>
    </row>
    <row r="49" spans="1:6" ht="15.75">
      <c r="A49" s="175"/>
      <c r="B49" s="2172" t="s">
        <v>146</v>
      </c>
      <c r="C49" s="2172"/>
      <c r="D49" s="65"/>
      <c r="E49" s="164"/>
      <c r="F49" s="63"/>
    </row>
    <row r="50" spans="1:6" ht="94.5">
      <c r="A50" s="175">
        <v>16</v>
      </c>
      <c r="B50" s="65" t="s">
        <v>266</v>
      </c>
      <c r="C50" s="65" t="s">
        <v>333</v>
      </c>
      <c r="D50" s="65" t="s">
        <v>267</v>
      </c>
      <c r="E50" s="167">
        <v>9113793</v>
      </c>
      <c r="F50" s="63" t="s">
        <v>268</v>
      </c>
    </row>
    <row r="51" spans="1:6" ht="63">
      <c r="A51" s="175">
        <v>17</v>
      </c>
      <c r="B51" s="65" t="s">
        <v>266</v>
      </c>
      <c r="C51" s="65" t="s">
        <v>334</v>
      </c>
      <c r="D51" s="65" t="s">
        <v>3612</v>
      </c>
      <c r="E51" s="167">
        <v>400000</v>
      </c>
      <c r="F51" s="63" t="s">
        <v>268</v>
      </c>
    </row>
    <row r="52" spans="1:6" ht="78.75">
      <c r="A52" s="175">
        <v>18</v>
      </c>
      <c r="B52" s="65" t="s">
        <v>269</v>
      </c>
      <c r="C52" s="65" t="s">
        <v>335</v>
      </c>
      <c r="D52" s="65" t="s">
        <v>270</v>
      </c>
      <c r="E52" s="167">
        <v>3000000</v>
      </c>
      <c r="F52" s="63" t="s">
        <v>268</v>
      </c>
    </row>
    <row r="53" spans="1:6" ht="110.25">
      <c r="A53" s="175">
        <v>19</v>
      </c>
      <c r="B53" s="65" t="s">
        <v>271</v>
      </c>
      <c r="C53" s="65" t="s">
        <v>336</v>
      </c>
      <c r="D53" s="65" t="s">
        <v>41325</v>
      </c>
      <c r="E53" s="167">
        <v>600000</v>
      </c>
      <c r="F53" s="63" t="s">
        <v>272</v>
      </c>
    </row>
    <row r="54" spans="1:6" ht="94.5">
      <c r="A54" s="175">
        <v>20</v>
      </c>
      <c r="B54" s="65" t="s">
        <v>273</v>
      </c>
      <c r="C54" s="65" t="s">
        <v>337</v>
      </c>
      <c r="D54" s="65" t="s">
        <v>41324</v>
      </c>
      <c r="E54" s="167">
        <v>200000</v>
      </c>
      <c r="F54" s="63" t="s">
        <v>272</v>
      </c>
    </row>
    <row r="55" spans="1:6" ht="94.5">
      <c r="A55" s="175">
        <v>21</v>
      </c>
      <c r="B55" s="65" t="s">
        <v>274</v>
      </c>
      <c r="C55" s="65" t="s">
        <v>338</v>
      </c>
      <c r="D55" s="65" t="s">
        <v>41326</v>
      </c>
      <c r="E55" s="167">
        <v>300000</v>
      </c>
      <c r="F55" s="63" t="s">
        <v>272</v>
      </c>
    </row>
    <row r="56" spans="1:6" ht="78.75">
      <c r="A56" s="175">
        <v>22</v>
      </c>
      <c r="B56" s="65" t="s">
        <v>275</v>
      </c>
      <c r="C56" s="65" t="s">
        <v>336</v>
      </c>
      <c r="D56" s="65" t="s">
        <v>41327</v>
      </c>
      <c r="E56" s="167">
        <v>200000</v>
      </c>
      <c r="F56" s="63" t="s">
        <v>272</v>
      </c>
    </row>
    <row r="57" spans="1:6" ht="94.5">
      <c r="A57" s="175">
        <v>23</v>
      </c>
      <c r="B57" s="65" t="s">
        <v>276</v>
      </c>
      <c r="C57" s="65" t="s">
        <v>339</v>
      </c>
      <c r="D57" s="65" t="s">
        <v>277</v>
      </c>
      <c r="E57" s="167">
        <v>900000</v>
      </c>
      <c r="F57" s="63" t="s">
        <v>278</v>
      </c>
    </row>
    <row r="58" spans="1:6" ht="94.5">
      <c r="A58" s="175">
        <v>24</v>
      </c>
      <c r="B58" s="65" t="s">
        <v>279</v>
      </c>
      <c r="C58" s="65" t="s">
        <v>340</v>
      </c>
      <c r="D58" s="65" t="s">
        <v>280</v>
      </c>
      <c r="E58" s="167">
        <v>600000</v>
      </c>
      <c r="F58" s="63" t="s">
        <v>4</v>
      </c>
    </row>
    <row r="59" spans="1:6" ht="94.5">
      <c r="A59" s="175">
        <v>25</v>
      </c>
      <c r="B59" s="65" t="s">
        <v>281</v>
      </c>
      <c r="C59" s="65" t="s">
        <v>282</v>
      </c>
      <c r="D59" s="65" t="s">
        <v>280</v>
      </c>
      <c r="E59" s="167">
        <v>600000</v>
      </c>
      <c r="F59" s="63" t="s">
        <v>4</v>
      </c>
    </row>
    <row r="60" spans="1:6" ht="47.25">
      <c r="A60" s="175">
        <v>26</v>
      </c>
      <c r="B60" s="65" t="s">
        <v>283</v>
      </c>
      <c r="C60" s="65" t="s">
        <v>341</v>
      </c>
      <c r="D60" s="65" t="s">
        <v>284</v>
      </c>
      <c r="E60" s="167">
        <v>1500000</v>
      </c>
      <c r="F60" s="63" t="s">
        <v>4</v>
      </c>
    </row>
    <row r="61" spans="1:6" ht="47.25">
      <c r="A61" s="175">
        <v>27</v>
      </c>
      <c r="B61" s="65" t="s">
        <v>285</v>
      </c>
      <c r="C61" s="65" t="s">
        <v>342</v>
      </c>
      <c r="D61" s="65" t="s">
        <v>286</v>
      </c>
      <c r="E61" s="167">
        <v>1000000</v>
      </c>
      <c r="F61" s="63" t="s">
        <v>4</v>
      </c>
    </row>
    <row r="62" spans="1:6" ht="31.5">
      <c r="A62" s="175">
        <v>28</v>
      </c>
      <c r="B62" s="65" t="s">
        <v>287</v>
      </c>
      <c r="C62" s="65" t="s">
        <v>343</v>
      </c>
      <c r="D62" s="65" t="s">
        <v>288</v>
      </c>
      <c r="E62" s="167">
        <v>500000</v>
      </c>
      <c r="F62" s="63" t="s">
        <v>4</v>
      </c>
    </row>
    <row r="63" spans="1:6" ht="47.25">
      <c r="A63" s="175">
        <v>29</v>
      </c>
      <c r="B63" s="65" t="s">
        <v>289</v>
      </c>
      <c r="C63" s="65" t="s">
        <v>344</v>
      </c>
      <c r="D63" s="65" t="s">
        <v>290</v>
      </c>
      <c r="E63" s="167">
        <v>1000000</v>
      </c>
      <c r="F63" s="63" t="s">
        <v>4</v>
      </c>
    </row>
    <row r="64" spans="1:6" ht="110.25">
      <c r="A64" s="175">
        <v>30</v>
      </c>
      <c r="B64" s="66" t="s">
        <v>291</v>
      </c>
      <c r="C64" s="66" t="s">
        <v>345</v>
      </c>
      <c r="D64" s="66" t="s">
        <v>31667</v>
      </c>
      <c r="E64" s="167">
        <v>1200000</v>
      </c>
      <c r="F64" s="404" t="s">
        <v>278</v>
      </c>
    </row>
    <row r="65" spans="1:6" ht="94.5">
      <c r="A65" s="175">
        <v>31</v>
      </c>
      <c r="B65" s="65" t="s">
        <v>292</v>
      </c>
      <c r="C65" s="65" t="s">
        <v>346</v>
      </c>
      <c r="D65" s="65" t="s">
        <v>280</v>
      </c>
      <c r="E65" s="167">
        <v>600000</v>
      </c>
      <c r="F65" s="63" t="s">
        <v>278</v>
      </c>
    </row>
    <row r="66" spans="1:6" ht="15.75">
      <c r="A66" s="175"/>
      <c r="B66" s="2172" t="s">
        <v>147</v>
      </c>
      <c r="C66" s="2172"/>
      <c r="D66" s="65"/>
      <c r="E66" s="164"/>
      <c r="F66" s="63"/>
    </row>
    <row r="67" spans="1:6" ht="126">
      <c r="A67" s="175">
        <v>32</v>
      </c>
      <c r="B67" s="65" t="s">
        <v>293</v>
      </c>
      <c r="C67" s="65" t="s">
        <v>347</v>
      </c>
      <c r="D67" s="65" t="s">
        <v>41328</v>
      </c>
      <c r="E67" s="167">
        <v>3000000</v>
      </c>
      <c r="F67" s="63" t="s">
        <v>4</v>
      </c>
    </row>
    <row r="68" spans="1:6" ht="110.25">
      <c r="A68" s="175">
        <v>33</v>
      </c>
      <c r="B68" s="65" t="s">
        <v>294</v>
      </c>
      <c r="C68" s="65" t="s">
        <v>348</v>
      </c>
      <c r="D68" s="65" t="s">
        <v>41329</v>
      </c>
      <c r="E68" s="167">
        <v>1000000</v>
      </c>
      <c r="F68" s="63" t="s">
        <v>118</v>
      </c>
    </row>
    <row r="69" spans="1:6" ht="126">
      <c r="A69" s="175">
        <v>34</v>
      </c>
      <c r="B69" s="65" t="s">
        <v>41330</v>
      </c>
      <c r="C69" s="65" t="s">
        <v>349</v>
      </c>
      <c r="D69" s="65" t="s">
        <v>41331</v>
      </c>
      <c r="E69" s="167">
        <v>1500000</v>
      </c>
      <c r="F69" s="63" t="s">
        <v>118</v>
      </c>
    </row>
    <row r="70" spans="1:6" ht="110.25">
      <c r="A70" s="175">
        <v>35</v>
      </c>
      <c r="B70" s="65" t="s">
        <v>295</v>
      </c>
      <c r="C70" s="65" t="s">
        <v>350</v>
      </c>
      <c r="D70" s="65" t="s">
        <v>41332</v>
      </c>
      <c r="E70" s="167">
        <v>1500000</v>
      </c>
      <c r="F70" s="63" t="s">
        <v>118</v>
      </c>
    </row>
    <row r="71" spans="1:6" ht="47.25">
      <c r="A71" s="175">
        <v>36</v>
      </c>
      <c r="B71" s="65" t="s">
        <v>296</v>
      </c>
      <c r="C71" s="65" t="s">
        <v>351</v>
      </c>
      <c r="D71" s="65" t="s">
        <v>297</v>
      </c>
      <c r="E71" s="167">
        <v>4700000</v>
      </c>
      <c r="F71" s="63" t="s">
        <v>4</v>
      </c>
    </row>
    <row r="72" spans="1:6" ht="78.75">
      <c r="A72" s="175">
        <v>37</v>
      </c>
      <c r="B72" s="65" t="s">
        <v>298</v>
      </c>
      <c r="C72" s="65" t="s">
        <v>352</v>
      </c>
      <c r="D72" s="65" t="s">
        <v>41333</v>
      </c>
      <c r="E72" s="167">
        <v>1000000</v>
      </c>
      <c r="F72" s="63" t="s">
        <v>118</v>
      </c>
    </row>
    <row r="73" spans="1:6" ht="47.25">
      <c r="A73" s="175">
        <v>38</v>
      </c>
      <c r="B73" s="65" t="s">
        <v>299</v>
      </c>
      <c r="C73" s="65" t="s">
        <v>353</v>
      </c>
      <c r="D73" s="65" t="s">
        <v>297</v>
      </c>
      <c r="E73" s="167">
        <v>4700000</v>
      </c>
      <c r="F73" s="63" t="s">
        <v>4</v>
      </c>
    </row>
    <row r="74" spans="1:6" ht="110.25">
      <c r="A74" s="175">
        <v>39</v>
      </c>
      <c r="B74" s="65" t="s">
        <v>300</v>
      </c>
      <c r="C74" s="65" t="s">
        <v>354</v>
      </c>
      <c r="D74" s="65" t="s">
        <v>41334</v>
      </c>
      <c r="E74" s="167">
        <v>1500000</v>
      </c>
      <c r="F74" s="63" t="s">
        <v>118</v>
      </c>
    </row>
    <row r="75" spans="1:6" ht="78.75">
      <c r="A75" s="175">
        <v>40</v>
      </c>
      <c r="B75" s="65" t="s">
        <v>301</v>
      </c>
      <c r="C75" s="65" t="s">
        <v>355</v>
      </c>
      <c r="D75" s="65" t="s">
        <v>41335</v>
      </c>
      <c r="E75" s="167">
        <v>700000</v>
      </c>
      <c r="F75" s="63" t="s">
        <v>118</v>
      </c>
    </row>
    <row r="76" spans="1:6" ht="78.75">
      <c r="A76" s="175">
        <v>41</v>
      </c>
      <c r="B76" s="65" t="s">
        <v>302</v>
      </c>
      <c r="C76" s="65" t="s">
        <v>356</v>
      </c>
      <c r="D76" s="65" t="s">
        <v>41336</v>
      </c>
      <c r="E76" s="167">
        <v>700000</v>
      </c>
      <c r="F76" s="63" t="s">
        <v>118</v>
      </c>
    </row>
    <row r="77" spans="1:6" ht="110.25">
      <c r="A77" s="175">
        <v>42</v>
      </c>
      <c r="B77" s="65" t="s">
        <v>303</v>
      </c>
      <c r="C77" s="65" t="s">
        <v>357</v>
      </c>
      <c r="D77" s="65" t="s">
        <v>41337</v>
      </c>
      <c r="E77" s="167">
        <v>2000000</v>
      </c>
      <c r="F77" s="63" t="s">
        <v>118</v>
      </c>
    </row>
    <row r="78" spans="1:6" ht="15.75">
      <c r="A78" s="175"/>
      <c r="B78" s="2140" t="s">
        <v>148</v>
      </c>
      <c r="C78" s="2140"/>
      <c r="D78" s="65"/>
      <c r="E78" s="164"/>
      <c r="F78" s="63"/>
    </row>
    <row r="79" spans="1:6" ht="126">
      <c r="A79" s="175">
        <v>43</v>
      </c>
      <c r="B79" s="65" t="s">
        <v>304</v>
      </c>
      <c r="C79" s="65" t="s">
        <v>358</v>
      </c>
      <c r="D79" s="65" t="s">
        <v>41338</v>
      </c>
      <c r="E79" s="167">
        <v>1500000</v>
      </c>
      <c r="F79" s="63" t="s">
        <v>118</v>
      </c>
    </row>
    <row r="80" spans="1:6" ht="126">
      <c r="A80" s="175">
        <v>44</v>
      </c>
      <c r="B80" s="65" t="s">
        <v>305</v>
      </c>
      <c r="C80" s="65" t="s">
        <v>363</v>
      </c>
      <c r="D80" s="65" t="s">
        <v>41339</v>
      </c>
      <c r="E80" s="167">
        <v>1500000</v>
      </c>
      <c r="F80" s="63" t="s">
        <v>118</v>
      </c>
    </row>
    <row r="81" spans="1:6" ht="126">
      <c r="A81" s="175">
        <v>45</v>
      </c>
      <c r="B81" s="65" t="s">
        <v>306</v>
      </c>
      <c r="C81" s="65" t="s">
        <v>3110</v>
      </c>
      <c r="D81" s="65" t="s">
        <v>41340</v>
      </c>
      <c r="E81" s="167">
        <v>1500000</v>
      </c>
      <c r="F81" s="63" t="s">
        <v>118</v>
      </c>
    </row>
    <row r="82" spans="1:6" ht="63">
      <c r="A82" s="175">
        <v>46</v>
      </c>
      <c r="B82" s="65" t="s">
        <v>307</v>
      </c>
      <c r="C82" s="65" t="s">
        <v>364</v>
      </c>
      <c r="D82" s="65" t="s">
        <v>308</v>
      </c>
      <c r="E82" s="167">
        <v>700000</v>
      </c>
      <c r="F82" s="63" t="s">
        <v>118</v>
      </c>
    </row>
    <row r="83" spans="1:6" ht="63">
      <c r="A83" s="175">
        <v>47</v>
      </c>
      <c r="B83" s="65" t="s">
        <v>309</v>
      </c>
      <c r="C83" s="65" t="s">
        <v>365</v>
      </c>
      <c r="D83" s="65" t="s">
        <v>308</v>
      </c>
      <c r="E83" s="167">
        <v>700000</v>
      </c>
      <c r="F83" s="63" t="s">
        <v>118</v>
      </c>
    </row>
    <row r="84" spans="1:6" ht="63">
      <c r="A84" s="175">
        <v>48</v>
      </c>
      <c r="B84" s="65" t="s">
        <v>310</v>
      </c>
      <c r="C84" s="65" t="s">
        <v>366</v>
      </c>
      <c r="D84" s="65" t="s">
        <v>308</v>
      </c>
      <c r="E84" s="167">
        <v>700000</v>
      </c>
      <c r="F84" s="63" t="s">
        <v>118</v>
      </c>
    </row>
    <row r="85" spans="1:6" ht="94.5">
      <c r="A85" s="175">
        <v>49</v>
      </c>
      <c r="B85" s="65" t="s">
        <v>311</v>
      </c>
      <c r="C85" s="65" t="s">
        <v>367</v>
      </c>
      <c r="D85" s="65" t="s">
        <v>312</v>
      </c>
      <c r="E85" s="167">
        <v>2600000</v>
      </c>
      <c r="F85" s="63" t="s">
        <v>4</v>
      </c>
    </row>
    <row r="86" spans="1:6" ht="63">
      <c r="A86" s="175">
        <v>50</v>
      </c>
      <c r="B86" s="65" t="s">
        <v>313</v>
      </c>
      <c r="C86" s="65" t="s">
        <v>368</v>
      </c>
      <c r="D86" s="65" t="s">
        <v>314</v>
      </c>
      <c r="E86" s="167">
        <v>2000000</v>
      </c>
      <c r="F86" s="63" t="s">
        <v>4</v>
      </c>
    </row>
    <row r="87" spans="1:6" ht="15.75">
      <c r="A87" s="159"/>
      <c r="B87" s="62" t="s">
        <v>15</v>
      </c>
      <c r="C87" s="62"/>
      <c r="D87" s="62"/>
      <c r="E87" s="165">
        <f>SUM(E32:E86)</f>
        <v>62288203.719999999</v>
      </c>
      <c r="F87" s="63"/>
    </row>
    <row r="88" spans="1:6" ht="78" customHeight="1">
      <c r="A88" s="2143" t="s">
        <v>39556</v>
      </c>
      <c r="B88" s="2143"/>
      <c r="C88" s="2143"/>
      <c r="D88" s="2143" t="s">
        <v>172</v>
      </c>
      <c r="E88" s="2143"/>
      <c r="F88" s="2143"/>
    </row>
    <row r="92" spans="1:6">
      <c r="D92" s="1281"/>
    </row>
    <row r="93" spans="1:6">
      <c r="E93" s="166">
        <f>E87+E21</f>
        <v>109040875.52</v>
      </c>
    </row>
  </sheetData>
  <mergeCells count="20">
    <mergeCell ref="A22:C22"/>
    <mergeCell ref="D22:F22"/>
    <mergeCell ref="B33:C33"/>
    <mergeCell ref="A88:C88"/>
    <mergeCell ref="B47:C47"/>
    <mergeCell ref="B49:C49"/>
    <mergeCell ref="B66:C66"/>
    <mergeCell ref="A27:F27"/>
    <mergeCell ref="A28:F28"/>
    <mergeCell ref="A29:F29"/>
    <mergeCell ref="D88:F88"/>
    <mergeCell ref="B78:C78"/>
    <mergeCell ref="B31:C31"/>
    <mergeCell ref="A1:F1"/>
    <mergeCell ref="A2:F2"/>
    <mergeCell ref="A3:F3"/>
    <mergeCell ref="B5:C5"/>
    <mergeCell ref="B17:C17"/>
    <mergeCell ref="B15:C15"/>
    <mergeCell ref="B11:D11"/>
  </mergeCells>
  <pageMargins left="0.7" right="0.7" top="0.75" bottom="0.75" header="0.3" footer="0.3"/>
  <pageSetup orientation="landscape" horizontalDpi="4294967295" verticalDpi="4294967295" r:id="rId1"/>
  <headerFooter>
    <oddFooter>Page &amp;P of &amp;N</oddFooter>
  </headerFooter>
</worksheet>
</file>

<file path=xl/worksheets/sheet290.xml><?xml version="1.0" encoding="utf-8"?>
<worksheet xmlns="http://schemas.openxmlformats.org/spreadsheetml/2006/main" xmlns:r="http://schemas.openxmlformats.org/officeDocument/2006/relationships">
  <sheetPr>
    <tabColor theme="5" tint="-0.499984740745262"/>
  </sheetPr>
  <dimension ref="A1:K72"/>
  <sheetViews>
    <sheetView topLeftCell="A55" workbookViewId="0">
      <selection activeCell="D57" sqref="D57:F57"/>
    </sheetView>
  </sheetViews>
  <sheetFormatPr defaultRowHeight="15"/>
  <cols>
    <col min="1" max="1" width="7.42578125" style="204" customWidth="1"/>
    <col min="2" max="2" width="14.42578125" style="603" customWidth="1"/>
    <col min="3" max="3" width="41.85546875" style="603" customWidth="1"/>
    <col min="4" max="4" width="27" style="603" customWidth="1"/>
    <col min="5" max="5" width="20.5703125" style="410" customWidth="1"/>
    <col min="6" max="6" width="11" style="163" customWidth="1"/>
    <col min="7" max="16384" width="9.140625" style="603"/>
  </cols>
  <sheetData>
    <row r="1" spans="1:11" s="787" customFormat="1" ht="15.75">
      <c r="A1" s="2164" t="s">
        <v>133</v>
      </c>
      <c r="B1" s="2164"/>
      <c r="C1" s="2164"/>
      <c r="D1" s="2164"/>
      <c r="E1" s="2164"/>
      <c r="F1" s="2164"/>
      <c r="G1" s="785"/>
      <c r="H1" s="785"/>
      <c r="I1" s="786"/>
      <c r="J1" s="785"/>
      <c r="K1" s="786"/>
    </row>
    <row r="2" spans="1:11" s="787" customFormat="1" ht="16.5" customHeight="1">
      <c r="A2" s="2164" t="s">
        <v>14285</v>
      </c>
      <c r="B2" s="2164"/>
      <c r="C2" s="2164"/>
      <c r="D2" s="2164"/>
      <c r="E2" s="2164"/>
      <c r="F2" s="2164"/>
      <c r="G2" s="785"/>
      <c r="H2" s="785"/>
      <c r="I2" s="786"/>
      <c r="J2" s="785"/>
      <c r="K2" s="786"/>
    </row>
    <row r="3" spans="1:11" s="787" customFormat="1" ht="17.45" customHeight="1">
      <c r="A3" s="2164" t="s">
        <v>140</v>
      </c>
      <c r="B3" s="2164"/>
      <c r="C3" s="2164"/>
      <c r="D3" s="2164"/>
      <c r="E3" s="2164"/>
      <c r="F3" s="2164"/>
      <c r="G3" s="785"/>
      <c r="H3" s="785"/>
      <c r="I3" s="786"/>
      <c r="J3" s="785"/>
      <c r="K3" s="786"/>
    </row>
    <row r="4" spans="1:11" s="787" customFormat="1" ht="31.5">
      <c r="A4" s="784" t="s">
        <v>134</v>
      </c>
      <c r="B4" s="762" t="s">
        <v>676</v>
      </c>
      <c r="C4" s="762" t="s">
        <v>463</v>
      </c>
      <c r="D4" s="762" t="s">
        <v>788</v>
      </c>
      <c r="E4" s="360" t="s">
        <v>3371</v>
      </c>
      <c r="F4" s="280" t="s">
        <v>677</v>
      </c>
      <c r="G4" s="785"/>
      <c r="H4" s="785"/>
      <c r="I4" s="786"/>
      <c r="J4" s="785"/>
      <c r="K4" s="786"/>
    </row>
    <row r="5" spans="1:11" s="60" customFormat="1" ht="15.75">
      <c r="A5" s="5"/>
      <c r="B5" s="2140" t="s">
        <v>139</v>
      </c>
      <c r="C5" s="2140"/>
      <c r="D5" s="2140"/>
      <c r="E5" s="119"/>
      <c r="F5" s="120"/>
    </row>
    <row r="6" spans="1:11" s="60" customFormat="1" ht="31.5">
      <c r="A6" s="5">
        <v>1</v>
      </c>
      <c r="B6" s="115" t="s">
        <v>789</v>
      </c>
      <c r="C6" s="115" t="s">
        <v>14286</v>
      </c>
      <c r="D6" s="115" t="s">
        <v>14287</v>
      </c>
      <c r="E6" s="119">
        <v>2669604</v>
      </c>
      <c r="F6" s="115" t="s">
        <v>1810</v>
      </c>
    </row>
    <row r="7" spans="1:11" s="60" customFormat="1" ht="63">
      <c r="A7" s="5">
        <v>2</v>
      </c>
      <c r="B7" s="115" t="s">
        <v>5</v>
      </c>
      <c r="C7" s="115" t="s">
        <v>14288</v>
      </c>
      <c r="D7" s="115" t="s">
        <v>14289</v>
      </c>
      <c r="E7" s="121">
        <v>2179248.5299999998</v>
      </c>
      <c r="F7" s="115" t="s">
        <v>466</v>
      </c>
    </row>
    <row r="8" spans="1:11" s="60" customFormat="1" ht="31.5">
      <c r="A8" s="5">
        <v>3</v>
      </c>
      <c r="B8" s="115" t="s">
        <v>7</v>
      </c>
      <c r="C8" s="115" t="s">
        <v>14290</v>
      </c>
      <c r="D8" s="115" t="s">
        <v>14291</v>
      </c>
      <c r="E8" s="119">
        <v>28800</v>
      </c>
      <c r="F8" s="115" t="s">
        <v>466</v>
      </c>
    </row>
    <row r="9" spans="1:11" s="60" customFormat="1" ht="31.5">
      <c r="A9" s="5">
        <v>4</v>
      </c>
      <c r="B9" s="115" t="s">
        <v>10</v>
      </c>
      <c r="C9" s="115" t="s">
        <v>14292</v>
      </c>
      <c r="D9" s="115" t="s">
        <v>580</v>
      </c>
      <c r="E9" s="119">
        <v>64800</v>
      </c>
      <c r="F9" s="115" t="s">
        <v>466</v>
      </c>
    </row>
    <row r="10" spans="1:11" s="60" customFormat="1" ht="47.25">
      <c r="A10" s="5">
        <v>5</v>
      </c>
      <c r="B10" s="115" t="s">
        <v>12</v>
      </c>
      <c r="C10" s="115" t="s">
        <v>14293</v>
      </c>
      <c r="D10" s="115" t="s">
        <v>14081</v>
      </c>
      <c r="E10" s="119">
        <v>1600000</v>
      </c>
      <c r="F10" s="115" t="s">
        <v>466</v>
      </c>
    </row>
    <row r="11" spans="1:11" s="60" customFormat="1" ht="15.75">
      <c r="A11" s="5"/>
      <c r="B11" s="2158" t="s">
        <v>207</v>
      </c>
      <c r="C11" s="2182"/>
      <c r="D11" s="2182"/>
      <c r="E11" s="119"/>
      <c r="F11" s="115"/>
    </row>
    <row r="12" spans="1:11" s="60" customFormat="1" ht="47.25">
      <c r="A12" s="5">
        <v>6</v>
      </c>
      <c r="B12" s="115" t="s">
        <v>475</v>
      </c>
      <c r="C12" s="115" t="s">
        <v>14294</v>
      </c>
      <c r="D12" s="115" t="s">
        <v>14564</v>
      </c>
      <c r="E12" s="119">
        <v>5738993.4500000002</v>
      </c>
      <c r="F12" s="115" t="s">
        <v>466</v>
      </c>
    </row>
    <row r="13" spans="1:11" s="60" customFormat="1" ht="15.75">
      <c r="A13" s="5"/>
      <c r="B13" s="2158" t="s">
        <v>14124</v>
      </c>
      <c r="C13" s="2182"/>
      <c r="D13" s="2182"/>
      <c r="E13" s="119"/>
      <c r="F13" s="115"/>
    </row>
    <row r="14" spans="1:11" s="60" customFormat="1" ht="47.25">
      <c r="A14" s="5">
        <v>7</v>
      </c>
      <c r="B14" s="115" t="s">
        <v>1423</v>
      </c>
      <c r="C14" s="115" t="s">
        <v>14295</v>
      </c>
      <c r="D14" s="115" t="s">
        <v>14296</v>
      </c>
      <c r="E14" s="119">
        <v>771226.27</v>
      </c>
      <c r="F14" s="115" t="s">
        <v>466</v>
      </c>
    </row>
    <row r="15" spans="1:11" s="60" customFormat="1" ht="47.25">
      <c r="A15" s="5">
        <v>8</v>
      </c>
      <c r="B15" s="115" t="s">
        <v>12</v>
      </c>
      <c r="C15" s="115" t="s">
        <v>14297</v>
      </c>
      <c r="D15" s="115" t="s">
        <v>14081</v>
      </c>
      <c r="E15" s="119">
        <v>1000000</v>
      </c>
      <c r="F15" s="115" t="s">
        <v>466</v>
      </c>
    </row>
    <row r="16" spans="1:11" s="60" customFormat="1" ht="63">
      <c r="A16" s="5">
        <v>9</v>
      </c>
      <c r="B16" s="115" t="s">
        <v>360</v>
      </c>
      <c r="C16" s="115" t="s">
        <v>14298</v>
      </c>
      <c r="D16" s="115" t="s">
        <v>1736</v>
      </c>
      <c r="E16" s="119">
        <v>1500000</v>
      </c>
      <c r="F16" s="115" t="s">
        <v>466</v>
      </c>
    </row>
    <row r="17" spans="1:6" s="60" customFormat="1" ht="15.75">
      <c r="A17" s="5"/>
      <c r="B17" s="2158" t="s">
        <v>2271</v>
      </c>
      <c r="C17" s="2182"/>
      <c r="D17" s="2182"/>
      <c r="E17" s="119"/>
      <c r="F17" s="115"/>
    </row>
    <row r="18" spans="1:6" s="60" customFormat="1" ht="94.5">
      <c r="A18" s="5">
        <v>10</v>
      </c>
      <c r="B18" s="115" t="s">
        <v>6652</v>
      </c>
      <c r="C18" s="115" t="s">
        <v>14299</v>
      </c>
      <c r="D18" s="115" t="s">
        <v>14300</v>
      </c>
      <c r="E18" s="121">
        <v>2161661.85</v>
      </c>
      <c r="F18" s="115" t="s">
        <v>466</v>
      </c>
    </row>
    <row r="19" spans="1:6" s="60" customFormat="1" ht="15.75">
      <c r="A19" s="5"/>
      <c r="B19" s="2158" t="s">
        <v>593</v>
      </c>
      <c r="C19" s="2182"/>
      <c r="D19" s="2182"/>
      <c r="E19" s="121"/>
      <c r="F19" s="115"/>
    </row>
    <row r="20" spans="1:6" s="60" customFormat="1" ht="47.25">
      <c r="A20" s="5">
        <v>11</v>
      </c>
      <c r="B20" s="115" t="s">
        <v>1921</v>
      </c>
      <c r="C20" s="115" t="s">
        <v>14301</v>
      </c>
      <c r="D20" s="115" t="s">
        <v>1400</v>
      </c>
      <c r="E20" s="119">
        <v>23000000</v>
      </c>
      <c r="F20" s="115" t="s">
        <v>466</v>
      </c>
    </row>
    <row r="21" spans="1:6" s="60" customFormat="1" ht="47.25">
      <c r="A21" s="5">
        <v>12</v>
      </c>
      <c r="B21" s="115" t="s">
        <v>14302</v>
      </c>
      <c r="C21" s="115" t="s">
        <v>14303</v>
      </c>
      <c r="D21" s="115" t="s">
        <v>1400</v>
      </c>
      <c r="E21" s="119">
        <v>10000000</v>
      </c>
      <c r="F21" s="115" t="s">
        <v>466</v>
      </c>
    </row>
    <row r="22" spans="1:6" s="60" customFormat="1" ht="15.75">
      <c r="A22" s="5"/>
      <c r="B22" s="2158" t="s">
        <v>2408</v>
      </c>
      <c r="C22" s="2158"/>
      <c r="D22" s="2158"/>
      <c r="E22" s="119"/>
      <c r="F22" s="115"/>
    </row>
    <row r="23" spans="1:6" s="60" customFormat="1" ht="47.25">
      <c r="A23" s="5">
        <v>13</v>
      </c>
      <c r="B23" s="115" t="s">
        <v>14304</v>
      </c>
      <c r="C23" s="115" t="s">
        <v>14305</v>
      </c>
      <c r="D23" s="115" t="s">
        <v>14565</v>
      </c>
      <c r="E23" s="119">
        <v>8000000</v>
      </c>
      <c r="F23" s="115" t="s">
        <v>4</v>
      </c>
    </row>
    <row r="24" spans="1:6" s="60" customFormat="1" ht="141.75">
      <c r="A24" s="5">
        <v>14</v>
      </c>
      <c r="B24" s="115" t="s">
        <v>14306</v>
      </c>
      <c r="C24" s="115" t="s">
        <v>14308</v>
      </c>
      <c r="D24" s="115" t="s">
        <v>14309</v>
      </c>
      <c r="E24" s="119">
        <v>1000000</v>
      </c>
      <c r="F24" s="115" t="s">
        <v>4</v>
      </c>
    </row>
    <row r="25" spans="1:6" s="60" customFormat="1" ht="15.75">
      <c r="A25" s="5"/>
      <c r="B25" s="2158" t="s">
        <v>2487</v>
      </c>
      <c r="C25" s="2158"/>
      <c r="D25" s="2158"/>
      <c r="E25" s="119"/>
      <c r="F25" s="115"/>
    </row>
    <row r="26" spans="1:6" s="60" customFormat="1" ht="63">
      <c r="A26" s="5">
        <v>15</v>
      </c>
      <c r="B26" s="115" t="s">
        <v>14312</v>
      </c>
      <c r="C26" s="115" t="s">
        <v>14313</v>
      </c>
      <c r="D26" s="115" t="s">
        <v>14567</v>
      </c>
      <c r="E26" s="119">
        <v>4346541.42</v>
      </c>
      <c r="F26" s="115" t="s">
        <v>466</v>
      </c>
    </row>
    <row r="27" spans="1:6" s="60" customFormat="1" ht="15.75">
      <c r="A27" s="5"/>
      <c r="B27" s="2158" t="s">
        <v>662</v>
      </c>
      <c r="C27" s="2158"/>
      <c r="D27" s="115"/>
      <c r="E27" s="119"/>
      <c r="F27" s="115"/>
    </row>
    <row r="28" spans="1:6" s="60" customFormat="1" ht="126">
      <c r="A28" s="5">
        <v>16</v>
      </c>
      <c r="B28" s="115" t="s">
        <v>14314</v>
      </c>
      <c r="C28" s="115" t="s">
        <v>14315</v>
      </c>
      <c r="D28" s="115" t="s">
        <v>14316</v>
      </c>
      <c r="E28" s="119">
        <v>7000000</v>
      </c>
      <c r="F28" s="115" t="s">
        <v>4</v>
      </c>
    </row>
    <row r="29" spans="1:6" s="60" customFormat="1" ht="78.75">
      <c r="A29" s="5">
        <v>17</v>
      </c>
      <c r="B29" s="115" t="s">
        <v>14314</v>
      </c>
      <c r="C29" s="115" t="s">
        <v>14317</v>
      </c>
      <c r="D29" s="115" t="s">
        <v>14568</v>
      </c>
      <c r="E29" s="119">
        <v>200000</v>
      </c>
      <c r="F29" s="115" t="s">
        <v>4</v>
      </c>
    </row>
    <row r="30" spans="1:6" s="60" customFormat="1" ht="78.75">
      <c r="A30" s="5">
        <v>18</v>
      </c>
      <c r="B30" s="115" t="s">
        <v>14318</v>
      </c>
      <c r="C30" s="115" t="s">
        <v>14319</v>
      </c>
      <c r="D30" s="115" t="s">
        <v>14568</v>
      </c>
      <c r="E30" s="119">
        <v>200000</v>
      </c>
      <c r="F30" s="115" t="s">
        <v>4</v>
      </c>
    </row>
    <row r="31" spans="1:6" s="60" customFormat="1" ht="78.75">
      <c r="A31" s="5">
        <v>19</v>
      </c>
      <c r="B31" s="115" t="s">
        <v>14320</v>
      </c>
      <c r="C31" s="115" t="s">
        <v>14321</v>
      </c>
      <c r="D31" s="115" t="s">
        <v>14568</v>
      </c>
      <c r="E31" s="119">
        <v>200000</v>
      </c>
      <c r="F31" s="115" t="s">
        <v>4</v>
      </c>
    </row>
    <row r="32" spans="1:6" s="60" customFormat="1" ht="78.75">
      <c r="A32" s="5">
        <v>20</v>
      </c>
      <c r="B32" s="115" t="s">
        <v>14322</v>
      </c>
      <c r="C32" s="115" t="s">
        <v>14323</v>
      </c>
      <c r="D32" s="115" t="s">
        <v>14568</v>
      </c>
      <c r="E32" s="119">
        <v>200000</v>
      </c>
      <c r="F32" s="115" t="s">
        <v>4</v>
      </c>
    </row>
    <row r="33" spans="1:6" s="60" customFormat="1" ht="78.75">
      <c r="A33" s="5">
        <v>21</v>
      </c>
      <c r="B33" s="115" t="s">
        <v>14324</v>
      </c>
      <c r="C33" s="115" t="s">
        <v>14325</v>
      </c>
      <c r="D33" s="115" t="s">
        <v>14569</v>
      </c>
      <c r="E33" s="119">
        <v>200000</v>
      </c>
      <c r="F33" s="115" t="s">
        <v>4</v>
      </c>
    </row>
    <row r="34" spans="1:6" s="60" customFormat="1" ht="78.75">
      <c r="A34" s="5">
        <v>22</v>
      </c>
      <c r="B34" s="115" t="s">
        <v>14326</v>
      </c>
      <c r="C34" s="115" t="s">
        <v>14327</v>
      </c>
      <c r="D34" s="115" t="s">
        <v>14568</v>
      </c>
      <c r="E34" s="119">
        <v>200000</v>
      </c>
      <c r="F34" s="115" t="s">
        <v>4</v>
      </c>
    </row>
    <row r="35" spans="1:6" s="60" customFormat="1" ht="78.75">
      <c r="A35" s="5">
        <v>23</v>
      </c>
      <c r="B35" s="115" t="s">
        <v>14328</v>
      </c>
      <c r="C35" s="115" t="s">
        <v>14329</v>
      </c>
      <c r="D35" s="115" t="s">
        <v>14568</v>
      </c>
      <c r="E35" s="119">
        <v>200000</v>
      </c>
      <c r="F35" s="115" t="s">
        <v>4</v>
      </c>
    </row>
    <row r="36" spans="1:6" s="60" customFormat="1" ht="78.75">
      <c r="A36" s="5">
        <v>24</v>
      </c>
      <c r="B36" s="115" t="s">
        <v>14330</v>
      </c>
      <c r="C36" s="115" t="s">
        <v>14331</v>
      </c>
      <c r="D36" s="115" t="s">
        <v>14568</v>
      </c>
      <c r="E36" s="119">
        <v>200000</v>
      </c>
      <c r="F36" s="115" t="s">
        <v>4</v>
      </c>
    </row>
    <row r="37" spans="1:6" s="60" customFormat="1" ht="78.75">
      <c r="A37" s="5">
        <v>25</v>
      </c>
      <c r="B37" s="115" t="s">
        <v>14332</v>
      </c>
      <c r="C37" s="115" t="s">
        <v>14333</v>
      </c>
      <c r="D37" s="115" t="s">
        <v>14568</v>
      </c>
      <c r="E37" s="119">
        <v>200000</v>
      </c>
      <c r="F37" s="115" t="s">
        <v>4</v>
      </c>
    </row>
    <row r="38" spans="1:6" s="60" customFormat="1" ht="78.75">
      <c r="A38" s="5">
        <v>26</v>
      </c>
      <c r="B38" s="115" t="s">
        <v>14334</v>
      </c>
      <c r="C38" s="115" t="s">
        <v>14335</v>
      </c>
      <c r="D38" s="115" t="s">
        <v>14568</v>
      </c>
      <c r="E38" s="119">
        <v>200000</v>
      </c>
      <c r="F38" s="115" t="s">
        <v>4</v>
      </c>
    </row>
    <row r="39" spans="1:6" s="60" customFormat="1" ht="157.5">
      <c r="A39" s="5">
        <v>27</v>
      </c>
      <c r="B39" s="115" t="s">
        <v>14336</v>
      </c>
      <c r="C39" s="115" t="s">
        <v>14337</v>
      </c>
      <c r="D39" s="115" t="s">
        <v>14570</v>
      </c>
      <c r="E39" s="119">
        <v>400000</v>
      </c>
      <c r="F39" s="115" t="s">
        <v>4</v>
      </c>
    </row>
    <row r="40" spans="1:6" s="60" customFormat="1" ht="141.75">
      <c r="A40" s="5">
        <v>28</v>
      </c>
      <c r="B40" s="115" t="s">
        <v>14338</v>
      </c>
      <c r="C40" s="115" t="s">
        <v>14339</v>
      </c>
      <c r="D40" s="115" t="s">
        <v>14571</v>
      </c>
      <c r="E40" s="119">
        <v>400000</v>
      </c>
      <c r="F40" s="115" t="s">
        <v>4</v>
      </c>
    </row>
    <row r="41" spans="1:6" s="60" customFormat="1" ht="15.75">
      <c r="A41" s="5"/>
      <c r="B41" s="2158" t="s">
        <v>4345</v>
      </c>
      <c r="C41" s="2158"/>
      <c r="D41" s="115"/>
      <c r="E41" s="119"/>
      <c r="F41" s="115"/>
    </row>
    <row r="42" spans="1:6" s="60" customFormat="1" ht="47.25">
      <c r="A42" s="5">
        <v>29</v>
      </c>
      <c r="B42" s="115" t="s">
        <v>14340</v>
      </c>
      <c r="C42" s="115" t="s">
        <v>14341</v>
      </c>
      <c r="D42" s="115" t="s">
        <v>14342</v>
      </c>
      <c r="E42" s="119">
        <v>120000</v>
      </c>
      <c r="F42" s="115" t="s">
        <v>4</v>
      </c>
    </row>
    <row r="43" spans="1:6" s="60" customFormat="1" ht="47.25">
      <c r="A43" s="5">
        <v>30</v>
      </c>
      <c r="B43" s="115" t="s">
        <v>14343</v>
      </c>
      <c r="C43" s="115" t="s">
        <v>14344</v>
      </c>
      <c r="D43" s="115" t="s">
        <v>14342</v>
      </c>
      <c r="E43" s="119">
        <v>120000</v>
      </c>
      <c r="F43" s="115" t="s">
        <v>4</v>
      </c>
    </row>
    <row r="44" spans="1:6" s="60" customFormat="1" ht="47.25">
      <c r="A44" s="5">
        <v>31</v>
      </c>
      <c r="B44" s="115" t="s">
        <v>14345</v>
      </c>
      <c r="C44" s="115" t="s">
        <v>14346</v>
      </c>
      <c r="D44" s="115" t="s">
        <v>14342</v>
      </c>
      <c r="E44" s="119">
        <v>120000</v>
      </c>
      <c r="F44" s="115" t="s">
        <v>4</v>
      </c>
    </row>
    <row r="45" spans="1:6" s="60" customFormat="1" ht="63">
      <c r="A45" s="5">
        <v>32</v>
      </c>
      <c r="B45" s="115" t="s">
        <v>14347</v>
      </c>
      <c r="C45" s="115" t="s">
        <v>14348</v>
      </c>
      <c r="D45" s="115" t="s">
        <v>14342</v>
      </c>
      <c r="E45" s="119">
        <v>120000</v>
      </c>
      <c r="F45" s="115" t="s">
        <v>4</v>
      </c>
    </row>
    <row r="46" spans="1:6" s="60" customFormat="1" ht="47.25">
      <c r="A46" s="5">
        <v>33</v>
      </c>
      <c r="B46" s="115" t="s">
        <v>14349</v>
      </c>
      <c r="C46" s="115" t="s">
        <v>14350</v>
      </c>
      <c r="D46" s="115" t="s">
        <v>14342</v>
      </c>
      <c r="E46" s="119">
        <v>120000</v>
      </c>
      <c r="F46" s="115" t="s">
        <v>4</v>
      </c>
    </row>
    <row r="47" spans="1:6" s="60" customFormat="1" ht="47.25">
      <c r="A47" s="5">
        <v>34</v>
      </c>
      <c r="B47" s="115" t="s">
        <v>1866</v>
      </c>
      <c r="C47" s="115" t="s">
        <v>14351</v>
      </c>
      <c r="D47" s="115" t="s">
        <v>14342</v>
      </c>
      <c r="E47" s="119">
        <v>120000</v>
      </c>
      <c r="F47" s="115" t="s">
        <v>4</v>
      </c>
    </row>
    <row r="48" spans="1:6" s="60" customFormat="1" ht="47.25">
      <c r="A48" s="5">
        <v>35</v>
      </c>
      <c r="B48" s="115" t="s">
        <v>14352</v>
      </c>
      <c r="C48" s="115" t="s">
        <v>14353</v>
      </c>
      <c r="D48" s="115" t="s">
        <v>14354</v>
      </c>
      <c r="E48" s="119">
        <v>120000</v>
      </c>
      <c r="F48" s="115" t="s">
        <v>4</v>
      </c>
    </row>
    <row r="49" spans="1:6" s="60" customFormat="1" ht="63">
      <c r="A49" s="5">
        <v>36</v>
      </c>
      <c r="B49" s="115" t="s">
        <v>14355</v>
      </c>
      <c r="C49" s="115" t="s">
        <v>14356</v>
      </c>
      <c r="D49" s="115" t="s">
        <v>14342</v>
      </c>
      <c r="E49" s="119">
        <v>120000</v>
      </c>
      <c r="F49" s="115" t="s">
        <v>4</v>
      </c>
    </row>
    <row r="50" spans="1:6" s="60" customFormat="1" ht="47.25">
      <c r="A50" s="5">
        <v>37</v>
      </c>
      <c r="B50" s="115" t="s">
        <v>14357</v>
      </c>
      <c r="C50" s="115" t="s">
        <v>14358</v>
      </c>
      <c r="D50" s="115" t="s">
        <v>14342</v>
      </c>
      <c r="E50" s="119">
        <v>120000</v>
      </c>
      <c r="F50" s="115" t="s">
        <v>4</v>
      </c>
    </row>
    <row r="51" spans="1:6" s="60" customFormat="1" ht="47.25">
      <c r="A51" s="5">
        <v>38</v>
      </c>
      <c r="B51" s="115" t="s">
        <v>14359</v>
      </c>
      <c r="C51" s="115" t="s">
        <v>14360</v>
      </c>
      <c r="D51" s="115" t="s">
        <v>14342</v>
      </c>
      <c r="E51" s="119">
        <v>120000</v>
      </c>
      <c r="F51" s="115" t="s">
        <v>4</v>
      </c>
    </row>
    <row r="52" spans="1:6" s="60" customFormat="1" ht="47.25">
      <c r="A52" s="5">
        <v>39</v>
      </c>
      <c r="B52" s="115" t="s">
        <v>8333</v>
      </c>
      <c r="C52" s="115" t="s">
        <v>14361</v>
      </c>
      <c r="D52" s="115" t="s">
        <v>14342</v>
      </c>
      <c r="E52" s="119">
        <v>120000</v>
      </c>
      <c r="F52" s="115" t="s">
        <v>4</v>
      </c>
    </row>
    <row r="53" spans="1:6" s="60" customFormat="1" ht="63">
      <c r="A53" s="5">
        <v>40</v>
      </c>
      <c r="B53" s="115" t="s">
        <v>14362</v>
      </c>
      <c r="C53" s="115" t="s">
        <v>14363</v>
      </c>
      <c r="D53" s="115" t="s">
        <v>14342</v>
      </c>
      <c r="E53" s="119">
        <v>120000</v>
      </c>
      <c r="F53" s="115" t="s">
        <v>4</v>
      </c>
    </row>
    <row r="54" spans="1:6" s="60" customFormat="1" ht="47.25">
      <c r="A54" s="5">
        <v>41</v>
      </c>
      <c r="B54" s="115" t="s">
        <v>6624</v>
      </c>
      <c r="C54" s="115" t="s">
        <v>14364</v>
      </c>
      <c r="D54" s="115" t="s">
        <v>14365</v>
      </c>
      <c r="E54" s="119">
        <v>120000</v>
      </c>
      <c r="F54" s="115" t="s">
        <v>4</v>
      </c>
    </row>
    <row r="55" spans="1:6" s="60" customFormat="1" ht="63">
      <c r="A55" s="5">
        <v>42</v>
      </c>
      <c r="B55" s="115" t="s">
        <v>14366</v>
      </c>
      <c r="C55" s="115" t="s">
        <v>14367</v>
      </c>
      <c r="D55" s="115" t="s">
        <v>14368</v>
      </c>
      <c r="E55" s="119">
        <v>120000</v>
      </c>
      <c r="F55" s="115" t="s">
        <v>4</v>
      </c>
    </row>
    <row r="56" spans="1:6" s="60" customFormat="1" ht="21" customHeight="1">
      <c r="A56" s="5"/>
      <c r="B56" s="2158" t="s">
        <v>15</v>
      </c>
      <c r="C56" s="2158"/>
      <c r="D56" s="115"/>
      <c r="E56" s="385">
        <f>SUM(E6:E55)</f>
        <v>75540875.520000011</v>
      </c>
      <c r="F56" s="115"/>
    </row>
    <row r="57" spans="1:6" ht="87.75" customHeight="1">
      <c r="A57" s="2143" t="s">
        <v>10725</v>
      </c>
      <c r="B57" s="2143"/>
      <c r="C57" s="2143"/>
      <c r="D57" s="2143" t="s">
        <v>172</v>
      </c>
      <c r="E57" s="2143"/>
      <c r="F57" s="2143"/>
    </row>
    <row r="66" spans="1:6" ht="63">
      <c r="B66" s="115" t="s">
        <v>14306</v>
      </c>
      <c r="C66" s="115" t="s">
        <v>14307</v>
      </c>
      <c r="D66" s="115" t="s">
        <v>14566</v>
      </c>
      <c r="E66" s="119">
        <v>13500000</v>
      </c>
      <c r="F66" s="115" t="s">
        <v>4</v>
      </c>
    </row>
    <row r="67" spans="1:6" ht="63">
      <c r="A67" s="5">
        <v>16</v>
      </c>
      <c r="B67" s="115" t="s">
        <v>1866</v>
      </c>
      <c r="C67" s="115" t="s">
        <v>14310</v>
      </c>
      <c r="D67" s="115" t="s">
        <v>14311</v>
      </c>
      <c r="E67" s="119">
        <v>20000000</v>
      </c>
      <c r="F67" s="115" t="s">
        <v>4</v>
      </c>
    </row>
    <row r="68" spans="1:6">
      <c r="E68" s="410">
        <f>SUM(E66:E67)</f>
        <v>33500000</v>
      </c>
    </row>
    <row r="72" spans="1:6">
      <c r="E72" s="410">
        <f>E68+E56</f>
        <v>109040875.52000001</v>
      </c>
    </row>
  </sheetData>
  <mergeCells count="15">
    <mergeCell ref="B17:D17"/>
    <mergeCell ref="A1:F1"/>
    <mergeCell ref="A2:F2"/>
    <mergeCell ref="A3:F3"/>
    <mergeCell ref="B5:D5"/>
    <mergeCell ref="B11:D11"/>
    <mergeCell ref="B13:D13"/>
    <mergeCell ref="A57:C57"/>
    <mergeCell ref="D57:F57"/>
    <mergeCell ref="B56:C56"/>
    <mergeCell ref="B19:D19"/>
    <mergeCell ref="B22:D22"/>
    <mergeCell ref="B25:D25"/>
    <mergeCell ref="B27:C27"/>
    <mergeCell ref="B41:C41"/>
  </mergeCells>
  <pageMargins left="0.7" right="0.7" top="0.75" bottom="0.75" header="0.3" footer="0.3"/>
  <pageSetup orientation="landscape" r:id="rId1"/>
  <headerFooter>
    <oddFooter>Page &amp;P of &amp;N</oddFooter>
  </headerFooter>
</worksheet>
</file>

<file path=xl/worksheets/sheet291.xml><?xml version="1.0" encoding="utf-8"?>
<worksheet xmlns="http://schemas.openxmlformats.org/spreadsheetml/2006/main" xmlns:r="http://schemas.openxmlformats.org/officeDocument/2006/relationships">
  <sheetPr>
    <tabColor theme="5" tint="-0.499984740745262"/>
  </sheetPr>
  <dimension ref="A1:H68"/>
  <sheetViews>
    <sheetView topLeftCell="A34" workbookViewId="0">
      <selection activeCell="B38" sqref="B38"/>
    </sheetView>
  </sheetViews>
  <sheetFormatPr defaultRowHeight="15.75"/>
  <cols>
    <col min="1" max="1" width="7.28515625" style="389" customWidth="1"/>
    <col min="2" max="2" width="14.5703125" style="389" customWidth="1"/>
    <col min="3" max="3" width="42.140625" style="389" customWidth="1"/>
    <col min="4" max="4" width="27.42578125" style="389" customWidth="1"/>
    <col min="5" max="5" width="20.7109375" style="833" customWidth="1"/>
    <col min="6" max="6" width="9.42578125" style="389" customWidth="1"/>
    <col min="7" max="7" width="15" style="226" customWidth="1"/>
    <col min="8" max="8" width="12.5703125" style="226" bestFit="1" customWidth="1"/>
    <col min="9" max="16384" width="9.140625" style="226"/>
  </cols>
  <sheetData>
    <row r="1" spans="1:6">
      <c r="A1" s="2234" t="s">
        <v>133</v>
      </c>
      <c r="B1" s="2234"/>
      <c r="C1" s="2234"/>
      <c r="D1" s="2234"/>
      <c r="E1" s="2234"/>
      <c r="F1" s="2234"/>
    </row>
    <row r="2" spans="1:6">
      <c r="A2" s="2234" t="s">
        <v>9772</v>
      </c>
      <c r="B2" s="2234"/>
      <c r="C2" s="2234"/>
      <c r="D2" s="2234"/>
      <c r="E2" s="2234"/>
      <c r="F2" s="2234"/>
    </row>
    <row r="3" spans="1:6">
      <c r="A3" s="2234" t="s">
        <v>6436</v>
      </c>
      <c r="B3" s="2234"/>
      <c r="C3" s="2234"/>
      <c r="D3" s="2234"/>
      <c r="E3" s="2234"/>
      <c r="F3" s="2234"/>
    </row>
    <row r="4" spans="1:6" ht="31.5" customHeight="1">
      <c r="A4" s="56" t="s">
        <v>134</v>
      </c>
      <c r="B4" s="56" t="s">
        <v>676</v>
      </c>
      <c r="C4" s="56" t="s">
        <v>463</v>
      </c>
      <c r="D4" s="56" t="s">
        <v>788</v>
      </c>
      <c r="E4" s="380" t="s">
        <v>1394</v>
      </c>
      <c r="F4" s="56" t="s">
        <v>677</v>
      </c>
    </row>
    <row r="5" spans="1:6">
      <c r="A5" s="56"/>
      <c r="B5" s="2195" t="s">
        <v>139</v>
      </c>
      <c r="C5" s="2195"/>
      <c r="D5" s="2195"/>
      <c r="E5" s="380"/>
      <c r="F5" s="56"/>
    </row>
    <row r="6" spans="1:6" ht="31.5">
      <c r="A6" s="63">
        <v>1</v>
      </c>
      <c r="B6" s="159" t="s">
        <v>1</v>
      </c>
      <c r="C6" s="159" t="s">
        <v>9773</v>
      </c>
      <c r="D6" s="159" t="s">
        <v>239</v>
      </c>
      <c r="E6" s="119">
        <v>2000000</v>
      </c>
      <c r="F6" s="159" t="s">
        <v>110</v>
      </c>
    </row>
    <row r="7" spans="1:6" ht="78.75">
      <c r="A7" s="63">
        <v>2</v>
      </c>
      <c r="B7" s="159" t="s">
        <v>5</v>
      </c>
      <c r="C7" s="159" t="s">
        <v>9774</v>
      </c>
      <c r="D7" s="159" t="s">
        <v>240</v>
      </c>
      <c r="E7" s="119">
        <v>3114052.53</v>
      </c>
      <c r="F7" s="159" t="s">
        <v>110</v>
      </c>
    </row>
    <row r="8" spans="1:6" ht="31.5">
      <c r="A8" s="63">
        <v>3</v>
      </c>
      <c r="B8" s="159" t="s">
        <v>7</v>
      </c>
      <c r="C8" s="159" t="s">
        <v>9775</v>
      </c>
      <c r="D8" s="159" t="s">
        <v>794</v>
      </c>
      <c r="E8" s="119">
        <v>19200</v>
      </c>
      <c r="F8" s="159" t="s">
        <v>110</v>
      </c>
    </row>
    <row r="9" spans="1:6" ht="31.5">
      <c r="A9" s="63">
        <v>4</v>
      </c>
      <c r="B9" s="159" t="s">
        <v>10</v>
      </c>
      <c r="C9" s="159" t="s">
        <v>9776</v>
      </c>
      <c r="D9" s="159" t="s">
        <v>580</v>
      </c>
      <c r="E9" s="119">
        <v>41200</v>
      </c>
      <c r="F9" s="159" t="s">
        <v>110</v>
      </c>
    </row>
    <row r="10" spans="1:6" ht="47.25">
      <c r="A10" s="63">
        <v>5</v>
      </c>
      <c r="B10" s="159" t="s">
        <v>12</v>
      </c>
      <c r="C10" s="159" t="s">
        <v>9777</v>
      </c>
      <c r="D10" s="159" t="s">
        <v>14</v>
      </c>
      <c r="E10" s="119">
        <v>1368000</v>
      </c>
      <c r="F10" s="159" t="s">
        <v>110</v>
      </c>
    </row>
    <row r="11" spans="1:6" ht="18" customHeight="1">
      <c r="A11" s="63"/>
      <c r="B11" s="2173" t="s">
        <v>142</v>
      </c>
      <c r="C11" s="2174"/>
      <c r="D11" s="2175"/>
      <c r="E11" s="122"/>
      <c r="F11" s="65"/>
    </row>
    <row r="12" spans="1:6" ht="78.75">
      <c r="A12" s="63">
        <v>6</v>
      </c>
      <c r="B12" s="159" t="s">
        <v>5</v>
      </c>
      <c r="C12" s="159" t="s">
        <v>9779</v>
      </c>
      <c r="D12" s="159" t="s">
        <v>5981</v>
      </c>
      <c r="E12" s="119">
        <v>624000</v>
      </c>
      <c r="F12" s="159" t="s">
        <v>110</v>
      </c>
    </row>
    <row r="13" spans="1:6" ht="47.25">
      <c r="A13" s="63">
        <v>7</v>
      </c>
      <c r="B13" s="159" t="s">
        <v>12</v>
      </c>
      <c r="C13" s="159" t="s">
        <v>9780</v>
      </c>
      <c r="D13" s="159" t="s">
        <v>14</v>
      </c>
      <c r="E13" s="119">
        <v>1647226.26</v>
      </c>
      <c r="F13" s="159" t="s">
        <v>110</v>
      </c>
    </row>
    <row r="14" spans="1:6" ht="63">
      <c r="A14" s="63">
        <v>8</v>
      </c>
      <c r="B14" s="159" t="s">
        <v>360</v>
      </c>
      <c r="C14" s="159" t="s">
        <v>9781</v>
      </c>
      <c r="D14" s="159" t="s">
        <v>10798</v>
      </c>
      <c r="E14" s="119">
        <v>1000000</v>
      </c>
      <c r="F14" s="159" t="s">
        <v>110</v>
      </c>
    </row>
    <row r="15" spans="1:6">
      <c r="A15" s="63"/>
      <c r="B15" s="62" t="s">
        <v>2271</v>
      </c>
      <c r="C15" s="65"/>
      <c r="D15" s="65"/>
      <c r="E15" s="122"/>
      <c r="F15" s="65"/>
    </row>
    <row r="16" spans="1:6" ht="94.5">
      <c r="A16" s="63">
        <v>9</v>
      </c>
      <c r="B16" s="159" t="s">
        <v>247</v>
      </c>
      <c r="C16" s="159" t="s">
        <v>9782</v>
      </c>
      <c r="D16" s="159" t="s">
        <v>9783</v>
      </c>
      <c r="E16" s="119">
        <v>2180817.5</v>
      </c>
      <c r="F16" s="159" t="s">
        <v>4</v>
      </c>
    </row>
    <row r="17" spans="1:8" ht="19.5" customHeight="1">
      <c r="A17" s="63"/>
      <c r="B17" s="2173" t="s">
        <v>930</v>
      </c>
      <c r="C17" s="2175"/>
      <c r="D17" s="65"/>
      <c r="E17" s="122"/>
      <c r="F17" s="65"/>
    </row>
    <row r="18" spans="1:8" ht="126">
      <c r="A18" s="63">
        <v>10</v>
      </c>
      <c r="B18" s="159" t="s">
        <v>7629</v>
      </c>
      <c r="C18" s="159" t="s">
        <v>10807</v>
      </c>
      <c r="D18" s="159" t="s">
        <v>9784</v>
      </c>
      <c r="E18" s="119">
        <v>2180817.5</v>
      </c>
      <c r="F18" s="159" t="s">
        <v>4</v>
      </c>
    </row>
    <row r="19" spans="1:8" ht="18.75" customHeight="1">
      <c r="A19" s="63"/>
      <c r="B19" s="2173" t="s">
        <v>207</v>
      </c>
      <c r="C19" s="2175"/>
      <c r="D19" s="65"/>
      <c r="E19" s="122"/>
      <c r="F19" s="65"/>
    </row>
    <row r="20" spans="1:8" ht="63">
      <c r="A20" s="63">
        <v>11</v>
      </c>
      <c r="B20" s="159" t="s">
        <v>9785</v>
      </c>
      <c r="C20" s="159" t="s">
        <v>10808</v>
      </c>
      <c r="D20" s="159" t="s">
        <v>9786</v>
      </c>
      <c r="E20" s="119">
        <v>5738993.4500000002</v>
      </c>
      <c r="F20" s="159" t="s">
        <v>4</v>
      </c>
      <c r="H20" s="661"/>
    </row>
    <row r="21" spans="1:8" ht="21" customHeight="1">
      <c r="A21" s="63"/>
      <c r="B21" s="2173" t="s">
        <v>208</v>
      </c>
      <c r="C21" s="2175"/>
      <c r="D21" s="65"/>
      <c r="E21" s="122"/>
      <c r="F21" s="65"/>
    </row>
    <row r="22" spans="1:8" ht="189">
      <c r="A22" s="63">
        <v>12</v>
      </c>
      <c r="B22" s="159" t="s">
        <v>9787</v>
      </c>
      <c r="C22" s="159" t="s">
        <v>9788</v>
      </c>
      <c r="D22" s="159" t="s">
        <v>10806</v>
      </c>
      <c r="E22" s="119">
        <v>1000000</v>
      </c>
      <c r="F22" s="159" t="s">
        <v>4</v>
      </c>
    </row>
    <row r="23" spans="1:8">
      <c r="A23" s="63"/>
      <c r="B23" s="62" t="s">
        <v>662</v>
      </c>
      <c r="C23" s="65"/>
      <c r="D23" s="65"/>
      <c r="E23" s="122"/>
      <c r="F23" s="65"/>
    </row>
    <row r="24" spans="1:8" ht="126">
      <c r="A24" s="63">
        <v>13</v>
      </c>
      <c r="B24" s="159" t="s">
        <v>10803</v>
      </c>
      <c r="C24" s="159" t="s">
        <v>9789</v>
      </c>
      <c r="D24" s="159" t="s">
        <v>10804</v>
      </c>
      <c r="E24" s="119">
        <v>6855867</v>
      </c>
      <c r="F24" s="159" t="s">
        <v>272</v>
      </c>
    </row>
    <row r="25" spans="1:8" ht="157.5">
      <c r="A25" s="63">
        <v>14</v>
      </c>
      <c r="B25" s="159" t="s">
        <v>10803</v>
      </c>
      <c r="C25" s="159" t="s">
        <v>9790</v>
      </c>
      <c r="D25" s="159" t="s">
        <v>10805</v>
      </c>
      <c r="E25" s="119">
        <v>1000000</v>
      </c>
      <c r="F25" s="159" t="s">
        <v>4</v>
      </c>
    </row>
    <row r="26" spans="1:8" ht="18.75" customHeight="1">
      <c r="A26" s="63"/>
      <c r="B26" s="2171" t="s">
        <v>810</v>
      </c>
      <c r="C26" s="2171"/>
      <c r="D26" s="65"/>
      <c r="E26" s="122"/>
      <c r="F26" s="65"/>
    </row>
    <row r="27" spans="1:8" ht="47.25">
      <c r="A27" s="63">
        <v>15</v>
      </c>
      <c r="B27" s="159" t="s">
        <v>9799</v>
      </c>
      <c r="C27" s="159" t="s">
        <v>9800</v>
      </c>
      <c r="D27" s="159" t="s">
        <v>9801</v>
      </c>
      <c r="E27" s="119">
        <v>7403295</v>
      </c>
      <c r="F27" s="159" t="s">
        <v>118</v>
      </c>
    </row>
    <row r="28" spans="1:8" ht="97.5" customHeight="1">
      <c r="A28" s="63">
        <v>16</v>
      </c>
      <c r="B28" s="159" t="s">
        <v>9802</v>
      </c>
      <c r="C28" s="159" t="s">
        <v>9803</v>
      </c>
      <c r="D28" s="159" t="s">
        <v>9804</v>
      </c>
      <c r="E28" s="119">
        <v>5000000</v>
      </c>
      <c r="F28" s="159" t="s">
        <v>4</v>
      </c>
    </row>
    <row r="29" spans="1:8" s="163" customFormat="1" ht="173.25">
      <c r="A29" s="63">
        <v>17</v>
      </c>
      <c r="B29" s="115" t="s">
        <v>9805</v>
      </c>
      <c r="C29" s="115" t="s">
        <v>9806</v>
      </c>
      <c r="D29" s="115" t="s">
        <v>10800</v>
      </c>
      <c r="E29" s="119">
        <v>3389304</v>
      </c>
      <c r="F29" s="159" t="s">
        <v>118</v>
      </c>
      <c r="G29" s="659"/>
    </row>
    <row r="30" spans="1:8" ht="16.5" customHeight="1">
      <c r="A30" s="63"/>
      <c r="B30" s="2171" t="s">
        <v>535</v>
      </c>
      <c r="C30" s="2171"/>
      <c r="D30" s="65"/>
      <c r="E30" s="122"/>
      <c r="F30" s="65"/>
    </row>
    <row r="31" spans="1:8" ht="113.25" customHeight="1">
      <c r="A31" s="63">
        <v>18</v>
      </c>
      <c r="B31" s="159" t="s">
        <v>9807</v>
      </c>
      <c r="C31" s="159" t="s">
        <v>9808</v>
      </c>
      <c r="D31" s="159" t="s">
        <v>10801</v>
      </c>
      <c r="E31" s="119">
        <v>8500000</v>
      </c>
      <c r="F31" s="159" t="s">
        <v>466</v>
      </c>
    </row>
    <row r="32" spans="1:8" ht="141.75">
      <c r="A32" s="63">
        <v>19</v>
      </c>
      <c r="B32" s="159" t="s">
        <v>9809</v>
      </c>
      <c r="C32" s="159" t="s">
        <v>9810</v>
      </c>
      <c r="D32" s="159" t="s">
        <v>10802</v>
      </c>
      <c r="E32" s="119">
        <v>5359660</v>
      </c>
      <c r="F32" s="159" t="s">
        <v>4</v>
      </c>
    </row>
    <row r="33" spans="1:6" ht="63">
      <c r="A33" s="63">
        <v>20</v>
      </c>
      <c r="B33" s="159" t="s">
        <v>9811</v>
      </c>
      <c r="C33" s="159" t="s">
        <v>9812</v>
      </c>
      <c r="D33" s="159" t="s">
        <v>9813</v>
      </c>
      <c r="E33" s="119">
        <v>7329115</v>
      </c>
      <c r="F33" s="159" t="s">
        <v>4</v>
      </c>
    </row>
    <row r="34" spans="1:6" ht="78.75">
      <c r="A34" s="63">
        <v>21</v>
      </c>
      <c r="B34" s="159" t="s">
        <v>9814</v>
      </c>
      <c r="C34" s="159" t="s">
        <v>9815</v>
      </c>
      <c r="D34" s="159" t="s">
        <v>9816</v>
      </c>
      <c r="E34" s="119">
        <v>2673225</v>
      </c>
      <c r="F34" s="159" t="s">
        <v>118</v>
      </c>
    </row>
    <row r="35" spans="1:6">
      <c r="A35" s="63"/>
      <c r="B35" s="62" t="s">
        <v>593</v>
      </c>
      <c r="C35" s="65"/>
      <c r="D35" s="65"/>
      <c r="E35" s="122"/>
      <c r="F35" s="65"/>
    </row>
    <row r="36" spans="1:6" ht="47.25">
      <c r="A36" s="63">
        <v>22</v>
      </c>
      <c r="B36" s="159" t="s">
        <v>9817</v>
      </c>
      <c r="C36" s="159" t="s">
        <v>9818</v>
      </c>
      <c r="D36" s="160" t="s">
        <v>9819</v>
      </c>
      <c r="E36" s="119">
        <v>18000000</v>
      </c>
      <c r="F36" s="159" t="s">
        <v>4</v>
      </c>
    </row>
    <row r="37" spans="1:6" ht="47.25">
      <c r="A37" s="63">
        <v>23</v>
      </c>
      <c r="B37" s="159" t="s">
        <v>9820</v>
      </c>
      <c r="C37" s="159" t="s">
        <v>9821</v>
      </c>
      <c r="D37" s="160" t="s">
        <v>9819</v>
      </c>
      <c r="E37" s="119">
        <v>15775000</v>
      </c>
      <c r="F37" s="159" t="s">
        <v>4</v>
      </c>
    </row>
    <row r="38" spans="1:6" ht="189">
      <c r="A38" s="63">
        <v>24</v>
      </c>
      <c r="B38" s="159" t="s">
        <v>9822</v>
      </c>
      <c r="C38" s="159" t="s">
        <v>9823</v>
      </c>
      <c r="D38" s="160" t="s">
        <v>6036</v>
      </c>
      <c r="E38" s="119">
        <v>1000000</v>
      </c>
      <c r="F38" s="159" t="s">
        <v>4</v>
      </c>
    </row>
    <row r="39" spans="1:6">
      <c r="A39" s="65"/>
      <c r="B39" s="2171" t="s">
        <v>15</v>
      </c>
      <c r="C39" s="2171"/>
      <c r="D39" s="2171"/>
      <c r="E39" s="380">
        <f>SUM(E6:E38)</f>
        <v>103199773.23999999</v>
      </c>
      <c r="F39" s="65"/>
    </row>
    <row r="40" spans="1:6" s="447" customFormat="1" ht="77.25" customHeight="1">
      <c r="A40" s="2143" t="s">
        <v>14871</v>
      </c>
      <c r="B40" s="2143"/>
      <c r="C40" s="2143"/>
      <c r="D40" s="2168" t="s">
        <v>172</v>
      </c>
      <c r="E40" s="2168"/>
      <c r="F40" s="2168"/>
    </row>
    <row r="41" spans="1:6">
      <c r="A41" s="609"/>
      <c r="B41" s="609"/>
      <c r="C41" s="609"/>
    </row>
    <row r="42" spans="1:6">
      <c r="A42" s="609"/>
      <c r="B42" s="609"/>
      <c r="C42" s="609"/>
    </row>
    <row r="43" spans="1:6">
      <c r="A43" s="609"/>
      <c r="B43" s="609"/>
      <c r="C43" s="609"/>
    </row>
    <row r="44" spans="1:6">
      <c r="A44" s="609"/>
      <c r="B44" s="609"/>
      <c r="C44" s="609"/>
    </row>
    <row r="45" spans="1:6">
      <c r="A45" s="609"/>
      <c r="B45" s="609"/>
      <c r="C45" s="609"/>
    </row>
    <row r="46" spans="1:6">
      <c r="A46" s="609"/>
      <c r="B46" s="609"/>
      <c r="C46" s="609"/>
    </row>
    <row r="47" spans="1:6">
      <c r="A47" s="609"/>
      <c r="B47" s="609"/>
      <c r="C47" s="609"/>
    </row>
    <row r="48" spans="1:6">
      <c r="A48" s="609"/>
      <c r="B48" s="609"/>
      <c r="C48" s="609"/>
    </row>
    <row r="49" spans="1:7">
      <c r="A49" s="609"/>
      <c r="B49" s="609"/>
      <c r="C49" s="609"/>
      <c r="G49" s="660"/>
    </row>
    <row r="50" spans="1:7">
      <c r="A50" s="609"/>
      <c r="B50" s="609"/>
      <c r="C50" s="609"/>
    </row>
    <row r="51" spans="1:7">
      <c r="A51" s="609"/>
      <c r="B51" s="609"/>
      <c r="C51" s="609"/>
    </row>
    <row r="52" spans="1:7">
      <c r="A52" s="609"/>
      <c r="B52" s="609"/>
      <c r="C52" s="609"/>
    </row>
    <row r="53" spans="1:7">
      <c r="A53" s="609"/>
      <c r="B53" s="609"/>
      <c r="C53" s="609"/>
    </row>
    <row r="54" spans="1:7" ht="47.25">
      <c r="A54" s="63">
        <v>15</v>
      </c>
      <c r="B54" s="159" t="s">
        <v>9791</v>
      </c>
      <c r="C54" s="159" t="s">
        <v>9792</v>
      </c>
      <c r="D54" s="162" t="s">
        <v>10799</v>
      </c>
      <c r="E54" s="119">
        <v>1460275.57</v>
      </c>
      <c r="F54" s="159" t="s">
        <v>4</v>
      </c>
    </row>
    <row r="55" spans="1:7" ht="47.25">
      <c r="A55" s="63">
        <f>A54+1</f>
        <v>16</v>
      </c>
      <c r="B55" s="159" t="s">
        <v>9793</v>
      </c>
      <c r="C55" s="159" t="s">
        <v>9794</v>
      </c>
      <c r="D55" s="162" t="s">
        <v>10799</v>
      </c>
      <c r="E55" s="119">
        <v>1460275.57</v>
      </c>
      <c r="F55" s="159" t="s">
        <v>4</v>
      </c>
    </row>
    <row r="56" spans="1:7" ht="47.25">
      <c r="A56" s="63">
        <f>A55+1</f>
        <v>17</v>
      </c>
      <c r="B56" s="159" t="s">
        <v>9795</v>
      </c>
      <c r="C56" s="159" t="s">
        <v>9796</v>
      </c>
      <c r="D56" s="162" t="s">
        <v>10799</v>
      </c>
      <c r="E56" s="119">
        <v>1460275.57</v>
      </c>
      <c r="F56" s="159" t="s">
        <v>4</v>
      </c>
    </row>
    <row r="57" spans="1:7" ht="47.25">
      <c r="A57" s="63">
        <f>A56+1</f>
        <v>18</v>
      </c>
      <c r="B57" s="159" t="s">
        <v>9797</v>
      </c>
      <c r="C57" s="159" t="s">
        <v>9798</v>
      </c>
      <c r="D57" s="162" t="s">
        <v>10799</v>
      </c>
      <c r="E57" s="119">
        <v>1460275.57</v>
      </c>
      <c r="F57" s="159" t="s">
        <v>4</v>
      </c>
    </row>
    <row r="58" spans="1:7">
      <c r="E58" s="833">
        <f>SUM(E54:E57)</f>
        <v>5841102.2800000003</v>
      </c>
    </row>
    <row r="61" spans="1:7">
      <c r="E61" s="833">
        <f>E58+E39</f>
        <v>109040875.52</v>
      </c>
    </row>
    <row r="66" spans="4:4">
      <c r="D66" s="389">
        <v>6607.58</v>
      </c>
    </row>
    <row r="67" spans="4:4">
      <c r="D67" s="389">
        <v>221</v>
      </c>
    </row>
    <row r="68" spans="4:4">
      <c r="D68" s="1954">
        <f>D66*D67</f>
        <v>1460275.18</v>
      </c>
    </row>
  </sheetData>
  <mergeCells count="13">
    <mergeCell ref="B30:C30"/>
    <mergeCell ref="B39:D39"/>
    <mergeCell ref="A40:C40"/>
    <mergeCell ref="D40:F40"/>
    <mergeCell ref="B11:D11"/>
    <mergeCell ref="B17:C17"/>
    <mergeCell ref="B19:C19"/>
    <mergeCell ref="A1:F1"/>
    <mergeCell ref="A2:F2"/>
    <mergeCell ref="A3:F3"/>
    <mergeCell ref="B5:D5"/>
    <mergeCell ref="B26:C26"/>
    <mergeCell ref="B21:C21"/>
  </mergeCells>
  <pageMargins left="0.7" right="0.7" top="0.75" bottom="0.75" header="0.3" footer="0.3"/>
  <pageSetup orientation="landscape" r:id="rId1"/>
  <headerFooter>
    <oddFooter>Page &amp;P of &amp;N</oddFooter>
  </headerFooter>
</worksheet>
</file>

<file path=xl/worksheets/sheet292.xml><?xml version="1.0" encoding="utf-8"?>
<worksheet xmlns="http://schemas.openxmlformats.org/spreadsheetml/2006/main" xmlns:r="http://schemas.openxmlformats.org/officeDocument/2006/relationships">
  <sheetPr>
    <tabColor theme="5" tint="-0.499984740745262"/>
  </sheetPr>
  <dimension ref="A1:J46"/>
  <sheetViews>
    <sheetView view="pageLayout" topLeftCell="A31" workbookViewId="0">
      <selection activeCell="D31" sqref="D31:F31"/>
    </sheetView>
  </sheetViews>
  <sheetFormatPr defaultRowHeight="15"/>
  <cols>
    <col min="1" max="1" width="7.42578125" style="798" customWidth="1"/>
    <col min="2" max="2" width="14" style="798" customWidth="1"/>
    <col min="3" max="3" width="43.42578125" style="798" customWidth="1"/>
    <col min="4" max="4" width="26.7109375" style="798" customWidth="1"/>
    <col min="5" max="5" width="22" style="828" customWidth="1"/>
    <col min="6" max="6" width="8.7109375" style="236" customWidth="1"/>
    <col min="7" max="7" width="9.140625" style="798"/>
    <col min="8" max="8" width="10.140625" style="798" bestFit="1" customWidth="1"/>
    <col min="9" max="9" width="9.140625" style="798"/>
    <col min="10" max="10" width="13.28515625" style="798" bestFit="1" customWidth="1"/>
    <col min="11" max="16384" width="9.140625" style="798"/>
  </cols>
  <sheetData>
    <row r="1" spans="1:6" ht="15.75">
      <c r="A1" s="2197" t="s">
        <v>133</v>
      </c>
      <c r="B1" s="2197"/>
      <c r="C1" s="2197"/>
      <c r="D1" s="2197"/>
      <c r="E1" s="2197"/>
      <c r="F1" s="2197"/>
    </row>
    <row r="2" spans="1:6" ht="15.75">
      <c r="A2" s="2197" t="s">
        <v>12446</v>
      </c>
      <c r="B2" s="2197"/>
      <c r="C2" s="2197"/>
      <c r="D2" s="2197"/>
      <c r="E2" s="2197"/>
      <c r="F2" s="2197"/>
    </row>
    <row r="3" spans="1:6" ht="15.75">
      <c r="A3" s="2197" t="s">
        <v>6436</v>
      </c>
      <c r="B3" s="2197"/>
      <c r="C3" s="2197"/>
      <c r="D3" s="2197"/>
      <c r="E3" s="2197"/>
      <c r="F3" s="2197"/>
    </row>
    <row r="4" spans="1:6" ht="31.5">
      <c r="A4" s="173" t="s">
        <v>134</v>
      </c>
      <c r="B4" s="47" t="s">
        <v>135</v>
      </c>
      <c r="C4" s="47" t="s">
        <v>0</v>
      </c>
      <c r="D4" s="47" t="s">
        <v>136</v>
      </c>
      <c r="E4" s="82" t="s">
        <v>1300</v>
      </c>
      <c r="F4" s="172" t="s">
        <v>138</v>
      </c>
    </row>
    <row r="5" spans="1:6" ht="15.75">
      <c r="A5" s="173"/>
      <c r="B5" s="2198" t="s">
        <v>139</v>
      </c>
      <c r="C5" s="2198"/>
      <c r="D5" s="2198"/>
      <c r="E5" s="82"/>
      <c r="F5" s="172"/>
    </row>
    <row r="6" spans="1:6" ht="31.5">
      <c r="A6" s="84">
        <v>1</v>
      </c>
      <c r="B6" s="147" t="s">
        <v>464</v>
      </c>
      <c r="C6" s="147" t="s">
        <v>14917</v>
      </c>
      <c r="D6" s="147" t="s">
        <v>3</v>
      </c>
      <c r="E6" s="827">
        <v>2123049.16</v>
      </c>
      <c r="F6" s="66" t="s">
        <v>110</v>
      </c>
    </row>
    <row r="7" spans="1:6" ht="94.5">
      <c r="A7" s="147">
        <v>2</v>
      </c>
      <c r="B7" s="147" t="s">
        <v>5</v>
      </c>
      <c r="C7" s="147" t="s">
        <v>14916</v>
      </c>
      <c r="D7" s="147" t="s">
        <v>12447</v>
      </c>
      <c r="E7" s="827">
        <v>2288134.5299999998</v>
      </c>
      <c r="F7" s="66" t="s">
        <v>110</v>
      </c>
    </row>
    <row r="8" spans="1:6" ht="31.5">
      <c r="A8" s="84">
        <v>3</v>
      </c>
      <c r="B8" s="147" t="s">
        <v>7</v>
      </c>
      <c r="C8" s="147" t="s">
        <v>12448</v>
      </c>
      <c r="D8" s="147" t="s">
        <v>9</v>
      </c>
      <c r="E8" s="827">
        <v>24762.43</v>
      </c>
      <c r="F8" s="66" t="s">
        <v>110</v>
      </c>
    </row>
    <row r="9" spans="1:6" ht="31.5">
      <c r="A9" s="84">
        <v>4</v>
      </c>
      <c r="B9" s="147" t="s">
        <v>10</v>
      </c>
      <c r="C9" s="147" t="s">
        <v>12449</v>
      </c>
      <c r="D9" s="147" t="s">
        <v>175</v>
      </c>
      <c r="E9" s="680">
        <v>55377.760000000002</v>
      </c>
      <c r="F9" s="66" t="s">
        <v>110</v>
      </c>
    </row>
    <row r="10" spans="1:6" ht="47.25">
      <c r="A10" s="84">
        <v>5</v>
      </c>
      <c r="B10" s="147" t="s">
        <v>176</v>
      </c>
      <c r="C10" s="147" t="s">
        <v>12450</v>
      </c>
      <c r="D10" s="147" t="s">
        <v>14</v>
      </c>
      <c r="E10" s="827">
        <v>2051128.65</v>
      </c>
      <c r="F10" s="66" t="s">
        <v>110</v>
      </c>
    </row>
    <row r="11" spans="1:6" ht="15.75">
      <c r="A11" s="84"/>
      <c r="B11" s="2215" t="s">
        <v>142</v>
      </c>
      <c r="C11" s="2220"/>
      <c r="D11" s="2216"/>
      <c r="E11" s="680"/>
      <c r="F11" s="66"/>
    </row>
    <row r="12" spans="1:6" ht="78.75">
      <c r="A12" s="84">
        <v>6</v>
      </c>
      <c r="B12" s="147" t="s">
        <v>5</v>
      </c>
      <c r="C12" s="147" t="s">
        <v>12451</v>
      </c>
      <c r="D12" s="147" t="s">
        <v>686</v>
      </c>
      <c r="E12" s="827">
        <v>844173.25</v>
      </c>
      <c r="F12" s="66" t="s">
        <v>110</v>
      </c>
    </row>
    <row r="13" spans="1:6" ht="47.25">
      <c r="A13" s="84">
        <v>7</v>
      </c>
      <c r="B13" s="147" t="s">
        <v>12</v>
      </c>
      <c r="C13" s="147" t="s">
        <v>12452</v>
      </c>
      <c r="D13" s="147" t="s">
        <v>14</v>
      </c>
      <c r="E13" s="680">
        <v>844173.25</v>
      </c>
      <c r="F13" s="66" t="s">
        <v>110</v>
      </c>
    </row>
    <row r="14" spans="1:6" ht="63">
      <c r="A14" s="84">
        <v>8</v>
      </c>
      <c r="B14" s="147" t="s">
        <v>360</v>
      </c>
      <c r="C14" s="147" t="s">
        <v>12453</v>
      </c>
      <c r="D14" s="147" t="s">
        <v>12454</v>
      </c>
      <c r="E14" s="680">
        <v>1582879.78</v>
      </c>
      <c r="F14" s="66" t="s">
        <v>110</v>
      </c>
    </row>
    <row r="15" spans="1:6" ht="15.75">
      <c r="A15" s="84"/>
      <c r="B15" s="2195" t="s">
        <v>593</v>
      </c>
      <c r="C15" s="2195"/>
      <c r="D15" s="147"/>
      <c r="E15" s="680"/>
      <c r="F15" s="66"/>
    </row>
    <row r="16" spans="1:6" ht="47.25">
      <c r="A16" s="84">
        <v>9</v>
      </c>
      <c r="B16" s="147" t="s">
        <v>39</v>
      </c>
      <c r="C16" s="147" t="s">
        <v>12455</v>
      </c>
      <c r="D16" s="147" t="s">
        <v>264</v>
      </c>
      <c r="E16" s="680">
        <v>25508521.120000001</v>
      </c>
      <c r="F16" s="66" t="s">
        <v>110</v>
      </c>
    </row>
    <row r="17" spans="1:10" ht="47.25">
      <c r="A17" s="84">
        <v>10</v>
      </c>
      <c r="B17" s="147" t="s">
        <v>3454</v>
      </c>
      <c r="C17" s="147" t="s">
        <v>12456</v>
      </c>
      <c r="D17" s="147" t="s">
        <v>13802</v>
      </c>
      <c r="E17" s="680">
        <v>12655785.310000001</v>
      </c>
      <c r="F17" s="66" t="s">
        <v>110</v>
      </c>
    </row>
    <row r="18" spans="1:10" ht="15.75">
      <c r="A18" s="84"/>
      <c r="B18" s="2172" t="s">
        <v>207</v>
      </c>
      <c r="C18" s="2172"/>
      <c r="D18" s="147"/>
      <c r="E18" s="680"/>
      <c r="F18" s="66"/>
    </row>
    <row r="19" spans="1:10" ht="63">
      <c r="A19" s="84">
        <v>11</v>
      </c>
      <c r="B19" s="147" t="s">
        <v>195</v>
      </c>
      <c r="C19" s="147" t="s">
        <v>12457</v>
      </c>
      <c r="D19" s="147" t="s">
        <v>196</v>
      </c>
      <c r="E19" s="680">
        <v>5738993.4500000002</v>
      </c>
      <c r="F19" s="66" t="s">
        <v>110</v>
      </c>
    </row>
    <row r="20" spans="1:10" ht="15.75">
      <c r="A20" s="84"/>
      <c r="B20" s="2195" t="s">
        <v>480</v>
      </c>
      <c r="C20" s="2195"/>
      <c r="D20" s="147"/>
      <c r="E20" s="680"/>
      <c r="F20" s="66"/>
    </row>
    <row r="21" spans="1:10" ht="78.75">
      <c r="A21" s="84">
        <v>12</v>
      </c>
      <c r="B21" s="147" t="s">
        <v>12460</v>
      </c>
      <c r="C21" s="147" t="s">
        <v>12461</v>
      </c>
      <c r="D21" s="147" t="s">
        <v>12462</v>
      </c>
      <c r="E21" s="680">
        <v>2962261.82</v>
      </c>
      <c r="F21" s="66" t="s">
        <v>4</v>
      </c>
    </row>
    <row r="22" spans="1:10" ht="126">
      <c r="A22" s="147">
        <v>13</v>
      </c>
      <c r="B22" s="147" t="s">
        <v>12463</v>
      </c>
      <c r="C22" s="147" t="s">
        <v>12464</v>
      </c>
      <c r="D22" s="147" t="s">
        <v>12465</v>
      </c>
      <c r="E22" s="680">
        <v>5000000</v>
      </c>
      <c r="F22" s="66" t="s">
        <v>4</v>
      </c>
    </row>
    <row r="23" spans="1:10" ht="236.25">
      <c r="A23" s="84">
        <v>14</v>
      </c>
      <c r="B23" s="147" t="s">
        <v>12466</v>
      </c>
      <c r="C23" s="147" t="s">
        <v>12467</v>
      </c>
      <c r="D23" s="147" t="s">
        <v>12468</v>
      </c>
      <c r="E23" s="680">
        <v>2000000</v>
      </c>
      <c r="F23" s="66" t="s">
        <v>110</v>
      </c>
    </row>
    <row r="24" spans="1:10" ht="15.75">
      <c r="A24" s="84"/>
      <c r="B24" s="2195" t="s">
        <v>1353</v>
      </c>
      <c r="C24" s="2195"/>
      <c r="D24" s="147"/>
      <c r="E24" s="680"/>
      <c r="F24" s="66"/>
    </row>
    <row r="25" spans="1:10" ht="126">
      <c r="A25" s="84">
        <v>15</v>
      </c>
      <c r="B25" s="147" t="s">
        <v>12469</v>
      </c>
      <c r="C25" s="147" t="s">
        <v>12470</v>
      </c>
      <c r="D25" s="147" t="s">
        <v>13803</v>
      </c>
      <c r="E25" s="680">
        <v>2000000</v>
      </c>
      <c r="F25" s="66" t="s">
        <v>4</v>
      </c>
    </row>
    <row r="26" spans="1:10" ht="236.25">
      <c r="A26" s="147">
        <v>16</v>
      </c>
      <c r="B26" s="147" t="s">
        <v>12471</v>
      </c>
      <c r="C26" s="147" t="s">
        <v>12472</v>
      </c>
      <c r="D26" s="147" t="s">
        <v>13804</v>
      </c>
      <c r="E26" s="680">
        <v>34000000</v>
      </c>
      <c r="F26" s="66" t="s">
        <v>110</v>
      </c>
    </row>
    <row r="27" spans="1:10" ht="162" customHeight="1">
      <c r="A27" s="84">
        <v>17</v>
      </c>
      <c r="B27" s="147" t="s">
        <v>12473</v>
      </c>
      <c r="C27" s="147" t="s">
        <v>12474</v>
      </c>
      <c r="D27" s="147" t="s">
        <v>12475</v>
      </c>
      <c r="E27" s="680">
        <v>2000000</v>
      </c>
      <c r="F27" s="66" t="s">
        <v>110</v>
      </c>
    </row>
    <row r="28" spans="1:10" ht="15.75">
      <c r="A28" s="84"/>
      <c r="B28" s="2195" t="s">
        <v>662</v>
      </c>
      <c r="C28" s="2195"/>
      <c r="D28" s="147"/>
      <c r="E28" s="680"/>
      <c r="F28" s="66"/>
      <c r="H28" s="227">
        <v>363469.58</v>
      </c>
      <c r="I28" s="798">
        <v>6</v>
      </c>
      <c r="J28" s="225">
        <f>H28*I28</f>
        <v>2180817.48</v>
      </c>
    </row>
    <row r="29" spans="1:10" ht="126">
      <c r="A29" s="84">
        <v>18</v>
      </c>
      <c r="B29" s="147" t="s">
        <v>12477</v>
      </c>
      <c r="C29" s="147" t="s">
        <v>12478</v>
      </c>
      <c r="D29" s="147" t="s">
        <v>12479</v>
      </c>
      <c r="E29" s="680">
        <v>3000000</v>
      </c>
      <c r="F29" s="66" t="s">
        <v>4</v>
      </c>
    </row>
    <row r="30" spans="1:10" ht="15.75">
      <c r="A30" s="84"/>
      <c r="B30" s="2195" t="s">
        <v>9771</v>
      </c>
      <c r="C30" s="2195"/>
      <c r="D30" s="2195"/>
      <c r="E30" s="681">
        <f>SUM(E6:E29)</f>
        <v>104679240.51000001</v>
      </c>
      <c r="F30" s="66"/>
    </row>
    <row r="31" spans="1:10" ht="85.5" customHeight="1">
      <c r="A31" s="2180" t="s">
        <v>1391</v>
      </c>
      <c r="B31" s="2180"/>
      <c r="C31" s="2180"/>
      <c r="D31" s="2180" t="s">
        <v>1392</v>
      </c>
      <c r="E31" s="2180"/>
      <c r="F31" s="2180"/>
    </row>
    <row r="39" spans="1:6" ht="15.75">
      <c r="A39" s="84"/>
      <c r="B39" s="2438" t="s">
        <v>1435</v>
      </c>
      <c r="C39" s="2438"/>
      <c r="D39" s="147"/>
      <c r="E39" s="680"/>
      <c r="F39" s="66"/>
    </row>
    <row r="40" spans="1:6" ht="141.75">
      <c r="A40" s="512">
        <v>10</v>
      </c>
      <c r="B40" s="512" t="s">
        <v>581</v>
      </c>
      <c r="C40" s="512" t="s">
        <v>12458</v>
      </c>
      <c r="D40" s="512" t="s">
        <v>12459</v>
      </c>
      <c r="E40" s="680">
        <v>2180817.5099999998</v>
      </c>
      <c r="F40" s="566" t="s">
        <v>110</v>
      </c>
    </row>
    <row r="41" spans="1:6" ht="299.25">
      <c r="A41" s="98">
        <v>17</v>
      </c>
      <c r="B41" s="98" t="s">
        <v>381</v>
      </c>
      <c r="C41" s="98" t="s">
        <v>12476</v>
      </c>
      <c r="D41" s="98" t="s">
        <v>13801</v>
      </c>
      <c r="E41" s="680">
        <v>2180817.5099999998</v>
      </c>
      <c r="F41" s="168" t="s">
        <v>110</v>
      </c>
    </row>
    <row r="42" spans="1:6">
      <c r="E42" s="829">
        <f>SUM(E40:E41)</f>
        <v>4361635.0199999996</v>
      </c>
    </row>
    <row r="46" spans="1:6">
      <c r="E46" s="829">
        <f>E42+E30</f>
        <v>109040875.53</v>
      </c>
    </row>
  </sheetData>
  <mergeCells count="14">
    <mergeCell ref="B30:D30"/>
    <mergeCell ref="A31:C31"/>
    <mergeCell ref="D31:F31"/>
    <mergeCell ref="B18:C18"/>
    <mergeCell ref="B39:C39"/>
    <mergeCell ref="B20:C20"/>
    <mergeCell ref="B24:C24"/>
    <mergeCell ref="B28:C28"/>
    <mergeCell ref="A1:F1"/>
    <mergeCell ref="A2:F2"/>
    <mergeCell ref="A3:F3"/>
    <mergeCell ref="B5:D5"/>
    <mergeCell ref="B15:C15"/>
    <mergeCell ref="B11:D11"/>
  </mergeCells>
  <pageMargins left="0.7" right="0.7" top="0.75" bottom="0.75" header="0.3" footer="0.3"/>
  <pageSetup orientation="landscape" r:id="rId1"/>
  <headerFooter>
    <oddFooter>Page &amp;P of &amp;N</oddFooter>
  </headerFooter>
</worksheet>
</file>

<file path=xl/worksheets/sheet293.xml><?xml version="1.0" encoding="utf-8"?>
<worksheet xmlns="http://schemas.openxmlformats.org/spreadsheetml/2006/main" xmlns:r="http://schemas.openxmlformats.org/officeDocument/2006/relationships">
  <sheetPr>
    <tabColor theme="5" tint="-0.499984740745262"/>
  </sheetPr>
  <dimension ref="A1:L69"/>
  <sheetViews>
    <sheetView topLeftCell="A35" workbookViewId="0">
      <selection activeCell="E33" sqref="E33"/>
    </sheetView>
  </sheetViews>
  <sheetFormatPr defaultRowHeight="15"/>
  <cols>
    <col min="1" max="1" width="6.5703125" style="185" customWidth="1"/>
    <col min="2" max="2" width="14" style="185" customWidth="1"/>
    <col min="3" max="3" width="42.28515625" style="185" customWidth="1"/>
    <col min="4" max="4" width="28.5703125" style="185" customWidth="1"/>
    <col min="5" max="5" width="19.85546875" style="185" customWidth="1"/>
    <col min="6" max="6" width="11" style="446" customWidth="1"/>
    <col min="7" max="10" width="9.140625" style="185"/>
    <col min="11" max="12" width="13.28515625" style="185" bestFit="1" customWidth="1"/>
    <col min="13" max="16384" width="9.140625" style="185"/>
  </cols>
  <sheetData>
    <row r="1" spans="1:6" s="557" customFormat="1" ht="17.45" customHeight="1">
      <c r="A1" s="2164" t="s">
        <v>133</v>
      </c>
      <c r="B1" s="2164"/>
      <c r="C1" s="2164"/>
      <c r="D1" s="2164"/>
      <c r="E1" s="2164"/>
      <c r="F1" s="2164"/>
    </row>
    <row r="2" spans="1:6" s="557" customFormat="1" ht="20.100000000000001" customHeight="1">
      <c r="A2" s="2164" t="s">
        <v>14116</v>
      </c>
      <c r="B2" s="2164"/>
      <c r="C2" s="2164"/>
      <c r="D2" s="2164"/>
      <c r="E2" s="2164"/>
      <c r="F2" s="2164"/>
    </row>
    <row r="3" spans="1:6" s="557" customFormat="1" ht="21.6" customHeight="1">
      <c r="A3" s="2164" t="s">
        <v>140</v>
      </c>
      <c r="B3" s="2164"/>
      <c r="C3" s="2164"/>
      <c r="D3" s="2164"/>
      <c r="E3" s="2164"/>
      <c r="F3" s="2164"/>
    </row>
    <row r="4" spans="1:6" s="557" customFormat="1" ht="38.25" customHeight="1">
      <c r="A4" s="830" t="s">
        <v>134</v>
      </c>
      <c r="B4" s="280" t="s">
        <v>676</v>
      </c>
      <c r="C4" s="762" t="s">
        <v>463</v>
      </c>
      <c r="D4" s="762" t="s">
        <v>788</v>
      </c>
      <c r="E4" s="762" t="s">
        <v>3371</v>
      </c>
      <c r="F4" s="280" t="s">
        <v>677</v>
      </c>
    </row>
    <row r="5" spans="1:6" s="557" customFormat="1" ht="18.95" customHeight="1">
      <c r="A5" s="59"/>
      <c r="B5" s="2605" t="s">
        <v>139</v>
      </c>
      <c r="C5" s="2605"/>
      <c r="D5" s="2605"/>
      <c r="E5" s="192"/>
      <c r="F5" s="417"/>
    </row>
    <row r="6" spans="1:6" s="557" customFormat="1" ht="31.5">
      <c r="A6" s="70">
        <v>1</v>
      </c>
      <c r="B6" s="60" t="s">
        <v>464</v>
      </c>
      <c r="C6" s="60" t="s">
        <v>14117</v>
      </c>
      <c r="D6" s="60" t="s">
        <v>14118</v>
      </c>
      <c r="E6" s="116">
        <v>2000000</v>
      </c>
      <c r="F6" s="120" t="s">
        <v>466</v>
      </c>
    </row>
    <row r="7" spans="1:6" s="557" customFormat="1" ht="78.75">
      <c r="A7" s="70">
        <v>2</v>
      </c>
      <c r="B7" s="60" t="s">
        <v>5</v>
      </c>
      <c r="C7" s="60" t="s">
        <v>14119</v>
      </c>
      <c r="D7" s="60" t="s">
        <v>14120</v>
      </c>
      <c r="E7" s="116">
        <v>2703652.53</v>
      </c>
      <c r="F7" s="120" t="s">
        <v>466</v>
      </c>
    </row>
    <row r="8" spans="1:6" s="557" customFormat="1" ht="31.5">
      <c r="A8" s="70">
        <v>3</v>
      </c>
      <c r="B8" s="60" t="s">
        <v>7</v>
      </c>
      <c r="C8" s="60" t="s">
        <v>14121</v>
      </c>
      <c r="D8" s="60" t="s">
        <v>9</v>
      </c>
      <c r="E8" s="116">
        <v>7200</v>
      </c>
      <c r="F8" s="120" t="s">
        <v>466</v>
      </c>
    </row>
    <row r="9" spans="1:6" s="557" customFormat="1" ht="31.5">
      <c r="A9" s="70">
        <v>4</v>
      </c>
      <c r="B9" s="60" t="s">
        <v>10</v>
      </c>
      <c r="C9" s="60" t="s">
        <v>14122</v>
      </c>
      <c r="D9" s="60" t="s">
        <v>175</v>
      </c>
      <c r="E9" s="116">
        <v>31600</v>
      </c>
      <c r="F9" s="120" t="s">
        <v>466</v>
      </c>
    </row>
    <row r="10" spans="1:6" s="557" customFormat="1" ht="47.25">
      <c r="A10" s="70">
        <v>5</v>
      </c>
      <c r="B10" s="60" t="s">
        <v>12</v>
      </c>
      <c r="C10" s="60" t="s">
        <v>14123</v>
      </c>
      <c r="D10" s="60" t="s">
        <v>14</v>
      </c>
      <c r="E10" s="116">
        <v>1800000</v>
      </c>
      <c r="F10" s="120" t="s">
        <v>466</v>
      </c>
    </row>
    <row r="11" spans="1:6" s="557" customFormat="1" ht="15.75">
      <c r="A11" s="70"/>
      <c r="B11" s="2158" t="s">
        <v>14124</v>
      </c>
      <c r="C11" s="2158"/>
      <c r="D11" s="2158"/>
      <c r="E11" s="5"/>
      <c r="F11" s="120"/>
    </row>
    <row r="12" spans="1:6" s="557" customFormat="1" ht="47.25">
      <c r="A12" s="70">
        <v>6</v>
      </c>
      <c r="B12" s="60" t="s">
        <v>5</v>
      </c>
      <c r="C12" s="60" t="s">
        <v>14125</v>
      </c>
      <c r="D12" s="60" t="s">
        <v>14126</v>
      </c>
      <c r="E12" s="61">
        <v>700000</v>
      </c>
      <c r="F12" s="120" t="s">
        <v>1810</v>
      </c>
    </row>
    <row r="13" spans="1:6" s="557" customFormat="1" ht="47.25">
      <c r="A13" s="70">
        <v>7</v>
      </c>
      <c r="B13" s="60" t="s">
        <v>12</v>
      </c>
      <c r="C13" s="60" t="s">
        <v>14127</v>
      </c>
      <c r="D13" s="60" t="s">
        <v>14</v>
      </c>
      <c r="E13" s="61">
        <v>400000</v>
      </c>
      <c r="F13" s="120" t="s">
        <v>1810</v>
      </c>
    </row>
    <row r="14" spans="1:6" s="557" customFormat="1" ht="63">
      <c r="A14" s="70">
        <v>8</v>
      </c>
      <c r="B14" s="60" t="s">
        <v>360</v>
      </c>
      <c r="C14" s="60" t="s">
        <v>14128</v>
      </c>
      <c r="D14" s="60" t="s">
        <v>1736</v>
      </c>
      <c r="E14" s="61">
        <v>1200000</v>
      </c>
      <c r="F14" s="120" t="s">
        <v>1810</v>
      </c>
    </row>
    <row r="15" spans="1:6" s="557" customFormat="1" ht="15.75">
      <c r="A15" s="70"/>
      <c r="B15" s="2145" t="s">
        <v>143</v>
      </c>
      <c r="C15" s="2209"/>
      <c r="D15" s="60"/>
      <c r="E15" s="61"/>
      <c r="F15" s="120"/>
    </row>
    <row r="16" spans="1:6" s="557" customFormat="1" ht="63">
      <c r="A16" s="70">
        <v>9</v>
      </c>
      <c r="B16" s="107" t="s">
        <v>195</v>
      </c>
      <c r="C16" s="60" t="s">
        <v>14129</v>
      </c>
      <c r="D16" s="107" t="s">
        <v>22</v>
      </c>
      <c r="E16" s="116">
        <v>5738993.4500000002</v>
      </c>
      <c r="F16" s="120" t="s">
        <v>1810</v>
      </c>
    </row>
    <row r="17" spans="1:12" s="557" customFormat="1" ht="15.75">
      <c r="A17" s="70"/>
      <c r="B17" s="2152" t="s">
        <v>555</v>
      </c>
      <c r="C17" s="2211"/>
      <c r="D17" s="107"/>
      <c r="E17" s="116"/>
      <c r="F17" s="120"/>
    </row>
    <row r="18" spans="1:12" s="557" customFormat="1" ht="110.25">
      <c r="A18" s="59">
        <v>10</v>
      </c>
      <c r="B18" s="107" t="s">
        <v>14130</v>
      </c>
      <c r="C18" s="60" t="s">
        <v>14131</v>
      </c>
      <c r="D18" s="107" t="s">
        <v>14563</v>
      </c>
      <c r="E18" s="116">
        <v>2180817.5099999998</v>
      </c>
      <c r="F18" s="120" t="s">
        <v>1810</v>
      </c>
    </row>
    <row r="19" spans="1:12" s="557" customFormat="1" ht="15.75">
      <c r="A19" s="70"/>
      <c r="B19" s="2140" t="s">
        <v>593</v>
      </c>
      <c r="C19" s="2140"/>
      <c r="D19" s="107"/>
      <c r="E19" s="831"/>
      <c r="F19" s="120"/>
    </row>
    <row r="20" spans="1:12" s="557" customFormat="1" ht="47.25">
      <c r="A20" s="70">
        <v>11</v>
      </c>
      <c r="B20" s="107" t="s">
        <v>39</v>
      </c>
      <c r="C20" s="60" t="s">
        <v>14135</v>
      </c>
      <c r="D20" s="107" t="s">
        <v>14136</v>
      </c>
      <c r="E20" s="222">
        <v>13000000</v>
      </c>
      <c r="F20" s="120" t="s">
        <v>1810</v>
      </c>
    </row>
    <row r="21" spans="1:12" s="557" customFormat="1" ht="47.25">
      <c r="A21" s="70">
        <v>12</v>
      </c>
      <c r="B21" s="107" t="s">
        <v>41</v>
      </c>
      <c r="C21" s="60" t="s">
        <v>14137</v>
      </c>
      <c r="D21" s="107" t="s">
        <v>14138</v>
      </c>
      <c r="E21" s="61">
        <v>14260218.880000001</v>
      </c>
      <c r="F21" s="120" t="s">
        <v>1810</v>
      </c>
    </row>
    <row r="22" spans="1:12" s="557" customFormat="1" ht="15.75">
      <c r="A22" s="70"/>
      <c r="B22" s="2140" t="s">
        <v>2408</v>
      </c>
      <c r="C22" s="2140"/>
      <c r="D22" s="107"/>
      <c r="E22" s="221"/>
      <c r="F22" s="120"/>
    </row>
    <row r="23" spans="1:12" s="557" customFormat="1" ht="78.75">
      <c r="A23" s="70">
        <v>13</v>
      </c>
      <c r="B23" s="258" t="s">
        <v>14139</v>
      </c>
      <c r="C23" s="60" t="s">
        <v>14140</v>
      </c>
      <c r="D23" s="257" t="s">
        <v>14141</v>
      </c>
      <c r="E23" s="61">
        <v>2400000</v>
      </c>
      <c r="F23" s="120" t="s">
        <v>1810</v>
      </c>
    </row>
    <row r="24" spans="1:12" s="557" customFormat="1" ht="110.25">
      <c r="A24" s="70">
        <v>14</v>
      </c>
      <c r="B24" s="258" t="s">
        <v>14142</v>
      </c>
      <c r="C24" s="60" t="s">
        <v>14143</v>
      </c>
      <c r="D24" s="257" t="s">
        <v>14918</v>
      </c>
      <c r="E24" s="61">
        <v>5000000</v>
      </c>
      <c r="F24" s="120" t="s">
        <v>4</v>
      </c>
      <c r="I24" s="557">
        <v>64</v>
      </c>
      <c r="K24" s="375"/>
    </row>
    <row r="25" spans="1:12" s="557" customFormat="1" ht="126">
      <c r="A25" s="70">
        <v>15</v>
      </c>
      <c r="B25" s="107" t="s">
        <v>14144</v>
      </c>
      <c r="C25" s="60" t="s">
        <v>14145</v>
      </c>
      <c r="D25" s="107" t="s">
        <v>14146</v>
      </c>
      <c r="E25" s="222">
        <v>7260000</v>
      </c>
      <c r="F25" s="120" t="s">
        <v>4</v>
      </c>
      <c r="K25" s="375"/>
      <c r="L25" s="375"/>
    </row>
    <row r="26" spans="1:12" s="557" customFormat="1" ht="110.25">
      <c r="A26" s="70">
        <v>16</v>
      </c>
      <c r="B26" s="107" t="s">
        <v>14560</v>
      </c>
      <c r="C26" s="60" t="s">
        <v>14147</v>
      </c>
      <c r="D26" s="107" t="s">
        <v>14919</v>
      </c>
      <c r="E26" s="222">
        <v>3700000</v>
      </c>
      <c r="F26" s="120" t="s">
        <v>4</v>
      </c>
      <c r="K26" s="557">
        <v>6400</v>
      </c>
      <c r="L26" s="375"/>
    </row>
    <row r="27" spans="1:12" s="557" customFormat="1" ht="94.5">
      <c r="A27" s="70">
        <v>17</v>
      </c>
      <c r="B27" s="107" t="s">
        <v>14148</v>
      </c>
      <c r="C27" s="60" t="s">
        <v>14149</v>
      </c>
      <c r="D27" s="107" t="s">
        <v>14920</v>
      </c>
      <c r="E27" s="222">
        <v>8800000</v>
      </c>
      <c r="F27" s="120" t="s">
        <v>4</v>
      </c>
      <c r="K27" s="557">
        <v>250</v>
      </c>
      <c r="L27" s="832"/>
    </row>
    <row r="28" spans="1:12" s="557" customFormat="1" ht="110.25">
      <c r="A28" s="70">
        <v>18</v>
      </c>
      <c r="B28" s="107" t="s">
        <v>14139</v>
      </c>
      <c r="C28" s="60" t="s">
        <v>14150</v>
      </c>
      <c r="D28" s="107" t="s">
        <v>14561</v>
      </c>
      <c r="E28" s="222">
        <v>6000000</v>
      </c>
      <c r="F28" s="120" t="s">
        <v>763</v>
      </c>
      <c r="K28" s="375">
        <f>K26*K27</f>
        <v>1600000</v>
      </c>
    </row>
    <row r="29" spans="1:12" s="557" customFormat="1" ht="15.75">
      <c r="A29" s="70"/>
      <c r="B29" s="2140" t="s">
        <v>147</v>
      </c>
      <c r="C29" s="2140"/>
      <c r="D29" s="107"/>
      <c r="E29" s="107"/>
      <c r="F29" s="120"/>
      <c r="K29" s="832">
        <f>E27-K28</f>
        <v>7200000</v>
      </c>
    </row>
    <row r="30" spans="1:12" s="557" customFormat="1" ht="63">
      <c r="A30" s="70">
        <v>19</v>
      </c>
      <c r="B30" s="107" t="s">
        <v>14562</v>
      </c>
      <c r="C30" s="60" t="s">
        <v>14151</v>
      </c>
      <c r="D30" s="107" t="s">
        <v>14921</v>
      </c>
      <c r="E30" s="117">
        <v>1600000</v>
      </c>
      <c r="F30" s="120" t="s">
        <v>763</v>
      </c>
    </row>
    <row r="31" spans="1:12" s="557" customFormat="1" ht="47.25">
      <c r="A31" s="70">
        <v>20</v>
      </c>
      <c r="B31" s="107" t="s">
        <v>14152</v>
      </c>
      <c r="C31" s="60" t="s">
        <v>14153</v>
      </c>
      <c r="D31" s="107" t="s">
        <v>14154</v>
      </c>
      <c r="E31" s="117">
        <v>2300000</v>
      </c>
      <c r="F31" s="120" t="s">
        <v>763</v>
      </c>
    </row>
    <row r="32" spans="1:12" s="557" customFormat="1" ht="15.75">
      <c r="A32" s="70"/>
      <c r="B32" s="2152" t="s">
        <v>14155</v>
      </c>
      <c r="C32" s="2211"/>
      <c r="D32" s="107"/>
      <c r="E32" s="117"/>
      <c r="F32" s="120"/>
    </row>
    <row r="33" spans="1:9" s="557" customFormat="1" ht="63">
      <c r="A33" s="70">
        <v>21</v>
      </c>
      <c r="B33" s="107" t="s">
        <v>14156</v>
      </c>
      <c r="C33" s="60" t="s">
        <v>14157</v>
      </c>
      <c r="D33" s="107" t="s">
        <v>14158</v>
      </c>
      <c r="E33" s="117">
        <v>1300000</v>
      </c>
      <c r="F33" s="120" t="s">
        <v>4</v>
      </c>
    </row>
    <row r="34" spans="1:9" ht="15.75">
      <c r="A34" s="70"/>
      <c r="B34" s="2140" t="s">
        <v>3278</v>
      </c>
      <c r="C34" s="2140"/>
      <c r="D34" s="60"/>
      <c r="E34" s="221"/>
      <c r="F34" s="120"/>
      <c r="I34" s="557"/>
    </row>
    <row r="35" spans="1:9" ht="31.5">
      <c r="A35" s="70">
        <v>22</v>
      </c>
      <c r="B35" s="60" t="s">
        <v>14159</v>
      </c>
      <c r="C35" s="60" t="s">
        <v>14160</v>
      </c>
      <c r="D35" s="107" t="s">
        <v>14161</v>
      </c>
      <c r="E35" s="117">
        <v>4000000</v>
      </c>
      <c r="F35" s="120" t="s">
        <v>763</v>
      </c>
    </row>
    <row r="36" spans="1:9" ht="15.75">
      <c r="A36" s="70"/>
      <c r="B36" s="114" t="s">
        <v>784</v>
      </c>
      <c r="C36" s="60"/>
      <c r="D36" s="107"/>
      <c r="E36" s="265">
        <f>SUM(E6:E35)</f>
        <v>86382482.370000005</v>
      </c>
      <c r="F36" s="120"/>
    </row>
    <row r="37" spans="1:9" ht="79.5" customHeight="1">
      <c r="A37" s="2143" t="s">
        <v>10725</v>
      </c>
      <c r="B37" s="2143"/>
      <c r="C37" s="2143"/>
      <c r="D37" s="2143" t="s">
        <v>172</v>
      </c>
      <c r="E37" s="2143"/>
      <c r="F37" s="2143"/>
    </row>
    <row r="38" spans="1:9" ht="15.75">
      <c r="A38" s="371"/>
      <c r="B38" s="371"/>
      <c r="C38" s="371"/>
      <c r="D38" s="371"/>
      <c r="E38" s="371"/>
      <c r="F38" s="371"/>
    </row>
    <row r="39" spans="1:9" ht="15.75">
      <c r="A39" s="371"/>
      <c r="B39" s="371"/>
      <c r="C39" s="371"/>
      <c r="D39" s="371"/>
      <c r="E39" s="371"/>
      <c r="F39" s="371"/>
    </row>
    <row r="40" spans="1:9" ht="15.75">
      <c r="A40" s="371"/>
      <c r="B40" s="371"/>
      <c r="C40" s="371"/>
      <c r="D40" s="371"/>
      <c r="E40" s="371"/>
      <c r="F40" s="371"/>
    </row>
    <row r="41" spans="1:9" ht="15.75">
      <c r="A41" s="371"/>
      <c r="B41" s="371"/>
      <c r="C41" s="371"/>
      <c r="D41" s="371"/>
      <c r="E41" s="371"/>
      <c r="F41" s="371"/>
    </row>
    <row r="42" spans="1:9" ht="15.75">
      <c r="A42" s="371"/>
      <c r="B42" s="371"/>
      <c r="C42" s="371"/>
      <c r="D42" s="371"/>
      <c r="E42" s="371"/>
      <c r="F42" s="371"/>
    </row>
    <row r="43" spans="1:9" ht="15.75">
      <c r="A43" s="371"/>
      <c r="B43" s="371"/>
      <c r="C43" s="371"/>
      <c r="D43" s="371"/>
      <c r="E43" s="371"/>
      <c r="F43" s="371"/>
    </row>
    <row r="44" spans="1:9" ht="15.75">
      <c r="A44" s="371"/>
      <c r="B44" s="371"/>
      <c r="C44" s="371"/>
      <c r="D44" s="371"/>
      <c r="E44" s="371"/>
      <c r="F44" s="371"/>
    </row>
    <row r="45" spans="1:9" ht="15.75">
      <c r="A45" s="371"/>
      <c r="B45" s="371"/>
      <c r="C45" s="371"/>
      <c r="D45" s="371"/>
      <c r="E45" s="371"/>
      <c r="F45" s="371"/>
    </row>
    <row r="62" spans="1:6" ht="15.75">
      <c r="A62" s="70"/>
      <c r="B62" s="2140" t="s">
        <v>14162</v>
      </c>
      <c r="C62" s="2140"/>
      <c r="D62" s="107"/>
      <c r="E62" s="221"/>
      <c r="F62" s="120"/>
    </row>
    <row r="63" spans="1:6" ht="78.75">
      <c r="A63" s="70">
        <v>24</v>
      </c>
      <c r="B63" s="107" t="s">
        <v>14163</v>
      </c>
      <c r="C63" s="60" t="s">
        <v>14164</v>
      </c>
      <c r="D63" s="107" t="s">
        <v>14165</v>
      </c>
      <c r="E63" s="116">
        <v>21658393.149999999</v>
      </c>
      <c r="F63" s="120" t="s">
        <v>4</v>
      </c>
    </row>
    <row r="64" spans="1:6" ht="15.75">
      <c r="A64" s="59"/>
      <c r="B64" s="2152" t="s">
        <v>4345</v>
      </c>
      <c r="C64" s="2211"/>
      <c r="D64" s="107"/>
      <c r="E64" s="116"/>
      <c r="F64" s="120"/>
    </row>
    <row r="65" spans="1:6" ht="126">
      <c r="A65" s="70">
        <v>11</v>
      </c>
      <c r="B65" s="107" t="s">
        <v>14132</v>
      </c>
      <c r="C65" s="60" t="s">
        <v>14133</v>
      </c>
      <c r="D65" s="60" t="s">
        <v>14134</v>
      </c>
      <c r="E65" s="116">
        <v>1000000</v>
      </c>
      <c r="F65" s="120" t="s">
        <v>1810</v>
      </c>
    </row>
    <row r="66" spans="1:6">
      <c r="E66" s="190">
        <f>SUM(E63:E65)</f>
        <v>22658393.149999999</v>
      </c>
    </row>
    <row r="69" spans="1:6">
      <c r="E69" s="190">
        <f>E66+E36</f>
        <v>109040875.52000001</v>
      </c>
    </row>
  </sheetData>
  <mergeCells count="16">
    <mergeCell ref="D37:F37"/>
    <mergeCell ref="A1:F1"/>
    <mergeCell ref="A2:F2"/>
    <mergeCell ref="A3:F3"/>
    <mergeCell ref="B5:D5"/>
    <mergeCell ref="B11:D11"/>
    <mergeCell ref="B15:C15"/>
    <mergeCell ref="B34:C34"/>
    <mergeCell ref="B62:C62"/>
    <mergeCell ref="B17:C17"/>
    <mergeCell ref="B64:C64"/>
    <mergeCell ref="B19:C19"/>
    <mergeCell ref="B22:C22"/>
    <mergeCell ref="B29:C29"/>
    <mergeCell ref="B32:C32"/>
    <mergeCell ref="A37:C37"/>
  </mergeCells>
  <pageMargins left="0.7" right="0.7" top="0.75" bottom="0.75" header="0.3" footer="0.3"/>
  <pageSetup orientation="landscape" r:id="rId1"/>
  <headerFooter>
    <oddFooter>Page &amp;P of &amp;N</oddFooter>
  </headerFooter>
</worksheet>
</file>

<file path=xl/worksheets/sheet294.xml><?xml version="1.0" encoding="utf-8"?>
<worksheet xmlns="http://schemas.openxmlformats.org/spreadsheetml/2006/main" xmlns:r="http://schemas.openxmlformats.org/officeDocument/2006/relationships">
  <sheetPr>
    <tabColor theme="5" tint="-0.499984740745262"/>
  </sheetPr>
  <dimension ref="A1:J60"/>
  <sheetViews>
    <sheetView view="pageLayout" topLeftCell="A32" workbookViewId="0">
      <selection activeCell="D35" sqref="D35:F35"/>
    </sheetView>
  </sheetViews>
  <sheetFormatPr defaultRowHeight="15"/>
  <cols>
    <col min="1" max="1" width="8.5703125" style="185" customWidth="1"/>
    <col min="2" max="2" width="15.7109375" style="185" customWidth="1"/>
    <col min="3" max="3" width="42.7109375" style="185" customWidth="1"/>
    <col min="4" max="4" width="20.85546875" style="185" customWidth="1"/>
    <col min="5" max="5" width="22.42578125" style="195" customWidth="1"/>
    <col min="6" max="6" width="11.140625" style="185" customWidth="1"/>
    <col min="7" max="8" width="9.140625" style="185"/>
    <col min="9" max="9" width="11.5703125" style="185" bestFit="1" customWidth="1"/>
    <col min="10" max="10" width="13.28515625" style="185" bestFit="1" customWidth="1"/>
    <col min="11" max="16384" width="9.140625" style="185"/>
  </cols>
  <sheetData>
    <row r="1" spans="1:6" ht="15.75">
      <c r="A1" s="2164" t="s">
        <v>133</v>
      </c>
      <c r="B1" s="2164"/>
      <c r="C1" s="2164"/>
      <c r="D1" s="2164"/>
      <c r="E1" s="2164"/>
      <c r="F1" s="2164"/>
    </row>
    <row r="2" spans="1:6" ht="15.75">
      <c r="A2" s="2164" t="s">
        <v>14545</v>
      </c>
      <c r="B2" s="2164"/>
      <c r="C2" s="2164"/>
      <c r="D2" s="2164"/>
      <c r="E2" s="2164"/>
      <c r="F2" s="2164"/>
    </row>
    <row r="3" spans="1:6" ht="15.75">
      <c r="A3" s="2164" t="s">
        <v>140</v>
      </c>
      <c r="B3" s="2164"/>
      <c r="C3" s="2164"/>
      <c r="D3" s="2164"/>
      <c r="E3" s="2164"/>
      <c r="F3" s="2164"/>
    </row>
    <row r="4" spans="1:6" ht="31.5">
      <c r="A4" s="830" t="s">
        <v>134</v>
      </c>
      <c r="B4" s="762" t="s">
        <v>676</v>
      </c>
      <c r="C4" s="762" t="s">
        <v>463</v>
      </c>
      <c r="D4" s="762" t="s">
        <v>788</v>
      </c>
      <c r="E4" s="361" t="s">
        <v>3371</v>
      </c>
      <c r="F4" s="762" t="s">
        <v>677</v>
      </c>
    </row>
    <row r="5" spans="1:6" ht="15.75">
      <c r="A5" s="59"/>
      <c r="B5" s="2605" t="s">
        <v>139</v>
      </c>
      <c r="C5" s="2605"/>
      <c r="D5" s="2605"/>
      <c r="E5" s="373"/>
      <c r="F5" s="417"/>
    </row>
    <row r="6" spans="1:6" ht="47.25" customHeight="1">
      <c r="A6" s="70">
        <v>1</v>
      </c>
      <c r="B6" s="60" t="s">
        <v>6170</v>
      </c>
      <c r="C6" s="60" t="s">
        <v>14493</v>
      </c>
      <c r="D6" s="60" t="s">
        <v>1802</v>
      </c>
      <c r="E6" s="106">
        <v>1824000</v>
      </c>
      <c r="F6" s="60" t="s">
        <v>118</v>
      </c>
    </row>
    <row r="7" spans="1:6" ht="48" customHeight="1">
      <c r="A7" s="70">
        <v>2</v>
      </c>
      <c r="B7" s="60" t="s">
        <v>7</v>
      </c>
      <c r="C7" s="60" t="s">
        <v>14494</v>
      </c>
      <c r="D7" s="60" t="s">
        <v>9</v>
      </c>
      <c r="E7" s="106">
        <v>32000</v>
      </c>
      <c r="F7" s="60" t="s">
        <v>118</v>
      </c>
    </row>
    <row r="8" spans="1:6" ht="43.5" customHeight="1">
      <c r="A8" s="70">
        <v>3</v>
      </c>
      <c r="B8" s="60" t="s">
        <v>10</v>
      </c>
      <c r="C8" s="60" t="s">
        <v>14495</v>
      </c>
      <c r="D8" s="60" t="s">
        <v>14496</v>
      </c>
      <c r="E8" s="106">
        <v>44000</v>
      </c>
      <c r="F8" s="60" t="s">
        <v>118</v>
      </c>
    </row>
    <row r="9" spans="1:6" ht="78.75">
      <c r="A9" s="70">
        <v>4</v>
      </c>
      <c r="B9" s="60" t="s">
        <v>1426</v>
      </c>
      <c r="C9" s="60" t="s">
        <v>14497</v>
      </c>
      <c r="D9" s="60" t="s">
        <v>14081</v>
      </c>
      <c r="E9" s="106">
        <v>1480000</v>
      </c>
      <c r="F9" s="60" t="s">
        <v>118</v>
      </c>
    </row>
    <row r="10" spans="1:6" ht="110.25">
      <c r="A10" s="70">
        <v>5</v>
      </c>
      <c r="B10" s="60" t="s">
        <v>5</v>
      </c>
      <c r="C10" s="60" t="s">
        <v>14498</v>
      </c>
      <c r="D10" s="60" t="s">
        <v>14499</v>
      </c>
      <c r="E10" s="106">
        <v>2800000.07</v>
      </c>
      <c r="F10" s="60" t="s">
        <v>118</v>
      </c>
    </row>
    <row r="11" spans="1:6" ht="15.75" customHeight="1">
      <c r="A11" s="70"/>
      <c r="B11" s="2145" t="s">
        <v>142</v>
      </c>
      <c r="C11" s="2179"/>
      <c r="D11" s="2146"/>
      <c r="E11" s="106"/>
      <c r="F11" s="60"/>
    </row>
    <row r="12" spans="1:6" ht="94.5">
      <c r="A12" s="70">
        <v>6</v>
      </c>
      <c r="B12" s="60" t="s">
        <v>1423</v>
      </c>
      <c r="C12" s="60" t="s">
        <v>14500</v>
      </c>
      <c r="D12" s="60" t="s">
        <v>14501</v>
      </c>
      <c r="E12" s="106">
        <v>521882.07</v>
      </c>
      <c r="F12" s="60" t="s">
        <v>118</v>
      </c>
    </row>
    <row r="13" spans="1:6" ht="78.75">
      <c r="A13" s="70">
        <v>7</v>
      </c>
      <c r="B13" s="60" t="s">
        <v>1426</v>
      </c>
      <c r="C13" s="60" t="s">
        <v>14502</v>
      </c>
      <c r="D13" s="60" t="s">
        <v>14503</v>
      </c>
      <c r="E13" s="106">
        <v>1000000</v>
      </c>
      <c r="F13" s="60" t="s">
        <v>118</v>
      </c>
    </row>
    <row r="14" spans="1:6" ht="94.5">
      <c r="A14" s="70">
        <v>8</v>
      </c>
      <c r="B14" s="60" t="s">
        <v>14504</v>
      </c>
      <c r="C14" s="60" t="s">
        <v>14505</v>
      </c>
      <c r="D14" s="60" t="s">
        <v>14089</v>
      </c>
      <c r="E14" s="106">
        <v>1700000</v>
      </c>
      <c r="F14" s="60" t="s">
        <v>118</v>
      </c>
    </row>
    <row r="15" spans="1:6" ht="15.75">
      <c r="A15" s="70"/>
      <c r="B15" s="2145" t="s">
        <v>593</v>
      </c>
      <c r="C15" s="2209"/>
      <c r="D15" s="60"/>
      <c r="E15" s="106"/>
      <c r="F15" s="60"/>
    </row>
    <row r="16" spans="1:6" ht="47.25">
      <c r="A16" s="70">
        <v>9</v>
      </c>
      <c r="B16" s="60" t="s">
        <v>1921</v>
      </c>
      <c r="C16" s="60" t="s">
        <v>14506</v>
      </c>
      <c r="D16" s="60" t="s">
        <v>14091</v>
      </c>
      <c r="E16" s="106">
        <v>18000000</v>
      </c>
      <c r="F16" s="60" t="s">
        <v>118</v>
      </c>
    </row>
    <row r="17" spans="1:9" ht="47.25">
      <c r="A17" s="70">
        <v>10</v>
      </c>
      <c r="B17" s="60" t="s">
        <v>14507</v>
      </c>
      <c r="C17" s="60" t="s">
        <v>14508</v>
      </c>
      <c r="D17" s="60" t="s">
        <v>14509</v>
      </c>
      <c r="E17" s="106">
        <v>9500000</v>
      </c>
      <c r="F17" s="60" t="s">
        <v>118</v>
      </c>
    </row>
    <row r="18" spans="1:9" ht="15.75">
      <c r="A18" s="70"/>
      <c r="B18" s="2145" t="s">
        <v>2408</v>
      </c>
      <c r="C18" s="2209"/>
      <c r="D18" s="60"/>
      <c r="E18" s="106"/>
      <c r="F18" s="60"/>
    </row>
    <row r="19" spans="1:9" ht="47.25">
      <c r="A19" s="70">
        <v>11</v>
      </c>
      <c r="B19" s="60" t="s">
        <v>14510</v>
      </c>
      <c r="C19" s="60" t="s">
        <v>14511</v>
      </c>
      <c r="D19" s="60" t="s">
        <v>14512</v>
      </c>
      <c r="E19" s="106">
        <v>8000000</v>
      </c>
      <c r="F19" s="60" t="s">
        <v>4</v>
      </c>
    </row>
    <row r="20" spans="1:9" ht="126">
      <c r="A20" s="70">
        <v>12</v>
      </c>
      <c r="B20" s="60" t="s">
        <v>14513</v>
      </c>
      <c r="C20" s="60" t="s">
        <v>14514</v>
      </c>
      <c r="D20" s="107" t="s">
        <v>14515</v>
      </c>
      <c r="E20" s="106">
        <v>9200000</v>
      </c>
      <c r="F20" s="60" t="s">
        <v>4</v>
      </c>
    </row>
    <row r="21" spans="1:9" ht="67.5" customHeight="1">
      <c r="A21" s="70">
        <v>13</v>
      </c>
      <c r="B21" s="60" t="s">
        <v>14516</v>
      </c>
      <c r="C21" s="60" t="s">
        <v>14517</v>
      </c>
      <c r="D21" s="107" t="s">
        <v>14518</v>
      </c>
      <c r="E21" s="106">
        <v>8000000</v>
      </c>
      <c r="F21" s="60" t="s">
        <v>4</v>
      </c>
    </row>
    <row r="22" spans="1:9" ht="69" customHeight="1">
      <c r="A22" s="70">
        <v>14</v>
      </c>
      <c r="B22" s="60" t="s">
        <v>14519</v>
      </c>
      <c r="C22" s="60" t="s">
        <v>14520</v>
      </c>
      <c r="D22" s="107" t="s">
        <v>14521</v>
      </c>
      <c r="E22" s="106">
        <v>8000000</v>
      </c>
      <c r="F22" s="60" t="s">
        <v>4</v>
      </c>
    </row>
    <row r="23" spans="1:9" ht="15.75">
      <c r="A23" s="70"/>
      <c r="B23" s="2145" t="s">
        <v>2487</v>
      </c>
      <c r="C23" s="2209"/>
      <c r="D23" s="107"/>
      <c r="E23" s="106"/>
      <c r="F23" s="60"/>
    </row>
    <row r="24" spans="1:9" ht="84.75" customHeight="1">
      <c r="A24" s="70">
        <v>15</v>
      </c>
      <c r="B24" s="60" t="s">
        <v>14546</v>
      </c>
      <c r="C24" s="60" t="s">
        <v>14525</v>
      </c>
      <c r="D24" s="60" t="s">
        <v>14526</v>
      </c>
      <c r="E24" s="106">
        <v>600000</v>
      </c>
      <c r="F24" s="60" t="s">
        <v>558</v>
      </c>
    </row>
    <row r="25" spans="1:9" ht="15.75">
      <c r="A25" s="70"/>
      <c r="B25" s="2145" t="s">
        <v>662</v>
      </c>
      <c r="C25" s="2209"/>
      <c r="D25" s="60"/>
      <c r="E25" s="106"/>
      <c r="F25" s="60"/>
    </row>
    <row r="26" spans="1:9" ht="159.75" customHeight="1">
      <c r="A26" s="70">
        <v>16</v>
      </c>
      <c r="B26" s="60" t="s">
        <v>14529</v>
      </c>
      <c r="C26" s="60" t="s">
        <v>14530</v>
      </c>
      <c r="D26" s="60" t="s">
        <v>14531</v>
      </c>
      <c r="E26" s="106">
        <v>500000</v>
      </c>
      <c r="F26" s="60" t="s">
        <v>4</v>
      </c>
    </row>
    <row r="27" spans="1:9" ht="119.25" customHeight="1">
      <c r="A27" s="70">
        <v>17</v>
      </c>
      <c r="B27" s="60" t="s">
        <v>14532</v>
      </c>
      <c r="C27" s="60" t="s">
        <v>14533</v>
      </c>
      <c r="D27" s="60" t="s">
        <v>14534</v>
      </c>
      <c r="E27" s="106">
        <v>2000000</v>
      </c>
      <c r="F27" s="60" t="s">
        <v>4</v>
      </c>
    </row>
    <row r="28" spans="1:9" ht="114.75" customHeight="1">
      <c r="A28" s="70">
        <v>18</v>
      </c>
      <c r="B28" s="60" t="s">
        <v>14535</v>
      </c>
      <c r="C28" s="60" t="s">
        <v>14536</v>
      </c>
      <c r="D28" s="60" t="s">
        <v>14537</v>
      </c>
      <c r="E28" s="106">
        <v>2500000</v>
      </c>
      <c r="F28" s="60" t="s">
        <v>4</v>
      </c>
    </row>
    <row r="29" spans="1:9" ht="126" customHeight="1">
      <c r="A29" s="70">
        <v>19</v>
      </c>
      <c r="B29" s="60" t="s">
        <v>14548</v>
      </c>
      <c r="C29" s="60" t="s">
        <v>14538</v>
      </c>
      <c r="D29" s="60" t="s">
        <v>14549</v>
      </c>
      <c r="E29" s="106">
        <v>1900000</v>
      </c>
      <c r="F29" s="60" t="s">
        <v>4</v>
      </c>
    </row>
    <row r="30" spans="1:9" ht="15.75">
      <c r="A30" s="70"/>
      <c r="B30" s="2145" t="s">
        <v>555</v>
      </c>
      <c r="C30" s="2209"/>
      <c r="D30" s="60"/>
      <c r="E30" s="106"/>
      <c r="F30" s="60"/>
    </row>
    <row r="31" spans="1:9" ht="108.75" customHeight="1">
      <c r="A31" s="70">
        <v>20</v>
      </c>
      <c r="B31" s="60" t="s">
        <v>14539</v>
      </c>
      <c r="C31" s="60" t="s">
        <v>14540</v>
      </c>
      <c r="D31" s="60" t="s">
        <v>14110</v>
      </c>
      <c r="E31" s="106">
        <v>2100000</v>
      </c>
      <c r="F31" s="60" t="s">
        <v>118</v>
      </c>
    </row>
    <row r="32" spans="1:9" ht="15.75">
      <c r="A32" s="70"/>
      <c r="B32" s="2145" t="s">
        <v>207</v>
      </c>
      <c r="C32" s="2209"/>
      <c r="D32" s="60"/>
      <c r="E32" s="105"/>
      <c r="F32" s="107"/>
      <c r="I32" s="195"/>
    </row>
    <row r="33" spans="1:10" ht="64.5" customHeight="1">
      <c r="A33" s="70">
        <v>21</v>
      </c>
      <c r="B33" s="60" t="s">
        <v>195</v>
      </c>
      <c r="C33" s="60" t="s">
        <v>14543</v>
      </c>
      <c r="D33" s="60" t="s">
        <v>14544</v>
      </c>
      <c r="E33" s="106">
        <v>5738993.4500000002</v>
      </c>
      <c r="F33" s="60" t="s">
        <v>118</v>
      </c>
      <c r="J33" s="864"/>
    </row>
    <row r="34" spans="1:10" ht="15.75">
      <c r="A34" s="70"/>
      <c r="B34" s="100" t="s">
        <v>15</v>
      </c>
      <c r="C34" s="70"/>
      <c r="D34" s="70"/>
      <c r="E34" s="620">
        <f>SUM(E6:E33)</f>
        <v>85440875.590000004</v>
      </c>
      <c r="F34" s="70"/>
    </row>
    <row r="35" spans="1:10" ht="86.1" customHeight="1">
      <c r="A35" s="2143" t="s">
        <v>7569</v>
      </c>
      <c r="B35" s="2143"/>
      <c r="C35" s="2143"/>
      <c r="D35" s="2143" t="s">
        <v>1392</v>
      </c>
      <c r="E35" s="2143"/>
      <c r="F35" s="2143"/>
    </row>
    <row r="39" spans="1:10" ht="15.6" customHeight="1"/>
    <row r="41" spans="1:10" ht="15.75" thickBot="1"/>
    <row r="42" spans="1:10" ht="16.5" thickBot="1">
      <c r="D42" s="865"/>
    </row>
    <row r="43" spans="1:10" ht="15.75">
      <c r="D43" s="866"/>
    </row>
    <row r="44" spans="1:10" ht="16.5" thickBot="1">
      <c r="D44" s="867"/>
    </row>
    <row r="45" spans="1:10" ht="15.75">
      <c r="A45" s="70"/>
      <c r="B45" s="2145" t="s">
        <v>4345</v>
      </c>
      <c r="C45" s="2209"/>
      <c r="D45" s="60"/>
      <c r="E45" s="106"/>
      <c r="F45" s="60"/>
    </row>
    <row r="46" spans="1:10" ht="346.5">
      <c r="A46" s="70">
        <v>23</v>
      </c>
      <c r="B46" s="60" t="s">
        <v>14541</v>
      </c>
      <c r="C46" s="60" t="s">
        <v>14542</v>
      </c>
      <c r="D46" s="60" t="s">
        <v>14550</v>
      </c>
      <c r="E46" s="110">
        <v>2100000</v>
      </c>
      <c r="F46" s="107" t="s">
        <v>558</v>
      </c>
    </row>
    <row r="47" spans="1:10" ht="189">
      <c r="A47" s="70">
        <v>15</v>
      </c>
      <c r="B47" s="60" t="s">
        <v>14522</v>
      </c>
      <c r="C47" s="60" t="s">
        <v>14523</v>
      </c>
      <c r="D47" s="107" t="s">
        <v>14524</v>
      </c>
      <c r="E47" s="106">
        <v>15000000</v>
      </c>
      <c r="F47" s="60" t="s">
        <v>4</v>
      </c>
    </row>
    <row r="48" spans="1:10" ht="63">
      <c r="A48" s="70">
        <v>17</v>
      </c>
      <c r="B48" s="60" t="s">
        <v>14527</v>
      </c>
      <c r="C48" s="60" t="s">
        <v>14528</v>
      </c>
      <c r="D48" s="60" t="s">
        <v>14547</v>
      </c>
      <c r="E48" s="106">
        <v>6500000</v>
      </c>
      <c r="F48" s="60" t="s">
        <v>4</v>
      </c>
    </row>
    <row r="49" spans="4:5" ht="16.5" thickBot="1">
      <c r="D49" s="867"/>
      <c r="E49" s="195">
        <f>SUM(E46:E48)</f>
        <v>23600000</v>
      </c>
    </row>
    <row r="50" spans="4:5">
      <c r="D50" s="2606"/>
    </row>
    <row r="51" spans="4:5" ht="15.75" thickBot="1">
      <c r="D51" s="2607"/>
    </row>
    <row r="52" spans="4:5">
      <c r="D52" s="2606"/>
      <c r="E52" s="195">
        <f>E49+E34</f>
        <v>109040875.59</v>
      </c>
    </row>
    <row r="53" spans="4:5" ht="15.75" thickBot="1">
      <c r="D53" s="2607"/>
    </row>
    <row r="54" spans="4:5" ht="16.5" thickBot="1">
      <c r="D54" s="867"/>
    </row>
    <row r="55" spans="4:5" ht="15.75" thickBot="1"/>
    <row r="56" spans="4:5" ht="16.5" thickBot="1">
      <c r="D56" s="868"/>
    </row>
    <row r="57" spans="4:5" ht="16.5" thickBot="1">
      <c r="D57" s="869"/>
    </row>
    <row r="58" spans="4:5" ht="16.5" thickBot="1">
      <c r="D58" s="869"/>
    </row>
    <row r="59" spans="4:5" ht="16.5" thickBot="1">
      <c r="D59" s="869"/>
    </row>
    <row r="60" spans="4:5" ht="16.5" thickBot="1">
      <c r="D60" s="869"/>
    </row>
  </sheetData>
  <mergeCells count="16">
    <mergeCell ref="A1:F1"/>
    <mergeCell ref="A2:F2"/>
    <mergeCell ref="A3:F3"/>
    <mergeCell ref="B5:D5"/>
    <mergeCell ref="B15:C15"/>
    <mergeCell ref="B11:D11"/>
    <mergeCell ref="A35:C35"/>
    <mergeCell ref="D35:F35"/>
    <mergeCell ref="D50:D51"/>
    <mergeCell ref="D52:D53"/>
    <mergeCell ref="B18:C18"/>
    <mergeCell ref="B23:C23"/>
    <mergeCell ref="B25:C25"/>
    <mergeCell ref="B30:C30"/>
    <mergeCell ref="B45:C45"/>
    <mergeCell ref="B32:C32"/>
  </mergeCells>
  <pageMargins left="0.7" right="0.7" top="0.75" bottom="0.75" header="0.3" footer="0.3"/>
  <pageSetup orientation="landscape" r:id="rId1"/>
  <headerFooter>
    <oddFooter>Page &amp;P of &amp;N</oddFooter>
  </headerFooter>
</worksheet>
</file>

<file path=xl/worksheets/sheet295.xml><?xml version="1.0" encoding="utf-8"?>
<worksheet xmlns="http://schemas.openxmlformats.org/spreadsheetml/2006/main" xmlns:r="http://schemas.openxmlformats.org/officeDocument/2006/relationships">
  <sheetPr>
    <tabColor theme="5" tint="-0.499984740745262"/>
  </sheetPr>
  <dimension ref="A1:F59"/>
  <sheetViews>
    <sheetView view="pageLayout" topLeftCell="A23" workbookViewId="0">
      <selection activeCell="C24" sqref="C24"/>
    </sheetView>
  </sheetViews>
  <sheetFormatPr defaultColWidth="12.5703125" defaultRowHeight="15"/>
  <cols>
    <col min="1" max="1" width="7.140625" style="55" customWidth="1"/>
    <col min="2" max="2" width="13.140625" style="12" customWidth="1"/>
    <col min="3" max="3" width="43.7109375" style="12" customWidth="1"/>
    <col min="4" max="4" width="24.28515625" style="12" customWidth="1"/>
    <col min="5" max="5" width="18.85546875" style="224" customWidth="1"/>
    <col min="6" max="6" width="10" style="12" customWidth="1"/>
    <col min="7" max="16384" width="12.5703125" style="12"/>
  </cols>
  <sheetData>
    <row r="1" spans="1:6" s="317" customFormat="1" ht="15.75">
      <c r="A1" s="2234" t="s">
        <v>133</v>
      </c>
      <c r="B1" s="2234"/>
      <c r="C1" s="2234"/>
      <c r="D1" s="2234"/>
      <c r="E1" s="2234"/>
      <c r="F1" s="2234"/>
    </row>
    <row r="2" spans="1:6" s="317" customFormat="1" ht="15.75">
      <c r="A2" s="2234" t="s">
        <v>19289</v>
      </c>
      <c r="B2" s="2234"/>
      <c r="C2" s="2234"/>
      <c r="D2" s="2234"/>
      <c r="E2" s="2234"/>
      <c r="F2" s="2234"/>
    </row>
    <row r="3" spans="1:6" s="317" customFormat="1" ht="15.75">
      <c r="A3" s="2234" t="s">
        <v>6436</v>
      </c>
      <c r="B3" s="2234"/>
      <c r="C3" s="2234"/>
      <c r="D3" s="2234"/>
      <c r="E3" s="2234"/>
      <c r="F3" s="2234"/>
    </row>
    <row r="4" spans="1:6" s="317" customFormat="1" ht="35.25" customHeight="1">
      <c r="A4" s="387" t="s">
        <v>134</v>
      </c>
      <c r="B4" s="56" t="s">
        <v>676</v>
      </c>
      <c r="C4" s="56" t="s">
        <v>463</v>
      </c>
      <c r="D4" s="56" t="s">
        <v>788</v>
      </c>
      <c r="E4" s="198" t="s">
        <v>19290</v>
      </c>
      <c r="F4" s="56" t="s">
        <v>677</v>
      </c>
    </row>
    <row r="5" spans="1:6" s="317" customFormat="1" ht="21" customHeight="1">
      <c r="A5" s="387"/>
      <c r="B5" s="2195" t="s">
        <v>139</v>
      </c>
      <c r="C5" s="2195"/>
      <c r="D5" s="2195"/>
      <c r="E5" s="198"/>
      <c r="F5" s="56"/>
    </row>
    <row r="6" spans="1:6" ht="31.5">
      <c r="A6" s="175">
        <v>1</v>
      </c>
      <c r="B6" s="159" t="s">
        <v>789</v>
      </c>
      <c r="C6" s="159" t="s">
        <v>20618</v>
      </c>
      <c r="D6" s="159" t="s">
        <v>239</v>
      </c>
      <c r="E6" s="116">
        <v>4202052.53</v>
      </c>
      <c r="F6" s="159" t="s">
        <v>118</v>
      </c>
    </row>
    <row r="7" spans="1:6" ht="110.25">
      <c r="A7" s="175">
        <v>2</v>
      </c>
      <c r="B7" s="159" t="s">
        <v>5</v>
      </c>
      <c r="C7" s="159" t="s">
        <v>20619</v>
      </c>
      <c r="D7" s="159" t="s">
        <v>10345</v>
      </c>
      <c r="E7" s="116">
        <v>1000000</v>
      </c>
      <c r="F7" s="159" t="s">
        <v>118</v>
      </c>
    </row>
    <row r="8" spans="1:6" ht="31.5">
      <c r="A8" s="175">
        <v>3</v>
      </c>
      <c r="B8" s="159" t="s">
        <v>7</v>
      </c>
      <c r="C8" s="159" t="s">
        <v>20620</v>
      </c>
      <c r="D8" s="159" t="s">
        <v>9</v>
      </c>
      <c r="E8" s="116">
        <v>97200</v>
      </c>
      <c r="F8" s="159" t="s">
        <v>118</v>
      </c>
    </row>
    <row r="9" spans="1:6" ht="31.5">
      <c r="A9" s="175">
        <v>4</v>
      </c>
      <c r="B9" s="159" t="s">
        <v>10</v>
      </c>
      <c r="C9" s="159" t="s">
        <v>20621</v>
      </c>
      <c r="D9" s="159" t="s">
        <v>175</v>
      </c>
      <c r="E9" s="116">
        <v>43200</v>
      </c>
      <c r="F9" s="159" t="s">
        <v>118</v>
      </c>
    </row>
    <row r="10" spans="1:6" ht="47.25">
      <c r="A10" s="175">
        <v>5</v>
      </c>
      <c r="B10" s="159" t="s">
        <v>12</v>
      </c>
      <c r="C10" s="159" t="s">
        <v>20622</v>
      </c>
      <c r="D10" s="159" t="s">
        <v>14</v>
      </c>
      <c r="E10" s="116">
        <v>1200000</v>
      </c>
      <c r="F10" s="159" t="s">
        <v>118</v>
      </c>
    </row>
    <row r="11" spans="1:6" s="317" customFormat="1" ht="15.75">
      <c r="A11" s="63"/>
      <c r="B11" s="2171" t="s">
        <v>3161</v>
      </c>
      <c r="C11" s="2171"/>
      <c r="D11" s="2171"/>
      <c r="E11" s="404"/>
      <c r="F11" s="65"/>
    </row>
    <row r="12" spans="1:6" ht="78.75">
      <c r="A12" s="175">
        <v>6</v>
      </c>
      <c r="B12" s="159" t="s">
        <v>5</v>
      </c>
      <c r="C12" s="159" t="s">
        <v>20623</v>
      </c>
      <c r="D12" s="159" t="s">
        <v>686</v>
      </c>
      <c r="E12" s="116">
        <v>971226.27</v>
      </c>
      <c r="F12" s="159" t="s">
        <v>118</v>
      </c>
    </row>
    <row r="13" spans="1:6" ht="47.25">
      <c r="A13" s="175">
        <v>7</v>
      </c>
      <c r="B13" s="159" t="s">
        <v>12</v>
      </c>
      <c r="C13" s="159" t="s">
        <v>20626</v>
      </c>
      <c r="D13" s="159" t="s">
        <v>14</v>
      </c>
      <c r="E13" s="116">
        <v>1000000</v>
      </c>
      <c r="F13" s="159" t="s">
        <v>118</v>
      </c>
    </row>
    <row r="14" spans="1:6" ht="63">
      <c r="A14" s="175">
        <v>8</v>
      </c>
      <c r="B14" s="159" t="s">
        <v>12593</v>
      </c>
      <c r="C14" s="159" t="s">
        <v>20627</v>
      </c>
      <c r="D14" s="159" t="s">
        <v>246</v>
      </c>
      <c r="E14" s="116">
        <v>1300000</v>
      </c>
      <c r="F14" s="159" t="s">
        <v>118</v>
      </c>
    </row>
    <row r="15" spans="1:6" s="317" customFormat="1" ht="15.75">
      <c r="A15" s="63"/>
      <c r="B15" s="62" t="s">
        <v>593</v>
      </c>
      <c r="C15" s="65"/>
      <c r="D15" s="65"/>
      <c r="E15" s="404"/>
      <c r="F15" s="65"/>
    </row>
    <row r="16" spans="1:6" ht="47.25">
      <c r="A16" s="175">
        <v>9</v>
      </c>
      <c r="B16" s="159" t="s">
        <v>39</v>
      </c>
      <c r="C16" s="159" t="s">
        <v>19291</v>
      </c>
      <c r="D16" s="159" t="s">
        <v>264</v>
      </c>
      <c r="E16" s="116">
        <v>15260218.880000001</v>
      </c>
      <c r="F16" s="159" t="s">
        <v>118</v>
      </c>
    </row>
    <row r="17" spans="1:6" ht="47.25">
      <c r="A17" s="175">
        <v>10</v>
      </c>
      <c r="B17" s="159" t="s">
        <v>596</v>
      </c>
      <c r="C17" s="159" t="s">
        <v>19292</v>
      </c>
      <c r="D17" s="159" t="s">
        <v>264</v>
      </c>
      <c r="E17" s="116">
        <v>12000000</v>
      </c>
      <c r="F17" s="159" t="s">
        <v>118</v>
      </c>
    </row>
    <row r="18" spans="1:6" s="317" customFormat="1" ht="15.75">
      <c r="A18" s="63"/>
      <c r="B18" s="2189" t="s">
        <v>143</v>
      </c>
      <c r="C18" s="2191"/>
      <c r="D18" s="160"/>
      <c r="E18" s="117"/>
      <c r="F18" s="65"/>
    </row>
    <row r="19" spans="1:6" ht="78.75">
      <c r="A19" s="175">
        <v>11</v>
      </c>
      <c r="B19" s="159" t="s">
        <v>195</v>
      </c>
      <c r="C19" s="159" t="s">
        <v>19293</v>
      </c>
      <c r="D19" s="159" t="s">
        <v>196</v>
      </c>
      <c r="E19" s="116">
        <v>5738993.4500000002</v>
      </c>
      <c r="F19" s="159" t="s">
        <v>118</v>
      </c>
    </row>
    <row r="20" spans="1:6" s="317" customFormat="1" ht="15.75">
      <c r="A20" s="63"/>
      <c r="B20" s="62" t="s">
        <v>555</v>
      </c>
      <c r="C20" s="65"/>
      <c r="D20" s="65"/>
      <c r="E20" s="404"/>
      <c r="F20" s="65"/>
    </row>
    <row r="21" spans="1:6" ht="94.5">
      <c r="A21" s="175">
        <v>12</v>
      </c>
      <c r="B21" s="159" t="s">
        <v>381</v>
      </c>
      <c r="C21" s="159" t="s">
        <v>19294</v>
      </c>
      <c r="D21" s="159" t="s">
        <v>20624</v>
      </c>
      <c r="E21" s="116">
        <v>2180817.5099999998</v>
      </c>
      <c r="F21" s="159" t="s">
        <v>118</v>
      </c>
    </row>
    <row r="22" spans="1:6" s="317" customFormat="1" ht="15.75">
      <c r="A22" s="63"/>
      <c r="B22" s="2198" t="s">
        <v>4589</v>
      </c>
      <c r="C22" s="2198"/>
      <c r="D22" s="160"/>
      <c r="E22" s="239"/>
      <c r="F22" s="65"/>
    </row>
    <row r="23" spans="1:6" ht="63">
      <c r="A23" s="175">
        <v>13</v>
      </c>
      <c r="B23" s="159" t="s">
        <v>20625</v>
      </c>
      <c r="C23" s="159" t="s">
        <v>19295</v>
      </c>
      <c r="D23" s="159" t="s">
        <v>19296</v>
      </c>
      <c r="E23" s="116">
        <v>200000</v>
      </c>
      <c r="F23" s="159" t="s">
        <v>4</v>
      </c>
    </row>
    <row r="24" spans="1:6" ht="63">
      <c r="A24" s="175">
        <v>14</v>
      </c>
      <c r="B24" s="159" t="s">
        <v>19297</v>
      </c>
      <c r="C24" s="159" t="s">
        <v>19298</v>
      </c>
      <c r="D24" s="159" t="s">
        <v>19296</v>
      </c>
      <c r="E24" s="116">
        <v>200000</v>
      </c>
      <c r="F24" s="159" t="s">
        <v>4</v>
      </c>
    </row>
    <row r="25" spans="1:6" ht="63">
      <c r="A25" s="175">
        <v>15</v>
      </c>
      <c r="B25" s="159" t="s">
        <v>19299</v>
      </c>
      <c r="C25" s="159" t="s">
        <v>19300</v>
      </c>
      <c r="D25" s="159" t="s">
        <v>19296</v>
      </c>
      <c r="E25" s="116">
        <v>200000</v>
      </c>
      <c r="F25" s="159" t="s">
        <v>4</v>
      </c>
    </row>
    <row r="26" spans="1:6" ht="63">
      <c r="A26" s="175">
        <v>16</v>
      </c>
      <c r="B26" s="159" t="s">
        <v>19301</v>
      </c>
      <c r="C26" s="159" t="s">
        <v>19302</v>
      </c>
      <c r="D26" s="159" t="s">
        <v>19296</v>
      </c>
      <c r="E26" s="116">
        <v>200000</v>
      </c>
      <c r="F26" s="159" t="s">
        <v>4</v>
      </c>
    </row>
    <row r="27" spans="1:6" ht="63">
      <c r="A27" s="175">
        <v>17</v>
      </c>
      <c r="B27" s="159" t="s">
        <v>19303</v>
      </c>
      <c r="C27" s="159" t="s">
        <v>19304</v>
      </c>
      <c r="D27" s="159" t="s">
        <v>19305</v>
      </c>
      <c r="E27" s="116">
        <v>200000</v>
      </c>
      <c r="F27" s="159" t="s">
        <v>4</v>
      </c>
    </row>
    <row r="28" spans="1:6" s="317" customFormat="1" ht="15.75">
      <c r="A28" s="63"/>
      <c r="B28" s="2171" t="s">
        <v>480</v>
      </c>
      <c r="C28" s="2171"/>
      <c r="D28" s="65"/>
      <c r="E28" s="404"/>
      <c r="F28" s="65"/>
    </row>
    <row r="29" spans="1:6" ht="78.75">
      <c r="A29" s="175">
        <v>18</v>
      </c>
      <c r="B29" s="159" t="s">
        <v>19306</v>
      </c>
      <c r="C29" s="159" t="s">
        <v>19307</v>
      </c>
      <c r="D29" s="159" t="s">
        <v>19308</v>
      </c>
      <c r="E29" s="116">
        <v>15948987.369999999</v>
      </c>
      <c r="F29" s="159" t="s">
        <v>4</v>
      </c>
    </row>
    <row r="30" spans="1:6" ht="94.5">
      <c r="A30" s="175">
        <v>19</v>
      </c>
      <c r="B30" s="159" t="s">
        <v>19309</v>
      </c>
      <c r="C30" s="159" t="s">
        <v>19310</v>
      </c>
      <c r="D30" s="159" t="s">
        <v>19311</v>
      </c>
      <c r="E30" s="116">
        <v>5157362</v>
      </c>
      <c r="F30" s="159" t="s">
        <v>110</v>
      </c>
    </row>
    <row r="31" spans="1:6" ht="78.75">
      <c r="A31" s="175">
        <v>20</v>
      </c>
      <c r="B31" s="159" t="s">
        <v>19312</v>
      </c>
      <c r="C31" s="159" t="s">
        <v>19315</v>
      </c>
      <c r="D31" s="159" t="s">
        <v>19316</v>
      </c>
      <c r="E31" s="116">
        <v>15940817.51</v>
      </c>
      <c r="F31" s="159" t="s">
        <v>4</v>
      </c>
    </row>
    <row r="32" spans="1:6" s="317" customFormat="1" ht="15.75">
      <c r="A32" s="63"/>
      <c r="B32" s="2171" t="s">
        <v>1353</v>
      </c>
      <c r="C32" s="2171"/>
      <c r="D32" s="65"/>
      <c r="E32" s="404"/>
      <c r="F32" s="65"/>
    </row>
    <row r="33" spans="1:6" ht="47.25">
      <c r="A33" s="175">
        <v>21</v>
      </c>
      <c r="B33" s="159" t="s">
        <v>19317</v>
      </c>
      <c r="C33" s="159" t="s">
        <v>19318</v>
      </c>
      <c r="D33" s="159" t="s">
        <v>19319</v>
      </c>
      <c r="E33" s="116">
        <v>1000000</v>
      </c>
      <c r="F33" s="159" t="s">
        <v>118</v>
      </c>
    </row>
    <row r="34" spans="1:6" s="2" customFormat="1" ht="15.75" customHeight="1">
      <c r="A34" s="325"/>
      <c r="B34" s="280" t="s">
        <v>6930</v>
      </c>
      <c r="C34" s="326"/>
      <c r="D34" s="326"/>
      <c r="E34" s="329">
        <f>SUM(E6:E33)</f>
        <v>84040875.519999996</v>
      </c>
      <c r="F34" s="326"/>
    </row>
    <row r="35" spans="1:6" s="2" customFormat="1" ht="80.25" customHeight="1">
      <c r="A35" s="2143" t="s">
        <v>19194</v>
      </c>
      <c r="B35" s="2143"/>
      <c r="C35" s="2143"/>
      <c r="D35" s="2143" t="s">
        <v>5819</v>
      </c>
      <c r="E35" s="2143"/>
      <c r="F35" s="2143"/>
    </row>
    <row r="44" spans="1:6" ht="16.5">
      <c r="B44" s="1020"/>
    </row>
    <row r="45" spans="1:6">
      <c r="B45" s="1021"/>
    </row>
    <row r="51" spans="1:6" ht="15.75">
      <c r="A51" s="63"/>
      <c r="B51" s="62" t="s">
        <v>662</v>
      </c>
      <c r="C51" s="65"/>
      <c r="D51" s="65"/>
      <c r="E51" s="404"/>
      <c r="F51" s="65"/>
    </row>
    <row r="52" spans="1:6" ht="78.75">
      <c r="A52" s="175">
        <v>24</v>
      </c>
      <c r="B52" s="159" t="s">
        <v>19322</v>
      </c>
      <c r="C52" s="65" t="s">
        <v>19323</v>
      </c>
      <c r="D52" s="159" t="s">
        <v>19324</v>
      </c>
      <c r="E52" s="116">
        <v>12000000</v>
      </c>
      <c r="F52" s="159" t="s">
        <v>118</v>
      </c>
    </row>
    <row r="53" spans="1:6" ht="78.75">
      <c r="A53" s="175">
        <v>20</v>
      </c>
      <c r="B53" s="159" t="s">
        <v>19312</v>
      </c>
      <c r="C53" s="159" t="s">
        <v>19313</v>
      </c>
      <c r="D53" s="159" t="s">
        <v>19314</v>
      </c>
      <c r="E53" s="116">
        <v>5000000</v>
      </c>
      <c r="F53" s="159" t="s">
        <v>118</v>
      </c>
    </row>
    <row r="54" spans="1:6" ht="110.25">
      <c r="A54" s="175">
        <v>23</v>
      </c>
      <c r="B54" s="159" t="s">
        <v>19303</v>
      </c>
      <c r="C54" s="159" t="s">
        <v>19320</v>
      </c>
      <c r="D54" s="159" t="s">
        <v>19321</v>
      </c>
      <c r="E54" s="116">
        <v>8000000</v>
      </c>
      <c r="F54" s="159" t="s">
        <v>4</v>
      </c>
    </row>
    <row r="55" spans="1:6">
      <c r="E55" s="1036">
        <f>SUM(E52:E54)</f>
        <v>25000000</v>
      </c>
    </row>
    <row r="59" spans="1:6">
      <c r="E59" s="1036">
        <f>E55+E34</f>
        <v>109040875.52</v>
      </c>
    </row>
  </sheetData>
  <mergeCells count="11">
    <mergeCell ref="B22:C22"/>
    <mergeCell ref="B28:C28"/>
    <mergeCell ref="B32:C32"/>
    <mergeCell ref="A35:C35"/>
    <mergeCell ref="D35:F35"/>
    <mergeCell ref="B18:C18"/>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296.xml><?xml version="1.0" encoding="utf-8"?>
<worksheet xmlns="http://schemas.openxmlformats.org/spreadsheetml/2006/main" xmlns:r="http://schemas.openxmlformats.org/officeDocument/2006/relationships">
  <sheetPr>
    <tabColor theme="5" tint="-0.499984740745262"/>
  </sheetPr>
  <dimension ref="A1:F62"/>
  <sheetViews>
    <sheetView view="pageLayout" topLeftCell="A55" workbookViewId="0">
      <selection activeCell="D36" sqref="D36:F36"/>
    </sheetView>
  </sheetViews>
  <sheetFormatPr defaultRowHeight="15"/>
  <cols>
    <col min="1" max="1" width="6.85546875" style="83" customWidth="1"/>
    <col min="2" max="2" width="17.42578125" style="12" customWidth="1"/>
    <col min="3" max="3" width="42.140625" style="12" customWidth="1"/>
    <col min="4" max="4" width="24.140625" style="12" customWidth="1"/>
    <col min="5" max="5" width="20.140625" style="185" customWidth="1"/>
    <col min="6" max="6" width="9.42578125" style="12" customWidth="1"/>
    <col min="7" max="16384" width="9.140625" style="12"/>
  </cols>
  <sheetData>
    <row r="1" spans="1:6" ht="15.75">
      <c r="A1" s="2317" t="s">
        <v>133</v>
      </c>
      <c r="B1" s="2317"/>
      <c r="C1" s="2317"/>
      <c r="D1" s="2317"/>
      <c r="E1" s="2317"/>
      <c r="F1" s="2317"/>
    </row>
    <row r="2" spans="1:6">
      <c r="A2" s="2318" t="s">
        <v>25549</v>
      </c>
      <c r="B2" s="2318"/>
      <c r="C2" s="2318"/>
      <c r="D2" s="2318"/>
      <c r="E2" s="2318"/>
      <c r="F2" s="2318"/>
    </row>
    <row r="3" spans="1:6" ht="15.75">
      <c r="A3" s="2430" t="s">
        <v>140</v>
      </c>
      <c r="B3" s="2430"/>
      <c r="C3" s="2430"/>
      <c r="D3" s="2430"/>
      <c r="E3" s="2430"/>
      <c r="F3" s="2430"/>
    </row>
    <row r="4" spans="1:6" ht="15.75">
      <c r="A4" s="46" t="s">
        <v>134</v>
      </c>
      <c r="B4" s="173" t="s">
        <v>1486</v>
      </c>
      <c r="C4" s="173" t="s">
        <v>0</v>
      </c>
      <c r="D4" s="173" t="s">
        <v>21224</v>
      </c>
      <c r="E4" s="100" t="s">
        <v>137</v>
      </c>
      <c r="F4" s="173" t="s">
        <v>1489</v>
      </c>
    </row>
    <row r="5" spans="1:6" ht="15.75" customHeight="1">
      <c r="A5" s="49"/>
      <c r="B5" s="2215" t="s">
        <v>139</v>
      </c>
      <c r="C5" s="2216"/>
      <c r="D5" s="173"/>
      <c r="E5" s="100"/>
      <c r="F5" s="173"/>
    </row>
    <row r="6" spans="1:6" ht="31.5">
      <c r="A6" s="49">
        <v>1</v>
      </c>
      <c r="B6" s="50" t="s">
        <v>789</v>
      </c>
      <c r="C6" s="50" t="s">
        <v>25503</v>
      </c>
      <c r="D6" s="50" t="s">
        <v>791</v>
      </c>
      <c r="E6" s="117">
        <v>3556602</v>
      </c>
      <c r="F6" s="159" t="s">
        <v>118</v>
      </c>
    </row>
    <row r="7" spans="1:6" ht="78.75">
      <c r="A7" s="49">
        <v>2</v>
      </c>
      <c r="B7" s="50" t="s">
        <v>5</v>
      </c>
      <c r="C7" s="50" t="s">
        <v>25504</v>
      </c>
      <c r="D7" s="50" t="s">
        <v>25505</v>
      </c>
      <c r="E7" s="116">
        <v>1577650.53</v>
      </c>
      <c r="F7" s="159" t="s">
        <v>118</v>
      </c>
    </row>
    <row r="8" spans="1:6" ht="31.5">
      <c r="A8" s="49">
        <v>3</v>
      </c>
      <c r="B8" s="50" t="s">
        <v>7</v>
      </c>
      <c r="C8" s="50" t="s">
        <v>25506</v>
      </c>
      <c r="D8" s="50" t="s">
        <v>9</v>
      </c>
      <c r="E8" s="116">
        <v>50400</v>
      </c>
      <c r="F8" s="159" t="s">
        <v>118</v>
      </c>
    </row>
    <row r="9" spans="1:6" ht="31.5">
      <c r="A9" s="49">
        <v>4</v>
      </c>
      <c r="B9" s="50" t="s">
        <v>10</v>
      </c>
      <c r="C9" s="50" t="s">
        <v>25507</v>
      </c>
      <c r="D9" s="50" t="s">
        <v>175</v>
      </c>
      <c r="E9" s="116">
        <v>109800</v>
      </c>
      <c r="F9" s="159" t="s">
        <v>118</v>
      </c>
    </row>
    <row r="10" spans="1:6" ht="47.25">
      <c r="A10" s="49">
        <v>5</v>
      </c>
      <c r="B10" s="50" t="s">
        <v>12</v>
      </c>
      <c r="C10" s="50" t="s">
        <v>25508</v>
      </c>
      <c r="D10" s="50" t="s">
        <v>1738</v>
      </c>
      <c r="E10" s="117">
        <v>1248000</v>
      </c>
      <c r="F10" s="159" t="s">
        <v>118</v>
      </c>
    </row>
    <row r="11" spans="1:6" ht="15.75">
      <c r="A11" s="49"/>
      <c r="B11" s="2320" t="s">
        <v>16510</v>
      </c>
      <c r="C11" s="2321"/>
      <c r="D11" s="11"/>
      <c r="E11" s="132"/>
      <c r="F11" s="238"/>
    </row>
    <row r="12" spans="1:6" ht="47.25">
      <c r="A12" s="49">
        <v>6</v>
      </c>
      <c r="B12" s="50" t="s">
        <v>5</v>
      </c>
      <c r="C12" s="50" t="s">
        <v>25509</v>
      </c>
      <c r="D12" s="50" t="s">
        <v>14126</v>
      </c>
      <c r="E12" s="116">
        <v>1036226.27</v>
      </c>
      <c r="F12" s="159" t="s">
        <v>118</v>
      </c>
    </row>
    <row r="13" spans="1:6" ht="47.25">
      <c r="A13" s="49">
        <v>7</v>
      </c>
      <c r="B13" s="50" t="s">
        <v>12</v>
      </c>
      <c r="C13" s="50" t="s">
        <v>25510</v>
      </c>
      <c r="D13" s="50" t="s">
        <v>14</v>
      </c>
      <c r="E13" s="116">
        <v>1035000</v>
      </c>
      <c r="F13" s="159" t="s">
        <v>118</v>
      </c>
    </row>
    <row r="14" spans="1:6" ht="63">
      <c r="A14" s="49">
        <v>8</v>
      </c>
      <c r="B14" s="50" t="s">
        <v>25511</v>
      </c>
      <c r="C14" s="50" t="s">
        <v>25512</v>
      </c>
      <c r="D14" s="50" t="s">
        <v>25513</v>
      </c>
      <c r="E14" s="116">
        <v>1200000</v>
      </c>
      <c r="F14" s="159" t="s">
        <v>118</v>
      </c>
    </row>
    <row r="15" spans="1:6" ht="15.75">
      <c r="A15" s="49"/>
      <c r="B15" s="2320" t="s">
        <v>143</v>
      </c>
      <c r="C15" s="2322"/>
      <c r="D15" s="50"/>
      <c r="E15" s="116"/>
      <c r="F15" s="159"/>
    </row>
    <row r="16" spans="1:6" ht="78.75">
      <c r="A16" s="49">
        <v>9</v>
      </c>
      <c r="B16" s="51" t="s">
        <v>195</v>
      </c>
      <c r="C16" s="50" t="s">
        <v>25514</v>
      </c>
      <c r="D16" s="51" t="s">
        <v>25515</v>
      </c>
      <c r="E16" s="116">
        <v>5738993.4500000002</v>
      </c>
      <c r="F16" s="159" t="s">
        <v>118</v>
      </c>
    </row>
    <row r="17" spans="1:6" ht="15.75">
      <c r="A17" s="49"/>
      <c r="B17" s="2189" t="s">
        <v>555</v>
      </c>
      <c r="C17" s="2191"/>
      <c r="D17" s="51"/>
      <c r="E17" s="116"/>
      <c r="F17" s="159"/>
    </row>
    <row r="18" spans="1:6" ht="94.5">
      <c r="A18" s="49">
        <v>10</v>
      </c>
      <c r="B18" s="51" t="s">
        <v>6652</v>
      </c>
      <c r="C18" s="50" t="s">
        <v>25516</v>
      </c>
      <c r="D18" s="51" t="s">
        <v>24</v>
      </c>
      <c r="E18" s="116">
        <v>2180817.5099999998</v>
      </c>
      <c r="F18" s="159" t="s">
        <v>118</v>
      </c>
    </row>
    <row r="19" spans="1:6" ht="15.75">
      <c r="A19" s="49"/>
      <c r="B19" s="2189" t="s">
        <v>593</v>
      </c>
      <c r="C19" s="2191"/>
      <c r="D19" s="51"/>
      <c r="E19" s="116"/>
      <c r="F19" s="159"/>
    </row>
    <row r="20" spans="1:6" ht="47.25">
      <c r="A20" s="49">
        <v>11</v>
      </c>
      <c r="B20" s="51" t="s">
        <v>39</v>
      </c>
      <c r="C20" s="50" t="s">
        <v>25517</v>
      </c>
      <c r="D20" s="51" t="s">
        <v>40</v>
      </c>
      <c r="E20" s="117">
        <v>20498583.859999999</v>
      </c>
      <c r="F20" s="159" t="s">
        <v>118</v>
      </c>
    </row>
    <row r="21" spans="1:6" ht="47.25">
      <c r="A21" s="49">
        <v>12</v>
      </c>
      <c r="B21" s="51" t="s">
        <v>25518</v>
      </c>
      <c r="C21" s="50" t="s">
        <v>25519</v>
      </c>
      <c r="D21" s="51" t="s">
        <v>25520</v>
      </c>
      <c r="E21" s="117">
        <v>17665722.57</v>
      </c>
      <c r="F21" s="159" t="s">
        <v>118</v>
      </c>
    </row>
    <row r="22" spans="1:6" ht="15.75">
      <c r="A22" s="49"/>
      <c r="B22" s="2189" t="s">
        <v>1404</v>
      </c>
      <c r="C22" s="2191"/>
      <c r="D22" s="51"/>
      <c r="E22" s="117"/>
      <c r="F22" s="159"/>
    </row>
    <row r="23" spans="1:6" ht="31.5">
      <c r="A23" s="49">
        <v>13</v>
      </c>
      <c r="B23" s="51" t="s">
        <v>25521</v>
      </c>
      <c r="C23" s="51" t="s">
        <v>25522</v>
      </c>
      <c r="D23" s="51" t="s">
        <v>2746</v>
      </c>
      <c r="E23" s="116">
        <v>5000000</v>
      </c>
      <c r="F23" s="159" t="s">
        <v>4</v>
      </c>
    </row>
    <row r="24" spans="1:6" ht="31.5">
      <c r="A24" s="49">
        <v>14</v>
      </c>
      <c r="B24" s="50" t="s">
        <v>25529</v>
      </c>
      <c r="C24" s="51" t="s">
        <v>25530</v>
      </c>
      <c r="D24" s="50" t="s">
        <v>25531</v>
      </c>
      <c r="E24" s="117">
        <v>4500000</v>
      </c>
      <c r="F24" s="159" t="s">
        <v>4</v>
      </c>
    </row>
    <row r="25" spans="1:6" ht="78.75">
      <c r="A25" s="49">
        <v>15</v>
      </c>
      <c r="B25" s="50" t="s">
        <v>25523</v>
      </c>
      <c r="C25" s="51" t="s">
        <v>25532</v>
      </c>
      <c r="D25" s="50" t="s">
        <v>25533</v>
      </c>
      <c r="E25" s="116">
        <v>550000</v>
      </c>
      <c r="F25" s="159" t="s">
        <v>4</v>
      </c>
    </row>
    <row r="26" spans="1:6" ht="63">
      <c r="A26" s="49">
        <v>16</v>
      </c>
      <c r="B26" s="50" t="s">
        <v>25534</v>
      </c>
      <c r="C26" s="51" t="s">
        <v>25535</v>
      </c>
      <c r="D26" s="50" t="s">
        <v>25550</v>
      </c>
      <c r="E26" s="117">
        <v>146960</v>
      </c>
      <c r="F26" s="159" t="s">
        <v>118</v>
      </c>
    </row>
    <row r="27" spans="1:6" ht="15.75">
      <c r="A27" s="49"/>
      <c r="B27" s="2215" t="s">
        <v>1408</v>
      </c>
      <c r="C27" s="2216"/>
      <c r="D27" s="50"/>
      <c r="E27" s="117"/>
      <c r="F27" s="159"/>
    </row>
    <row r="28" spans="1:6" ht="78" customHeight="1">
      <c r="A28" s="49">
        <v>17</v>
      </c>
      <c r="B28" s="51" t="s">
        <v>25536</v>
      </c>
      <c r="C28" s="51" t="s">
        <v>25539</v>
      </c>
      <c r="D28" s="50" t="s">
        <v>25540</v>
      </c>
      <c r="E28" s="116">
        <v>3765301.8</v>
      </c>
      <c r="F28" s="159" t="s">
        <v>4</v>
      </c>
    </row>
    <row r="29" spans="1:6" ht="15.75">
      <c r="A29" s="49"/>
      <c r="B29" s="2189" t="s">
        <v>1418</v>
      </c>
      <c r="C29" s="2191"/>
      <c r="D29" s="50"/>
      <c r="E29" s="116"/>
      <c r="F29" s="159"/>
    </row>
    <row r="30" spans="1:6" ht="149.25" customHeight="1">
      <c r="A30" s="49">
        <v>18</v>
      </c>
      <c r="B30" s="51" t="s">
        <v>19191</v>
      </c>
      <c r="C30" s="51" t="s">
        <v>25541</v>
      </c>
      <c r="D30" s="50" t="s">
        <v>25542</v>
      </c>
      <c r="E30" s="117">
        <v>5000000</v>
      </c>
      <c r="F30" s="159" t="s">
        <v>118</v>
      </c>
    </row>
    <row r="31" spans="1:6" ht="15.75">
      <c r="A31" s="49"/>
      <c r="B31" s="2189" t="s">
        <v>4345</v>
      </c>
      <c r="C31" s="2191"/>
      <c r="D31" s="50"/>
      <c r="E31" s="117"/>
      <c r="F31" s="159"/>
    </row>
    <row r="32" spans="1:6" ht="64.5" customHeight="1">
      <c r="A32" s="49">
        <v>19</v>
      </c>
      <c r="B32" s="50" t="s">
        <v>25543</v>
      </c>
      <c r="C32" s="50" t="s">
        <v>25544</v>
      </c>
      <c r="D32" s="50" t="s">
        <v>25545</v>
      </c>
      <c r="E32" s="116">
        <v>2180817.5099999998</v>
      </c>
      <c r="F32" s="159" t="s">
        <v>118</v>
      </c>
    </row>
    <row r="33" spans="1:6" ht="15.75">
      <c r="A33" s="49"/>
      <c r="B33" s="2215" t="s">
        <v>662</v>
      </c>
      <c r="C33" s="2216"/>
      <c r="D33" s="50"/>
      <c r="E33" s="116"/>
      <c r="F33" s="159"/>
    </row>
    <row r="34" spans="1:6" ht="45" customHeight="1">
      <c r="A34" s="49">
        <v>20</v>
      </c>
      <c r="B34" s="50" t="s">
        <v>25546</v>
      </c>
      <c r="C34" s="50" t="s">
        <v>25547</v>
      </c>
      <c r="D34" s="50" t="s">
        <v>25548</v>
      </c>
      <c r="E34" s="116">
        <v>3500000</v>
      </c>
      <c r="F34" s="159" t="s">
        <v>4</v>
      </c>
    </row>
    <row r="35" spans="1:6" ht="18" customHeight="1">
      <c r="A35" s="489"/>
      <c r="B35" s="2608" t="s">
        <v>15</v>
      </c>
      <c r="C35" s="2609"/>
      <c r="D35" s="396"/>
      <c r="E35" s="277">
        <f>SUM(E6:E34)</f>
        <v>80540875.5</v>
      </c>
      <c r="F35" s="396"/>
    </row>
    <row r="36" spans="1:6" ht="85.5" customHeight="1">
      <c r="A36" s="2143" t="s">
        <v>7569</v>
      </c>
      <c r="B36" s="2143"/>
      <c r="C36" s="2143"/>
      <c r="D36" s="2143" t="s">
        <v>1392</v>
      </c>
      <c r="E36" s="2143"/>
      <c r="F36" s="2143"/>
    </row>
    <row r="56" spans="1:6" ht="47.25">
      <c r="A56" s="489">
        <v>14</v>
      </c>
      <c r="B56" s="51" t="s">
        <v>25523</v>
      </c>
      <c r="C56" s="51" t="s">
        <v>25524</v>
      </c>
      <c r="D56" s="51" t="s">
        <v>25525</v>
      </c>
      <c r="E56" s="117">
        <v>10500000</v>
      </c>
      <c r="F56" s="52" t="s">
        <v>4</v>
      </c>
    </row>
    <row r="57" spans="1:6" ht="47.25">
      <c r="A57" s="489">
        <v>15</v>
      </c>
      <c r="B57" s="50" t="s">
        <v>25526</v>
      </c>
      <c r="C57" s="51" t="s">
        <v>25527</v>
      </c>
      <c r="D57" s="51" t="s">
        <v>25528</v>
      </c>
      <c r="E57" s="117">
        <v>16500000</v>
      </c>
      <c r="F57" s="52" t="s">
        <v>4</v>
      </c>
    </row>
    <row r="58" spans="1:6" ht="47.25">
      <c r="A58" s="489">
        <v>19</v>
      </c>
      <c r="B58" s="51" t="s">
        <v>25536</v>
      </c>
      <c r="C58" s="51" t="s">
        <v>25537</v>
      </c>
      <c r="D58" s="50" t="s">
        <v>25538</v>
      </c>
      <c r="E58" s="117">
        <v>1500000</v>
      </c>
      <c r="F58" s="52" t="s">
        <v>4</v>
      </c>
    </row>
    <row r="59" spans="1:6">
      <c r="E59" s="190">
        <f>SUM(E56:E58)</f>
        <v>28500000</v>
      </c>
    </row>
    <row r="62" spans="1:6">
      <c r="E62" s="190">
        <f>E59+E35</f>
        <v>109040875.5</v>
      </c>
    </row>
  </sheetData>
  <mergeCells count="16">
    <mergeCell ref="A36:C36"/>
    <mergeCell ref="D36:F36"/>
    <mergeCell ref="B27:C27"/>
    <mergeCell ref="B29:C29"/>
    <mergeCell ref="B31:C31"/>
    <mergeCell ref="B33:C33"/>
    <mergeCell ref="B35:C35"/>
    <mergeCell ref="B17:C17"/>
    <mergeCell ref="B19:C19"/>
    <mergeCell ref="B22:C22"/>
    <mergeCell ref="A1:F1"/>
    <mergeCell ref="A2:F2"/>
    <mergeCell ref="A3:F3"/>
    <mergeCell ref="B5:C5"/>
    <mergeCell ref="B11:C11"/>
    <mergeCell ref="B15:C15"/>
  </mergeCells>
  <pageMargins left="0.7" right="0.7" top="0.75" bottom="0.75" header="0.3" footer="0.3"/>
  <pageSetup orientation="landscape" r:id="rId1"/>
  <headerFooter>
    <oddFooter>Page &amp;P of &amp;N</oddFooter>
  </headerFooter>
</worksheet>
</file>

<file path=xl/worksheets/sheet297.xml><?xml version="1.0" encoding="utf-8"?>
<worksheet xmlns="http://schemas.openxmlformats.org/spreadsheetml/2006/main" xmlns:r="http://schemas.openxmlformats.org/officeDocument/2006/relationships">
  <sheetPr>
    <tabColor theme="5" tint="-0.499984740745262"/>
  </sheetPr>
  <dimension ref="A1:F58"/>
  <sheetViews>
    <sheetView workbookViewId="0">
      <selection activeCell="I7" sqref="I7"/>
    </sheetView>
  </sheetViews>
  <sheetFormatPr defaultRowHeight="15"/>
  <cols>
    <col min="1" max="1" width="7.42578125" style="12" customWidth="1"/>
    <col min="2" max="2" width="13.42578125" style="12" customWidth="1"/>
    <col min="3" max="3" width="42.42578125" style="12" customWidth="1"/>
    <col min="4" max="4" width="22.5703125" style="12" customWidth="1"/>
    <col min="5" max="5" width="20.140625" style="12" customWidth="1"/>
    <col min="6" max="6" width="10.7109375" style="527" customWidth="1"/>
    <col min="7" max="16384" width="9.140625" style="12"/>
  </cols>
  <sheetData>
    <row r="1" spans="1:6">
      <c r="A1" s="2379" t="s">
        <v>133</v>
      </c>
      <c r="B1" s="2379"/>
      <c r="C1" s="2379"/>
      <c r="D1" s="2379"/>
      <c r="E1" s="2379"/>
      <c r="F1" s="2379"/>
    </row>
    <row r="2" spans="1:6">
      <c r="A2" s="2379" t="s">
        <v>8703</v>
      </c>
      <c r="B2" s="2379"/>
      <c r="C2" s="2379"/>
      <c r="D2" s="2379"/>
      <c r="E2" s="2379"/>
      <c r="F2" s="2379"/>
    </row>
    <row r="3" spans="1:6">
      <c r="A3" s="2379" t="s">
        <v>6436</v>
      </c>
      <c r="B3" s="2379"/>
      <c r="C3" s="2379"/>
      <c r="D3" s="2379"/>
      <c r="E3" s="2379"/>
      <c r="F3" s="2379"/>
    </row>
    <row r="4" spans="1:6" ht="31.5">
      <c r="A4" s="580" t="s">
        <v>134</v>
      </c>
      <c r="B4" s="47" t="s">
        <v>135</v>
      </c>
      <c r="C4" s="470" t="s">
        <v>0</v>
      </c>
      <c r="D4" s="47" t="s">
        <v>136</v>
      </c>
      <c r="E4" s="172" t="s">
        <v>137</v>
      </c>
      <c r="F4" s="47" t="s">
        <v>138</v>
      </c>
    </row>
    <row r="5" spans="1:6" ht="15.75">
      <c r="A5" s="46"/>
      <c r="B5" s="2217" t="s">
        <v>139</v>
      </c>
      <c r="C5" s="2272"/>
      <c r="D5" s="2218"/>
      <c r="E5" s="52"/>
      <c r="F5" s="173"/>
    </row>
    <row r="6" spans="1:6" ht="31.5">
      <c r="A6" s="49">
        <v>1</v>
      </c>
      <c r="B6" s="50" t="s">
        <v>1</v>
      </c>
      <c r="C6" s="50" t="s">
        <v>8704</v>
      </c>
      <c r="D6" s="50" t="s">
        <v>239</v>
      </c>
      <c r="E6" s="117">
        <v>2935760</v>
      </c>
      <c r="F6" s="50" t="s">
        <v>118</v>
      </c>
    </row>
    <row r="7" spans="1:6" ht="94.5">
      <c r="A7" s="49">
        <v>2</v>
      </c>
      <c r="B7" s="50" t="s">
        <v>5</v>
      </c>
      <c r="C7" s="50" t="s">
        <v>8705</v>
      </c>
      <c r="D7" s="50" t="s">
        <v>4571</v>
      </c>
      <c r="E7" s="117">
        <v>2031692.53</v>
      </c>
      <c r="F7" s="50" t="s">
        <v>118</v>
      </c>
    </row>
    <row r="8" spans="1:6" ht="31.5">
      <c r="A8" s="49">
        <v>3</v>
      </c>
      <c r="B8" s="50" t="s">
        <v>7</v>
      </c>
      <c r="C8" s="51" t="s">
        <v>8706</v>
      </c>
      <c r="D8" s="50" t="s">
        <v>4506</v>
      </c>
      <c r="E8" s="117">
        <v>24000</v>
      </c>
      <c r="F8" s="50" t="s">
        <v>118</v>
      </c>
    </row>
    <row r="9" spans="1:6" ht="31.5">
      <c r="A9" s="49">
        <v>4</v>
      </c>
      <c r="B9" s="50" t="s">
        <v>10</v>
      </c>
      <c r="C9" s="51" t="s">
        <v>8707</v>
      </c>
      <c r="D9" s="50" t="s">
        <v>4507</v>
      </c>
      <c r="E9" s="117">
        <v>51000</v>
      </c>
      <c r="F9" s="50" t="s">
        <v>118</v>
      </c>
    </row>
    <row r="10" spans="1:6" ht="78.75">
      <c r="A10" s="49">
        <v>5</v>
      </c>
      <c r="B10" s="50" t="s">
        <v>12</v>
      </c>
      <c r="C10" s="50" t="s">
        <v>8708</v>
      </c>
      <c r="D10" s="50" t="s">
        <v>14</v>
      </c>
      <c r="E10" s="117">
        <v>1500000</v>
      </c>
      <c r="F10" s="50" t="s">
        <v>118</v>
      </c>
    </row>
    <row r="11" spans="1:6" ht="15.75">
      <c r="A11" s="49"/>
      <c r="B11" s="2215" t="s">
        <v>3704</v>
      </c>
      <c r="C11" s="2220"/>
      <c r="D11" s="2216"/>
      <c r="E11" s="117"/>
      <c r="F11" s="50"/>
    </row>
    <row r="12" spans="1:6" ht="94.5">
      <c r="A12" s="49">
        <v>6</v>
      </c>
      <c r="B12" s="50" t="s">
        <v>5</v>
      </c>
      <c r="C12" s="50" t="s">
        <v>8709</v>
      </c>
      <c r="D12" s="50" t="s">
        <v>686</v>
      </c>
      <c r="E12" s="117">
        <v>804310.35</v>
      </c>
      <c r="F12" s="50" t="s">
        <v>118</v>
      </c>
    </row>
    <row r="13" spans="1:6" ht="48" customHeight="1">
      <c r="A13" s="49">
        <v>7</v>
      </c>
      <c r="B13" s="50" t="s">
        <v>12</v>
      </c>
      <c r="C13" s="50" t="s">
        <v>8710</v>
      </c>
      <c r="D13" s="50" t="s">
        <v>14</v>
      </c>
      <c r="E13" s="117">
        <v>966915.92</v>
      </c>
      <c r="F13" s="50" t="s">
        <v>118</v>
      </c>
    </row>
    <row r="14" spans="1:6" ht="63">
      <c r="A14" s="49">
        <v>8</v>
      </c>
      <c r="B14" s="50" t="s">
        <v>10548</v>
      </c>
      <c r="C14" s="50" t="s">
        <v>8711</v>
      </c>
      <c r="D14" s="50" t="s">
        <v>8712</v>
      </c>
      <c r="E14" s="117">
        <v>1500000</v>
      </c>
      <c r="F14" s="50" t="s">
        <v>118</v>
      </c>
    </row>
    <row r="15" spans="1:6" ht="15.75">
      <c r="A15" s="49"/>
      <c r="B15" s="2172" t="s">
        <v>593</v>
      </c>
      <c r="C15" s="2231"/>
      <c r="D15" s="50"/>
      <c r="E15" s="117"/>
      <c r="F15" s="50"/>
    </row>
    <row r="16" spans="1:6" ht="47.25">
      <c r="A16" s="49">
        <v>9</v>
      </c>
      <c r="B16" s="51" t="s">
        <v>39</v>
      </c>
      <c r="C16" s="50" t="s">
        <v>8713</v>
      </c>
      <c r="D16" s="51" t="s">
        <v>4509</v>
      </c>
      <c r="E16" s="117">
        <v>17260219</v>
      </c>
      <c r="F16" s="50" t="s">
        <v>118</v>
      </c>
    </row>
    <row r="17" spans="1:6" ht="63">
      <c r="A17" s="49">
        <v>10</v>
      </c>
      <c r="B17" s="51" t="s">
        <v>10685</v>
      </c>
      <c r="C17" s="50" t="s">
        <v>8714</v>
      </c>
      <c r="D17" s="51" t="s">
        <v>4510</v>
      </c>
      <c r="E17" s="116">
        <v>10000000</v>
      </c>
      <c r="F17" s="50" t="s">
        <v>4</v>
      </c>
    </row>
    <row r="18" spans="1:6" ht="15.75">
      <c r="A18" s="49"/>
      <c r="B18" s="2198" t="s">
        <v>143</v>
      </c>
      <c r="C18" s="2226"/>
      <c r="D18" s="51"/>
      <c r="E18" s="116"/>
      <c r="F18" s="50"/>
    </row>
    <row r="19" spans="1:6" ht="78.75">
      <c r="A19" s="49">
        <v>11</v>
      </c>
      <c r="B19" s="50" t="s">
        <v>195</v>
      </c>
      <c r="C19" s="50" t="s">
        <v>8715</v>
      </c>
      <c r="D19" s="50" t="s">
        <v>196</v>
      </c>
      <c r="E19" s="116">
        <v>5738993.4500000002</v>
      </c>
      <c r="F19" s="50" t="s">
        <v>4</v>
      </c>
    </row>
    <row r="20" spans="1:6" ht="15.75">
      <c r="A20" s="46"/>
      <c r="B20" s="173" t="s">
        <v>15</v>
      </c>
      <c r="C20" s="173"/>
      <c r="D20" s="173"/>
      <c r="E20" s="518">
        <f>SUM(E6:E19)</f>
        <v>42812891.25</v>
      </c>
      <c r="F20" s="173"/>
    </row>
    <row r="21" spans="1:6" ht="94.5" customHeight="1">
      <c r="A21" s="2143" t="s">
        <v>3460</v>
      </c>
      <c r="B21" s="2143"/>
      <c r="C21" s="2143"/>
      <c r="D21" s="2143" t="s">
        <v>172</v>
      </c>
      <c r="E21" s="2143"/>
      <c r="F21" s="2143"/>
    </row>
    <row r="22" spans="1:6" ht="15.75">
      <c r="A22" s="46"/>
      <c r="B22" s="50"/>
      <c r="C22" s="50"/>
      <c r="D22" s="50"/>
      <c r="E22" s="475"/>
      <c r="F22" s="50"/>
    </row>
    <row r="23" spans="1:6" ht="15.75">
      <c r="A23" s="46"/>
      <c r="B23" s="50"/>
      <c r="C23" s="50"/>
      <c r="D23" s="50"/>
      <c r="E23" s="475"/>
      <c r="F23" s="50"/>
    </row>
    <row r="24" spans="1:6" ht="15.75">
      <c r="A24" s="46"/>
      <c r="B24" s="50"/>
      <c r="C24" s="50"/>
      <c r="D24" s="50"/>
      <c r="E24" s="475"/>
      <c r="F24" s="50"/>
    </row>
    <row r="25" spans="1:6" ht="15.75">
      <c r="A25" s="46"/>
      <c r="B25" s="50"/>
      <c r="C25" s="50"/>
      <c r="D25" s="50"/>
      <c r="E25" s="475"/>
      <c r="F25" s="50"/>
    </row>
    <row r="26" spans="1:6" ht="15.75">
      <c r="A26" s="46"/>
      <c r="B26" s="50"/>
      <c r="C26" s="50"/>
      <c r="D26" s="50"/>
      <c r="E26" s="475"/>
      <c r="F26" s="50"/>
    </row>
    <row r="27" spans="1:6">
      <c r="A27" s="2379" t="s">
        <v>133</v>
      </c>
      <c r="B27" s="2379"/>
      <c r="C27" s="2379"/>
      <c r="D27" s="2379"/>
      <c r="E27" s="2379"/>
      <c r="F27" s="2379"/>
    </row>
    <row r="28" spans="1:6">
      <c r="A28" s="2379" t="s">
        <v>8703</v>
      </c>
      <c r="B28" s="2379"/>
      <c r="C28" s="2379"/>
      <c r="D28" s="2379"/>
      <c r="E28" s="2379"/>
      <c r="F28" s="2379"/>
    </row>
    <row r="29" spans="1:6">
      <c r="A29" s="2379" t="s">
        <v>6436</v>
      </c>
      <c r="B29" s="2379"/>
      <c r="C29" s="2379"/>
      <c r="D29" s="2379"/>
      <c r="E29" s="2379"/>
      <c r="F29" s="2379"/>
    </row>
    <row r="30" spans="1:6" ht="31.5">
      <c r="A30" s="580" t="s">
        <v>134</v>
      </c>
      <c r="B30" s="47" t="s">
        <v>135</v>
      </c>
      <c r="C30" s="470" t="s">
        <v>0</v>
      </c>
      <c r="D30" s="47" t="s">
        <v>136</v>
      </c>
      <c r="E30" s="172" t="s">
        <v>137</v>
      </c>
      <c r="F30" s="47" t="s">
        <v>138</v>
      </c>
    </row>
    <row r="31" spans="1:6" ht="15.75">
      <c r="A31" s="46"/>
      <c r="B31" s="2198" t="s">
        <v>1435</v>
      </c>
      <c r="C31" s="2198"/>
      <c r="D31" s="51"/>
      <c r="E31" s="176"/>
      <c r="F31" s="50"/>
    </row>
    <row r="32" spans="1:6" ht="63">
      <c r="A32" s="49">
        <v>1</v>
      </c>
      <c r="B32" s="50" t="s">
        <v>8716</v>
      </c>
      <c r="C32" s="50" t="s">
        <v>8717</v>
      </c>
      <c r="D32" s="50" t="s">
        <v>8718</v>
      </c>
      <c r="E32" s="117">
        <v>2180817.5099999998</v>
      </c>
      <c r="F32" s="50" t="s">
        <v>4</v>
      </c>
    </row>
    <row r="33" spans="1:6" ht="15.75">
      <c r="A33" s="49"/>
      <c r="B33" s="2198" t="s">
        <v>555</v>
      </c>
      <c r="C33" s="2226"/>
      <c r="D33" s="50"/>
      <c r="E33" s="117"/>
      <c r="F33" s="50"/>
    </row>
    <row r="34" spans="1:6" ht="126">
      <c r="A34" s="49">
        <v>2</v>
      </c>
      <c r="B34" s="51" t="s">
        <v>381</v>
      </c>
      <c r="C34" s="51" t="s">
        <v>8719</v>
      </c>
      <c r="D34" s="51" t="s">
        <v>4535</v>
      </c>
      <c r="E34" s="117">
        <v>2180817.5099999998</v>
      </c>
      <c r="F34" s="50" t="s">
        <v>4</v>
      </c>
    </row>
    <row r="35" spans="1:6" ht="15.75">
      <c r="A35" s="49"/>
      <c r="B35" s="2172" t="s">
        <v>810</v>
      </c>
      <c r="C35" s="2231"/>
      <c r="D35" s="50"/>
      <c r="E35" s="116"/>
      <c r="F35" s="50"/>
    </row>
    <row r="36" spans="1:6" ht="63">
      <c r="A36" s="49">
        <v>3</v>
      </c>
      <c r="B36" s="50" t="s">
        <v>8720</v>
      </c>
      <c r="C36" s="50" t="s">
        <v>8721</v>
      </c>
      <c r="D36" s="50" t="s">
        <v>8722</v>
      </c>
      <c r="E36" s="116">
        <v>7500000</v>
      </c>
      <c r="F36" s="50" t="s">
        <v>4</v>
      </c>
    </row>
    <row r="37" spans="1:6" ht="63">
      <c r="A37" s="49">
        <v>4</v>
      </c>
      <c r="B37" s="50" t="s">
        <v>8723</v>
      </c>
      <c r="C37" s="50" t="s">
        <v>8724</v>
      </c>
      <c r="D37" s="50" t="s">
        <v>8725</v>
      </c>
      <c r="E37" s="116">
        <v>12000000</v>
      </c>
      <c r="F37" s="50" t="s">
        <v>4</v>
      </c>
    </row>
    <row r="38" spans="1:6" ht="15.75">
      <c r="A38" s="49"/>
      <c r="B38" s="2198" t="s">
        <v>662</v>
      </c>
      <c r="C38" s="2226"/>
      <c r="D38" s="51"/>
      <c r="E38" s="117"/>
      <c r="F38" s="50"/>
    </row>
    <row r="39" spans="1:6" ht="47.25">
      <c r="A39" s="49">
        <v>5</v>
      </c>
      <c r="B39" s="51" t="s">
        <v>8729</v>
      </c>
      <c r="C39" s="50" t="s">
        <v>8730</v>
      </c>
      <c r="D39" s="50" t="s">
        <v>8731</v>
      </c>
      <c r="E39" s="117">
        <v>6000000</v>
      </c>
      <c r="F39" s="50" t="s">
        <v>4</v>
      </c>
    </row>
    <row r="40" spans="1:6" ht="15.75">
      <c r="A40" s="49"/>
      <c r="B40" s="2172" t="s">
        <v>1418</v>
      </c>
      <c r="C40" s="2231"/>
      <c r="D40" s="50"/>
      <c r="E40" s="117"/>
      <c r="F40" s="50"/>
    </row>
    <row r="41" spans="1:6" ht="173.25">
      <c r="A41" s="49">
        <v>6</v>
      </c>
      <c r="B41" s="50" t="s">
        <v>14955</v>
      </c>
      <c r="C41" s="50" t="s">
        <v>8732</v>
      </c>
      <c r="D41" s="50" t="s">
        <v>14956</v>
      </c>
      <c r="E41" s="117">
        <v>4000112</v>
      </c>
      <c r="F41" s="50" t="s">
        <v>118</v>
      </c>
    </row>
    <row r="42" spans="1:6" ht="15.75">
      <c r="A42" s="46"/>
      <c r="B42" s="2167" t="s">
        <v>8733</v>
      </c>
      <c r="C42" s="2167"/>
      <c r="D42" s="2167"/>
      <c r="E42" s="54">
        <f>SUM(E32:E41)</f>
        <v>33861747.019999996</v>
      </c>
      <c r="F42" s="47"/>
    </row>
    <row r="43" spans="1:6" ht="15.75">
      <c r="A43" s="2168" t="s">
        <v>3665</v>
      </c>
      <c r="B43" s="2168"/>
      <c r="C43" s="2168"/>
      <c r="D43" s="2168"/>
      <c r="E43" s="2168"/>
      <c r="F43" s="2168"/>
    </row>
    <row r="44" spans="1:6" ht="131.25" customHeight="1">
      <c r="A44" s="2168" t="s">
        <v>13774</v>
      </c>
      <c r="B44" s="2168"/>
      <c r="C44" s="2168"/>
      <c r="D44" s="2168" t="s">
        <v>13524</v>
      </c>
      <c r="E44" s="2168"/>
      <c r="F44" s="2168"/>
    </row>
    <row r="45" spans="1:6" ht="90.75" customHeight="1">
      <c r="A45" s="2183" t="s">
        <v>42136</v>
      </c>
      <c r="B45" s="2184"/>
      <c r="C45" s="2185"/>
      <c r="D45" s="2183" t="s">
        <v>20504</v>
      </c>
      <c r="E45" s="2184"/>
      <c r="F45" s="2185"/>
    </row>
    <row r="51" spans="1:6">
      <c r="E51" s="515"/>
    </row>
    <row r="54" spans="1:6" ht="15.75">
      <c r="A54" s="46"/>
      <c r="B54" s="2172" t="s">
        <v>535</v>
      </c>
      <c r="C54" s="2231"/>
      <c r="D54" s="50"/>
      <c r="E54" s="475"/>
      <c r="F54" s="50"/>
    </row>
    <row r="55" spans="1:6" ht="110.25">
      <c r="A55" s="46"/>
      <c r="B55" s="51" t="s">
        <v>8726</v>
      </c>
      <c r="C55" s="51" t="s">
        <v>8727</v>
      </c>
      <c r="D55" s="51" t="s">
        <v>8728</v>
      </c>
      <c r="E55" s="213">
        <v>32366237.25</v>
      </c>
      <c r="F55" s="50" t="s">
        <v>4</v>
      </c>
    </row>
    <row r="58" spans="1:6">
      <c r="E58" s="515">
        <f>E55+E42+E20</f>
        <v>109040875.52</v>
      </c>
    </row>
  </sheetData>
  <mergeCells count="24">
    <mergeCell ref="B35:C35"/>
    <mergeCell ref="B54:C54"/>
    <mergeCell ref="B38:C38"/>
    <mergeCell ref="A27:F27"/>
    <mergeCell ref="A28:F28"/>
    <mergeCell ref="A43:F43"/>
    <mergeCell ref="A44:C44"/>
    <mergeCell ref="D44:F44"/>
    <mergeCell ref="A45:C45"/>
    <mergeCell ref="D45:F45"/>
    <mergeCell ref="B40:C40"/>
    <mergeCell ref="B42:D42"/>
    <mergeCell ref="A21:C21"/>
    <mergeCell ref="D21:F21"/>
    <mergeCell ref="B33:C33"/>
    <mergeCell ref="A1:F1"/>
    <mergeCell ref="A2:F2"/>
    <mergeCell ref="A3:F3"/>
    <mergeCell ref="B5:D5"/>
    <mergeCell ref="B11:D11"/>
    <mergeCell ref="B15:C15"/>
    <mergeCell ref="B18:C18"/>
    <mergeCell ref="A29:F29"/>
    <mergeCell ref="B31:C31"/>
  </mergeCells>
  <pageMargins left="0.7" right="0.7" top="0.75" bottom="0.75" header="0.3" footer="0.3"/>
  <pageSetup orientation="landscape" r:id="rId1"/>
  <headerFooter>
    <oddFooter>Page &amp;P of &amp;N</oddFooter>
  </headerFooter>
</worksheet>
</file>

<file path=xl/worksheets/sheet298.xml><?xml version="1.0" encoding="utf-8"?>
<worksheet xmlns="http://schemas.openxmlformats.org/spreadsheetml/2006/main" xmlns:r="http://schemas.openxmlformats.org/officeDocument/2006/relationships">
  <sheetPr>
    <tabColor theme="5" tint="-0.499984740745262"/>
  </sheetPr>
  <dimension ref="A1:F91"/>
  <sheetViews>
    <sheetView workbookViewId="0">
      <selection activeCell="E7" sqref="E7"/>
    </sheetView>
  </sheetViews>
  <sheetFormatPr defaultRowHeight="15.75"/>
  <cols>
    <col min="1" max="1" width="6.7109375" style="175" customWidth="1"/>
    <col min="2" max="2" width="25.140625" style="236" customWidth="1"/>
    <col min="3" max="3" width="42.5703125" style="236" customWidth="1"/>
    <col min="4" max="4" width="33.42578125" style="236" customWidth="1"/>
    <col min="5" max="5" width="21.140625" style="1530" customWidth="1"/>
    <col min="6" max="6" width="13.5703125" style="236" customWidth="1"/>
    <col min="7" max="16384" width="9.140625" style="236"/>
  </cols>
  <sheetData>
    <row r="1" spans="1:6">
      <c r="A1" s="2197" t="s">
        <v>11134</v>
      </c>
      <c r="B1" s="2197"/>
      <c r="C1" s="2197"/>
      <c r="D1" s="2197"/>
      <c r="E1" s="2197"/>
      <c r="F1" s="2197"/>
    </row>
    <row r="2" spans="1:6">
      <c r="A2" s="2197" t="s">
        <v>35046</v>
      </c>
      <c r="B2" s="2197"/>
      <c r="C2" s="2197"/>
      <c r="D2" s="2197"/>
      <c r="E2" s="2197"/>
      <c r="F2" s="2197"/>
    </row>
    <row r="3" spans="1:6">
      <c r="A3" s="2197" t="s">
        <v>6436</v>
      </c>
      <c r="B3" s="2197"/>
      <c r="C3" s="2197"/>
      <c r="D3" s="2197"/>
      <c r="E3" s="2197"/>
      <c r="F3" s="2197"/>
    </row>
    <row r="4" spans="1:6" ht="31.5">
      <c r="A4" s="52" t="s">
        <v>134</v>
      </c>
      <c r="B4" s="253" t="s">
        <v>135</v>
      </c>
      <c r="C4" s="253" t="s">
        <v>0</v>
      </c>
      <c r="D4" s="253" t="s">
        <v>136</v>
      </c>
      <c r="E4" s="413" t="s">
        <v>11136</v>
      </c>
      <c r="F4" s="253" t="s">
        <v>1646</v>
      </c>
    </row>
    <row r="5" spans="1:6">
      <c r="A5" s="52"/>
      <c r="B5" s="2215" t="s">
        <v>14721</v>
      </c>
      <c r="C5" s="2220"/>
      <c r="D5" s="2216"/>
      <c r="E5" s="413"/>
      <c r="F5" s="253"/>
    </row>
    <row r="6" spans="1:6" s="1522" customFormat="1" ht="31.5">
      <c r="A6" s="175">
        <v>1</v>
      </c>
      <c r="B6" s="1403" t="s">
        <v>1</v>
      </c>
      <c r="C6" s="160" t="s">
        <v>35047</v>
      </c>
      <c r="D6" s="160" t="s">
        <v>35048</v>
      </c>
      <c r="E6" s="412">
        <v>1900000</v>
      </c>
      <c r="F6" s="160" t="s">
        <v>118</v>
      </c>
    </row>
    <row r="7" spans="1:6" s="1522" customFormat="1" ht="78.75">
      <c r="A7" s="175">
        <v>2</v>
      </c>
      <c r="B7" s="1403" t="s">
        <v>5</v>
      </c>
      <c r="C7" s="160" t="s">
        <v>35049</v>
      </c>
      <c r="D7" s="160" t="s">
        <v>35050</v>
      </c>
      <c r="E7" s="412">
        <v>2182452.5299999998</v>
      </c>
      <c r="F7" s="159" t="s">
        <v>118</v>
      </c>
    </row>
    <row r="8" spans="1:6" s="1522" customFormat="1" ht="36.75" customHeight="1">
      <c r="A8" s="175">
        <v>3</v>
      </c>
      <c r="B8" s="1403" t="s">
        <v>15222</v>
      </c>
      <c r="C8" s="160" t="s">
        <v>35051</v>
      </c>
      <c r="D8" s="160" t="s">
        <v>35052</v>
      </c>
      <c r="E8" s="412">
        <v>300000</v>
      </c>
      <c r="F8" s="160" t="s">
        <v>118</v>
      </c>
    </row>
    <row r="9" spans="1:6" s="1522" customFormat="1" ht="53.25" customHeight="1">
      <c r="A9" s="175">
        <v>4</v>
      </c>
      <c r="B9" s="1403" t="s">
        <v>35053</v>
      </c>
      <c r="C9" s="160" t="s">
        <v>35054</v>
      </c>
      <c r="D9" s="160" t="s">
        <v>35055</v>
      </c>
      <c r="E9" s="412">
        <v>400000</v>
      </c>
      <c r="F9" s="160" t="s">
        <v>118</v>
      </c>
    </row>
    <row r="10" spans="1:6" s="1522" customFormat="1" ht="31.5" customHeight="1">
      <c r="A10" s="175">
        <v>5</v>
      </c>
      <c r="B10" s="1403" t="s">
        <v>7</v>
      </c>
      <c r="C10" s="160" t="s">
        <v>35056</v>
      </c>
      <c r="D10" s="160" t="s">
        <v>794</v>
      </c>
      <c r="E10" s="412">
        <v>60000</v>
      </c>
      <c r="F10" s="159" t="s">
        <v>118</v>
      </c>
    </row>
    <row r="11" spans="1:6" s="1522" customFormat="1" ht="38.25" customHeight="1">
      <c r="A11" s="175">
        <v>6</v>
      </c>
      <c r="B11" s="1403" t="s">
        <v>176</v>
      </c>
      <c r="C11" s="160" t="s">
        <v>35057</v>
      </c>
      <c r="D11" s="160" t="s">
        <v>585</v>
      </c>
      <c r="E11" s="412">
        <v>1700000</v>
      </c>
      <c r="F11" s="159" t="s">
        <v>118</v>
      </c>
    </row>
    <row r="12" spans="1:6" s="1522" customFormat="1" ht="16.5" customHeight="1">
      <c r="A12" s="175"/>
      <c r="B12" s="2189" t="s">
        <v>798</v>
      </c>
      <c r="C12" s="2190"/>
      <c r="D12" s="2191"/>
      <c r="E12" s="1523"/>
      <c r="F12" s="172"/>
    </row>
    <row r="13" spans="1:6" s="1522" customFormat="1" ht="50.25" customHeight="1">
      <c r="A13" s="175">
        <v>7</v>
      </c>
      <c r="B13" s="1403" t="s">
        <v>5</v>
      </c>
      <c r="C13" s="160" t="s">
        <v>35058</v>
      </c>
      <c r="D13" s="160" t="s">
        <v>6776</v>
      </c>
      <c r="E13" s="412">
        <v>500000</v>
      </c>
      <c r="F13" s="160" t="s">
        <v>118</v>
      </c>
    </row>
    <row r="14" spans="1:6" s="1522" customFormat="1" ht="37.5" customHeight="1">
      <c r="A14" s="175">
        <v>8</v>
      </c>
      <c r="B14" s="1403" t="s">
        <v>176</v>
      </c>
      <c r="C14" s="160" t="s">
        <v>35059</v>
      </c>
      <c r="D14" s="160" t="s">
        <v>585</v>
      </c>
      <c r="E14" s="412">
        <v>2000000</v>
      </c>
      <c r="F14" s="160" t="s">
        <v>118</v>
      </c>
    </row>
    <row r="15" spans="1:6" s="1522" customFormat="1" ht="47.25">
      <c r="A15" s="175">
        <v>9</v>
      </c>
      <c r="B15" s="1403" t="s">
        <v>360</v>
      </c>
      <c r="C15" s="160" t="s">
        <v>35060</v>
      </c>
      <c r="D15" s="160" t="s">
        <v>10798</v>
      </c>
      <c r="E15" s="412">
        <v>771226.27</v>
      </c>
      <c r="F15" s="160" t="s">
        <v>118</v>
      </c>
    </row>
    <row r="16" spans="1:6" s="1522" customFormat="1" ht="18.75" customHeight="1">
      <c r="A16" s="175"/>
      <c r="B16" s="400" t="s">
        <v>143</v>
      </c>
      <c r="C16" s="160"/>
      <c r="D16" s="160"/>
      <c r="E16" s="412"/>
      <c r="F16" s="160"/>
    </row>
    <row r="17" spans="1:6" s="1522" customFormat="1" ht="45" customHeight="1">
      <c r="A17" s="175">
        <v>10</v>
      </c>
      <c r="B17" s="1403" t="s">
        <v>195</v>
      </c>
      <c r="C17" s="160" t="s">
        <v>35061</v>
      </c>
      <c r="D17" s="160" t="s">
        <v>22</v>
      </c>
      <c r="E17" s="412">
        <v>5738993.4500000002</v>
      </c>
      <c r="F17" s="160" t="s">
        <v>118</v>
      </c>
    </row>
    <row r="18" spans="1:6" s="1522" customFormat="1" ht="14.25" customHeight="1">
      <c r="A18" s="175"/>
      <c r="B18" s="400" t="s">
        <v>593</v>
      </c>
      <c r="C18" s="160"/>
      <c r="D18" s="160"/>
      <c r="E18" s="1523"/>
      <c r="F18" s="172"/>
    </row>
    <row r="19" spans="1:6" s="1522" customFormat="1" ht="34.5" customHeight="1">
      <c r="A19" s="175">
        <v>11</v>
      </c>
      <c r="B19" s="1403" t="s">
        <v>39</v>
      </c>
      <c r="C19" s="160" t="s">
        <v>35062</v>
      </c>
      <c r="D19" s="160" t="s">
        <v>40</v>
      </c>
      <c r="E19" s="412">
        <v>17260218</v>
      </c>
      <c r="F19" s="160" t="s">
        <v>118</v>
      </c>
    </row>
    <row r="20" spans="1:6" s="1522" customFormat="1" ht="36" customHeight="1">
      <c r="A20" s="175">
        <v>12</v>
      </c>
      <c r="B20" s="1403" t="s">
        <v>14383</v>
      </c>
      <c r="C20" s="160" t="s">
        <v>35063</v>
      </c>
      <c r="D20" s="160" t="s">
        <v>40</v>
      </c>
      <c r="E20" s="412">
        <v>10000000</v>
      </c>
      <c r="F20" s="160" t="s">
        <v>118</v>
      </c>
    </row>
    <row r="21" spans="1:6" s="1522" customFormat="1" ht="27.75">
      <c r="A21" s="175"/>
      <c r="B21" s="400" t="s">
        <v>15</v>
      </c>
      <c r="C21" s="172"/>
      <c r="D21" s="172"/>
      <c r="E21" s="1523">
        <f>SUM(E6:E20)</f>
        <v>42812890.25</v>
      </c>
      <c r="F21" s="160"/>
    </row>
    <row r="22" spans="1:6" ht="88.5" customHeight="1">
      <c r="A22" s="2143" t="s">
        <v>32028</v>
      </c>
      <c r="B22" s="2143"/>
      <c r="C22" s="2143"/>
      <c r="D22" s="2143" t="s">
        <v>32029</v>
      </c>
      <c r="E22" s="2143"/>
      <c r="F22" s="2143"/>
    </row>
    <row r="23" spans="1:6" ht="88.5" customHeight="1">
      <c r="A23" s="1524"/>
      <c r="B23" s="484"/>
      <c r="C23" s="581"/>
      <c r="D23" s="581"/>
      <c r="E23" s="1525"/>
      <c r="F23" s="581"/>
    </row>
    <row r="24" spans="1:6" ht="53.25" customHeight="1">
      <c r="A24" s="1524"/>
      <c r="B24" s="484"/>
      <c r="C24" s="581"/>
      <c r="D24" s="581"/>
      <c r="E24" s="1525"/>
      <c r="F24" s="581"/>
    </row>
    <row r="25" spans="1:6">
      <c r="A25" s="2197" t="s">
        <v>11134</v>
      </c>
      <c r="B25" s="2197"/>
      <c r="C25" s="2197"/>
      <c r="D25" s="2197"/>
      <c r="E25" s="2197"/>
      <c r="F25" s="2197"/>
    </row>
    <row r="26" spans="1:6">
      <c r="A26" s="2197" t="s">
        <v>35046</v>
      </c>
      <c r="B26" s="2197"/>
      <c r="C26" s="2197"/>
      <c r="D26" s="2197"/>
      <c r="E26" s="2197"/>
      <c r="F26" s="2197"/>
    </row>
    <row r="27" spans="1:6">
      <c r="A27" s="2197" t="s">
        <v>6436</v>
      </c>
      <c r="B27" s="2197"/>
      <c r="C27" s="2197"/>
      <c r="D27" s="2197"/>
      <c r="E27" s="2197"/>
      <c r="F27" s="2197"/>
    </row>
    <row r="28" spans="1:6" ht="22.5" customHeight="1">
      <c r="A28" s="1431" t="s">
        <v>134</v>
      </c>
      <c r="B28" s="253" t="s">
        <v>135</v>
      </c>
      <c r="C28" s="253" t="s">
        <v>0</v>
      </c>
      <c r="D28" s="253" t="s">
        <v>136</v>
      </c>
      <c r="E28" s="413" t="s">
        <v>11136</v>
      </c>
      <c r="F28" s="253" t="s">
        <v>1646</v>
      </c>
    </row>
    <row r="29" spans="1:6">
      <c r="A29" s="52"/>
      <c r="B29" s="1526" t="s">
        <v>35064</v>
      </c>
      <c r="C29" s="1526"/>
      <c r="D29" s="253"/>
      <c r="E29" s="1527"/>
      <c r="F29" s="1526"/>
    </row>
    <row r="30" spans="1:6" s="1522" customFormat="1" ht="47.25">
      <c r="A30" s="175">
        <v>1</v>
      </c>
      <c r="B30" s="1557" t="s">
        <v>35332</v>
      </c>
      <c r="C30" s="81" t="s">
        <v>35065</v>
      </c>
      <c r="D30" s="337" t="s">
        <v>35333</v>
      </c>
      <c r="E30" s="1673">
        <v>93125.41</v>
      </c>
      <c r="F30" s="81" t="s">
        <v>4</v>
      </c>
    </row>
    <row r="31" spans="1:6" s="1522" customFormat="1" ht="47.25">
      <c r="A31" s="175">
        <v>2</v>
      </c>
      <c r="B31" s="1557" t="s">
        <v>35334</v>
      </c>
      <c r="C31" s="81" t="s">
        <v>35335</v>
      </c>
      <c r="D31" s="337" t="s">
        <v>35333</v>
      </c>
      <c r="E31" s="1673">
        <v>93125.41</v>
      </c>
      <c r="F31" s="81" t="s">
        <v>4</v>
      </c>
    </row>
    <row r="32" spans="1:6" s="1522" customFormat="1" ht="47.25">
      <c r="A32" s="175">
        <v>3</v>
      </c>
      <c r="B32" s="1557" t="s">
        <v>35092</v>
      </c>
      <c r="C32" s="81" t="s">
        <v>35336</v>
      </c>
      <c r="D32" s="337" t="s">
        <v>39570</v>
      </c>
      <c r="E32" s="1673">
        <v>186250.82</v>
      </c>
      <c r="F32" s="81" t="s">
        <v>4</v>
      </c>
    </row>
    <row r="33" spans="1:6" s="1522" customFormat="1" ht="47.25">
      <c r="A33" s="175">
        <v>4</v>
      </c>
      <c r="B33" s="1557" t="s">
        <v>35074</v>
      </c>
      <c r="C33" s="81" t="s">
        <v>35337</v>
      </c>
      <c r="D33" s="337" t="s">
        <v>35333</v>
      </c>
      <c r="E33" s="1673">
        <v>93125.41</v>
      </c>
      <c r="F33" s="81" t="s">
        <v>4</v>
      </c>
    </row>
    <row r="34" spans="1:6" s="1522" customFormat="1" ht="47.25">
      <c r="A34" s="175">
        <v>5</v>
      </c>
      <c r="B34" s="1557" t="s">
        <v>35071</v>
      </c>
      <c r="C34" s="81" t="s">
        <v>35338</v>
      </c>
      <c r="D34" s="337" t="s">
        <v>35333</v>
      </c>
      <c r="E34" s="1673">
        <v>93125.41</v>
      </c>
      <c r="F34" s="81" t="s">
        <v>4</v>
      </c>
    </row>
    <row r="35" spans="1:6" s="1522" customFormat="1" ht="47.25">
      <c r="A35" s="175">
        <v>6</v>
      </c>
      <c r="B35" s="1557" t="s">
        <v>35339</v>
      </c>
      <c r="C35" s="81" t="s">
        <v>35340</v>
      </c>
      <c r="D35" s="337" t="s">
        <v>39570</v>
      </c>
      <c r="E35" s="1673">
        <v>186250.82</v>
      </c>
      <c r="F35" s="81" t="s">
        <v>4</v>
      </c>
    </row>
    <row r="36" spans="1:6" s="1522" customFormat="1" ht="47.25">
      <c r="A36" s="175">
        <v>7</v>
      </c>
      <c r="B36" s="1557" t="s">
        <v>35341</v>
      </c>
      <c r="C36" s="81" t="s">
        <v>35342</v>
      </c>
      <c r="D36" s="337" t="s">
        <v>39570</v>
      </c>
      <c r="E36" s="1673">
        <v>186250.82</v>
      </c>
      <c r="F36" s="81" t="s">
        <v>4</v>
      </c>
    </row>
    <row r="37" spans="1:6" s="1522" customFormat="1" ht="47.25">
      <c r="A37" s="175">
        <v>8</v>
      </c>
      <c r="B37" s="1557" t="s">
        <v>35085</v>
      </c>
      <c r="C37" s="81" t="s">
        <v>35343</v>
      </c>
      <c r="D37" s="337" t="s">
        <v>35333</v>
      </c>
      <c r="E37" s="1673">
        <v>93125.41</v>
      </c>
      <c r="F37" s="81" t="s">
        <v>4</v>
      </c>
    </row>
    <row r="38" spans="1:6" s="1522" customFormat="1" ht="47.25">
      <c r="A38" s="175">
        <v>9</v>
      </c>
      <c r="B38" s="1557" t="s">
        <v>35344</v>
      </c>
      <c r="C38" s="81" t="s">
        <v>35345</v>
      </c>
      <c r="D38" s="337" t="s">
        <v>39570</v>
      </c>
      <c r="E38" s="1673">
        <v>186250.82</v>
      </c>
      <c r="F38" s="81" t="s">
        <v>4</v>
      </c>
    </row>
    <row r="39" spans="1:6" s="1522" customFormat="1" ht="47.25">
      <c r="A39" s="175">
        <v>10</v>
      </c>
      <c r="B39" s="1557" t="s">
        <v>35346</v>
      </c>
      <c r="C39" s="81" t="s">
        <v>35347</v>
      </c>
      <c r="D39" s="337" t="s">
        <v>35333</v>
      </c>
      <c r="E39" s="1673">
        <v>93125.41</v>
      </c>
      <c r="F39" s="81" t="s">
        <v>4</v>
      </c>
    </row>
    <row r="40" spans="1:6" s="1522" customFormat="1" ht="47.25">
      <c r="A40" s="175">
        <v>11</v>
      </c>
      <c r="B40" s="1557" t="s">
        <v>35083</v>
      </c>
      <c r="C40" s="81" t="s">
        <v>35348</v>
      </c>
      <c r="D40" s="337" t="s">
        <v>35333</v>
      </c>
      <c r="E40" s="1673">
        <v>93125.41</v>
      </c>
      <c r="F40" s="81" t="s">
        <v>4</v>
      </c>
    </row>
    <row r="41" spans="1:6" s="1522" customFormat="1" ht="47.25">
      <c r="A41" s="175">
        <v>12</v>
      </c>
      <c r="B41" s="1557" t="s">
        <v>35349</v>
      </c>
      <c r="C41" s="81" t="s">
        <v>35350</v>
      </c>
      <c r="D41" s="337" t="s">
        <v>35333</v>
      </c>
      <c r="E41" s="1673">
        <v>93125.41</v>
      </c>
      <c r="F41" s="81" t="s">
        <v>4</v>
      </c>
    </row>
    <row r="42" spans="1:6" s="1522" customFormat="1" ht="47.25">
      <c r="A42" s="175">
        <v>13</v>
      </c>
      <c r="B42" s="1557" t="s">
        <v>35351</v>
      </c>
      <c r="C42" s="81" t="s">
        <v>35352</v>
      </c>
      <c r="D42" s="337" t="s">
        <v>35333</v>
      </c>
      <c r="E42" s="1673">
        <v>93125.41</v>
      </c>
      <c r="F42" s="81" t="s">
        <v>4</v>
      </c>
    </row>
    <row r="43" spans="1:6" s="1522" customFormat="1" ht="47.25">
      <c r="A43" s="175">
        <v>14</v>
      </c>
      <c r="B43" s="1557" t="s">
        <v>35353</v>
      </c>
      <c r="C43" s="81" t="s">
        <v>35354</v>
      </c>
      <c r="D43" s="337" t="s">
        <v>39570</v>
      </c>
      <c r="E43" s="1673">
        <v>186250.82</v>
      </c>
      <c r="F43" s="81" t="s">
        <v>4</v>
      </c>
    </row>
    <row r="44" spans="1:6" s="1522" customFormat="1" ht="47.25">
      <c r="A44" s="175">
        <v>15</v>
      </c>
      <c r="B44" s="1557" t="s">
        <v>8685</v>
      </c>
      <c r="C44" s="81" t="s">
        <v>35355</v>
      </c>
      <c r="D44" s="337" t="s">
        <v>35333</v>
      </c>
      <c r="E44" s="1673">
        <v>93125.48</v>
      </c>
      <c r="F44" s="81" t="s">
        <v>4</v>
      </c>
    </row>
    <row r="45" spans="1:6" s="1522" customFormat="1" ht="15.75" customHeight="1">
      <c r="A45" s="175"/>
      <c r="B45" s="1502" t="s">
        <v>555</v>
      </c>
      <c r="C45" s="81"/>
      <c r="D45" s="160"/>
      <c r="E45" s="1694"/>
      <c r="F45" s="81"/>
    </row>
    <row r="46" spans="1:6" s="1522" customFormat="1" ht="78.75">
      <c r="A46" s="175">
        <v>16</v>
      </c>
      <c r="B46" s="1403" t="s">
        <v>247</v>
      </c>
      <c r="C46" s="160" t="s">
        <v>35066</v>
      </c>
      <c r="D46" s="160" t="s">
        <v>35067</v>
      </c>
      <c r="E46" s="121">
        <v>600000</v>
      </c>
      <c r="F46" s="160" t="s">
        <v>4</v>
      </c>
    </row>
    <row r="47" spans="1:6" s="1522" customFormat="1" ht="15.75" customHeight="1">
      <c r="A47" s="175"/>
      <c r="B47" s="2189" t="s">
        <v>810</v>
      </c>
      <c r="C47" s="2191"/>
      <c r="D47" s="160"/>
      <c r="E47" s="121"/>
      <c r="F47" s="172"/>
    </row>
    <row r="48" spans="1:6" s="1522" customFormat="1" ht="94.5">
      <c r="A48" s="175">
        <v>17</v>
      </c>
      <c r="B48" s="1403" t="s">
        <v>35068</v>
      </c>
      <c r="C48" s="160" t="s">
        <v>35069</v>
      </c>
      <c r="D48" s="160" t="s">
        <v>35070</v>
      </c>
      <c r="E48" s="121">
        <v>3100000</v>
      </c>
      <c r="F48" s="160" t="s">
        <v>4</v>
      </c>
    </row>
    <row r="49" spans="1:6" s="1522" customFormat="1" ht="63">
      <c r="A49" s="175">
        <v>18</v>
      </c>
      <c r="B49" s="1403" t="s">
        <v>35071</v>
      </c>
      <c r="C49" s="160" t="s">
        <v>35072</v>
      </c>
      <c r="D49" s="160" t="s">
        <v>35073</v>
      </c>
      <c r="E49" s="121">
        <v>200000</v>
      </c>
      <c r="F49" s="160" t="s">
        <v>4</v>
      </c>
    </row>
    <row r="50" spans="1:6" s="1522" customFormat="1" ht="94.5">
      <c r="A50" s="175">
        <v>19</v>
      </c>
      <c r="B50" s="1403" t="s">
        <v>35074</v>
      </c>
      <c r="C50" s="160" t="s">
        <v>35075</v>
      </c>
      <c r="D50" s="160" t="s">
        <v>35076</v>
      </c>
      <c r="E50" s="121">
        <v>2500000</v>
      </c>
      <c r="F50" s="160" t="s">
        <v>4</v>
      </c>
    </row>
    <row r="51" spans="1:6" s="1522" customFormat="1" ht="31.5">
      <c r="A51" s="175">
        <v>20</v>
      </c>
      <c r="B51" s="1403" t="s">
        <v>35077</v>
      </c>
      <c r="C51" s="160" t="s">
        <v>35078</v>
      </c>
      <c r="D51" s="160" t="s">
        <v>35171</v>
      </c>
      <c r="E51" s="121">
        <v>1500000</v>
      </c>
      <c r="F51" s="160" t="s">
        <v>4</v>
      </c>
    </row>
    <row r="52" spans="1:6" s="1522" customFormat="1" ht="94.5">
      <c r="A52" s="175">
        <v>21</v>
      </c>
      <c r="B52" s="1403" t="s">
        <v>8685</v>
      </c>
      <c r="C52" s="160" t="s">
        <v>35079</v>
      </c>
      <c r="D52" s="160" t="s">
        <v>35080</v>
      </c>
      <c r="E52" s="121">
        <v>2500000</v>
      </c>
      <c r="F52" s="160" t="s">
        <v>4</v>
      </c>
    </row>
    <row r="53" spans="1:6" s="1522" customFormat="1" ht="94.5">
      <c r="A53" s="175">
        <v>22</v>
      </c>
      <c r="B53" s="1403" t="s">
        <v>35081</v>
      </c>
      <c r="C53" s="160" t="s">
        <v>35082</v>
      </c>
      <c r="D53" s="160" t="s">
        <v>35080</v>
      </c>
      <c r="E53" s="121">
        <v>2500000</v>
      </c>
      <c r="F53" s="160" t="s">
        <v>4</v>
      </c>
    </row>
    <row r="54" spans="1:6" s="1522" customFormat="1" ht="94.5">
      <c r="A54" s="175">
        <v>23</v>
      </c>
      <c r="B54" s="1403" t="s">
        <v>35083</v>
      </c>
      <c r="C54" s="160" t="s">
        <v>35084</v>
      </c>
      <c r="D54" s="160" t="s">
        <v>35080</v>
      </c>
      <c r="E54" s="121">
        <v>2500000</v>
      </c>
      <c r="F54" s="160" t="s">
        <v>4</v>
      </c>
    </row>
    <row r="55" spans="1:6" s="1522" customFormat="1" ht="94.5">
      <c r="A55" s="175">
        <v>24</v>
      </c>
      <c r="B55" s="1403" t="s">
        <v>35085</v>
      </c>
      <c r="C55" s="160" t="s">
        <v>35086</v>
      </c>
      <c r="D55" s="160" t="s">
        <v>35087</v>
      </c>
      <c r="E55" s="121">
        <v>3700000</v>
      </c>
      <c r="F55" s="160" t="s">
        <v>4</v>
      </c>
    </row>
    <row r="56" spans="1:6" s="1522" customFormat="1" ht="94.5">
      <c r="A56" s="175">
        <v>25</v>
      </c>
      <c r="B56" s="1403" t="s">
        <v>35088</v>
      </c>
      <c r="C56" s="160" t="s">
        <v>35089</v>
      </c>
      <c r="D56" s="160" t="s">
        <v>35090</v>
      </c>
      <c r="E56" s="121">
        <v>2000000</v>
      </c>
      <c r="F56" s="160" t="s">
        <v>4</v>
      </c>
    </row>
    <row r="57" spans="1:6" s="1522" customFormat="1" ht="18" customHeight="1">
      <c r="A57" s="175"/>
      <c r="B57" s="2189" t="s">
        <v>35091</v>
      </c>
      <c r="C57" s="2191"/>
      <c r="D57" s="160"/>
      <c r="E57" s="121"/>
      <c r="F57" s="172"/>
    </row>
    <row r="58" spans="1:6" s="1522" customFormat="1" ht="63">
      <c r="A58" s="175">
        <v>26</v>
      </c>
      <c r="B58" s="1403" t="s">
        <v>35092</v>
      </c>
      <c r="C58" s="160" t="s">
        <v>35093</v>
      </c>
      <c r="D58" s="160" t="s">
        <v>35094</v>
      </c>
      <c r="E58" s="121">
        <v>8700000</v>
      </c>
      <c r="F58" s="160" t="s">
        <v>118</v>
      </c>
    </row>
    <row r="59" spans="1:6" s="1522" customFormat="1" ht="63">
      <c r="A59" s="175">
        <v>27</v>
      </c>
      <c r="B59" s="81" t="s">
        <v>35095</v>
      </c>
      <c r="C59" s="81" t="s">
        <v>35096</v>
      </c>
      <c r="D59" s="81" t="s">
        <v>35097</v>
      </c>
      <c r="E59" s="1673">
        <v>4450000</v>
      </c>
      <c r="F59" s="81" t="s">
        <v>118</v>
      </c>
    </row>
    <row r="60" spans="1:6" s="1522" customFormat="1" ht="15.75" customHeight="1">
      <c r="A60" s="175"/>
      <c r="B60" s="400" t="s">
        <v>662</v>
      </c>
      <c r="C60" s="172"/>
      <c r="D60" s="160"/>
      <c r="E60" s="1329"/>
      <c r="F60" s="160"/>
    </row>
    <row r="61" spans="1:6" s="1522" customFormat="1" ht="47.25">
      <c r="A61" s="175">
        <v>28</v>
      </c>
      <c r="B61" s="1403" t="s">
        <v>35098</v>
      </c>
      <c r="C61" s="160" t="s">
        <v>35099</v>
      </c>
      <c r="D61" s="160" t="s">
        <v>35100</v>
      </c>
      <c r="E61" s="121">
        <v>460000</v>
      </c>
      <c r="F61" s="160" t="s">
        <v>118</v>
      </c>
    </row>
    <row r="62" spans="1:6" s="1522" customFormat="1" ht="47.25">
      <c r="A62" s="175">
        <v>29</v>
      </c>
      <c r="B62" s="1403" t="s">
        <v>35101</v>
      </c>
      <c r="C62" s="160" t="s">
        <v>35102</v>
      </c>
      <c r="D62" s="160" t="s">
        <v>35100</v>
      </c>
      <c r="E62" s="121">
        <v>460000</v>
      </c>
      <c r="F62" s="160" t="s">
        <v>118</v>
      </c>
    </row>
    <row r="63" spans="1:6" s="1522" customFormat="1" ht="31.5">
      <c r="A63" s="175">
        <v>30</v>
      </c>
      <c r="B63" s="1403" t="s">
        <v>35103</v>
      </c>
      <c r="C63" s="160" t="s">
        <v>35104</v>
      </c>
      <c r="D63" s="160" t="s">
        <v>39571</v>
      </c>
      <c r="E63" s="121">
        <v>750000</v>
      </c>
      <c r="F63" s="160" t="s">
        <v>4</v>
      </c>
    </row>
    <row r="64" spans="1:6" s="1522" customFormat="1" ht="31.5">
      <c r="A64" s="175">
        <v>31</v>
      </c>
      <c r="B64" s="1403" t="s">
        <v>35105</v>
      </c>
      <c r="C64" s="160" t="s">
        <v>35106</v>
      </c>
      <c r="D64" s="160" t="s">
        <v>35107</v>
      </c>
      <c r="E64" s="121">
        <v>500000</v>
      </c>
      <c r="F64" s="160" t="s">
        <v>4</v>
      </c>
    </row>
    <row r="65" spans="1:6" s="1522" customFormat="1" ht="31.5">
      <c r="A65" s="175">
        <v>32</v>
      </c>
      <c r="B65" s="1403" t="s">
        <v>35108</v>
      </c>
      <c r="C65" s="160" t="s">
        <v>35109</v>
      </c>
      <c r="D65" s="160" t="s">
        <v>35107</v>
      </c>
      <c r="E65" s="121">
        <v>500000</v>
      </c>
      <c r="F65" s="160" t="s">
        <v>4</v>
      </c>
    </row>
    <row r="66" spans="1:6" s="1522" customFormat="1" ht="21" customHeight="1">
      <c r="A66" s="175"/>
      <c r="B66" s="2189" t="s">
        <v>11025</v>
      </c>
      <c r="C66" s="2191"/>
      <c r="D66" s="160"/>
      <c r="E66" s="121"/>
      <c r="F66" s="160"/>
    </row>
    <row r="67" spans="1:6" s="1522" customFormat="1" ht="78.75">
      <c r="A67" s="175">
        <v>33</v>
      </c>
      <c r="B67" s="1403" t="s">
        <v>19621</v>
      </c>
      <c r="C67" s="160" t="s">
        <v>15051</v>
      </c>
      <c r="D67" s="160" t="s">
        <v>35110</v>
      </c>
      <c r="E67" s="121">
        <v>3400000</v>
      </c>
      <c r="F67" s="160" t="s">
        <v>4</v>
      </c>
    </row>
    <row r="68" spans="1:6" s="1522" customFormat="1" ht="27.75">
      <c r="A68" s="175"/>
      <c r="B68" s="400" t="s">
        <v>15</v>
      </c>
      <c r="C68" s="339"/>
      <c r="D68" s="1528"/>
      <c r="E68" s="1529">
        <f>SUM(E30:E67)</f>
        <v>42182508.269999996</v>
      </c>
      <c r="F68" s="172"/>
    </row>
    <row r="69" spans="1:6" ht="107.25" customHeight="1">
      <c r="A69" s="2143" t="s">
        <v>39556</v>
      </c>
      <c r="B69" s="2143"/>
      <c r="C69" s="2143"/>
      <c r="D69" s="2143" t="s">
        <v>32029</v>
      </c>
      <c r="E69" s="2143"/>
      <c r="F69" s="2143"/>
    </row>
    <row r="70" spans="1:6">
      <c r="A70" s="853"/>
    </row>
    <row r="71" spans="1:6">
      <c r="A71" s="853"/>
    </row>
    <row r="72" spans="1:6">
      <c r="A72" s="853"/>
    </row>
    <row r="73" spans="1:6">
      <c r="A73" s="853"/>
    </row>
    <row r="74" spans="1:6">
      <c r="A74" s="853"/>
    </row>
    <row r="75" spans="1:6">
      <c r="A75" s="853"/>
    </row>
    <row r="76" spans="1:6">
      <c r="A76" s="853"/>
    </row>
    <row r="77" spans="1:6">
      <c r="A77" s="853"/>
    </row>
    <row r="78" spans="1:6">
      <c r="A78" s="853"/>
    </row>
    <row r="79" spans="1:6">
      <c r="A79" s="853"/>
    </row>
    <row r="80" spans="1:6">
      <c r="A80" s="853"/>
    </row>
    <row r="81" spans="1:6" s="1522" customFormat="1" ht="141.75">
      <c r="A81" s="175">
        <v>20</v>
      </c>
      <c r="B81" s="1403" t="s">
        <v>16047</v>
      </c>
      <c r="C81" s="160" t="s">
        <v>35111</v>
      </c>
      <c r="D81" s="160" t="s">
        <v>35269</v>
      </c>
      <c r="E81" s="1207">
        <v>6200000</v>
      </c>
      <c r="F81" s="160" t="s">
        <v>4</v>
      </c>
    </row>
    <row r="82" spans="1:6" s="1522" customFormat="1" ht="31.5">
      <c r="A82" s="169">
        <v>21</v>
      </c>
      <c r="B82" s="1542" t="s">
        <v>35112</v>
      </c>
      <c r="C82" s="214" t="s">
        <v>35113</v>
      </c>
      <c r="D82" s="214" t="s">
        <v>35114</v>
      </c>
      <c r="E82" s="1207">
        <v>17845477</v>
      </c>
      <c r="F82" s="214" t="s">
        <v>4</v>
      </c>
    </row>
    <row r="83" spans="1:6">
      <c r="A83" s="853"/>
      <c r="E83" s="1530">
        <f>SUM(E81:E82)</f>
        <v>24045477</v>
      </c>
    </row>
    <row r="84" spans="1:6">
      <c r="A84" s="853"/>
    </row>
    <row r="85" spans="1:6">
      <c r="A85" s="853"/>
    </row>
    <row r="86" spans="1:6">
      <c r="A86" s="853"/>
      <c r="E86" s="1530">
        <f>E83+E68+E21</f>
        <v>109040875.52</v>
      </c>
    </row>
    <row r="87" spans="1:6">
      <c r="A87" s="853"/>
    </row>
    <row r="88" spans="1:6">
      <c r="A88" s="853"/>
    </row>
    <row r="89" spans="1:6">
      <c r="A89" s="853"/>
    </row>
    <row r="90" spans="1:6">
      <c r="A90" s="853"/>
    </row>
    <row r="91" spans="1:6">
      <c r="A91" s="853"/>
    </row>
  </sheetData>
  <mergeCells count="15">
    <mergeCell ref="A69:C69"/>
    <mergeCell ref="D69:F69"/>
    <mergeCell ref="A25:F25"/>
    <mergeCell ref="A26:F26"/>
    <mergeCell ref="A27:F27"/>
    <mergeCell ref="B47:C47"/>
    <mergeCell ref="B57:C57"/>
    <mergeCell ref="B66:C66"/>
    <mergeCell ref="A22:C22"/>
    <mergeCell ref="D22:F22"/>
    <mergeCell ref="A1:F1"/>
    <mergeCell ref="A2:F2"/>
    <mergeCell ref="A3:F3"/>
    <mergeCell ref="B5:D5"/>
    <mergeCell ref="B12:D12"/>
  </mergeCells>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sheetPr>
    <tabColor theme="5" tint="-0.499984740745262"/>
  </sheetPr>
  <dimension ref="A1:I77"/>
  <sheetViews>
    <sheetView topLeftCell="A71" workbookViewId="0">
      <selection activeCell="E82" sqref="E82"/>
    </sheetView>
  </sheetViews>
  <sheetFormatPr defaultRowHeight="15.75"/>
  <cols>
    <col min="1" max="1" width="7" style="1925" customWidth="1"/>
    <col min="2" max="2" width="22.42578125" style="1921" customWidth="1"/>
    <col min="3" max="3" width="42.7109375" style="1926" customWidth="1"/>
    <col min="4" max="4" width="24.85546875" style="1921" customWidth="1"/>
    <col min="5" max="5" width="17.5703125" style="1928" customWidth="1"/>
    <col min="6" max="6" width="12.140625" style="1928" customWidth="1"/>
    <col min="7" max="7" width="13.7109375" style="1921" customWidth="1"/>
    <col min="8" max="8" width="12.42578125" style="1921" bestFit="1" customWidth="1"/>
    <col min="9" max="9" width="12.7109375" style="1921" bestFit="1" customWidth="1"/>
    <col min="10" max="16384" width="9.140625" style="1921"/>
  </cols>
  <sheetData>
    <row r="1" spans="1:6">
      <c r="A1" s="2547" t="s">
        <v>11134</v>
      </c>
      <c r="B1" s="2547"/>
      <c r="C1" s="2547"/>
      <c r="D1" s="2547"/>
      <c r="E1" s="2547"/>
      <c r="F1" s="2547"/>
    </row>
    <row r="2" spans="1:6">
      <c r="A2" s="2547" t="s">
        <v>43426</v>
      </c>
      <c r="B2" s="2547"/>
      <c r="C2" s="2547"/>
      <c r="D2" s="2547"/>
      <c r="E2" s="2547"/>
      <c r="F2" s="2547"/>
    </row>
    <row r="3" spans="1:6">
      <c r="A3" s="2547" t="s">
        <v>6436</v>
      </c>
      <c r="B3" s="2547"/>
      <c r="C3" s="2547"/>
      <c r="D3" s="2547"/>
      <c r="E3" s="2547"/>
      <c r="F3" s="2547"/>
    </row>
    <row r="4" spans="1:6" ht="21.75" customHeight="1">
      <c r="A4" s="1884" t="s">
        <v>134</v>
      </c>
      <c r="B4" s="1884" t="s">
        <v>135</v>
      </c>
      <c r="C4" s="1883" t="s">
        <v>0</v>
      </c>
      <c r="D4" s="1884" t="s">
        <v>136</v>
      </c>
      <c r="E4" s="1799" t="s">
        <v>4327</v>
      </c>
      <c r="F4" s="1799" t="s">
        <v>1646</v>
      </c>
    </row>
    <row r="5" spans="1:6">
      <c r="A5" s="1905"/>
      <c r="B5" s="2457" t="s">
        <v>139</v>
      </c>
      <c r="C5" s="2457"/>
      <c r="D5" s="2457"/>
      <c r="E5" s="1906"/>
      <c r="F5" s="1174"/>
    </row>
    <row r="6" spans="1:6" ht="31.5">
      <c r="A6" s="1907">
        <v>1</v>
      </c>
      <c r="B6" s="1886" t="s">
        <v>43427</v>
      </c>
      <c r="C6" s="1915" t="s">
        <v>43428</v>
      </c>
      <c r="D6" s="1908" t="s">
        <v>43429</v>
      </c>
      <c r="E6" s="1909">
        <v>3716000</v>
      </c>
      <c r="F6" s="1958" t="s">
        <v>466</v>
      </c>
    </row>
    <row r="7" spans="1:6" ht="47.25">
      <c r="A7" s="1907">
        <v>2</v>
      </c>
      <c r="B7" s="1886" t="s">
        <v>176</v>
      </c>
      <c r="C7" s="1915" t="s">
        <v>43430</v>
      </c>
      <c r="D7" s="1886" t="s">
        <v>14</v>
      </c>
      <c r="E7" s="1909">
        <v>1334800</v>
      </c>
      <c r="F7" s="1958" t="s">
        <v>118</v>
      </c>
    </row>
    <row r="8" spans="1:6" ht="78.75">
      <c r="A8" s="1907">
        <v>3</v>
      </c>
      <c r="B8" s="1886" t="s">
        <v>5</v>
      </c>
      <c r="C8" s="1915" t="s">
        <v>43431</v>
      </c>
      <c r="D8" s="1886" t="s">
        <v>43432</v>
      </c>
      <c r="E8" s="1909">
        <v>1378452.53</v>
      </c>
      <c r="F8" s="1958" t="s">
        <v>466</v>
      </c>
    </row>
    <row r="9" spans="1:6" ht="31.5">
      <c r="A9" s="1907">
        <v>4</v>
      </c>
      <c r="B9" s="1886" t="s">
        <v>7</v>
      </c>
      <c r="C9" s="1915" t="s">
        <v>43433</v>
      </c>
      <c r="D9" s="1886" t="s">
        <v>794</v>
      </c>
      <c r="E9" s="1909">
        <v>46000</v>
      </c>
      <c r="F9" s="1958" t="s">
        <v>466</v>
      </c>
    </row>
    <row r="10" spans="1:6" ht="31.5">
      <c r="A10" s="1907">
        <v>5</v>
      </c>
      <c r="B10" s="1886" t="s">
        <v>10</v>
      </c>
      <c r="C10" s="1915" t="s">
        <v>43434</v>
      </c>
      <c r="D10" s="1886" t="s">
        <v>580</v>
      </c>
      <c r="E10" s="1909">
        <v>68000</v>
      </c>
      <c r="F10" s="1958" t="s">
        <v>466</v>
      </c>
    </row>
    <row r="11" spans="1:6">
      <c r="A11" s="1907"/>
      <c r="B11" s="2457" t="s">
        <v>1308</v>
      </c>
      <c r="C11" s="2457"/>
      <c r="D11" s="1884"/>
      <c r="E11" s="1799"/>
      <c r="F11" s="1799"/>
    </row>
    <row r="12" spans="1:6" ht="63">
      <c r="A12" s="1907">
        <v>6</v>
      </c>
      <c r="B12" s="1853" t="s">
        <v>43435</v>
      </c>
      <c r="C12" s="1885" t="s">
        <v>43436</v>
      </c>
      <c r="D12" s="1853" t="s">
        <v>43437</v>
      </c>
      <c r="E12" s="1893">
        <v>2071226.27</v>
      </c>
      <c r="F12" s="1803" t="s">
        <v>466</v>
      </c>
    </row>
    <row r="13" spans="1:6" ht="47.25">
      <c r="A13" s="1907">
        <v>7</v>
      </c>
      <c r="B13" s="1853" t="s">
        <v>12</v>
      </c>
      <c r="C13" s="1885" t="s">
        <v>43438</v>
      </c>
      <c r="D13" s="1853" t="s">
        <v>43439</v>
      </c>
      <c r="E13" s="1893">
        <v>1200000</v>
      </c>
      <c r="F13" s="1803" t="s">
        <v>466</v>
      </c>
    </row>
    <row r="14" spans="1:6">
      <c r="A14" s="1907"/>
      <c r="B14" s="1884" t="s">
        <v>207</v>
      </c>
      <c r="C14" s="1883"/>
      <c r="D14" s="1884"/>
      <c r="E14" s="1799"/>
      <c r="F14" s="1799"/>
    </row>
    <row r="15" spans="1:6" ht="78.75">
      <c r="A15" s="1907">
        <v>8</v>
      </c>
      <c r="B15" s="1853" t="s">
        <v>475</v>
      </c>
      <c r="C15" s="1885" t="s">
        <v>43440</v>
      </c>
      <c r="D15" s="1853" t="s">
        <v>34494</v>
      </c>
      <c r="E15" s="1893">
        <v>5738993.4500000002</v>
      </c>
      <c r="F15" s="1803" t="s">
        <v>466</v>
      </c>
    </row>
    <row r="16" spans="1:6">
      <c r="A16" s="1907"/>
      <c r="B16" s="1884" t="s">
        <v>593</v>
      </c>
      <c r="C16" s="1883"/>
      <c r="D16" s="1884"/>
      <c r="E16" s="1799"/>
      <c r="F16" s="1799"/>
    </row>
    <row r="17" spans="1:8" ht="47.25">
      <c r="A17" s="1907">
        <v>9</v>
      </c>
      <c r="B17" s="1853" t="s">
        <v>4585</v>
      </c>
      <c r="C17" s="1885" t="s">
        <v>43441</v>
      </c>
      <c r="D17" s="1853" t="s">
        <v>43442</v>
      </c>
      <c r="E17" s="1893">
        <v>15486634.609999999</v>
      </c>
      <c r="F17" s="1803" t="s">
        <v>4</v>
      </c>
    </row>
    <row r="18" spans="1:8" ht="47.25">
      <c r="A18" s="1907">
        <v>10</v>
      </c>
      <c r="B18" s="1853" t="s">
        <v>43443</v>
      </c>
      <c r="C18" s="1885" t="s">
        <v>43444</v>
      </c>
      <c r="D18" s="1853" t="s">
        <v>43442</v>
      </c>
      <c r="E18" s="1893">
        <v>11486634.609999999</v>
      </c>
      <c r="F18" s="1803" t="s">
        <v>4</v>
      </c>
    </row>
    <row r="19" spans="1:8" s="1912" customFormat="1">
      <c r="A19" s="1916"/>
      <c r="B19" s="1917"/>
      <c r="C19" s="1809"/>
      <c r="D19" s="1917"/>
      <c r="E19" s="1957">
        <f>SUM(E6:E18)</f>
        <v>42526741.469999999</v>
      </c>
      <c r="F19" s="1959"/>
      <c r="G19" s="1922"/>
      <c r="H19" s="1923"/>
    </row>
    <row r="20" spans="1:8" s="1912" customFormat="1">
      <c r="A20" s="1916"/>
      <c r="B20" s="1917"/>
      <c r="C20" s="1809"/>
      <c r="D20" s="1917"/>
      <c r="E20" s="1918"/>
      <c r="F20" s="1959"/>
      <c r="G20" s="1922"/>
      <c r="H20" s="1923"/>
    </row>
    <row r="21" spans="1:8" s="1912" customFormat="1">
      <c r="A21" s="1916"/>
      <c r="B21" s="1917"/>
      <c r="C21" s="1809"/>
      <c r="D21" s="1917"/>
      <c r="E21" s="1918"/>
      <c r="F21" s="1959"/>
      <c r="G21" s="1922"/>
      <c r="H21" s="1923"/>
    </row>
    <row r="22" spans="1:8" s="1912" customFormat="1">
      <c r="A22" s="1916"/>
      <c r="B22" s="1917"/>
      <c r="C22" s="1809"/>
      <c r="D22" s="1917"/>
      <c r="E22" s="1918"/>
      <c r="F22" s="1959"/>
      <c r="G22" s="1922"/>
      <c r="H22" s="1923"/>
    </row>
    <row r="23" spans="1:8" s="1912" customFormat="1">
      <c r="A23" s="2547" t="s">
        <v>11134</v>
      </c>
      <c r="B23" s="2547"/>
      <c r="C23" s="2547"/>
      <c r="D23" s="2547"/>
      <c r="E23" s="2547"/>
      <c r="F23" s="2547"/>
      <c r="G23" s="1922"/>
      <c r="H23" s="1923"/>
    </row>
    <row r="24" spans="1:8" s="1912" customFormat="1">
      <c r="A24" s="2547" t="s">
        <v>43426</v>
      </c>
      <c r="B24" s="2547"/>
      <c r="C24" s="2547"/>
      <c r="D24" s="2547"/>
      <c r="E24" s="2547"/>
      <c r="F24" s="2547"/>
      <c r="G24" s="1922"/>
      <c r="H24" s="1923"/>
    </row>
    <row r="25" spans="1:8" s="1912" customFormat="1">
      <c r="A25" s="2547" t="s">
        <v>6436</v>
      </c>
      <c r="B25" s="2547"/>
      <c r="C25" s="2547"/>
      <c r="D25" s="2547"/>
      <c r="E25" s="2547"/>
      <c r="F25" s="2547"/>
      <c r="G25" s="1922"/>
      <c r="H25" s="1923"/>
    </row>
    <row r="26" spans="1:8" s="1912" customFormat="1" ht="31.5">
      <c r="A26" s="1884" t="s">
        <v>134</v>
      </c>
      <c r="B26" s="1884" t="s">
        <v>135</v>
      </c>
      <c r="C26" s="1883" t="s">
        <v>0</v>
      </c>
      <c r="D26" s="1884" t="s">
        <v>136</v>
      </c>
      <c r="E26" s="1799" t="s">
        <v>4327</v>
      </c>
      <c r="F26" s="1799" t="s">
        <v>1646</v>
      </c>
      <c r="G26" s="1922"/>
      <c r="H26" s="1923"/>
    </row>
    <row r="27" spans="1:8" s="1912" customFormat="1" ht="15" customHeight="1">
      <c r="A27" s="1955"/>
      <c r="B27" s="2332" t="s">
        <v>27648</v>
      </c>
      <c r="C27" s="2333"/>
      <c r="D27" s="1955"/>
      <c r="E27" s="1799"/>
      <c r="F27" s="1799"/>
      <c r="G27" s="1922"/>
      <c r="H27" s="1923"/>
    </row>
    <row r="28" spans="1:8" s="1912" customFormat="1" ht="94.5">
      <c r="A28" s="147">
        <v>1</v>
      </c>
      <c r="B28" s="1917" t="s">
        <v>1752</v>
      </c>
      <c r="C28" s="1809" t="s">
        <v>43445</v>
      </c>
      <c r="D28" s="1917" t="s">
        <v>43446</v>
      </c>
      <c r="E28" s="1918">
        <f>8516056.55-1500000</f>
        <v>7016056.5500000007</v>
      </c>
      <c r="F28" s="1959" t="s">
        <v>4</v>
      </c>
      <c r="G28" s="1922"/>
    </row>
    <row r="29" spans="1:8" ht="15" customHeight="1">
      <c r="A29" s="1919"/>
      <c r="B29" s="1884" t="s">
        <v>810</v>
      </c>
      <c r="C29" s="1885"/>
      <c r="D29" s="1853"/>
      <c r="E29" s="1911"/>
      <c r="F29" s="1803"/>
    </row>
    <row r="30" spans="1:8" s="1912" customFormat="1" ht="31.5">
      <c r="A30" s="1917">
        <v>2</v>
      </c>
      <c r="B30" s="1917" t="s">
        <v>43449</v>
      </c>
      <c r="C30" s="1809" t="s">
        <v>43475</v>
      </c>
      <c r="D30" s="1917" t="s">
        <v>827</v>
      </c>
      <c r="E30" s="2061">
        <v>2500000</v>
      </c>
      <c r="F30" s="1959" t="s">
        <v>4</v>
      </c>
    </row>
    <row r="31" spans="1:8" ht="47.25">
      <c r="A31" s="1853">
        <v>3</v>
      </c>
      <c r="B31" s="1853" t="s">
        <v>43450</v>
      </c>
      <c r="C31" s="1809" t="s">
        <v>43476</v>
      </c>
      <c r="D31" s="1853" t="s">
        <v>43451</v>
      </c>
      <c r="E31" s="2061">
        <v>3000000</v>
      </c>
      <c r="F31" s="1803" t="s">
        <v>466</v>
      </c>
    </row>
    <row r="32" spans="1:8" ht="31.5">
      <c r="A32" s="1917">
        <f>A31+1</f>
        <v>4</v>
      </c>
      <c r="B32" s="1853" t="s">
        <v>12701</v>
      </c>
      <c r="C32" s="1809" t="s">
        <v>43477</v>
      </c>
      <c r="D32" s="1853" t="s">
        <v>43452</v>
      </c>
      <c r="E32" s="2061">
        <v>625000</v>
      </c>
      <c r="F32" s="1803" t="s">
        <v>4</v>
      </c>
    </row>
    <row r="33" spans="1:6" ht="31.5">
      <c r="A33" s="1917">
        <f t="shared" ref="A33:A48" si="0">A32+1</f>
        <v>5</v>
      </c>
      <c r="B33" s="1853" t="s">
        <v>43449</v>
      </c>
      <c r="C33" s="1809" t="s">
        <v>43478</v>
      </c>
      <c r="D33" s="1853" t="s">
        <v>43452</v>
      </c>
      <c r="E33" s="2061">
        <v>625000</v>
      </c>
      <c r="F33" s="1803" t="s">
        <v>4</v>
      </c>
    </row>
    <row r="34" spans="1:6" ht="31.5">
      <c r="A34" s="1917">
        <f t="shared" si="0"/>
        <v>6</v>
      </c>
      <c r="B34" s="1853" t="s">
        <v>43453</v>
      </c>
      <c r="C34" s="1809" t="s">
        <v>43479</v>
      </c>
      <c r="D34" s="1853" t="s">
        <v>43452</v>
      </c>
      <c r="E34" s="2061">
        <v>625000</v>
      </c>
      <c r="F34" s="1803" t="s">
        <v>4</v>
      </c>
    </row>
    <row r="35" spans="1:6" ht="31.5">
      <c r="A35" s="1917">
        <f t="shared" si="0"/>
        <v>7</v>
      </c>
      <c r="B35" s="1853" t="s">
        <v>43454</v>
      </c>
      <c r="C35" s="1809" t="s">
        <v>43480</v>
      </c>
      <c r="D35" s="1853" t="s">
        <v>43452</v>
      </c>
      <c r="E35" s="2061">
        <v>625000</v>
      </c>
      <c r="F35" s="1803" t="s">
        <v>4</v>
      </c>
    </row>
    <row r="36" spans="1:6" ht="31.5">
      <c r="A36" s="1917">
        <f t="shared" si="0"/>
        <v>8</v>
      </c>
      <c r="B36" s="1853" t="s">
        <v>43455</v>
      </c>
      <c r="C36" s="1809" t="s">
        <v>43481</v>
      </c>
      <c r="D36" s="1853" t="s">
        <v>43452</v>
      </c>
      <c r="E36" s="2061">
        <v>625000</v>
      </c>
      <c r="F36" s="1803" t="s">
        <v>4</v>
      </c>
    </row>
    <row r="37" spans="1:6" ht="31.5">
      <c r="A37" s="1917">
        <f t="shared" si="0"/>
        <v>9</v>
      </c>
      <c r="B37" s="1853" t="s">
        <v>43456</v>
      </c>
      <c r="C37" s="1809" t="s">
        <v>43482</v>
      </c>
      <c r="D37" s="1853" t="s">
        <v>43452</v>
      </c>
      <c r="E37" s="2061">
        <v>625000</v>
      </c>
      <c r="F37" s="1803" t="s">
        <v>4</v>
      </c>
    </row>
    <row r="38" spans="1:6" ht="31.5">
      <c r="A38" s="1917">
        <f t="shared" si="0"/>
        <v>10</v>
      </c>
      <c r="B38" s="1853" t="s">
        <v>43457</v>
      </c>
      <c r="C38" s="1809" t="s">
        <v>43483</v>
      </c>
      <c r="D38" s="1853" t="s">
        <v>43452</v>
      </c>
      <c r="E38" s="2061">
        <v>625000</v>
      </c>
      <c r="F38" s="1803" t="s">
        <v>4</v>
      </c>
    </row>
    <row r="39" spans="1:6" ht="47.25">
      <c r="A39" s="1917">
        <f t="shared" si="0"/>
        <v>11</v>
      </c>
      <c r="B39" s="1853" t="s">
        <v>43450</v>
      </c>
      <c r="C39" s="1809" t="s">
        <v>43484</v>
      </c>
      <c r="D39" s="1853" t="s">
        <v>43458</v>
      </c>
      <c r="E39" s="2061">
        <v>625000</v>
      </c>
      <c r="F39" s="1803" t="s">
        <v>4</v>
      </c>
    </row>
    <row r="40" spans="1:6" ht="19.5" customHeight="1">
      <c r="A40" s="1917"/>
      <c r="B40" s="2332" t="s">
        <v>535</v>
      </c>
      <c r="C40" s="2333"/>
      <c r="D40" s="1884"/>
      <c r="E40" s="2130"/>
      <c r="F40" s="1799"/>
    </row>
    <row r="41" spans="1:6" s="1912" customFormat="1" ht="303" customHeight="1">
      <c r="A41" s="1917">
        <v>12</v>
      </c>
      <c r="B41" s="1917" t="s">
        <v>33195</v>
      </c>
      <c r="C41" s="1809" t="s">
        <v>43485</v>
      </c>
      <c r="D41" s="1937" t="s">
        <v>43498</v>
      </c>
      <c r="E41" s="2061">
        <v>10000000</v>
      </c>
      <c r="F41" s="1959" t="s">
        <v>4</v>
      </c>
    </row>
    <row r="42" spans="1:6">
      <c r="A42" s="1917"/>
      <c r="B42" s="1884" t="s">
        <v>555</v>
      </c>
      <c r="C42" s="1883"/>
      <c r="D42" s="1884"/>
      <c r="E42" s="2130"/>
      <c r="F42" s="1799"/>
    </row>
    <row r="43" spans="1:6" ht="78.75">
      <c r="A43" s="1917">
        <v>13</v>
      </c>
      <c r="B43" s="1853" t="s">
        <v>43459</v>
      </c>
      <c r="C43" s="1885" t="s">
        <v>43486</v>
      </c>
      <c r="D43" s="1853" t="s">
        <v>43460</v>
      </c>
      <c r="E43" s="2061">
        <v>2180817.5099999998</v>
      </c>
      <c r="F43" s="1803" t="s">
        <v>583</v>
      </c>
    </row>
    <row r="44" spans="1:6">
      <c r="A44" s="1917"/>
      <c r="B44" s="1884" t="s">
        <v>662</v>
      </c>
      <c r="C44" s="1883"/>
      <c r="D44" s="1884"/>
      <c r="E44" s="2130"/>
      <c r="F44" s="1799"/>
    </row>
    <row r="45" spans="1:6" s="1912" customFormat="1" ht="141.75">
      <c r="A45" s="1917">
        <v>14</v>
      </c>
      <c r="B45" s="1917" t="s">
        <v>43468</v>
      </c>
      <c r="C45" s="1809" t="s">
        <v>43487</v>
      </c>
      <c r="D45" s="1917" t="s">
        <v>43499</v>
      </c>
      <c r="E45" s="2061">
        <v>5000000</v>
      </c>
      <c r="F45" s="1959" t="s">
        <v>4</v>
      </c>
    </row>
    <row r="46" spans="1:6">
      <c r="A46" s="1917"/>
      <c r="B46" s="1884" t="s">
        <v>43469</v>
      </c>
      <c r="C46" s="1883"/>
      <c r="D46" s="1884"/>
      <c r="E46" s="1799"/>
      <c r="F46" s="1799"/>
    </row>
    <row r="47" spans="1:6" ht="31.5">
      <c r="A47" s="1917">
        <v>15</v>
      </c>
      <c r="B47" s="1853" t="s">
        <v>43453</v>
      </c>
      <c r="C47" s="1885" t="s">
        <v>43488</v>
      </c>
      <c r="D47" s="84" t="s">
        <v>43470</v>
      </c>
      <c r="E47" s="1893">
        <v>1090408.5</v>
      </c>
      <c r="F47" s="1803" t="s">
        <v>4</v>
      </c>
    </row>
    <row r="48" spans="1:6" ht="31.5">
      <c r="A48" s="1917">
        <f t="shared" si="0"/>
        <v>16</v>
      </c>
      <c r="B48" s="1853" t="s">
        <v>43454</v>
      </c>
      <c r="C48" s="1885" t="s">
        <v>43490</v>
      </c>
      <c r="D48" s="84" t="s">
        <v>43470</v>
      </c>
      <c r="E48" s="1893">
        <v>1090408.5</v>
      </c>
      <c r="F48" s="1803" t="s">
        <v>4</v>
      </c>
    </row>
    <row r="49" spans="1:9">
      <c r="A49" s="1919"/>
      <c r="B49" s="1884" t="s">
        <v>2090</v>
      </c>
      <c r="C49" s="1885"/>
      <c r="D49" s="1885"/>
      <c r="E49" s="1929">
        <f>SUM(E28:E48)</f>
        <v>36877691.060000002</v>
      </c>
      <c r="F49" s="1958"/>
      <c r="H49" s="1924"/>
    </row>
    <row r="50" spans="1:9" s="1913" customFormat="1" ht="97.5" customHeight="1">
      <c r="A50" s="2143" t="s">
        <v>1391</v>
      </c>
      <c r="B50" s="2143"/>
      <c r="C50" s="2143"/>
      <c r="D50" s="2143" t="s">
        <v>1392</v>
      </c>
      <c r="E50" s="2143"/>
      <c r="F50" s="2143"/>
      <c r="G50" s="1912"/>
      <c r="I50" s="1914"/>
    </row>
    <row r="60" spans="1:9">
      <c r="E60" s="1927"/>
    </row>
    <row r="61" spans="1:9">
      <c r="E61" s="1927"/>
    </row>
    <row r="66" spans="1:6" ht="31.5">
      <c r="A66" s="1920">
        <v>12</v>
      </c>
      <c r="B66" s="1910" t="s">
        <v>43447</v>
      </c>
      <c r="C66" s="1817" t="s">
        <v>43448</v>
      </c>
      <c r="D66" s="1910" t="s">
        <v>880</v>
      </c>
      <c r="E66" s="1858">
        <v>5000000</v>
      </c>
      <c r="F66" s="1826" t="s">
        <v>4</v>
      </c>
    </row>
    <row r="67" spans="1:6">
      <c r="A67" s="1919"/>
      <c r="B67" s="1884" t="s">
        <v>1418</v>
      </c>
      <c r="C67" s="1883"/>
      <c r="D67" s="1884"/>
      <c r="E67" s="1799"/>
      <c r="F67" s="1799"/>
    </row>
    <row r="68" spans="1:6" ht="113.25">
      <c r="A68" s="1920">
        <v>31</v>
      </c>
      <c r="B68" s="1910" t="s">
        <v>43471</v>
      </c>
      <c r="C68" s="1817" t="s">
        <v>43472</v>
      </c>
      <c r="D68" s="1817" t="s">
        <v>43489</v>
      </c>
      <c r="E68" s="1858">
        <v>7000000</v>
      </c>
      <c r="F68" s="1826" t="s">
        <v>4</v>
      </c>
    </row>
    <row r="69" spans="1:6" ht="63">
      <c r="A69" s="1920">
        <v>25</v>
      </c>
      <c r="B69" s="1910" t="s">
        <v>43473</v>
      </c>
      <c r="C69" s="1817" t="s">
        <v>43461</v>
      </c>
      <c r="D69" s="1910" t="s">
        <v>43474</v>
      </c>
      <c r="E69" s="1858">
        <v>5878814.3300000001</v>
      </c>
      <c r="F69" s="1826" t="s">
        <v>4</v>
      </c>
    </row>
    <row r="70" spans="1:6" ht="63">
      <c r="A70" s="1920">
        <f>1+A69</f>
        <v>26</v>
      </c>
      <c r="B70" s="1910" t="s">
        <v>43462</v>
      </c>
      <c r="C70" s="1817" t="s">
        <v>43463</v>
      </c>
      <c r="D70" s="1910" t="s">
        <v>43464</v>
      </c>
      <c r="E70" s="1858">
        <v>5878814.3300000001</v>
      </c>
      <c r="F70" s="1826" t="s">
        <v>4</v>
      </c>
    </row>
    <row r="71" spans="1:6" ht="63">
      <c r="A71" s="1920">
        <f>1+A70</f>
        <v>27</v>
      </c>
      <c r="B71" s="1910" t="s">
        <v>43465</v>
      </c>
      <c r="C71" s="1817" t="s">
        <v>43466</v>
      </c>
      <c r="D71" s="1910" t="s">
        <v>43467</v>
      </c>
      <c r="E71" s="1858">
        <v>5878814.3300000001</v>
      </c>
      <c r="F71" s="1826" t="s">
        <v>4</v>
      </c>
    </row>
    <row r="72" spans="1:6">
      <c r="E72" s="1927">
        <f>SUM(E66:E71)</f>
        <v>29636442.989999995</v>
      </c>
    </row>
    <row r="77" spans="1:6">
      <c r="E77" s="1927">
        <f>E72+E49+E19</f>
        <v>109040875.52</v>
      </c>
    </row>
  </sheetData>
  <mergeCells count="12">
    <mergeCell ref="A50:C50"/>
    <mergeCell ref="D50:F50"/>
    <mergeCell ref="A23:F23"/>
    <mergeCell ref="A24:F24"/>
    <mergeCell ref="A25:F25"/>
    <mergeCell ref="B40:C40"/>
    <mergeCell ref="B27:C27"/>
    <mergeCell ref="A1:F1"/>
    <mergeCell ref="A2:F2"/>
    <mergeCell ref="A3:F3"/>
    <mergeCell ref="B5:D5"/>
    <mergeCell ref="B11:C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theme="5" tint="-0.499984740745262"/>
  </sheetPr>
  <dimension ref="A1:F53"/>
  <sheetViews>
    <sheetView topLeftCell="A52" zoomScale="106" zoomScaleNormal="106" workbookViewId="0">
      <selection activeCell="C7" sqref="C7"/>
    </sheetView>
  </sheetViews>
  <sheetFormatPr defaultRowHeight="15.75"/>
  <cols>
    <col min="1" max="1" width="7.42578125" style="132" customWidth="1"/>
    <col min="2" max="2" width="13.42578125" style="132" customWidth="1"/>
    <col min="3" max="3" width="43.140625" style="132" customWidth="1"/>
    <col min="4" max="4" width="26.42578125" style="132" customWidth="1"/>
    <col min="5" max="5" width="20" style="139" customWidth="1"/>
    <col min="6" max="6" width="10.28515625" style="132" customWidth="1"/>
    <col min="7" max="10" width="9.140625" style="132"/>
    <col min="11" max="11" width="31.85546875" style="132" customWidth="1"/>
    <col min="12" max="16384" width="9.140625" style="132"/>
  </cols>
  <sheetData>
    <row r="1" spans="1:6" s="144" customFormat="1">
      <c r="A1" s="2149" t="s">
        <v>133</v>
      </c>
      <c r="B1" s="2149"/>
      <c r="C1" s="2149"/>
      <c r="D1" s="2149"/>
      <c r="E1" s="2149"/>
      <c r="F1" s="2149"/>
    </row>
    <row r="2" spans="1:6" s="144" customFormat="1">
      <c r="A2" s="2149" t="s">
        <v>1284</v>
      </c>
      <c r="B2" s="2149"/>
      <c r="C2" s="2149"/>
      <c r="D2" s="2149"/>
      <c r="E2" s="2149"/>
      <c r="F2" s="2149"/>
    </row>
    <row r="3" spans="1:6" s="144" customFormat="1">
      <c r="A3" s="2149" t="s">
        <v>140</v>
      </c>
      <c r="B3" s="2149"/>
      <c r="C3" s="2149"/>
      <c r="D3" s="2149"/>
      <c r="E3" s="2149"/>
      <c r="F3" s="2149"/>
    </row>
    <row r="4" spans="1:6" s="10" customFormat="1" ht="18" customHeight="1">
      <c r="A4" s="113" t="s">
        <v>134</v>
      </c>
      <c r="B4" s="112" t="s">
        <v>135</v>
      </c>
      <c r="C4" s="112" t="s">
        <v>0</v>
      </c>
      <c r="D4" s="112" t="s">
        <v>136</v>
      </c>
      <c r="E4" s="39" t="s">
        <v>137</v>
      </c>
      <c r="F4" s="112" t="s">
        <v>138</v>
      </c>
    </row>
    <row r="5" spans="1:6" s="10" customFormat="1">
      <c r="A5" s="43"/>
      <c r="B5" s="2154" t="s">
        <v>205</v>
      </c>
      <c r="C5" s="2154"/>
      <c r="D5" s="129"/>
      <c r="E5" s="42"/>
      <c r="F5" s="129"/>
    </row>
    <row r="6" spans="1:6" ht="99" customHeight="1">
      <c r="A6" s="70">
        <v>1</v>
      </c>
      <c r="B6" s="60" t="s">
        <v>5</v>
      </c>
      <c r="C6" s="60" t="s">
        <v>1232</v>
      </c>
      <c r="D6" s="107" t="s">
        <v>3549</v>
      </c>
      <c r="E6" s="106">
        <v>1892452</v>
      </c>
      <c r="F6" s="60" t="s">
        <v>118</v>
      </c>
    </row>
    <row r="7" spans="1:6" ht="51" customHeight="1">
      <c r="A7" s="70">
        <v>2</v>
      </c>
      <c r="B7" s="60" t="s">
        <v>1285</v>
      </c>
      <c r="C7" s="60" t="s">
        <v>1286</v>
      </c>
      <c r="D7" s="60" t="s">
        <v>1233</v>
      </c>
      <c r="E7" s="106">
        <v>3550000</v>
      </c>
      <c r="F7" s="60" t="s">
        <v>118</v>
      </c>
    </row>
    <row r="8" spans="1:6" ht="39.75" customHeight="1">
      <c r="A8" s="70">
        <v>3</v>
      </c>
      <c r="B8" s="60" t="s">
        <v>7</v>
      </c>
      <c r="C8" s="60" t="s">
        <v>3142</v>
      </c>
      <c r="D8" s="60" t="s">
        <v>794</v>
      </c>
      <c r="E8" s="106">
        <v>100000</v>
      </c>
      <c r="F8" s="60" t="s">
        <v>118</v>
      </c>
    </row>
    <row r="9" spans="1:6" ht="64.5" customHeight="1">
      <c r="A9" s="70">
        <v>4</v>
      </c>
      <c r="B9" s="60" t="s">
        <v>12</v>
      </c>
      <c r="C9" s="60" t="s">
        <v>3140</v>
      </c>
      <c r="D9" s="60" t="s">
        <v>3550</v>
      </c>
      <c r="E9" s="106">
        <v>1000000</v>
      </c>
      <c r="F9" s="60" t="s">
        <v>118</v>
      </c>
    </row>
    <row r="10" spans="1:6" ht="21.75" customHeight="1">
      <c r="A10" s="70"/>
      <c r="B10" s="2158" t="s">
        <v>142</v>
      </c>
      <c r="C10" s="2158"/>
      <c r="D10" s="2158"/>
      <c r="E10" s="191"/>
      <c r="F10" s="60"/>
    </row>
    <row r="11" spans="1:6" ht="68.25" customHeight="1">
      <c r="A11" s="70">
        <v>5</v>
      </c>
      <c r="B11" s="60" t="s">
        <v>5</v>
      </c>
      <c r="C11" s="60" t="s">
        <v>1234</v>
      </c>
      <c r="D11" s="107" t="s">
        <v>3551</v>
      </c>
      <c r="E11" s="191">
        <v>1061226</v>
      </c>
      <c r="F11" s="60" t="s">
        <v>118</v>
      </c>
    </row>
    <row r="12" spans="1:6" ht="48.75" customHeight="1">
      <c r="A12" s="70">
        <v>6</v>
      </c>
      <c r="B12" s="60" t="s">
        <v>176</v>
      </c>
      <c r="C12" s="60" t="s">
        <v>1287</v>
      </c>
      <c r="D12" s="107" t="s">
        <v>1235</v>
      </c>
      <c r="E12" s="191">
        <v>710000</v>
      </c>
      <c r="F12" s="60" t="s">
        <v>118</v>
      </c>
    </row>
    <row r="13" spans="1:6" ht="67.5" customHeight="1">
      <c r="A13" s="70">
        <v>7</v>
      </c>
      <c r="B13" s="60" t="s">
        <v>3552</v>
      </c>
      <c r="C13" s="60" t="s">
        <v>3141</v>
      </c>
      <c r="D13" s="107" t="s">
        <v>1236</v>
      </c>
      <c r="E13" s="191">
        <v>1500000</v>
      </c>
      <c r="F13" s="60" t="s">
        <v>118</v>
      </c>
    </row>
    <row r="14" spans="1:6" ht="16.5" customHeight="1">
      <c r="A14" s="70"/>
      <c r="B14" s="2155" t="s">
        <v>146</v>
      </c>
      <c r="C14" s="2155"/>
      <c r="D14" s="107"/>
      <c r="E14" s="191"/>
      <c r="F14" s="60"/>
    </row>
    <row r="15" spans="1:6" ht="114" customHeight="1">
      <c r="A15" s="70">
        <v>8</v>
      </c>
      <c r="B15" s="60" t="s">
        <v>1237</v>
      </c>
      <c r="C15" s="60" t="s">
        <v>3556</v>
      </c>
      <c r="D15" s="60" t="s">
        <v>1238</v>
      </c>
      <c r="E15" s="191">
        <v>13000000</v>
      </c>
      <c r="F15" s="60" t="s">
        <v>118</v>
      </c>
    </row>
    <row r="16" spans="1:6" ht="66.75" customHeight="1">
      <c r="A16" s="70">
        <v>9</v>
      </c>
      <c r="B16" s="60" t="s">
        <v>1239</v>
      </c>
      <c r="C16" s="60" t="s">
        <v>3557</v>
      </c>
      <c r="D16" s="107" t="s">
        <v>1240</v>
      </c>
      <c r="E16" s="191">
        <v>100000</v>
      </c>
      <c r="F16" s="60" t="s">
        <v>118</v>
      </c>
    </row>
    <row r="17" spans="1:6" ht="67.5" customHeight="1">
      <c r="A17" s="70">
        <v>10</v>
      </c>
      <c r="B17" s="60" t="s">
        <v>1241</v>
      </c>
      <c r="C17" s="60" t="s">
        <v>3558</v>
      </c>
      <c r="D17" s="107" t="s">
        <v>3553</v>
      </c>
      <c r="E17" s="191">
        <v>500000</v>
      </c>
      <c r="F17" s="60" t="s">
        <v>118</v>
      </c>
    </row>
    <row r="18" spans="1:6" ht="119.25" customHeight="1">
      <c r="A18" s="70">
        <v>11</v>
      </c>
      <c r="B18" s="60" t="s">
        <v>1242</v>
      </c>
      <c r="C18" s="60" t="s">
        <v>3559</v>
      </c>
      <c r="D18" s="60" t="s">
        <v>1238</v>
      </c>
      <c r="E18" s="191">
        <v>15000000</v>
      </c>
      <c r="F18" s="60" t="s">
        <v>118</v>
      </c>
    </row>
    <row r="19" spans="1:6" ht="49.5" customHeight="1">
      <c r="A19" s="70">
        <v>12</v>
      </c>
      <c r="B19" s="60" t="s">
        <v>1243</v>
      </c>
      <c r="C19" s="60" t="s">
        <v>1288</v>
      </c>
      <c r="D19" s="60" t="s">
        <v>1244</v>
      </c>
      <c r="E19" s="106">
        <v>1000000</v>
      </c>
      <c r="F19" s="60" t="s">
        <v>4</v>
      </c>
    </row>
    <row r="20" spans="1:6" ht="62.25" customHeight="1">
      <c r="A20" s="70">
        <v>13</v>
      </c>
      <c r="B20" s="60" t="s">
        <v>1245</v>
      </c>
      <c r="C20" s="60" t="s">
        <v>1289</v>
      </c>
      <c r="D20" s="60" t="s">
        <v>1246</v>
      </c>
      <c r="E20" s="106">
        <v>2100000</v>
      </c>
      <c r="F20" s="60" t="s">
        <v>4</v>
      </c>
    </row>
    <row r="21" spans="1:6" ht="47.25">
      <c r="A21" s="70">
        <v>14</v>
      </c>
      <c r="B21" s="60" t="s">
        <v>1247</v>
      </c>
      <c r="C21" s="60" t="s">
        <v>1290</v>
      </c>
      <c r="D21" s="60" t="s">
        <v>1246</v>
      </c>
      <c r="E21" s="106">
        <v>2100000</v>
      </c>
      <c r="F21" s="60" t="s">
        <v>4</v>
      </c>
    </row>
    <row r="22" spans="1:6" ht="68.25" customHeight="1">
      <c r="A22" s="70">
        <v>15</v>
      </c>
      <c r="B22" s="60" t="s">
        <v>1248</v>
      </c>
      <c r="C22" s="60" t="s">
        <v>1291</v>
      </c>
      <c r="D22" s="60" t="s">
        <v>3554</v>
      </c>
      <c r="E22" s="106">
        <v>500000</v>
      </c>
      <c r="F22" s="60" t="s">
        <v>118</v>
      </c>
    </row>
    <row r="23" spans="1:6" ht="46.5" customHeight="1">
      <c r="A23" s="70">
        <v>16</v>
      </c>
      <c r="B23" s="60" t="s">
        <v>1249</v>
      </c>
      <c r="C23" s="60" t="s">
        <v>1292</v>
      </c>
      <c r="D23" s="60" t="s">
        <v>1250</v>
      </c>
      <c r="E23" s="106">
        <v>500000</v>
      </c>
      <c r="F23" s="60" t="s">
        <v>4</v>
      </c>
    </row>
    <row r="24" spans="1:6" ht="47.25">
      <c r="A24" s="70">
        <v>17</v>
      </c>
      <c r="B24" s="60" t="s">
        <v>1251</v>
      </c>
      <c r="C24" s="60" t="s">
        <v>1293</v>
      </c>
      <c r="D24" s="60" t="s">
        <v>1246</v>
      </c>
      <c r="E24" s="106">
        <v>2100000</v>
      </c>
      <c r="F24" s="60" t="s">
        <v>4</v>
      </c>
    </row>
    <row r="25" spans="1:6" ht="48" customHeight="1">
      <c r="A25" s="70">
        <v>18</v>
      </c>
      <c r="B25" s="60" t="s">
        <v>1252</v>
      </c>
      <c r="C25" s="60" t="s">
        <v>1294</v>
      </c>
      <c r="D25" s="60" t="s">
        <v>1246</v>
      </c>
      <c r="E25" s="106">
        <v>2100000</v>
      </c>
      <c r="F25" s="60" t="s">
        <v>4</v>
      </c>
    </row>
    <row r="26" spans="1:6" ht="54" customHeight="1">
      <c r="A26" s="70">
        <v>19</v>
      </c>
      <c r="B26" s="60" t="s">
        <v>1237</v>
      </c>
      <c r="C26" s="60" t="s">
        <v>1295</v>
      </c>
      <c r="D26" s="60" t="s">
        <v>1253</v>
      </c>
      <c r="E26" s="106">
        <v>1400000</v>
      </c>
      <c r="F26" s="60" t="s">
        <v>4</v>
      </c>
    </row>
    <row r="27" spans="1:6" ht="49.5" customHeight="1">
      <c r="A27" s="70">
        <v>20</v>
      </c>
      <c r="B27" s="60" t="s">
        <v>1237</v>
      </c>
      <c r="C27" s="60" t="s">
        <v>1296</v>
      </c>
      <c r="D27" s="60" t="s">
        <v>1254</v>
      </c>
      <c r="E27" s="106">
        <v>600000</v>
      </c>
      <c r="F27" s="60" t="s">
        <v>4</v>
      </c>
    </row>
    <row r="28" spans="1:6" ht="45.75" customHeight="1">
      <c r="A28" s="70">
        <v>21</v>
      </c>
      <c r="B28" s="60" t="s">
        <v>1242</v>
      </c>
      <c r="C28" s="60" t="s">
        <v>1297</v>
      </c>
      <c r="D28" s="60" t="s">
        <v>1255</v>
      </c>
      <c r="E28" s="106">
        <v>798795</v>
      </c>
      <c r="F28" s="60" t="s">
        <v>4</v>
      </c>
    </row>
    <row r="29" spans="1:6" ht="48" customHeight="1">
      <c r="A29" s="70">
        <v>22</v>
      </c>
      <c r="B29" s="60" t="s">
        <v>1237</v>
      </c>
      <c r="C29" s="60" t="s">
        <v>1298</v>
      </c>
      <c r="D29" s="60" t="s">
        <v>1256</v>
      </c>
      <c r="E29" s="106">
        <v>1050000</v>
      </c>
      <c r="F29" s="60" t="s">
        <v>4</v>
      </c>
    </row>
    <row r="30" spans="1:6" ht="16.5" customHeight="1">
      <c r="A30" s="70"/>
      <c r="B30" s="2163" t="s">
        <v>147</v>
      </c>
      <c r="C30" s="2163"/>
      <c r="D30" s="60"/>
      <c r="E30" s="106"/>
      <c r="F30" s="60"/>
    </row>
    <row r="31" spans="1:6" ht="74.25" customHeight="1">
      <c r="A31" s="70">
        <v>23</v>
      </c>
      <c r="B31" s="60" t="s">
        <v>1259</v>
      </c>
      <c r="C31" s="60" t="s">
        <v>3143</v>
      </c>
      <c r="D31" s="60" t="s">
        <v>1260</v>
      </c>
      <c r="E31" s="106">
        <v>800000</v>
      </c>
      <c r="F31" s="60" t="s">
        <v>4</v>
      </c>
    </row>
    <row r="32" spans="1:6" ht="74.25" customHeight="1">
      <c r="A32" s="70">
        <v>24</v>
      </c>
      <c r="B32" s="60" t="s">
        <v>1257</v>
      </c>
      <c r="C32" s="60" t="s">
        <v>3144</v>
      </c>
      <c r="D32" s="60" t="s">
        <v>1258</v>
      </c>
      <c r="E32" s="106">
        <v>500000</v>
      </c>
      <c r="F32" s="60" t="s">
        <v>118</v>
      </c>
    </row>
    <row r="33" spans="1:6" ht="88.5" customHeight="1">
      <c r="A33" s="70">
        <v>25</v>
      </c>
      <c r="B33" s="60" t="s">
        <v>1261</v>
      </c>
      <c r="C33" s="60" t="s">
        <v>3145</v>
      </c>
      <c r="D33" s="60" t="s">
        <v>1262</v>
      </c>
      <c r="E33" s="106">
        <v>2000000</v>
      </c>
      <c r="F33" s="60" t="s">
        <v>4</v>
      </c>
    </row>
    <row r="34" spans="1:6" ht="50.25" customHeight="1">
      <c r="A34" s="70">
        <v>26</v>
      </c>
      <c r="B34" s="60" t="s">
        <v>1263</v>
      </c>
      <c r="C34" s="60" t="s">
        <v>3146</v>
      </c>
      <c r="D34" s="60" t="s">
        <v>1264</v>
      </c>
      <c r="E34" s="106">
        <v>2100000</v>
      </c>
      <c r="F34" s="60" t="s">
        <v>4</v>
      </c>
    </row>
    <row r="35" spans="1:6" ht="48" customHeight="1">
      <c r="A35" s="70">
        <v>27</v>
      </c>
      <c r="B35" s="60" t="s">
        <v>1265</v>
      </c>
      <c r="C35" s="60" t="s">
        <v>3560</v>
      </c>
      <c r="D35" s="60" t="s">
        <v>1264</v>
      </c>
      <c r="E35" s="106">
        <v>2100000</v>
      </c>
      <c r="F35" s="60" t="s">
        <v>4</v>
      </c>
    </row>
    <row r="36" spans="1:6" ht="17.25" customHeight="1">
      <c r="A36" s="70"/>
      <c r="B36" s="2155" t="s">
        <v>145</v>
      </c>
      <c r="C36" s="2155"/>
      <c r="D36" s="60"/>
      <c r="E36" s="106"/>
      <c r="F36" s="60"/>
    </row>
    <row r="37" spans="1:6" ht="54.75" customHeight="1">
      <c r="A37" s="70">
        <v>28</v>
      </c>
      <c r="B37" s="60" t="s">
        <v>1266</v>
      </c>
      <c r="C37" s="60" t="s">
        <v>3149</v>
      </c>
      <c r="D37" s="107" t="s">
        <v>1267</v>
      </c>
      <c r="E37" s="106">
        <v>16789409.07</v>
      </c>
      <c r="F37" s="60" t="s">
        <v>118</v>
      </c>
    </row>
    <row r="38" spans="1:6" ht="54.75" customHeight="1">
      <c r="A38" s="70">
        <v>29</v>
      </c>
      <c r="B38" s="60" t="s">
        <v>1268</v>
      </c>
      <c r="C38" s="60" t="s">
        <v>3147</v>
      </c>
      <c r="D38" s="107" t="s">
        <v>1269</v>
      </c>
      <c r="E38" s="106">
        <v>10000000</v>
      </c>
      <c r="F38" s="60" t="s">
        <v>118</v>
      </c>
    </row>
    <row r="39" spans="1:6" ht="54" customHeight="1">
      <c r="A39" s="70">
        <v>30</v>
      </c>
      <c r="B39" s="60" t="s">
        <v>1270</v>
      </c>
      <c r="C39" s="60" t="s">
        <v>3148</v>
      </c>
      <c r="D39" s="107" t="s">
        <v>1271</v>
      </c>
      <c r="E39" s="106">
        <v>1000000</v>
      </c>
      <c r="F39" s="60" t="s">
        <v>118</v>
      </c>
    </row>
    <row r="40" spans="1:6" ht="16.5" customHeight="1">
      <c r="A40" s="70"/>
      <c r="B40" s="2162" t="s">
        <v>207</v>
      </c>
      <c r="C40" s="2162"/>
      <c r="D40" s="107"/>
      <c r="E40" s="106"/>
      <c r="F40" s="60"/>
    </row>
    <row r="41" spans="1:6" ht="80.25" customHeight="1">
      <c r="A41" s="70">
        <v>31</v>
      </c>
      <c r="B41" s="60" t="s">
        <v>475</v>
      </c>
      <c r="C41" s="60" t="s">
        <v>1272</v>
      </c>
      <c r="D41" s="107" t="s">
        <v>22</v>
      </c>
      <c r="E41" s="106">
        <v>5738993.4500000002</v>
      </c>
      <c r="F41" s="60" t="s">
        <v>118</v>
      </c>
    </row>
    <row r="42" spans="1:6" ht="15" customHeight="1">
      <c r="A42" s="70"/>
      <c r="B42" s="2162" t="s">
        <v>662</v>
      </c>
      <c r="C42" s="2162"/>
      <c r="D42" s="107"/>
      <c r="E42" s="106"/>
      <c r="F42" s="60"/>
    </row>
    <row r="43" spans="1:6" ht="72.75" customHeight="1">
      <c r="A43" s="70">
        <v>32</v>
      </c>
      <c r="B43" s="60" t="s">
        <v>1273</v>
      </c>
      <c r="C43" s="60" t="s">
        <v>1274</v>
      </c>
      <c r="D43" s="147" t="s">
        <v>1275</v>
      </c>
      <c r="E43" s="106">
        <v>2000000</v>
      </c>
      <c r="F43" s="60" t="s">
        <v>4</v>
      </c>
    </row>
    <row r="44" spans="1:6" ht="52.5" customHeight="1">
      <c r="A44" s="70">
        <v>33</v>
      </c>
      <c r="B44" s="60" t="s">
        <v>1276</v>
      </c>
      <c r="C44" s="60" t="s">
        <v>1277</v>
      </c>
      <c r="D44" s="147" t="s">
        <v>1278</v>
      </c>
      <c r="E44" s="106">
        <v>350000</v>
      </c>
      <c r="F44" s="60" t="s">
        <v>4</v>
      </c>
    </row>
    <row r="45" spans="1:6" ht="53.25" customHeight="1">
      <c r="A45" s="70">
        <v>34</v>
      </c>
      <c r="B45" s="60" t="s">
        <v>1276</v>
      </c>
      <c r="C45" s="60" t="s">
        <v>1279</v>
      </c>
      <c r="D45" s="147" t="s">
        <v>1280</v>
      </c>
      <c r="E45" s="106">
        <v>300000</v>
      </c>
      <c r="F45" s="60" t="s">
        <v>4</v>
      </c>
    </row>
    <row r="46" spans="1:6" ht="21" customHeight="1">
      <c r="A46" s="70"/>
      <c r="B46" s="2157" t="s">
        <v>144</v>
      </c>
      <c r="C46" s="2157"/>
      <c r="D46" s="147"/>
      <c r="E46" s="106"/>
      <c r="F46" s="60"/>
    </row>
    <row r="47" spans="1:6" ht="93" customHeight="1">
      <c r="A47" s="70">
        <v>35</v>
      </c>
      <c r="B47" s="60" t="s">
        <v>1281</v>
      </c>
      <c r="C47" s="60" t="s">
        <v>3150</v>
      </c>
      <c r="D47" s="147" t="s">
        <v>3555</v>
      </c>
      <c r="E47" s="106">
        <v>2000000</v>
      </c>
      <c r="F47" s="60" t="s">
        <v>118</v>
      </c>
    </row>
    <row r="48" spans="1:6" ht="18.75" customHeight="1">
      <c r="A48" s="70"/>
      <c r="B48" s="2141" t="s">
        <v>1435</v>
      </c>
      <c r="C48" s="2142"/>
      <c r="D48" s="147"/>
      <c r="E48" s="106"/>
      <c r="F48" s="60"/>
    </row>
    <row r="49" spans="1:6" ht="216" customHeight="1">
      <c r="A49" s="70">
        <v>36</v>
      </c>
      <c r="B49" s="60" t="s">
        <v>581</v>
      </c>
      <c r="C49" s="60" t="s">
        <v>3151</v>
      </c>
      <c r="D49" s="147" t="s">
        <v>3106</v>
      </c>
      <c r="E49" s="106">
        <v>700000</v>
      </c>
      <c r="F49" s="60" t="s">
        <v>118</v>
      </c>
    </row>
    <row r="50" spans="1:6" ht="17.25" customHeight="1">
      <c r="A50" s="70"/>
      <c r="B50" s="2156" t="s">
        <v>208</v>
      </c>
      <c r="C50" s="2156"/>
      <c r="D50" s="147"/>
      <c r="E50" s="106"/>
      <c r="F50" s="60"/>
    </row>
    <row r="51" spans="1:6" ht="104.25" customHeight="1">
      <c r="A51" s="70">
        <v>37</v>
      </c>
      <c r="B51" s="60" t="s">
        <v>1282</v>
      </c>
      <c r="C51" s="60" t="s">
        <v>1283</v>
      </c>
      <c r="D51" s="60" t="s">
        <v>3107</v>
      </c>
      <c r="E51" s="106">
        <v>10000000</v>
      </c>
      <c r="F51" s="60" t="s">
        <v>118</v>
      </c>
    </row>
    <row r="52" spans="1:6">
      <c r="A52" s="134"/>
      <c r="B52" s="134"/>
      <c r="C52" s="100" t="s">
        <v>15</v>
      </c>
      <c r="D52" s="134"/>
      <c r="E52" s="1361">
        <f>SUM(E6:E51)</f>
        <v>109040875.52</v>
      </c>
      <c r="F52" s="134"/>
    </row>
    <row r="53" spans="1:6" ht="78.75" customHeight="1">
      <c r="A53" s="2143" t="s">
        <v>3561</v>
      </c>
      <c r="B53" s="2144"/>
      <c r="C53" s="2144"/>
      <c r="D53" s="2159" t="s">
        <v>172</v>
      </c>
      <c r="E53" s="2160"/>
      <c r="F53" s="2161"/>
    </row>
  </sheetData>
  <mergeCells count="15">
    <mergeCell ref="B48:C48"/>
    <mergeCell ref="B50:C50"/>
    <mergeCell ref="A53:C53"/>
    <mergeCell ref="B46:C46"/>
    <mergeCell ref="B10:D10"/>
    <mergeCell ref="D53:F53"/>
    <mergeCell ref="B36:C36"/>
    <mergeCell ref="B40:C40"/>
    <mergeCell ref="B42:C42"/>
    <mergeCell ref="B30:C30"/>
    <mergeCell ref="A1:F1"/>
    <mergeCell ref="A2:F2"/>
    <mergeCell ref="A3:F3"/>
    <mergeCell ref="B5:C5"/>
    <mergeCell ref="B14:C14"/>
  </mergeCells>
  <pageMargins left="0.7" right="0.7" top="0.75" bottom="0.75" header="0.3" footer="0.3"/>
  <pageSetup orientation="landscape" horizontalDpi="4294967295" verticalDpi="4294967295" r:id="rId1"/>
  <headerFooter>
    <oddFooter>Page &amp;P of &amp;N</oddFooter>
  </headerFooter>
</worksheet>
</file>

<file path=xl/worksheets/sheet30.xml><?xml version="1.0" encoding="utf-8"?>
<worksheet xmlns="http://schemas.openxmlformats.org/spreadsheetml/2006/main" xmlns:r="http://schemas.openxmlformats.org/officeDocument/2006/relationships">
  <sheetPr>
    <tabColor theme="5" tint="-0.499984740745262"/>
  </sheetPr>
  <dimension ref="A1:I146"/>
  <sheetViews>
    <sheetView topLeftCell="A27" workbookViewId="0">
      <selection activeCell="G34" sqref="G34"/>
    </sheetView>
  </sheetViews>
  <sheetFormatPr defaultRowHeight="15"/>
  <cols>
    <col min="1" max="1" width="6.7109375" style="67" customWidth="1"/>
    <col min="2" max="2" width="17.5703125" style="12" customWidth="1"/>
    <col min="3" max="3" width="42.42578125" style="12" customWidth="1"/>
    <col min="4" max="4" width="29.85546875" style="12" customWidth="1"/>
    <col min="5" max="5" width="22.42578125" style="1299" customWidth="1"/>
    <col min="6" max="6" width="10" style="12" customWidth="1"/>
    <col min="7" max="7" width="24.7109375" style="12" customWidth="1"/>
    <col min="8" max="8" width="20.28515625" style="12" customWidth="1"/>
    <col min="9" max="9" width="19.7109375" style="12" customWidth="1"/>
    <col min="10" max="10" width="17.42578125" style="12" customWidth="1"/>
    <col min="11" max="16384" width="9.140625" style="12"/>
  </cols>
  <sheetData>
    <row r="1" spans="1:6" ht="15.75">
      <c r="A1" s="2164" t="s">
        <v>133</v>
      </c>
      <c r="B1" s="2164"/>
      <c r="C1" s="2164"/>
      <c r="D1" s="2164"/>
      <c r="E1" s="2164"/>
      <c r="F1" s="2164"/>
    </row>
    <row r="2" spans="1:6" ht="15.75">
      <c r="A2" s="2164" t="s">
        <v>28552</v>
      </c>
      <c r="B2" s="2164"/>
      <c r="C2" s="2164"/>
      <c r="D2" s="2164"/>
      <c r="E2" s="2164"/>
      <c r="F2" s="2164"/>
    </row>
    <row r="3" spans="1:6" ht="15.75">
      <c r="A3" s="2164" t="s">
        <v>6436</v>
      </c>
      <c r="B3" s="2164"/>
      <c r="C3" s="2164"/>
      <c r="D3" s="2164"/>
      <c r="E3" s="2164"/>
      <c r="F3" s="2164"/>
    </row>
    <row r="4" spans="1:6" ht="31.5">
      <c r="A4" s="341" t="s">
        <v>134</v>
      </c>
      <c r="B4" s="332" t="s">
        <v>676</v>
      </c>
      <c r="C4" s="332" t="s">
        <v>463</v>
      </c>
      <c r="D4" s="332" t="s">
        <v>788</v>
      </c>
      <c r="E4" s="1478" t="s">
        <v>1394</v>
      </c>
      <c r="F4" s="485" t="s">
        <v>677</v>
      </c>
    </row>
    <row r="5" spans="1:6" ht="15.75" customHeight="1">
      <c r="A5" s="334"/>
      <c r="B5" s="2233" t="s">
        <v>10711</v>
      </c>
      <c r="C5" s="2233"/>
      <c r="D5" s="2233"/>
      <c r="E5" s="1479"/>
      <c r="F5" s="334"/>
    </row>
    <row r="6" spans="1:6" ht="42" customHeight="1">
      <c r="A6" s="58">
        <v>1</v>
      </c>
      <c r="B6" s="159" t="s">
        <v>1</v>
      </c>
      <c r="C6" s="159" t="s">
        <v>28553</v>
      </c>
      <c r="D6" s="159" t="s">
        <v>28554</v>
      </c>
      <c r="E6" s="475">
        <v>2200000</v>
      </c>
      <c r="F6" s="175" t="s">
        <v>583</v>
      </c>
    </row>
    <row r="7" spans="1:6" ht="39" customHeight="1">
      <c r="A7" s="58">
        <v>2</v>
      </c>
      <c r="B7" s="159" t="s">
        <v>28555</v>
      </c>
      <c r="C7" s="159" t="s">
        <v>28556</v>
      </c>
      <c r="D7" s="159" t="s">
        <v>28557</v>
      </c>
      <c r="E7" s="475">
        <v>1070945</v>
      </c>
      <c r="F7" s="175" t="s">
        <v>583</v>
      </c>
    </row>
    <row r="8" spans="1:6" ht="99" customHeight="1">
      <c r="A8" s="58">
        <v>3</v>
      </c>
      <c r="B8" s="159" t="s">
        <v>5</v>
      </c>
      <c r="C8" s="159" t="s">
        <v>28558</v>
      </c>
      <c r="D8" s="159" t="s">
        <v>28559</v>
      </c>
      <c r="E8" s="475">
        <v>1377167.92</v>
      </c>
      <c r="F8" s="175" t="s">
        <v>583</v>
      </c>
    </row>
    <row r="9" spans="1:6" ht="37.5" customHeight="1">
      <c r="A9" s="58">
        <v>4</v>
      </c>
      <c r="B9" s="159" t="s">
        <v>7</v>
      </c>
      <c r="C9" s="159" t="s">
        <v>28560</v>
      </c>
      <c r="D9" s="159" t="s">
        <v>794</v>
      </c>
      <c r="E9" s="475">
        <v>400000</v>
      </c>
      <c r="F9" s="175" t="s">
        <v>583</v>
      </c>
    </row>
    <row r="10" spans="1:6" ht="36.75" customHeight="1">
      <c r="A10" s="58">
        <v>5</v>
      </c>
      <c r="B10" s="159" t="s">
        <v>10</v>
      </c>
      <c r="C10" s="159" t="s">
        <v>28561</v>
      </c>
      <c r="D10" s="159" t="s">
        <v>580</v>
      </c>
      <c r="E10" s="475">
        <v>150000</v>
      </c>
      <c r="F10" s="175" t="s">
        <v>583</v>
      </c>
    </row>
    <row r="11" spans="1:6" ht="56.25" customHeight="1">
      <c r="A11" s="58">
        <v>6</v>
      </c>
      <c r="B11" s="159" t="s">
        <v>12</v>
      </c>
      <c r="C11" s="159" t="s">
        <v>28562</v>
      </c>
      <c r="D11" s="159" t="s">
        <v>1914</v>
      </c>
      <c r="E11" s="475">
        <v>1000000</v>
      </c>
      <c r="F11" s="175" t="s">
        <v>583</v>
      </c>
    </row>
    <row r="12" spans="1:6" ht="16.5" customHeight="1">
      <c r="A12" s="334"/>
      <c r="B12" s="2233" t="s">
        <v>3161</v>
      </c>
      <c r="C12" s="2233"/>
      <c r="D12" s="2233"/>
      <c r="E12" s="1479"/>
      <c r="F12" s="485"/>
    </row>
    <row r="13" spans="1:6" ht="123.75" customHeight="1">
      <c r="A13" s="58">
        <v>7</v>
      </c>
      <c r="B13" s="159" t="s">
        <v>5</v>
      </c>
      <c r="C13" s="159" t="s">
        <v>28563</v>
      </c>
      <c r="D13" s="159" t="s">
        <v>34046</v>
      </c>
      <c r="E13" s="475">
        <v>1200000</v>
      </c>
      <c r="F13" s="175" t="s">
        <v>583</v>
      </c>
    </row>
    <row r="14" spans="1:6" ht="86.25" customHeight="1">
      <c r="A14" s="58">
        <v>8</v>
      </c>
      <c r="B14" s="159" t="s">
        <v>12</v>
      </c>
      <c r="C14" s="159" t="s">
        <v>28564</v>
      </c>
      <c r="D14" s="159" t="s">
        <v>34047</v>
      </c>
      <c r="E14" s="475">
        <v>700000</v>
      </c>
      <c r="F14" s="175" t="s">
        <v>583</v>
      </c>
    </row>
    <row r="15" spans="1:6" ht="83.25" customHeight="1">
      <c r="A15" s="58">
        <v>9</v>
      </c>
      <c r="B15" s="159" t="s">
        <v>360</v>
      </c>
      <c r="C15" s="159" t="s">
        <v>28565</v>
      </c>
      <c r="D15" s="159" t="s">
        <v>34048</v>
      </c>
      <c r="E15" s="475">
        <v>1111933.07</v>
      </c>
      <c r="F15" s="175" t="s">
        <v>583</v>
      </c>
    </row>
    <row r="16" spans="1:6" s="2" customFormat="1" ht="15.75">
      <c r="A16" s="325"/>
      <c r="B16" s="2168" t="s">
        <v>207</v>
      </c>
      <c r="C16" s="2168"/>
      <c r="D16" s="326"/>
      <c r="E16" s="1480"/>
      <c r="F16" s="325"/>
    </row>
    <row r="17" spans="1:6" ht="67.5" customHeight="1">
      <c r="A17" s="58">
        <v>10</v>
      </c>
      <c r="B17" s="159" t="s">
        <v>195</v>
      </c>
      <c r="C17" s="159" t="s">
        <v>28566</v>
      </c>
      <c r="D17" s="159" t="s">
        <v>196</v>
      </c>
      <c r="E17" s="475">
        <v>5738939.4500000002</v>
      </c>
      <c r="F17" s="175" t="s">
        <v>118</v>
      </c>
    </row>
    <row r="18" spans="1:6" ht="17.25" customHeight="1">
      <c r="A18" s="325"/>
      <c r="B18" s="2168" t="s">
        <v>593</v>
      </c>
      <c r="C18" s="2168"/>
      <c r="D18" s="326"/>
      <c r="E18" s="1480"/>
      <c r="F18" s="325"/>
    </row>
    <row r="19" spans="1:6" ht="67.5" customHeight="1">
      <c r="A19" s="58">
        <v>11</v>
      </c>
      <c r="B19" s="159" t="s">
        <v>39</v>
      </c>
      <c r="C19" s="159" t="s">
        <v>28568</v>
      </c>
      <c r="D19" s="159" t="s">
        <v>2695</v>
      </c>
      <c r="E19" s="475">
        <v>12000000</v>
      </c>
      <c r="F19" s="175" t="s">
        <v>118</v>
      </c>
    </row>
    <row r="20" spans="1:6" ht="67.5" customHeight="1">
      <c r="A20" s="58">
        <v>12</v>
      </c>
      <c r="B20" s="159" t="s">
        <v>596</v>
      </c>
      <c r="C20" s="159" t="s">
        <v>28569</v>
      </c>
      <c r="D20" s="159" t="s">
        <v>34049</v>
      </c>
      <c r="E20" s="475">
        <v>8000000</v>
      </c>
      <c r="F20" s="175" t="s">
        <v>118</v>
      </c>
    </row>
    <row r="21" spans="1:6" ht="67.5" customHeight="1">
      <c r="A21" s="58">
        <v>13</v>
      </c>
      <c r="B21" s="159" t="s">
        <v>1399</v>
      </c>
      <c r="C21" s="159" t="s">
        <v>34050</v>
      </c>
      <c r="D21" s="159" t="s">
        <v>34051</v>
      </c>
      <c r="E21" s="475">
        <v>150000</v>
      </c>
      <c r="F21" s="175" t="s">
        <v>118</v>
      </c>
    </row>
    <row r="22" spans="1:6" ht="67.5" customHeight="1">
      <c r="A22" s="58">
        <v>14</v>
      </c>
      <c r="B22" s="159" t="s">
        <v>8076</v>
      </c>
      <c r="C22" s="159" t="s">
        <v>34052</v>
      </c>
      <c r="D22" s="159" t="s">
        <v>34053</v>
      </c>
      <c r="E22" s="475">
        <v>3000000</v>
      </c>
      <c r="F22" s="175" t="s">
        <v>4</v>
      </c>
    </row>
    <row r="23" spans="1:6" ht="16.5" customHeight="1">
      <c r="A23" s="1392"/>
      <c r="B23" s="253" t="s">
        <v>15</v>
      </c>
      <c r="C23" s="253"/>
      <c r="D23" s="253"/>
      <c r="E23" s="518">
        <f>SUM(E6:E22)</f>
        <v>38098985.439999998</v>
      </c>
      <c r="F23" s="52"/>
    </row>
    <row r="24" spans="1:6" ht="87" customHeight="1">
      <c r="A24" s="2143" t="s">
        <v>1391</v>
      </c>
      <c r="B24" s="2143"/>
      <c r="C24" s="2143"/>
      <c r="D24" s="2143" t="s">
        <v>1392</v>
      </c>
      <c r="E24" s="2143"/>
      <c r="F24" s="2143"/>
    </row>
    <row r="25" spans="1:6" ht="67.5" customHeight="1">
      <c r="A25" s="58"/>
      <c r="B25" s="159"/>
      <c r="C25" s="159"/>
      <c r="D25" s="159"/>
      <c r="E25" s="188"/>
      <c r="F25" s="159"/>
    </row>
    <row r="26" spans="1:6" ht="67.5" customHeight="1">
      <c r="A26" s="58"/>
      <c r="B26" s="159"/>
      <c r="C26" s="159"/>
      <c r="D26" s="159"/>
      <c r="E26" s="188"/>
      <c r="F26" s="159"/>
    </row>
    <row r="27" spans="1:6" ht="67.5" customHeight="1">
      <c r="A27" s="58"/>
      <c r="B27" s="159"/>
      <c r="C27" s="159"/>
      <c r="D27" s="159"/>
      <c r="E27" s="188"/>
      <c r="F27" s="159"/>
    </row>
    <row r="28" spans="1:6" ht="67.5" customHeight="1">
      <c r="A28" s="58"/>
      <c r="B28" s="159"/>
      <c r="C28" s="159"/>
      <c r="D28" s="159"/>
      <c r="E28" s="188"/>
      <c r="F28" s="159"/>
    </row>
    <row r="29" spans="1:6" ht="15.75">
      <c r="A29" s="2164" t="s">
        <v>133</v>
      </c>
      <c r="B29" s="2164"/>
      <c r="C29" s="2164"/>
      <c r="D29" s="2164"/>
      <c r="E29" s="2164"/>
      <c r="F29" s="2164"/>
    </row>
    <row r="30" spans="1:6" ht="15.75">
      <c r="A30" s="2164" t="s">
        <v>28552</v>
      </c>
      <c r="B30" s="2164"/>
      <c r="C30" s="2164"/>
      <c r="D30" s="2164"/>
      <c r="E30" s="2164"/>
      <c r="F30" s="2164"/>
    </row>
    <row r="31" spans="1:6" ht="15.75">
      <c r="A31" s="2164" t="s">
        <v>6436</v>
      </c>
      <c r="B31" s="2164"/>
      <c r="C31" s="2164"/>
      <c r="D31" s="2164"/>
      <c r="E31" s="2164"/>
      <c r="F31" s="2164"/>
    </row>
    <row r="32" spans="1:6" ht="31.5">
      <c r="A32" s="341" t="s">
        <v>134</v>
      </c>
      <c r="B32" s="332" t="s">
        <v>676</v>
      </c>
      <c r="C32" s="332" t="s">
        <v>463</v>
      </c>
      <c r="D32" s="332" t="s">
        <v>788</v>
      </c>
      <c r="E32" s="1263" t="s">
        <v>26654</v>
      </c>
      <c r="F32" s="332" t="s">
        <v>677</v>
      </c>
    </row>
    <row r="33" spans="1:6" s="2" customFormat="1" ht="16.5" customHeight="1">
      <c r="A33" s="325"/>
      <c r="B33" s="2168" t="s">
        <v>555</v>
      </c>
      <c r="C33" s="2168"/>
      <c r="D33" s="326"/>
      <c r="E33" s="362"/>
      <c r="F33" s="326"/>
    </row>
    <row r="34" spans="1:6" ht="110.25">
      <c r="A34" s="59">
        <v>1</v>
      </c>
      <c r="B34" s="115" t="s">
        <v>10446</v>
      </c>
      <c r="C34" s="115" t="s">
        <v>33452</v>
      </c>
      <c r="D34" s="115" t="s">
        <v>33649</v>
      </c>
      <c r="E34" s="188">
        <v>1500000</v>
      </c>
      <c r="F34" s="115" t="s">
        <v>118</v>
      </c>
    </row>
    <row r="35" spans="1:6" s="2" customFormat="1" ht="15.75">
      <c r="A35" s="325"/>
      <c r="B35" s="2168" t="s">
        <v>930</v>
      </c>
      <c r="C35" s="2168"/>
      <c r="D35" s="326"/>
      <c r="E35" s="362"/>
      <c r="F35" s="326"/>
    </row>
    <row r="36" spans="1:6" ht="220.5">
      <c r="A36" s="58">
        <v>2</v>
      </c>
      <c r="B36" s="159" t="s">
        <v>8214</v>
      </c>
      <c r="C36" s="159" t="s">
        <v>28567</v>
      </c>
      <c r="D36" s="1324" t="s">
        <v>29839</v>
      </c>
      <c r="E36" s="188">
        <v>1500000</v>
      </c>
      <c r="F36" s="159" t="s">
        <v>118</v>
      </c>
    </row>
    <row r="37" spans="1:6" s="2" customFormat="1" ht="15.75">
      <c r="A37" s="325"/>
      <c r="B37" s="2168" t="s">
        <v>480</v>
      </c>
      <c r="C37" s="2168"/>
      <c r="D37" s="326"/>
      <c r="E37" s="362"/>
      <c r="F37" s="326"/>
    </row>
    <row r="38" spans="1:6" ht="63">
      <c r="A38" s="58">
        <v>3</v>
      </c>
      <c r="B38" s="159" t="s">
        <v>28570</v>
      </c>
      <c r="C38" s="159" t="s">
        <v>28571</v>
      </c>
      <c r="D38" s="159" t="s">
        <v>28572</v>
      </c>
      <c r="E38" s="188">
        <v>200000</v>
      </c>
      <c r="F38" s="159" t="s">
        <v>4</v>
      </c>
    </row>
    <row r="39" spans="1:6" ht="47.25">
      <c r="A39" s="58">
        <v>4</v>
      </c>
      <c r="B39" s="159" t="s">
        <v>28573</v>
      </c>
      <c r="C39" s="159" t="s">
        <v>28574</v>
      </c>
      <c r="D39" s="159" t="s">
        <v>28575</v>
      </c>
      <c r="E39" s="188">
        <v>300000</v>
      </c>
      <c r="F39" s="159" t="s">
        <v>110</v>
      </c>
    </row>
    <row r="40" spans="1:6" ht="78.75">
      <c r="A40" s="58">
        <v>5</v>
      </c>
      <c r="B40" s="159" t="s">
        <v>28576</v>
      </c>
      <c r="C40" s="159" t="s">
        <v>28577</v>
      </c>
      <c r="D40" s="159" t="s">
        <v>28578</v>
      </c>
      <c r="E40" s="188">
        <v>500000</v>
      </c>
      <c r="F40" s="159" t="s">
        <v>4</v>
      </c>
    </row>
    <row r="41" spans="1:6" ht="63">
      <c r="A41" s="58">
        <v>6</v>
      </c>
      <c r="B41" s="159" t="s">
        <v>28579</v>
      </c>
      <c r="C41" s="159" t="s">
        <v>28580</v>
      </c>
      <c r="D41" s="159" t="s">
        <v>28581</v>
      </c>
      <c r="E41" s="188">
        <v>400000</v>
      </c>
      <c r="F41" s="159" t="s">
        <v>583</v>
      </c>
    </row>
    <row r="42" spans="1:6" ht="47.25">
      <c r="A42" s="58">
        <v>7</v>
      </c>
      <c r="B42" s="159" t="s">
        <v>28582</v>
      </c>
      <c r="C42" s="159" t="s">
        <v>28583</v>
      </c>
      <c r="D42" s="159" t="s">
        <v>28584</v>
      </c>
      <c r="E42" s="188">
        <v>300000</v>
      </c>
      <c r="F42" s="159" t="s">
        <v>118</v>
      </c>
    </row>
    <row r="43" spans="1:6" ht="47.25">
      <c r="A43" s="58">
        <v>8</v>
      </c>
      <c r="B43" s="159" t="s">
        <v>28585</v>
      </c>
      <c r="C43" s="159" t="s">
        <v>28586</v>
      </c>
      <c r="D43" s="159" t="s">
        <v>28587</v>
      </c>
      <c r="E43" s="188">
        <v>200000</v>
      </c>
      <c r="F43" s="159" t="s">
        <v>118</v>
      </c>
    </row>
    <row r="44" spans="1:6" ht="47.25">
      <c r="A44" s="58">
        <v>9</v>
      </c>
      <c r="B44" s="159" t="s">
        <v>28588</v>
      </c>
      <c r="C44" s="159" t="s">
        <v>28589</v>
      </c>
      <c r="D44" s="159" t="s">
        <v>28590</v>
      </c>
      <c r="E44" s="188">
        <v>300000</v>
      </c>
      <c r="F44" s="159" t="s">
        <v>118</v>
      </c>
    </row>
    <row r="45" spans="1:6" ht="63">
      <c r="A45" s="58">
        <v>10</v>
      </c>
      <c r="B45" s="159" t="s">
        <v>28591</v>
      </c>
      <c r="C45" s="159" t="s">
        <v>28592</v>
      </c>
      <c r="D45" s="159" t="s">
        <v>28593</v>
      </c>
      <c r="E45" s="188">
        <v>400000</v>
      </c>
      <c r="F45" s="159" t="s">
        <v>118</v>
      </c>
    </row>
    <row r="46" spans="1:6" ht="47.25">
      <c r="A46" s="58">
        <v>11</v>
      </c>
      <c r="B46" s="159" t="s">
        <v>28594</v>
      </c>
      <c r="C46" s="159" t="s">
        <v>28595</v>
      </c>
      <c r="D46" s="159" t="s">
        <v>28596</v>
      </c>
      <c r="E46" s="188">
        <v>300000</v>
      </c>
      <c r="F46" s="159" t="s">
        <v>118</v>
      </c>
    </row>
    <row r="47" spans="1:6" ht="47.25">
      <c r="A47" s="58">
        <v>12</v>
      </c>
      <c r="B47" s="159" t="s">
        <v>28597</v>
      </c>
      <c r="C47" s="159" t="s">
        <v>28598</v>
      </c>
      <c r="D47" s="159" t="s">
        <v>28599</v>
      </c>
      <c r="E47" s="188">
        <v>300000</v>
      </c>
      <c r="F47" s="159" t="s">
        <v>583</v>
      </c>
    </row>
    <row r="48" spans="1:6" ht="47.25">
      <c r="A48" s="58">
        <v>13</v>
      </c>
      <c r="B48" s="159" t="s">
        <v>28600</v>
      </c>
      <c r="C48" s="159" t="s">
        <v>28601</v>
      </c>
      <c r="D48" s="159" t="s">
        <v>28602</v>
      </c>
      <c r="E48" s="188">
        <v>200000</v>
      </c>
      <c r="F48" s="159" t="s">
        <v>118</v>
      </c>
    </row>
    <row r="49" spans="1:7" ht="63">
      <c r="A49" s="58">
        <v>14</v>
      </c>
      <c r="B49" s="159" t="s">
        <v>28603</v>
      </c>
      <c r="C49" s="159" t="s">
        <v>28604</v>
      </c>
      <c r="D49" s="159" t="s">
        <v>28605</v>
      </c>
      <c r="E49" s="188">
        <v>400000</v>
      </c>
      <c r="F49" s="159" t="s">
        <v>4</v>
      </c>
    </row>
    <row r="50" spans="1:7" s="185" customFormat="1" ht="31.5">
      <c r="A50" s="58">
        <v>15</v>
      </c>
      <c r="B50" s="159" t="s">
        <v>11768</v>
      </c>
      <c r="C50" s="255" t="s">
        <v>28606</v>
      </c>
      <c r="D50" s="159" t="s">
        <v>33400</v>
      </c>
      <c r="E50" s="188">
        <v>150000</v>
      </c>
      <c r="F50" s="175" t="s">
        <v>118</v>
      </c>
      <c r="G50" s="1417"/>
    </row>
    <row r="51" spans="1:7" s="185" customFormat="1" ht="31.5">
      <c r="A51" s="58">
        <v>16</v>
      </c>
      <c r="B51" s="159" t="s">
        <v>33401</v>
      </c>
      <c r="C51" s="255" t="s">
        <v>28607</v>
      </c>
      <c r="D51" s="159" t="s">
        <v>33400</v>
      </c>
      <c r="E51" s="188">
        <v>150000</v>
      </c>
      <c r="F51" s="175" t="s">
        <v>118</v>
      </c>
      <c r="G51" s="1417"/>
    </row>
    <row r="52" spans="1:7" s="185" customFormat="1" ht="31.5">
      <c r="A52" s="58">
        <v>17</v>
      </c>
      <c r="B52" s="159" t="s">
        <v>33402</v>
      </c>
      <c r="C52" s="255" t="s">
        <v>28608</v>
      </c>
      <c r="D52" s="159" t="s">
        <v>33400</v>
      </c>
      <c r="E52" s="188">
        <v>150000</v>
      </c>
      <c r="F52" s="175" t="s">
        <v>118</v>
      </c>
      <c r="G52" s="1417"/>
    </row>
    <row r="53" spans="1:7" s="185" customFormat="1" ht="31.5">
      <c r="A53" s="58">
        <v>18</v>
      </c>
      <c r="B53" s="159" t="s">
        <v>33403</v>
      </c>
      <c r="C53" s="255" t="s">
        <v>28609</v>
      </c>
      <c r="D53" s="159" t="s">
        <v>33400</v>
      </c>
      <c r="E53" s="188">
        <v>150000</v>
      </c>
      <c r="F53" s="175" t="s">
        <v>118</v>
      </c>
      <c r="G53" s="1417"/>
    </row>
    <row r="54" spans="1:7" s="185" customFormat="1" ht="31.5">
      <c r="A54" s="58">
        <v>19</v>
      </c>
      <c r="B54" s="159" t="s">
        <v>33404</v>
      </c>
      <c r="C54" s="255" t="s">
        <v>28610</v>
      </c>
      <c r="D54" s="159" t="s">
        <v>33400</v>
      </c>
      <c r="E54" s="188">
        <v>150000</v>
      </c>
      <c r="F54" s="175" t="s">
        <v>118</v>
      </c>
      <c r="G54" s="1417"/>
    </row>
    <row r="55" spans="1:7" s="185" customFormat="1" ht="31.5">
      <c r="A55" s="58">
        <v>20</v>
      </c>
      <c r="B55" s="159" t="s">
        <v>33405</v>
      </c>
      <c r="C55" s="255" t="s">
        <v>28611</v>
      </c>
      <c r="D55" s="159" t="s">
        <v>33400</v>
      </c>
      <c r="E55" s="188">
        <v>150000</v>
      </c>
      <c r="F55" s="175" t="s">
        <v>118</v>
      </c>
      <c r="G55" s="1417"/>
    </row>
    <row r="56" spans="1:7" s="185" customFormat="1" ht="31.5">
      <c r="A56" s="58">
        <v>21</v>
      </c>
      <c r="B56" s="159" t="s">
        <v>33406</v>
      </c>
      <c r="C56" s="255" t="s">
        <v>28612</v>
      </c>
      <c r="D56" s="159" t="s">
        <v>33400</v>
      </c>
      <c r="E56" s="188">
        <v>150000</v>
      </c>
      <c r="F56" s="175" t="s">
        <v>118</v>
      </c>
      <c r="G56" s="1417"/>
    </row>
    <row r="57" spans="1:7" s="185" customFormat="1" ht="31.5">
      <c r="A57" s="58">
        <v>22</v>
      </c>
      <c r="B57" s="159" t="s">
        <v>33407</v>
      </c>
      <c r="C57" s="255" t="s">
        <v>33408</v>
      </c>
      <c r="D57" s="159" t="s">
        <v>33400</v>
      </c>
      <c r="E57" s="188">
        <v>150000</v>
      </c>
      <c r="F57" s="175" t="s">
        <v>118</v>
      </c>
      <c r="G57" s="1417"/>
    </row>
    <row r="58" spans="1:7" s="185" customFormat="1" ht="31.5">
      <c r="A58" s="58">
        <v>23</v>
      </c>
      <c r="B58" s="159" t="s">
        <v>33409</v>
      </c>
      <c r="C58" s="255" t="s">
        <v>33410</v>
      </c>
      <c r="D58" s="159" t="s">
        <v>33400</v>
      </c>
      <c r="E58" s="188">
        <v>150000</v>
      </c>
      <c r="F58" s="175" t="s">
        <v>118</v>
      </c>
      <c r="G58" s="1417"/>
    </row>
    <row r="59" spans="1:7" s="185" customFormat="1" ht="31.5">
      <c r="A59" s="58">
        <v>24</v>
      </c>
      <c r="B59" s="159" t="s">
        <v>33411</v>
      </c>
      <c r="C59" s="255" t="s">
        <v>33412</v>
      </c>
      <c r="D59" s="159" t="s">
        <v>33400</v>
      </c>
      <c r="E59" s="188">
        <v>150000</v>
      </c>
      <c r="F59" s="175" t="s">
        <v>118</v>
      </c>
      <c r="G59" s="1417"/>
    </row>
    <row r="60" spans="1:7" s="185" customFormat="1" ht="31.5">
      <c r="A60" s="58">
        <v>25</v>
      </c>
      <c r="B60" s="159" t="s">
        <v>33413</v>
      </c>
      <c r="C60" s="255" t="s">
        <v>33414</v>
      </c>
      <c r="D60" s="159" t="s">
        <v>33400</v>
      </c>
      <c r="E60" s="188">
        <v>150000</v>
      </c>
      <c r="F60" s="175" t="s">
        <v>118</v>
      </c>
      <c r="G60" s="1417"/>
    </row>
    <row r="61" spans="1:7" s="185" customFormat="1" ht="31.5">
      <c r="A61" s="58">
        <v>26</v>
      </c>
      <c r="B61" s="159" t="s">
        <v>33415</v>
      </c>
      <c r="C61" s="255" t="s">
        <v>33416</v>
      </c>
      <c r="D61" s="159" t="s">
        <v>33400</v>
      </c>
      <c r="E61" s="188">
        <v>150000</v>
      </c>
      <c r="F61" s="175" t="s">
        <v>118</v>
      </c>
      <c r="G61" s="1417"/>
    </row>
    <row r="62" spans="1:7" s="185" customFormat="1" ht="31.5">
      <c r="A62" s="58">
        <v>27</v>
      </c>
      <c r="B62" s="159" t="s">
        <v>33417</v>
      </c>
      <c r="C62" s="255" t="s">
        <v>33418</v>
      </c>
      <c r="D62" s="159" t="s">
        <v>33400</v>
      </c>
      <c r="E62" s="188">
        <v>150000</v>
      </c>
      <c r="F62" s="175" t="s">
        <v>118</v>
      </c>
      <c r="G62" s="1417"/>
    </row>
    <row r="63" spans="1:7" s="185" customFormat="1" ht="31.5">
      <c r="A63" s="58">
        <v>28</v>
      </c>
      <c r="B63" s="159" t="s">
        <v>33419</v>
      </c>
      <c r="C63" s="255" t="s">
        <v>33420</v>
      </c>
      <c r="D63" s="159" t="s">
        <v>33400</v>
      </c>
      <c r="E63" s="188">
        <v>150000</v>
      </c>
      <c r="F63" s="175" t="s">
        <v>118</v>
      </c>
      <c r="G63" s="1417"/>
    </row>
    <row r="64" spans="1:7" s="185" customFormat="1" ht="31.5">
      <c r="A64" s="58">
        <v>29</v>
      </c>
      <c r="B64" s="159" t="s">
        <v>33421</v>
      </c>
      <c r="C64" s="255" t="s">
        <v>33422</v>
      </c>
      <c r="D64" s="159" t="s">
        <v>33400</v>
      </c>
      <c r="E64" s="188">
        <v>150000</v>
      </c>
      <c r="F64" s="175" t="s">
        <v>118</v>
      </c>
      <c r="G64" s="1417"/>
    </row>
    <row r="65" spans="1:7" s="185" customFormat="1" ht="31.5">
      <c r="A65" s="58">
        <v>30</v>
      </c>
      <c r="B65" s="159" t="s">
        <v>33423</v>
      </c>
      <c r="C65" s="255" t="s">
        <v>33424</v>
      </c>
      <c r="D65" s="159" t="s">
        <v>33400</v>
      </c>
      <c r="E65" s="188">
        <v>150000</v>
      </c>
      <c r="F65" s="175" t="s">
        <v>118</v>
      </c>
      <c r="G65" s="1417"/>
    </row>
    <row r="66" spans="1:7" s="185" customFormat="1" ht="31.5">
      <c r="A66" s="58">
        <v>31</v>
      </c>
      <c r="B66" s="159" t="s">
        <v>33425</v>
      </c>
      <c r="C66" s="255" t="s">
        <v>33426</v>
      </c>
      <c r="D66" s="159" t="s">
        <v>33400</v>
      </c>
      <c r="E66" s="188">
        <v>150000</v>
      </c>
      <c r="F66" s="175" t="s">
        <v>118</v>
      </c>
      <c r="G66" s="1417"/>
    </row>
    <row r="67" spans="1:7" s="185" customFormat="1" ht="31.5">
      <c r="A67" s="58">
        <v>32</v>
      </c>
      <c r="B67" s="159" t="s">
        <v>33427</v>
      </c>
      <c r="C67" s="255" t="s">
        <v>33428</v>
      </c>
      <c r="D67" s="159" t="s">
        <v>33400</v>
      </c>
      <c r="E67" s="188">
        <v>150000</v>
      </c>
      <c r="F67" s="175" t="s">
        <v>118</v>
      </c>
      <c r="G67" s="1417"/>
    </row>
    <row r="68" spans="1:7" s="185" customFormat="1" ht="31.5">
      <c r="A68" s="58">
        <v>33</v>
      </c>
      <c r="B68" s="159" t="s">
        <v>33429</v>
      </c>
      <c r="C68" s="255" t="s">
        <v>33430</v>
      </c>
      <c r="D68" s="159" t="s">
        <v>33400</v>
      </c>
      <c r="E68" s="188">
        <v>150000</v>
      </c>
      <c r="F68" s="175" t="s">
        <v>118</v>
      </c>
      <c r="G68" s="1417"/>
    </row>
    <row r="69" spans="1:7" s="185" customFormat="1" ht="31.5">
      <c r="A69" s="58">
        <v>34</v>
      </c>
      <c r="B69" s="159" t="s">
        <v>33431</v>
      </c>
      <c r="C69" s="255" t="s">
        <v>33432</v>
      </c>
      <c r="D69" s="159" t="s">
        <v>33400</v>
      </c>
      <c r="E69" s="188">
        <v>150000</v>
      </c>
      <c r="F69" s="175" t="s">
        <v>118</v>
      </c>
      <c r="G69" s="1417"/>
    </row>
    <row r="70" spans="1:7" ht="47.25">
      <c r="A70" s="58">
        <v>35</v>
      </c>
      <c r="B70" s="159" t="s">
        <v>33433</v>
      </c>
      <c r="C70" s="255" t="s">
        <v>33434</v>
      </c>
      <c r="D70" s="159" t="s">
        <v>33435</v>
      </c>
      <c r="E70" s="188">
        <v>110000</v>
      </c>
      <c r="F70" s="175" t="s">
        <v>118</v>
      </c>
    </row>
    <row r="71" spans="1:7" ht="47.25">
      <c r="A71" s="58">
        <v>36</v>
      </c>
      <c r="B71" s="159" t="s">
        <v>24564</v>
      </c>
      <c r="C71" s="255" t="s">
        <v>33436</v>
      </c>
      <c r="D71" s="159" t="s">
        <v>33435</v>
      </c>
      <c r="E71" s="188">
        <v>110000</v>
      </c>
      <c r="F71" s="175" t="s">
        <v>118</v>
      </c>
    </row>
    <row r="72" spans="1:7" ht="47.25">
      <c r="A72" s="58">
        <v>37</v>
      </c>
      <c r="B72" s="159" t="s">
        <v>28597</v>
      </c>
      <c r="C72" s="255" t="s">
        <v>33437</v>
      </c>
      <c r="D72" s="159" t="s">
        <v>33435</v>
      </c>
      <c r="E72" s="188">
        <v>110000</v>
      </c>
      <c r="F72" s="175" t="s">
        <v>118</v>
      </c>
    </row>
    <row r="73" spans="1:7" ht="47.25">
      <c r="A73" s="58">
        <v>38</v>
      </c>
      <c r="B73" s="159" t="s">
        <v>33438</v>
      </c>
      <c r="C73" s="255" t="s">
        <v>33439</v>
      </c>
      <c r="D73" s="159" t="s">
        <v>33435</v>
      </c>
      <c r="E73" s="188">
        <v>110000</v>
      </c>
      <c r="F73" s="175" t="s">
        <v>118</v>
      </c>
    </row>
    <row r="74" spans="1:7" ht="47.25">
      <c r="A74" s="58">
        <v>39</v>
      </c>
      <c r="B74" s="159" t="s">
        <v>33440</v>
      </c>
      <c r="C74" s="255" t="s">
        <v>33441</v>
      </c>
      <c r="D74" s="159" t="s">
        <v>33435</v>
      </c>
      <c r="E74" s="188">
        <v>110000</v>
      </c>
      <c r="F74" s="175" t="s">
        <v>118</v>
      </c>
    </row>
    <row r="75" spans="1:7" ht="47.25">
      <c r="A75" s="58">
        <v>40</v>
      </c>
      <c r="B75" s="159" t="s">
        <v>33442</v>
      </c>
      <c r="C75" s="255" t="s">
        <v>33443</v>
      </c>
      <c r="D75" s="159" t="s">
        <v>33435</v>
      </c>
      <c r="E75" s="188">
        <v>110000</v>
      </c>
      <c r="F75" s="175" t="s">
        <v>118</v>
      </c>
    </row>
    <row r="76" spans="1:7" ht="47.25">
      <c r="A76" s="58">
        <v>41</v>
      </c>
      <c r="B76" s="159" t="s">
        <v>33444</v>
      </c>
      <c r="C76" s="255" t="s">
        <v>33445</v>
      </c>
      <c r="D76" s="159" t="s">
        <v>33435</v>
      </c>
      <c r="E76" s="188">
        <v>110000</v>
      </c>
      <c r="F76" s="175" t="s">
        <v>118</v>
      </c>
    </row>
    <row r="77" spans="1:7" ht="47.25">
      <c r="A77" s="58">
        <v>42</v>
      </c>
      <c r="B77" s="159" t="s">
        <v>33421</v>
      </c>
      <c r="C77" s="255" t="s">
        <v>33446</v>
      </c>
      <c r="D77" s="159" t="s">
        <v>33435</v>
      </c>
      <c r="E77" s="188">
        <v>110000</v>
      </c>
      <c r="F77" s="175" t="s">
        <v>118</v>
      </c>
    </row>
    <row r="78" spans="1:7" ht="47.25">
      <c r="A78" s="58">
        <v>43</v>
      </c>
      <c r="B78" s="159" t="s">
        <v>33447</v>
      </c>
      <c r="C78" s="255" t="s">
        <v>33448</v>
      </c>
      <c r="D78" s="159" t="s">
        <v>33435</v>
      </c>
      <c r="E78" s="188">
        <v>110000</v>
      </c>
      <c r="F78" s="175" t="s">
        <v>118</v>
      </c>
    </row>
    <row r="79" spans="1:7" ht="47.25">
      <c r="A79" s="58">
        <v>44</v>
      </c>
      <c r="B79" s="159" t="s">
        <v>33449</v>
      </c>
      <c r="C79" s="255" t="s">
        <v>33450</v>
      </c>
      <c r="D79" s="159" t="s">
        <v>33435</v>
      </c>
      <c r="E79" s="188">
        <v>110000</v>
      </c>
      <c r="F79" s="175" t="s">
        <v>118</v>
      </c>
    </row>
    <row r="80" spans="1:7" s="2" customFormat="1" ht="15.75">
      <c r="A80" s="325"/>
      <c r="B80" s="2168" t="s">
        <v>1353</v>
      </c>
      <c r="C80" s="2168"/>
      <c r="D80" s="326"/>
      <c r="E80" s="362"/>
      <c r="F80" s="326"/>
    </row>
    <row r="81" spans="1:7" ht="78.75">
      <c r="A81" s="58">
        <v>45</v>
      </c>
      <c r="B81" s="159" t="s">
        <v>28613</v>
      </c>
      <c r="C81" s="159" t="s">
        <v>28614</v>
      </c>
      <c r="D81" s="159" t="s">
        <v>28615</v>
      </c>
      <c r="E81" s="188">
        <v>500000</v>
      </c>
      <c r="F81" s="159" t="s">
        <v>110</v>
      </c>
    </row>
    <row r="82" spans="1:7" ht="78.75">
      <c r="A82" s="58">
        <v>46</v>
      </c>
      <c r="B82" s="159" t="s">
        <v>28616</v>
      </c>
      <c r="C82" s="159" t="s">
        <v>28617</v>
      </c>
      <c r="D82" s="159" t="s">
        <v>28618</v>
      </c>
      <c r="E82" s="188">
        <v>1500000</v>
      </c>
      <c r="F82" s="159" t="s">
        <v>118</v>
      </c>
    </row>
    <row r="83" spans="1:7" ht="47.25">
      <c r="A83" s="58">
        <v>47</v>
      </c>
      <c r="B83" s="159" t="s">
        <v>28619</v>
      </c>
      <c r="C83" s="159" t="s">
        <v>28620</v>
      </c>
      <c r="D83" s="159" t="s">
        <v>28621</v>
      </c>
      <c r="E83" s="188">
        <v>600000</v>
      </c>
      <c r="F83" s="159" t="s">
        <v>110</v>
      </c>
    </row>
    <row r="84" spans="1:7" ht="63">
      <c r="A84" s="58">
        <v>48</v>
      </c>
      <c r="B84" s="159" t="s">
        <v>28622</v>
      </c>
      <c r="C84" s="159" t="s">
        <v>28623</v>
      </c>
      <c r="D84" s="159" t="s">
        <v>28624</v>
      </c>
      <c r="E84" s="188">
        <v>500000</v>
      </c>
      <c r="F84" s="159" t="s">
        <v>4</v>
      </c>
    </row>
    <row r="85" spans="1:7" ht="63">
      <c r="A85" s="58">
        <v>49</v>
      </c>
      <c r="B85" s="159" t="s">
        <v>28625</v>
      </c>
      <c r="C85" s="159" t="s">
        <v>28626</v>
      </c>
      <c r="D85" s="159" t="s">
        <v>28627</v>
      </c>
      <c r="E85" s="188">
        <v>300000</v>
      </c>
      <c r="F85" s="159" t="s">
        <v>763</v>
      </c>
    </row>
    <row r="86" spans="1:7" ht="63">
      <c r="A86" s="58">
        <v>50</v>
      </c>
      <c r="B86" s="159" t="s">
        <v>28628</v>
      </c>
      <c r="C86" s="159" t="s">
        <v>28629</v>
      </c>
      <c r="D86" s="159" t="s">
        <v>28630</v>
      </c>
      <c r="E86" s="188">
        <v>400000</v>
      </c>
      <c r="F86" s="159" t="s">
        <v>118</v>
      </c>
    </row>
    <row r="87" spans="1:7" ht="47.25">
      <c r="A87" s="58">
        <v>51</v>
      </c>
      <c r="B87" s="159" t="s">
        <v>28631</v>
      </c>
      <c r="C87" s="159" t="s">
        <v>28632</v>
      </c>
      <c r="D87" s="159" t="s">
        <v>28633</v>
      </c>
      <c r="E87" s="188">
        <v>400000</v>
      </c>
      <c r="F87" s="159" t="s">
        <v>118</v>
      </c>
    </row>
    <row r="88" spans="1:7" ht="63">
      <c r="A88" s="58">
        <v>52</v>
      </c>
      <c r="B88" s="159" t="s">
        <v>16066</v>
      </c>
      <c r="C88" s="159" t="s">
        <v>28634</v>
      </c>
      <c r="D88" s="159" t="s">
        <v>28635</v>
      </c>
      <c r="E88" s="188">
        <v>500000</v>
      </c>
      <c r="F88" s="159" t="s">
        <v>763</v>
      </c>
    </row>
    <row r="89" spans="1:7" ht="47.25">
      <c r="A89" s="58">
        <v>53</v>
      </c>
      <c r="B89" s="115" t="s">
        <v>28636</v>
      </c>
      <c r="C89" s="115" t="s">
        <v>28637</v>
      </c>
      <c r="D89" s="115" t="s">
        <v>28638</v>
      </c>
      <c r="E89" s="188">
        <v>500000</v>
      </c>
      <c r="F89" s="115" t="s">
        <v>118</v>
      </c>
      <c r="G89" s="1265"/>
    </row>
    <row r="90" spans="1:7" ht="63">
      <c r="A90" s="58">
        <v>54</v>
      </c>
      <c r="B90" s="159" t="s">
        <v>28639</v>
      </c>
      <c r="C90" s="159" t="s">
        <v>28640</v>
      </c>
      <c r="D90" s="159" t="s">
        <v>28641</v>
      </c>
      <c r="E90" s="188">
        <v>500000</v>
      </c>
      <c r="F90" s="159" t="s">
        <v>4</v>
      </c>
    </row>
    <row r="91" spans="1:7" ht="63">
      <c r="A91" s="58">
        <v>55</v>
      </c>
      <c r="B91" s="159" t="s">
        <v>28642</v>
      </c>
      <c r="C91" s="159" t="s">
        <v>28643</v>
      </c>
      <c r="D91" s="159" t="s">
        <v>28641</v>
      </c>
      <c r="E91" s="188">
        <v>500000</v>
      </c>
      <c r="F91" s="159" t="s">
        <v>4</v>
      </c>
    </row>
    <row r="92" spans="1:7" ht="63">
      <c r="A92" s="58">
        <v>56</v>
      </c>
      <c r="B92" s="159" t="s">
        <v>28644</v>
      </c>
      <c r="C92" s="159" t="s">
        <v>28645</v>
      </c>
      <c r="D92" s="159" t="s">
        <v>28641</v>
      </c>
      <c r="E92" s="188">
        <v>500000</v>
      </c>
      <c r="F92" s="159" t="s">
        <v>4</v>
      </c>
    </row>
    <row r="93" spans="1:7" ht="47.25">
      <c r="A93" s="58">
        <v>57</v>
      </c>
      <c r="B93" s="159" t="s">
        <v>28646</v>
      </c>
      <c r="C93" s="159" t="s">
        <v>28647</v>
      </c>
      <c r="D93" s="115" t="s">
        <v>28648</v>
      </c>
      <c r="E93" s="188">
        <v>600000</v>
      </c>
      <c r="F93" s="159" t="s">
        <v>583</v>
      </c>
    </row>
    <row r="94" spans="1:7" ht="63">
      <c r="A94" s="58">
        <v>58</v>
      </c>
      <c r="B94" s="159" t="s">
        <v>28649</v>
      </c>
      <c r="C94" s="159" t="s">
        <v>28650</v>
      </c>
      <c r="D94" s="159" t="s">
        <v>28648</v>
      </c>
      <c r="E94" s="188">
        <v>600000</v>
      </c>
      <c r="F94" s="159" t="s">
        <v>583</v>
      </c>
    </row>
    <row r="95" spans="1:7" ht="31.5">
      <c r="A95" s="58">
        <v>59</v>
      </c>
      <c r="B95" s="159" t="s">
        <v>28651</v>
      </c>
      <c r="C95" s="159" t="s">
        <v>28652</v>
      </c>
      <c r="D95" s="159" t="s">
        <v>28648</v>
      </c>
      <c r="E95" s="188">
        <v>600000</v>
      </c>
      <c r="F95" s="159" t="s">
        <v>583</v>
      </c>
    </row>
    <row r="96" spans="1:7" ht="47.25">
      <c r="A96" s="58">
        <v>60</v>
      </c>
      <c r="B96" s="159" t="s">
        <v>28653</v>
      </c>
      <c r="C96" s="159" t="s">
        <v>28654</v>
      </c>
      <c r="D96" s="159" t="s">
        <v>28648</v>
      </c>
      <c r="E96" s="188">
        <v>600000</v>
      </c>
      <c r="F96" s="159" t="s">
        <v>583</v>
      </c>
    </row>
    <row r="97" spans="1:7" ht="47.25">
      <c r="A97" s="58">
        <v>61</v>
      </c>
      <c r="B97" s="159" t="s">
        <v>28655</v>
      </c>
      <c r="C97" s="159" t="s">
        <v>28656</v>
      </c>
      <c r="D97" s="159" t="s">
        <v>28648</v>
      </c>
      <c r="E97" s="188">
        <v>600000</v>
      </c>
      <c r="F97" s="159" t="s">
        <v>583</v>
      </c>
    </row>
    <row r="98" spans="1:7" ht="31.5">
      <c r="A98" s="58">
        <v>62</v>
      </c>
      <c r="B98" s="159" t="s">
        <v>28657</v>
      </c>
      <c r="C98" s="159" t="s">
        <v>28658</v>
      </c>
      <c r="D98" s="159" t="s">
        <v>28648</v>
      </c>
      <c r="E98" s="188">
        <v>600000</v>
      </c>
      <c r="F98" s="159" t="s">
        <v>583</v>
      </c>
    </row>
    <row r="99" spans="1:7" ht="47.25">
      <c r="A99" s="58">
        <v>63</v>
      </c>
      <c r="B99" s="159" t="s">
        <v>28659</v>
      </c>
      <c r="C99" s="159" t="s">
        <v>28660</v>
      </c>
      <c r="D99" s="159" t="s">
        <v>28648</v>
      </c>
      <c r="E99" s="188">
        <v>600000</v>
      </c>
      <c r="F99" s="159" t="s">
        <v>583</v>
      </c>
    </row>
    <row r="100" spans="1:7" ht="47.25">
      <c r="A100" s="58">
        <v>64</v>
      </c>
      <c r="B100" s="159" t="s">
        <v>28661</v>
      </c>
      <c r="C100" s="159" t="s">
        <v>28662</v>
      </c>
      <c r="D100" s="159" t="s">
        <v>28648</v>
      </c>
      <c r="E100" s="188">
        <v>600000</v>
      </c>
      <c r="F100" s="159" t="s">
        <v>583</v>
      </c>
    </row>
    <row r="101" spans="1:7" ht="47.25">
      <c r="A101" s="58">
        <v>65</v>
      </c>
      <c r="B101" s="159" t="s">
        <v>28663</v>
      </c>
      <c r="C101" s="159" t="s">
        <v>28664</v>
      </c>
      <c r="D101" s="159" t="s">
        <v>28648</v>
      </c>
      <c r="E101" s="188">
        <v>600000</v>
      </c>
      <c r="F101" s="159" t="s">
        <v>583</v>
      </c>
    </row>
    <row r="102" spans="1:7" ht="63">
      <c r="A102" s="58">
        <v>66</v>
      </c>
      <c r="B102" s="159" t="s">
        <v>28665</v>
      </c>
      <c r="C102" s="159" t="s">
        <v>28666</v>
      </c>
      <c r="D102" s="159" t="s">
        <v>28667</v>
      </c>
      <c r="E102" s="188">
        <v>500000</v>
      </c>
      <c r="F102" s="159" t="s">
        <v>583</v>
      </c>
    </row>
    <row r="103" spans="1:7" ht="63">
      <c r="A103" s="58">
        <v>67</v>
      </c>
      <c r="B103" s="159" t="s">
        <v>28668</v>
      </c>
      <c r="C103" s="159" t="s">
        <v>28669</v>
      </c>
      <c r="D103" s="159" t="s">
        <v>28667</v>
      </c>
      <c r="E103" s="188">
        <v>500000</v>
      </c>
      <c r="F103" s="159" t="s">
        <v>583</v>
      </c>
    </row>
    <row r="104" spans="1:7" ht="63">
      <c r="A104" s="58">
        <v>68</v>
      </c>
      <c r="B104" s="159" t="s">
        <v>28639</v>
      </c>
      <c r="C104" s="159" t="s">
        <v>28670</v>
      </c>
      <c r="D104" s="159" t="s">
        <v>28667</v>
      </c>
      <c r="E104" s="188">
        <v>500000</v>
      </c>
      <c r="F104" s="159" t="s">
        <v>583</v>
      </c>
    </row>
    <row r="105" spans="1:7" ht="63">
      <c r="A105" s="58">
        <v>69</v>
      </c>
      <c r="B105" s="159" t="s">
        <v>28671</v>
      </c>
      <c r="C105" s="159" t="s">
        <v>28672</v>
      </c>
      <c r="D105" s="159" t="s">
        <v>28667</v>
      </c>
      <c r="E105" s="188">
        <v>500000</v>
      </c>
      <c r="F105" s="159" t="s">
        <v>583</v>
      </c>
    </row>
    <row r="106" spans="1:7" ht="63">
      <c r="A106" s="58">
        <v>70</v>
      </c>
      <c r="B106" s="159" t="s">
        <v>28673</v>
      </c>
      <c r="C106" s="159" t="s">
        <v>28674</v>
      </c>
      <c r="D106" s="159" t="s">
        <v>28667</v>
      </c>
      <c r="E106" s="188">
        <v>500000</v>
      </c>
      <c r="F106" s="159" t="s">
        <v>583</v>
      </c>
    </row>
    <row r="107" spans="1:7" ht="63">
      <c r="A107" s="58">
        <v>71</v>
      </c>
      <c r="B107" s="159" t="s">
        <v>28675</v>
      </c>
      <c r="C107" s="159" t="s">
        <v>28676</v>
      </c>
      <c r="D107" s="159" t="s">
        <v>28667</v>
      </c>
      <c r="E107" s="188">
        <v>500000</v>
      </c>
      <c r="F107" s="159" t="s">
        <v>583</v>
      </c>
    </row>
    <row r="108" spans="1:7" ht="63">
      <c r="A108" s="58">
        <v>72</v>
      </c>
      <c r="B108" s="159" t="s">
        <v>28677</v>
      </c>
      <c r="C108" s="159" t="s">
        <v>28678</v>
      </c>
      <c r="D108" s="159" t="s">
        <v>28667</v>
      </c>
      <c r="E108" s="188">
        <v>500000</v>
      </c>
      <c r="F108" s="159" t="s">
        <v>583</v>
      </c>
    </row>
    <row r="109" spans="1:7" ht="63">
      <c r="A109" s="58">
        <v>73</v>
      </c>
      <c r="B109" s="159" t="s">
        <v>28679</v>
      </c>
      <c r="C109" s="159" t="s">
        <v>28680</v>
      </c>
      <c r="D109" s="159" t="s">
        <v>28667</v>
      </c>
      <c r="E109" s="188">
        <v>500000</v>
      </c>
      <c r="F109" s="159" t="s">
        <v>583</v>
      </c>
    </row>
    <row r="110" spans="1:7" ht="63">
      <c r="A110" s="58">
        <v>74</v>
      </c>
      <c r="B110" s="159" t="s">
        <v>28681</v>
      </c>
      <c r="C110" s="159" t="s">
        <v>28682</v>
      </c>
      <c r="D110" s="159" t="s">
        <v>28683</v>
      </c>
      <c r="E110" s="188">
        <v>500000</v>
      </c>
      <c r="F110" s="159" t="s">
        <v>583</v>
      </c>
    </row>
    <row r="111" spans="1:7" ht="94.5">
      <c r="A111" s="58">
        <v>75</v>
      </c>
      <c r="B111" s="159" t="s">
        <v>28684</v>
      </c>
      <c r="C111" s="159" t="s">
        <v>28685</v>
      </c>
      <c r="D111" s="159" t="s">
        <v>29741</v>
      </c>
      <c r="E111" s="188">
        <v>5000000</v>
      </c>
      <c r="F111" s="159" t="s">
        <v>4</v>
      </c>
    </row>
    <row r="112" spans="1:7" s="11" customFormat="1" ht="15.75">
      <c r="A112" s="175"/>
      <c r="B112" s="2172" t="s">
        <v>19181</v>
      </c>
      <c r="C112" s="2172"/>
      <c r="D112" s="159"/>
      <c r="E112" s="398"/>
      <c r="F112" s="159"/>
      <c r="G112" s="774"/>
    </row>
    <row r="113" spans="1:9" ht="63">
      <c r="A113" s="58">
        <v>76</v>
      </c>
      <c r="B113" s="159" t="s">
        <v>28686</v>
      </c>
      <c r="C113" s="159" t="s">
        <v>28687</v>
      </c>
      <c r="D113" s="159" t="s">
        <v>28688</v>
      </c>
      <c r="E113" s="188">
        <v>750000</v>
      </c>
      <c r="F113" s="159" t="s">
        <v>4</v>
      </c>
    </row>
    <row r="114" spans="1:9" ht="63">
      <c r="A114" s="58">
        <v>77</v>
      </c>
      <c r="B114" s="159" t="s">
        <v>28689</v>
      </c>
      <c r="C114" s="159" t="s">
        <v>28690</v>
      </c>
      <c r="D114" s="159" t="s">
        <v>28691</v>
      </c>
      <c r="E114" s="188">
        <v>1000000</v>
      </c>
      <c r="F114" s="159" t="s">
        <v>4</v>
      </c>
    </row>
    <row r="115" spans="1:9" ht="63">
      <c r="A115" s="58">
        <v>78</v>
      </c>
      <c r="B115" s="159" t="s">
        <v>28692</v>
      </c>
      <c r="C115" s="159" t="s">
        <v>28693</v>
      </c>
      <c r="D115" s="159" t="s">
        <v>28691</v>
      </c>
      <c r="E115" s="188">
        <v>750000</v>
      </c>
      <c r="F115" s="159" t="s">
        <v>4</v>
      </c>
    </row>
    <row r="116" spans="1:9" ht="63">
      <c r="A116" s="58">
        <v>79</v>
      </c>
      <c r="B116" s="159" t="s">
        <v>28694</v>
      </c>
      <c r="C116" s="159" t="s">
        <v>28695</v>
      </c>
      <c r="D116" s="159" t="s">
        <v>28691</v>
      </c>
      <c r="E116" s="188">
        <v>750000</v>
      </c>
      <c r="F116" s="159" t="s">
        <v>4</v>
      </c>
    </row>
    <row r="117" spans="1:9" ht="15.75">
      <c r="A117" s="175"/>
      <c r="B117" s="2198" t="s">
        <v>33451</v>
      </c>
      <c r="C117" s="2198"/>
      <c r="D117" s="160"/>
      <c r="E117" s="181"/>
      <c r="F117" s="160"/>
    </row>
    <row r="118" spans="1:9" ht="126">
      <c r="A118" s="58">
        <v>80</v>
      </c>
      <c r="B118" s="159" t="s">
        <v>1282</v>
      </c>
      <c r="C118" s="159" t="s">
        <v>28714</v>
      </c>
      <c r="D118" s="159" t="s">
        <v>28715</v>
      </c>
      <c r="E118" s="188">
        <v>1500000</v>
      </c>
      <c r="F118" s="159" t="s">
        <v>583</v>
      </c>
    </row>
    <row r="119" spans="1:9" ht="110.25">
      <c r="A119" s="58">
        <v>81</v>
      </c>
      <c r="B119" s="159" t="s">
        <v>1282</v>
      </c>
      <c r="C119" s="159" t="s">
        <v>28716</v>
      </c>
      <c r="D119" s="159" t="s">
        <v>28717</v>
      </c>
      <c r="E119" s="188">
        <v>1600000</v>
      </c>
      <c r="F119" s="159" t="s">
        <v>583</v>
      </c>
    </row>
    <row r="120" spans="1:9" ht="31.5">
      <c r="A120" s="58"/>
      <c r="B120" s="253" t="s">
        <v>28718</v>
      </c>
      <c r="C120" s="253"/>
      <c r="D120" s="253"/>
      <c r="E120" s="398"/>
      <c r="F120" s="159"/>
    </row>
    <row r="121" spans="1:9" ht="78.75">
      <c r="A121" s="58">
        <v>82</v>
      </c>
      <c r="B121" s="159" t="s">
        <v>28719</v>
      </c>
      <c r="C121" s="159" t="s">
        <v>28720</v>
      </c>
      <c r="D121" s="159" t="s">
        <v>28721</v>
      </c>
      <c r="E121" s="188">
        <v>1100000</v>
      </c>
      <c r="F121" s="159" t="s">
        <v>118</v>
      </c>
    </row>
    <row r="122" spans="1:9" ht="78.75">
      <c r="A122" s="58">
        <v>83</v>
      </c>
      <c r="B122" s="159" t="s">
        <v>28722</v>
      </c>
      <c r="C122" s="159" t="s">
        <v>28723</v>
      </c>
      <c r="D122" s="159" t="s">
        <v>28721</v>
      </c>
      <c r="E122" s="188">
        <v>1100000</v>
      </c>
      <c r="F122" s="159" t="s">
        <v>583</v>
      </c>
    </row>
    <row r="123" spans="1:9" ht="47.25">
      <c r="A123" s="58">
        <v>84</v>
      </c>
      <c r="B123" s="159" t="s">
        <v>28724</v>
      </c>
      <c r="C123" s="159" t="s">
        <v>28725</v>
      </c>
      <c r="D123" s="335" t="s">
        <v>42833</v>
      </c>
      <c r="E123" s="188">
        <v>500000</v>
      </c>
      <c r="F123" s="159" t="s">
        <v>583</v>
      </c>
    </row>
    <row r="124" spans="1:9" s="2" customFormat="1" ht="15.75" customHeight="1">
      <c r="A124" s="325"/>
      <c r="B124" s="280" t="s">
        <v>6930</v>
      </c>
      <c r="C124" s="326"/>
      <c r="D124" s="326"/>
      <c r="E124" s="361">
        <f>SUM(E34:E123)</f>
        <v>41550000</v>
      </c>
      <c r="F124" s="326"/>
    </row>
    <row r="125" spans="1:9" s="2" customFormat="1" ht="114" customHeight="1">
      <c r="A125" s="2143" t="s">
        <v>42136</v>
      </c>
      <c r="B125" s="2143"/>
      <c r="C125" s="2143"/>
      <c r="D125" s="2143" t="s">
        <v>1392</v>
      </c>
      <c r="E125" s="2143"/>
      <c r="F125" s="2143"/>
    </row>
    <row r="126" spans="1:9">
      <c r="D126" s="751"/>
      <c r="F126" s="751"/>
      <c r="G126" s="751"/>
      <c r="H126" s="751"/>
      <c r="I126" s="751"/>
    </row>
    <row r="133" spans="1:6" ht="15.75">
      <c r="A133" s="58"/>
      <c r="B133" s="2172" t="s">
        <v>28696</v>
      </c>
      <c r="C133" s="2172"/>
      <c r="D133" s="2172"/>
      <c r="E133" s="398"/>
      <c r="F133" s="159"/>
    </row>
    <row r="134" spans="1:6" ht="47.25">
      <c r="A134" s="1264">
        <v>72</v>
      </c>
      <c r="B134" s="162" t="s">
        <v>28697</v>
      </c>
      <c r="C134" s="162" t="s">
        <v>28698</v>
      </c>
      <c r="D134" s="162" t="s">
        <v>28699</v>
      </c>
      <c r="E134" s="188">
        <v>2300000</v>
      </c>
      <c r="F134" s="162" t="s">
        <v>763</v>
      </c>
    </row>
    <row r="135" spans="1:6" ht="63">
      <c r="A135" s="1264">
        <v>73</v>
      </c>
      <c r="B135" s="162" t="s">
        <v>28700</v>
      </c>
      <c r="C135" s="162" t="s">
        <v>28701</v>
      </c>
      <c r="D135" s="162" t="s">
        <v>28702</v>
      </c>
      <c r="E135" s="188">
        <v>2991887.08</v>
      </c>
      <c r="F135" s="162" t="s">
        <v>583</v>
      </c>
    </row>
    <row r="136" spans="1:6" ht="63">
      <c r="A136" s="1264">
        <v>74</v>
      </c>
      <c r="B136" s="162" t="s">
        <v>28703</v>
      </c>
      <c r="C136" s="162" t="s">
        <v>28704</v>
      </c>
      <c r="D136" s="162" t="s">
        <v>28705</v>
      </c>
      <c r="E136" s="188">
        <v>2100000</v>
      </c>
      <c r="F136" s="162" t="s">
        <v>583</v>
      </c>
    </row>
    <row r="137" spans="1:6" ht="15.75">
      <c r="A137" s="58"/>
      <c r="B137" s="2172" t="s">
        <v>14714</v>
      </c>
      <c r="C137" s="2172"/>
      <c r="D137" s="2172"/>
      <c r="E137" s="398"/>
      <c r="F137" s="159"/>
    </row>
    <row r="138" spans="1:6" ht="126">
      <c r="A138" s="1264">
        <v>75</v>
      </c>
      <c r="B138" s="162" t="s">
        <v>28706</v>
      </c>
      <c r="C138" s="162" t="s">
        <v>28614</v>
      </c>
      <c r="D138" s="162" t="s">
        <v>28707</v>
      </c>
      <c r="E138" s="188">
        <v>10000000</v>
      </c>
      <c r="F138" s="162" t="s">
        <v>4</v>
      </c>
    </row>
    <row r="139" spans="1:6" ht="160.5">
      <c r="A139" s="1264">
        <v>76</v>
      </c>
      <c r="B139" s="162" t="s">
        <v>28708</v>
      </c>
      <c r="C139" s="162" t="s">
        <v>28709</v>
      </c>
      <c r="D139" s="162" t="s">
        <v>28710</v>
      </c>
      <c r="E139" s="188">
        <v>10000000</v>
      </c>
      <c r="F139" s="162" t="s">
        <v>118</v>
      </c>
    </row>
    <row r="140" spans="1:6" ht="15.75">
      <c r="A140" s="58"/>
      <c r="B140" s="2172" t="s">
        <v>578</v>
      </c>
      <c r="C140" s="2172"/>
      <c r="D140" s="2172"/>
      <c r="E140" s="398"/>
      <c r="F140" s="159"/>
    </row>
    <row r="141" spans="1:6" ht="63">
      <c r="A141" s="1264">
        <v>77</v>
      </c>
      <c r="B141" s="162" t="s">
        <v>28711</v>
      </c>
      <c r="C141" s="162" t="s">
        <v>28712</v>
      </c>
      <c r="D141" s="162" t="s">
        <v>28713</v>
      </c>
      <c r="E141" s="188">
        <v>2000000</v>
      </c>
      <c r="F141" s="162" t="s">
        <v>583</v>
      </c>
    </row>
    <row r="142" spans="1:6">
      <c r="E142" s="1299">
        <f>SUM(E134:E141)</f>
        <v>29391887.079999998</v>
      </c>
    </row>
    <row r="146" spans="5:5">
      <c r="E146" s="1299">
        <f>E142+E124+E27</f>
        <v>70941887.079999998</v>
      </c>
    </row>
  </sheetData>
  <mergeCells count="23">
    <mergeCell ref="B140:D140"/>
    <mergeCell ref="B117:C117"/>
    <mergeCell ref="A125:C125"/>
    <mergeCell ref="D125:F125"/>
    <mergeCell ref="B80:C80"/>
    <mergeCell ref="B112:C112"/>
    <mergeCell ref="B133:D133"/>
    <mergeCell ref="B137:D137"/>
    <mergeCell ref="B33:C33"/>
    <mergeCell ref="B35:C35"/>
    <mergeCell ref="B18:C18"/>
    <mergeCell ref="B37:C37"/>
    <mergeCell ref="A29:F29"/>
    <mergeCell ref="A30:F30"/>
    <mergeCell ref="A31:F31"/>
    <mergeCell ref="A24:C24"/>
    <mergeCell ref="D24:F24"/>
    <mergeCell ref="B16:C16"/>
    <mergeCell ref="A1:F1"/>
    <mergeCell ref="A2:F2"/>
    <mergeCell ref="A3:F3"/>
    <mergeCell ref="B5:D5"/>
    <mergeCell ref="B12:D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theme="5" tint="-0.499984740745262"/>
  </sheetPr>
  <dimension ref="A1:G233"/>
  <sheetViews>
    <sheetView topLeftCell="A127" workbookViewId="0">
      <selection activeCell="K137" sqref="K137"/>
    </sheetView>
  </sheetViews>
  <sheetFormatPr defaultRowHeight="14.25"/>
  <cols>
    <col min="1" max="1" width="7.140625" style="1271" customWidth="1"/>
    <col min="2" max="2" width="17.28515625" style="1269" customWidth="1"/>
    <col min="3" max="3" width="42.42578125" style="1269" customWidth="1"/>
    <col min="4" max="4" width="24" style="1269" customWidth="1"/>
    <col min="5" max="5" width="20.5703125" style="1286" customWidth="1"/>
    <col min="6" max="6" width="9.140625" style="1267" customWidth="1"/>
    <col min="7" max="16384" width="9.140625" style="1267"/>
  </cols>
  <sheetData>
    <row r="1" spans="1:6" s="12" customFormat="1" ht="15.75">
      <c r="A1" s="2164" t="s">
        <v>133</v>
      </c>
      <c r="B1" s="2164"/>
      <c r="C1" s="2164"/>
      <c r="D1" s="2164"/>
      <c r="E1" s="2164"/>
      <c r="F1" s="2164"/>
    </row>
    <row r="2" spans="1:6" s="12" customFormat="1" ht="15.75">
      <c r="A2" s="2164" t="s">
        <v>28919</v>
      </c>
      <c r="B2" s="2164"/>
      <c r="C2" s="2164"/>
      <c r="D2" s="2164"/>
      <c r="E2" s="2164"/>
      <c r="F2" s="2164"/>
    </row>
    <row r="3" spans="1:6" s="12" customFormat="1" ht="15.75">
      <c r="A3" s="2164" t="s">
        <v>6436</v>
      </c>
      <c r="B3" s="2164"/>
      <c r="C3" s="2164"/>
      <c r="D3" s="2164"/>
      <c r="E3" s="2164"/>
      <c r="F3" s="2164"/>
    </row>
    <row r="4" spans="1:6" s="12" customFormat="1" ht="37.5" customHeight="1">
      <c r="A4" s="331" t="s">
        <v>134</v>
      </c>
      <c r="B4" s="332" t="s">
        <v>676</v>
      </c>
      <c r="C4" s="332" t="s">
        <v>463</v>
      </c>
      <c r="D4" s="332" t="s">
        <v>788</v>
      </c>
      <c r="E4" s="1186" t="s">
        <v>28801</v>
      </c>
      <c r="F4" s="332" t="s">
        <v>677</v>
      </c>
    </row>
    <row r="5" spans="1:6" s="12" customFormat="1" ht="15.75">
      <c r="A5" s="333"/>
      <c r="B5" s="2233" t="s">
        <v>10711</v>
      </c>
      <c r="C5" s="2233"/>
      <c r="D5" s="335"/>
      <c r="E5" s="1187"/>
      <c r="F5" s="335"/>
    </row>
    <row r="6" spans="1:6" ht="47.25">
      <c r="A6" s="509">
        <v>1</v>
      </c>
      <c r="B6" s="66" t="s">
        <v>28920</v>
      </c>
      <c r="C6" s="66" t="s">
        <v>28921</v>
      </c>
      <c r="D6" s="66" t="s">
        <v>28922</v>
      </c>
      <c r="E6" s="1268">
        <v>3200000</v>
      </c>
      <c r="F6" s="686" t="s">
        <v>118</v>
      </c>
    </row>
    <row r="7" spans="1:6" ht="31.5">
      <c r="A7" s="509">
        <v>2</v>
      </c>
      <c r="B7" s="66" t="s">
        <v>1423</v>
      </c>
      <c r="C7" s="66" t="s">
        <v>28923</v>
      </c>
      <c r="D7" s="66" t="s">
        <v>28924</v>
      </c>
      <c r="E7" s="1268">
        <v>1556453</v>
      </c>
      <c r="F7" s="686" t="s">
        <v>118</v>
      </c>
    </row>
    <row r="8" spans="1:6" ht="47.25">
      <c r="A8" s="509">
        <v>3</v>
      </c>
      <c r="B8" s="66" t="s">
        <v>9942</v>
      </c>
      <c r="C8" s="66" t="s">
        <v>28925</v>
      </c>
      <c r="D8" s="66" t="s">
        <v>28926</v>
      </c>
      <c r="E8" s="1268">
        <v>1750000</v>
      </c>
      <c r="F8" s="686" t="s">
        <v>118</v>
      </c>
    </row>
    <row r="9" spans="1:6" ht="31.5">
      <c r="A9" s="509">
        <v>4</v>
      </c>
      <c r="B9" s="66" t="s">
        <v>7</v>
      </c>
      <c r="C9" s="66" t="s">
        <v>28927</v>
      </c>
      <c r="D9" s="65" t="s">
        <v>28928</v>
      </c>
      <c r="E9" s="1268">
        <v>36000</v>
      </c>
      <c r="F9" s="686" t="s">
        <v>118</v>
      </c>
    </row>
    <row r="10" spans="1:6" s="12" customFormat="1" ht="15.75">
      <c r="A10" s="333"/>
      <c r="B10" s="2233" t="s">
        <v>3161</v>
      </c>
      <c r="C10" s="2233"/>
      <c r="D10" s="332"/>
      <c r="E10" s="1187"/>
      <c r="F10" s="332"/>
    </row>
    <row r="11" spans="1:6" ht="47.25">
      <c r="A11" s="509">
        <v>5</v>
      </c>
      <c r="B11" s="66" t="s">
        <v>9942</v>
      </c>
      <c r="C11" s="66" t="s">
        <v>28929</v>
      </c>
      <c r="D11" s="66" t="s">
        <v>28930</v>
      </c>
      <c r="E11" s="1268">
        <v>1562000</v>
      </c>
      <c r="F11" s="686" t="s">
        <v>118</v>
      </c>
    </row>
    <row r="12" spans="1:6" ht="63">
      <c r="A12" s="509">
        <v>6</v>
      </c>
      <c r="B12" s="66" t="s">
        <v>28931</v>
      </c>
      <c r="C12" s="66" t="s">
        <v>28932</v>
      </c>
      <c r="D12" s="66" t="s">
        <v>28933</v>
      </c>
      <c r="E12" s="1268">
        <v>1200000</v>
      </c>
      <c r="F12" s="686" t="s">
        <v>118</v>
      </c>
    </row>
    <row r="13" spans="1:6" ht="31.5">
      <c r="A13" s="509">
        <v>7</v>
      </c>
      <c r="B13" s="66" t="s">
        <v>1423</v>
      </c>
      <c r="C13" s="66" t="s">
        <v>28934</v>
      </c>
      <c r="D13" s="66" t="s">
        <v>28924</v>
      </c>
      <c r="E13" s="1268">
        <v>509226.27</v>
      </c>
      <c r="F13" s="686" t="s">
        <v>118</v>
      </c>
    </row>
    <row r="14" spans="1:6" ht="15.75">
      <c r="A14" s="509"/>
      <c r="B14" s="56" t="s">
        <v>593</v>
      </c>
      <c r="C14" s="66"/>
      <c r="D14" s="66" t="s">
        <v>1148</v>
      </c>
      <c r="E14" s="364"/>
      <c r="F14" s="686"/>
    </row>
    <row r="15" spans="1:6" ht="47.25">
      <c r="A15" s="509">
        <v>8</v>
      </c>
      <c r="B15" s="66" t="s">
        <v>981</v>
      </c>
      <c r="C15" s="66" t="s">
        <v>28935</v>
      </c>
      <c r="D15" s="66" t="s">
        <v>28936</v>
      </c>
      <c r="E15" s="1268">
        <v>14993000</v>
      </c>
      <c r="F15" s="686" t="s">
        <v>118</v>
      </c>
    </row>
    <row r="16" spans="1:6" ht="47.25">
      <c r="A16" s="509">
        <v>9</v>
      </c>
      <c r="B16" s="66" t="s">
        <v>596</v>
      </c>
      <c r="C16" s="66" t="s">
        <v>28937</v>
      </c>
      <c r="D16" s="66" t="s">
        <v>28938</v>
      </c>
      <c r="E16" s="1268">
        <v>12267219</v>
      </c>
      <c r="F16" s="686" t="s">
        <v>118</v>
      </c>
    </row>
    <row r="17" spans="1:7" ht="15.75">
      <c r="A17" s="509"/>
      <c r="B17" s="56" t="s">
        <v>207</v>
      </c>
      <c r="C17" s="66"/>
      <c r="D17" s="66"/>
      <c r="E17" s="364"/>
      <c r="F17" s="686"/>
    </row>
    <row r="18" spans="1:7" ht="78.75">
      <c r="A18" s="509">
        <v>10</v>
      </c>
      <c r="B18" s="686" t="s">
        <v>475</v>
      </c>
      <c r="C18" s="66" t="s">
        <v>28939</v>
      </c>
      <c r="D18" s="66" t="s">
        <v>196</v>
      </c>
      <c r="E18" s="1268">
        <v>5738993.4500000002</v>
      </c>
      <c r="F18" s="686" t="s">
        <v>4</v>
      </c>
    </row>
    <row r="19" spans="1:7" ht="15.75">
      <c r="A19" s="509"/>
      <c r="B19" s="1285" t="s">
        <v>15</v>
      </c>
      <c r="C19" s="66"/>
      <c r="D19" s="66"/>
      <c r="E19" s="1284">
        <f>SUM(E6:E18)</f>
        <v>42812891.719999999</v>
      </c>
      <c r="F19" s="686"/>
    </row>
    <row r="20" spans="1:7" ht="69.75" customHeight="1">
      <c r="A20" s="2143" t="s">
        <v>32028</v>
      </c>
      <c r="B20" s="2143"/>
      <c r="C20" s="2143"/>
      <c r="D20" s="2143" t="s">
        <v>32029</v>
      </c>
      <c r="E20" s="2143"/>
      <c r="F20" s="2143"/>
    </row>
    <row r="21" spans="1:7" ht="15.75">
      <c r="A21" s="509"/>
      <c r="B21" s="1283"/>
      <c r="C21" s="66"/>
      <c r="D21" s="66"/>
      <c r="E21" s="364"/>
      <c r="F21" s="686"/>
    </row>
    <row r="22" spans="1:7" ht="15.75">
      <c r="A22" s="509"/>
      <c r="B22" s="1283"/>
      <c r="C22" s="66"/>
      <c r="D22" s="66"/>
      <c r="E22" s="364"/>
      <c r="F22" s="686"/>
    </row>
    <row r="23" spans="1:7" ht="15.75">
      <c r="A23" s="509"/>
      <c r="B23" s="1283"/>
      <c r="C23" s="66"/>
      <c r="D23" s="66"/>
      <c r="E23" s="364"/>
      <c r="F23" s="686"/>
    </row>
    <row r="24" spans="1:7" ht="15.75">
      <c r="A24" s="2164" t="s">
        <v>133</v>
      </c>
      <c r="B24" s="2164"/>
      <c r="C24" s="2164"/>
      <c r="D24" s="2164"/>
      <c r="E24" s="2164"/>
      <c r="F24" s="2164"/>
    </row>
    <row r="25" spans="1:7" ht="15.75">
      <c r="A25" s="2164" t="s">
        <v>28919</v>
      </c>
      <c r="B25" s="2164"/>
      <c r="C25" s="2164"/>
      <c r="D25" s="2164"/>
      <c r="E25" s="2164"/>
      <c r="F25" s="2164"/>
    </row>
    <row r="26" spans="1:7" ht="15.75">
      <c r="A26" s="2164" t="s">
        <v>6436</v>
      </c>
      <c r="B26" s="2164"/>
      <c r="C26" s="2164"/>
      <c r="D26" s="2164"/>
      <c r="E26" s="2164"/>
      <c r="F26" s="2164"/>
    </row>
    <row r="27" spans="1:7" ht="31.5">
      <c r="A27" s="331" t="s">
        <v>134</v>
      </c>
      <c r="B27" s="332" t="s">
        <v>676</v>
      </c>
      <c r="C27" s="332" t="s">
        <v>463</v>
      </c>
      <c r="D27" s="332" t="s">
        <v>788</v>
      </c>
      <c r="E27" s="1186" t="s">
        <v>28801</v>
      </c>
      <c r="F27" s="332" t="s">
        <v>677</v>
      </c>
    </row>
    <row r="28" spans="1:7" ht="15.75">
      <c r="A28" s="509"/>
      <c r="B28" s="56" t="s">
        <v>555</v>
      </c>
      <c r="C28" s="66"/>
      <c r="D28" s="66"/>
      <c r="E28" s="364"/>
      <c r="F28" s="686"/>
    </row>
    <row r="29" spans="1:7" ht="94.5">
      <c r="A29" s="509">
        <v>1</v>
      </c>
      <c r="B29" s="66" t="s">
        <v>28940</v>
      </c>
      <c r="C29" s="66" t="s">
        <v>28941</v>
      </c>
      <c r="D29" s="66" t="s">
        <v>29591</v>
      </c>
      <c r="E29" s="1268">
        <v>2180818</v>
      </c>
      <c r="F29" s="686" t="s">
        <v>4</v>
      </c>
      <c r="G29" s="1269"/>
    </row>
    <row r="30" spans="1:7" ht="20.25" customHeight="1">
      <c r="A30" s="509"/>
      <c r="B30" s="2192" t="s">
        <v>1573</v>
      </c>
      <c r="C30" s="2194"/>
      <c r="D30" s="66"/>
      <c r="E30" s="364"/>
      <c r="F30" s="686"/>
    </row>
    <row r="31" spans="1:7" ht="63">
      <c r="A31" s="509">
        <v>2</v>
      </c>
      <c r="B31" s="65" t="s">
        <v>28942</v>
      </c>
      <c r="C31" s="66" t="s">
        <v>28943</v>
      </c>
      <c r="D31" s="66" t="s">
        <v>28944</v>
      </c>
      <c r="E31" s="1268">
        <v>150000</v>
      </c>
      <c r="F31" s="686" t="s">
        <v>4</v>
      </c>
    </row>
    <row r="32" spans="1:7" ht="63">
      <c r="A32" s="509">
        <v>3</v>
      </c>
      <c r="B32" s="65" t="s">
        <v>28945</v>
      </c>
      <c r="C32" s="66" t="s">
        <v>28946</v>
      </c>
      <c r="D32" s="66" t="s">
        <v>28944</v>
      </c>
      <c r="E32" s="1268">
        <v>150000</v>
      </c>
      <c r="F32" s="686" t="s">
        <v>4</v>
      </c>
    </row>
    <row r="33" spans="1:6" ht="63">
      <c r="A33" s="509">
        <v>4</v>
      </c>
      <c r="B33" s="65" t="s">
        <v>28947</v>
      </c>
      <c r="C33" s="66" t="s">
        <v>28948</v>
      </c>
      <c r="D33" s="66" t="s">
        <v>28944</v>
      </c>
      <c r="E33" s="1268">
        <v>150000</v>
      </c>
      <c r="F33" s="686" t="s">
        <v>4</v>
      </c>
    </row>
    <row r="34" spans="1:6" ht="63">
      <c r="A34" s="509">
        <v>5</v>
      </c>
      <c r="B34" s="65" t="s">
        <v>28949</v>
      </c>
      <c r="C34" s="66" t="s">
        <v>28950</v>
      </c>
      <c r="D34" s="66" t="s">
        <v>28944</v>
      </c>
      <c r="E34" s="1268">
        <v>150000</v>
      </c>
      <c r="F34" s="686" t="s">
        <v>4</v>
      </c>
    </row>
    <row r="35" spans="1:6" ht="63">
      <c r="A35" s="509">
        <v>6</v>
      </c>
      <c r="B35" s="65" t="s">
        <v>28951</v>
      </c>
      <c r="C35" s="66" t="s">
        <v>28952</v>
      </c>
      <c r="D35" s="66" t="s">
        <v>28944</v>
      </c>
      <c r="E35" s="1268">
        <v>150000</v>
      </c>
      <c r="F35" s="686" t="s">
        <v>4</v>
      </c>
    </row>
    <row r="36" spans="1:6" ht="63">
      <c r="A36" s="509">
        <v>7</v>
      </c>
      <c r="B36" s="65" t="s">
        <v>28953</v>
      </c>
      <c r="C36" s="66" t="s">
        <v>28954</v>
      </c>
      <c r="D36" s="66" t="s">
        <v>28944</v>
      </c>
      <c r="E36" s="1268">
        <v>150000</v>
      </c>
      <c r="F36" s="686" t="s">
        <v>4</v>
      </c>
    </row>
    <row r="37" spans="1:6" ht="63">
      <c r="A37" s="509">
        <v>8</v>
      </c>
      <c r="B37" s="65" t="s">
        <v>29586</v>
      </c>
      <c r="C37" s="66" t="s">
        <v>28955</v>
      </c>
      <c r="D37" s="66" t="s">
        <v>28944</v>
      </c>
      <c r="E37" s="1268">
        <v>150000</v>
      </c>
      <c r="F37" s="686" t="s">
        <v>4</v>
      </c>
    </row>
    <row r="38" spans="1:6" ht="63">
      <c r="A38" s="509">
        <v>9</v>
      </c>
      <c r="B38" s="65" t="s">
        <v>28956</v>
      </c>
      <c r="C38" s="66" t="s">
        <v>28957</v>
      </c>
      <c r="D38" s="66" t="s">
        <v>28944</v>
      </c>
      <c r="E38" s="1268">
        <v>150000</v>
      </c>
      <c r="F38" s="686" t="s">
        <v>4</v>
      </c>
    </row>
    <row r="39" spans="1:6" ht="63">
      <c r="A39" s="509">
        <v>10</v>
      </c>
      <c r="B39" s="65" t="s">
        <v>28958</v>
      </c>
      <c r="C39" s="66" t="s">
        <v>28959</v>
      </c>
      <c r="D39" s="66" t="s">
        <v>28944</v>
      </c>
      <c r="E39" s="1268">
        <v>150000</v>
      </c>
      <c r="F39" s="686" t="s">
        <v>4</v>
      </c>
    </row>
    <row r="40" spans="1:6" ht="63">
      <c r="A40" s="509">
        <v>11</v>
      </c>
      <c r="B40" s="65" t="s">
        <v>28960</v>
      </c>
      <c r="C40" s="66" t="s">
        <v>28961</v>
      </c>
      <c r="D40" s="66" t="s">
        <v>28944</v>
      </c>
      <c r="E40" s="1268">
        <v>150000</v>
      </c>
      <c r="F40" s="686" t="s">
        <v>4</v>
      </c>
    </row>
    <row r="41" spans="1:6" ht="63">
      <c r="A41" s="509">
        <v>12</v>
      </c>
      <c r="B41" s="65" t="s">
        <v>28962</v>
      </c>
      <c r="C41" s="66" t="s">
        <v>28963</v>
      </c>
      <c r="D41" s="66" t="s">
        <v>28944</v>
      </c>
      <c r="E41" s="1268">
        <v>150000</v>
      </c>
      <c r="F41" s="686" t="s">
        <v>4</v>
      </c>
    </row>
    <row r="42" spans="1:6" ht="63">
      <c r="A42" s="509">
        <v>13</v>
      </c>
      <c r="B42" s="65" t="s">
        <v>28964</v>
      </c>
      <c r="C42" s="66" t="s">
        <v>28965</v>
      </c>
      <c r="D42" s="66" t="s">
        <v>28944</v>
      </c>
      <c r="E42" s="1268">
        <v>150000</v>
      </c>
      <c r="F42" s="686" t="s">
        <v>4</v>
      </c>
    </row>
    <row r="43" spans="1:6" ht="63">
      <c r="A43" s="509">
        <v>14</v>
      </c>
      <c r="B43" s="66" t="s">
        <v>28966</v>
      </c>
      <c r="C43" s="66" t="s">
        <v>28967</v>
      </c>
      <c r="D43" s="66" t="s">
        <v>28944</v>
      </c>
      <c r="E43" s="1268">
        <v>150000</v>
      </c>
      <c r="F43" s="686" t="s">
        <v>4</v>
      </c>
    </row>
    <row r="44" spans="1:6" ht="31.5">
      <c r="A44" s="509">
        <v>15</v>
      </c>
      <c r="B44" s="66" t="s">
        <v>28968</v>
      </c>
      <c r="C44" s="66" t="s">
        <v>28969</v>
      </c>
      <c r="D44" s="66" t="s">
        <v>28970</v>
      </c>
      <c r="E44" s="1268">
        <v>50000</v>
      </c>
      <c r="F44" s="686" t="s">
        <v>4</v>
      </c>
    </row>
    <row r="45" spans="1:6" ht="31.5">
      <c r="A45" s="509">
        <v>16</v>
      </c>
      <c r="B45" s="66" t="s">
        <v>28971</v>
      </c>
      <c r="C45" s="66" t="s">
        <v>28972</v>
      </c>
      <c r="D45" s="66" t="s">
        <v>28970</v>
      </c>
      <c r="E45" s="1268">
        <v>43500</v>
      </c>
      <c r="F45" s="686" t="s">
        <v>4</v>
      </c>
    </row>
    <row r="46" spans="1:6" ht="31.5">
      <c r="A46" s="509">
        <v>17</v>
      </c>
      <c r="B46" s="66" t="s">
        <v>28973</v>
      </c>
      <c r="C46" s="66" t="s">
        <v>28974</v>
      </c>
      <c r="D46" s="66" t="s">
        <v>28970</v>
      </c>
      <c r="E46" s="1268">
        <v>43500</v>
      </c>
      <c r="F46" s="686" t="s">
        <v>4</v>
      </c>
    </row>
    <row r="47" spans="1:6" ht="31.5">
      <c r="A47" s="509">
        <v>18</v>
      </c>
      <c r="B47" s="66" t="s">
        <v>28975</v>
      </c>
      <c r="C47" s="66" t="s">
        <v>28976</v>
      </c>
      <c r="D47" s="66" t="s">
        <v>28970</v>
      </c>
      <c r="E47" s="1268">
        <v>31000</v>
      </c>
      <c r="F47" s="686" t="s">
        <v>4</v>
      </c>
    </row>
    <row r="48" spans="1:6" ht="31.5">
      <c r="A48" s="509">
        <v>19</v>
      </c>
      <c r="B48" s="66" t="s">
        <v>28977</v>
      </c>
      <c r="C48" s="66" t="s">
        <v>28978</v>
      </c>
      <c r="D48" s="66" t="s">
        <v>28970</v>
      </c>
      <c r="E48" s="1268">
        <v>31000</v>
      </c>
      <c r="F48" s="686" t="s">
        <v>4</v>
      </c>
    </row>
    <row r="49" spans="1:6" ht="31.5">
      <c r="A49" s="509">
        <v>20</v>
      </c>
      <c r="B49" s="66" t="s">
        <v>28979</v>
      </c>
      <c r="C49" s="66" t="s">
        <v>28980</v>
      </c>
      <c r="D49" s="66" t="s">
        <v>28970</v>
      </c>
      <c r="E49" s="1268">
        <v>31818</v>
      </c>
      <c r="F49" s="686" t="s">
        <v>4</v>
      </c>
    </row>
    <row r="50" spans="1:6" s="2" customFormat="1" ht="18" customHeight="1">
      <c r="A50" s="690"/>
      <c r="B50" s="2168" t="s">
        <v>480</v>
      </c>
      <c r="C50" s="2168"/>
      <c r="D50" s="326"/>
      <c r="E50" s="1188"/>
      <c r="F50" s="326"/>
    </row>
    <row r="51" spans="1:6" ht="47.25">
      <c r="A51" s="509">
        <v>21</v>
      </c>
      <c r="B51" s="66" t="s">
        <v>28981</v>
      </c>
      <c r="C51" s="66" t="s">
        <v>28982</v>
      </c>
      <c r="D51" s="65" t="s">
        <v>28983</v>
      </c>
      <c r="E51" s="1268">
        <v>370000</v>
      </c>
      <c r="F51" s="686" t="s">
        <v>118</v>
      </c>
    </row>
    <row r="52" spans="1:6" ht="31.5">
      <c r="A52" s="509">
        <v>22</v>
      </c>
      <c r="B52" s="65" t="s">
        <v>28984</v>
      </c>
      <c r="C52" s="66" t="s">
        <v>28985</v>
      </c>
      <c r="D52" s="65" t="s">
        <v>28986</v>
      </c>
      <c r="E52" s="1268">
        <v>100000</v>
      </c>
      <c r="F52" s="686" t="s">
        <v>4</v>
      </c>
    </row>
    <row r="53" spans="1:6" ht="63">
      <c r="A53" s="509">
        <v>23</v>
      </c>
      <c r="B53" s="65" t="s">
        <v>28984</v>
      </c>
      <c r="C53" s="66" t="s">
        <v>28987</v>
      </c>
      <c r="D53" s="65" t="s">
        <v>28988</v>
      </c>
      <c r="E53" s="1268">
        <v>800000</v>
      </c>
      <c r="F53" s="686" t="s">
        <v>4</v>
      </c>
    </row>
    <row r="54" spans="1:6" ht="31.5">
      <c r="A54" s="509">
        <v>24</v>
      </c>
      <c r="B54" s="65" t="s">
        <v>28984</v>
      </c>
      <c r="C54" s="66" t="s">
        <v>28989</v>
      </c>
      <c r="D54" s="65" t="s">
        <v>28990</v>
      </c>
      <c r="E54" s="1268">
        <v>250000</v>
      </c>
      <c r="F54" s="686" t="s">
        <v>4</v>
      </c>
    </row>
    <row r="55" spans="1:6" ht="47.25">
      <c r="A55" s="509">
        <v>25</v>
      </c>
      <c r="B55" s="65" t="s">
        <v>28991</v>
      </c>
      <c r="C55" s="66" t="s">
        <v>28992</v>
      </c>
      <c r="D55" s="65" t="s">
        <v>28993</v>
      </c>
      <c r="E55" s="1268">
        <v>400000</v>
      </c>
      <c r="F55" s="686" t="s">
        <v>118</v>
      </c>
    </row>
    <row r="56" spans="1:6" ht="63">
      <c r="A56" s="509">
        <v>26</v>
      </c>
      <c r="B56" s="65" t="s">
        <v>28994</v>
      </c>
      <c r="C56" s="66" t="s">
        <v>28995</v>
      </c>
      <c r="D56" s="65" t="s">
        <v>28996</v>
      </c>
      <c r="E56" s="1268">
        <v>966348</v>
      </c>
      <c r="F56" s="686" t="s">
        <v>4</v>
      </c>
    </row>
    <row r="57" spans="1:6" ht="31.5">
      <c r="A57" s="509">
        <v>27</v>
      </c>
      <c r="B57" s="65" t="s">
        <v>28997</v>
      </c>
      <c r="C57" s="66" t="s">
        <v>28998</v>
      </c>
      <c r="D57" s="65" t="s">
        <v>24511</v>
      </c>
      <c r="E57" s="1268">
        <v>1000000</v>
      </c>
      <c r="F57" s="686" t="s">
        <v>4</v>
      </c>
    </row>
    <row r="58" spans="1:6" ht="63">
      <c r="A58" s="509">
        <v>28</v>
      </c>
      <c r="B58" s="65" t="s">
        <v>28999</v>
      </c>
      <c r="C58" s="66" t="s">
        <v>29000</v>
      </c>
      <c r="D58" s="65" t="s">
        <v>29587</v>
      </c>
      <c r="E58" s="1268">
        <v>750000</v>
      </c>
      <c r="F58" s="686" t="s">
        <v>118</v>
      </c>
    </row>
    <row r="59" spans="1:6" ht="63">
      <c r="A59" s="509">
        <v>29</v>
      </c>
      <c r="B59" s="65" t="s">
        <v>29001</v>
      </c>
      <c r="C59" s="66" t="s">
        <v>29002</v>
      </c>
      <c r="D59" s="65" t="s">
        <v>29003</v>
      </c>
      <c r="E59" s="1268">
        <v>1000000</v>
      </c>
      <c r="F59" s="686" t="s">
        <v>4</v>
      </c>
    </row>
    <row r="60" spans="1:6" ht="47.25">
      <c r="A60" s="509">
        <v>30</v>
      </c>
      <c r="B60" s="65" t="s">
        <v>29004</v>
      </c>
      <c r="C60" s="66" t="s">
        <v>29005</v>
      </c>
      <c r="D60" s="65" t="s">
        <v>29006</v>
      </c>
      <c r="E60" s="1268">
        <v>500000</v>
      </c>
      <c r="F60" s="686" t="s">
        <v>4</v>
      </c>
    </row>
    <row r="61" spans="1:6" ht="47.25">
      <c r="A61" s="509">
        <v>31</v>
      </c>
      <c r="B61" s="65" t="s">
        <v>29007</v>
      </c>
      <c r="C61" s="66" t="s">
        <v>29008</v>
      </c>
      <c r="D61" s="65" t="s">
        <v>29009</v>
      </c>
      <c r="E61" s="1268">
        <v>600000</v>
      </c>
      <c r="F61" s="686" t="s">
        <v>4</v>
      </c>
    </row>
    <row r="62" spans="1:6" ht="31.5">
      <c r="A62" s="509">
        <v>32</v>
      </c>
      <c r="B62" s="65" t="s">
        <v>29010</v>
      </c>
      <c r="C62" s="66" t="s">
        <v>29011</v>
      </c>
      <c r="D62" s="65" t="s">
        <v>28990</v>
      </c>
      <c r="E62" s="1268">
        <v>200000</v>
      </c>
      <c r="F62" s="686" t="s">
        <v>4</v>
      </c>
    </row>
    <row r="63" spans="1:6" ht="63">
      <c r="A63" s="509">
        <v>33</v>
      </c>
      <c r="B63" s="65" t="s">
        <v>28956</v>
      </c>
      <c r="C63" s="66" t="s">
        <v>29012</v>
      </c>
      <c r="D63" s="65" t="s">
        <v>29013</v>
      </c>
      <c r="E63" s="1268">
        <v>1000000</v>
      </c>
      <c r="F63" s="686" t="s">
        <v>4</v>
      </c>
    </row>
    <row r="64" spans="1:6" ht="63">
      <c r="A64" s="509">
        <v>34</v>
      </c>
      <c r="B64" s="65" t="s">
        <v>29014</v>
      </c>
      <c r="C64" s="66" t="s">
        <v>29015</v>
      </c>
      <c r="D64" s="65" t="s">
        <v>29016</v>
      </c>
      <c r="E64" s="1268">
        <v>1000000</v>
      </c>
      <c r="F64" s="686" t="s">
        <v>118</v>
      </c>
    </row>
    <row r="65" spans="1:6" ht="47.25">
      <c r="A65" s="509">
        <v>35</v>
      </c>
      <c r="B65" s="65" t="s">
        <v>29017</v>
      </c>
      <c r="C65" s="66" t="s">
        <v>29018</v>
      </c>
      <c r="D65" s="65" t="s">
        <v>29056</v>
      </c>
      <c r="E65" s="1268">
        <v>500000</v>
      </c>
      <c r="F65" s="686" t="s">
        <v>4</v>
      </c>
    </row>
    <row r="66" spans="1:6" ht="31.5">
      <c r="A66" s="509">
        <v>36</v>
      </c>
      <c r="B66" s="66" t="s">
        <v>29019</v>
      </c>
      <c r="C66" s="66" t="s">
        <v>29020</v>
      </c>
      <c r="D66" s="65" t="s">
        <v>24511</v>
      </c>
      <c r="E66" s="1268">
        <v>1000000</v>
      </c>
      <c r="F66" s="686" t="s">
        <v>4</v>
      </c>
    </row>
    <row r="67" spans="1:6" ht="31.5">
      <c r="A67" s="509">
        <v>37</v>
      </c>
      <c r="B67" s="66" t="s">
        <v>28975</v>
      </c>
      <c r="C67" s="66" t="s">
        <v>29021</v>
      </c>
      <c r="D67" s="65" t="s">
        <v>29022</v>
      </c>
      <c r="E67" s="1268">
        <v>150000</v>
      </c>
      <c r="F67" s="686" t="s">
        <v>4</v>
      </c>
    </row>
    <row r="68" spans="1:6" ht="47.25">
      <c r="A68" s="509">
        <v>38</v>
      </c>
      <c r="B68" s="66" t="s">
        <v>29023</v>
      </c>
      <c r="C68" s="66" t="s">
        <v>29024</v>
      </c>
      <c r="D68" s="65" t="s">
        <v>29025</v>
      </c>
      <c r="E68" s="1268">
        <v>500000</v>
      </c>
      <c r="F68" s="686" t="s">
        <v>4</v>
      </c>
    </row>
    <row r="69" spans="1:6" ht="31.5">
      <c r="A69" s="509">
        <v>39</v>
      </c>
      <c r="B69" s="66" t="s">
        <v>29026</v>
      </c>
      <c r="C69" s="66" t="s">
        <v>29027</v>
      </c>
      <c r="D69" s="65" t="s">
        <v>29028</v>
      </c>
      <c r="E69" s="1268">
        <v>1000000</v>
      </c>
      <c r="F69" s="686" t="s">
        <v>4</v>
      </c>
    </row>
    <row r="70" spans="1:6" ht="47.25">
      <c r="A70" s="509">
        <v>40</v>
      </c>
      <c r="B70" s="65" t="s">
        <v>29029</v>
      </c>
      <c r="C70" s="66" t="s">
        <v>29030</v>
      </c>
      <c r="D70" s="65" t="s">
        <v>29031</v>
      </c>
      <c r="E70" s="1268">
        <v>800000</v>
      </c>
      <c r="F70" s="686" t="s">
        <v>4</v>
      </c>
    </row>
    <row r="71" spans="1:6" ht="47.25">
      <c r="A71" s="509">
        <v>41</v>
      </c>
      <c r="B71" s="65" t="s">
        <v>29032</v>
      </c>
      <c r="C71" s="66" t="s">
        <v>29033</v>
      </c>
      <c r="D71" s="65" t="s">
        <v>29034</v>
      </c>
      <c r="E71" s="1268">
        <v>500000</v>
      </c>
      <c r="F71" s="686" t="s">
        <v>118</v>
      </c>
    </row>
    <row r="72" spans="1:6" ht="47.25">
      <c r="A72" s="509">
        <v>42</v>
      </c>
      <c r="B72" s="65" t="s">
        <v>29035</v>
      </c>
      <c r="C72" s="66" t="s">
        <v>29036</v>
      </c>
      <c r="D72" s="65" t="s">
        <v>29037</v>
      </c>
      <c r="E72" s="1268">
        <v>600000</v>
      </c>
      <c r="F72" s="686" t="s">
        <v>4</v>
      </c>
    </row>
    <row r="73" spans="1:6" ht="31.5">
      <c r="A73" s="509">
        <v>43</v>
      </c>
      <c r="B73" s="65" t="s">
        <v>29038</v>
      </c>
      <c r="C73" s="66" t="s">
        <v>29039</v>
      </c>
      <c r="D73" s="65" t="s">
        <v>29028</v>
      </c>
      <c r="E73" s="1268">
        <v>1000000</v>
      </c>
      <c r="F73" s="686" t="s">
        <v>4</v>
      </c>
    </row>
    <row r="74" spans="1:6" ht="31.5">
      <c r="A74" s="509">
        <v>44</v>
      </c>
      <c r="B74" s="65" t="s">
        <v>29038</v>
      </c>
      <c r="C74" s="66" t="s">
        <v>29040</v>
      </c>
      <c r="D74" s="65" t="s">
        <v>29022</v>
      </c>
      <c r="E74" s="1268">
        <v>250000</v>
      </c>
      <c r="F74" s="686" t="s">
        <v>4</v>
      </c>
    </row>
    <row r="75" spans="1:6" ht="47.25">
      <c r="A75" s="509">
        <v>45</v>
      </c>
      <c r="B75" s="65" t="s">
        <v>29041</v>
      </c>
      <c r="C75" s="66" t="s">
        <v>29042</v>
      </c>
      <c r="D75" s="65" t="s">
        <v>29043</v>
      </c>
      <c r="E75" s="1268">
        <v>1000000</v>
      </c>
      <c r="F75" s="686" t="s">
        <v>4</v>
      </c>
    </row>
    <row r="76" spans="1:6" ht="47.25">
      <c r="A76" s="509">
        <v>46</v>
      </c>
      <c r="B76" s="66" t="s">
        <v>29044</v>
      </c>
      <c r="C76" s="66" t="s">
        <v>29045</v>
      </c>
      <c r="D76" s="65" t="s">
        <v>29046</v>
      </c>
      <c r="E76" s="1268">
        <v>1000000</v>
      </c>
      <c r="F76" s="686" t="s">
        <v>4</v>
      </c>
    </row>
    <row r="77" spans="1:6" ht="31.5">
      <c r="A77" s="509">
        <v>47</v>
      </c>
      <c r="B77" s="65" t="s">
        <v>29047</v>
      </c>
      <c r="C77" s="66" t="s">
        <v>29048</v>
      </c>
      <c r="D77" s="65" t="s">
        <v>29028</v>
      </c>
      <c r="E77" s="1268">
        <v>1000000</v>
      </c>
      <c r="F77" s="686" t="s">
        <v>4</v>
      </c>
    </row>
    <row r="78" spans="1:6" ht="47.25">
      <c r="A78" s="509">
        <v>48</v>
      </c>
      <c r="B78" s="65" t="s">
        <v>29049</v>
      </c>
      <c r="C78" s="66" t="s">
        <v>29050</v>
      </c>
      <c r="D78" s="65" t="s">
        <v>29051</v>
      </c>
      <c r="E78" s="1268">
        <v>1000000</v>
      </c>
      <c r="F78" s="686" t="s">
        <v>4</v>
      </c>
    </row>
    <row r="79" spans="1:6" ht="47.25">
      <c r="A79" s="509">
        <v>49</v>
      </c>
      <c r="B79" s="65" t="s">
        <v>29052</v>
      </c>
      <c r="C79" s="66" t="s">
        <v>29053</v>
      </c>
      <c r="D79" s="65" t="s">
        <v>29051</v>
      </c>
      <c r="E79" s="1268">
        <v>1000000</v>
      </c>
      <c r="F79" s="686" t="s">
        <v>4</v>
      </c>
    </row>
    <row r="80" spans="1:6" ht="47.25">
      <c r="A80" s="509">
        <v>50</v>
      </c>
      <c r="B80" s="65" t="s">
        <v>29054</v>
      </c>
      <c r="C80" s="66" t="s">
        <v>29055</v>
      </c>
      <c r="D80" s="65" t="s">
        <v>29056</v>
      </c>
      <c r="E80" s="1268">
        <v>600000</v>
      </c>
      <c r="F80" s="686" t="s">
        <v>4</v>
      </c>
    </row>
    <row r="81" spans="1:6" ht="31.5">
      <c r="A81" s="509">
        <v>51</v>
      </c>
      <c r="B81" s="65" t="s">
        <v>29057</v>
      </c>
      <c r="C81" s="66" t="s">
        <v>29058</v>
      </c>
      <c r="D81" s="65" t="s">
        <v>29028</v>
      </c>
      <c r="E81" s="1268">
        <v>1000000</v>
      </c>
      <c r="F81" s="686" t="s">
        <v>4</v>
      </c>
    </row>
    <row r="82" spans="1:6" ht="31.5">
      <c r="A82" s="509">
        <v>52</v>
      </c>
      <c r="B82" s="65" t="s">
        <v>29059</v>
      </c>
      <c r="C82" s="66" t="s">
        <v>29060</v>
      </c>
      <c r="D82" s="65" t="s">
        <v>29028</v>
      </c>
      <c r="E82" s="1268">
        <v>1000000</v>
      </c>
      <c r="F82" s="686" t="s">
        <v>4</v>
      </c>
    </row>
    <row r="83" spans="1:6" ht="63">
      <c r="A83" s="509">
        <v>53</v>
      </c>
      <c r="B83" s="65" t="s">
        <v>29061</v>
      </c>
      <c r="C83" s="66" t="s">
        <v>29062</v>
      </c>
      <c r="D83" s="65" t="s">
        <v>29016</v>
      </c>
      <c r="E83" s="1268">
        <v>500000</v>
      </c>
      <c r="F83" s="686" t="s">
        <v>118</v>
      </c>
    </row>
    <row r="84" spans="1:6" ht="47.25">
      <c r="A84" s="509">
        <v>54</v>
      </c>
      <c r="B84" s="65" t="s">
        <v>29063</v>
      </c>
      <c r="C84" s="66" t="s">
        <v>29064</v>
      </c>
      <c r="D84" s="65" t="s">
        <v>29065</v>
      </c>
      <c r="E84" s="1268">
        <v>300000</v>
      </c>
      <c r="F84" s="686" t="s">
        <v>4</v>
      </c>
    </row>
    <row r="85" spans="1:6" ht="47.25">
      <c r="A85" s="509">
        <v>55</v>
      </c>
      <c r="B85" s="65" t="s">
        <v>23860</v>
      </c>
      <c r="C85" s="66" t="s">
        <v>29066</v>
      </c>
      <c r="D85" s="65" t="s">
        <v>29025</v>
      </c>
      <c r="E85" s="1268">
        <v>500000</v>
      </c>
      <c r="F85" s="686" t="s">
        <v>4</v>
      </c>
    </row>
    <row r="86" spans="1:6" ht="47.25">
      <c r="A86" s="509">
        <v>56</v>
      </c>
      <c r="B86" s="66" t="s">
        <v>29067</v>
      </c>
      <c r="C86" s="66" t="s">
        <v>29068</v>
      </c>
      <c r="D86" s="65" t="s">
        <v>29069</v>
      </c>
      <c r="E86" s="1268">
        <v>800000</v>
      </c>
      <c r="F86" s="686" t="s">
        <v>4</v>
      </c>
    </row>
    <row r="87" spans="1:6" ht="63">
      <c r="A87" s="509">
        <v>57</v>
      </c>
      <c r="B87" s="65" t="s">
        <v>29070</v>
      </c>
      <c r="C87" s="66" t="s">
        <v>29071</v>
      </c>
      <c r="D87" s="65" t="s">
        <v>29072</v>
      </c>
      <c r="E87" s="1268">
        <v>650000</v>
      </c>
      <c r="F87" s="686" t="s">
        <v>118</v>
      </c>
    </row>
    <row r="88" spans="1:6" ht="63">
      <c r="A88" s="509">
        <v>58</v>
      </c>
      <c r="B88" s="65" t="s">
        <v>29073</v>
      </c>
      <c r="C88" s="66" t="s">
        <v>29074</v>
      </c>
      <c r="D88" s="65" t="s">
        <v>29075</v>
      </c>
      <c r="E88" s="1268">
        <v>650000</v>
      </c>
      <c r="F88" s="686" t="s">
        <v>118</v>
      </c>
    </row>
    <row r="89" spans="1:6" ht="47.25">
      <c r="A89" s="509">
        <v>59</v>
      </c>
      <c r="B89" s="65" t="s">
        <v>29076</v>
      </c>
      <c r="C89" s="66" t="s">
        <v>29077</v>
      </c>
      <c r="D89" s="65" t="s">
        <v>29078</v>
      </c>
      <c r="E89" s="1268">
        <v>500000</v>
      </c>
      <c r="F89" s="686" t="s">
        <v>4</v>
      </c>
    </row>
    <row r="90" spans="1:6" ht="31.5">
      <c r="A90" s="509">
        <v>60</v>
      </c>
      <c r="B90" s="66" t="s">
        <v>29079</v>
      </c>
      <c r="C90" s="66" t="s">
        <v>29080</v>
      </c>
      <c r="D90" s="65" t="s">
        <v>29028</v>
      </c>
      <c r="E90" s="1268">
        <v>1000000</v>
      </c>
      <c r="F90" s="686" t="s">
        <v>4</v>
      </c>
    </row>
    <row r="91" spans="1:6" ht="63">
      <c r="A91" s="509">
        <v>61</v>
      </c>
      <c r="B91" s="66" t="s">
        <v>29079</v>
      </c>
      <c r="C91" s="66" t="s">
        <v>29081</v>
      </c>
      <c r="D91" s="65" t="s">
        <v>28988</v>
      </c>
      <c r="E91" s="1268">
        <v>800000</v>
      </c>
      <c r="F91" s="686" t="s">
        <v>4</v>
      </c>
    </row>
    <row r="92" spans="1:6" ht="31.5">
      <c r="A92" s="509">
        <v>62</v>
      </c>
      <c r="B92" s="65" t="s">
        <v>28949</v>
      </c>
      <c r="C92" s="66" t="s">
        <v>29082</v>
      </c>
      <c r="D92" s="65" t="s">
        <v>29028</v>
      </c>
      <c r="E92" s="1268">
        <v>1000000</v>
      </c>
      <c r="F92" s="686" t="s">
        <v>4</v>
      </c>
    </row>
    <row r="93" spans="1:6" ht="63">
      <c r="A93" s="509">
        <v>63</v>
      </c>
      <c r="B93" s="65" t="s">
        <v>29083</v>
      </c>
      <c r="C93" s="66" t="s">
        <v>29084</v>
      </c>
      <c r="D93" s="65" t="s">
        <v>29085</v>
      </c>
      <c r="E93" s="1268">
        <v>1000000</v>
      </c>
      <c r="F93" s="686" t="s">
        <v>118</v>
      </c>
    </row>
    <row r="94" spans="1:6" ht="31.5">
      <c r="A94" s="509">
        <v>64</v>
      </c>
      <c r="B94" s="65" t="s">
        <v>29057</v>
      </c>
      <c r="C94" s="66" t="s">
        <v>29086</v>
      </c>
      <c r="D94" s="65" t="s">
        <v>29087</v>
      </c>
      <c r="E94" s="1268">
        <v>75000</v>
      </c>
      <c r="F94" s="686" t="s">
        <v>4</v>
      </c>
    </row>
    <row r="95" spans="1:6" ht="31.5">
      <c r="A95" s="509">
        <v>65</v>
      </c>
      <c r="B95" s="65" t="s">
        <v>29088</v>
      </c>
      <c r="C95" s="66" t="s">
        <v>29089</v>
      </c>
      <c r="D95" s="65" t="s">
        <v>29087</v>
      </c>
      <c r="E95" s="1268">
        <v>75000</v>
      </c>
      <c r="F95" s="686" t="s">
        <v>4</v>
      </c>
    </row>
    <row r="96" spans="1:6" s="2" customFormat="1" ht="15.75">
      <c r="A96" s="690"/>
      <c r="B96" s="2168" t="s">
        <v>1353</v>
      </c>
      <c r="C96" s="2168"/>
      <c r="D96" s="326"/>
      <c r="E96" s="1188"/>
      <c r="F96" s="326"/>
    </row>
    <row r="97" spans="1:6" ht="47.25">
      <c r="A97" s="509">
        <v>66</v>
      </c>
      <c r="B97" s="65" t="s">
        <v>29090</v>
      </c>
      <c r="C97" s="66" t="s">
        <v>29091</v>
      </c>
      <c r="D97" s="65" t="s">
        <v>29588</v>
      </c>
      <c r="E97" s="1268">
        <v>1000000</v>
      </c>
      <c r="F97" s="686" t="s">
        <v>4</v>
      </c>
    </row>
    <row r="98" spans="1:6" ht="63">
      <c r="A98" s="509">
        <v>67</v>
      </c>
      <c r="B98" s="65" t="s">
        <v>29092</v>
      </c>
      <c r="C98" s="66" t="s">
        <v>29093</v>
      </c>
      <c r="D98" s="65" t="s">
        <v>29094</v>
      </c>
      <c r="E98" s="1268">
        <v>700000</v>
      </c>
      <c r="F98" s="686" t="s">
        <v>118</v>
      </c>
    </row>
    <row r="99" spans="1:6" ht="47.25">
      <c r="A99" s="509">
        <v>68</v>
      </c>
      <c r="B99" s="65" t="s">
        <v>29095</v>
      </c>
      <c r="C99" s="66" t="s">
        <v>29096</v>
      </c>
      <c r="D99" s="65" t="s">
        <v>29097</v>
      </c>
      <c r="E99" s="1268">
        <v>500000</v>
      </c>
      <c r="F99" s="686" t="s">
        <v>118</v>
      </c>
    </row>
    <row r="100" spans="1:6" ht="47.25">
      <c r="A100" s="509">
        <v>69</v>
      </c>
      <c r="B100" s="65" t="s">
        <v>29098</v>
      </c>
      <c r="C100" s="66" t="s">
        <v>29099</v>
      </c>
      <c r="D100" s="65" t="s">
        <v>29100</v>
      </c>
      <c r="E100" s="1268">
        <v>800000</v>
      </c>
      <c r="F100" s="686" t="s">
        <v>4</v>
      </c>
    </row>
    <row r="101" spans="1:6" ht="63">
      <c r="A101" s="509">
        <v>70</v>
      </c>
      <c r="B101" s="65" t="s">
        <v>29101</v>
      </c>
      <c r="C101" s="66" t="s">
        <v>29102</v>
      </c>
      <c r="D101" s="65" t="s">
        <v>29103</v>
      </c>
      <c r="E101" s="1268">
        <v>500000</v>
      </c>
      <c r="F101" s="686" t="s">
        <v>118</v>
      </c>
    </row>
    <row r="102" spans="1:6" ht="47.25">
      <c r="A102" s="509">
        <v>71</v>
      </c>
      <c r="B102" s="65" t="s">
        <v>29104</v>
      </c>
      <c r="C102" s="66" t="s">
        <v>29105</v>
      </c>
      <c r="D102" s="65" t="s">
        <v>29106</v>
      </c>
      <c r="E102" s="1268">
        <v>1000000</v>
      </c>
      <c r="F102" s="686" t="s">
        <v>118</v>
      </c>
    </row>
    <row r="103" spans="1:6" ht="63">
      <c r="A103" s="509">
        <v>72</v>
      </c>
      <c r="B103" s="65" t="s">
        <v>29107</v>
      </c>
      <c r="C103" s="66" t="s">
        <v>29108</v>
      </c>
      <c r="D103" s="65" t="s">
        <v>29109</v>
      </c>
      <c r="E103" s="1268">
        <v>1000000</v>
      </c>
      <c r="F103" s="686" t="s">
        <v>118</v>
      </c>
    </row>
    <row r="104" spans="1:6" ht="63">
      <c r="A104" s="509">
        <v>73</v>
      </c>
      <c r="B104" s="65" t="s">
        <v>29110</v>
      </c>
      <c r="C104" s="66" t="s">
        <v>29111</v>
      </c>
      <c r="D104" s="65" t="s">
        <v>29109</v>
      </c>
      <c r="E104" s="1268">
        <v>1000000</v>
      </c>
      <c r="F104" s="686" t="s">
        <v>118</v>
      </c>
    </row>
    <row r="105" spans="1:6" ht="63">
      <c r="A105" s="509">
        <v>74</v>
      </c>
      <c r="B105" s="65" t="s">
        <v>29589</v>
      </c>
      <c r="C105" s="66" t="s">
        <v>29112</v>
      </c>
      <c r="D105" s="65" t="s">
        <v>29109</v>
      </c>
      <c r="E105" s="1268">
        <v>1000000</v>
      </c>
      <c r="F105" s="686" t="s">
        <v>118</v>
      </c>
    </row>
    <row r="106" spans="1:6" ht="31.5">
      <c r="A106" s="509">
        <v>75</v>
      </c>
      <c r="B106" s="65" t="s">
        <v>29113</v>
      </c>
      <c r="C106" s="66" t="s">
        <v>29114</v>
      </c>
      <c r="D106" s="65" t="s">
        <v>29028</v>
      </c>
      <c r="E106" s="1268">
        <v>1000000</v>
      </c>
      <c r="F106" s="686" t="s">
        <v>4</v>
      </c>
    </row>
    <row r="107" spans="1:6" ht="31.5">
      <c r="A107" s="509">
        <v>76</v>
      </c>
      <c r="B107" s="65" t="s">
        <v>29115</v>
      </c>
      <c r="C107" s="66" t="s">
        <v>29116</v>
      </c>
      <c r="D107" s="65" t="s">
        <v>29117</v>
      </c>
      <c r="E107" s="1268">
        <v>1000000</v>
      </c>
      <c r="F107" s="686" t="s">
        <v>4</v>
      </c>
    </row>
    <row r="108" spans="1:6" ht="31.5">
      <c r="A108" s="509">
        <v>77</v>
      </c>
      <c r="B108" s="65" t="s">
        <v>29118</v>
      </c>
      <c r="C108" s="66" t="s">
        <v>29119</v>
      </c>
      <c r="D108" s="65" t="s">
        <v>29120</v>
      </c>
      <c r="E108" s="1268">
        <v>1510000</v>
      </c>
      <c r="F108" s="686" t="s">
        <v>4</v>
      </c>
    </row>
    <row r="109" spans="1:6" ht="47.25">
      <c r="A109" s="509">
        <v>78</v>
      </c>
      <c r="B109" s="66" t="s">
        <v>29121</v>
      </c>
      <c r="C109" s="66" t="s">
        <v>29122</v>
      </c>
      <c r="D109" s="65" t="s">
        <v>29123</v>
      </c>
      <c r="E109" s="1268">
        <v>1000000</v>
      </c>
      <c r="F109" s="686" t="s">
        <v>4</v>
      </c>
    </row>
    <row r="110" spans="1:6" ht="63">
      <c r="A110" s="509">
        <v>79</v>
      </c>
      <c r="B110" s="65" t="s">
        <v>29124</v>
      </c>
      <c r="C110" s="66" t="s">
        <v>29125</v>
      </c>
      <c r="D110" s="65" t="s">
        <v>29109</v>
      </c>
      <c r="E110" s="1268">
        <v>500000</v>
      </c>
      <c r="F110" s="686" t="s">
        <v>118</v>
      </c>
    </row>
    <row r="111" spans="1:6" ht="47.25">
      <c r="A111" s="509">
        <v>80</v>
      </c>
      <c r="B111" s="65" t="s">
        <v>29126</v>
      </c>
      <c r="C111" s="66" t="s">
        <v>29127</v>
      </c>
      <c r="D111" s="65" t="s">
        <v>29128</v>
      </c>
      <c r="E111" s="1268">
        <v>1000000</v>
      </c>
      <c r="F111" s="686" t="s">
        <v>118</v>
      </c>
    </row>
    <row r="112" spans="1:6" ht="47.25">
      <c r="A112" s="509">
        <v>81</v>
      </c>
      <c r="B112" s="65" t="s">
        <v>29129</v>
      </c>
      <c r="C112" s="66" t="s">
        <v>29130</v>
      </c>
      <c r="D112" s="65" t="s">
        <v>29131</v>
      </c>
      <c r="E112" s="1268">
        <v>500000</v>
      </c>
      <c r="F112" s="686" t="s">
        <v>4</v>
      </c>
    </row>
    <row r="113" spans="1:6" ht="31.5">
      <c r="A113" s="509">
        <v>82</v>
      </c>
      <c r="B113" s="65" t="s">
        <v>29132</v>
      </c>
      <c r="C113" s="66" t="s">
        <v>29133</v>
      </c>
      <c r="D113" s="65" t="s">
        <v>29120</v>
      </c>
      <c r="E113" s="1268">
        <v>1000000</v>
      </c>
      <c r="F113" s="686" t="s">
        <v>4</v>
      </c>
    </row>
    <row r="114" spans="1:6" ht="78.75">
      <c r="A114" s="509">
        <v>83</v>
      </c>
      <c r="B114" s="65" t="s">
        <v>29134</v>
      </c>
      <c r="C114" s="66" t="s">
        <v>29135</v>
      </c>
      <c r="D114" s="65" t="s">
        <v>29590</v>
      </c>
      <c r="E114" s="1268">
        <v>1000000</v>
      </c>
      <c r="F114" s="686" t="s">
        <v>118</v>
      </c>
    </row>
    <row r="115" spans="1:6" ht="31.5">
      <c r="A115" s="509">
        <v>84</v>
      </c>
      <c r="B115" s="65" t="s">
        <v>29136</v>
      </c>
      <c r="C115" s="66" t="s">
        <v>29137</v>
      </c>
      <c r="D115" s="65" t="s">
        <v>29028</v>
      </c>
      <c r="E115" s="1268">
        <v>1000000</v>
      </c>
      <c r="F115" s="686" t="s">
        <v>4</v>
      </c>
    </row>
    <row r="116" spans="1:6" ht="31.5">
      <c r="A116" s="509">
        <v>85</v>
      </c>
      <c r="B116" s="65" t="s">
        <v>29138</v>
      </c>
      <c r="C116" s="66" t="s">
        <v>29139</v>
      </c>
      <c r="D116" s="65" t="s">
        <v>29140</v>
      </c>
      <c r="E116" s="1268">
        <v>1000000</v>
      </c>
      <c r="F116" s="686" t="s">
        <v>4</v>
      </c>
    </row>
    <row r="117" spans="1:6" ht="15.75">
      <c r="A117" s="509"/>
      <c r="B117" s="2173" t="s">
        <v>785</v>
      </c>
      <c r="C117" s="2175"/>
      <c r="D117" s="65" t="s">
        <v>1148</v>
      </c>
      <c r="E117" s="1270"/>
      <c r="F117" s="686"/>
    </row>
    <row r="118" spans="1:6" ht="47.25">
      <c r="A118" s="509">
        <v>86</v>
      </c>
      <c r="B118" s="65" t="s">
        <v>29144</v>
      </c>
      <c r="C118" s="65" t="s">
        <v>29145</v>
      </c>
      <c r="D118" s="65" t="s">
        <v>29146</v>
      </c>
      <c r="E118" s="1268">
        <v>1000000</v>
      </c>
      <c r="F118" s="686" t="s">
        <v>118</v>
      </c>
    </row>
    <row r="119" spans="1:6" ht="15.75">
      <c r="A119" s="509"/>
      <c r="B119" s="2173" t="s">
        <v>29147</v>
      </c>
      <c r="C119" s="2175"/>
      <c r="D119" s="65" t="s">
        <v>1148</v>
      </c>
      <c r="E119" s="1270"/>
      <c r="F119" s="686"/>
    </row>
    <row r="120" spans="1:6" ht="63">
      <c r="A120" s="509">
        <v>87</v>
      </c>
      <c r="B120" s="65" t="s">
        <v>29148</v>
      </c>
      <c r="C120" s="66" t="s">
        <v>29149</v>
      </c>
      <c r="D120" s="65" t="s">
        <v>29150</v>
      </c>
      <c r="E120" s="1268">
        <v>420000</v>
      </c>
      <c r="F120" s="686" t="s">
        <v>558</v>
      </c>
    </row>
    <row r="121" spans="1:6" ht="94.5">
      <c r="A121" s="509">
        <v>88</v>
      </c>
      <c r="B121" s="65" t="s">
        <v>29151</v>
      </c>
      <c r="C121" s="66" t="s">
        <v>29152</v>
      </c>
      <c r="D121" s="66" t="s">
        <v>29153</v>
      </c>
      <c r="E121" s="1268">
        <v>700000</v>
      </c>
      <c r="F121" s="686" t="s">
        <v>4</v>
      </c>
    </row>
    <row r="122" spans="1:6" ht="31.5">
      <c r="A122" s="509">
        <v>89</v>
      </c>
      <c r="B122" s="65" t="s">
        <v>29154</v>
      </c>
      <c r="C122" s="66" t="s">
        <v>29155</v>
      </c>
      <c r="D122" s="65" t="s">
        <v>29156</v>
      </c>
      <c r="E122" s="1268">
        <v>400000</v>
      </c>
      <c r="F122" s="686" t="s">
        <v>4</v>
      </c>
    </row>
    <row r="123" spans="1:6" ht="47.25">
      <c r="A123" s="509">
        <v>90</v>
      </c>
      <c r="B123" s="65" t="s">
        <v>29157</v>
      </c>
      <c r="C123" s="66" t="s">
        <v>29158</v>
      </c>
      <c r="D123" s="65" t="s">
        <v>29159</v>
      </c>
      <c r="E123" s="1268">
        <v>850000</v>
      </c>
      <c r="F123" s="686" t="s">
        <v>4</v>
      </c>
    </row>
    <row r="124" spans="1:6" ht="63">
      <c r="A124" s="509">
        <v>91</v>
      </c>
      <c r="B124" s="65" t="s">
        <v>29160</v>
      </c>
      <c r="C124" s="66" t="s">
        <v>29161</v>
      </c>
      <c r="D124" s="65" t="s">
        <v>29150</v>
      </c>
      <c r="E124" s="1268">
        <v>500000</v>
      </c>
      <c r="F124" s="686" t="s">
        <v>558</v>
      </c>
    </row>
    <row r="125" spans="1:6" ht="47.25">
      <c r="A125" s="509">
        <v>92</v>
      </c>
      <c r="B125" s="65" t="s">
        <v>29162</v>
      </c>
      <c r="C125" s="66" t="s">
        <v>29163</v>
      </c>
      <c r="D125" s="65" t="s">
        <v>29159</v>
      </c>
      <c r="E125" s="1268">
        <v>500000</v>
      </c>
      <c r="F125" s="686" t="s">
        <v>4</v>
      </c>
    </row>
    <row r="126" spans="1:6" ht="47.25">
      <c r="A126" s="509">
        <v>93</v>
      </c>
      <c r="B126" s="65" t="s">
        <v>29164</v>
      </c>
      <c r="C126" s="66" t="s">
        <v>29165</v>
      </c>
      <c r="D126" s="65" t="s">
        <v>29159</v>
      </c>
      <c r="E126" s="1268">
        <v>500000</v>
      </c>
      <c r="F126" s="686" t="s">
        <v>4</v>
      </c>
    </row>
    <row r="127" spans="1:6" ht="47.25">
      <c r="A127" s="509">
        <v>94</v>
      </c>
      <c r="B127" s="65" t="s">
        <v>29166</v>
      </c>
      <c r="C127" s="66" t="s">
        <v>29167</v>
      </c>
      <c r="D127" s="66" t="s">
        <v>29168</v>
      </c>
      <c r="E127" s="1268">
        <v>800000</v>
      </c>
      <c r="F127" s="686" t="s">
        <v>4</v>
      </c>
    </row>
    <row r="128" spans="1:6" s="2" customFormat="1" ht="15.75" customHeight="1">
      <c r="A128" s="690"/>
      <c r="B128" s="280" t="s">
        <v>6930</v>
      </c>
      <c r="C128" s="326"/>
      <c r="D128" s="326"/>
      <c r="E128" s="361">
        <f>SUM(E29:E127)</f>
        <v>58727984</v>
      </c>
      <c r="F128" s="326"/>
    </row>
    <row r="129" spans="1:6" s="2" customFormat="1" ht="114" customHeight="1">
      <c r="A129" s="2143" t="s">
        <v>29585</v>
      </c>
      <c r="B129" s="2143"/>
      <c r="C129" s="2143"/>
      <c r="D129" s="2143" t="s">
        <v>5819</v>
      </c>
      <c r="E129" s="2143"/>
      <c r="F129" s="2143"/>
    </row>
    <row r="132" spans="1:6">
      <c r="C132" s="1267"/>
      <c r="D132" s="1269" t="s">
        <v>1148</v>
      </c>
    </row>
    <row r="133" spans="1:6">
      <c r="C133" s="1272"/>
      <c r="D133" s="1272"/>
    </row>
    <row r="134" spans="1:6">
      <c r="C134" s="1272"/>
    </row>
    <row r="135" spans="1:6">
      <c r="C135" s="1272"/>
    </row>
    <row r="136" spans="1:6">
      <c r="C136" s="1272"/>
      <c r="D136" s="1272"/>
    </row>
    <row r="137" spans="1:6" ht="78.75">
      <c r="A137" s="509"/>
      <c r="B137" s="65" t="s">
        <v>29141</v>
      </c>
      <c r="C137" s="65" t="s">
        <v>29142</v>
      </c>
      <c r="D137" s="66" t="s">
        <v>29143</v>
      </c>
      <c r="E137" s="1268">
        <v>7500000</v>
      </c>
      <c r="F137" s="686" t="s">
        <v>4</v>
      </c>
    </row>
    <row r="138" spans="1:6">
      <c r="C138" s="1272"/>
    </row>
    <row r="139" spans="1:6">
      <c r="C139" s="1272"/>
    </row>
    <row r="140" spans="1:6">
      <c r="C140" s="1272"/>
      <c r="D140" s="1272"/>
    </row>
    <row r="141" spans="1:6">
      <c r="C141" s="1272"/>
      <c r="E141" s="1286">
        <f>E137+E128+E19</f>
        <v>109040875.72</v>
      </c>
    </row>
    <row r="142" spans="1:6">
      <c r="C142" s="1272"/>
    </row>
    <row r="144" spans="1:6">
      <c r="C144" s="1272"/>
      <c r="D144" s="1272"/>
    </row>
    <row r="146" spans="3:4">
      <c r="C146" s="1273"/>
    </row>
    <row r="147" spans="3:4">
      <c r="C147" s="1273"/>
    </row>
    <row r="148" spans="3:4">
      <c r="C148" s="1273"/>
      <c r="D148" s="1272"/>
    </row>
    <row r="149" spans="3:4">
      <c r="C149" s="1273"/>
    </row>
    <row r="150" spans="3:4">
      <c r="C150" s="1273"/>
    </row>
    <row r="151" spans="3:4">
      <c r="C151" s="1273"/>
    </row>
    <row r="152" spans="3:4">
      <c r="C152" s="1273"/>
    </row>
    <row r="153" spans="3:4">
      <c r="C153" s="1273"/>
      <c r="D153" s="1272"/>
    </row>
    <row r="154" spans="3:4">
      <c r="C154" s="1273"/>
      <c r="D154" s="1272"/>
    </row>
    <row r="155" spans="3:4">
      <c r="C155" s="1273"/>
      <c r="D155" s="1272"/>
    </row>
    <row r="156" spans="3:4">
      <c r="C156" s="1273"/>
      <c r="D156" s="1272"/>
    </row>
    <row r="157" spans="3:4">
      <c r="C157" s="1273"/>
      <c r="D157" s="1272"/>
    </row>
    <row r="158" spans="3:4">
      <c r="C158" s="1273"/>
      <c r="D158" s="1272"/>
    </row>
    <row r="159" spans="3:4">
      <c r="C159" s="1273"/>
      <c r="D159" s="1272"/>
    </row>
    <row r="160" spans="3:4">
      <c r="C160" s="1273"/>
      <c r="D160" s="1272"/>
    </row>
    <row r="161" spans="3:4">
      <c r="C161" s="1273"/>
      <c r="D161" s="1272"/>
    </row>
    <row r="162" spans="3:4">
      <c r="C162" s="1273"/>
      <c r="D162" s="1272"/>
    </row>
    <row r="163" spans="3:4">
      <c r="C163" s="1273"/>
      <c r="D163" s="1272"/>
    </row>
    <row r="164" spans="3:4">
      <c r="C164" s="1273"/>
    </row>
    <row r="165" spans="3:4">
      <c r="C165" s="1273"/>
    </row>
    <row r="166" spans="3:4">
      <c r="C166" s="1273"/>
    </row>
    <row r="167" spans="3:4">
      <c r="C167" s="1273"/>
    </row>
    <row r="168" spans="3:4">
      <c r="C168" s="1273"/>
      <c r="D168" s="1272"/>
    </row>
    <row r="169" spans="3:4">
      <c r="C169" s="1273"/>
    </row>
    <row r="170" spans="3:4">
      <c r="C170" s="1273"/>
    </row>
    <row r="171" spans="3:4">
      <c r="C171" s="1273"/>
    </row>
    <row r="172" spans="3:4">
      <c r="C172" s="1273"/>
    </row>
    <row r="173" spans="3:4">
      <c r="C173" s="1273"/>
      <c r="D173" s="1272"/>
    </row>
    <row r="175" spans="3:4">
      <c r="C175" s="1273"/>
      <c r="D175" s="1272"/>
    </row>
    <row r="176" spans="3:4">
      <c r="C176" s="1273"/>
      <c r="D176" s="1272"/>
    </row>
    <row r="177" spans="3:4">
      <c r="C177" s="1272"/>
      <c r="D177" s="1272"/>
    </row>
    <row r="182" spans="3:4">
      <c r="C182" s="1273"/>
    </row>
    <row r="183" spans="3:4">
      <c r="C183" s="1273"/>
    </row>
    <row r="184" spans="3:4">
      <c r="C184" s="1273"/>
      <c r="D184" s="1272"/>
    </row>
    <row r="185" spans="3:4">
      <c r="C185" s="1273"/>
    </row>
    <row r="186" spans="3:4">
      <c r="C186" s="1273"/>
    </row>
    <row r="187" spans="3:4">
      <c r="C187" s="1273"/>
    </row>
    <row r="188" spans="3:4">
      <c r="C188" s="1273"/>
      <c r="D188" s="1272"/>
    </row>
    <row r="189" spans="3:4">
      <c r="C189" s="1273"/>
      <c r="D189" s="1272"/>
    </row>
    <row r="190" spans="3:4">
      <c r="C190" s="1273"/>
      <c r="D190" s="1272"/>
    </row>
    <row r="191" spans="3:4">
      <c r="C191" s="1273"/>
      <c r="D191" s="1272"/>
    </row>
    <row r="192" spans="3:4">
      <c r="C192" s="1274"/>
    </row>
    <row r="193" spans="3:3">
      <c r="C193" s="1274"/>
    </row>
    <row r="194" spans="3:3">
      <c r="C194" s="1274"/>
    </row>
    <row r="195" spans="3:3">
      <c r="C195" s="1273"/>
    </row>
    <row r="196" spans="3:3">
      <c r="C196" s="1273"/>
    </row>
    <row r="197" spans="3:3">
      <c r="C197" s="1273"/>
    </row>
    <row r="198" spans="3:3">
      <c r="C198" s="1273"/>
    </row>
    <row r="201" spans="3:3">
      <c r="C201" s="1273"/>
    </row>
    <row r="202" spans="3:3">
      <c r="C202" s="1273"/>
    </row>
    <row r="203" spans="3:3">
      <c r="C203" s="1273"/>
    </row>
    <row r="204" spans="3:3">
      <c r="C204" s="1273"/>
    </row>
    <row r="205" spans="3:3">
      <c r="C205" s="1273"/>
    </row>
    <row r="206" spans="3:3">
      <c r="C206" s="1273"/>
    </row>
    <row r="207" spans="3:3">
      <c r="C207" s="1273"/>
    </row>
    <row r="208" spans="3:3">
      <c r="C208" s="1273"/>
    </row>
    <row r="209" spans="3:3">
      <c r="C209" s="1273"/>
    </row>
    <row r="210" spans="3:3">
      <c r="C210" s="1273"/>
    </row>
    <row r="211" spans="3:3">
      <c r="C211" s="1273"/>
    </row>
    <row r="212" spans="3:3">
      <c r="C212" s="1272"/>
    </row>
    <row r="214" spans="3:3">
      <c r="C214" s="1273"/>
    </row>
    <row r="215" spans="3:3">
      <c r="C215" s="1273"/>
    </row>
    <row r="216" spans="3:3">
      <c r="C216" s="1273"/>
    </row>
    <row r="217" spans="3:3">
      <c r="C217" s="1273"/>
    </row>
    <row r="218" spans="3:3">
      <c r="C218" s="1273"/>
    </row>
    <row r="219" spans="3:3">
      <c r="C219" s="1273"/>
    </row>
    <row r="220" spans="3:3">
      <c r="C220" s="1273"/>
    </row>
    <row r="221" spans="3:3">
      <c r="C221" s="1273"/>
    </row>
    <row r="222" spans="3:3">
      <c r="C222" s="1273"/>
    </row>
    <row r="223" spans="3:3">
      <c r="C223" s="1273"/>
    </row>
    <row r="224" spans="3:3">
      <c r="C224" s="1273"/>
    </row>
    <row r="225" spans="3:3">
      <c r="C225" s="1273"/>
    </row>
    <row r="226" spans="3:3">
      <c r="C226" s="1272"/>
    </row>
    <row r="230" spans="3:3">
      <c r="C230" s="1273"/>
    </row>
    <row r="231" spans="3:3">
      <c r="C231" s="1273"/>
    </row>
    <row r="232" spans="3:3">
      <c r="C232" s="1273"/>
    </row>
    <row r="233" spans="3:3">
      <c r="C233" s="1273"/>
    </row>
  </sheetData>
  <mergeCells count="17">
    <mergeCell ref="B96:C96"/>
    <mergeCell ref="B117:C117"/>
    <mergeCell ref="B119:C119"/>
    <mergeCell ref="A129:C129"/>
    <mergeCell ref="D129:F129"/>
    <mergeCell ref="A20:C20"/>
    <mergeCell ref="D20:F20"/>
    <mergeCell ref="A1:F1"/>
    <mergeCell ref="A2:F2"/>
    <mergeCell ref="A3:F3"/>
    <mergeCell ref="B5:C5"/>
    <mergeCell ref="B10:C10"/>
    <mergeCell ref="B50:C50"/>
    <mergeCell ref="B30:C30"/>
    <mergeCell ref="A24:F24"/>
    <mergeCell ref="A25:F25"/>
    <mergeCell ref="A26:F26"/>
  </mergeCells>
  <pageMargins left="0.7" right="0.7" top="0.75" bottom="0.75" header="0.3" footer="0.3"/>
  <pageSetup orientation="landscape" r:id="rId1"/>
</worksheet>
</file>

<file path=xl/worksheets/sheet32.xml><?xml version="1.0" encoding="utf-8"?>
<worksheet xmlns="http://schemas.openxmlformats.org/spreadsheetml/2006/main" xmlns:r="http://schemas.openxmlformats.org/officeDocument/2006/relationships">
  <sheetPr>
    <tabColor theme="5" tint="-0.499984740745262"/>
  </sheetPr>
  <dimension ref="A1:K141"/>
  <sheetViews>
    <sheetView workbookViewId="0">
      <selection activeCell="I9" sqref="I9"/>
    </sheetView>
  </sheetViews>
  <sheetFormatPr defaultRowHeight="15.75"/>
  <cols>
    <col min="1" max="1" width="7.28515625" style="1380" bestFit="1" customWidth="1"/>
    <col min="2" max="2" width="14.5703125" style="1381" customWidth="1"/>
    <col min="3" max="3" width="42.28515625" style="1381" customWidth="1"/>
    <col min="4" max="4" width="25.28515625" style="1381" customWidth="1"/>
    <col min="5" max="5" width="20.7109375" style="1389" customWidth="1"/>
    <col min="6" max="6" width="11.85546875" style="1381" customWidth="1"/>
    <col min="7" max="10" width="9.140625" style="1381"/>
    <col min="11" max="11" width="12.5703125" style="1381" bestFit="1" customWidth="1"/>
    <col min="12" max="16384" width="9.140625" style="1381"/>
  </cols>
  <sheetData>
    <row r="1" spans="1:9">
      <c r="A1" s="2197" t="s">
        <v>11134</v>
      </c>
      <c r="B1" s="2197"/>
      <c r="C1" s="2197"/>
      <c r="D1" s="2197"/>
      <c r="E1" s="2197"/>
      <c r="F1" s="2197"/>
    </row>
    <row r="2" spans="1:9">
      <c r="A2" s="2197" t="s">
        <v>32165</v>
      </c>
      <c r="B2" s="2197"/>
      <c r="C2" s="2197"/>
      <c r="D2" s="2197"/>
      <c r="E2" s="2197"/>
      <c r="F2" s="2197"/>
    </row>
    <row r="3" spans="1:9">
      <c r="A3" s="2197" t="s">
        <v>6436</v>
      </c>
      <c r="B3" s="2197"/>
      <c r="C3" s="2197"/>
      <c r="D3" s="2197"/>
      <c r="E3" s="2197"/>
      <c r="F3" s="2197"/>
    </row>
    <row r="4" spans="1:9" s="447" customFormat="1" ht="31.5">
      <c r="A4" s="52" t="s">
        <v>134</v>
      </c>
      <c r="B4" s="253" t="s">
        <v>135</v>
      </c>
      <c r="C4" s="253" t="s">
        <v>0</v>
      </c>
      <c r="D4" s="253" t="s">
        <v>136</v>
      </c>
      <c r="E4" s="1382" t="s">
        <v>11136</v>
      </c>
      <c r="F4" s="253" t="s">
        <v>1646</v>
      </c>
    </row>
    <row r="5" spans="1:9" s="447" customFormat="1">
      <c r="A5" s="52"/>
      <c r="B5" s="2215" t="s">
        <v>139</v>
      </c>
      <c r="C5" s="2220"/>
      <c r="D5" s="2216"/>
      <c r="E5" s="1382"/>
      <c r="F5" s="253"/>
    </row>
    <row r="6" spans="1:9" s="170" customFormat="1" ht="31.5">
      <c r="A6" s="5">
        <v>1</v>
      </c>
      <c r="B6" s="115" t="s">
        <v>32166</v>
      </c>
      <c r="C6" s="115" t="s">
        <v>32167</v>
      </c>
      <c r="D6" s="115" t="s">
        <v>239</v>
      </c>
      <c r="E6" s="1414">
        <v>3100055.84</v>
      </c>
      <c r="F6" s="115" t="s">
        <v>272</v>
      </c>
      <c r="G6" s="1384"/>
    </row>
    <row r="7" spans="1:9" s="170" customFormat="1" ht="78.75">
      <c r="A7" s="5">
        <v>2</v>
      </c>
      <c r="B7" s="115" t="s">
        <v>5</v>
      </c>
      <c r="C7" s="115" t="s">
        <v>32168</v>
      </c>
      <c r="D7" s="115" t="s">
        <v>240</v>
      </c>
      <c r="E7" s="1414">
        <v>1134396.69</v>
      </c>
      <c r="F7" s="115" t="s">
        <v>272</v>
      </c>
      <c r="G7" s="1384"/>
    </row>
    <row r="8" spans="1:9" s="170" customFormat="1" ht="31.5">
      <c r="A8" s="5">
        <v>3</v>
      </c>
      <c r="B8" s="115" t="s">
        <v>7</v>
      </c>
      <c r="C8" s="115" t="s">
        <v>32169</v>
      </c>
      <c r="D8" s="115" t="s">
        <v>9</v>
      </c>
      <c r="E8" s="1414">
        <v>300000</v>
      </c>
      <c r="F8" s="115" t="s">
        <v>272</v>
      </c>
      <c r="G8" s="1384"/>
    </row>
    <row r="9" spans="1:9" s="170" customFormat="1" ht="31.5">
      <c r="A9" s="5">
        <v>4</v>
      </c>
      <c r="B9" s="115" t="s">
        <v>10</v>
      </c>
      <c r="C9" s="115" t="s">
        <v>32170</v>
      </c>
      <c r="D9" s="115" t="s">
        <v>175</v>
      </c>
      <c r="E9" s="1414">
        <v>160000</v>
      </c>
      <c r="F9" s="115" t="s">
        <v>272</v>
      </c>
      <c r="G9" s="1384"/>
    </row>
    <row r="10" spans="1:9" s="170" customFormat="1" ht="47.25">
      <c r="A10" s="5">
        <v>5</v>
      </c>
      <c r="B10" s="115" t="s">
        <v>12</v>
      </c>
      <c r="C10" s="115" t="s">
        <v>32171</v>
      </c>
      <c r="D10" s="115" t="s">
        <v>14</v>
      </c>
      <c r="E10" s="1414">
        <v>1348000</v>
      </c>
      <c r="F10" s="115" t="s">
        <v>272</v>
      </c>
      <c r="G10" s="1384"/>
    </row>
    <row r="11" spans="1:9">
      <c r="A11" s="175"/>
      <c r="B11" s="2172" t="s">
        <v>9778</v>
      </c>
      <c r="C11" s="2172"/>
      <c r="D11" s="159"/>
      <c r="E11" s="1385"/>
      <c r="F11" s="159"/>
    </row>
    <row r="12" spans="1:9" s="170" customFormat="1" ht="78.75">
      <c r="A12" s="5">
        <v>6</v>
      </c>
      <c r="B12" s="115" t="s">
        <v>5</v>
      </c>
      <c r="C12" s="115" t="s">
        <v>32172</v>
      </c>
      <c r="D12" s="115" t="s">
        <v>242</v>
      </c>
      <c r="E12" s="1414">
        <v>1171226.27</v>
      </c>
      <c r="F12" s="115" t="s">
        <v>272</v>
      </c>
      <c r="G12" s="1384"/>
    </row>
    <row r="13" spans="1:9" s="170" customFormat="1" ht="47.25">
      <c r="A13" s="5">
        <v>7</v>
      </c>
      <c r="B13" s="115" t="s">
        <v>12</v>
      </c>
      <c r="C13" s="115" t="s">
        <v>32173</v>
      </c>
      <c r="D13" s="115" t="s">
        <v>14</v>
      </c>
      <c r="E13" s="1414">
        <v>1200000</v>
      </c>
      <c r="F13" s="115" t="s">
        <v>272</v>
      </c>
      <c r="G13" s="1384"/>
    </row>
    <row r="14" spans="1:9" s="170" customFormat="1" ht="94.5">
      <c r="A14" s="5">
        <v>8</v>
      </c>
      <c r="B14" s="115" t="s">
        <v>32174</v>
      </c>
      <c r="C14" s="115" t="s">
        <v>32175</v>
      </c>
      <c r="D14" s="115" t="s">
        <v>1736</v>
      </c>
      <c r="E14" s="1414">
        <v>900000</v>
      </c>
      <c r="F14" s="115" t="s">
        <v>272</v>
      </c>
      <c r="G14" s="1384"/>
    </row>
    <row r="15" spans="1:9" ht="31.5">
      <c r="A15" s="175"/>
      <c r="B15" s="253" t="s">
        <v>207</v>
      </c>
      <c r="C15" s="159"/>
      <c r="D15" s="159"/>
      <c r="E15" s="1385"/>
      <c r="F15" s="159"/>
    </row>
    <row r="16" spans="1:9" s="170" customFormat="1" ht="63">
      <c r="A16" s="5">
        <v>9</v>
      </c>
      <c r="B16" s="115" t="s">
        <v>195</v>
      </c>
      <c r="C16" s="115" t="s">
        <v>32176</v>
      </c>
      <c r="D16" s="115" t="s">
        <v>196</v>
      </c>
      <c r="E16" s="1414">
        <v>5738993.4500000002</v>
      </c>
      <c r="F16" s="115" t="s">
        <v>272</v>
      </c>
      <c r="G16" s="1384"/>
      <c r="I16" s="1386"/>
    </row>
    <row r="17" spans="1:11" s="170" customFormat="1">
      <c r="A17" s="175"/>
      <c r="B17" s="253" t="s">
        <v>593</v>
      </c>
      <c r="C17" s="159"/>
      <c r="D17" s="159"/>
      <c r="E17" s="1385"/>
      <c r="F17" s="159"/>
      <c r="G17" s="1384"/>
      <c r="I17" s="1386"/>
    </row>
    <row r="18" spans="1:11" s="170" customFormat="1" ht="47.25">
      <c r="A18" s="5"/>
      <c r="B18" s="115" t="s">
        <v>39</v>
      </c>
      <c r="C18" s="115" t="s">
        <v>32183</v>
      </c>
      <c r="D18" s="115" t="s">
        <v>264</v>
      </c>
      <c r="E18" s="1414">
        <v>25000000</v>
      </c>
      <c r="F18" s="115" t="s">
        <v>272</v>
      </c>
      <c r="G18" s="1384"/>
      <c r="I18" s="1386"/>
    </row>
    <row r="19" spans="1:11" s="170" customFormat="1" ht="78.75">
      <c r="A19" s="5"/>
      <c r="B19" s="115" t="s">
        <v>32184</v>
      </c>
      <c r="C19" s="115" t="s">
        <v>32185</v>
      </c>
      <c r="D19" s="115" t="s">
        <v>264</v>
      </c>
      <c r="E19" s="1414">
        <v>6376568.25</v>
      </c>
      <c r="F19" s="115" t="s">
        <v>272</v>
      </c>
      <c r="G19" s="1384"/>
      <c r="I19" s="1386"/>
    </row>
    <row r="20" spans="1:11" s="170" customFormat="1">
      <c r="A20" s="5"/>
      <c r="B20" s="115"/>
      <c r="C20" s="115"/>
      <c r="D20" s="115"/>
      <c r="E20" s="1414">
        <f>SUM(E6:E19)</f>
        <v>46429240.5</v>
      </c>
      <c r="F20" s="115"/>
      <c r="G20" s="1384"/>
      <c r="I20" s="1386"/>
    </row>
    <row r="21" spans="1:11" s="170" customFormat="1">
      <c r="A21" s="5"/>
      <c r="B21" s="115"/>
      <c r="C21" s="115"/>
      <c r="D21" s="115"/>
      <c r="E21" s="1414"/>
      <c r="F21" s="115"/>
      <c r="G21" s="1384"/>
      <c r="I21" s="1386"/>
    </row>
    <row r="22" spans="1:11" s="170" customFormat="1">
      <c r="A22" s="5"/>
      <c r="B22" s="115"/>
      <c r="C22" s="115"/>
      <c r="D22" s="115"/>
      <c r="E22" s="1414"/>
      <c r="F22" s="115"/>
      <c r="G22" s="1384"/>
      <c r="I22" s="1386"/>
    </row>
    <row r="23" spans="1:11" s="170" customFormat="1">
      <c r="A23" s="5"/>
      <c r="B23" s="115"/>
      <c r="C23" s="115"/>
      <c r="D23" s="115"/>
      <c r="E23" s="1414"/>
      <c r="F23" s="115"/>
      <c r="G23" s="1384"/>
      <c r="I23" s="1386"/>
    </row>
    <row r="24" spans="1:11" s="170" customFormat="1">
      <c r="A24" s="2197" t="s">
        <v>11134</v>
      </c>
      <c r="B24" s="2197"/>
      <c r="C24" s="2197"/>
      <c r="D24" s="2197"/>
      <c r="E24" s="2197"/>
      <c r="F24" s="2197"/>
      <c r="G24" s="1384"/>
      <c r="I24" s="1386"/>
    </row>
    <row r="25" spans="1:11" s="170" customFormat="1">
      <c r="A25" s="2197" t="s">
        <v>32165</v>
      </c>
      <c r="B25" s="2197"/>
      <c r="C25" s="2197"/>
      <c r="D25" s="2197"/>
      <c r="E25" s="2197"/>
      <c r="F25" s="2197"/>
      <c r="G25" s="1384"/>
      <c r="I25" s="1386"/>
    </row>
    <row r="26" spans="1:11" s="170" customFormat="1">
      <c r="A26" s="2197" t="s">
        <v>6436</v>
      </c>
      <c r="B26" s="2197"/>
      <c r="C26" s="2197"/>
      <c r="D26" s="2197"/>
      <c r="E26" s="2197"/>
      <c r="F26" s="2197"/>
      <c r="G26" s="1384"/>
      <c r="I26" s="1386"/>
    </row>
    <row r="27" spans="1:11" s="170" customFormat="1" ht="31.5">
      <c r="A27" s="52" t="s">
        <v>134</v>
      </c>
      <c r="B27" s="253" t="s">
        <v>135</v>
      </c>
      <c r="C27" s="253" t="s">
        <v>0</v>
      </c>
      <c r="D27" s="253" t="s">
        <v>136</v>
      </c>
      <c r="E27" s="1382" t="s">
        <v>11136</v>
      </c>
      <c r="F27" s="253" t="s">
        <v>1646</v>
      </c>
      <c r="G27" s="1384"/>
      <c r="I27" s="1386"/>
    </row>
    <row r="28" spans="1:11">
      <c r="A28" s="175"/>
      <c r="B28" s="253" t="s">
        <v>555</v>
      </c>
      <c r="C28" s="159"/>
      <c r="D28" s="159"/>
      <c r="E28" s="1385"/>
      <c r="F28" s="159"/>
    </row>
    <row r="29" spans="1:11" s="170" customFormat="1" ht="110.25">
      <c r="A29" s="5">
        <v>1</v>
      </c>
      <c r="B29" s="115" t="s">
        <v>1918</v>
      </c>
      <c r="C29" s="115" t="s">
        <v>32177</v>
      </c>
      <c r="D29" s="115" t="s">
        <v>32178</v>
      </c>
      <c r="E29" s="1414">
        <v>1000000</v>
      </c>
      <c r="F29" s="115" t="s">
        <v>272</v>
      </c>
      <c r="G29" s="1384"/>
    </row>
    <row r="30" spans="1:11" ht="31.5">
      <c r="A30" s="175"/>
      <c r="B30" s="253" t="s">
        <v>930</v>
      </c>
      <c r="C30" s="159"/>
      <c r="D30" s="159"/>
      <c r="E30" s="1385"/>
      <c r="F30" s="159"/>
    </row>
    <row r="31" spans="1:11" s="170" customFormat="1" ht="409.5">
      <c r="A31" s="5">
        <v>2</v>
      </c>
      <c r="B31" s="115" t="s">
        <v>31120</v>
      </c>
      <c r="C31" s="115" t="s">
        <v>32179</v>
      </c>
      <c r="D31" s="115" t="s">
        <v>32180</v>
      </c>
      <c r="E31" s="1414">
        <v>1000000</v>
      </c>
      <c r="F31" s="115" t="s">
        <v>272</v>
      </c>
      <c r="G31" s="1384"/>
      <c r="K31" s="1415"/>
    </row>
    <row r="32" spans="1:11" s="170" customFormat="1" ht="63">
      <c r="A32" s="5">
        <v>3</v>
      </c>
      <c r="B32" s="115" t="s">
        <v>7734</v>
      </c>
      <c r="C32" s="115" t="s">
        <v>32181</v>
      </c>
      <c r="D32" s="115" t="s">
        <v>32182</v>
      </c>
      <c r="E32" s="1414">
        <v>526635.02</v>
      </c>
      <c r="F32" s="115" t="s">
        <v>272</v>
      </c>
      <c r="G32" s="1384"/>
    </row>
    <row r="33" spans="1:7">
      <c r="A33" s="175"/>
      <c r="B33" s="2172" t="s">
        <v>810</v>
      </c>
      <c r="C33" s="2172"/>
      <c r="D33" s="159"/>
      <c r="E33" s="1385"/>
      <c r="F33" s="159"/>
    </row>
    <row r="34" spans="1:7" s="170" customFormat="1" ht="47.25">
      <c r="A34" s="5">
        <v>4</v>
      </c>
      <c r="B34" s="66" t="s">
        <v>32186</v>
      </c>
      <c r="C34" s="115" t="s">
        <v>32187</v>
      </c>
      <c r="D34" s="66" t="s">
        <v>32188</v>
      </c>
      <c r="E34" s="1416">
        <v>300000</v>
      </c>
      <c r="F34" s="115" t="s">
        <v>272</v>
      </c>
      <c r="G34" s="1384"/>
    </row>
    <row r="35" spans="1:7" s="170" customFormat="1" ht="47.25">
      <c r="A35" s="5">
        <v>5</v>
      </c>
      <c r="B35" s="66" t="s">
        <v>32189</v>
      </c>
      <c r="C35" s="115" t="s">
        <v>32190</v>
      </c>
      <c r="D35" s="66" t="s">
        <v>32191</v>
      </c>
      <c r="E35" s="1416">
        <v>200000</v>
      </c>
      <c r="F35" s="115" t="s">
        <v>272</v>
      </c>
      <c r="G35" s="1384"/>
    </row>
    <row r="36" spans="1:7" s="170" customFormat="1" ht="47.25">
      <c r="A36" s="5">
        <v>6</v>
      </c>
      <c r="B36" s="66" t="s">
        <v>32192</v>
      </c>
      <c r="C36" s="115" t="s">
        <v>32193</v>
      </c>
      <c r="D36" s="66" t="s">
        <v>32194</v>
      </c>
      <c r="E36" s="1416">
        <v>800000</v>
      </c>
      <c r="F36" s="115" t="s">
        <v>272</v>
      </c>
      <c r="G36" s="1384"/>
    </row>
    <row r="37" spans="1:7" s="170" customFormat="1" ht="47.25">
      <c r="A37" s="5">
        <v>7</v>
      </c>
      <c r="B37" s="66" t="s">
        <v>32195</v>
      </c>
      <c r="C37" s="115" t="s">
        <v>32196</v>
      </c>
      <c r="D37" s="66" t="s">
        <v>32197</v>
      </c>
      <c r="E37" s="1416">
        <v>250000</v>
      </c>
      <c r="F37" s="115" t="s">
        <v>272</v>
      </c>
      <c r="G37" s="1384"/>
    </row>
    <row r="38" spans="1:7" s="170" customFormat="1" ht="47.25">
      <c r="A38" s="5">
        <v>8</v>
      </c>
      <c r="B38" s="66" t="s">
        <v>32198</v>
      </c>
      <c r="C38" s="115" t="s">
        <v>32199</v>
      </c>
      <c r="D38" s="66" t="s">
        <v>32200</v>
      </c>
      <c r="E38" s="1416">
        <v>250000</v>
      </c>
      <c r="F38" s="115" t="s">
        <v>272</v>
      </c>
      <c r="G38" s="1384"/>
    </row>
    <row r="39" spans="1:7" s="170" customFormat="1" ht="78.75">
      <c r="A39" s="5">
        <v>9</v>
      </c>
      <c r="B39" s="66" t="s">
        <v>32201</v>
      </c>
      <c r="C39" s="115" t="s">
        <v>32202</v>
      </c>
      <c r="D39" s="66" t="s">
        <v>32203</v>
      </c>
      <c r="E39" s="1416">
        <v>350000</v>
      </c>
      <c r="F39" s="115" t="s">
        <v>4</v>
      </c>
      <c r="G39" s="1384"/>
    </row>
    <row r="40" spans="1:7" s="170" customFormat="1" ht="47.25">
      <c r="A40" s="5">
        <v>10</v>
      </c>
      <c r="B40" s="66" t="s">
        <v>32204</v>
      </c>
      <c r="C40" s="115" t="s">
        <v>32205</v>
      </c>
      <c r="D40" s="66" t="s">
        <v>4517</v>
      </c>
      <c r="E40" s="1416">
        <v>950000</v>
      </c>
      <c r="F40" s="115" t="s">
        <v>4</v>
      </c>
      <c r="G40" s="1384"/>
    </row>
    <row r="41" spans="1:7" s="170" customFormat="1" ht="63">
      <c r="A41" s="5">
        <v>11</v>
      </c>
      <c r="B41" s="66" t="s">
        <v>32206</v>
      </c>
      <c r="C41" s="115" t="s">
        <v>32207</v>
      </c>
      <c r="D41" s="66" t="s">
        <v>32208</v>
      </c>
      <c r="E41" s="1416">
        <v>400000</v>
      </c>
      <c r="F41" s="115" t="s">
        <v>272</v>
      </c>
      <c r="G41" s="1384"/>
    </row>
    <row r="42" spans="1:7" s="170" customFormat="1" ht="63">
      <c r="A42" s="5">
        <v>12</v>
      </c>
      <c r="B42" s="66" t="s">
        <v>32189</v>
      </c>
      <c r="C42" s="115" t="s">
        <v>32209</v>
      </c>
      <c r="D42" s="66" t="s">
        <v>32210</v>
      </c>
      <c r="E42" s="1416">
        <v>400000</v>
      </c>
      <c r="F42" s="115" t="s">
        <v>272</v>
      </c>
      <c r="G42" s="1384"/>
    </row>
    <row r="43" spans="1:7" s="170" customFormat="1" ht="47.25">
      <c r="A43" s="5">
        <v>13</v>
      </c>
      <c r="B43" s="66" t="s">
        <v>32211</v>
      </c>
      <c r="C43" s="115" t="s">
        <v>32212</v>
      </c>
      <c r="D43" s="66" t="s">
        <v>32213</v>
      </c>
      <c r="E43" s="1416">
        <v>250000</v>
      </c>
      <c r="F43" s="115" t="s">
        <v>4</v>
      </c>
      <c r="G43" s="1384"/>
    </row>
    <row r="44" spans="1:7" s="170" customFormat="1" ht="47.25">
      <c r="A44" s="5">
        <v>14</v>
      </c>
      <c r="B44" s="66" t="s">
        <v>32214</v>
      </c>
      <c r="C44" s="115" t="s">
        <v>32215</v>
      </c>
      <c r="D44" s="66" t="s">
        <v>32213</v>
      </c>
      <c r="E44" s="1416">
        <v>250000</v>
      </c>
      <c r="F44" s="115" t="s">
        <v>4</v>
      </c>
      <c r="G44" s="1384"/>
    </row>
    <row r="45" spans="1:7" s="170" customFormat="1" ht="63">
      <c r="A45" s="5">
        <v>15</v>
      </c>
      <c r="B45" s="66" t="s">
        <v>32216</v>
      </c>
      <c r="C45" s="115" t="s">
        <v>32217</v>
      </c>
      <c r="D45" s="66" t="s">
        <v>32218</v>
      </c>
      <c r="E45" s="1416">
        <v>450000</v>
      </c>
      <c r="F45" s="115" t="s">
        <v>272</v>
      </c>
      <c r="G45" s="1384"/>
    </row>
    <row r="46" spans="1:7" s="170" customFormat="1" ht="63">
      <c r="A46" s="5">
        <v>16</v>
      </c>
      <c r="B46" s="66" t="s">
        <v>32219</v>
      </c>
      <c r="C46" s="115" t="s">
        <v>32220</v>
      </c>
      <c r="D46" s="66" t="s">
        <v>32221</v>
      </c>
      <c r="E46" s="1416">
        <v>400000</v>
      </c>
      <c r="F46" s="115" t="s">
        <v>272</v>
      </c>
      <c r="G46" s="1384"/>
    </row>
    <row r="47" spans="1:7" s="170" customFormat="1" ht="63">
      <c r="A47" s="5">
        <v>17</v>
      </c>
      <c r="B47" s="66" t="s">
        <v>32222</v>
      </c>
      <c r="C47" s="115" t="s">
        <v>32223</v>
      </c>
      <c r="D47" s="66" t="s">
        <v>32224</v>
      </c>
      <c r="E47" s="1416">
        <v>600000</v>
      </c>
      <c r="F47" s="115" t="s">
        <v>272</v>
      </c>
      <c r="G47" s="1384"/>
    </row>
    <row r="48" spans="1:7" s="170" customFormat="1" ht="47.25">
      <c r="A48" s="5">
        <v>18</v>
      </c>
      <c r="B48" s="66" t="s">
        <v>32225</v>
      </c>
      <c r="C48" s="115" t="s">
        <v>32226</v>
      </c>
      <c r="D48" s="66" t="s">
        <v>4517</v>
      </c>
      <c r="E48" s="1416">
        <v>950000</v>
      </c>
      <c r="F48" s="115" t="s">
        <v>4</v>
      </c>
      <c r="G48" s="1384"/>
    </row>
    <row r="49" spans="1:7" s="170" customFormat="1" ht="78.75">
      <c r="A49" s="5">
        <v>19</v>
      </c>
      <c r="B49" s="66" t="s">
        <v>22873</v>
      </c>
      <c r="C49" s="115" t="s">
        <v>32227</v>
      </c>
      <c r="D49" s="66" t="s">
        <v>32228</v>
      </c>
      <c r="E49" s="1416">
        <v>300000</v>
      </c>
      <c r="F49" s="115" t="s">
        <v>272</v>
      </c>
      <c r="G49" s="1384"/>
    </row>
    <row r="50" spans="1:7" s="170" customFormat="1" ht="63">
      <c r="A50" s="5">
        <v>20</v>
      </c>
      <c r="B50" s="66" t="s">
        <v>32229</v>
      </c>
      <c r="C50" s="115" t="s">
        <v>32230</v>
      </c>
      <c r="D50" s="66" t="s">
        <v>32231</v>
      </c>
      <c r="E50" s="1416">
        <v>550000</v>
      </c>
      <c r="F50" s="115" t="s">
        <v>272</v>
      </c>
      <c r="G50" s="1384"/>
    </row>
    <row r="51" spans="1:7" s="170" customFormat="1" ht="47.25">
      <c r="A51" s="5">
        <v>21</v>
      </c>
      <c r="B51" s="66" t="s">
        <v>32232</v>
      </c>
      <c r="C51" s="115" t="s">
        <v>32233</v>
      </c>
      <c r="D51" s="66" t="s">
        <v>4517</v>
      </c>
      <c r="E51" s="1416">
        <v>950000</v>
      </c>
      <c r="F51" s="115" t="s">
        <v>4</v>
      </c>
      <c r="G51" s="1384"/>
    </row>
    <row r="52" spans="1:7" s="170" customFormat="1" ht="47.25">
      <c r="A52" s="5">
        <v>22</v>
      </c>
      <c r="B52" s="66" t="s">
        <v>32234</v>
      </c>
      <c r="C52" s="115" t="s">
        <v>32235</v>
      </c>
      <c r="D52" s="66" t="s">
        <v>32236</v>
      </c>
      <c r="E52" s="1416">
        <v>1650000</v>
      </c>
      <c r="F52" s="115" t="s">
        <v>272</v>
      </c>
      <c r="G52" s="1384"/>
    </row>
    <row r="53" spans="1:7" s="170" customFormat="1" ht="63">
      <c r="A53" s="5">
        <v>23</v>
      </c>
      <c r="B53" s="66" t="s">
        <v>32237</v>
      </c>
      <c r="C53" s="115" t="s">
        <v>32238</v>
      </c>
      <c r="D53" s="66" t="s">
        <v>32239</v>
      </c>
      <c r="E53" s="1416">
        <v>400000</v>
      </c>
      <c r="F53" s="115" t="s">
        <v>272</v>
      </c>
      <c r="G53" s="1384"/>
    </row>
    <row r="54" spans="1:7" s="170" customFormat="1" ht="63">
      <c r="A54" s="5">
        <v>24</v>
      </c>
      <c r="B54" s="66" t="s">
        <v>32240</v>
      </c>
      <c r="C54" s="115" t="s">
        <v>32241</v>
      </c>
      <c r="D54" s="66" t="s">
        <v>32242</v>
      </c>
      <c r="E54" s="1416">
        <v>500000</v>
      </c>
      <c r="F54" s="115" t="s">
        <v>272</v>
      </c>
      <c r="G54" s="1384"/>
    </row>
    <row r="55" spans="1:7" s="170" customFormat="1" ht="63">
      <c r="A55" s="5">
        <v>25</v>
      </c>
      <c r="B55" s="66" t="s">
        <v>32243</v>
      </c>
      <c r="C55" s="115" t="s">
        <v>32244</v>
      </c>
      <c r="D55" s="66" t="s">
        <v>32245</v>
      </c>
      <c r="E55" s="1416">
        <v>300000</v>
      </c>
      <c r="F55" s="115" t="s">
        <v>272</v>
      </c>
      <c r="G55" s="1384"/>
    </row>
    <row r="56" spans="1:7" s="170" customFormat="1" ht="31.5">
      <c r="A56" s="5">
        <v>26</v>
      </c>
      <c r="B56" s="66" t="s">
        <v>32246</v>
      </c>
      <c r="C56" s="115" t="s">
        <v>32247</v>
      </c>
      <c r="D56" s="66" t="s">
        <v>24130</v>
      </c>
      <c r="E56" s="1416">
        <v>1100000</v>
      </c>
      <c r="F56" s="115" t="s">
        <v>4</v>
      </c>
      <c r="G56" s="1384"/>
    </row>
    <row r="57" spans="1:7" s="170" customFormat="1" ht="47.25">
      <c r="A57" s="5">
        <v>27</v>
      </c>
      <c r="B57" s="66" t="s">
        <v>32248</v>
      </c>
      <c r="C57" s="115" t="s">
        <v>32249</v>
      </c>
      <c r="D57" s="66" t="s">
        <v>32250</v>
      </c>
      <c r="E57" s="1416">
        <v>250000</v>
      </c>
      <c r="F57" s="115" t="s">
        <v>272</v>
      </c>
      <c r="G57" s="1384"/>
    </row>
    <row r="58" spans="1:7" s="170" customFormat="1" ht="47.25">
      <c r="A58" s="5">
        <v>28</v>
      </c>
      <c r="B58" s="66" t="s">
        <v>32251</v>
      </c>
      <c r="C58" s="115" t="s">
        <v>32252</v>
      </c>
      <c r="D58" s="66" t="s">
        <v>32200</v>
      </c>
      <c r="E58" s="1416">
        <v>250000</v>
      </c>
      <c r="F58" s="115" t="s">
        <v>272</v>
      </c>
      <c r="G58" s="1384"/>
    </row>
    <row r="59" spans="1:7" s="170" customFormat="1" ht="78.75">
      <c r="A59" s="5">
        <v>29</v>
      </c>
      <c r="B59" s="66" t="s">
        <v>32253</v>
      </c>
      <c r="C59" s="115" t="s">
        <v>32254</v>
      </c>
      <c r="D59" s="66" t="s">
        <v>32255</v>
      </c>
      <c r="E59" s="1416">
        <v>550000</v>
      </c>
      <c r="F59" s="115" t="s">
        <v>272</v>
      </c>
      <c r="G59" s="1384"/>
    </row>
    <row r="60" spans="1:7" s="170" customFormat="1" ht="63">
      <c r="A60" s="5">
        <v>30</v>
      </c>
      <c r="B60" s="66" t="s">
        <v>32256</v>
      </c>
      <c r="C60" s="115" t="s">
        <v>32257</v>
      </c>
      <c r="D60" s="66" t="s">
        <v>32258</v>
      </c>
      <c r="E60" s="1416">
        <v>300000</v>
      </c>
      <c r="F60" s="115" t="s">
        <v>272</v>
      </c>
      <c r="G60" s="1384"/>
    </row>
    <row r="61" spans="1:7" s="170" customFormat="1" ht="47.25">
      <c r="A61" s="5">
        <v>31</v>
      </c>
      <c r="B61" s="66" t="s">
        <v>32259</v>
      </c>
      <c r="C61" s="115" t="s">
        <v>32260</v>
      </c>
      <c r="D61" s="66" t="s">
        <v>4517</v>
      </c>
      <c r="E61" s="1416">
        <v>950000</v>
      </c>
      <c r="F61" s="115" t="s">
        <v>4</v>
      </c>
      <c r="G61" s="1384"/>
    </row>
    <row r="62" spans="1:7" s="170" customFormat="1" ht="78.75">
      <c r="A62" s="5">
        <v>32</v>
      </c>
      <c r="B62" s="66" t="s">
        <v>32261</v>
      </c>
      <c r="C62" s="115" t="s">
        <v>32262</v>
      </c>
      <c r="D62" s="66" t="s">
        <v>32263</v>
      </c>
      <c r="E62" s="1416">
        <v>800000</v>
      </c>
      <c r="F62" s="115" t="s">
        <v>272</v>
      </c>
      <c r="G62" s="1384"/>
    </row>
    <row r="63" spans="1:7" s="170" customFormat="1" ht="63">
      <c r="A63" s="5">
        <v>33</v>
      </c>
      <c r="B63" s="66" t="s">
        <v>32264</v>
      </c>
      <c r="C63" s="115" t="s">
        <v>32265</v>
      </c>
      <c r="D63" s="66" t="s">
        <v>32266</v>
      </c>
      <c r="E63" s="1416">
        <v>500000</v>
      </c>
      <c r="F63" s="115" t="s">
        <v>272</v>
      </c>
      <c r="G63" s="1387"/>
    </row>
    <row r="64" spans="1:7" s="170" customFormat="1" ht="63">
      <c r="A64" s="5">
        <v>34</v>
      </c>
      <c r="B64" s="66" t="s">
        <v>32267</v>
      </c>
      <c r="C64" s="115" t="s">
        <v>32268</v>
      </c>
      <c r="D64" s="66" t="s">
        <v>32266</v>
      </c>
      <c r="E64" s="1416">
        <v>500000</v>
      </c>
      <c r="F64" s="115" t="s">
        <v>272</v>
      </c>
      <c r="G64" s="1384"/>
    </row>
    <row r="65" spans="1:7" s="170" customFormat="1" ht="63">
      <c r="A65" s="5">
        <v>35</v>
      </c>
      <c r="B65" s="66" t="s">
        <v>32269</v>
      </c>
      <c r="C65" s="115" t="s">
        <v>32270</v>
      </c>
      <c r="D65" s="66" t="s">
        <v>32271</v>
      </c>
      <c r="E65" s="1416">
        <v>350000</v>
      </c>
      <c r="F65" s="115" t="s">
        <v>272</v>
      </c>
      <c r="G65" s="1384"/>
    </row>
    <row r="66" spans="1:7" s="170" customFormat="1" ht="47.25">
      <c r="A66" s="5">
        <v>36</v>
      </c>
      <c r="B66" s="66" t="s">
        <v>32272</v>
      </c>
      <c r="C66" s="115" t="s">
        <v>32273</v>
      </c>
      <c r="D66" s="66" t="s">
        <v>1246</v>
      </c>
      <c r="E66" s="1416">
        <v>1900000</v>
      </c>
      <c r="F66" s="115" t="s">
        <v>4</v>
      </c>
      <c r="G66" s="1384"/>
    </row>
    <row r="67" spans="1:7" s="170" customFormat="1" ht="47.25">
      <c r="A67" s="5">
        <v>37</v>
      </c>
      <c r="B67" s="66" t="s">
        <v>32274</v>
      </c>
      <c r="C67" s="115" t="s">
        <v>32275</v>
      </c>
      <c r="D67" s="66" t="s">
        <v>1246</v>
      </c>
      <c r="E67" s="1416">
        <v>1900000</v>
      </c>
      <c r="F67" s="115" t="s">
        <v>4</v>
      </c>
      <c r="G67" s="1384"/>
    </row>
    <row r="68" spans="1:7" s="170" customFormat="1" ht="47.25">
      <c r="A68" s="5">
        <v>38</v>
      </c>
      <c r="B68" s="66" t="s">
        <v>32276</v>
      </c>
      <c r="C68" s="115" t="s">
        <v>32277</v>
      </c>
      <c r="D68" s="66" t="s">
        <v>4517</v>
      </c>
      <c r="E68" s="1416">
        <v>950000</v>
      </c>
      <c r="F68" s="115" t="s">
        <v>4</v>
      </c>
      <c r="G68" s="1384"/>
    </row>
    <row r="69" spans="1:7" s="170" customFormat="1" ht="47.25">
      <c r="A69" s="5">
        <v>39</v>
      </c>
      <c r="B69" s="66" t="s">
        <v>32278</v>
      </c>
      <c r="C69" s="115" t="s">
        <v>32279</v>
      </c>
      <c r="D69" s="66" t="s">
        <v>32213</v>
      </c>
      <c r="E69" s="1416">
        <v>250000</v>
      </c>
      <c r="F69" s="115" t="s">
        <v>4</v>
      </c>
      <c r="G69" s="1384"/>
    </row>
    <row r="70" spans="1:7" s="170" customFormat="1" ht="47.25">
      <c r="A70" s="5">
        <v>40</v>
      </c>
      <c r="B70" s="66" t="s">
        <v>32280</v>
      </c>
      <c r="C70" s="115" t="s">
        <v>32281</v>
      </c>
      <c r="D70" s="66" t="s">
        <v>24130</v>
      </c>
      <c r="E70" s="1416">
        <v>950000</v>
      </c>
      <c r="F70" s="115" t="s">
        <v>4</v>
      </c>
      <c r="G70" s="1384"/>
    </row>
    <row r="71" spans="1:7" s="170" customFormat="1" ht="47.25">
      <c r="A71" s="5">
        <v>41</v>
      </c>
      <c r="B71" s="66" t="s">
        <v>32280</v>
      </c>
      <c r="C71" s="115" t="s">
        <v>32282</v>
      </c>
      <c r="D71" s="66" t="s">
        <v>32283</v>
      </c>
      <c r="E71" s="1416">
        <v>250000</v>
      </c>
      <c r="F71" s="115" t="s">
        <v>272</v>
      </c>
      <c r="G71" s="1384"/>
    </row>
    <row r="72" spans="1:7" s="170" customFormat="1" ht="47.25">
      <c r="A72" s="5">
        <v>42</v>
      </c>
      <c r="B72" s="66" t="s">
        <v>32284</v>
      </c>
      <c r="C72" s="115" t="s">
        <v>32285</v>
      </c>
      <c r="D72" s="66" t="s">
        <v>32200</v>
      </c>
      <c r="E72" s="1416">
        <v>250000</v>
      </c>
      <c r="F72" s="115" t="s">
        <v>272</v>
      </c>
      <c r="G72" s="1384"/>
    </row>
    <row r="73" spans="1:7" s="170" customFormat="1" ht="63">
      <c r="A73" s="5">
        <v>43</v>
      </c>
      <c r="B73" s="66" t="s">
        <v>32286</v>
      </c>
      <c r="C73" s="115" t="s">
        <v>32287</v>
      </c>
      <c r="D73" s="66" t="s">
        <v>33398</v>
      </c>
      <c r="E73" s="1416">
        <v>500000</v>
      </c>
      <c r="F73" s="115" t="s">
        <v>4</v>
      </c>
      <c r="G73" s="1384"/>
    </row>
    <row r="74" spans="1:7" s="170" customFormat="1" ht="47.25">
      <c r="A74" s="5">
        <v>44</v>
      </c>
      <c r="B74" s="66" t="s">
        <v>32288</v>
      </c>
      <c r="C74" s="115" t="s">
        <v>32289</v>
      </c>
      <c r="D74" s="66" t="s">
        <v>32200</v>
      </c>
      <c r="E74" s="1416">
        <v>250000</v>
      </c>
      <c r="F74" s="115" t="s">
        <v>272</v>
      </c>
      <c r="G74" s="1384"/>
    </row>
    <row r="75" spans="1:7" s="170" customFormat="1" ht="47.25">
      <c r="A75" s="5">
        <v>45</v>
      </c>
      <c r="B75" s="66" t="s">
        <v>32274</v>
      </c>
      <c r="C75" s="115" t="s">
        <v>32290</v>
      </c>
      <c r="D75" s="66" t="s">
        <v>32200</v>
      </c>
      <c r="E75" s="1416">
        <v>250000</v>
      </c>
      <c r="F75" s="115" t="s">
        <v>272</v>
      </c>
      <c r="G75" s="1384"/>
    </row>
    <row r="76" spans="1:7" s="170" customFormat="1" ht="63">
      <c r="A76" s="5">
        <v>46</v>
      </c>
      <c r="B76" s="66" t="s">
        <v>32291</v>
      </c>
      <c r="C76" s="115" t="s">
        <v>32292</v>
      </c>
      <c r="D76" s="66" t="s">
        <v>32242</v>
      </c>
      <c r="E76" s="1416">
        <v>750000</v>
      </c>
      <c r="F76" s="115" t="s">
        <v>272</v>
      </c>
      <c r="G76" s="1384"/>
    </row>
    <row r="77" spans="1:7" s="170" customFormat="1" ht="78.75">
      <c r="A77" s="5">
        <v>47</v>
      </c>
      <c r="B77" s="66" t="s">
        <v>32293</v>
      </c>
      <c r="C77" s="115" t="s">
        <v>32294</v>
      </c>
      <c r="D77" s="66" t="s">
        <v>32295</v>
      </c>
      <c r="E77" s="1416">
        <v>385000</v>
      </c>
      <c r="F77" s="115" t="s">
        <v>272</v>
      </c>
      <c r="G77" s="1384"/>
    </row>
    <row r="78" spans="1:7" s="170" customFormat="1" ht="63">
      <c r="A78" s="5">
        <v>48</v>
      </c>
      <c r="B78" s="66" t="s">
        <v>32296</v>
      </c>
      <c r="C78" s="115" t="s">
        <v>32297</v>
      </c>
      <c r="D78" s="66" t="s">
        <v>32298</v>
      </c>
      <c r="E78" s="1416">
        <v>250000</v>
      </c>
      <c r="F78" s="115" t="s">
        <v>272</v>
      </c>
      <c r="G78" s="1384"/>
    </row>
    <row r="79" spans="1:7" s="170" customFormat="1" ht="63">
      <c r="A79" s="5">
        <v>49</v>
      </c>
      <c r="B79" s="66" t="s">
        <v>32299</v>
      </c>
      <c r="C79" s="115" t="s">
        <v>32300</v>
      </c>
      <c r="D79" s="66" t="s">
        <v>32301</v>
      </c>
      <c r="E79" s="1416">
        <v>350000</v>
      </c>
      <c r="F79" s="115" t="s">
        <v>272</v>
      </c>
      <c r="G79" s="1384"/>
    </row>
    <row r="80" spans="1:7" s="170" customFormat="1" ht="47.25">
      <c r="A80" s="5">
        <v>50</v>
      </c>
      <c r="B80" s="66" t="s">
        <v>32302</v>
      </c>
      <c r="C80" s="115" t="s">
        <v>32303</v>
      </c>
      <c r="D80" s="66" t="s">
        <v>32250</v>
      </c>
      <c r="E80" s="1416">
        <v>250000</v>
      </c>
      <c r="F80" s="115" t="s">
        <v>272</v>
      </c>
      <c r="G80" s="1384"/>
    </row>
    <row r="81" spans="1:9" s="170" customFormat="1" ht="63">
      <c r="A81" s="5">
        <v>51</v>
      </c>
      <c r="B81" s="66" t="s">
        <v>32304</v>
      </c>
      <c r="C81" s="115" t="s">
        <v>32305</v>
      </c>
      <c r="D81" s="66" t="s">
        <v>32306</v>
      </c>
      <c r="E81" s="1416">
        <v>500000</v>
      </c>
      <c r="F81" s="115" t="s">
        <v>272</v>
      </c>
      <c r="G81" s="1384"/>
    </row>
    <row r="82" spans="1:9" s="170" customFormat="1" ht="63">
      <c r="A82" s="5">
        <v>52</v>
      </c>
      <c r="B82" s="66" t="s">
        <v>32307</v>
      </c>
      <c r="C82" s="115" t="s">
        <v>32308</v>
      </c>
      <c r="D82" s="66" t="s">
        <v>32309</v>
      </c>
      <c r="E82" s="1416">
        <v>250000</v>
      </c>
      <c r="F82" s="115" t="s">
        <v>272</v>
      </c>
      <c r="G82" s="1384"/>
    </row>
    <row r="83" spans="1:9" s="170" customFormat="1" ht="47.25">
      <c r="A83" s="5">
        <v>53</v>
      </c>
      <c r="B83" s="66" t="s">
        <v>32310</v>
      </c>
      <c r="C83" s="115" t="s">
        <v>32311</v>
      </c>
      <c r="D83" s="66" t="s">
        <v>32312</v>
      </c>
      <c r="E83" s="1416">
        <v>550000</v>
      </c>
      <c r="F83" s="115" t="s">
        <v>4</v>
      </c>
      <c r="G83" s="1384"/>
    </row>
    <row r="84" spans="1:9" s="170" customFormat="1" ht="47.25">
      <c r="A84" s="5">
        <v>54</v>
      </c>
      <c r="B84" s="66" t="s">
        <v>32313</v>
      </c>
      <c r="C84" s="115" t="s">
        <v>32314</v>
      </c>
      <c r="D84" s="66" t="s">
        <v>33398</v>
      </c>
      <c r="E84" s="1416">
        <v>250000</v>
      </c>
      <c r="F84" s="115" t="s">
        <v>4</v>
      </c>
      <c r="G84" s="1384"/>
    </row>
    <row r="85" spans="1:9" s="170" customFormat="1" ht="47.25">
      <c r="A85" s="5">
        <v>55</v>
      </c>
      <c r="B85" s="66" t="s">
        <v>32315</v>
      </c>
      <c r="C85" s="115" t="s">
        <v>32316</v>
      </c>
      <c r="D85" s="66" t="s">
        <v>33398</v>
      </c>
      <c r="E85" s="1416">
        <v>250000</v>
      </c>
      <c r="F85" s="115" t="s">
        <v>4</v>
      </c>
      <c r="G85" s="1384"/>
    </row>
    <row r="86" spans="1:9" s="170" customFormat="1" ht="47.25">
      <c r="A86" s="5">
        <v>56</v>
      </c>
      <c r="B86" s="66" t="s">
        <v>32317</v>
      </c>
      <c r="C86" s="115" t="s">
        <v>32318</v>
      </c>
      <c r="D86" s="66" t="s">
        <v>32200</v>
      </c>
      <c r="E86" s="1416">
        <v>300000</v>
      </c>
      <c r="F86" s="115" t="s">
        <v>272</v>
      </c>
      <c r="G86" s="1384"/>
    </row>
    <row r="87" spans="1:9" s="170" customFormat="1" ht="47.25">
      <c r="A87" s="5">
        <v>57</v>
      </c>
      <c r="B87" s="66" t="s">
        <v>32319</v>
      </c>
      <c r="C87" s="115" t="s">
        <v>32320</v>
      </c>
      <c r="D87" s="66" t="s">
        <v>32200</v>
      </c>
      <c r="E87" s="1416">
        <v>250000</v>
      </c>
      <c r="F87" s="115" t="s">
        <v>272</v>
      </c>
      <c r="G87" s="1384"/>
    </row>
    <row r="88" spans="1:9" s="170" customFormat="1" ht="47.25">
      <c r="A88" s="5">
        <v>58</v>
      </c>
      <c r="B88" s="66" t="s">
        <v>32321</v>
      </c>
      <c r="C88" s="115" t="s">
        <v>32322</v>
      </c>
      <c r="D88" s="66" t="s">
        <v>33398</v>
      </c>
      <c r="E88" s="1416">
        <v>250000</v>
      </c>
      <c r="F88" s="115" t="s">
        <v>4</v>
      </c>
      <c r="G88" s="1384"/>
    </row>
    <row r="89" spans="1:9" s="170" customFormat="1" ht="47.25">
      <c r="A89" s="5">
        <v>59</v>
      </c>
      <c r="B89" s="66" t="s">
        <v>32323</v>
      </c>
      <c r="C89" s="115" t="s">
        <v>32324</v>
      </c>
      <c r="D89" s="66" t="s">
        <v>32200</v>
      </c>
      <c r="E89" s="1416">
        <v>250000</v>
      </c>
      <c r="F89" s="115" t="s">
        <v>272</v>
      </c>
      <c r="G89" s="1384"/>
    </row>
    <row r="90" spans="1:9" s="170" customFormat="1">
      <c r="A90" s="5"/>
      <c r="B90" s="2158" t="s">
        <v>535</v>
      </c>
      <c r="C90" s="2158"/>
      <c r="D90" s="115"/>
      <c r="E90" s="1383"/>
      <c r="F90" s="115"/>
      <c r="G90" s="1384"/>
    </row>
    <row r="91" spans="1:9" s="170" customFormat="1" ht="63">
      <c r="A91" s="5">
        <v>60</v>
      </c>
      <c r="B91" s="66" t="s">
        <v>32325</v>
      </c>
      <c r="C91" s="115" t="s">
        <v>32326</v>
      </c>
      <c r="D91" s="66" t="s">
        <v>32327</v>
      </c>
      <c r="E91" s="1416">
        <v>500000</v>
      </c>
      <c r="F91" s="115" t="s">
        <v>272</v>
      </c>
      <c r="G91" s="1384"/>
    </row>
    <row r="92" spans="1:9" s="170" customFormat="1" ht="63">
      <c r="A92" s="5">
        <v>61</v>
      </c>
      <c r="B92" s="66" t="s">
        <v>32328</v>
      </c>
      <c r="C92" s="115" t="s">
        <v>32329</v>
      </c>
      <c r="D92" s="66" t="s">
        <v>32330</v>
      </c>
      <c r="E92" s="1416">
        <v>1000000</v>
      </c>
      <c r="F92" s="115" t="s">
        <v>272</v>
      </c>
      <c r="G92" s="1388"/>
    </row>
    <row r="93" spans="1:9" s="170" customFormat="1" ht="63">
      <c r="A93" s="5">
        <v>62</v>
      </c>
      <c r="B93" s="66" t="s">
        <v>32331</v>
      </c>
      <c r="C93" s="115" t="s">
        <v>32332</v>
      </c>
      <c r="D93" s="66" t="s">
        <v>32333</v>
      </c>
      <c r="E93" s="1416">
        <v>1000000</v>
      </c>
      <c r="F93" s="115" t="s">
        <v>272</v>
      </c>
      <c r="G93" s="1388"/>
      <c r="I93" s="383"/>
    </row>
    <row r="94" spans="1:9" s="170" customFormat="1" ht="63">
      <c r="A94" s="5">
        <v>63</v>
      </c>
      <c r="B94" s="66" t="s">
        <v>32334</v>
      </c>
      <c r="C94" s="115" t="s">
        <v>32335</v>
      </c>
      <c r="D94" s="66" t="s">
        <v>4517</v>
      </c>
      <c r="E94" s="1416">
        <v>950000</v>
      </c>
      <c r="F94" s="115" t="s">
        <v>272</v>
      </c>
      <c r="G94" s="1388"/>
    </row>
    <row r="95" spans="1:9" s="170" customFormat="1" ht="63">
      <c r="A95" s="5">
        <v>64</v>
      </c>
      <c r="B95" s="66" t="s">
        <v>32336</v>
      </c>
      <c r="C95" s="115" t="s">
        <v>32337</v>
      </c>
      <c r="D95" s="66" t="s">
        <v>32338</v>
      </c>
      <c r="E95" s="1416">
        <v>500000</v>
      </c>
      <c r="F95" s="115" t="s">
        <v>272</v>
      </c>
      <c r="G95" s="1384"/>
    </row>
    <row r="96" spans="1:9" s="170" customFormat="1" ht="63">
      <c r="A96" s="5">
        <v>65</v>
      </c>
      <c r="B96" s="66" t="s">
        <v>893</v>
      </c>
      <c r="C96" s="115" t="s">
        <v>32339</v>
      </c>
      <c r="D96" s="66" t="s">
        <v>32340</v>
      </c>
      <c r="E96" s="1416">
        <v>750000</v>
      </c>
      <c r="F96" s="115" t="s">
        <v>272</v>
      </c>
      <c r="G96" s="1384"/>
    </row>
    <row r="97" spans="1:7" s="170" customFormat="1" ht="47.25">
      <c r="A97" s="5">
        <v>66</v>
      </c>
      <c r="B97" s="66" t="s">
        <v>32341</v>
      </c>
      <c r="C97" s="115" t="s">
        <v>32342</v>
      </c>
      <c r="D97" s="66" t="s">
        <v>32200</v>
      </c>
      <c r="E97" s="1416">
        <v>250000</v>
      </c>
      <c r="F97" s="115" t="s">
        <v>272</v>
      </c>
      <c r="G97" s="1384"/>
    </row>
    <row r="98" spans="1:7" s="170" customFormat="1" ht="78.75">
      <c r="A98" s="5">
        <v>67</v>
      </c>
      <c r="B98" s="66" t="s">
        <v>32343</v>
      </c>
      <c r="C98" s="115" t="s">
        <v>32344</v>
      </c>
      <c r="D98" s="66" t="s">
        <v>32345</v>
      </c>
      <c r="E98" s="1416">
        <v>1000000</v>
      </c>
      <c r="F98" s="115" t="s">
        <v>272</v>
      </c>
      <c r="G98" s="1384"/>
    </row>
    <row r="99" spans="1:7" s="170" customFormat="1" ht="63">
      <c r="A99" s="5">
        <v>68</v>
      </c>
      <c r="B99" s="66" t="s">
        <v>32346</v>
      </c>
      <c r="C99" s="115" t="s">
        <v>32347</v>
      </c>
      <c r="D99" s="66" t="s">
        <v>32348</v>
      </c>
      <c r="E99" s="1416">
        <v>450000</v>
      </c>
      <c r="F99" s="115" t="s">
        <v>272</v>
      </c>
      <c r="G99" s="1384"/>
    </row>
    <row r="100" spans="1:7" s="170" customFormat="1" ht="63">
      <c r="A100" s="5">
        <v>69</v>
      </c>
      <c r="B100" s="66" t="s">
        <v>32349</v>
      </c>
      <c r="C100" s="115" t="s">
        <v>32350</v>
      </c>
      <c r="D100" s="66" t="s">
        <v>32351</v>
      </c>
      <c r="E100" s="1416">
        <v>1000000</v>
      </c>
      <c r="F100" s="115" t="s">
        <v>272</v>
      </c>
      <c r="G100" s="1384"/>
    </row>
    <row r="101" spans="1:7" s="170" customFormat="1" ht="63">
      <c r="A101" s="5">
        <v>70</v>
      </c>
      <c r="B101" s="66" t="s">
        <v>32352</v>
      </c>
      <c r="C101" s="115" t="s">
        <v>32353</v>
      </c>
      <c r="D101" s="66" t="s">
        <v>32354</v>
      </c>
      <c r="E101" s="1416">
        <v>1000000</v>
      </c>
      <c r="F101" s="115" t="s">
        <v>272</v>
      </c>
      <c r="G101" s="1384"/>
    </row>
    <row r="102" spans="1:7" s="170" customFormat="1" ht="47.25">
      <c r="A102" s="5">
        <v>71</v>
      </c>
      <c r="B102" s="66" t="s">
        <v>32355</v>
      </c>
      <c r="C102" s="115" t="s">
        <v>32356</v>
      </c>
      <c r="D102" s="66" t="s">
        <v>4517</v>
      </c>
      <c r="E102" s="1416">
        <v>950000</v>
      </c>
      <c r="F102" s="115" t="s">
        <v>4</v>
      </c>
      <c r="G102" s="1384"/>
    </row>
    <row r="103" spans="1:7" s="170" customFormat="1" ht="63">
      <c r="A103" s="5">
        <v>72</v>
      </c>
      <c r="B103" s="66" t="s">
        <v>32357</v>
      </c>
      <c r="C103" s="115" t="s">
        <v>32358</v>
      </c>
      <c r="D103" s="66" t="s">
        <v>32359</v>
      </c>
      <c r="E103" s="1416">
        <v>400000</v>
      </c>
      <c r="F103" s="115" t="s">
        <v>272</v>
      </c>
      <c r="G103" s="1384"/>
    </row>
    <row r="104" spans="1:7" s="170" customFormat="1" ht="47.25">
      <c r="A104" s="5">
        <v>73</v>
      </c>
      <c r="B104" s="66" t="s">
        <v>32360</v>
      </c>
      <c r="C104" s="115" t="s">
        <v>32361</v>
      </c>
      <c r="D104" s="66" t="s">
        <v>32362</v>
      </c>
      <c r="E104" s="1416">
        <v>150000</v>
      </c>
      <c r="F104" s="115" t="s">
        <v>272</v>
      </c>
      <c r="G104" s="1384"/>
    </row>
    <row r="105" spans="1:7" s="170" customFormat="1" ht="63">
      <c r="A105" s="5">
        <v>74</v>
      </c>
      <c r="B105" s="66" t="s">
        <v>32363</v>
      </c>
      <c r="C105" s="115" t="s">
        <v>32364</v>
      </c>
      <c r="D105" s="66" t="s">
        <v>32365</v>
      </c>
      <c r="E105" s="1416">
        <v>500000</v>
      </c>
      <c r="F105" s="115" t="s">
        <v>272</v>
      </c>
      <c r="G105" s="1384"/>
    </row>
    <row r="106" spans="1:7" s="170" customFormat="1" ht="63">
      <c r="A106" s="5">
        <v>75</v>
      </c>
      <c r="B106" s="66" t="s">
        <v>32366</v>
      </c>
      <c r="C106" s="115" t="s">
        <v>32367</v>
      </c>
      <c r="D106" s="66" t="s">
        <v>32368</v>
      </c>
      <c r="E106" s="1416">
        <v>100000</v>
      </c>
      <c r="F106" s="115" t="s">
        <v>4</v>
      </c>
      <c r="G106" s="1384"/>
    </row>
    <row r="107" spans="1:7" s="170" customFormat="1" ht="47.25">
      <c r="A107" s="5">
        <v>76</v>
      </c>
      <c r="B107" s="66" t="s">
        <v>32369</v>
      </c>
      <c r="C107" s="115" t="s">
        <v>32370</v>
      </c>
      <c r="D107" s="66" t="s">
        <v>32371</v>
      </c>
      <c r="E107" s="1416">
        <v>700000</v>
      </c>
      <c r="F107" s="115" t="s">
        <v>272</v>
      </c>
      <c r="G107" s="1384"/>
    </row>
    <row r="108" spans="1:7" s="170" customFormat="1" ht="47.25">
      <c r="A108" s="5">
        <v>77</v>
      </c>
      <c r="B108" s="66" t="s">
        <v>32372</v>
      </c>
      <c r="C108" s="115" t="s">
        <v>32373</v>
      </c>
      <c r="D108" s="66" t="s">
        <v>32200</v>
      </c>
      <c r="E108" s="1416">
        <v>250000</v>
      </c>
      <c r="F108" s="115" t="s">
        <v>272</v>
      </c>
      <c r="G108" s="1384"/>
    </row>
    <row r="109" spans="1:7" s="170" customFormat="1" ht="94.5">
      <c r="A109" s="5">
        <v>78</v>
      </c>
      <c r="B109" s="66" t="s">
        <v>32374</v>
      </c>
      <c r="C109" s="115" t="s">
        <v>32375</v>
      </c>
      <c r="D109" s="66" t="s">
        <v>32376</v>
      </c>
      <c r="E109" s="1416">
        <v>1000000</v>
      </c>
      <c r="F109" s="115" t="s">
        <v>272</v>
      </c>
      <c r="G109" s="1384"/>
    </row>
    <row r="110" spans="1:7" s="170" customFormat="1" ht="94.5">
      <c r="A110" s="5">
        <v>79</v>
      </c>
      <c r="B110" s="66" t="s">
        <v>32377</v>
      </c>
      <c r="C110" s="115" t="s">
        <v>32378</v>
      </c>
      <c r="D110" s="66" t="s">
        <v>33399</v>
      </c>
      <c r="E110" s="1416">
        <v>200000</v>
      </c>
      <c r="F110" s="115" t="s">
        <v>4</v>
      </c>
      <c r="G110" s="1384"/>
    </row>
    <row r="111" spans="1:7" s="170" customFormat="1" ht="78.75">
      <c r="A111" s="5">
        <v>80</v>
      </c>
      <c r="B111" s="66" t="s">
        <v>32379</v>
      </c>
      <c r="C111" s="115" t="s">
        <v>32380</v>
      </c>
      <c r="D111" s="66" t="s">
        <v>32381</v>
      </c>
      <c r="E111" s="1416">
        <v>1000000</v>
      </c>
      <c r="F111" s="115" t="s">
        <v>272</v>
      </c>
      <c r="G111" s="1384"/>
    </row>
    <row r="112" spans="1:7" s="170" customFormat="1" ht="78.75">
      <c r="A112" s="5">
        <v>81</v>
      </c>
      <c r="B112" s="66" t="s">
        <v>32382</v>
      </c>
      <c r="C112" s="115" t="s">
        <v>32383</v>
      </c>
      <c r="D112" s="66" t="s">
        <v>32384</v>
      </c>
      <c r="E112" s="1416">
        <v>500000</v>
      </c>
      <c r="F112" s="115" t="s">
        <v>272</v>
      </c>
      <c r="G112" s="1384"/>
    </row>
    <row r="113" spans="1:7" s="170" customFormat="1" ht="63">
      <c r="A113" s="5">
        <v>82</v>
      </c>
      <c r="B113" s="66" t="s">
        <v>32385</v>
      </c>
      <c r="C113" s="115" t="s">
        <v>32386</v>
      </c>
      <c r="D113" s="66" t="s">
        <v>32387</v>
      </c>
      <c r="E113" s="1416">
        <v>700000</v>
      </c>
      <c r="F113" s="115" t="s">
        <v>272</v>
      </c>
      <c r="G113" s="1384"/>
    </row>
    <row r="114" spans="1:7" s="170" customFormat="1" ht="63">
      <c r="A114" s="5">
        <v>83</v>
      </c>
      <c r="B114" s="66" t="s">
        <v>32388</v>
      </c>
      <c r="C114" s="115" t="s">
        <v>32389</v>
      </c>
      <c r="D114" s="66" t="s">
        <v>32390</v>
      </c>
      <c r="E114" s="1416">
        <v>1000000</v>
      </c>
      <c r="F114" s="115" t="s">
        <v>272</v>
      </c>
      <c r="G114" s="1384"/>
    </row>
    <row r="115" spans="1:7" s="170" customFormat="1" ht="63">
      <c r="A115" s="5">
        <v>84</v>
      </c>
      <c r="B115" s="66" t="s">
        <v>32391</v>
      </c>
      <c r="C115" s="115" t="s">
        <v>32392</v>
      </c>
      <c r="D115" s="66" t="s">
        <v>32393</v>
      </c>
      <c r="E115" s="1416">
        <v>1000000</v>
      </c>
      <c r="F115" s="115" t="s">
        <v>272</v>
      </c>
      <c r="G115" s="1384"/>
    </row>
    <row r="116" spans="1:7" s="170" customFormat="1" ht="78.75">
      <c r="A116" s="5">
        <v>85</v>
      </c>
      <c r="B116" s="66" t="s">
        <v>32394</v>
      </c>
      <c r="C116" s="115" t="s">
        <v>32395</v>
      </c>
      <c r="D116" s="66" t="s">
        <v>32396</v>
      </c>
      <c r="E116" s="1416">
        <v>700000</v>
      </c>
      <c r="F116" s="115" t="s">
        <v>272</v>
      </c>
      <c r="G116" s="1384"/>
    </row>
    <row r="117" spans="1:7" s="170" customFormat="1" ht="47.25">
      <c r="A117" s="5">
        <v>86</v>
      </c>
      <c r="B117" s="66" t="s">
        <v>32397</v>
      </c>
      <c r="C117" s="115" t="s">
        <v>32398</v>
      </c>
      <c r="D117" s="66" t="s">
        <v>32399</v>
      </c>
      <c r="E117" s="1416">
        <v>1000000</v>
      </c>
      <c r="F117" s="115" t="s">
        <v>4</v>
      </c>
      <c r="G117" s="1384"/>
    </row>
    <row r="118" spans="1:7" s="170" customFormat="1">
      <c r="A118" s="5"/>
      <c r="B118" s="2158" t="s">
        <v>19589</v>
      </c>
      <c r="C118" s="2158"/>
      <c r="D118" s="115"/>
      <c r="E118" s="1383"/>
      <c r="F118" s="115"/>
      <c r="G118" s="1384"/>
    </row>
    <row r="119" spans="1:7" s="170" customFormat="1" ht="63">
      <c r="A119" s="5">
        <v>87</v>
      </c>
      <c r="B119" s="66" t="s">
        <v>32400</v>
      </c>
      <c r="C119" s="115" t="s">
        <v>32401</v>
      </c>
      <c r="D119" s="66" t="s">
        <v>32402</v>
      </c>
      <c r="E119" s="1416">
        <v>500000</v>
      </c>
      <c r="F119" s="115" t="s">
        <v>272</v>
      </c>
      <c r="G119" s="1388"/>
    </row>
    <row r="120" spans="1:7" s="170" customFormat="1">
      <c r="A120" s="5"/>
      <c r="B120" s="113" t="s">
        <v>662</v>
      </c>
      <c r="C120" s="115"/>
      <c r="D120" s="115"/>
      <c r="E120" s="1383"/>
      <c r="F120" s="115"/>
      <c r="G120" s="1388"/>
    </row>
    <row r="121" spans="1:7" s="170" customFormat="1" ht="63">
      <c r="A121" s="5">
        <v>88</v>
      </c>
      <c r="B121" s="66" t="s">
        <v>32403</v>
      </c>
      <c r="C121" s="115" t="s">
        <v>32404</v>
      </c>
      <c r="D121" s="66" t="s">
        <v>32405</v>
      </c>
      <c r="E121" s="1416">
        <v>500000</v>
      </c>
      <c r="F121" s="115" t="s">
        <v>272</v>
      </c>
      <c r="G121" s="1388"/>
    </row>
    <row r="122" spans="1:7" s="170" customFormat="1" ht="47.25">
      <c r="A122" s="5">
        <v>89</v>
      </c>
      <c r="B122" s="66" t="s">
        <v>32406</v>
      </c>
      <c r="C122" s="115" t="s">
        <v>32407</v>
      </c>
      <c r="D122" s="66" t="s">
        <v>32408</v>
      </c>
      <c r="E122" s="1416">
        <v>300000</v>
      </c>
      <c r="F122" s="115" t="s">
        <v>272</v>
      </c>
      <c r="G122" s="1388"/>
    </row>
    <row r="123" spans="1:7" s="170" customFormat="1" ht="31.5">
      <c r="A123" s="5">
        <v>90</v>
      </c>
      <c r="B123" s="66" t="s">
        <v>32409</v>
      </c>
      <c r="C123" s="115" t="s">
        <v>32410</v>
      </c>
      <c r="D123" s="66" t="s">
        <v>1891</v>
      </c>
      <c r="E123" s="1416">
        <v>800000</v>
      </c>
      <c r="F123" s="115" t="s">
        <v>4</v>
      </c>
      <c r="G123" s="1388"/>
    </row>
    <row r="124" spans="1:7" s="170" customFormat="1" ht="78.75">
      <c r="A124" s="5">
        <v>91</v>
      </c>
      <c r="B124" s="66" t="s">
        <v>32411</v>
      </c>
      <c r="C124" s="115" t="s">
        <v>32412</v>
      </c>
      <c r="D124" s="66" t="s">
        <v>1891</v>
      </c>
      <c r="E124" s="1416">
        <v>950000</v>
      </c>
      <c r="F124" s="115" t="s">
        <v>4</v>
      </c>
      <c r="G124" s="1388"/>
    </row>
    <row r="125" spans="1:7" s="170" customFormat="1" ht="63">
      <c r="A125" s="5">
        <v>92</v>
      </c>
      <c r="B125" s="66" t="s">
        <v>32413</v>
      </c>
      <c r="C125" s="115" t="s">
        <v>32414</v>
      </c>
      <c r="D125" s="66" t="s">
        <v>32415</v>
      </c>
      <c r="E125" s="1416">
        <v>250000</v>
      </c>
      <c r="F125" s="115" t="s">
        <v>272</v>
      </c>
      <c r="G125" s="1388"/>
    </row>
    <row r="126" spans="1:7" s="170" customFormat="1" ht="78.75">
      <c r="A126" s="5">
        <v>93</v>
      </c>
      <c r="B126" s="66" t="s">
        <v>32416</v>
      </c>
      <c r="C126" s="115" t="s">
        <v>32417</v>
      </c>
      <c r="D126" s="66" t="s">
        <v>32418</v>
      </c>
      <c r="E126" s="1416">
        <v>700000</v>
      </c>
      <c r="F126" s="115" t="s">
        <v>272</v>
      </c>
      <c r="G126" s="1388"/>
    </row>
    <row r="127" spans="1:7" s="170" customFormat="1" ht="47.25">
      <c r="A127" s="5">
        <v>94</v>
      </c>
      <c r="B127" s="66" t="s">
        <v>32419</v>
      </c>
      <c r="C127" s="115" t="s">
        <v>32420</v>
      </c>
      <c r="D127" s="66" t="s">
        <v>32421</v>
      </c>
      <c r="E127" s="1416">
        <v>250000</v>
      </c>
      <c r="F127" s="115" t="s">
        <v>272</v>
      </c>
      <c r="G127" s="1388"/>
    </row>
    <row r="128" spans="1:7" s="170" customFormat="1" ht="47.25">
      <c r="A128" s="5">
        <v>95</v>
      </c>
      <c r="B128" s="66" t="s">
        <v>32422</v>
      </c>
      <c r="C128" s="115" t="s">
        <v>32423</v>
      </c>
      <c r="D128" s="66" t="s">
        <v>32424</v>
      </c>
      <c r="E128" s="1416">
        <v>250000</v>
      </c>
      <c r="F128" s="115" t="s">
        <v>272</v>
      </c>
      <c r="G128" s="1388"/>
    </row>
    <row r="129" spans="1:7" s="170" customFormat="1" ht="47.25">
      <c r="A129" s="5">
        <v>96</v>
      </c>
      <c r="B129" s="66" t="s">
        <v>32425</v>
      </c>
      <c r="C129" s="115" t="s">
        <v>32426</v>
      </c>
      <c r="D129" s="66" t="s">
        <v>32424</v>
      </c>
      <c r="E129" s="1416">
        <v>250000</v>
      </c>
      <c r="F129" s="115" t="s">
        <v>272</v>
      </c>
      <c r="G129" s="1388"/>
    </row>
    <row r="130" spans="1:7">
      <c r="A130" s="175"/>
      <c r="B130" s="253" t="s">
        <v>15</v>
      </c>
      <c r="C130" s="159"/>
      <c r="D130" s="159"/>
      <c r="E130" s="1382">
        <f>SUM(E29:E129)</f>
        <v>55111635.019999996</v>
      </c>
      <c r="F130" s="159"/>
    </row>
    <row r="131" spans="1:7" s="170" customFormat="1" ht="108.75" customHeight="1">
      <c r="A131" s="2183" t="s">
        <v>42136</v>
      </c>
      <c r="B131" s="2184"/>
      <c r="C131" s="2185"/>
      <c r="D131" s="2183" t="s">
        <v>20504</v>
      </c>
      <c r="E131" s="2184"/>
      <c r="F131" s="2185"/>
    </row>
    <row r="138" spans="1:7" s="170" customFormat="1" ht="409.5">
      <c r="A138" s="5"/>
      <c r="B138" s="115" t="s">
        <v>32427</v>
      </c>
      <c r="C138" s="115" t="s">
        <v>32428</v>
      </c>
      <c r="D138" s="115" t="s">
        <v>32429</v>
      </c>
      <c r="E138" s="1383">
        <v>7500000</v>
      </c>
      <c r="F138" s="115" t="s">
        <v>4</v>
      </c>
      <c r="G138" s="1384"/>
    </row>
    <row r="141" spans="1:7">
      <c r="E141" s="1389">
        <f>E138+E130+E20</f>
        <v>109040875.52</v>
      </c>
    </row>
  </sheetData>
  <mergeCells count="13">
    <mergeCell ref="A131:C131"/>
    <mergeCell ref="D131:F131"/>
    <mergeCell ref="A1:F1"/>
    <mergeCell ref="A2:F2"/>
    <mergeCell ref="A3:F3"/>
    <mergeCell ref="B5:D5"/>
    <mergeCell ref="B11:C11"/>
    <mergeCell ref="B33:C33"/>
    <mergeCell ref="A24:F24"/>
    <mergeCell ref="A25:F25"/>
    <mergeCell ref="A26:F26"/>
    <mergeCell ref="B90:C90"/>
    <mergeCell ref="B118:C118"/>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sheetPr>
    <tabColor theme="5" tint="-0.499984740745262"/>
  </sheetPr>
  <dimension ref="A1:F113"/>
  <sheetViews>
    <sheetView topLeftCell="A97" workbookViewId="0">
      <selection activeCell="F32" sqref="F32"/>
    </sheetView>
  </sheetViews>
  <sheetFormatPr defaultRowHeight="15.75"/>
  <cols>
    <col min="1" max="1" width="6.85546875" style="1380" customWidth="1"/>
    <col min="2" max="2" width="22.7109375" style="262" customWidth="1"/>
    <col min="3" max="3" width="42.85546875" style="262" customWidth="1"/>
    <col min="4" max="4" width="36.140625" style="262" customWidth="1"/>
    <col min="5" max="5" width="21.140625" style="1561" customWidth="1"/>
    <col min="6" max="6" width="10.85546875" style="262" customWidth="1"/>
    <col min="7" max="16384" width="9.140625" style="89"/>
  </cols>
  <sheetData>
    <row r="1" spans="1:6">
      <c r="A1" s="2197" t="s">
        <v>11134</v>
      </c>
      <c r="B1" s="2197"/>
      <c r="C1" s="2197"/>
      <c r="D1" s="2197"/>
      <c r="E1" s="2197"/>
      <c r="F1" s="2197"/>
    </row>
    <row r="2" spans="1:6">
      <c r="A2" s="2197" t="s">
        <v>35357</v>
      </c>
      <c r="B2" s="2197"/>
      <c r="C2" s="2197"/>
      <c r="D2" s="2197"/>
      <c r="E2" s="2197"/>
      <c r="F2" s="2197"/>
    </row>
    <row r="3" spans="1:6">
      <c r="A3" s="2197" t="s">
        <v>6436</v>
      </c>
      <c r="B3" s="2197"/>
      <c r="C3" s="2197"/>
      <c r="D3" s="2197"/>
      <c r="E3" s="2197"/>
      <c r="F3" s="2197"/>
    </row>
    <row r="4" spans="1:6" ht="31.5">
      <c r="A4" s="52" t="s">
        <v>134</v>
      </c>
      <c r="B4" s="253" t="s">
        <v>135</v>
      </c>
      <c r="C4" s="253" t="s">
        <v>0</v>
      </c>
      <c r="D4" s="253" t="s">
        <v>136</v>
      </c>
      <c r="E4" s="1379" t="s">
        <v>11136</v>
      </c>
      <c r="F4" s="253" t="s">
        <v>1646</v>
      </c>
    </row>
    <row r="5" spans="1:6">
      <c r="A5" s="52"/>
      <c r="B5" s="2172" t="s">
        <v>14721</v>
      </c>
      <c r="C5" s="2172"/>
      <c r="D5" s="2172"/>
      <c r="E5" s="1379"/>
      <c r="F5" s="253"/>
    </row>
    <row r="6" spans="1:6" ht="31.5">
      <c r="A6" s="175">
        <v>1</v>
      </c>
      <c r="B6" s="159" t="s">
        <v>1</v>
      </c>
      <c r="C6" s="159" t="s">
        <v>35358</v>
      </c>
      <c r="D6" s="159" t="s">
        <v>35359</v>
      </c>
      <c r="E6" s="1385">
        <v>4383240</v>
      </c>
      <c r="F6" s="159" t="s">
        <v>118</v>
      </c>
    </row>
    <row r="7" spans="1:6" ht="97.5" customHeight="1">
      <c r="A7" s="175">
        <v>2</v>
      </c>
      <c r="B7" s="159" t="s">
        <v>5</v>
      </c>
      <c r="C7" s="159" t="s">
        <v>35360</v>
      </c>
      <c r="D7" s="159" t="s">
        <v>35361</v>
      </c>
      <c r="E7" s="1385">
        <v>847212</v>
      </c>
      <c r="F7" s="159" t="s">
        <v>118</v>
      </c>
    </row>
    <row r="8" spans="1:6" ht="31.5">
      <c r="A8" s="175">
        <v>3</v>
      </c>
      <c r="B8" s="159" t="s">
        <v>10</v>
      </c>
      <c r="C8" s="159" t="s">
        <v>35362</v>
      </c>
      <c r="D8" s="159" t="s">
        <v>580</v>
      </c>
      <c r="E8" s="1385">
        <v>50000</v>
      </c>
      <c r="F8" s="159" t="s">
        <v>118</v>
      </c>
    </row>
    <row r="9" spans="1:6" ht="31.5">
      <c r="A9" s="175">
        <v>4</v>
      </c>
      <c r="B9" s="159" t="s">
        <v>7</v>
      </c>
      <c r="C9" s="159" t="s">
        <v>35363</v>
      </c>
      <c r="D9" s="159" t="s">
        <v>794</v>
      </c>
      <c r="E9" s="1385">
        <v>70000</v>
      </c>
      <c r="F9" s="159" t="s">
        <v>118</v>
      </c>
    </row>
    <row r="10" spans="1:6" ht="31.5">
      <c r="A10" s="175">
        <v>5</v>
      </c>
      <c r="B10" s="159" t="s">
        <v>12</v>
      </c>
      <c r="C10" s="159" t="s">
        <v>35364</v>
      </c>
      <c r="D10" s="159" t="s">
        <v>1914</v>
      </c>
      <c r="E10" s="1385">
        <v>1192000</v>
      </c>
      <c r="F10" s="159" t="s">
        <v>118</v>
      </c>
    </row>
    <row r="11" spans="1:6">
      <c r="A11" s="175"/>
      <c r="B11" s="2215" t="s">
        <v>16510</v>
      </c>
      <c r="C11" s="2220"/>
      <c r="D11" s="2216"/>
      <c r="E11" s="1385"/>
      <c r="F11" s="159"/>
    </row>
    <row r="12" spans="1:6" ht="47.25">
      <c r="A12" s="175">
        <v>6</v>
      </c>
      <c r="B12" s="159" t="s">
        <v>5</v>
      </c>
      <c r="C12" s="159" t="s">
        <v>35365</v>
      </c>
      <c r="D12" s="159" t="s">
        <v>5981</v>
      </c>
      <c r="E12" s="1385">
        <v>507227</v>
      </c>
      <c r="F12" s="159" t="s">
        <v>118</v>
      </c>
    </row>
    <row r="13" spans="1:6" ht="31.5">
      <c r="A13" s="175">
        <v>7</v>
      </c>
      <c r="B13" s="159" t="s">
        <v>12</v>
      </c>
      <c r="C13" s="159" t="s">
        <v>35366</v>
      </c>
      <c r="D13" s="159" t="s">
        <v>1914</v>
      </c>
      <c r="E13" s="1385">
        <v>1064000</v>
      </c>
      <c r="F13" s="159" t="s">
        <v>118</v>
      </c>
    </row>
    <row r="14" spans="1:6" ht="35.25" customHeight="1">
      <c r="A14" s="175">
        <v>8</v>
      </c>
      <c r="B14" s="159" t="s">
        <v>35367</v>
      </c>
      <c r="C14" s="159" t="s">
        <v>35368</v>
      </c>
      <c r="D14" s="159" t="s">
        <v>10798</v>
      </c>
      <c r="E14" s="1385">
        <v>1700000</v>
      </c>
      <c r="F14" s="159" t="s">
        <v>118</v>
      </c>
    </row>
    <row r="15" spans="1:6">
      <c r="A15" s="175"/>
      <c r="B15" s="253" t="s">
        <v>593</v>
      </c>
      <c r="C15" s="253"/>
      <c r="D15" s="159"/>
      <c r="E15" s="1385"/>
      <c r="F15" s="159"/>
    </row>
    <row r="16" spans="1:6" ht="31.5">
      <c r="A16" s="175">
        <v>9</v>
      </c>
      <c r="B16" s="159" t="s">
        <v>39</v>
      </c>
      <c r="C16" s="159" t="s">
        <v>35369</v>
      </c>
      <c r="D16" s="159" t="s">
        <v>35370</v>
      </c>
      <c r="E16" s="1385">
        <v>13500000</v>
      </c>
      <c r="F16" s="159" t="s">
        <v>118</v>
      </c>
    </row>
    <row r="17" spans="1:6" ht="31.5">
      <c r="A17" s="175">
        <v>10</v>
      </c>
      <c r="B17" s="159" t="s">
        <v>2846</v>
      </c>
      <c r="C17" s="159" t="s">
        <v>35371</v>
      </c>
      <c r="D17" s="159" t="s">
        <v>35372</v>
      </c>
      <c r="E17" s="1385">
        <v>5500000</v>
      </c>
      <c r="F17" s="159" t="s">
        <v>118</v>
      </c>
    </row>
    <row r="18" spans="1:6" ht="31.5">
      <c r="A18" s="175">
        <v>11</v>
      </c>
      <c r="B18" s="159" t="s">
        <v>1399</v>
      </c>
      <c r="C18" s="159" t="s">
        <v>35373</v>
      </c>
      <c r="D18" s="159" t="s">
        <v>35374</v>
      </c>
      <c r="E18" s="1385">
        <v>1500003.27</v>
      </c>
      <c r="F18" s="159" t="s">
        <v>118</v>
      </c>
    </row>
    <row r="19" spans="1:6">
      <c r="A19" s="175"/>
      <c r="B19" s="253" t="s">
        <v>207</v>
      </c>
      <c r="C19" s="253"/>
      <c r="D19" s="159"/>
      <c r="E19" s="1385"/>
      <c r="F19" s="159"/>
    </row>
    <row r="20" spans="1:6" ht="47.25">
      <c r="A20" s="175">
        <v>12</v>
      </c>
      <c r="B20" s="159" t="s">
        <v>475</v>
      </c>
      <c r="C20" s="159" t="s">
        <v>35375</v>
      </c>
      <c r="D20" s="159" t="s">
        <v>35376</v>
      </c>
      <c r="E20" s="1442">
        <v>5738993.4500000002</v>
      </c>
      <c r="F20" s="159" t="s">
        <v>118</v>
      </c>
    </row>
    <row r="21" spans="1:6">
      <c r="A21" s="175"/>
      <c r="B21" s="253" t="s">
        <v>15</v>
      </c>
      <c r="C21" s="253"/>
      <c r="D21" s="253"/>
      <c r="E21" s="1379">
        <f>SUM(E6:E20)</f>
        <v>36052675.719999999</v>
      </c>
      <c r="F21" s="253"/>
    </row>
    <row r="22" spans="1:6" ht="98.25" customHeight="1">
      <c r="A22" s="2143" t="s">
        <v>32028</v>
      </c>
      <c r="B22" s="2143"/>
      <c r="C22" s="2143"/>
      <c r="D22" s="2143" t="s">
        <v>32029</v>
      </c>
      <c r="E22" s="2143"/>
      <c r="F22" s="2143"/>
    </row>
    <row r="23" spans="1:6" s="641" customFormat="1">
      <c r="A23" s="853"/>
      <c r="B23" s="862"/>
      <c r="C23" s="862"/>
      <c r="D23" s="862"/>
      <c r="E23" s="1559"/>
      <c r="F23" s="862"/>
    </row>
    <row r="24" spans="1:6" s="641" customFormat="1">
      <c r="A24" s="853"/>
      <c r="B24" s="862"/>
      <c r="C24" s="862"/>
      <c r="D24" s="862"/>
      <c r="E24" s="1559"/>
      <c r="F24" s="862"/>
    </row>
    <row r="25" spans="1:6" s="641" customFormat="1">
      <c r="A25" s="853"/>
      <c r="B25" s="862"/>
      <c r="C25" s="862"/>
      <c r="D25" s="862"/>
      <c r="E25" s="1559"/>
      <c r="F25" s="862"/>
    </row>
    <row r="26" spans="1:6">
      <c r="A26" s="2197" t="s">
        <v>11134</v>
      </c>
      <c r="B26" s="2197"/>
      <c r="C26" s="2197"/>
      <c r="D26" s="2197"/>
      <c r="E26" s="2197"/>
      <c r="F26" s="2197"/>
    </row>
    <row r="27" spans="1:6">
      <c r="A27" s="2197" t="s">
        <v>35357</v>
      </c>
      <c r="B27" s="2197"/>
      <c r="C27" s="2197"/>
      <c r="D27" s="2197"/>
      <c r="E27" s="2197"/>
      <c r="F27" s="2197"/>
    </row>
    <row r="28" spans="1:6">
      <c r="A28" s="2197" t="s">
        <v>6436</v>
      </c>
      <c r="B28" s="2197"/>
      <c r="C28" s="2197"/>
      <c r="D28" s="2197"/>
      <c r="E28" s="2197"/>
      <c r="F28" s="2197"/>
    </row>
    <row r="29" spans="1:6" ht="21.75" customHeight="1">
      <c r="A29" s="1431" t="s">
        <v>134</v>
      </c>
      <c r="B29" s="253" t="s">
        <v>135</v>
      </c>
      <c r="C29" s="253" t="s">
        <v>0</v>
      </c>
      <c r="D29" s="253" t="s">
        <v>136</v>
      </c>
      <c r="E29" s="1461" t="s">
        <v>11136</v>
      </c>
      <c r="F29" s="253" t="s">
        <v>1646</v>
      </c>
    </row>
    <row r="30" spans="1:6">
      <c r="A30" s="175"/>
      <c r="B30" s="2215" t="s">
        <v>810</v>
      </c>
      <c r="C30" s="2216"/>
      <c r="D30" s="159"/>
      <c r="E30" s="1383"/>
      <c r="F30" s="159"/>
    </row>
    <row r="31" spans="1:6" ht="31.5">
      <c r="A31" s="175">
        <v>1</v>
      </c>
      <c r="B31" s="65" t="s">
        <v>35377</v>
      </c>
      <c r="C31" s="159" t="s">
        <v>35378</v>
      </c>
      <c r="D31" s="65" t="s">
        <v>35472</v>
      </c>
      <c r="E31" s="1759">
        <v>1000000</v>
      </c>
      <c r="F31" s="65" t="s">
        <v>4</v>
      </c>
    </row>
    <row r="32" spans="1:6" ht="31.5">
      <c r="A32" s="175">
        <v>2</v>
      </c>
      <c r="B32" s="65" t="s">
        <v>35379</v>
      </c>
      <c r="C32" s="159" t="s">
        <v>35380</v>
      </c>
      <c r="D32" s="65" t="s">
        <v>35381</v>
      </c>
      <c r="E32" s="1759">
        <v>1000000</v>
      </c>
      <c r="F32" s="65" t="s">
        <v>4</v>
      </c>
    </row>
    <row r="33" spans="1:6" ht="31.5">
      <c r="A33" s="175">
        <v>3</v>
      </c>
      <c r="B33" s="65" t="s">
        <v>35382</v>
      </c>
      <c r="C33" s="159" t="s">
        <v>35383</v>
      </c>
      <c r="D33" s="65" t="s">
        <v>35384</v>
      </c>
      <c r="E33" s="1759">
        <v>1000000</v>
      </c>
      <c r="F33" s="65" t="s">
        <v>4</v>
      </c>
    </row>
    <row r="34" spans="1:6" ht="47.25">
      <c r="A34" s="175">
        <v>4</v>
      </c>
      <c r="B34" s="65" t="s">
        <v>35385</v>
      </c>
      <c r="C34" s="159" t="s">
        <v>35386</v>
      </c>
      <c r="D34" s="65" t="s">
        <v>35387</v>
      </c>
      <c r="E34" s="1759">
        <v>1500000</v>
      </c>
      <c r="F34" s="65" t="s">
        <v>4</v>
      </c>
    </row>
    <row r="35" spans="1:6" ht="31.5">
      <c r="A35" s="175">
        <v>5</v>
      </c>
      <c r="B35" s="65" t="s">
        <v>35388</v>
      </c>
      <c r="C35" s="159" t="s">
        <v>35389</v>
      </c>
      <c r="D35" s="65" t="s">
        <v>35390</v>
      </c>
      <c r="E35" s="1759">
        <v>200000</v>
      </c>
      <c r="F35" s="65" t="s">
        <v>4</v>
      </c>
    </row>
    <row r="36" spans="1:6" ht="47.25">
      <c r="A36" s="175">
        <v>6</v>
      </c>
      <c r="B36" s="65" t="s">
        <v>35388</v>
      </c>
      <c r="C36" s="159" t="s">
        <v>35391</v>
      </c>
      <c r="D36" s="65" t="s">
        <v>35392</v>
      </c>
      <c r="E36" s="1759">
        <v>300000</v>
      </c>
      <c r="F36" s="65" t="s">
        <v>118</v>
      </c>
    </row>
    <row r="37" spans="1:6" ht="31.5">
      <c r="A37" s="175">
        <v>7</v>
      </c>
      <c r="B37" s="254" t="s">
        <v>35393</v>
      </c>
      <c r="C37" s="159" t="s">
        <v>35394</v>
      </c>
      <c r="D37" s="254" t="s">
        <v>2746</v>
      </c>
      <c r="E37" s="1759">
        <v>1000000</v>
      </c>
      <c r="F37" s="254" t="s">
        <v>4</v>
      </c>
    </row>
    <row r="38" spans="1:6" ht="31.5">
      <c r="A38" s="175">
        <v>8</v>
      </c>
      <c r="B38" s="65" t="s">
        <v>35395</v>
      </c>
      <c r="C38" s="159" t="s">
        <v>35396</v>
      </c>
      <c r="D38" s="65" t="s">
        <v>35399</v>
      </c>
      <c r="E38" s="1759">
        <v>1000000</v>
      </c>
      <c r="F38" s="65" t="s">
        <v>4</v>
      </c>
    </row>
    <row r="39" spans="1:6" ht="31.5">
      <c r="A39" s="175">
        <v>9</v>
      </c>
      <c r="B39" s="65" t="s">
        <v>35400</v>
      </c>
      <c r="C39" s="159" t="s">
        <v>35401</v>
      </c>
      <c r="D39" s="65" t="s">
        <v>35402</v>
      </c>
      <c r="E39" s="1759">
        <v>1000000</v>
      </c>
      <c r="F39" s="65" t="s">
        <v>4</v>
      </c>
    </row>
    <row r="40" spans="1:6" ht="47.25">
      <c r="A40" s="175">
        <v>10</v>
      </c>
      <c r="B40" s="65" t="s">
        <v>23458</v>
      </c>
      <c r="C40" s="159" t="s">
        <v>35403</v>
      </c>
      <c r="D40" s="65" t="s">
        <v>35404</v>
      </c>
      <c r="E40" s="1759">
        <v>750000</v>
      </c>
      <c r="F40" s="65" t="s">
        <v>118</v>
      </c>
    </row>
    <row r="41" spans="1:6" ht="31.5">
      <c r="A41" s="175">
        <v>11</v>
      </c>
      <c r="B41" s="254" t="s">
        <v>35405</v>
      </c>
      <c r="C41" s="159" t="s">
        <v>35406</v>
      </c>
      <c r="D41" s="254" t="s">
        <v>35472</v>
      </c>
      <c r="E41" s="1759">
        <v>1328200</v>
      </c>
      <c r="F41" s="254" t="s">
        <v>4</v>
      </c>
    </row>
    <row r="42" spans="1:6" ht="31.5">
      <c r="A42" s="175">
        <v>12</v>
      </c>
      <c r="B42" s="254" t="s">
        <v>35407</v>
      </c>
      <c r="C42" s="159" t="s">
        <v>35408</v>
      </c>
      <c r="D42" s="254" t="s">
        <v>35399</v>
      </c>
      <c r="E42" s="1759">
        <v>1000000</v>
      </c>
      <c r="F42" s="254" t="s">
        <v>4</v>
      </c>
    </row>
    <row r="43" spans="1:6" ht="31.5">
      <c r="A43" s="175">
        <v>13</v>
      </c>
      <c r="B43" s="65" t="s">
        <v>35409</v>
      </c>
      <c r="C43" s="159" t="s">
        <v>35410</v>
      </c>
      <c r="D43" s="65" t="s">
        <v>35411</v>
      </c>
      <c r="E43" s="1759">
        <v>500000</v>
      </c>
      <c r="F43" s="65" t="s">
        <v>4</v>
      </c>
    </row>
    <row r="44" spans="1:6" ht="31.5">
      <c r="A44" s="175">
        <v>14</v>
      </c>
      <c r="B44" s="65" t="s">
        <v>35412</v>
      </c>
      <c r="C44" s="159" t="s">
        <v>35413</v>
      </c>
      <c r="D44" s="65" t="s">
        <v>35399</v>
      </c>
      <c r="E44" s="1759">
        <v>1000000</v>
      </c>
      <c r="F44" s="65" t="s">
        <v>4</v>
      </c>
    </row>
    <row r="45" spans="1:6" ht="47.25">
      <c r="A45" s="175">
        <v>15</v>
      </c>
      <c r="B45" s="65" t="s">
        <v>35414</v>
      </c>
      <c r="C45" s="159" t="s">
        <v>35415</v>
      </c>
      <c r="D45" s="65" t="s">
        <v>35416</v>
      </c>
      <c r="E45" s="1759">
        <v>250000</v>
      </c>
      <c r="F45" s="65" t="s">
        <v>4</v>
      </c>
    </row>
    <row r="46" spans="1:6" ht="31.5">
      <c r="A46" s="175">
        <v>16</v>
      </c>
      <c r="B46" s="65" t="s">
        <v>35414</v>
      </c>
      <c r="C46" s="159" t="s">
        <v>35417</v>
      </c>
      <c r="D46" s="65" t="s">
        <v>35521</v>
      </c>
      <c r="E46" s="1759">
        <v>1000000</v>
      </c>
      <c r="F46" s="65" t="s">
        <v>4</v>
      </c>
    </row>
    <row r="47" spans="1:6" ht="31.5">
      <c r="A47" s="175">
        <v>17</v>
      </c>
      <c r="B47" s="65" t="s">
        <v>35418</v>
      </c>
      <c r="C47" s="159" t="s">
        <v>35419</v>
      </c>
      <c r="D47" s="65" t="s">
        <v>35399</v>
      </c>
      <c r="E47" s="1759">
        <v>1500000</v>
      </c>
      <c r="F47" s="65" t="s">
        <v>4</v>
      </c>
    </row>
    <row r="48" spans="1:6" ht="31.5">
      <c r="A48" s="175">
        <v>18</v>
      </c>
      <c r="B48" s="65" t="s">
        <v>35420</v>
      </c>
      <c r="C48" s="159" t="s">
        <v>35421</v>
      </c>
      <c r="D48" s="65" t="s">
        <v>35399</v>
      </c>
      <c r="E48" s="1759">
        <v>1500000</v>
      </c>
      <c r="F48" s="65" t="s">
        <v>4</v>
      </c>
    </row>
    <row r="49" spans="1:6" ht="31.5">
      <c r="A49" s="175">
        <v>19</v>
      </c>
      <c r="B49" s="65" t="s">
        <v>35422</v>
      </c>
      <c r="C49" s="159" t="s">
        <v>35423</v>
      </c>
      <c r="D49" s="65" t="s">
        <v>35399</v>
      </c>
      <c r="E49" s="1759">
        <v>1500000</v>
      </c>
      <c r="F49" s="65" t="s">
        <v>4</v>
      </c>
    </row>
    <row r="50" spans="1:6" ht="31.5">
      <c r="A50" s="175">
        <v>20</v>
      </c>
      <c r="B50" s="65" t="s">
        <v>35424</v>
      </c>
      <c r="C50" s="159" t="s">
        <v>35425</v>
      </c>
      <c r="D50" s="65" t="s">
        <v>35399</v>
      </c>
      <c r="E50" s="1759">
        <v>1500000</v>
      </c>
      <c r="F50" s="65" t="s">
        <v>4</v>
      </c>
    </row>
    <row r="51" spans="1:6" ht="31.5">
      <c r="A51" s="175">
        <v>21</v>
      </c>
      <c r="B51" s="65" t="s">
        <v>35426</v>
      </c>
      <c r="C51" s="159" t="s">
        <v>35427</v>
      </c>
      <c r="D51" s="65" t="s">
        <v>35428</v>
      </c>
      <c r="E51" s="1759">
        <v>500000</v>
      </c>
      <c r="F51" s="65" t="s">
        <v>118</v>
      </c>
    </row>
    <row r="52" spans="1:6" ht="31.5">
      <c r="A52" s="175">
        <v>22</v>
      </c>
      <c r="B52" s="254" t="s">
        <v>35429</v>
      </c>
      <c r="C52" s="159" t="s">
        <v>35430</v>
      </c>
      <c r="D52" s="254" t="s">
        <v>35472</v>
      </c>
      <c r="E52" s="1759">
        <v>1000000</v>
      </c>
      <c r="F52" s="254" t="s">
        <v>4</v>
      </c>
    </row>
    <row r="53" spans="1:6" ht="47.25">
      <c r="A53" s="175">
        <v>23</v>
      </c>
      <c r="B53" s="65" t="s">
        <v>35431</v>
      </c>
      <c r="C53" s="159" t="s">
        <v>35432</v>
      </c>
      <c r="D53" s="65" t="s">
        <v>41617</v>
      </c>
      <c r="E53" s="1759">
        <v>1000000</v>
      </c>
      <c r="F53" s="65" t="s">
        <v>118</v>
      </c>
    </row>
    <row r="54" spans="1:6" ht="31.5">
      <c r="A54" s="5">
        <v>24</v>
      </c>
      <c r="B54" s="66" t="s">
        <v>35397</v>
      </c>
      <c r="C54" s="115" t="s">
        <v>35398</v>
      </c>
      <c r="D54" s="66" t="s">
        <v>35399</v>
      </c>
      <c r="E54" s="1759">
        <v>2000000</v>
      </c>
      <c r="F54" s="66" t="s">
        <v>4</v>
      </c>
    </row>
    <row r="55" spans="1:6">
      <c r="A55" s="175"/>
      <c r="B55" s="2172" t="s">
        <v>535</v>
      </c>
      <c r="C55" s="2172"/>
      <c r="D55" s="159"/>
      <c r="E55" s="1383"/>
      <c r="F55" s="159"/>
    </row>
    <row r="56" spans="1:6" ht="31.5">
      <c r="A56" s="175">
        <v>25</v>
      </c>
      <c r="B56" s="159" t="s">
        <v>35433</v>
      </c>
      <c r="C56" s="159" t="s">
        <v>35434</v>
      </c>
      <c r="D56" s="159" t="s">
        <v>35435</v>
      </c>
      <c r="E56" s="1459">
        <v>1000000</v>
      </c>
      <c r="F56" s="159" t="s">
        <v>118</v>
      </c>
    </row>
    <row r="57" spans="1:6" ht="31.5">
      <c r="A57" s="175">
        <v>26</v>
      </c>
      <c r="B57" s="159" t="s">
        <v>35436</v>
      </c>
      <c r="C57" s="159" t="s">
        <v>35437</v>
      </c>
      <c r="D57" s="159" t="s">
        <v>10998</v>
      </c>
      <c r="E57" s="1459">
        <v>1000000</v>
      </c>
      <c r="F57" s="159" t="s">
        <v>4</v>
      </c>
    </row>
    <row r="58" spans="1:6" ht="31.5">
      <c r="A58" s="175">
        <v>27</v>
      </c>
      <c r="B58" s="159" t="s">
        <v>35438</v>
      </c>
      <c r="C58" s="159" t="s">
        <v>35439</v>
      </c>
      <c r="D58" s="159" t="s">
        <v>35435</v>
      </c>
      <c r="E58" s="1459">
        <v>1000000</v>
      </c>
      <c r="F58" s="159" t="s">
        <v>118</v>
      </c>
    </row>
    <row r="59" spans="1:6" ht="31.5">
      <c r="A59" s="175">
        <v>28</v>
      </c>
      <c r="B59" s="159" t="s">
        <v>35440</v>
      </c>
      <c r="C59" s="159" t="s">
        <v>35441</v>
      </c>
      <c r="D59" s="159" t="s">
        <v>35435</v>
      </c>
      <c r="E59" s="1459">
        <v>2000000</v>
      </c>
      <c r="F59" s="159" t="s">
        <v>118</v>
      </c>
    </row>
    <row r="60" spans="1:6" ht="31.5">
      <c r="A60" s="175">
        <v>29</v>
      </c>
      <c r="B60" s="65" t="s">
        <v>35442</v>
      </c>
      <c r="C60" s="159" t="s">
        <v>35443</v>
      </c>
      <c r="D60" s="65" t="s">
        <v>35444</v>
      </c>
      <c r="E60" s="1759">
        <v>2000000</v>
      </c>
      <c r="F60" s="65" t="s">
        <v>4</v>
      </c>
    </row>
    <row r="61" spans="1:6" ht="31.5">
      <c r="A61" s="175">
        <v>30</v>
      </c>
      <c r="B61" s="159" t="s">
        <v>35445</v>
      </c>
      <c r="C61" s="159" t="s">
        <v>35446</v>
      </c>
      <c r="D61" s="159" t="s">
        <v>35435</v>
      </c>
      <c r="E61" s="1459">
        <v>1500000</v>
      </c>
      <c r="F61" s="159" t="s">
        <v>118</v>
      </c>
    </row>
    <row r="62" spans="1:6" ht="31.5">
      <c r="A62" s="175">
        <v>31</v>
      </c>
      <c r="B62" s="159" t="s">
        <v>35447</v>
      </c>
      <c r="C62" s="159" t="s">
        <v>35448</v>
      </c>
      <c r="D62" s="159" t="s">
        <v>35399</v>
      </c>
      <c r="E62" s="1459">
        <v>1000000</v>
      </c>
      <c r="F62" s="159" t="s">
        <v>4</v>
      </c>
    </row>
    <row r="63" spans="1:6" ht="31.5">
      <c r="A63" s="175">
        <v>32</v>
      </c>
      <c r="B63" s="65" t="s">
        <v>35449</v>
      </c>
      <c r="C63" s="159" t="s">
        <v>35450</v>
      </c>
      <c r="D63" s="65" t="s">
        <v>35469</v>
      </c>
      <c r="E63" s="1759">
        <v>2000000</v>
      </c>
      <c r="F63" s="65" t="s">
        <v>4</v>
      </c>
    </row>
    <row r="64" spans="1:6" ht="31.5">
      <c r="A64" s="175">
        <v>33</v>
      </c>
      <c r="B64" s="65" t="s">
        <v>35451</v>
      </c>
      <c r="C64" s="159" t="s">
        <v>35452</v>
      </c>
      <c r="D64" s="65" t="s">
        <v>35435</v>
      </c>
      <c r="E64" s="1759">
        <v>1500000</v>
      </c>
      <c r="F64" s="65" t="s">
        <v>118</v>
      </c>
    </row>
    <row r="65" spans="1:6" ht="31.5">
      <c r="A65" s="175">
        <v>34</v>
      </c>
      <c r="B65" s="65" t="s">
        <v>35453</v>
      </c>
      <c r="C65" s="159" t="s">
        <v>35454</v>
      </c>
      <c r="D65" s="65" t="s">
        <v>35435</v>
      </c>
      <c r="E65" s="1759">
        <v>1500000</v>
      </c>
      <c r="F65" s="65" t="s">
        <v>118</v>
      </c>
    </row>
    <row r="66" spans="1:6" ht="31.5">
      <c r="A66" s="175">
        <v>35</v>
      </c>
      <c r="B66" s="65" t="s">
        <v>35455</v>
      </c>
      <c r="C66" s="159" t="s">
        <v>35456</v>
      </c>
      <c r="D66" s="65" t="s">
        <v>35472</v>
      </c>
      <c r="E66" s="1759">
        <v>1000000</v>
      </c>
      <c r="F66" s="65" t="s">
        <v>4</v>
      </c>
    </row>
    <row r="67" spans="1:6" ht="31.5">
      <c r="A67" s="175">
        <v>36</v>
      </c>
      <c r="B67" s="65" t="s">
        <v>41618</v>
      </c>
      <c r="C67" s="159" t="s">
        <v>35457</v>
      </c>
      <c r="D67" s="65" t="s">
        <v>35399</v>
      </c>
      <c r="E67" s="1759">
        <v>1500000</v>
      </c>
      <c r="F67" s="65" t="s">
        <v>4</v>
      </c>
    </row>
    <row r="68" spans="1:6" ht="31.5">
      <c r="A68" s="175">
        <v>37</v>
      </c>
      <c r="B68" s="65" t="s">
        <v>35458</v>
      </c>
      <c r="C68" s="159" t="s">
        <v>35459</v>
      </c>
      <c r="D68" s="65" t="s">
        <v>35399</v>
      </c>
      <c r="E68" s="1759">
        <v>2000000</v>
      </c>
      <c r="F68" s="65" t="s">
        <v>4</v>
      </c>
    </row>
    <row r="69" spans="1:6" ht="31.5">
      <c r="A69" s="175">
        <v>38</v>
      </c>
      <c r="B69" s="65" t="s">
        <v>35460</v>
      </c>
      <c r="C69" s="159" t="s">
        <v>35461</v>
      </c>
      <c r="D69" s="65" t="s">
        <v>35462</v>
      </c>
      <c r="E69" s="1759">
        <v>500000</v>
      </c>
      <c r="F69" s="65" t="s">
        <v>118</v>
      </c>
    </row>
    <row r="70" spans="1:6" ht="47.25">
      <c r="A70" s="175">
        <v>39</v>
      </c>
      <c r="B70" s="65" t="s">
        <v>35463</v>
      </c>
      <c r="C70" s="159" t="s">
        <v>35464</v>
      </c>
      <c r="D70" s="65" t="s">
        <v>35522</v>
      </c>
      <c r="E70" s="1759">
        <v>1500000</v>
      </c>
      <c r="F70" s="65" t="s">
        <v>118</v>
      </c>
    </row>
    <row r="71" spans="1:6" ht="31.5">
      <c r="A71" s="175">
        <v>40</v>
      </c>
      <c r="B71" s="65" t="s">
        <v>35465</v>
      </c>
      <c r="C71" s="159" t="s">
        <v>35466</v>
      </c>
      <c r="D71" s="65" t="s">
        <v>10998</v>
      </c>
      <c r="E71" s="1759">
        <v>1500000</v>
      </c>
      <c r="F71" s="65" t="s">
        <v>4</v>
      </c>
    </row>
    <row r="72" spans="1:6" ht="47.25">
      <c r="A72" s="175">
        <v>41</v>
      </c>
      <c r="B72" s="65" t="s">
        <v>35467</v>
      </c>
      <c r="C72" s="159" t="s">
        <v>35468</v>
      </c>
      <c r="D72" s="65" t="s">
        <v>35469</v>
      </c>
      <c r="E72" s="1759">
        <v>1000000</v>
      </c>
      <c r="F72" s="65" t="s">
        <v>4</v>
      </c>
    </row>
    <row r="73" spans="1:6" ht="31.5">
      <c r="A73" s="175">
        <v>42</v>
      </c>
      <c r="B73" s="65" t="s">
        <v>35470</v>
      </c>
      <c r="C73" s="159" t="s">
        <v>35471</v>
      </c>
      <c r="D73" s="65" t="s">
        <v>35472</v>
      </c>
      <c r="E73" s="1759">
        <v>1000000</v>
      </c>
      <c r="F73" s="65" t="s">
        <v>4</v>
      </c>
    </row>
    <row r="74" spans="1:6" ht="31.5">
      <c r="A74" s="175">
        <v>43</v>
      </c>
      <c r="B74" s="65" t="s">
        <v>35473</v>
      </c>
      <c r="C74" s="159" t="s">
        <v>35474</v>
      </c>
      <c r="D74" s="65" t="s">
        <v>35475</v>
      </c>
      <c r="E74" s="1759">
        <v>1500000</v>
      </c>
      <c r="F74" s="65" t="s">
        <v>118</v>
      </c>
    </row>
    <row r="75" spans="1:6" ht="47.25">
      <c r="A75" s="175">
        <v>44</v>
      </c>
      <c r="B75" s="65" t="s">
        <v>35476</v>
      </c>
      <c r="C75" s="159" t="s">
        <v>35477</v>
      </c>
      <c r="D75" s="65" t="s">
        <v>35399</v>
      </c>
      <c r="E75" s="1759">
        <v>1500000</v>
      </c>
      <c r="F75" s="65" t="s">
        <v>4</v>
      </c>
    </row>
    <row r="76" spans="1:6" ht="47.25">
      <c r="A76" s="175">
        <v>45</v>
      </c>
      <c r="B76" s="65" t="s">
        <v>35478</v>
      </c>
      <c r="C76" s="159" t="s">
        <v>35479</v>
      </c>
      <c r="D76" s="65" t="s">
        <v>10998</v>
      </c>
      <c r="E76" s="1759">
        <v>1500000</v>
      </c>
      <c r="F76" s="65" t="s">
        <v>4</v>
      </c>
    </row>
    <row r="77" spans="1:6" ht="31.5">
      <c r="A77" s="175">
        <v>46</v>
      </c>
      <c r="B77" s="65" t="s">
        <v>35480</v>
      </c>
      <c r="C77" s="159" t="s">
        <v>35481</v>
      </c>
      <c r="D77" s="65" t="s">
        <v>35482</v>
      </c>
      <c r="E77" s="1759">
        <v>1500000</v>
      </c>
      <c r="F77" s="65" t="s">
        <v>118</v>
      </c>
    </row>
    <row r="78" spans="1:6" ht="31.5">
      <c r="A78" s="175">
        <v>47</v>
      </c>
      <c r="B78" s="65" t="s">
        <v>35483</v>
      </c>
      <c r="C78" s="159" t="s">
        <v>35484</v>
      </c>
      <c r="D78" s="65" t="s">
        <v>35399</v>
      </c>
      <c r="E78" s="1759">
        <v>1500000</v>
      </c>
      <c r="F78" s="65" t="s">
        <v>4</v>
      </c>
    </row>
    <row r="79" spans="1:6" ht="31.5">
      <c r="A79" s="175">
        <v>48</v>
      </c>
      <c r="B79" s="65" t="s">
        <v>35485</v>
      </c>
      <c r="C79" s="159" t="s">
        <v>35486</v>
      </c>
      <c r="D79" s="65" t="s">
        <v>35435</v>
      </c>
      <c r="E79" s="1759">
        <v>1000000</v>
      </c>
      <c r="F79" s="65" t="s">
        <v>118</v>
      </c>
    </row>
    <row r="80" spans="1:6" ht="31.5">
      <c r="A80" s="175">
        <v>49</v>
      </c>
      <c r="B80" s="65" t="s">
        <v>35487</v>
      </c>
      <c r="C80" s="159" t="s">
        <v>35488</v>
      </c>
      <c r="D80" s="65" t="s">
        <v>35472</v>
      </c>
      <c r="E80" s="1759">
        <v>1000000</v>
      </c>
      <c r="F80" s="65" t="s">
        <v>4</v>
      </c>
    </row>
    <row r="81" spans="1:6" ht="31.5">
      <c r="A81" s="175">
        <v>50</v>
      </c>
      <c r="B81" s="65" t="s">
        <v>35489</v>
      </c>
      <c r="C81" s="159" t="s">
        <v>35490</v>
      </c>
      <c r="D81" s="65" t="s">
        <v>35469</v>
      </c>
      <c r="E81" s="1759">
        <v>2000000</v>
      </c>
      <c r="F81" s="65" t="s">
        <v>4</v>
      </c>
    </row>
    <row r="82" spans="1:6" ht="31.5">
      <c r="A82" s="175">
        <v>51</v>
      </c>
      <c r="B82" s="65" t="s">
        <v>35491</v>
      </c>
      <c r="C82" s="159" t="s">
        <v>35492</v>
      </c>
      <c r="D82" s="65" t="s">
        <v>35493</v>
      </c>
      <c r="E82" s="1759">
        <v>1500000</v>
      </c>
      <c r="F82" s="65" t="s">
        <v>118</v>
      </c>
    </row>
    <row r="83" spans="1:6">
      <c r="A83" s="175"/>
      <c r="B83" s="2189" t="s">
        <v>208</v>
      </c>
      <c r="C83" s="2191"/>
      <c r="D83" s="160"/>
      <c r="E83" s="1383"/>
      <c r="F83" s="159"/>
    </row>
    <row r="84" spans="1:6" ht="47.25">
      <c r="A84" s="175">
        <v>52</v>
      </c>
      <c r="B84" s="160" t="s">
        <v>35494</v>
      </c>
      <c r="C84" s="159" t="s">
        <v>35495</v>
      </c>
      <c r="D84" s="160" t="s">
        <v>41619</v>
      </c>
      <c r="E84" s="1455">
        <v>100000</v>
      </c>
      <c r="F84" s="160" t="s">
        <v>118</v>
      </c>
    </row>
    <row r="85" spans="1:6" ht="94.5">
      <c r="A85" s="175">
        <v>53</v>
      </c>
      <c r="B85" s="160" t="s">
        <v>35496</v>
      </c>
      <c r="C85" s="159" t="s">
        <v>35497</v>
      </c>
      <c r="D85" s="159" t="s">
        <v>35498</v>
      </c>
      <c r="E85" s="1459">
        <v>1500000</v>
      </c>
      <c r="F85" s="159" t="s">
        <v>4</v>
      </c>
    </row>
    <row r="86" spans="1:6" ht="63">
      <c r="A86" s="175">
        <v>54</v>
      </c>
      <c r="B86" s="160" t="s">
        <v>41620</v>
      </c>
      <c r="C86" s="159" t="s">
        <v>35499</v>
      </c>
      <c r="D86" s="159" t="s">
        <v>41621</v>
      </c>
      <c r="E86" s="1459">
        <v>300000</v>
      </c>
      <c r="F86" s="159" t="s">
        <v>4</v>
      </c>
    </row>
    <row r="87" spans="1:6">
      <c r="A87" s="175"/>
      <c r="B87" s="2215" t="s">
        <v>930</v>
      </c>
      <c r="C87" s="2216"/>
      <c r="D87" s="159"/>
      <c r="E87" s="1383"/>
      <c r="F87" s="159"/>
    </row>
    <row r="88" spans="1:6" ht="31.5">
      <c r="A88" s="175">
        <v>55</v>
      </c>
      <c r="B88" s="159" t="s">
        <v>35500</v>
      </c>
      <c r="C88" s="159" t="s">
        <v>35501</v>
      </c>
      <c r="D88" s="159" t="s">
        <v>36593</v>
      </c>
      <c r="E88" s="1459">
        <v>125000</v>
      </c>
      <c r="F88" s="159" t="s">
        <v>4</v>
      </c>
    </row>
    <row r="89" spans="1:6" ht="31.5">
      <c r="A89" s="175">
        <v>56</v>
      </c>
      <c r="B89" s="159" t="s">
        <v>35502</v>
      </c>
      <c r="C89" s="159" t="s">
        <v>35503</v>
      </c>
      <c r="D89" s="159" t="s">
        <v>36593</v>
      </c>
      <c r="E89" s="1459">
        <v>125000</v>
      </c>
      <c r="F89" s="159" t="s">
        <v>4</v>
      </c>
    </row>
    <row r="90" spans="1:6" ht="31.5">
      <c r="A90" s="175">
        <v>57</v>
      </c>
      <c r="B90" s="159" t="s">
        <v>35504</v>
      </c>
      <c r="C90" s="159" t="s">
        <v>35505</v>
      </c>
      <c r="D90" s="159" t="s">
        <v>36593</v>
      </c>
      <c r="E90" s="1459">
        <v>125000</v>
      </c>
      <c r="F90" s="159" t="s">
        <v>4</v>
      </c>
    </row>
    <row r="91" spans="1:6" ht="31.5">
      <c r="A91" s="175">
        <v>58</v>
      </c>
      <c r="B91" s="159" t="s">
        <v>35506</v>
      </c>
      <c r="C91" s="159" t="s">
        <v>35507</v>
      </c>
      <c r="D91" s="159" t="s">
        <v>36593</v>
      </c>
      <c r="E91" s="1459">
        <v>125000</v>
      </c>
      <c r="F91" s="159" t="s">
        <v>4</v>
      </c>
    </row>
    <row r="92" spans="1:6" ht="31.5">
      <c r="A92" s="175">
        <v>59</v>
      </c>
      <c r="B92" s="159" t="s">
        <v>35508</v>
      </c>
      <c r="C92" s="159" t="s">
        <v>35509</v>
      </c>
      <c r="D92" s="159" t="s">
        <v>36593</v>
      </c>
      <c r="E92" s="1459">
        <v>125000</v>
      </c>
      <c r="F92" s="159" t="s">
        <v>4</v>
      </c>
    </row>
    <row r="93" spans="1:6" ht="31.5">
      <c r="A93" s="175">
        <v>60</v>
      </c>
      <c r="B93" s="159" t="s">
        <v>35510</v>
      </c>
      <c r="C93" s="159" t="s">
        <v>35511</v>
      </c>
      <c r="D93" s="159" t="s">
        <v>36593</v>
      </c>
      <c r="E93" s="1459">
        <v>125000</v>
      </c>
      <c r="F93" s="159" t="s">
        <v>4</v>
      </c>
    </row>
    <row r="94" spans="1:6" ht="31.5">
      <c r="A94" s="175">
        <v>61</v>
      </c>
      <c r="B94" s="159" t="s">
        <v>35512</v>
      </c>
      <c r="C94" s="159" t="s">
        <v>35513</v>
      </c>
      <c r="D94" s="159" t="s">
        <v>36593</v>
      </c>
      <c r="E94" s="1459">
        <v>125000</v>
      </c>
      <c r="F94" s="159" t="s">
        <v>4</v>
      </c>
    </row>
    <row r="95" spans="1:6" ht="47.25">
      <c r="A95" s="175">
        <v>62</v>
      </c>
      <c r="B95" s="159" t="s">
        <v>41622</v>
      </c>
      <c r="C95" s="159" t="s">
        <v>35514</v>
      </c>
      <c r="D95" s="159" t="s">
        <v>36593</v>
      </c>
      <c r="E95" s="1459">
        <v>125000</v>
      </c>
      <c r="F95" s="159" t="s">
        <v>4</v>
      </c>
    </row>
    <row r="96" spans="1:6" ht="18.75" customHeight="1">
      <c r="A96" s="175"/>
      <c r="B96" s="796" t="s">
        <v>15</v>
      </c>
      <c r="C96" s="443"/>
      <c r="D96" s="443"/>
      <c r="E96" s="1760">
        <f>SUM(E31:E95)</f>
        <v>64728200</v>
      </c>
      <c r="F96" s="443"/>
    </row>
    <row r="97" spans="1:6">
      <c r="A97" s="2215" t="s">
        <v>3665</v>
      </c>
      <c r="B97" s="2220"/>
      <c r="C97" s="2220"/>
      <c r="D97" s="2220"/>
      <c r="E97" s="2220"/>
      <c r="F97" s="2216"/>
    </row>
    <row r="98" spans="1:6" ht="21.75" customHeight="1">
      <c r="A98" s="2215" t="s">
        <v>41623</v>
      </c>
      <c r="B98" s="2220"/>
      <c r="C98" s="2216"/>
      <c r="D98" s="2254" t="s">
        <v>41624</v>
      </c>
      <c r="E98" s="2255"/>
      <c r="F98" s="2256"/>
    </row>
    <row r="99" spans="1:6" ht="86.25" customHeight="1">
      <c r="A99" s="2143" t="s">
        <v>39556</v>
      </c>
      <c r="B99" s="2143"/>
      <c r="C99" s="2143"/>
      <c r="D99" s="2143" t="s">
        <v>32029</v>
      </c>
      <c r="E99" s="2143"/>
      <c r="F99" s="2143"/>
    </row>
    <row r="100" spans="1:6">
      <c r="A100" s="89"/>
      <c r="B100" s="89"/>
      <c r="C100" s="89"/>
      <c r="D100" s="89"/>
      <c r="E100" s="89"/>
      <c r="F100" s="89"/>
    </row>
    <row r="101" spans="1:6">
      <c r="A101" s="89"/>
      <c r="B101" s="89"/>
      <c r="C101" s="89"/>
      <c r="D101" s="89"/>
      <c r="E101" s="89"/>
      <c r="F101" s="89"/>
    </row>
    <row r="102" spans="1:6">
      <c r="A102" s="89"/>
      <c r="B102" s="89"/>
      <c r="C102" s="89"/>
      <c r="D102" s="89"/>
      <c r="E102" s="89"/>
      <c r="F102" s="89"/>
    </row>
    <row r="103" spans="1:6">
      <c r="A103" s="89"/>
      <c r="B103" s="89"/>
      <c r="C103" s="89"/>
      <c r="D103" s="89"/>
      <c r="E103" s="89"/>
      <c r="F103" s="89"/>
    </row>
    <row r="104" spans="1:6">
      <c r="A104" s="89"/>
      <c r="B104" s="89"/>
      <c r="C104" s="89"/>
      <c r="D104" s="89"/>
      <c r="E104" s="89"/>
      <c r="F104" s="89"/>
    </row>
    <row r="105" spans="1:6">
      <c r="A105" s="89"/>
      <c r="B105" s="89"/>
      <c r="C105" s="89"/>
      <c r="D105" s="89"/>
      <c r="E105" s="89"/>
      <c r="F105" s="89"/>
    </row>
    <row r="106" spans="1:6">
      <c r="A106" s="89"/>
      <c r="B106" s="89"/>
      <c r="C106" s="89"/>
      <c r="D106" s="89"/>
      <c r="E106" s="89"/>
      <c r="F106" s="89"/>
    </row>
    <row r="107" spans="1:6">
      <c r="A107" s="89"/>
      <c r="B107" s="89"/>
      <c r="C107" s="89"/>
      <c r="D107" s="89"/>
      <c r="E107" s="89"/>
      <c r="F107" s="89"/>
    </row>
    <row r="108" spans="1:6">
      <c r="A108" s="175"/>
      <c r="B108" s="253" t="s">
        <v>555</v>
      </c>
      <c r="C108" s="253"/>
      <c r="D108" s="159"/>
      <c r="E108" s="1385"/>
      <c r="F108" s="159"/>
    </row>
    <row r="109" spans="1:6" ht="283.5">
      <c r="A109" s="175"/>
      <c r="B109" s="159" t="s">
        <v>35515</v>
      </c>
      <c r="C109" s="159" t="s">
        <v>35516</v>
      </c>
      <c r="D109" s="159" t="s">
        <v>35517</v>
      </c>
      <c r="E109" s="1385">
        <v>2000000</v>
      </c>
      <c r="F109" s="159" t="s">
        <v>4</v>
      </c>
    </row>
    <row r="110" spans="1:6" ht="283.5">
      <c r="A110" s="175"/>
      <c r="B110" s="160" t="s">
        <v>35518</v>
      </c>
      <c r="C110" s="159" t="s">
        <v>35519</v>
      </c>
      <c r="D110" s="160" t="s">
        <v>35520</v>
      </c>
      <c r="E110" s="1560">
        <f>1260000+5000000</f>
        <v>6260000</v>
      </c>
      <c r="F110" s="1562" t="s">
        <v>4</v>
      </c>
    </row>
    <row r="111" spans="1:6">
      <c r="E111" s="1561">
        <f>SUM(E108:E110)</f>
        <v>8260000</v>
      </c>
    </row>
    <row r="113" spans="5:5">
      <c r="E113" s="1561">
        <f>E111+E96+E21</f>
        <v>109040875.72</v>
      </c>
    </row>
  </sheetData>
  <mergeCells count="19">
    <mergeCell ref="A1:F1"/>
    <mergeCell ref="A2:F2"/>
    <mergeCell ref="A3:F3"/>
    <mergeCell ref="B5:D5"/>
    <mergeCell ref="B11:D11"/>
    <mergeCell ref="A22:C22"/>
    <mergeCell ref="D22:F22"/>
    <mergeCell ref="A26:F26"/>
    <mergeCell ref="A27:F27"/>
    <mergeCell ref="A28:F28"/>
    <mergeCell ref="A98:C98"/>
    <mergeCell ref="D98:F98"/>
    <mergeCell ref="A99:C99"/>
    <mergeCell ref="D99:F99"/>
    <mergeCell ref="B30:C30"/>
    <mergeCell ref="B55:C55"/>
    <mergeCell ref="B83:C83"/>
    <mergeCell ref="B87:C87"/>
    <mergeCell ref="A97:F97"/>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5" tint="-0.499984740745262"/>
  </sheetPr>
  <dimension ref="A1:F115"/>
  <sheetViews>
    <sheetView view="pageLayout" topLeftCell="A112" workbookViewId="0">
      <selection activeCell="D112" sqref="D112"/>
    </sheetView>
  </sheetViews>
  <sheetFormatPr defaultRowHeight="15"/>
  <cols>
    <col min="1" max="1" width="7.28515625" style="527" customWidth="1"/>
    <col min="2" max="2" width="15.42578125" style="12" customWidth="1"/>
    <col min="3" max="3" width="42.28515625" style="12" customWidth="1"/>
    <col min="4" max="4" width="26.28515625" style="12" customWidth="1"/>
    <col min="5" max="5" width="19.5703125" style="224" customWidth="1"/>
    <col min="6" max="6" width="10.85546875" style="12" customWidth="1"/>
    <col min="7" max="16384" width="9.140625" style="12"/>
  </cols>
  <sheetData>
    <row r="1" spans="1:6" s="11" customFormat="1" ht="15.75">
      <c r="A1" s="2169" t="s">
        <v>133</v>
      </c>
      <c r="B1" s="2169"/>
      <c r="C1" s="2169"/>
      <c r="D1" s="2169"/>
      <c r="E1" s="2169"/>
      <c r="F1" s="2169"/>
    </row>
    <row r="2" spans="1:6" s="11" customFormat="1" ht="15.75">
      <c r="A2" s="2169" t="s">
        <v>40045</v>
      </c>
      <c r="B2" s="2169"/>
      <c r="C2" s="2169"/>
      <c r="D2" s="2169"/>
      <c r="E2" s="2169"/>
      <c r="F2" s="2169"/>
    </row>
    <row r="3" spans="1:6" s="11" customFormat="1" ht="15.75">
      <c r="A3" s="2169" t="s">
        <v>6436</v>
      </c>
      <c r="B3" s="2169"/>
      <c r="C3" s="2169"/>
      <c r="D3" s="2169"/>
      <c r="E3" s="2169"/>
      <c r="F3" s="2169"/>
    </row>
    <row r="4" spans="1:6" s="1656" customFormat="1" ht="31.5">
      <c r="A4" s="46" t="s">
        <v>5392</v>
      </c>
      <c r="B4" s="253" t="s">
        <v>135</v>
      </c>
      <c r="C4" s="253" t="s">
        <v>0</v>
      </c>
      <c r="D4" s="253" t="s">
        <v>136</v>
      </c>
      <c r="E4" s="3" t="s">
        <v>137</v>
      </c>
      <c r="F4" s="253" t="s">
        <v>1646</v>
      </c>
    </row>
    <row r="5" spans="1:6" s="1656" customFormat="1" ht="17.25" customHeight="1">
      <c r="A5" s="46"/>
      <c r="B5" s="2215" t="s">
        <v>139</v>
      </c>
      <c r="C5" s="2216"/>
      <c r="D5" s="253"/>
      <c r="E5" s="3"/>
      <c r="F5" s="253"/>
    </row>
    <row r="6" spans="1:6" s="11" customFormat="1" ht="31.5">
      <c r="A6" s="49">
        <v>1</v>
      </c>
      <c r="B6" s="159" t="s">
        <v>464</v>
      </c>
      <c r="C6" s="159" t="s">
        <v>39934</v>
      </c>
      <c r="D6" s="159" t="s">
        <v>3</v>
      </c>
      <c r="E6" s="189">
        <v>2760000</v>
      </c>
      <c r="F6" s="1033" t="s">
        <v>110</v>
      </c>
    </row>
    <row r="7" spans="1:6" s="11" customFormat="1" ht="78.75">
      <c r="A7" s="49">
        <v>2</v>
      </c>
      <c r="B7" s="159" t="s">
        <v>5</v>
      </c>
      <c r="C7" s="159" t="s">
        <v>39935</v>
      </c>
      <c r="D7" s="159" t="s">
        <v>39936</v>
      </c>
      <c r="E7" s="189">
        <v>1538452.07</v>
      </c>
      <c r="F7" s="1033" t="s">
        <v>110</v>
      </c>
    </row>
    <row r="8" spans="1:6" s="11" customFormat="1" ht="31.5">
      <c r="A8" s="49">
        <v>3</v>
      </c>
      <c r="B8" s="159" t="s">
        <v>7</v>
      </c>
      <c r="C8" s="159" t="s">
        <v>39937</v>
      </c>
      <c r="D8" s="160" t="s">
        <v>39938</v>
      </c>
      <c r="E8" s="189">
        <v>100000</v>
      </c>
      <c r="F8" s="1033" t="s">
        <v>110</v>
      </c>
    </row>
    <row r="9" spans="1:6" ht="31.5">
      <c r="A9" s="49">
        <v>4</v>
      </c>
      <c r="B9" s="160" t="s">
        <v>39939</v>
      </c>
      <c r="C9" s="160" t="s">
        <v>39940</v>
      </c>
      <c r="D9" s="160" t="s">
        <v>39938</v>
      </c>
      <c r="E9" s="1693">
        <v>100000</v>
      </c>
      <c r="F9" s="1033" t="s">
        <v>110</v>
      </c>
    </row>
    <row r="10" spans="1:6" ht="47.25">
      <c r="A10" s="49">
        <v>5</v>
      </c>
      <c r="B10" s="160" t="s">
        <v>1426</v>
      </c>
      <c r="C10" s="160" t="s">
        <v>40423</v>
      </c>
      <c r="D10" s="160" t="s">
        <v>39941</v>
      </c>
      <c r="E10" s="1693">
        <v>2044000</v>
      </c>
      <c r="F10" s="1033" t="s">
        <v>110</v>
      </c>
    </row>
    <row r="11" spans="1:6" ht="15.75" customHeight="1">
      <c r="A11" s="49"/>
      <c r="B11" s="2189" t="s">
        <v>142</v>
      </c>
      <c r="C11" s="2190"/>
      <c r="D11" s="2191"/>
      <c r="E11" s="1693"/>
      <c r="F11" s="1033"/>
    </row>
    <row r="12" spans="1:6" ht="78.75">
      <c r="A12" s="49">
        <v>6</v>
      </c>
      <c r="B12" s="159" t="s">
        <v>5</v>
      </c>
      <c r="C12" s="159" t="s">
        <v>40356</v>
      </c>
      <c r="D12" s="159" t="s">
        <v>242</v>
      </c>
      <c r="E12" s="117">
        <v>771226</v>
      </c>
      <c r="F12" s="1033" t="s">
        <v>110</v>
      </c>
    </row>
    <row r="13" spans="1:6" ht="47.25">
      <c r="A13" s="49">
        <v>7</v>
      </c>
      <c r="B13" s="159" t="s">
        <v>12</v>
      </c>
      <c r="C13" s="159" t="s">
        <v>40357</v>
      </c>
      <c r="D13" s="159" t="s">
        <v>14</v>
      </c>
      <c r="E13" s="117">
        <v>800000</v>
      </c>
      <c r="F13" s="1033" t="s">
        <v>110</v>
      </c>
    </row>
    <row r="14" spans="1:6" ht="63">
      <c r="A14" s="49">
        <v>8</v>
      </c>
      <c r="B14" s="159" t="s">
        <v>360</v>
      </c>
      <c r="C14" s="159" t="s">
        <v>40358</v>
      </c>
      <c r="D14" s="159" t="s">
        <v>1736</v>
      </c>
      <c r="E14" s="117">
        <v>1700000</v>
      </c>
      <c r="F14" s="1033" t="s">
        <v>110</v>
      </c>
    </row>
    <row r="15" spans="1:6" ht="15.75">
      <c r="A15" s="49"/>
      <c r="B15" s="2215" t="s">
        <v>593</v>
      </c>
      <c r="C15" s="2216"/>
      <c r="D15" s="159"/>
      <c r="E15" s="117"/>
      <c r="F15" s="1033"/>
    </row>
    <row r="16" spans="1:6" ht="47.25">
      <c r="A16" s="49">
        <v>9</v>
      </c>
      <c r="B16" s="160" t="s">
        <v>39</v>
      </c>
      <c r="C16" s="159" t="s">
        <v>40359</v>
      </c>
      <c r="D16" s="160" t="s">
        <v>39942</v>
      </c>
      <c r="E16" s="117">
        <v>3000000</v>
      </c>
      <c r="F16" s="1033" t="s">
        <v>110</v>
      </c>
    </row>
    <row r="17" spans="1:6" ht="63">
      <c r="A17" s="49">
        <v>10</v>
      </c>
      <c r="B17" s="160" t="s">
        <v>2846</v>
      </c>
      <c r="C17" s="159" t="s">
        <v>40360</v>
      </c>
      <c r="D17" s="160" t="s">
        <v>39943</v>
      </c>
      <c r="E17" s="117">
        <v>24160219</v>
      </c>
      <c r="F17" s="1033" t="s">
        <v>110</v>
      </c>
    </row>
    <row r="18" spans="1:6" ht="47.25">
      <c r="A18" s="49">
        <v>11</v>
      </c>
      <c r="B18" s="160" t="s">
        <v>39944</v>
      </c>
      <c r="C18" s="159" t="s">
        <v>40361</v>
      </c>
      <c r="D18" s="160" t="s">
        <v>4721</v>
      </c>
      <c r="E18" s="117">
        <v>100000</v>
      </c>
      <c r="F18" s="1033" t="s">
        <v>110</v>
      </c>
    </row>
    <row r="19" spans="1:6" ht="15.75">
      <c r="A19" s="49"/>
      <c r="B19" s="2189" t="s">
        <v>207</v>
      </c>
      <c r="C19" s="2191"/>
      <c r="D19" s="160"/>
      <c r="E19" s="117"/>
      <c r="F19" s="1033"/>
    </row>
    <row r="20" spans="1:6" ht="63">
      <c r="A20" s="49">
        <v>12</v>
      </c>
      <c r="B20" s="160" t="s">
        <v>475</v>
      </c>
      <c r="C20" s="160" t="s">
        <v>40424</v>
      </c>
      <c r="D20" s="73" t="s">
        <v>196</v>
      </c>
      <c r="E20" s="1693">
        <v>5738993</v>
      </c>
      <c r="F20" s="1033" t="s">
        <v>110</v>
      </c>
    </row>
    <row r="21" spans="1:6" ht="15.75">
      <c r="A21" s="49"/>
      <c r="B21" s="2189" t="s">
        <v>555</v>
      </c>
      <c r="C21" s="2191"/>
      <c r="D21" s="160"/>
      <c r="E21" s="1693"/>
      <c r="F21" s="1033"/>
    </row>
    <row r="22" spans="1:6" ht="94.5">
      <c r="A22" s="49">
        <v>13</v>
      </c>
      <c r="B22" s="160" t="s">
        <v>591</v>
      </c>
      <c r="C22" s="160" t="s">
        <v>40362</v>
      </c>
      <c r="D22" s="160" t="s">
        <v>39945</v>
      </c>
      <c r="E22" s="1693">
        <v>2180817</v>
      </c>
      <c r="F22" s="1033" t="s">
        <v>110</v>
      </c>
    </row>
    <row r="23" spans="1:6" ht="15.75">
      <c r="A23" s="49"/>
      <c r="B23" s="2189" t="s">
        <v>3680</v>
      </c>
      <c r="C23" s="2191"/>
      <c r="D23" s="160"/>
      <c r="E23" s="1693"/>
      <c r="F23" s="1033"/>
    </row>
    <row r="24" spans="1:6" ht="63">
      <c r="A24" s="49">
        <v>14</v>
      </c>
      <c r="B24" s="160" t="s">
        <v>40338</v>
      </c>
      <c r="C24" s="160" t="s">
        <v>40363</v>
      </c>
      <c r="D24" s="160" t="s">
        <v>40339</v>
      </c>
      <c r="E24" s="1693">
        <v>866351.45</v>
      </c>
      <c r="F24" s="1033" t="s">
        <v>110</v>
      </c>
    </row>
    <row r="25" spans="1:6" ht="18" customHeight="1">
      <c r="A25" s="49"/>
      <c r="B25" s="2189" t="s">
        <v>3304</v>
      </c>
      <c r="C25" s="2191"/>
      <c r="D25" s="160"/>
      <c r="E25" s="1693"/>
      <c r="F25" s="1033"/>
    </row>
    <row r="26" spans="1:6" ht="47.25">
      <c r="A26" s="49">
        <v>15</v>
      </c>
      <c r="B26" s="159" t="s">
        <v>39946</v>
      </c>
      <c r="C26" s="160" t="s">
        <v>40364</v>
      </c>
      <c r="D26" s="160" t="s">
        <v>39947</v>
      </c>
      <c r="E26" s="1693">
        <v>700000</v>
      </c>
      <c r="F26" s="1033" t="s">
        <v>110</v>
      </c>
    </row>
    <row r="27" spans="1:6" ht="47.25">
      <c r="A27" s="49">
        <v>16</v>
      </c>
      <c r="B27" s="160" t="s">
        <v>19233</v>
      </c>
      <c r="C27" s="160" t="s">
        <v>40365</v>
      </c>
      <c r="D27" s="160" t="s">
        <v>1115</v>
      </c>
      <c r="E27" s="1693">
        <v>1000000</v>
      </c>
      <c r="F27" s="1033" t="s">
        <v>558</v>
      </c>
    </row>
    <row r="28" spans="1:6" ht="47.25">
      <c r="A28" s="49">
        <v>17</v>
      </c>
      <c r="B28" s="160" t="s">
        <v>39948</v>
      </c>
      <c r="C28" s="160" t="s">
        <v>40366</v>
      </c>
      <c r="D28" s="160" t="s">
        <v>39949</v>
      </c>
      <c r="E28" s="1693">
        <v>700000</v>
      </c>
      <c r="F28" s="1033" t="s">
        <v>558</v>
      </c>
    </row>
    <row r="29" spans="1:6" ht="63">
      <c r="A29" s="49">
        <v>18</v>
      </c>
      <c r="B29" s="160" t="s">
        <v>39950</v>
      </c>
      <c r="C29" s="160" t="s">
        <v>40367</v>
      </c>
      <c r="D29" s="160" t="s">
        <v>24084</v>
      </c>
      <c r="E29" s="1693">
        <v>700000</v>
      </c>
      <c r="F29" s="1033" t="s">
        <v>558</v>
      </c>
    </row>
    <row r="30" spans="1:6" s="185" customFormat="1" ht="47.25">
      <c r="A30" s="49">
        <v>19</v>
      </c>
      <c r="B30" s="120" t="s">
        <v>24269</v>
      </c>
      <c r="C30" s="120" t="s">
        <v>40368</v>
      </c>
      <c r="D30" s="120" t="s">
        <v>27028</v>
      </c>
      <c r="E30" s="1693">
        <v>1000000</v>
      </c>
      <c r="F30" s="417" t="s">
        <v>558</v>
      </c>
    </row>
    <row r="31" spans="1:6" ht="47.25">
      <c r="A31" s="49">
        <v>20</v>
      </c>
      <c r="B31" s="160" t="s">
        <v>2035</v>
      </c>
      <c r="C31" s="160" t="s">
        <v>40369</v>
      </c>
      <c r="D31" s="160" t="s">
        <v>39951</v>
      </c>
      <c r="E31" s="1693">
        <v>700000</v>
      </c>
      <c r="F31" s="1033" t="s">
        <v>558</v>
      </c>
    </row>
    <row r="32" spans="1:6" ht="47.25">
      <c r="A32" s="49">
        <v>21</v>
      </c>
      <c r="B32" s="160" t="s">
        <v>39952</v>
      </c>
      <c r="C32" s="160" t="s">
        <v>40370</v>
      </c>
      <c r="D32" s="160" t="s">
        <v>39951</v>
      </c>
      <c r="E32" s="1693">
        <v>700000</v>
      </c>
      <c r="F32" s="1033" t="s">
        <v>558</v>
      </c>
    </row>
    <row r="33" spans="1:6" ht="47.25">
      <c r="A33" s="49">
        <v>22</v>
      </c>
      <c r="B33" s="160" t="s">
        <v>39953</v>
      </c>
      <c r="C33" s="160" t="s">
        <v>40371</v>
      </c>
      <c r="D33" s="160" t="s">
        <v>39954</v>
      </c>
      <c r="E33" s="1693">
        <v>1400000</v>
      </c>
      <c r="F33" s="1033" t="s">
        <v>558</v>
      </c>
    </row>
    <row r="34" spans="1:6" ht="47.25">
      <c r="A34" s="49">
        <v>23</v>
      </c>
      <c r="B34" s="160" t="s">
        <v>29192</v>
      </c>
      <c r="C34" s="160" t="s">
        <v>40372</v>
      </c>
      <c r="D34" s="160" t="s">
        <v>24084</v>
      </c>
      <c r="E34" s="1693">
        <v>700000</v>
      </c>
      <c r="F34" s="1033" t="s">
        <v>558</v>
      </c>
    </row>
    <row r="35" spans="1:6" ht="63">
      <c r="A35" s="49">
        <v>24</v>
      </c>
      <c r="B35" s="160" t="s">
        <v>39955</v>
      </c>
      <c r="C35" s="160" t="s">
        <v>40373</v>
      </c>
      <c r="D35" s="160" t="s">
        <v>39956</v>
      </c>
      <c r="E35" s="1693">
        <v>700000</v>
      </c>
      <c r="F35" s="1033" t="s">
        <v>558</v>
      </c>
    </row>
    <row r="36" spans="1:6" ht="47.25">
      <c r="A36" s="49">
        <v>25</v>
      </c>
      <c r="B36" s="160" t="s">
        <v>39957</v>
      </c>
      <c r="C36" s="160" t="s">
        <v>40374</v>
      </c>
      <c r="D36" s="160" t="s">
        <v>39958</v>
      </c>
      <c r="E36" s="1693">
        <v>700000</v>
      </c>
      <c r="F36" s="1033" t="s">
        <v>110</v>
      </c>
    </row>
    <row r="37" spans="1:6" ht="31.5">
      <c r="A37" s="49">
        <v>26</v>
      </c>
      <c r="B37" s="160" t="s">
        <v>39959</v>
      </c>
      <c r="C37" s="160" t="s">
        <v>40375</v>
      </c>
      <c r="D37" s="160" t="s">
        <v>24084</v>
      </c>
      <c r="E37" s="1693">
        <v>700000</v>
      </c>
      <c r="F37" s="1033" t="s">
        <v>558</v>
      </c>
    </row>
    <row r="38" spans="1:6" ht="47.25">
      <c r="A38" s="49">
        <v>27</v>
      </c>
      <c r="B38" s="160" t="s">
        <v>39960</v>
      </c>
      <c r="C38" s="160" t="s">
        <v>40376</v>
      </c>
      <c r="D38" s="160" t="s">
        <v>24084</v>
      </c>
      <c r="E38" s="1693">
        <v>700000</v>
      </c>
      <c r="F38" s="1033" t="s">
        <v>558</v>
      </c>
    </row>
    <row r="39" spans="1:6" ht="47.25">
      <c r="A39" s="49">
        <v>28</v>
      </c>
      <c r="B39" s="160" t="s">
        <v>39961</v>
      </c>
      <c r="C39" s="160" t="s">
        <v>40377</v>
      </c>
      <c r="D39" s="160" t="s">
        <v>39962</v>
      </c>
      <c r="E39" s="1693">
        <v>700000</v>
      </c>
      <c r="F39" s="1033" t="s">
        <v>558</v>
      </c>
    </row>
    <row r="40" spans="1:6" s="185" customFormat="1" ht="47.25">
      <c r="A40" s="49">
        <v>29</v>
      </c>
      <c r="B40" s="120" t="s">
        <v>39963</v>
      </c>
      <c r="C40" s="120" t="s">
        <v>40378</v>
      </c>
      <c r="D40" s="120" t="s">
        <v>26188</v>
      </c>
      <c r="E40" s="1693">
        <v>1000000</v>
      </c>
      <c r="F40" s="417" t="s">
        <v>558</v>
      </c>
    </row>
    <row r="41" spans="1:6" s="185" customFormat="1" ht="47.25">
      <c r="A41" s="49">
        <v>30</v>
      </c>
      <c r="B41" s="120" t="s">
        <v>39964</v>
      </c>
      <c r="C41" s="120" t="s">
        <v>40379</v>
      </c>
      <c r="D41" s="120" t="s">
        <v>26188</v>
      </c>
      <c r="E41" s="1693">
        <v>1000000</v>
      </c>
      <c r="F41" s="417" t="s">
        <v>110</v>
      </c>
    </row>
    <row r="42" spans="1:6" ht="47.25">
      <c r="A42" s="49">
        <v>31</v>
      </c>
      <c r="B42" s="160" t="s">
        <v>39965</v>
      </c>
      <c r="C42" s="160" t="s">
        <v>40380</v>
      </c>
      <c r="D42" s="160" t="s">
        <v>39966</v>
      </c>
      <c r="E42" s="1693">
        <v>700000</v>
      </c>
      <c r="F42" s="1033" t="s">
        <v>558</v>
      </c>
    </row>
    <row r="43" spans="1:6" ht="63">
      <c r="A43" s="49">
        <v>32</v>
      </c>
      <c r="B43" s="160" t="s">
        <v>39967</v>
      </c>
      <c r="C43" s="160" t="s">
        <v>40381</v>
      </c>
      <c r="D43" s="160" t="s">
        <v>39968</v>
      </c>
      <c r="E43" s="1693">
        <v>1000000</v>
      </c>
      <c r="F43" s="1033" t="s">
        <v>110</v>
      </c>
    </row>
    <row r="44" spans="1:6" ht="63">
      <c r="A44" s="49">
        <v>33</v>
      </c>
      <c r="B44" s="160" t="s">
        <v>39969</v>
      </c>
      <c r="C44" s="160" t="s">
        <v>40382</v>
      </c>
      <c r="D44" s="160" t="s">
        <v>39970</v>
      </c>
      <c r="E44" s="1693">
        <v>1000000</v>
      </c>
      <c r="F44" s="1033" t="s">
        <v>558</v>
      </c>
    </row>
    <row r="45" spans="1:6" ht="47.25">
      <c r="A45" s="49">
        <v>34</v>
      </c>
      <c r="B45" s="160" t="s">
        <v>39971</v>
      </c>
      <c r="C45" s="160" t="s">
        <v>40383</v>
      </c>
      <c r="D45" s="160" t="s">
        <v>24084</v>
      </c>
      <c r="E45" s="1693">
        <v>700000</v>
      </c>
      <c r="F45" s="1033" t="s">
        <v>558</v>
      </c>
    </row>
    <row r="46" spans="1:6" ht="47.25">
      <c r="A46" s="49">
        <v>35</v>
      </c>
      <c r="B46" s="160" t="s">
        <v>39972</v>
      </c>
      <c r="C46" s="160" t="s">
        <v>40384</v>
      </c>
      <c r="D46" s="160" t="s">
        <v>827</v>
      </c>
      <c r="E46" s="1693">
        <v>700000</v>
      </c>
      <c r="F46" s="1033" t="s">
        <v>558</v>
      </c>
    </row>
    <row r="47" spans="1:6" ht="63">
      <c r="A47" s="49">
        <v>36</v>
      </c>
      <c r="B47" s="160" t="s">
        <v>7726</v>
      </c>
      <c r="C47" s="160" t="s">
        <v>40385</v>
      </c>
      <c r="D47" s="160" t="s">
        <v>39973</v>
      </c>
      <c r="E47" s="1693">
        <v>700000</v>
      </c>
      <c r="F47" s="1033" t="s">
        <v>558</v>
      </c>
    </row>
    <row r="48" spans="1:6" ht="63">
      <c r="A48" s="49">
        <v>37</v>
      </c>
      <c r="B48" s="160" t="s">
        <v>40340</v>
      </c>
      <c r="C48" s="160" t="s">
        <v>40386</v>
      </c>
      <c r="D48" s="160" t="s">
        <v>39951</v>
      </c>
      <c r="E48" s="1693">
        <v>700000</v>
      </c>
      <c r="F48" s="1033" t="s">
        <v>558</v>
      </c>
    </row>
    <row r="49" spans="1:6" s="185" customFormat="1" ht="47.25">
      <c r="A49" s="49">
        <v>38</v>
      </c>
      <c r="B49" s="120" t="s">
        <v>39974</v>
      </c>
      <c r="C49" s="120" t="s">
        <v>40387</v>
      </c>
      <c r="D49" s="120" t="s">
        <v>1115</v>
      </c>
      <c r="E49" s="1693">
        <v>1000000</v>
      </c>
      <c r="F49" s="417" t="s">
        <v>558</v>
      </c>
    </row>
    <row r="50" spans="1:6" ht="47.25">
      <c r="A50" s="49">
        <v>39</v>
      </c>
      <c r="B50" s="160" t="s">
        <v>39975</v>
      </c>
      <c r="C50" s="160" t="s">
        <v>40388</v>
      </c>
      <c r="D50" s="160" t="s">
        <v>24084</v>
      </c>
      <c r="E50" s="1693">
        <v>700000</v>
      </c>
      <c r="F50" s="1033" t="s">
        <v>558</v>
      </c>
    </row>
    <row r="51" spans="1:6" ht="47.25">
      <c r="A51" s="49">
        <v>40</v>
      </c>
      <c r="B51" s="160" t="s">
        <v>39976</v>
      </c>
      <c r="C51" s="160" t="s">
        <v>40389</v>
      </c>
      <c r="D51" s="160" t="s">
        <v>827</v>
      </c>
      <c r="E51" s="1693">
        <v>700000</v>
      </c>
      <c r="F51" s="1033" t="s">
        <v>558</v>
      </c>
    </row>
    <row r="52" spans="1:6" ht="47.25">
      <c r="A52" s="49">
        <v>41</v>
      </c>
      <c r="B52" s="160" t="s">
        <v>39977</v>
      </c>
      <c r="C52" s="160" t="s">
        <v>40390</v>
      </c>
      <c r="D52" s="160" t="s">
        <v>39978</v>
      </c>
      <c r="E52" s="1693">
        <v>700000</v>
      </c>
      <c r="F52" s="1033" t="s">
        <v>110</v>
      </c>
    </row>
    <row r="53" spans="1:6" s="185" customFormat="1" ht="47.25">
      <c r="A53" s="49">
        <v>42</v>
      </c>
      <c r="B53" s="120" t="s">
        <v>39979</v>
      </c>
      <c r="C53" s="120" t="s">
        <v>40391</v>
      </c>
      <c r="D53" s="120" t="s">
        <v>39954</v>
      </c>
      <c r="E53" s="1693">
        <v>1300000</v>
      </c>
      <c r="F53" s="417" t="s">
        <v>558</v>
      </c>
    </row>
    <row r="54" spans="1:6" s="185" customFormat="1" ht="47.25">
      <c r="A54" s="49">
        <v>43</v>
      </c>
      <c r="B54" s="120" t="s">
        <v>39980</v>
      </c>
      <c r="C54" s="120" t="s">
        <v>40392</v>
      </c>
      <c r="D54" s="120" t="s">
        <v>39954</v>
      </c>
      <c r="E54" s="1693">
        <v>1300000</v>
      </c>
      <c r="F54" s="417" t="s">
        <v>4</v>
      </c>
    </row>
    <row r="55" spans="1:6" ht="47.25">
      <c r="A55" s="49">
        <v>44</v>
      </c>
      <c r="B55" s="160" t="s">
        <v>39981</v>
      </c>
      <c r="C55" s="160" t="s">
        <v>40393</v>
      </c>
      <c r="D55" s="160" t="s">
        <v>40341</v>
      </c>
      <c r="E55" s="1693">
        <v>700000</v>
      </c>
      <c r="F55" s="1033" t="s">
        <v>558</v>
      </c>
    </row>
    <row r="56" spans="1:6" ht="63">
      <c r="A56" s="49">
        <v>45</v>
      </c>
      <c r="B56" s="160" t="s">
        <v>40342</v>
      </c>
      <c r="C56" s="160" t="s">
        <v>40394</v>
      </c>
      <c r="D56" s="160" t="s">
        <v>1003</v>
      </c>
      <c r="E56" s="1693">
        <v>700000</v>
      </c>
      <c r="F56" s="1033" t="s">
        <v>558</v>
      </c>
    </row>
    <row r="57" spans="1:6" ht="47.25">
      <c r="A57" s="49">
        <v>46</v>
      </c>
      <c r="B57" s="160" t="s">
        <v>39982</v>
      </c>
      <c r="C57" s="160" t="s">
        <v>40395</v>
      </c>
      <c r="D57" s="160" t="s">
        <v>39983</v>
      </c>
      <c r="E57" s="1693">
        <v>700000</v>
      </c>
      <c r="F57" s="1033" t="s">
        <v>558</v>
      </c>
    </row>
    <row r="58" spans="1:6" ht="47.25">
      <c r="A58" s="49">
        <v>47</v>
      </c>
      <c r="B58" s="160" t="s">
        <v>39984</v>
      </c>
      <c r="C58" s="160" t="s">
        <v>40396</v>
      </c>
      <c r="D58" s="160" t="s">
        <v>24084</v>
      </c>
      <c r="E58" s="1693">
        <v>700000</v>
      </c>
      <c r="F58" s="1033" t="s">
        <v>558</v>
      </c>
    </row>
    <row r="59" spans="1:6" ht="63">
      <c r="A59" s="49">
        <v>48</v>
      </c>
      <c r="B59" s="120" t="s">
        <v>39985</v>
      </c>
      <c r="C59" s="120" t="s">
        <v>40397</v>
      </c>
      <c r="D59" s="120" t="s">
        <v>39986</v>
      </c>
      <c r="E59" s="1693">
        <v>700000</v>
      </c>
      <c r="F59" s="417" t="s">
        <v>110</v>
      </c>
    </row>
    <row r="60" spans="1:6" ht="47.25">
      <c r="A60" s="49">
        <v>49</v>
      </c>
      <c r="B60" s="160" t="s">
        <v>39987</v>
      </c>
      <c r="C60" s="160" t="s">
        <v>40398</v>
      </c>
      <c r="D60" s="160" t="s">
        <v>24084</v>
      </c>
      <c r="E60" s="1693">
        <v>700000</v>
      </c>
      <c r="F60" s="1033" t="s">
        <v>558</v>
      </c>
    </row>
    <row r="61" spans="1:6" ht="47.25">
      <c r="A61" s="49">
        <v>50</v>
      </c>
      <c r="B61" s="160" t="s">
        <v>30438</v>
      </c>
      <c r="C61" s="160" t="s">
        <v>40399</v>
      </c>
      <c r="D61" s="160" t="s">
        <v>39988</v>
      </c>
      <c r="E61" s="1693">
        <v>700000</v>
      </c>
      <c r="F61" s="1033" t="s">
        <v>558</v>
      </c>
    </row>
    <row r="62" spans="1:6" ht="47.25">
      <c r="A62" s="49">
        <v>51</v>
      </c>
      <c r="B62" s="160" t="s">
        <v>39989</v>
      </c>
      <c r="C62" s="160" t="s">
        <v>40400</v>
      </c>
      <c r="D62" s="160" t="s">
        <v>39990</v>
      </c>
      <c r="E62" s="1693">
        <v>700000</v>
      </c>
      <c r="F62" s="1033" t="s">
        <v>110</v>
      </c>
    </row>
    <row r="63" spans="1:6" ht="47.25">
      <c r="A63" s="49">
        <v>52</v>
      </c>
      <c r="B63" s="160" t="s">
        <v>39991</v>
      </c>
      <c r="C63" s="160" t="s">
        <v>40401</v>
      </c>
      <c r="D63" s="160" t="s">
        <v>39990</v>
      </c>
      <c r="E63" s="1693">
        <v>700000</v>
      </c>
      <c r="F63" s="1033" t="s">
        <v>558</v>
      </c>
    </row>
    <row r="64" spans="1:6" ht="48.75" customHeight="1">
      <c r="A64" s="49">
        <v>53</v>
      </c>
      <c r="B64" s="160" t="s">
        <v>40343</v>
      </c>
      <c r="C64" s="160" t="s">
        <v>40402</v>
      </c>
      <c r="D64" s="160" t="s">
        <v>24084</v>
      </c>
      <c r="E64" s="1693">
        <v>700000</v>
      </c>
      <c r="F64" s="1033" t="s">
        <v>558</v>
      </c>
    </row>
    <row r="65" spans="1:6" ht="47.25">
      <c r="A65" s="49">
        <v>54</v>
      </c>
      <c r="B65" s="160" t="s">
        <v>39992</v>
      </c>
      <c r="C65" s="160" t="s">
        <v>40403</v>
      </c>
      <c r="D65" s="160" t="s">
        <v>39990</v>
      </c>
      <c r="E65" s="1693">
        <v>700000</v>
      </c>
      <c r="F65" s="1033" t="s">
        <v>558</v>
      </c>
    </row>
    <row r="66" spans="1:6" ht="63">
      <c r="A66" s="49">
        <v>55</v>
      </c>
      <c r="B66" s="160" t="s">
        <v>39993</v>
      </c>
      <c r="C66" s="160" t="s">
        <v>40404</v>
      </c>
      <c r="D66" s="160" t="s">
        <v>40344</v>
      </c>
      <c r="E66" s="1693">
        <v>700000</v>
      </c>
      <c r="F66" s="1033" t="s">
        <v>558</v>
      </c>
    </row>
    <row r="67" spans="1:6" ht="36" customHeight="1">
      <c r="A67" s="49">
        <v>56</v>
      </c>
      <c r="B67" s="160" t="s">
        <v>39994</v>
      </c>
      <c r="C67" s="160" t="s">
        <v>40404</v>
      </c>
      <c r="D67" s="160" t="s">
        <v>827</v>
      </c>
      <c r="E67" s="1693">
        <v>700000</v>
      </c>
      <c r="F67" s="1033" t="s">
        <v>558</v>
      </c>
    </row>
    <row r="68" spans="1:6" ht="47.25">
      <c r="A68" s="49">
        <v>57</v>
      </c>
      <c r="B68" s="160" t="s">
        <v>39995</v>
      </c>
      <c r="C68" s="160" t="s">
        <v>40405</v>
      </c>
      <c r="D68" s="160" t="s">
        <v>39996</v>
      </c>
      <c r="E68" s="1693">
        <v>700000</v>
      </c>
      <c r="F68" s="1033" t="s">
        <v>558</v>
      </c>
    </row>
    <row r="69" spans="1:6" ht="33" customHeight="1">
      <c r="A69" s="49">
        <v>58</v>
      </c>
      <c r="B69" s="160" t="s">
        <v>39997</v>
      </c>
      <c r="C69" s="160" t="s">
        <v>40406</v>
      </c>
      <c r="D69" s="160" t="s">
        <v>827</v>
      </c>
      <c r="E69" s="1693">
        <v>700000</v>
      </c>
      <c r="F69" s="1033" t="s">
        <v>558</v>
      </c>
    </row>
    <row r="70" spans="1:6" ht="30.75" customHeight="1">
      <c r="A70" s="49">
        <v>59</v>
      </c>
      <c r="B70" s="160" t="s">
        <v>39998</v>
      </c>
      <c r="C70" s="160" t="s">
        <v>40407</v>
      </c>
      <c r="D70" s="160" t="s">
        <v>39999</v>
      </c>
      <c r="E70" s="1693">
        <v>700000</v>
      </c>
      <c r="F70" s="1033" t="s">
        <v>558</v>
      </c>
    </row>
    <row r="71" spans="1:6" ht="35.25" customHeight="1">
      <c r="A71" s="49">
        <v>60</v>
      </c>
      <c r="B71" s="160" t="s">
        <v>40000</v>
      </c>
      <c r="C71" s="160" t="s">
        <v>40408</v>
      </c>
      <c r="D71" s="160" t="s">
        <v>40001</v>
      </c>
      <c r="E71" s="1693">
        <v>700000</v>
      </c>
      <c r="F71" s="1033" t="s">
        <v>558</v>
      </c>
    </row>
    <row r="72" spans="1:6" ht="36.75" customHeight="1">
      <c r="A72" s="49">
        <v>61</v>
      </c>
      <c r="B72" s="160" t="s">
        <v>32186</v>
      </c>
      <c r="C72" s="160" t="s">
        <v>40409</v>
      </c>
      <c r="D72" s="160" t="s">
        <v>15998</v>
      </c>
      <c r="E72" s="1693">
        <v>700000</v>
      </c>
      <c r="F72" s="1033" t="s">
        <v>558</v>
      </c>
    </row>
    <row r="73" spans="1:6" ht="47.25">
      <c r="A73" s="49">
        <v>62</v>
      </c>
      <c r="B73" s="160" t="s">
        <v>40002</v>
      </c>
      <c r="C73" s="160" t="s">
        <v>40410</v>
      </c>
      <c r="D73" s="160" t="s">
        <v>40345</v>
      </c>
      <c r="E73" s="1693">
        <v>700000</v>
      </c>
      <c r="F73" s="1033" t="s">
        <v>558</v>
      </c>
    </row>
    <row r="74" spans="1:6" ht="36" customHeight="1">
      <c r="A74" s="49">
        <v>63</v>
      </c>
      <c r="B74" s="120" t="s">
        <v>32291</v>
      </c>
      <c r="C74" s="120" t="s">
        <v>40411</v>
      </c>
      <c r="D74" s="120" t="s">
        <v>26188</v>
      </c>
      <c r="E74" s="1693">
        <v>1000000</v>
      </c>
      <c r="F74" s="417" t="s">
        <v>558</v>
      </c>
    </row>
    <row r="75" spans="1:6" ht="36" customHeight="1">
      <c r="A75" s="49">
        <v>64</v>
      </c>
      <c r="B75" s="120" t="s">
        <v>40003</v>
      </c>
      <c r="C75" s="120" t="s">
        <v>40412</v>
      </c>
      <c r="D75" s="120" t="s">
        <v>40004</v>
      </c>
      <c r="E75" s="1693">
        <v>400000</v>
      </c>
      <c r="F75" s="417" t="s">
        <v>110</v>
      </c>
    </row>
    <row r="76" spans="1:6" ht="78.75">
      <c r="A76" s="49">
        <v>65</v>
      </c>
      <c r="B76" s="160" t="s">
        <v>40005</v>
      </c>
      <c r="C76" s="160" t="s">
        <v>40413</v>
      </c>
      <c r="D76" s="160" t="s">
        <v>40346</v>
      </c>
      <c r="E76" s="1693">
        <v>700000</v>
      </c>
      <c r="F76" s="1033" t="s">
        <v>558</v>
      </c>
    </row>
    <row r="77" spans="1:6" ht="47.25">
      <c r="A77" s="49">
        <v>66</v>
      </c>
      <c r="B77" s="160" t="s">
        <v>40006</v>
      </c>
      <c r="C77" s="160" t="s">
        <v>40414</v>
      </c>
      <c r="D77" s="160" t="s">
        <v>827</v>
      </c>
      <c r="E77" s="1693">
        <v>700000</v>
      </c>
      <c r="F77" s="1033" t="s">
        <v>558</v>
      </c>
    </row>
    <row r="78" spans="1:6" ht="47.25">
      <c r="A78" s="49">
        <v>67</v>
      </c>
      <c r="B78" s="160" t="s">
        <v>29214</v>
      </c>
      <c r="C78" s="160" t="s">
        <v>40415</v>
      </c>
      <c r="D78" s="160" t="s">
        <v>827</v>
      </c>
      <c r="E78" s="1693">
        <v>700000</v>
      </c>
      <c r="F78" s="1033" t="s">
        <v>558</v>
      </c>
    </row>
    <row r="79" spans="1:6" ht="15.75">
      <c r="A79" s="49"/>
      <c r="B79" s="2189" t="s">
        <v>535</v>
      </c>
      <c r="C79" s="2191"/>
      <c r="D79" s="160"/>
      <c r="E79" s="1693"/>
      <c r="F79" s="1033"/>
    </row>
    <row r="80" spans="1:6" ht="47.25">
      <c r="A80" s="49">
        <v>68</v>
      </c>
      <c r="B80" s="160" t="s">
        <v>40007</v>
      </c>
      <c r="C80" s="160" t="s">
        <v>40364</v>
      </c>
      <c r="D80" s="160" t="s">
        <v>40347</v>
      </c>
      <c r="E80" s="1693">
        <v>1200000</v>
      </c>
      <c r="F80" s="1033" t="s">
        <v>110</v>
      </c>
    </row>
    <row r="81" spans="1:6" ht="47.25">
      <c r="A81" s="49">
        <v>69</v>
      </c>
      <c r="B81" s="160" t="s">
        <v>40008</v>
      </c>
      <c r="C81" s="160" t="s">
        <v>40365</v>
      </c>
      <c r="D81" s="160" t="s">
        <v>40348</v>
      </c>
      <c r="E81" s="1693">
        <v>1200000</v>
      </c>
      <c r="F81" s="1033" t="s">
        <v>110</v>
      </c>
    </row>
    <row r="82" spans="1:6" ht="31.5">
      <c r="A82" s="49">
        <v>70</v>
      </c>
      <c r="B82" s="160" t="s">
        <v>40349</v>
      </c>
      <c r="C82" s="160" t="s">
        <v>40366</v>
      </c>
      <c r="D82" s="160" t="s">
        <v>40009</v>
      </c>
      <c r="E82" s="1693">
        <v>1000000</v>
      </c>
      <c r="F82" s="1033" t="s">
        <v>558</v>
      </c>
    </row>
    <row r="83" spans="1:6" ht="31.5">
      <c r="A83" s="49">
        <v>71</v>
      </c>
      <c r="B83" s="160" t="s">
        <v>40350</v>
      </c>
      <c r="C83" s="160" t="s">
        <v>40367</v>
      </c>
      <c r="D83" s="160" t="s">
        <v>40009</v>
      </c>
      <c r="E83" s="1693">
        <v>1200000</v>
      </c>
      <c r="F83" s="1033" t="s">
        <v>558</v>
      </c>
    </row>
    <row r="84" spans="1:6" ht="47.25">
      <c r="A84" s="49">
        <v>72</v>
      </c>
      <c r="B84" s="160" t="s">
        <v>40010</v>
      </c>
      <c r="C84" s="160" t="s">
        <v>40368</v>
      </c>
      <c r="D84" s="160" t="s">
        <v>40011</v>
      </c>
      <c r="E84" s="1693">
        <v>1200000</v>
      </c>
      <c r="F84" s="1033" t="s">
        <v>110</v>
      </c>
    </row>
    <row r="85" spans="1:6" ht="31.5">
      <c r="A85" s="49">
        <v>73</v>
      </c>
      <c r="B85" s="160" t="s">
        <v>40012</v>
      </c>
      <c r="C85" s="160" t="s">
        <v>40369</v>
      </c>
      <c r="D85" s="160" t="s">
        <v>1473</v>
      </c>
      <c r="E85" s="1693">
        <v>1200000</v>
      </c>
      <c r="F85" s="1033" t="s">
        <v>558</v>
      </c>
    </row>
    <row r="86" spans="1:6" ht="78.75">
      <c r="A86" s="49">
        <v>74</v>
      </c>
      <c r="B86" s="160" t="s">
        <v>40013</v>
      </c>
      <c r="C86" s="160" t="s">
        <v>40370</v>
      </c>
      <c r="D86" s="160" t="s">
        <v>40351</v>
      </c>
      <c r="E86" s="1693">
        <v>1200000</v>
      </c>
      <c r="F86" s="1033" t="s">
        <v>110</v>
      </c>
    </row>
    <row r="87" spans="1:6" ht="47.25">
      <c r="A87" s="49">
        <v>75</v>
      </c>
      <c r="B87" s="160" t="s">
        <v>40014</v>
      </c>
      <c r="C87" s="160" t="s">
        <v>40371</v>
      </c>
      <c r="D87" s="160" t="s">
        <v>40352</v>
      </c>
      <c r="E87" s="1693">
        <v>1200000</v>
      </c>
      <c r="F87" s="1033" t="s">
        <v>110</v>
      </c>
    </row>
    <row r="88" spans="1:6" s="185" customFormat="1" ht="31.5">
      <c r="A88" s="49">
        <v>76</v>
      </c>
      <c r="B88" s="120" t="s">
        <v>40015</v>
      </c>
      <c r="C88" s="120" t="s">
        <v>40372</v>
      </c>
      <c r="D88" s="120" t="s">
        <v>40016</v>
      </c>
      <c r="E88" s="1693">
        <v>1200000</v>
      </c>
      <c r="F88" s="417" t="s">
        <v>110</v>
      </c>
    </row>
    <row r="89" spans="1:6" ht="31.5">
      <c r="A89" s="49">
        <v>77</v>
      </c>
      <c r="B89" s="160" t="s">
        <v>40017</v>
      </c>
      <c r="C89" s="160" t="s">
        <v>40373</v>
      </c>
      <c r="D89" s="160" t="s">
        <v>40018</v>
      </c>
      <c r="E89" s="1693">
        <v>1000000</v>
      </c>
      <c r="F89" s="1033" t="s">
        <v>110</v>
      </c>
    </row>
    <row r="90" spans="1:6" ht="47.25">
      <c r="A90" s="49">
        <v>78</v>
      </c>
      <c r="B90" s="160" t="s">
        <v>40353</v>
      </c>
      <c r="C90" s="160" t="s">
        <v>40374</v>
      </c>
      <c r="D90" s="160" t="s">
        <v>40019</v>
      </c>
      <c r="E90" s="1693">
        <v>1000000</v>
      </c>
      <c r="F90" s="1033" t="s">
        <v>110</v>
      </c>
    </row>
    <row r="91" spans="1:6" ht="47.25">
      <c r="A91" s="49">
        <v>79</v>
      </c>
      <c r="B91" s="160" t="s">
        <v>40020</v>
      </c>
      <c r="C91" s="160" t="s">
        <v>40375</v>
      </c>
      <c r="D91" s="160" t="s">
        <v>40021</v>
      </c>
      <c r="E91" s="1693">
        <v>1000000</v>
      </c>
      <c r="F91" s="1033" t="s">
        <v>110</v>
      </c>
    </row>
    <row r="92" spans="1:6" ht="31.5">
      <c r="A92" s="49">
        <v>80</v>
      </c>
      <c r="B92" s="160" t="s">
        <v>40354</v>
      </c>
      <c r="C92" s="160" t="s">
        <v>40376</v>
      </c>
      <c r="D92" s="160" t="s">
        <v>24084</v>
      </c>
      <c r="E92" s="1693">
        <v>700000</v>
      </c>
      <c r="F92" s="1033" t="s">
        <v>558</v>
      </c>
    </row>
    <row r="93" spans="1:6" ht="47.25">
      <c r="A93" s="49">
        <v>81</v>
      </c>
      <c r="B93" s="160" t="s">
        <v>40022</v>
      </c>
      <c r="C93" s="160" t="s">
        <v>40377</v>
      </c>
      <c r="D93" s="160" t="s">
        <v>40023</v>
      </c>
      <c r="E93" s="1693">
        <v>1000000</v>
      </c>
      <c r="F93" s="1033" t="s">
        <v>110</v>
      </c>
    </row>
    <row r="94" spans="1:6" ht="31.5">
      <c r="A94" s="49">
        <v>82</v>
      </c>
      <c r="B94" s="160" t="s">
        <v>40355</v>
      </c>
      <c r="C94" s="160" t="s">
        <v>40378</v>
      </c>
      <c r="D94" s="160" t="s">
        <v>24084</v>
      </c>
      <c r="E94" s="1693">
        <v>700000</v>
      </c>
      <c r="F94" s="1033" t="s">
        <v>558</v>
      </c>
    </row>
    <row r="95" spans="1:6" s="185" customFormat="1" ht="31.5">
      <c r="A95" s="49">
        <v>83</v>
      </c>
      <c r="B95" s="120" t="s">
        <v>40024</v>
      </c>
      <c r="C95" s="120" t="s">
        <v>40379</v>
      </c>
      <c r="D95" s="120" t="s">
        <v>40025</v>
      </c>
      <c r="E95" s="1693">
        <v>1100000</v>
      </c>
      <c r="F95" s="417" t="s">
        <v>558</v>
      </c>
    </row>
    <row r="96" spans="1:6" ht="47.25">
      <c r="A96" s="49">
        <v>84</v>
      </c>
      <c r="B96" s="160" t="s">
        <v>40026</v>
      </c>
      <c r="C96" s="160" t="s">
        <v>40380</v>
      </c>
      <c r="D96" s="160" t="s">
        <v>40027</v>
      </c>
      <c r="E96" s="1693">
        <v>600000</v>
      </c>
      <c r="F96" s="1033" t="s">
        <v>558</v>
      </c>
    </row>
    <row r="97" spans="1:6" s="185" customFormat="1" ht="31.5">
      <c r="A97" s="49">
        <v>85</v>
      </c>
      <c r="B97" s="120" t="s">
        <v>40028</v>
      </c>
      <c r="C97" s="120" t="s">
        <v>40381</v>
      </c>
      <c r="D97" s="120" t="s">
        <v>40029</v>
      </c>
      <c r="E97" s="1693">
        <v>1200000</v>
      </c>
      <c r="F97" s="417" t="s">
        <v>558</v>
      </c>
    </row>
    <row r="98" spans="1:6" ht="15.75">
      <c r="A98" s="70"/>
      <c r="B98" s="2152" t="s">
        <v>662</v>
      </c>
      <c r="C98" s="2153"/>
      <c r="D98" s="120"/>
      <c r="E98" s="1693"/>
      <c r="F98" s="417"/>
    </row>
    <row r="99" spans="1:6" ht="63">
      <c r="A99" s="70">
        <v>86</v>
      </c>
      <c r="B99" s="120" t="s">
        <v>40030</v>
      </c>
      <c r="C99" s="120" t="s">
        <v>40416</v>
      </c>
      <c r="D99" s="120" t="s">
        <v>40031</v>
      </c>
      <c r="E99" s="1693">
        <v>500000</v>
      </c>
      <c r="F99" s="417" t="s">
        <v>110</v>
      </c>
    </row>
    <row r="100" spans="1:6" ht="63">
      <c r="A100" s="49">
        <v>87</v>
      </c>
      <c r="B100" s="160" t="s">
        <v>40032</v>
      </c>
      <c r="C100" s="160" t="s">
        <v>40417</v>
      </c>
      <c r="D100" s="120" t="s">
        <v>40031</v>
      </c>
      <c r="E100" s="1693">
        <v>500000</v>
      </c>
      <c r="F100" s="1033" t="s">
        <v>110</v>
      </c>
    </row>
    <row r="101" spans="1:6" s="185" customFormat="1" ht="15.75">
      <c r="A101" s="509"/>
      <c r="B101" s="2192" t="s">
        <v>930</v>
      </c>
      <c r="C101" s="2194"/>
      <c r="D101" s="66"/>
      <c r="E101" s="202"/>
      <c r="F101" s="686"/>
    </row>
    <row r="102" spans="1:6" ht="78.75">
      <c r="A102" s="49">
        <v>88</v>
      </c>
      <c r="B102" s="160" t="s">
        <v>40033</v>
      </c>
      <c r="C102" s="160" t="s">
        <v>40418</v>
      </c>
      <c r="D102" s="335" t="s">
        <v>42834</v>
      </c>
      <c r="E102" s="117">
        <v>181734.75</v>
      </c>
      <c r="F102" s="1033" t="s">
        <v>110</v>
      </c>
    </row>
    <row r="103" spans="1:6" ht="78.75">
      <c r="A103" s="49">
        <v>89</v>
      </c>
      <c r="B103" s="160" t="s">
        <v>40034</v>
      </c>
      <c r="C103" s="160" t="s">
        <v>40425</v>
      </c>
      <c r="D103" s="335" t="s">
        <v>42834</v>
      </c>
      <c r="E103" s="117">
        <v>181734.75</v>
      </c>
      <c r="F103" s="1033" t="s">
        <v>110</v>
      </c>
    </row>
    <row r="104" spans="1:6" ht="78.75">
      <c r="A104" s="49">
        <v>90</v>
      </c>
      <c r="B104" s="160" t="s">
        <v>40035</v>
      </c>
      <c r="C104" s="160" t="s">
        <v>40426</v>
      </c>
      <c r="D104" s="335" t="s">
        <v>42834</v>
      </c>
      <c r="E104" s="117">
        <v>181734.75</v>
      </c>
      <c r="F104" s="1033" t="s">
        <v>110</v>
      </c>
    </row>
    <row r="105" spans="1:6" ht="78.75">
      <c r="A105" s="49">
        <v>91</v>
      </c>
      <c r="B105" s="160" t="s">
        <v>40036</v>
      </c>
      <c r="C105" s="160" t="s">
        <v>40427</v>
      </c>
      <c r="D105" s="335" t="s">
        <v>42834</v>
      </c>
      <c r="E105" s="117">
        <v>181734.75</v>
      </c>
      <c r="F105" s="1033" t="s">
        <v>110</v>
      </c>
    </row>
    <row r="106" spans="1:6" ht="78.75">
      <c r="A106" s="49">
        <v>92</v>
      </c>
      <c r="B106" s="160" t="s">
        <v>40037</v>
      </c>
      <c r="C106" s="160" t="s">
        <v>40419</v>
      </c>
      <c r="D106" s="335" t="s">
        <v>42834</v>
      </c>
      <c r="E106" s="117">
        <v>181734.75</v>
      </c>
      <c r="F106" s="1033" t="s">
        <v>110</v>
      </c>
    </row>
    <row r="107" spans="1:6" ht="78.75">
      <c r="A107" s="49">
        <v>93</v>
      </c>
      <c r="B107" s="160" t="s">
        <v>40038</v>
      </c>
      <c r="C107" s="160" t="s">
        <v>40428</v>
      </c>
      <c r="D107" s="335" t="s">
        <v>42834</v>
      </c>
      <c r="E107" s="117">
        <v>181734.75</v>
      </c>
      <c r="F107" s="1838" t="s">
        <v>118</v>
      </c>
    </row>
    <row r="108" spans="1:6" ht="78.75">
      <c r="A108" s="49">
        <v>94</v>
      </c>
      <c r="B108" s="160" t="s">
        <v>40039</v>
      </c>
      <c r="C108" s="160" t="s">
        <v>40420</v>
      </c>
      <c r="D108" s="335" t="s">
        <v>42834</v>
      </c>
      <c r="E108" s="117">
        <v>181734.75</v>
      </c>
      <c r="F108" s="1033" t="s">
        <v>110</v>
      </c>
    </row>
    <row r="109" spans="1:6" ht="78.75">
      <c r="A109" s="49">
        <v>95</v>
      </c>
      <c r="B109" s="160" t="s">
        <v>40040</v>
      </c>
      <c r="C109" s="160" t="s">
        <v>40429</v>
      </c>
      <c r="D109" s="335" t="s">
        <v>42834</v>
      </c>
      <c r="E109" s="117">
        <v>181734.75</v>
      </c>
      <c r="F109" s="1033" t="s">
        <v>110</v>
      </c>
    </row>
    <row r="110" spans="1:6" ht="78.75">
      <c r="A110" s="49">
        <v>96</v>
      </c>
      <c r="B110" s="160" t="s">
        <v>40041</v>
      </c>
      <c r="C110" s="160" t="s">
        <v>40421</v>
      </c>
      <c r="D110" s="335" t="s">
        <v>42834</v>
      </c>
      <c r="E110" s="117">
        <v>181734.75</v>
      </c>
      <c r="F110" s="1033" t="s">
        <v>110</v>
      </c>
    </row>
    <row r="111" spans="1:6" ht="78.75">
      <c r="A111" s="49">
        <v>97</v>
      </c>
      <c r="B111" s="160" t="s">
        <v>40042</v>
      </c>
      <c r="C111" s="160" t="s">
        <v>40430</v>
      </c>
      <c r="D111" s="335" t="s">
        <v>42834</v>
      </c>
      <c r="E111" s="117">
        <v>181734.75</v>
      </c>
      <c r="F111" s="1033" t="s">
        <v>110</v>
      </c>
    </row>
    <row r="112" spans="1:6" ht="78.75">
      <c r="A112" s="49">
        <v>98</v>
      </c>
      <c r="B112" s="160" t="s">
        <v>40043</v>
      </c>
      <c r="C112" s="160" t="s">
        <v>40422</v>
      </c>
      <c r="D112" s="335" t="s">
        <v>42834</v>
      </c>
      <c r="E112" s="117">
        <v>181734.75</v>
      </c>
      <c r="F112" s="1033" t="s">
        <v>110</v>
      </c>
    </row>
    <row r="113" spans="1:6" ht="78.75">
      <c r="A113" s="49">
        <v>99</v>
      </c>
      <c r="B113" s="160" t="s">
        <v>40044</v>
      </c>
      <c r="C113" s="160" t="s">
        <v>40431</v>
      </c>
      <c r="D113" s="335" t="s">
        <v>42834</v>
      </c>
      <c r="E113" s="117">
        <v>181734.75</v>
      </c>
      <c r="F113" s="1033" t="s">
        <v>110</v>
      </c>
    </row>
    <row r="114" spans="1:6" ht="15.75">
      <c r="A114" s="49"/>
      <c r="B114" s="2250" t="s">
        <v>15</v>
      </c>
      <c r="C114" s="2251"/>
      <c r="D114" s="118"/>
      <c r="E114" s="1711">
        <f>SUM(E6:E113)</f>
        <v>109040875.52000001</v>
      </c>
      <c r="F114" s="118"/>
    </row>
    <row r="115" spans="1:6" ht="83.25" customHeight="1">
      <c r="A115" s="2143" t="s">
        <v>42136</v>
      </c>
      <c r="B115" s="2143"/>
      <c r="C115" s="2143"/>
      <c r="D115" s="2143" t="s">
        <v>1392</v>
      </c>
      <c r="E115" s="2143"/>
      <c r="F115" s="2143"/>
    </row>
  </sheetData>
  <mergeCells count="16">
    <mergeCell ref="A115:C115"/>
    <mergeCell ref="D115:F115"/>
    <mergeCell ref="A1:F1"/>
    <mergeCell ref="A2:F2"/>
    <mergeCell ref="A3:F3"/>
    <mergeCell ref="B15:C15"/>
    <mergeCell ref="B19:C19"/>
    <mergeCell ref="B5:C5"/>
    <mergeCell ref="B11:D11"/>
    <mergeCell ref="B114:C114"/>
    <mergeCell ref="B21:C21"/>
    <mergeCell ref="B23:C23"/>
    <mergeCell ref="B25:C25"/>
    <mergeCell ref="B79:C79"/>
    <mergeCell ref="B98:C98"/>
    <mergeCell ref="B101:C101"/>
  </mergeCells>
  <pageMargins left="0.7" right="0.7" top="0.75" bottom="0.75" header="0.3" footer="0.3"/>
  <pageSetup orientation="landscape" r:id="rId1"/>
  <headerFooter>
    <oddFooter>&amp;CPage &amp;P of &amp;N</oddFooter>
  </headerFooter>
</worksheet>
</file>

<file path=xl/worksheets/sheet35.xml><?xml version="1.0" encoding="utf-8"?>
<worksheet xmlns="http://schemas.openxmlformats.org/spreadsheetml/2006/main" xmlns:r="http://schemas.openxmlformats.org/officeDocument/2006/relationships">
  <sheetPr>
    <tabColor theme="5" tint="-0.499984740745262"/>
  </sheetPr>
  <dimension ref="A1:F128"/>
  <sheetViews>
    <sheetView topLeftCell="A109" workbookViewId="0">
      <selection activeCell="D115" sqref="D115:F115"/>
    </sheetView>
  </sheetViews>
  <sheetFormatPr defaultColWidth="8.7109375" defaultRowHeight="15.75"/>
  <cols>
    <col min="1" max="1" width="7.42578125" style="2098" customWidth="1"/>
    <col min="2" max="2" width="15.85546875" style="2099" customWidth="1"/>
    <col min="3" max="3" width="42.5703125" style="2099" customWidth="1"/>
    <col min="4" max="4" width="27.85546875" style="2099" customWidth="1"/>
    <col min="5" max="5" width="20" style="2098" customWidth="1"/>
    <col min="6" max="6" width="8.42578125" style="2099" customWidth="1"/>
    <col min="7" max="16384" width="8.7109375" style="1040"/>
  </cols>
  <sheetData>
    <row r="1" spans="1:6">
      <c r="A1" s="2258" t="s">
        <v>133</v>
      </c>
      <c r="B1" s="2259"/>
      <c r="C1" s="2259"/>
      <c r="D1" s="2259"/>
      <c r="E1" s="2259"/>
      <c r="F1" s="2260"/>
    </row>
    <row r="2" spans="1:6">
      <c r="A2" s="2258" t="s">
        <v>10388</v>
      </c>
      <c r="B2" s="2259"/>
      <c r="C2" s="2259"/>
      <c r="D2" s="2259"/>
      <c r="E2" s="2259"/>
      <c r="F2" s="2260"/>
    </row>
    <row r="3" spans="1:6">
      <c r="A3" s="2258" t="s">
        <v>6436</v>
      </c>
      <c r="B3" s="2259"/>
      <c r="C3" s="2259"/>
      <c r="D3" s="2259"/>
      <c r="E3" s="2259"/>
      <c r="F3" s="2260"/>
    </row>
    <row r="4" spans="1:6" ht="39" customHeight="1">
      <c r="A4" s="2085" t="s">
        <v>134</v>
      </c>
      <c r="B4" s="332" t="s">
        <v>135</v>
      </c>
      <c r="C4" s="332" t="s">
        <v>0</v>
      </c>
      <c r="D4" s="332" t="s">
        <v>136</v>
      </c>
      <c r="E4" s="485" t="s">
        <v>1300</v>
      </c>
      <c r="F4" s="332" t="s">
        <v>138</v>
      </c>
    </row>
    <row r="5" spans="1:6" ht="15" customHeight="1">
      <c r="A5" s="2086"/>
      <c r="B5" s="2173" t="s">
        <v>139</v>
      </c>
      <c r="C5" s="2174"/>
      <c r="D5" s="2175"/>
      <c r="E5" s="1435"/>
      <c r="F5" s="62"/>
    </row>
    <row r="6" spans="1:6" ht="31.5">
      <c r="A6" s="2087">
        <v>1</v>
      </c>
      <c r="B6" s="65" t="s">
        <v>1</v>
      </c>
      <c r="C6" s="65" t="s">
        <v>10389</v>
      </c>
      <c r="D6" s="65" t="s">
        <v>1233</v>
      </c>
      <c r="E6" s="202">
        <v>4023276</v>
      </c>
      <c r="F6" s="65" t="s">
        <v>466</v>
      </c>
    </row>
    <row r="7" spans="1:6" ht="63">
      <c r="A7" s="2087">
        <v>2</v>
      </c>
      <c r="B7" s="65" t="s">
        <v>5</v>
      </c>
      <c r="C7" s="65" t="s">
        <v>10390</v>
      </c>
      <c r="D7" s="65" t="s">
        <v>10391</v>
      </c>
      <c r="E7" s="202">
        <v>959176</v>
      </c>
      <c r="F7" s="65" t="s">
        <v>466</v>
      </c>
    </row>
    <row r="8" spans="1:6" ht="31.5">
      <c r="A8" s="2087">
        <v>3</v>
      </c>
      <c r="B8" s="65" t="s">
        <v>8120</v>
      </c>
      <c r="C8" s="65" t="s">
        <v>10392</v>
      </c>
      <c r="D8" s="65" t="s">
        <v>10393</v>
      </c>
      <c r="E8" s="202">
        <v>200000</v>
      </c>
      <c r="F8" s="65" t="s">
        <v>466</v>
      </c>
    </row>
    <row r="9" spans="1:6" ht="31.5">
      <c r="A9" s="2087">
        <v>4</v>
      </c>
      <c r="B9" s="65" t="s">
        <v>7</v>
      </c>
      <c r="C9" s="65" t="s">
        <v>10394</v>
      </c>
      <c r="D9" s="65" t="s">
        <v>10395</v>
      </c>
      <c r="E9" s="202">
        <v>130000</v>
      </c>
      <c r="F9" s="65" t="s">
        <v>466</v>
      </c>
    </row>
    <row r="10" spans="1:6" ht="31.5">
      <c r="A10" s="2087">
        <v>5</v>
      </c>
      <c r="B10" s="65" t="s">
        <v>176</v>
      </c>
      <c r="C10" s="65" t="s">
        <v>10396</v>
      </c>
      <c r="D10" s="65" t="s">
        <v>3374</v>
      </c>
      <c r="E10" s="202">
        <v>1230000.53</v>
      </c>
      <c r="F10" s="65" t="s">
        <v>466</v>
      </c>
    </row>
    <row r="11" spans="1:6">
      <c r="A11" s="2087"/>
      <c r="B11" s="2173" t="s">
        <v>10683</v>
      </c>
      <c r="C11" s="2174"/>
      <c r="D11" s="2175"/>
      <c r="E11" s="202"/>
      <c r="F11" s="65"/>
    </row>
    <row r="12" spans="1:6" ht="47.25">
      <c r="A12" s="2087">
        <v>6</v>
      </c>
      <c r="B12" s="65" t="s">
        <v>5</v>
      </c>
      <c r="C12" s="65" t="s">
        <v>10397</v>
      </c>
      <c r="D12" s="65" t="s">
        <v>10398</v>
      </c>
      <c r="E12" s="202">
        <v>1000000</v>
      </c>
      <c r="F12" s="65" t="s">
        <v>10399</v>
      </c>
    </row>
    <row r="13" spans="1:6" ht="52.5" customHeight="1">
      <c r="A13" s="2087">
        <v>7</v>
      </c>
      <c r="B13" s="65" t="s">
        <v>1426</v>
      </c>
      <c r="C13" s="65" t="s">
        <v>10400</v>
      </c>
      <c r="D13" s="65" t="s">
        <v>10686</v>
      </c>
      <c r="E13" s="202">
        <v>700000.27</v>
      </c>
      <c r="F13" s="65" t="s">
        <v>466</v>
      </c>
    </row>
    <row r="14" spans="1:6" ht="47.25">
      <c r="A14" s="2087">
        <v>8</v>
      </c>
      <c r="B14" s="65" t="s">
        <v>1496</v>
      </c>
      <c r="C14" s="65" t="s">
        <v>10401</v>
      </c>
      <c r="D14" s="65" t="s">
        <v>10402</v>
      </c>
      <c r="E14" s="202">
        <v>1300000.27</v>
      </c>
      <c r="F14" s="65" t="s">
        <v>466</v>
      </c>
    </row>
    <row r="15" spans="1:6">
      <c r="A15" s="2087"/>
      <c r="B15" s="2171" t="s">
        <v>593</v>
      </c>
      <c r="C15" s="2257"/>
      <c r="D15" s="65"/>
      <c r="E15" s="202"/>
      <c r="F15" s="65"/>
    </row>
    <row r="16" spans="1:6" ht="47.25">
      <c r="A16" s="2087">
        <v>9</v>
      </c>
      <c r="B16" s="65" t="s">
        <v>39</v>
      </c>
      <c r="C16" s="65" t="s">
        <v>10403</v>
      </c>
      <c r="D16" s="65" t="s">
        <v>4588</v>
      </c>
      <c r="E16" s="202">
        <v>11260218.880000001</v>
      </c>
      <c r="F16" s="65" t="s">
        <v>466</v>
      </c>
    </row>
    <row r="17" spans="1:6" ht="31.5">
      <c r="A17" s="2087">
        <v>10</v>
      </c>
      <c r="B17" s="65" t="s">
        <v>10404</v>
      </c>
      <c r="C17" s="65" t="s">
        <v>10405</v>
      </c>
      <c r="D17" s="65" t="s">
        <v>4588</v>
      </c>
      <c r="E17" s="202">
        <v>1000000</v>
      </c>
      <c r="F17" s="65" t="s">
        <v>466</v>
      </c>
    </row>
    <row r="18" spans="1:6" ht="47.25">
      <c r="A18" s="2087">
        <v>11</v>
      </c>
      <c r="B18" s="65" t="s">
        <v>596</v>
      </c>
      <c r="C18" s="65" t="s">
        <v>10406</v>
      </c>
      <c r="D18" s="65" t="s">
        <v>4588</v>
      </c>
      <c r="E18" s="202">
        <v>15000000</v>
      </c>
      <c r="F18" s="65" t="s">
        <v>466</v>
      </c>
    </row>
    <row r="19" spans="1:6">
      <c r="A19" s="2087"/>
      <c r="B19" s="2171" t="s">
        <v>143</v>
      </c>
      <c r="C19" s="2257"/>
      <c r="D19" s="65"/>
      <c r="E19" s="202"/>
      <c r="F19" s="65"/>
    </row>
    <row r="20" spans="1:6" ht="63">
      <c r="A20" s="2087">
        <v>12</v>
      </c>
      <c r="B20" s="65" t="s">
        <v>195</v>
      </c>
      <c r="C20" s="65" t="s">
        <v>10407</v>
      </c>
      <c r="D20" s="65" t="s">
        <v>196</v>
      </c>
      <c r="E20" s="202">
        <v>5738993.4500000002</v>
      </c>
      <c r="F20" s="65" t="s">
        <v>466</v>
      </c>
    </row>
    <row r="21" spans="1:6">
      <c r="A21" s="2087"/>
      <c r="B21" s="62" t="s">
        <v>15</v>
      </c>
      <c r="C21" s="65"/>
      <c r="D21" s="65"/>
      <c r="E21" s="579">
        <f>SUM(E6:E20)</f>
        <v>42541665.400000006</v>
      </c>
      <c r="F21" s="65"/>
    </row>
    <row r="22" spans="1:6" ht="82.5" customHeight="1">
      <c r="A22" s="2183" t="s">
        <v>3682</v>
      </c>
      <c r="B22" s="2184"/>
      <c r="C22" s="2185"/>
      <c r="D22" s="2143" t="s">
        <v>172</v>
      </c>
      <c r="E22" s="2143"/>
      <c r="F22" s="2143"/>
    </row>
    <row r="23" spans="1:6">
      <c r="A23" s="2087"/>
      <c r="B23" s="65"/>
      <c r="C23" s="65"/>
      <c r="D23" s="65"/>
      <c r="E23" s="534"/>
      <c r="F23" s="65"/>
    </row>
    <row r="24" spans="1:6">
      <c r="A24" s="2087"/>
      <c r="B24" s="65"/>
      <c r="C24" s="65"/>
      <c r="D24" s="65"/>
      <c r="E24" s="534"/>
      <c r="F24" s="65"/>
    </row>
    <row r="25" spans="1:6">
      <c r="A25" s="2087"/>
      <c r="B25" s="65"/>
      <c r="C25" s="65"/>
      <c r="D25" s="65"/>
      <c r="E25" s="534"/>
      <c r="F25" s="65"/>
    </row>
    <row r="26" spans="1:6">
      <c r="A26" s="2087"/>
      <c r="B26" s="65"/>
      <c r="C26" s="65"/>
      <c r="D26" s="65"/>
      <c r="E26" s="534"/>
      <c r="F26" s="65"/>
    </row>
    <row r="27" spans="1:6">
      <c r="A27" s="2087"/>
      <c r="B27" s="65"/>
      <c r="C27" s="65"/>
      <c r="D27" s="65"/>
      <c r="E27" s="534"/>
      <c r="F27" s="65"/>
    </row>
    <row r="28" spans="1:6">
      <c r="A28" s="2087"/>
      <c r="B28" s="65"/>
      <c r="C28" s="65"/>
      <c r="D28" s="65"/>
      <c r="E28" s="534"/>
      <c r="F28" s="65"/>
    </row>
    <row r="29" spans="1:6">
      <c r="A29" s="2087"/>
      <c r="B29" s="65"/>
      <c r="C29" s="65"/>
      <c r="D29" s="65"/>
      <c r="E29" s="534"/>
      <c r="F29" s="65"/>
    </row>
    <row r="30" spans="1:6">
      <c r="A30" s="2087"/>
      <c r="B30" s="65"/>
      <c r="C30" s="65"/>
      <c r="D30" s="65"/>
      <c r="E30" s="534"/>
      <c r="F30" s="65"/>
    </row>
    <row r="31" spans="1:6">
      <c r="A31" s="2261" t="s">
        <v>133</v>
      </c>
      <c r="B31" s="2262"/>
      <c r="C31" s="2262"/>
      <c r="D31" s="2262"/>
      <c r="E31" s="2262"/>
      <c r="F31" s="2263"/>
    </row>
    <row r="32" spans="1:6">
      <c r="A32" s="2261" t="s">
        <v>10388</v>
      </c>
      <c r="B32" s="2262"/>
      <c r="C32" s="2262"/>
      <c r="D32" s="2262"/>
      <c r="E32" s="2262"/>
      <c r="F32" s="2263"/>
    </row>
    <row r="33" spans="1:6">
      <c r="A33" s="2261" t="s">
        <v>6436</v>
      </c>
      <c r="B33" s="2262"/>
      <c r="C33" s="2262"/>
      <c r="D33" s="2262"/>
      <c r="E33" s="2262"/>
      <c r="F33" s="2263"/>
    </row>
    <row r="34" spans="1:6" ht="17.25" customHeight="1">
      <c r="A34" s="2088" t="s">
        <v>134</v>
      </c>
      <c r="B34" s="2089" t="s">
        <v>135</v>
      </c>
      <c r="C34" s="2089" t="s">
        <v>0</v>
      </c>
      <c r="D34" s="2089" t="s">
        <v>136</v>
      </c>
      <c r="E34" s="2090" t="s">
        <v>1300</v>
      </c>
      <c r="F34" s="2089" t="s">
        <v>138</v>
      </c>
    </row>
    <row r="35" spans="1:6">
      <c r="A35" s="2091"/>
      <c r="B35" s="2265" t="s">
        <v>930</v>
      </c>
      <c r="C35" s="2266"/>
      <c r="D35" s="2092"/>
      <c r="E35" s="2093"/>
      <c r="F35" s="2092"/>
    </row>
    <row r="36" spans="1:6" ht="31.5">
      <c r="A36" s="2091">
        <v>1</v>
      </c>
      <c r="B36" s="2092" t="s">
        <v>10408</v>
      </c>
      <c r="C36" s="2092" t="s">
        <v>10409</v>
      </c>
      <c r="D36" s="2092" t="s">
        <v>11736</v>
      </c>
      <c r="E36" s="2093">
        <v>50000</v>
      </c>
      <c r="F36" s="2092" t="s">
        <v>4</v>
      </c>
    </row>
    <row r="37" spans="1:6" ht="31.5">
      <c r="A37" s="2091">
        <v>2</v>
      </c>
      <c r="B37" s="2092" t="s">
        <v>10410</v>
      </c>
      <c r="C37" s="2092" t="s">
        <v>10411</v>
      </c>
      <c r="D37" s="2092" t="s">
        <v>11736</v>
      </c>
      <c r="E37" s="2093">
        <v>50000</v>
      </c>
      <c r="F37" s="2092" t="s">
        <v>4</v>
      </c>
    </row>
    <row r="38" spans="1:6" ht="31.5">
      <c r="A38" s="2091">
        <v>3</v>
      </c>
      <c r="B38" s="2092" t="s">
        <v>10412</v>
      </c>
      <c r="C38" s="2092" t="s">
        <v>10413</v>
      </c>
      <c r="D38" s="2092" t="s">
        <v>11736</v>
      </c>
      <c r="E38" s="2093">
        <v>50000</v>
      </c>
      <c r="F38" s="2092" t="s">
        <v>4</v>
      </c>
    </row>
    <row r="39" spans="1:6" ht="31.5">
      <c r="A39" s="2091">
        <v>4</v>
      </c>
      <c r="B39" s="2092" t="s">
        <v>10414</v>
      </c>
      <c r="C39" s="2092" t="s">
        <v>10415</v>
      </c>
      <c r="D39" s="2092" t="s">
        <v>11736</v>
      </c>
      <c r="E39" s="2093">
        <v>50000</v>
      </c>
      <c r="F39" s="2092" t="s">
        <v>4</v>
      </c>
    </row>
    <row r="40" spans="1:6" ht="31.5">
      <c r="A40" s="2091">
        <v>5</v>
      </c>
      <c r="B40" s="2092" t="s">
        <v>10416</v>
      </c>
      <c r="C40" s="2092" t="s">
        <v>10417</v>
      </c>
      <c r="D40" s="2092" t="s">
        <v>11736</v>
      </c>
      <c r="E40" s="2093">
        <v>50000</v>
      </c>
      <c r="F40" s="2092" t="s">
        <v>4</v>
      </c>
    </row>
    <row r="41" spans="1:6" ht="31.5">
      <c r="A41" s="2091">
        <v>6</v>
      </c>
      <c r="B41" s="2092" t="s">
        <v>10418</v>
      </c>
      <c r="C41" s="2092" t="s">
        <v>10419</v>
      </c>
      <c r="D41" s="2092" t="s">
        <v>11736</v>
      </c>
      <c r="E41" s="2093">
        <v>50000</v>
      </c>
      <c r="F41" s="2092" t="s">
        <v>4</v>
      </c>
    </row>
    <row r="42" spans="1:6" ht="31.5">
      <c r="A42" s="2091">
        <v>7</v>
      </c>
      <c r="B42" s="2092" t="s">
        <v>10420</v>
      </c>
      <c r="C42" s="2092" t="s">
        <v>10421</v>
      </c>
      <c r="D42" s="2092" t="s">
        <v>11736</v>
      </c>
      <c r="E42" s="2093">
        <v>50000</v>
      </c>
      <c r="F42" s="2092" t="s">
        <v>4</v>
      </c>
    </row>
    <row r="43" spans="1:6" ht="31.5">
      <c r="A43" s="2091">
        <v>8</v>
      </c>
      <c r="B43" s="2092" t="s">
        <v>10422</v>
      </c>
      <c r="C43" s="2092" t="s">
        <v>10423</v>
      </c>
      <c r="D43" s="2092" t="s">
        <v>11736</v>
      </c>
      <c r="E43" s="2093">
        <v>50000</v>
      </c>
      <c r="F43" s="2092" t="s">
        <v>4</v>
      </c>
    </row>
    <row r="44" spans="1:6" ht="31.5">
      <c r="A44" s="2091">
        <v>9</v>
      </c>
      <c r="B44" s="2092" t="s">
        <v>10424</v>
      </c>
      <c r="C44" s="2092" t="s">
        <v>10425</v>
      </c>
      <c r="D44" s="2092" t="s">
        <v>11736</v>
      </c>
      <c r="E44" s="2093">
        <v>50000</v>
      </c>
      <c r="F44" s="2092" t="s">
        <v>4</v>
      </c>
    </row>
    <row r="45" spans="1:6" ht="47.25">
      <c r="A45" s="2091">
        <v>10</v>
      </c>
      <c r="B45" s="2092" t="s">
        <v>10426</v>
      </c>
      <c r="C45" s="2092" t="s">
        <v>10427</v>
      </c>
      <c r="D45" s="2092" t="s">
        <v>11736</v>
      </c>
      <c r="E45" s="2093">
        <v>50000</v>
      </c>
      <c r="F45" s="2092" t="s">
        <v>4</v>
      </c>
    </row>
    <row r="46" spans="1:6" ht="47.25">
      <c r="A46" s="2091">
        <v>11</v>
      </c>
      <c r="B46" s="2092" t="s">
        <v>14993</v>
      </c>
      <c r="C46" s="2092" t="s">
        <v>10428</v>
      </c>
      <c r="D46" s="2092" t="s">
        <v>11736</v>
      </c>
      <c r="E46" s="2093">
        <v>50000</v>
      </c>
      <c r="F46" s="2092" t="s">
        <v>4</v>
      </c>
    </row>
    <row r="47" spans="1:6" ht="31.5">
      <c r="A47" s="2091">
        <v>12</v>
      </c>
      <c r="B47" s="2092" t="s">
        <v>10429</v>
      </c>
      <c r="C47" s="2092" t="s">
        <v>10430</v>
      </c>
      <c r="D47" s="2092" t="s">
        <v>11736</v>
      </c>
      <c r="E47" s="2093">
        <v>50000</v>
      </c>
      <c r="F47" s="2092" t="s">
        <v>4</v>
      </c>
    </row>
    <row r="48" spans="1:6" ht="31.5">
      <c r="A48" s="2091">
        <v>13</v>
      </c>
      <c r="B48" s="2092" t="s">
        <v>10431</v>
      </c>
      <c r="C48" s="2092" t="s">
        <v>10432</v>
      </c>
      <c r="D48" s="2092" t="s">
        <v>11736</v>
      </c>
      <c r="E48" s="2093">
        <v>50000</v>
      </c>
      <c r="F48" s="2092" t="s">
        <v>4</v>
      </c>
    </row>
    <row r="49" spans="1:6" ht="31.5">
      <c r="A49" s="2091">
        <v>14</v>
      </c>
      <c r="B49" s="2092" t="s">
        <v>10433</v>
      </c>
      <c r="C49" s="2092" t="s">
        <v>10434</v>
      </c>
      <c r="D49" s="2092" t="s">
        <v>11736</v>
      </c>
      <c r="E49" s="2093">
        <v>50000</v>
      </c>
      <c r="F49" s="2092" t="s">
        <v>4</v>
      </c>
    </row>
    <row r="50" spans="1:6" ht="31.5">
      <c r="A50" s="2091">
        <v>15</v>
      </c>
      <c r="B50" s="2092" t="s">
        <v>10435</v>
      </c>
      <c r="C50" s="2092" t="s">
        <v>10436</v>
      </c>
      <c r="D50" s="2092" t="s">
        <v>11736</v>
      </c>
      <c r="E50" s="2093">
        <v>50000</v>
      </c>
      <c r="F50" s="2092" t="s">
        <v>4</v>
      </c>
    </row>
    <row r="51" spans="1:6" ht="31.5">
      <c r="A51" s="2091">
        <v>16</v>
      </c>
      <c r="B51" s="2092" t="s">
        <v>10437</v>
      </c>
      <c r="C51" s="2092" t="s">
        <v>10438</v>
      </c>
      <c r="D51" s="2092" t="s">
        <v>11736</v>
      </c>
      <c r="E51" s="2093">
        <v>50000</v>
      </c>
      <c r="F51" s="2092" t="s">
        <v>4</v>
      </c>
    </row>
    <row r="52" spans="1:6" ht="31.5">
      <c r="A52" s="2091">
        <v>17</v>
      </c>
      <c r="B52" s="2092" t="s">
        <v>10439</v>
      </c>
      <c r="C52" s="2092" t="s">
        <v>10440</v>
      </c>
      <c r="D52" s="2092" t="s">
        <v>11736</v>
      </c>
      <c r="E52" s="2093">
        <v>50000</v>
      </c>
      <c r="F52" s="2092" t="s">
        <v>4</v>
      </c>
    </row>
    <row r="53" spans="1:6" ht="31.5">
      <c r="A53" s="2091">
        <v>18</v>
      </c>
      <c r="B53" s="2092" t="s">
        <v>10441</v>
      </c>
      <c r="C53" s="2092" t="s">
        <v>10442</v>
      </c>
      <c r="D53" s="2092" t="s">
        <v>11736</v>
      </c>
      <c r="E53" s="2093">
        <v>50000</v>
      </c>
      <c r="F53" s="2092" t="s">
        <v>4</v>
      </c>
    </row>
    <row r="54" spans="1:6" ht="31.5">
      <c r="A54" s="2091">
        <v>19</v>
      </c>
      <c r="B54" s="2092" t="s">
        <v>10443</v>
      </c>
      <c r="C54" s="2092" t="s">
        <v>10444</v>
      </c>
      <c r="D54" s="2092" t="s">
        <v>11736</v>
      </c>
      <c r="E54" s="2093">
        <v>50000</v>
      </c>
      <c r="F54" s="2092" t="s">
        <v>4</v>
      </c>
    </row>
    <row r="55" spans="1:6" ht="31.5">
      <c r="A55" s="2091">
        <v>20</v>
      </c>
      <c r="B55" s="2092" t="s">
        <v>233</v>
      </c>
      <c r="C55" s="2092" t="s">
        <v>10445</v>
      </c>
      <c r="D55" s="2092" t="s">
        <v>11736</v>
      </c>
      <c r="E55" s="2093">
        <v>50000</v>
      </c>
      <c r="F55" s="2092" t="s">
        <v>4</v>
      </c>
    </row>
    <row r="56" spans="1:6">
      <c r="A56" s="2091"/>
      <c r="B56" s="2265" t="s">
        <v>555</v>
      </c>
      <c r="C56" s="2266"/>
      <c r="D56" s="2092"/>
      <c r="E56" s="2093"/>
      <c r="F56" s="2092"/>
    </row>
    <row r="57" spans="1:6" ht="78.75">
      <c r="A57" s="2091">
        <v>21</v>
      </c>
      <c r="B57" s="2092" t="s">
        <v>10446</v>
      </c>
      <c r="C57" s="2092" t="s">
        <v>10447</v>
      </c>
      <c r="D57" s="2092" t="s">
        <v>10448</v>
      </c>
      <c r="E57" s="2093">
        <v>1500000.12</v>
      </c>
      <c r="F57" s="2092" t="s">
        <v>466</v>
      </c>
    </row>
    <row r="58" spans="1:6">
      <c r="A58" s="2091"/>
      <c r="B58" s="2265" t="s">
        <v>10449</v>
      </c>
      <c r="C58" s="2266"/>
      <c r="D58" s="2092"/>
      <c r="E58" s="2093"/>
      <c r="F58" s="2092"/>
    </row>
    <row r="59" spans="1:6" ht="63">
      <c r="A59" s="2091">
        <v>22</v>
      </c>
      <c r="B59" s="2092" t="s">
        <v>10450</v>
      </c>
      <c r="C59" s="2092" t="s">
        <v>10451</v>
      </c>
      <c r="D59" s="2092" t="s">
        <v>44175</v>
      </c>
      <c r="E59" s="2093">
        <v>300000</v>
      </c>
      <c r="F59" s="2092" t="s">
        <v>466</v>
      </c>
    </row>
    <row r="60" spans="1:6" ht="63">
      <c r="A60" s="2091">
        <v>23</v>
      </c>
      <c r="B60" s="2092" t="s">
        <v>10452</v>
      </c>
      <c r="C60" s="2092" t="s">
        <v>10453</v>
      </c>
      <c r="D60" s="2092" t="s">
        <v>44175</v>
      </c>
      <c r="E60" s="2093">
        <v>300000</v>
      </c>
      <c r="F60" s="2092" t="s">
        <v>466</v>
      </c>
    </row>
    <row r="61" spans="1:6" ht="63">
      <c r="A61" s="2091">
        <v>24</v>
      </c>
      <c r="B61" s="2092" t="s">
        <v>10454</v>
      </c>
      <c r="C61" s="2092" t="s">
        <v>10455</v>
      </c>
      <c r="D61" s="2092" t="s">
        <v>44175</v>
      </c>
      <c r="E61" s="2093">
        <v>300000</v>
      </c>
      <c r="F61" s="2092" t="s">
        <v>466</v>
      </c>
    </row>
    <row r="62" spans="1:6" ht="47.25">
      <c r="A62" s="2091">
        <v>25</v>
      </c>
      <c r="B62" s="2092" t="s">
        <v>845</v>
      </c>
      <c r="C62" s="2092" t="s">
        <v>10456</v>
      </c>
      <c r="D62" s="2092" t="s">
        <v>44176</v>
      </c>
      <c r="E62" s="2093">
        <v>100000</v>
      </c>
      <c r="F62" s="2092" t="s">
        <v>466</v>
      </c>
    </row>
    <row r="63" spans="1:6" ht="47.25">
      <c r="A63" s="2091">
        <v>26</v>
      </c>
      <c r="B63" s="2092" t="s">
        <v>10457</v>
      </c>
      <c r="C63" s="2092" t="s">
        <v>10458</v>
      </c>
      <c r="D63" s="2092" t="s">
        <v>44176</v>
      </c>
      <c r="E63" s="2093">
        <v>100000</v>
      </c>
      <c r="F63" s="2092" t="s">
        <v>466</v>
      </c>
    </row>
    <row r="64" spans="1:6" ht="63">
      <c r="A64" s="2091">
        <v>27</v>
      </c>
      <c r="B64" s="2092" t="s">
        <v>10459</v>
      </c>
      <c r="C64" s="2092" t="s">
        <v>10460</v>
      </c>
      <c r="D64" s="2092" t="s">
        <v>44177</v>
      </c>
      <c r="E64" s="2093">
        <v>400000</v>
      </c>
      <c r="F64" s="2092" t="s">
        <v>466</v>
      </c>
    </row>
    <row r="65" spans="1:6" ht="63">
      <c r="A65" s="2091">
        <v>28</v>
      </c>
      <c r="B65" s="2092" t="s">
        <v>10461</v>
      </c>
      <c r="C65" s="2092" t="s">
        <v>10462</v>
      </c>
      <c r="D65" s="2092" t="s">
        <v>44177</v>
      </c>
      <c r="E65" s="2093">
        <v>200000</v>
      </c>
      <c r="F65" s="2092" t="s">
        <v>466</v>
      </c>
    </row>
    <row r="66" spans="1:6" ht="47.25">
      <c r="A66" s="2091">
        <v>29</v>
      </c>
      <c r="B66" s="2092" t="s">
        <v>10463</v>
      </c>
      <c r="C66" s="2092" t="s">
        <v>10464</v>
      </c>
      <c r="D66" s="2092" t="s">
        <v>44190</v>
      </c>
      <c r="E66" s="2093">
        <v>100000</v>
      </c>
      <c r="F66" s="2092" t="s">
        <v>466</v>
      </c>
    </row>
    <row r="67" spans="1:6" ht="47.25">
      <c r="A67" s="2091">
        <v>30</v>
      </c>
      <c r="B67" s="2092" t="s">
        <v>10465</v>
      </c>
      <c r="C67" s="2092" t="s">
        <v>10466</v>
      </c>
      <c r="D67" s="2092" t="s">
        <v>44191</v>
      </c>
      <c r="E67" s="2093">
        <v>200000</v>
      </c>
      <c r="F67" s="2092" t="s">
        <v>466</v>
      </c>
    </row>
    <row r="68" spans="1:6" ht="78.75">
      <c r="A68" s="2091">
        <v>31</v>
      </c>
      <c r="B68" s="2092" t="s">
        <v>10467</v>
      </c>
      <c r="C68" s="2092" t="s">
        <v>10468</v>
      </c>
      <c r="D68" s="2092" t="s">
        <v>44178</v>
      </c>
      <c r="E68" s="2093">
        <v>300000</v>
      </c>
      <c r="F68" s="2092" t="s">
        <v>466</v>
      </c>
    </row>
    <row r="69" spans="1:6" ht="63">
      <c r="A69" s="2091">
        <v>32</v>
      </c>
      <c r="B69" s="2092" t="s">
        <v>10469</v>
      </c>
      <c r="C69" s="2092" t="s">
        <v>10470</v>
      </c>
      <c r="D69" s="2092" t="s">
        <v>44192</v>
      </c>
      <c r="E69" s="2093">
        <v>200000</v>
      </c>
      <c r="F69" s="2092" t="s">
        <v>466</v>
      </c>
    </row>
    <row r="70" spans="1:6" ht="78.75">
      <c r="A70" s="2091">
        <v>33</v>
      </c>
      <c r="B70" s="2092" t="s">
        <v>10420</v>
      </c>
      <c r="C70" s="2092" t="s">
        <v>10471</v>
      </c>
      <c r="D70" s="2092" t="s">
        <v>44193</v>
      </c>
      <c r="E70" s="2093">
        <v>300000</v>
      </c>
      <c r="F70" s="2092" t="s">
        <v>466</v>
      </c>
    </row>
    <row r="71" spans="1:6" ht="47.25">
      <c r="A71" s="2091">
        <v>34</v>
      </c>
      <c r="B71" s="2092" t="s">
        <v>10472</v>
      </c>
      <c r="C71" s="2092" t="s">
        <v>10473</v>
      </c>
      <c r="D71" s="2092" t="s">
        <v>44194</v>
      </c>
      <c r="E71" s="2093">
        <v>300000</v>
      </c>
      <c r="F71" s="2092" t="s">
        <v>466</v>
      </c>
    </row>
    <row r="72" spans="1:6" ht="78.75">
      <c r="A72" s="2091">
        <v>35</v>
      </c>
      <c r="B72" s="2092" t="s">
        <v>10474</v>
      </c>
      <c r="C72" s="2092" t="s">
        <v>10475</v>
      </c>
      <c r="D72" s="2092" t="s">
        <v>44195</v>
      </c>
      <c r="E72" s="2093">
        <v>300000</v>
      </c>
      <c r="F72" s="2092" t="s">
        <v>466</v>
      </c>
    </row>
    <row r="73" spans="1:6" ht="78.75">
      <c r="A73" s="2091">
        <v>36</v>
      </c>
      <c r="B73" s="2092" t="s">
        <v>10476</v>
      </c>
      <c r="C73" s="2092" t="s">
        <v>10477</v>
      </c>
      <c r="D73" s="2092" t="s">
        <v>44196</v>
      </c>
      <c r="E73" s="2093">
        <v>1000000</v>
      </c>
      <c r="F73" s="2092" t="s">
        <v>4</v>
      </c>
    </row>
    <row r="74" spans="1:6" ht="78.75">
      <c r="A74" s="2091">
        <v>37</v>
      </c>
      <c r="B74" s="2092" t="s">
        <v>10478</v>
      </c>
      <c r="C74" s="2092" t="s">
        <v>10479</v>
      </c>
      <c r="D74" s="2092" t="s">
        <v>44197</v>
      </c>
      <c r="E74" s="2093">
        <v>3000000</v>
      </c>
      <c r="F74" s="2092" t="s">
        <v>4</v>
      </c>
    </row>
    <row r="75" spans="1:6" ht="63">
      <c r="A75" s="2091">
        <v>38</v>
      </c>
      <c r="B75" s="2092" t="s">
        <v>10433</v>
      </c>
      <c r="C75" s="2092" t="s">
        <v>10480</v>
      </c>
      <c r="D75" s="2092" t="s">
        <v>44198</v>
      </c>
      <c r="E75" s="2093">
        <v>500000</v>
      </c>
      <c r="F75" s="2092" t="s">
        <v>4</v>
      </c>
    </row>
    <row r="76" spans="1:6">
      <c r="A76" s="2091"/>
      <c r="B76" s="2265" t="s">
        <v>1353</v>
      </c>
      <c r="C76" s="2266"/>
      <c r="D76" s="2092"/>
      <c r="E76" s="2093"/>
      <c r="F76" s="2092"/>
    </row>
    <row r="77" spans="1:6" ht="78.75">
      <c r="A77" s="2091">
        <v>39</v>
      </c>
      <c r="B77" s="2092" t="s">
        <v>10481</v>
      </c>
      <c r="C77" s="2092" t="s">
        <v>10482</v>
      </c>
      <c r="D77" s="2092" t="s">
        <v>44199</v>
      </c>
      <c r="E77" s="2093">
        <v>300000</v>
      </c>
      <c r="F77" s="2092" t="s">
        <v>466</v>
      </c>
    </row>
    <row r="78" spans="1:6" ht="78.75">
      <c r="A78" s="2091">
        <v>40</v>
      </c>
      <c r="B78" s="2092" t="s">
        <v>908</v>
      </c>
      <c r="C78" s="2092" t="s">
        <v>10483</v>
      </c>
      <c r="D78" s="2092" t="s">
        <v>44200</v>
      </c>
      <c r="E78" s="2093">
        <v>500000</v>
      </c>
      <c r="F78" s="2092" t="s">
        <v>466</v>
      </c>
    </row>
    <row r="79" spans="1:6" ht="78.75">
      <c r="A79" s="2091">
        <v>41</v>
      </c>
      <c r="B79" s="2092" t="s">
        <v>10484</v>
      </c>
      <c r="C79" s="2092" t="s">
        <v>10485</v>
      </c>
      <c r="D79" s="2092" t="s">
        <v>44201</v>
      </c>
      <c r="E79" s="2093">
        <v>1900000</v>
      </c>
      <c r="F79" s="2092" t="s">
        <v>466</v>
      </c>
    </row>
    <row r="80" spans="1:6" ht="63">
      <c r="A80" s="2091">
        <v>42</v>
      </c>
      <c r="B80" s="2092" t="s">
        <v>10486</v>
      </c>
      <c r="C80" s="2092" t="s">
        <v>10487</v>
      </c>
      <c r="D80" s="2092" t="s">
        <v>44202</v>
      </c>
      <c r="E80" s="2093">
        <v>1800000</v>
      </c>
      <c r="F80" s="2092" t="s">
        <v>466</v>
      </c>
    </row>
    <row r="81" spans="1:6" ht="63">
      <c r="A81" s="2091">
        <v>43</v>
      </c>
      <c r="B81" s="2092" t="s">
        <v>10488</v>
      </c>
      <c r="C81" s="2092" t="s">
        <v>10489</v>
      </c>
      <c r="D81" s="2092" t="s">
        <v>44203</v>
      </c>
      <c r="E81" s="2093">
        <v>2000000</v>
      </c>
      <c r="F81" s="2092" t="s">
        <v>466</v>
      </c>
    </row>
    <row r="82" spans="1:6" ht="63">
      <c r="A82" s="2091">
        <v>44</v>
      </c>
      <c r="B82" s="2092" t="s">
        <v>14994</v>
      </c>
      <c r="C82" s="2092" t="s">
        <v>10490</v>
      </c>
      <c r="D82" s="2092" t="s">
        <v>44204</v>
      </c>
      <c r="E82" s="2093">
        <v>1000000</v>
      </c>
      <c r="F82" s="2092" t="s">
        <v>466</v>
      </c>
    </row>
    <row r="83" spans="1:6" ht="78.75">
      <c r="A83" s="2091">
        <v>45</v>
      </c>
      <c r="B83" s="2092" t="s">
        <v>14995</v>
      </c>
      <c r="C83" s="2092" t="s">
        <v>10491</v>
      </c>
      <c r="D83" s="2092" t="s">
        <v>44205</v>
      </c>
      <c r="E83" s="2093">
        <v>700000</v>
      </c>
      <c r="F83" s="2092" t="s">
        <v>466</v>
      </c>
    </row>
    <row r="84" spans="1:6" ht="63">
      <c r="A84" s="2091">
        <v>46</v>
      </c>
      <c r="B84" s="2092" t="s">
        <v>10492</v>
      </c>
      <c r="C84" s="2092" t="s">
        <v>10493</v>
      </c>
      <c r="D84" s="2092" t="s">
        <v>44206</v>
      </c>
      <c r="E84" s="2093">
        <v>750000</v>
      </c>
      <c r="F84" s="2092" t="s">
        <v>466</v>
      </c>
    </row>
    <row r="85" spans="1:6" ht="47.25">
      <c r="A85" s="2091">
        <v>47</v>
      </c>
      <c r="B85" s="2092" t="s">
        <v>10494</v>
      </c>
      <c r="C85" s="2092" t="s">
        <v>10495</v>
      </c>
      <c r="D85" s="2092" t="s">
        <v>44207</v>
      </c>
      <c r="E85" s="2093">
        <v>100000</v>
      </c>
      <c r="F85" s="2092" t="s">
        <v>466</v>
      </c>
    </row>
    <row r="86" spans="1:6" ht="78.75">
      <c r="A86" s="2091">
        <v>48</v>
      </c>
      <c r="B86" s="2092" t="s">
        <v>10496</v>
      </c>
      <c r="C86" s="2092" t="s">
        <v>10497</v>
      </c>
      <c r="D86" s="2092" t="s">
        <v>44208</v>
      </c>
      <c r="E86" s="2093">
        <v>400000</v>
      </c>
      <c r="F86" s="2092" t="s">
        <v>466</v>
      </c>
    </row>
    <row r="87" spans="1:6" ht="94.5">
      <c r="A87" s="2091">
        <v>49</v>
      </c>
      <c r="B87" s="2092" t="s">
        <v>10498</v>
      </c>
      <c r="C87" s="2092" t="s">
        <v>10499</v>
      </c>
      <c r="D87" s="2092" t="s">
        <v>44209</v>
      </c>
      <c r="E87" s="2093">
        <v>500000</v>
      </c>
      <c r="F87" s="2092" t="s">
        <v>466</v>
      </c>
    </row>
    <row r="88" spans="1:6" ht="47.25">
      <c r="A88" s="2091">
        <v>50</v>
      </c>
      <c r="B88" s="2092" t="s">
        <v>10500</v>
      </c>
      <c r="C88" s="2092" t="s">
        <v>10501</v>
      </c>
      <c r="D88" s="2092" t="s">
        <v>44210</v>
      </c>
      <c r="E88" s="2093">
        <v>200000</v>
      </c>
      <c r="F88" s="2092" t="s">
        <v>466</v>
      </c>
    </row>
    <row r="89" spans="1:6" ht="47.25">
      <c r="A89" s="2091">
        <v>51</v>
      </c>
      <c r="B89" s="2092" t="s">
        <v>10502</v>
      </c>
      <c r="C89" s="2092" t="s">
        <v>10503</v>
      </c>
      <c r="D89" s="2092" t="s">
        <v>27976</v>
      </c>
      <c r="E89" s="2093">
        <v>7500000</v>
      </c>
      <c r="F89" s="2092" t="s">
        <v>4</v>
      </c>
    </row>
    <row r="90" spans="1:6" ht="47.25">
      <c r="A90" s="2091">
        <v>52</v>
      </c>
      <c r="B90" s="2092" t="s">
        <v>10504</v>
      </c>
      <c r="C90" s="2092" t="s">
        <v>10505</v>
      </c>
      <c r="D90" s="2092" t="s">
        <v>44211</v>
      </c>
      <c r="E90" s="2093">
        <v>1500000</v>
      </c>
      <c r="F90" s="2092" t="s">
        <v>4</v>
      </c>
    </row>
    <row r="91" spans="1:6" ht="47.25">
      <c r="A91" s="2091">
        <v>53</v>
      </c>
      <c r="B91" s="2092" t="s">
        <v>10506</v>
      </c>
      <c r="C91" s="2092" t="s">
        <v>10507</v>
      </c>
      <c r="D91" s="2092" t="s">
        <v>44212</v>
      </c>
      <c r="E91" s="2093">
        <v>1000000</v>
      </c>
      <c r="F91" s="2092" t="s">
        <v>4</v>
      </c>
    </row>
    <row r="92" spans="1:6" ht="47.25">
      <c r="A92" s="2091">
        <v>54</v>
      </c>
      <c r="B92" s="2092" t="s">
        <v>10508</v>
      </c>
      <c r="C92" s="2092" t="s">
        <v>10509</v>
      </c>
      <c r="D92" s="2092" t="s">
        <v>44211</v>
      </c>
      <c r="E92" s="2093">
        <v>1500000</v>
      </c>
      <c r="F92" s="2092" t="s">
        <v>4</v>
      </c>
    </row>
    <row r="93" spans="1:6" ht="47.25">
      <c r="A93" s="2091">
        <v>55</v>
      </c>
      <c r="B93" s="2092" t="s">
        <v>10426</v>
      </c>
      <c r="C93" s="2092" t="s">
        <v>10510</v>
      </c>
      <c r="D93" s="2092" t="s">
        <v>44213</v>
      </c>
      <c r="E93" s="2093">
        <v>1000000</v>
      </c>
      <c r="F93" s="2092" t="s">
        <v>4</v>
      </c>
    </row>
    <row r="94" spans="1:6" ht="47.25">
      <c r="A94" s="2091">
        <v>56</v>
      </c>
      <c r="B94" s="2092" t="s">
        <v>10511</v>
      </c>
      <c r="C94" s="2092" t="s">
        <v>10512</v>
      </c>
      <c r="D94" s="2092" t="s">
        <v>44213</v>
      </c>
      <c r="E94" s="2093">
        <v>1000000</v>
      </c>
      <c r="F94" s="2092" t="s">
        <v>4</v>
      </c>
    </row>
    <row r="95" spans="1:6" ht="63">
      <c r="A95" s="2091">
        <v>57</v>
      </c>
      <c r="B95" s="2092" t="s">
        <v>10513</v>
      </c>
      <c r="C95" s="2092" t="s">
        <v>10514</v>
      </c>
      <c r="D95" s="2092" t="s">
        <v>44214</v>
      </c>
      <c r="E95" s="2093">
        <v>1000000</v>
      </c>
      <c r="F95" s="2092" t="s">
        <v>4</v>
      </c>
    </row>
    <row r="96" spans="1:6" ht="47.25">
      <c r="A96" s="2091">
        <v>58</v>
      </c>
      <c r="B96" s="2092" t="s">
        <v>10515</v>
      </c>
      <c r="C96" s="2092" t="s">
        <v>10516</v>
      </c>
      <c r="D96" s="2092" t="s">
        <v>44213</v>
      </c>
      <c r="E96" s="2093">
        <v>1000000</v>
      </c>
      <c r="F96" s="2092" t="s">
        <v>4</v>
      </c>
    </row>
    <row r="97" spans="1:6" ht="47.25">
      <c r="A97" s="2091">
        <v>59</v>
      </c>
      <c r="B97" s="2092" t="s">
        <v>10517</v>
      </c>
      <c r="C97" s="2092" t="s">
        <v>10518</v>
      </c>
      <c r="D97" s="2092" t="s">
        <v>44213</v>
      </c>
      <c r="E97" s="2093">
        <v>1000000</v>
      </c>
      <c r="F97" s="2092" t="s">
        <v>4</v>
      </c>
    </row>
    <row r="98" spans="1:6" ht="78.75">
      <c r="A98" s="2091">
        <v>60</v>
      </c>
      <c r="B98" s="2092" t="s">
        <v>10519</v>
      </c>
      <c r="C98" s="2092" t="s">
        <v>10520</v>
      </c>
      <c r="D98" s="2092" t="s">
        <v>44215</v>
      </c>
      <c r="E98" s="2093">
        <v>500000</v>
      </c>
      <c r="F98" s="2092" t="s">
        <v>4</v>
      </c>
    </row>
    <row r="99" spans="1:6" ht="47.25">
      <c r="A99" s="2091">
        <v>61</v>
      </c>
      <c r="B99" s="2092" t="s">
        <v>10521</v>
      </c>
      <c r="C99" s="2092" t="s">
        <v>10522</v>
      </c>
      <c r="D99" s="2092" t="s">
        <v>10523</v>
      </c>
      <c r="E99" s="2093">
        <v>5000000</v>
      </c>
      <c r="F99" s="2092" t="s">
        <v>4</v>
      </c>
    </row>
    <row r="100" spans="1:6" ht="78.75">
      <c r="A100" s="2091">
        <v>62</v>
      </c>
      <c r="B100" s="2092" t="s">
        <v>10524</v>
      </c>
      <c r="C100" s="2092" t="s">
        <v>10525</v>
      </c>
      <c r="D100" s="2092" t="s">
        <v>44216</v>
      </c>
      <c r="E100" s="2093">
        <v>3000000</v>
      </c>
      <c r="F100" s="2092" t="s">
        <v>4</v>
      </c>
    </row>
    <row r="101" spans="1:6" ht="47.25">
      <c r="A101" s="2091">
        <v>63</v>
      </c>
      <c r="B101" s="2092" t="s">
        <v>10526</v>
      </c>
      <c r="C101" s="2092" t="s">
        <v>10527</v>
      </c>
      <c r="D101" s="2092" t="s">
        <v>44217</v>
      </c>
      <c r="E101" s="2093">
        <v>1200000</v>
      </c>
      <c r="F101" s="2092" t="s">
        <v>466</v>
      </c>
    </row>
    <row r="102" spans="1:6">
      <c r="A102" s="2091"/>
      <c r="B102" s="2265" t="s">
        <v>3278</v>
      </c>
      <c r="C102" s="2266"/>
      <c r="D102" s="2092"/>
      <c r="E102" s="2093"/>
      <c r="F102" s="2092"/>
    </row>
    <row r="103" spans="1:6" ht="78.75">
      <c r="A103" s="2091">
        <v>64</v>
      </c>
      <c r="B103" s="2092" t="s">
        <v>10531</v>
      </c>
      <c r="C103" s="2092" t="s">
        <v>10532</v>
      </c>
      <c r="D103" s="2092" t="s">
        <v>44218</v>
      </c>
      <c r="E103" s="2093">
        <v>2000000</v>
      </c>
      <c r="F103" s="2092" t="s">
        <v>4</v>
      </c>
    </row>
    <row r="104" spans="1:6" ht="78.75">
      <c r="A104" s="2091">
        <v>65</v>
      </c>
      <c r="B104" s="2092" t="s">
        <v>14996</v>
      </c>
      <c r="C104" s="2092" t="s">
        <v>10533</v>
      </c>
      <c r="D104" s="2092" t="s">
        <v>44218</v>
      </c>
      <c r="E104" s="2093">
        <v>1649210</v>
      </c>
      <c r="F104" s="2092" t="s">
        <v>4</v>
      </c>
    </row>
    <row r="105" spans="1:6" ht="31.5">
      <c r="A105" s="2091">
        <v>66</v>
      </c>
      <c r="B105" s="2092" t="s">
        <v>10534</v>
      </c>
      <c r="C105" s="2092" t="s">
        <v>10535</v>
      </c>
      <c r="D105" s="2092" t="s">
        <v>44219</v>
      </c>
      <c r="E105" s="2093">
        <v>300000</v>
      </c>
      <c r="F105" s="2092" t="s">
        <v>4</v>
      </c>
    </row>
    <row r="106" spans="1:6" ht="78.75">
      <c r="A106" s="2091">
        <v>67</v>
      </c>
      <c r="B106" s="2092" t="s">
        <v>10536</v>
      </c>
      <c r="C106" s="2092" t="s">
        <v>10537</v>
      </c>
      <c r="D106" s="2092" t="s">
        <v>44220</v>
      </c>
      <c r="E106" s="2093">
        <v>1000000</v>
      </c>
      <c r="F106" s="2092" t="s">
        <v>4</v>
      </c>
    </row>
    <row r="107" spans="1:6" ht="78.75">
      <c r="A107" s="2091">
        <v>68</v>
      </c>
      <c r="B107" s="2092" t="s">
        <v>10538</v>
      </c>
      <c r="C107" s="2092" t="s">
        <v>10539</v>
      </c>
      <c r="D107" s="2092" t="s">
        <v>44221</v>
      </c>
      <c r="E107" s="2093">
        <v>500000</v>
      </c>
      <c r="F107" s="2092" t="s">
        <v>466</v>
      </c>
    </row>
    <row r="108" spans="1:6" ht="78.75">
      <c r="A108" s="2091">
        <v>69</v>
      </c>
      <c r="B108" s="2092" t="s">
        <v>10540</v>
      </c>
      <c r="C108" s="2092" t="s">
        <v>10541</v>
      </c>
      <c r="D108" s="2092" t="s">
        <v>44222</v>
      </c>
      <c r="E108" s="2093">
        <v>1000000</v>
      </c>
      <c r="F108" s="2092" t="s">
        <v>466</v>
      </c>
    </row>
    <row r="109" spans="1:6" ht="31.5">
      <c r="A109" s="2091">
        <v>70</v>
      </c>
      <c r="B109" s="2092" t="s">
        <v>10542</v>
      </c>
      <c r="C109" s="2092" t="s">
        <v>10543</v>
      </c>
      <c r="D109" s="2092" t="s">
        <v>44219</v>
      </c>
      <c r="E109" s="2093">
        <v>300000</v>
      </c>
      <c r="F109" s="2092" t="s">
        <v>4</v>
      </c>
    </row>
    <row r="110" spans="1:6">
      <c r="A110" s="2091"/>
      <c r="B110" s="2265" t="s">
        <v>10544</v>
      </c>
      <c r="C110" s="2266"/>
      <c r="D110" s="2092"/>
      <c r="E110" s="2093"/>
      <c r="F110" s="2092"/>
    </row>
    <row r="111" spans="1:6" ht="31.5">
      <c r="A111" s="2091">
        <v>71</v>
      </c>
      <c r="B111" s="2092" t="s">
        <v>10545</v>
      </c>
      <c r="C111" s="2092" t="s">
        <v>10546</v>
      </c>
      <c r="D111" s="2092" t="s">
        <v>10547</v>
      </c>
      <c r="E111" s="2093">
        <v>5000000</v>
      </c>
      <c r="F111" s="2092" t="s">
        <v>4</v>
      </c>
    </row>
    <row r="112" spans="1:6">
      <c r="A112" s="2088"/>
      <c r="B112" s="2094" t="s">
        <v>784</v>
      </c>
      <c r="C112" s="2094"/>
      <c r="D112" s="2094"/>
      <c r="E112" s="2095">
        <f>SUM(E36:E111)</f>
        <v>58499210.120000005</v>
      </c>
      <c r="F112" s="2094"/>
    </row>
    <row r="113" spans="1:6">
      <c r="A113" s="2267" t="s">
        <v>3665</v>
      </c>
      <c r="B113" s="2267"/>
      <c r="C113" s="2267"/>
      <c r="D113" s="2267"/>
      <c r="E113" s="2267"/>
      <c r="F113" s="2267"/>
    </row>
    <row r="114" spans="1:6" ht="122.25" customHeight="1">
      <c r="A114" s="2267" t="s">
        <v>13523</v>
      </c>
      <c r="B114" s="2267"/>
      <c r="C114" s="2267"/>
      <c r="D114" s="2267" t="s">
        <v>13524</v>
      </c>
      <c r="E114" s="2267"/>
      <c r="F114" s="2267"/>
    </row>
    <row r="115" spans="1:6" ht="79.5" customHeight="1">
      <c r="A115" s="2264" t="s">
        <v>1391</v>
      </c>
      <c r="B115" s="2264"/>
      <c r="C115" s="2264"/>
      <c r="D115" s="2264" t="s">
        <v>1392</v>
      </c>
      <c r="E115" s="2264"/>
      <c r="F115" s="2264"/>
    </row>
    <row r="116" spans="1:6">
      <c r="A116" s="2096"/>
      <c r="B116" s="857"/>
      <c r="C116" s="857"/>
      <c r="D116" s="857"/>
      <c r="E116" s="2097"/>
      <c r="F116" s="857"/>
    </row>
    <row r="117" spans="1:6">
      <c r="A117" s="2096"/>
      <c r="B117" s="857"/>
      <c r="C117" s="857"/>
      <c r="D117" s="857"/>
      <c r="E117" s="2097"/>
      <c r="F117" s="857"/>
    </row>
    <row r="121" spans="1:6">
      <c r="E121" s="2100"/>
    </row>
    <row r="124" spans="1:6">
      <c r="A124" s="2087"/>
      <c r="B124" s="2171" t="s">
        <v>6358</v>
      </c>
      <c r="C124" s="2257"/>
      <c r="D124" s="65"/>
      <c r="E124" s="534"/>
      <c r="F124" s="65"/>
    </row>
    <row r="125" spans="1:6" ht="78.75">
      <c r="A125" s="2087"/>
      <c r="B125" s="566" t="s">
        <v>10528</v>
      </c>
      <c r="C125" s="566" t="s">
        <v>10529</v>
      </c>
      <c r="D125" s="566" t="s">
        <v>10530</v>
      </c>
      <c r="E125" s="856">
        <v>8000000</v>
      </c>
      <c r="F125" s="566" t="s">
        <v>4</v>
      </c>
    </row>
    <row r="128" spans="1:6">
      <c r="E128" s="2100">
        <f>E125+E112+E21</f>
        <v>109040875.52000001</v>
      </c>
    </row>
  </sheetData>
  <mergeCells count="24">
    <mergeCell ref="B124:C124"/>
    <mergeCell ref="B56:C56"/>
    <mergeCell ref="B58:C58"/>
    <mergeCell ref="B76:C76"/>
    <mergeCell ref="B102:C102"/>
    <mergeCell ref="B110:C110"/>
    <mergeCell ref="A113:F113"/>
    <mergeCell ref="B19:C19"/>
    <mergeCell ref="A32:F32"/>
    <mergeCell ref="A33:F33"/>
    <mergeCell ref="A115:C115"/>
    <mergeCell ref="D115:F115"/>
    <mergeCell ref="A22:C22"/>
    <mergeCell ref="D22:F22"/>
    <mergeCell ref="A31:F31"/>
    <mergeCell ref="B35:C35"/>
    <mergeCell ref="A114:C114"/>
    <mergeCell ref="D114:F114"/>
    <mergeCell ref="B15:C15"/>
    <mergeCell ref="A1:F1"/>
    <mergeCell ref="A2:F2"/>
    <mergeCell ref="A3:F3"/>
    <mergeCell ref="B5:D5"/>
    <mergeCell ref="B11:D11"/>
  </mergeCells>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sheetPr>
    <tabColor theme="5" tint="-0.499984740745262"/>
  </sheetPr>
  <dimension ref="A1:F138"/>
  <sheetViews>
    <sheetView workbookViewId="0">
      <selection activeCell="E8" sqref="E8"/>
    </sheetView>
  </sheetViews>
  <sheetFormatPr defaultRowHeight="15"/>
  <cols>
    <col min="1" max="1" width="7.140625" style="126" customWidth="1"/>
    <col min="2" max="2" width="15.42578125" style="126" customWidth="1"/>
    <col min="3" max="3" width="41.85546875" style="126" customWidth="1"/>
    <col min="4" max="4" width="25.28515625" style="761" customWidth="1"/>
    <col min="5" max="5" width="21.42578125" style="225" bestFit="1" customWidth="1"/>
    <col min="6" max="6" width="10.5703125" style="761" customWidth="1"/>
    <col min="7" max="16384" width="9.140625" style="761"/>
  </cols>
  <sheetData>
    <row r="1" spans="1:6" ht="15" customHeight="1">
      <c r="A1" s="2169" t="s">
        <v>133</v>
      </c>
      <c r="B1" s="2169"/>
      <c r="C1" s="2169"/>
      <c r="D1" s="2169"/>
      <c r="E1" s="2169"/>
      <c r="F1" s="2169"/>
    </row>
    <row r="2" spans="1:6" ht="15" customHeight="1">
      <c r="A2" s="2169" t="s">
        <v>14555</v>
      </c>
      <c r="B2" s="2169"/>
      <c r="C2" s="2169"/>
      <c r="D2" s="2169"/>
      <c r="E2" s="2169"/>
      <c r="F2" s="2169"/>
    </row>
    <row r="3" spans="1:6" ht="15" customHeight="1">
      <c r="A3" s="2169" t="s">
        <v>140</v>
      </c>
      <c r="B3" s="2169"/>
      <c r="C3" s="2169"/>
      <c r="D3" s="2169"/>
      <c r="E3" s="2169"/>
      <c r="F3" s="2169"/>
    </row>
    <row r="4" spans="1:6" ht="36" customHeight="1">
      <c r="A4" s="768" t="s">
        <v>134</v>
      </c>
      <c r="B4" s="783" t="s">
        <v>1486</v>
      </c>
      <c r="C4" s="768" t="s">
        <v>0</v>
      </c>
      <c r="D4" s="768" t="s">
        <v>14556</v>
      </c>
      <c r="E4" s="780" t="s">
        <v>4327</v>
      </c>
      <c r="F4" s="682" t="s">
        <v>1489</v>
      </c>
    </row>
    <row r="5" spans="1:6" ht="15.75">
      <c r="A5" s="769"/>
      <c r="B5" s="2219" t="s">
        <v>4138</v>
      </c>
      <c r="C5" s="2219"/>
      <c r="D5" s="2219"/>
      <c r="E5" s="781"/>
      <c r="F5" s="108"/>
    </row>
    <row r="6" spans="1:6" ht="31.5">
      <c r="A6" s="50">
        <v>1</v>
      </c>
      <c r="B6" s="160" t="s">
        <v>6170</v>
      </c>
      <c r="C6" s="160" t="s">
        <v>13805</v>
      </c>
      <c r="D6" s="50" t="s">
        <v>3</v>
      </c>
      <c r="E6" s="782">
        <v>2448452.5</v>
      </c>
      <c r="F6" s="50" t="s">
        <v>118</v>
      </c>
    </row>
    <row r="7" spans="1:6" ht="47.25">
      <c r="A7" s="50">
        <v>2</v>
      </c>
      <c r="B7" s="50" t="s">
        <v>12</v>
      </c>
      <c r="C7" s="160" t="s">
        <v>13806</v>
      </c>
      <c r="D7" s="50" t="s">
        <v>1914</v>
      </c>
      <c r="E7" s="294">
        <v>2194000</v>
      </c>
      <c r="F7" s="50" t="s">
        <v>118</v>
      </c>
    </row>
    <row r="8" spans="1:6" ht="66" customHeight="1">
      <c r="A8" s="50">
        <v>3</v>
      </c>
      <c r="B8" s="50" t="s">
        <v>5</v>
      </c>
      <c r="C8" s="160" t="s">
        <v>13808</v>
      </c>
      <c r="D8" s="50" t="s">
        <v>13809</v>
      </c>
      <c r="E8" s="294">
        <v>1500000</v>
      </c>
      <c r="F8" s="50" t="s">
        <v>118</v>
      </c>
    </row>
    <row r="9" spans="1:6" ht="31.5">
      <c r="A9" s="50">
        <v>4</v>
      </c>
      <c r="B9" s="50" t="s">
        <v>7</v>
      </c>
      <c r="C9" s="50" t="s">
        <v>13810</v>
      </c>
      <c r="D9" s="50" t="s">
        <v>13811</v>
      </c>
      <c r="E9" s="294">
        <v>240000</v>
      </c>
      <c r="F9" s="50" t="s">
        <v>118</v>
      </c>
    </row>
    <row r="10" spans="1:6" ht="31.5">
      <c r="A10" s="50">
        <v>5</v>
      </c>
      <c r="B10" s="50" t="s">
        <v>10</v>
      </c>
      <c r="C10" s="50" t="s">
        <v>13812</v>
      </c>
      <c r="D10" s="50" t="s">
        <v>13813</v>
      </c>
      <c r="E10" s="294">
        <v>160000</v>
      </c>
      <c r="F10" s="50" t="s">
        <v>118</v>
      </c>
    </row>
    <row r="11" spans="1:6" ht="15.75">
      <c r="A11" s="50"/>
      <c r="B11" s="2268" t="s">
        <v>12410</v>
      </c>
      <c r="C11" s="2269"/>
      <c r="D11" s="2269"/>
      <c r="E11" s="294"/>
      <c r="F11" s="50"/>
    </row>
    <row r="12" spans="1:6" ht="78.75">
      <c r="A12" s="50">
        <v>6</v>
      </c>
      <c r="B12" s="50" t="s">
        <v>5</v>
      </c>
      <c r="C12" s="50" t="s">
        <v>13814</v>
      </c>
      <c r="D12" s="50" t="s">
        <v>13815</v>
      </c>
      <c r="E12" s="294">
        <v>1700000</v>
      </c>
      <c r="F12" s="50" t="s">
        <v>118</v>
      </c>
    </row>
    <row r="13" spans="1:6" ht="63">
      <c r="A13" s="50">
        <v>7</v>
      </c>
      <c r="B13" s="50" t="s">
        <v>12</v>
      </c>
      <c r="C13" s="50" t="s">
        <v>13816</v>
      </c>
      <c r="D13" s="50" t="s">
        <v>13807</v>
      </c>
      <c r="E13" s="294">
        <v>700000</v>
      </c>
      <c r="F13" s="50" t="s">
        <v>118</v>
      </c>
    </row>
    <row r="14" spans="1:6" ht="63">
      <c r="A14" s="50">
        <v>8</v>
      </c>
      <c r="B14" s="50" t="s">
        <v>360</v>
      </c>
      <c r="C14" s="50" t="s">
        <v>13817</v>
      </c>
      <c r="D14" s="50" t="s">
        <v>14557</v>
      </c>
      <c r="E14" s="294">
        <v>871226.3</v>
      </c>
      <c r="F14" s="50" t="s">
        <v>118</v>
      </c>
    </row>
    <row r="15" spans="1:6" ht="15.75">
      <c r="A15" s="50"/>
      <c r="B15" s="2172" t="s">
        <v>593</v>
      </c>
      <c r="C15" s="2231"/>
      <c r="D15" s="50"/>
      <c r="E15" s="294"/>
      <c r="F15" s="50"/>
    </row>
    <row r="16" spans="1:6" ht="47.25">
      <c r="A16" s="50">
        <v>9</v>
      </c>
      <c r="B16" s="50" t="s">
        <v>39</v>
      </c>
      <c r="C16" s="50" t="s">
        <v>13818</v>
      </c>
      <c r="D16" s="50" t="s">
        <v>40</v>
      </c>
      <c r="E16" s="294">
        <v>16000000</v>
      </c>
      <c r="F16" s="50" t="s">
        <v>118</v>
      </c>
    </row>
    <row r="17" spans="1:6" ht="47.25">
      <c r="A17" s="50">
        <v>10</v>
      </c>
      <c r="B17" s="50" t="s">
        <v>13819</v>
      </c>
      <c r="C17" s="50" t="s">
        <v>13820</v>
      </c>
      <c r="D17" s="50" t="s">
        <v>40</v>
      </c>
      <c r="E17" s="294">
        <v>9613050.2699999996</v>
      </c>
      <c r="F17" s="50" t="s">
        <v>118</v>
      </c>
    </row>
    <row r="18" spans="1:6" ht="15.75">
      <c r="A18" s="50"/>
      <c r="B18" s="173" t="s">
        <v>207</v>
      </c>
      <c r="C18" s="50"/>
      <c r="D18" s="50"/>
      <c r="E18" s="294"/>
      <c r="F18" s="50"/>
    </row>
    <row r="19" spans="1:6" ht="63">
      <c r="A19" s="50">
        <v>11</v>
      </c>
      <c r="B19" s="50" t="s">
        <v>475</v>
      </c>
      <c r="C19" s="50" t="s">
        <v>13821</v>
      </c>
      <c r="D19" s="50" t="s">
        <v>22</v>
      </c>
      <c r="E19" s="294">
        <v>5738993.4500000002</v>
      </c>
      <c r="F19" s="50" t="s">
        <v>118</v>
      </c>
    </row>
    <row r="20" spans="1:6" ht="15.75">
      <c r="A20" s="50"/>
      <c r="B20" s="173" t="s">
        <v>15</v>
      </c>
      <c r="C20" s="173"/>
      <c r="D20" s="173"/>
      <c r="E20" s="468">
        <f>SUM(E6:E19)</f>
        <v>41165722.520000003</v>
      </c>
      <c r="F20" s="50"/>
    </row>
    <row r="21" spans="1:6" ht="89.25" customHeight="1">
      <c r="A21" s="2143" t="s">
        <v>3460</v>
      </c>
      <c r="B21" s="2143"/>
      <c r="C21" s="2143"/>
      <c r="D21" s="2143" t="s">
        <v>172</v>
      </c>
      <c r="E21" s="2143"/>
      <c r="F21" s="2143"/>
    </row>
    <row r="22" spans="1:6" ht="15.75">
      <c r="A22" s="50"/>
      <c r="B22" s="50"/>
      <c r="C22" s="50"/>
      <c r="D22" s="50"/>
      <c r="E22" s="294"/>
      <c r="F22" s="50"/>
    </row>
    <row r="23" spans="1:6" ht="15.75">
      <c r="A23" s="50"/>
      <c r="B23" s="50"/>
      <c r="C23" s="50"/>
      <c r="D23" s="50"/>
      <c r="E23" s="294"/>
      <c r="F23" s="50"/>
    </row>
    <row r="24" spans="1:6" ht="15.75">
      <c r="A24" s="50"/>
      <c r="B24" s="50"/>
      <c r="C24" s="50"/>
      <c r="D24" s="50"/>
      <c r="E24" s="294"/>
      <c r="F24" s="50"/>
    </row>
    <row r="25" spans="1:6" ht="15.75">
      <c r="A25" s="50"/>
      <c r="B25" s="50"/>
      <c r="C25" s="50"/>
      <c r="D25" s="50"/>
      <c r="E25" s="294"/>
      <c r="F25" s="50"/>
    </row>
    <row r="26" spans="1:6" ht="15.75">
      <c r="A26" s="50"/>
      <c r="B26" s="50"/>
      <c r="C26" s="50"/>
      <c r="D26" s="50"/>
      <c r="E26" s="294"/>
      <c r="F26" s="50"/>
    </row>
    <row r="27" spans="1:6" ht="15.75">
      <c r="A27" s="50"/>
      <c r="B27" s="50"/>
      <c r="C27" s="50"/>
      <c r="D27" s="50"/>
      <c r="E27" s="294"/>
      <c r="F27" s="50"/>
    </row>
    <row r="28" spans="1:6" ht="15.75">
      <c r="A28" s="50"/>
      <c r="B28" s="50"/>
      <c r="C28" s="50"/>
      <c r="D28" s="50"/>
      <c r="E28" s="294"/>
      <c r="F28" s="50"/>
    </row>
    <row r="29" spans="1:6" ht="15.75">
      <c r="A29" s="50"/>
      <c r="B29" s="50"/>
      <c r="C29" s="50"/>
      <c r="D29" s="50"/>
      <c r="E29" s="294"/>
      <c r="F29" s="50"/>
    </row>
    <row r="30" spans="1:6" ht="15.75">
      <c r="A30" s="50"/>
      <c r="B30" s="50"/>
      <c r="C30" s="50"/>
      <c r="D30" s="50"/>
      <c r="E30" s="294"/>
      <c r="F30" s="50"/>
    </row>
    <row r="31" spans="1:6" ht="15.75">
      <c r="A31" s="50"/>
      <c r="B31" s="50"/>
      <c r="C31" s="50"/>
      <c r="D31" s="50"/>
      <c r="E31" s="294"/>
      <c r="F31" s="50"/>
    </row>
    <row r="32" spans="1:6" ht="15.75">
      <c r="A32" s="50"/>
      <c r="B32" s="50"/>
      <c r="C32" s="50"/>
      <c r="D32" s="50"/>
      <c r="E32" s="294"/>
      <c r="F32" s="50"/>
    </row>
    <row r="33" spans="1:6" ht="15.75">
      <c r="A33" s="50"/>
      <c r="B33" s="50"/>
      <c r="C33" s="50"/>
      <c r="D33" s="50"/>
      <c r="E33" s="294"/>
      <c r="F33" s="50"/>
    </row>
    <row r="34" spans="1:6" ht="15.75">
      <c r="A34" s="50"/>
      <c r="B34" s="50"/>
      <c r="C34" s="50"/>
      <c r="D34" s="50"/>
      <c r="E34" s="294"/>
      <c r="F34" s="50"/>
    </row>
    <row r="35" spans="1:6" ht="15.75">
      <c r="A35" s="2169" t="s">
        <v>133</v>
      </c>
      <c r="B35" s="2169"/>
      <c r="C35" s="2169"/>
      <c r="D35" s="2169"/>
      <c r="E35" s="2169"/>
      <c r="F35" s="2169"/>
    </row>
    <row r="36" spans="1:6" ht="15.75">
      <c r="A36" s="2169" t="s">
        <v>14555</v>
      </c>
      <c r="B36" s="2169"/>
      <c r="C36" s="2169"/>
      <c r="D36" s="2169"/>
      <c r="E36" s="2169"/>
      <c r="F36" s="2169"/>
    </row>
    <row r="37" spans="1:6" ht="15.75">
      <c r="A37" s="2169" t="s">
        <v>140</v>
      </c>
      <c r="B37" s="2169"/>
      <c r="C37" s="2169"/>
      <c r="D37" s="2169"/>
      <c r="E37" s="2169"/>
      <c r="F37" s="2169"/>
    </row>
    <row r="38" spans="1:6" ht="31.5">
      <c r="A38" s="768" t="s">
        <v>134</v>
      </c>
      <c r="B38" s="768" t="s">
        <v>1486</v>
      </c>
      <c r="C38" s="768" t="s">
        <v>0</v>
      </c>
      <c r="D38" s="768" t="s">
        <v>14556</v>
      </c>
      <c r="E38" s="780" t="s">
        <v>4327</v>
      </c>
      <c r="F38" s="682" t="s">
        <v>1489</v>
      </c>
    </row>
    <row r="39" spans="1:6" ht="19.5" customHeight="1">
      <c r="A39" s="50"/>
      <c r="B39" s="2172" t="s">
        <v>555</v>
      </c>
      <c r="C39" s="2231"/>
      <c r="D39" s="50"/>
      <c r="E39" s="294"/>
      <c r="F39" s="50"/>
    </row>
    <row r="40" spans="1:6" ht="110.25">
      <c r="A40" s="50">
        <v>1</v>
      </c>
      <c r="B40" s="50" t="s">
        <v>13822</v>
      </c>
      <c r="C40" s="50" t="s">
        <v>13823</v>
      </c>
      <c r="D40" s="50" t="s">
        <v>36511</v>
      </c>
      <c r="E40" s="106">
        <v>1180817.5</v>
      </c>
      <c r="F40" s="50" t="s">
        <v>4</v>
      </c>
    </row>
    <row r="41" spans="1:6" ht="15.75">
      <c r="A41" s="50"/>
      <c r="B41" s="2172" t="s">
        <v>4345</v>
      </c>
      <c r="C41" s="2231"/>
      <c r="D41" s="50"/>
      <c r="E41" s="106"/>
      <c r="F41" s="50"/>
    </row>
    <row r="42" spans="1:6" ht="47.25">
      <c r="A42" s="50">
        <v>2</v>
      </c>
      <c r="B42" s="50" t="s">
        <v>13824</v>
      </c>
      <c r="C42" s="50" t="s">
        <v>13825</v>
      </c>
      <c r="D42" s="50" t="s">
        <v>13826</v>
      </c>
      <c r="E42" s="106">
        <v>218081.75</v>
      </c>
      <c r="F42" s="50" t="s">
        <v>4</v>
      </c>
    </row>
    <row r="43" spans="1:6" ht="47.25">
      <c r="A43" s="50">
        <v>3</v>
      </c>
      <c r="B43" s="50" t="s">
        <v>14924</v>
      </c>
      <c r="C43" s="50" t="s">
        <v>13827</v>
      </c>
      <c r="D43" s="50" t="s">
        <v>13826</v>
      </c>
      <c r="E43" s="106">
        <v>218081.75</v>
      </c>
      <c r="F43" s="50" t="s">
        <v>4</v>
      </c>
    </row>
    <row r="44" spans="1:6" ht="47.25">
      <c r="A44" s="50">
        <v>4</v>
      </c>
      <c r="B44" s="50" t="s">
        <v>13828</v>
      </c>
      <c r="C44" s="50" t="s">
        <v>13829</v>
      </c>
      <c r="D44" s="50" t="s">
        <v>13826</v>
      </c>
      <c r="E44" s="106">
        <v>218081.75</v>
      </c>
      <c r="F44" s="50" t="s">
        <v>4</v>
      </c>
    </row>
    <row r="45" spans="1:6" ht="47.25">
      <c r="A45" s="50">
        <v>5</v>
      </c>
      <c r="B45" s="50" t="s">
        <v>13830</v>
      </c>
      <c r="C45" s="50" t="s">
        <v>13831</v>
      </c>
      <c r="D45" s="50" t="s">
        <v>13826</v>
      </c>
      <c r="E45" s="106">
        <v>218081.75</v>
      </c>
      <c r="F45" s="50" t="s">
        <v>4</v>
      </c>
    </row>
    <row r="46" spans="1:6" ht="47.25">
      <c r="A46" s="50">
        <v>6</v>
      </c>
      <c r="B46" s="50" t="s">
        <v>13832</v>
      </c>
      <c r="C46" s="50" t="s">
        <v>13833</v>
      </c>
      <c r="D46" s="50" t="s">
        <v>13826</v>
      </c>
      <c r="E46" s="106">
        <v>218081.75</v>
      </c>
      <c r="F46" s="50" t="s">
        <v>4</v>
      </c>
    </row>
    <row r="47" spans="1:6" ht="47.25">
      <c r="A47" s="50">
        <v>7</v>
      </c>
      <c r="B47" s="50" t="s">
        <v>13834</v>
      </c>
      <c r="C47" s="50" t="s">
        <v>13835</v>
      </c>
      <c r="D47" s="50" t="s">
        <v>13826</v>
      </c>
      <c r="E47" s="106">
        <v>218081.75</v>
      </c>
      <c r="F47" s="50" t="s">
        <v>4</v>
      </c>
    </row>
    <row r="48" spans="1:6" ht="47.25">
      <c r="A48" s="50">
        <v>8</v>
      </c>
      <c r="B48" s="50" t="s">
        <v>13836</v>
      </c>
      <c r="C48" s="50" t="s">
        <v>13837</v>
      </c>
      <c r="D48" s="50" t="s">
        <v>13826</v>
      </c>
      <c r="E48" s="106">
        <v>218081.75</v>
      </c>
      <c r="F48" s="50" t="s">
        <v>4</v>
      </c>
    </row>
    <row r="49" spans="1:6" ht="47.25">
      <c r="A49" s="50">
        <v>9</v>
      </c>
      <c r="B49" s="50" t="s">
        <v>13838</v>
      </c>
      <c r="C49" s="50" t="s">
        <v>13839</v>
      </c>
      <c r="D49" s="50" t="s">
        <v>13826</v>
      </c>
      <c r="E49" s="106">
        <v>218081.75</v>
      </c>
      <c r="F49" s="50" t="s">
        <v>4</v>
      </c>
    </row>
    <row r="50" spans="1:6" ht="47.25">
      <c r="A50" s="50">
        <v>10</v>
      </c>
      <c r="B50" s="50" t="s">
        <v>14925</v>
      </c>
      <c r="C50" s="50" t="s">
        <v>13840</v>
      </c>
      <c r="D50" s="50" t="s">
        <v>13826</v>
      </c>
      <c r="E50" s="106">
        <v>218081.75</v>
      </c>
      <c r="F50" s="50" t="s">
        <v>4</v>
      </c>
    </row>
    <row r="51" spans="1:6" ht="63">
      <c r="A51" s="50">
        <v>11</v>
      </c>
      <c r="B51" s="50" t="s">
        <v>13841</v>
      </c>
      <c r="C51" s="50" t="s">
        <v>13842</v>
      </c>
      <c r="D51" s="50" t="s">
        <v>13826</v>
      </c>
      <c r="E51" s="106">
        <v>218081.75</v>
      </c>
      <c r="F51" s="50" t="s">
        <v>4</v>
      </c>
    </row>
    <row r="52" spans="1:6" ht="15.75">
      <c r="A52" s="50"/>
      <c r="B52" s="2172" t="s">
        <v>2408</v>
      </c>
      <c r="C52" s="2231"/>
      <c r="D52" s="50"/>
      <c r="E52" s="106"/>
      <c r="F52" s="50"/>
    </row>
    <row r="53" spans="1:6" ht="47.25">
      <c r="A53" s="50">
        <v>12</v>
      </c>
      <c r="B53" s="50" t="s">
        <v>13843</v>
      </c>
      <c r="C53" s="50" t="s">
        <v>13844</v>
      </c>
      <c r="D53" s="50" t="s">
        <v>13845</v>
      </c>
      <c r="E53" s="106">
        <v>800000</v>
      </c>
      <c r="F53" s="50" t="s">
        <v>118</v>
      </c>
    </row>
    <row r="54" spans="1:6" ht="47.25">
      <c r="A54" s="50">
        <v>13</v>
      </c>
      <c r="B54" s="50" t="s">
        <v>13846</v>
      </c>
      <c r="C54" s="50" t="s">
        <v>13847</v>
      </c>
      <c r="D54" s="50" t="s">
        <v>13848</v>
      </c>
      <c r="E54" s="106">
        <v>400000</v>
      </c>
      <c r="F54" s="50" t="s">
        <v>118</v>
      </c>
    </row>
    <row r="55" spans="1:6" ht="47.25">
      <c r="A55" s="50">
        <v>14</v>
      </c>
      <c r="B55" s="50" t="s">
        <v>13849</v>
      </c>
      <c r="C55" s="50" t="s">
        <v>13850</v>
      </c>
      <c r="D55" s="50" t="s">
        <v>13845</v>
      </c>
      <c r="E55" s="106">
        <v>700000</v>
      </c>
      <c r="F55" s="50" t="s">
        <v>118</v>
      </c>
    </row>
    <row r="56" spans="1:6" ht="63">
      <c r="A56" s="50">
        <v>15</v>
      </c>
      <c r="B56" s="50" t="s">
        <v>13851</v>
      </c>
      <c r="C56" s="50" t="s">
        <v>13852</v>
      </c>
      <c r="D56" s="50" t="s">
        <v>13853</v>
      </c>
      <c r="E56" s="106">
        <v>200000</v>
      </c>
      <c r="F56" s="50" t="s">
        <v>118</v>
      </c>
    </row>
    <row r="57" spans="1:6" ht="47.25">
      <c r="A57" s="50">
        <v>16</v>
      </c>
      <c r="B57" s="50" t="s">
        <v>13854</v>
      </c>
      <c r="C57" s="50" t="s">
        <v>13855</v>
      </c>
      <c r="D57" s="50" t="s">
        <v>13856</v>
      </c>
      <c r="E57" s="106">
        <v>500000</v>
      </c>
      <c r="F57" s="50" t="s">
        <v>118</v>
      </c>
    </row>
    <row r="58" spans="1:6" ht="47.25">
      <c r="A58" s="50">
        <v>17</v>
      </c>
      <c r="B58" s="50" t="s">
        <v>13854</v>
      </c>
      <c r="C58" s="50" t="s">
        <v>13857</v>
      </c>
      <c r="D58" s="50" t="s">
        <v>13858</v>
      </c>
      <c r="E58" s="106">
        <v>250000</v>
      </c>
      <c r="F58" s="50" t="s">
        <v>4</v>
      </c>
    </row>
    <row r="59" spans="1:6" ht="47.25">
      <c r="A59" s="50">
        <v>18</v>
      </c>
      <c r="B59" s="50" t="s">
        <v>13859</v>
      </c>
      <c r="C59" s="50" t="s">
        <v>13860</v>
      </c>
      <c r="D59" s="50" t="s">
        <v>13861</v>
      </c>
      <c r="E59" s="106">
        <v>700000</v>
      </c>
      <c r="F59" s="50" t="s">
        <v>4</v>
      </c>
    </row>
    <row r="60" spans="1:6" ht="47.25">
      <c r="A60" s="50">
        <v>19</v>
      </c>
      <c r="B60" s="50" t="s">
        <v>13862</v>
      </c>
      <c r="C60" s="50" t="s">
        <v>13863</v>
      </c>
      <c r="D60" s="50" t="s">
        <v>13864</v>
      </c>
      <c r="E60" s="106">
        <v>1200000</v>
      </c>
      <c r="F60" s="50" t="s">
        <v>4</v>
      </c>
    </row>
    <row r="61" spans="1:6" ht="63">
      <c r="A61" s="50">
        <v>20</v>
      </c>
      <c r="B61" s="50" t="s">
        <v>13865</v>
      </c>
      <c r="C61" s="50" t="s">
        <v>13866</v>
      </c>
      <c r="D61" s="50" t="s">
        <v>13867</v>
      </c>
      <c r="E61" s="106">
        <v>400000</v>
      </c>
      <c r="F61" s="50" t="s">
        <v>118</v>
      </c>
    </row>
    <row r="62" spans="1:6" ht="63">
      <c r="A62" s="50">
        <v>21</v>
      </c>
      <c r="B62" s="50" t="s">
        <v>13865</v>
      </c>
      <c r="C62" s="50" t="s">
        <v>13868</v>
      </c>
      <c r="D62" s="50" t="s">
        <v>14926</v>
      </c>
      <c r="E62" s="106">
        <v>400000</v>
      </c>
      <c r="F62" s="50" t="s">
        <v>4</v>
      </c>
    </row>
    <row r="63" spans="1:6" ht="63">
      <c r="A63" s="50">
        <v>22</v>
      </c>
      <c r="B63" s="50" t="s">
        <v>13865</v>
      </c>
      <c r="C63" s="50" t="s">
        <v>13869</v>
      </c>
      <c r="D63" s="50" t="s">
        <v>13870</v>
      </c>
      <c r="E63" s="106">
        <v>200000</v>
      </c>
      <c r="F63" s="50" t="s">
        <v>4</v>
      </c>
    </row>
    <row r="64" spans="1:6" ht="47.25">
      <c r="A64" s="50">
        <v>23</v>
      </c>
      <c r="B64" s="50" t="s">
        <v>13871</v>
      </c>
      <c r="C64" s="50" t="s">
        <v>13872</v>
      </c>
      <c r="D64" s="50" t="s">
        <v>13845</v>
      </c>
      <c r="E64" s="106">
        <v>800000</v>
      </c>
      <c r="F64" s="50" t="s">
        <v>118</v>
      </c>
    </row>
    <row r="65" spans="1:6" ht="63">
      <c r="A65" s="50">
        <v>24</v>
      </c>
      <c r="B65" s="50" t="s">
        <v>13873</v>
      </c>
      <c r="C65" s="50" t="s">
        <v>13874</v>
      </c>
      <c r="D65" s="50" t="s">
        <v>13845</v>
      </c>
      <c r="E65" s="106">
        <v>700000</v>
      </c>
      <c r="F65" s="50" t="s">
        <v>118</v>
      </c>
    </row>
    <row r="66" spans="1:6" ht="47.25">
      <c r="A66" s="50">
        <v>25</v>
      </c>
      <c r="B66" s="50" t="s">
        <v>13875</v>
      </c>
      <c r="C66" s="50" t="s">
        <v>13876</v>
      </c>
      <c r="D66" s="50" t="s">
        <v>36512</v>
      </c>
      <c r="E66" s="106">
        <v>700000</v>
      </c>
      <c r="F66" s="50" t="s">
        <v>118</v>
      </c>
    </row>
    <row r="67" spans="1:6" ht="47.25">
      <c r="A67" s="50">
        <v>26</v>
      </c>
      <c r="B67" s="50" t="s">
        <v>13877</v>
      </c>
      <c r="C67" s="50" t="s">
        <v>13878</v>
      </c>
      <c r="D67" s="50" t="s">
        <v>13879</v>
      </c>
      <c r="E67" s="106">
        <v>700000</v>
      </c>
      <c r="F67" s="50" t="s">
        <v>4</v>
      </c>
    </row>
    <row r="68" spans="1:6" ht="47.25">
      <c r="A68" s="50">
        <v>27</v>
      </c>
      <c r="B68" s="50" t="s">
        <v>13880</v>
      </c>
      <c r="C68" s="50" t="s">
        <v>13881</v>
      </c>
      <c r="D68" s="50" t="s">
        <v>13882</v>
      </c>
      <c r="E68" s="106">
        <v>800000</v>
      </c>
      <c r="F68" s="50" t="s">
        <v>118</v>
      </c>
    </row>
    <row r="69" spans="1:6" ht="63">
      <c r="A69" s="50">
        <v>28</v>
      </c>
      <c r="B69" s="50" t="s">
        <v>13883</v>
      </c>
      <c r="C69" s="50" t="s">
        <v>13884</v>
      </c>
      <c r="D69" s="50" t="s">
        <v>36513</v>
      </c>
      <c r="E69" s="106">
        <v>600000</v>
      </c>
      <c r="F69" s="50" t="s">
        <v>118</v>
      </c>
    </row>
    <row r="70" spans="1:6" ht="47.25">
      <c r="A70" s="50">
        <v>29</v>
      </c>
      <c r="B70" s="50" t="s">
        <v>13885</v>
      </c>
      <c r="C70" s="50" t="s">
        <v>13886</v>
      </c>
      <c r="D70" s="50" t="s">
        <v>13887</v>
      </c>
      <c r="E70" s="106">
        <v>600000</v>
      </c>
      <c r="F70" s="50" t="s">
        <v>4</v>
      </c>
    </row>
    <row r="71" spans="1:6" ht="47.25">
      <c r="A71" s="50">
        <v>30</v>
      </c>
      <c r="B71" s="50" t="s">
        <v>13885</v>
      </c>
      <c r="C71" s="50" t="s">
        <v>13888</v>
      </c>
      <c r="D71" s="50" t="s">
        <v>13889</v>
      </c>
      <c r="E71" s="106">
        <v>600000</v>
      </c>
      <c r="F71" s="50" t="s">
        <v>4</v>
      </c>
    </row>
    <row r="72" spans="1:6" ht="47.25">
      <c r="A72" s="50">
        <v>31</v>
      </c>
      <c r="B72" s="50" t="s">
        <v>13890</v>
      </c>
      <c r="C72" s="50" t="s">
        <v>13891</v>
      </c>
      <c r="D72" s="50" t="s">
        <v>13848</v>
      </c>
      <c r="E72" s="106">
        <v>500000</v>
      </c>
      <c r="F72" s="50" t="s">
        <v>118</v>
      </c>
    </row>
    <row r="73" spans="1:6" ht="47.25">
      <c r="A73" s="50">
        <v>32</v>
      </c>
      <c r="B73" s="50" t="s">
        <v>13892</v>
      </c>
      <c r="C73" s="50" t="s">
        <v>13894</v>
      </c>
      <c r="D73" s="50" t="s">
        <v>13895</v>
      </c>
      <c r="E73" s="106">
        <v>1300000</v>
      </c>
      <c r="F73" s="50" t="s">
        <v>4</v>
      </c>
    </row>
    <row r="74" spans="1:6" ht="78.75">
      <c r="A74" s="50">
        <v>33</v>
      </c>
      <c r="B74" s="50" t="s">
        <v>13896</v>
      </c>
      <c r="C74" s="50" t="s">
        <v>13897</v>
      </c>
      <c r="D74" s="50" t="s">
        <v>13898</v>
      </c>
      <c r="E74" s="106">
        <v>800000</v>
      </c>
      <c r="F74" s="50" t="s">
        <v>118</v>
      </c>
    </row>
    <row r="75" spans="1:6" ht="47.25">
      <c r="A75" s="50">
        <v>34</v>
      </c>
      <c r="B75" s="50" t="s">
        <v>13899</v>
      </c>
      <c r="C75" s="50" t="s">
        <v>13900</v>
      </c>
      <c r="D75" s="50" t="s">
        <v>13901</v>
      </c>
      <c r="E75" s="106">
        <v>500000</v>
      </c>
      <c r="F75" s="50" t="s">
        <v>118</v>
      </c>
    </row>
    <row r="76" spans="1:6" ht="47.25">
      <c r="A76" s="50">
        <v>35</v>
      </c>
      <c r="B76" s="50" t="s">
        <v>13899</v>
      </c>
      <c r="C76" s="50" t="s">
        <v>13902</v>
      </c>
      <c r="D76" s="50" t="s">
        <v>13887</v>
      </c>
      <c r="E76" s="106">
        <v>600000</v>
      </c>
      <c r="F76" s="50" t="s">
        <v>4</v>
      </c>
    </row>
    <row r="77" spans="1:6" ht="78.75">
      <c r="A77" s="50">
        <v>36</v>
      </c>
      <c r="B77" s="60" t="s">
        <v>13899</v>
      </c>
      <c r="C77" s="60" t="s">
        <v>13903</v>
      </c>
      <c r="D77" s="60" t="s">
        <v>13904</v>
      </c>
      <c r="E77" s="106">
        <v>400000</v>
      </c>
      <c r="F77" s="60" t="s">
        <v>118</v>
      </c>
    </row>
    <row r="78" spans="1:6" ht="47.25">
      <c r="A78" s="50">
        <v>37</v>
      </c>
      <c r="B78" s="50" t="s">
        <v>13905</v>
      </c>
      <c r="C78" s="50" t="s">
        <v>13906</v>
      </c>
      <c r="D78" s="50" t="s">
        <v>13907</v>
      </c>
      <c r="E78" s="106">
        <v>500000</v>
      </c>
      <c r="F78" s="50" t="s">
        <v>4</v>
      </c>
    </row>
    <row r="79" spans="1:6" ht="47.25">
      <c r="A79" s="50">
        <v>38</v>
      </c>
      <c r="B79" s="50" t="s">
        <v>13908</v>
      </c>
      <c r="C79" s="50" t="s">
        <v>13909</v>
      </c>
      <c r="D79" s="50" t="s">
        <v>13910</v>
      </c>
      <c r="E79" s="106">
        <v>1000000</v>
      </c>
      <c r="F79" s="50" t="s">
        <v>118</v>
      </c>
    </row>
    <row r="80" spans="1:6" ht="47.25">
      <c r="A80" s="50">
        <v>39</v>
      </c>
      <c r="B80" s="50" t="s">
        <v>13911</v>
      </c>
      <c r="C80" s="50" t="s">
        <v>13912</v>
      </c>
      <c r="D80" s="50" t="s">
        <v>13913</v>
      </c>
      <c r="E80" s="106">
        <v>500000</v>
      </c>
      <c r="F80" s="50" t="s">
        <v>118</v>
      </c>
    </row>
    <row r="81" spans="1:6" ht="78.75">
      <c r="A81" s="50">
        <v>40</v>
      </c>
      <c r="B81" s="50" t="s">
        <v>13914</v>
      </c>
      <c r="C81" s="50" t="s">
        <v>13915</v>
      </c>
      <c r="D81" s="50" t="s">
        <v>13916</v>
      </c>
      <c r="E81" s="106">
        <v>600000</v>
      </c>
      <c r="F81" s="50" t="s">
        <v>118</v>
      </c>
    </row>
    <row r="82" spans="1:6" ht="94.5">
      <c r="A82" s="50">
        <v>41</v>
      </c>
      <c r="B82" s="50" t="s">
        <v>13919</v>
      </c>
      <c r="C82" s="50" t="s">
        <v>13920</v>
      </c>
      <c r="D82" s="50" t="s">
        <v>36515</v>
      </c>
      <c r="E82" s="106">
        <v>500000</v>
      </c>
      <c r="F82" s="50" t="s">
        <v>118</v>
      </c>
    </row>
    <row r="83" spans="1:6" ht="47.25">
      <c r="A83" s="50">
        <v>42</v>
      </c>
      <c r="B83" s="50" t="s">
        <v>13921</v>
      </c>
      <c r="C83" s="50" t="s">
        <v>13922</v>
      </c>
      <c r="D83" s="50" t="s">
        <v>13923</v>
      </c>
      <c r="E83" s="106">
        <v>800000</v>
      </c>
      <c r="F83" s="50" t="s">
        <v>4</v>
      </c>
    </row>
    <row r="84" spans="1:6" ht="47.25">
      <c r="A84" s="50">
        <v>43</v>
      </c>
      <c r="B84" s="50" t="s">
        <v>13921</v>
      </c>
      <c r="C84" s="50" t="s">
        <v>13924</v>
      </c>
      <c r="D84" s="50" t="s">
        <v>13870</v>
      </c>
      <c r="E84" s="106">
        <v>300000</v>
      </c>
      <c r="F84" s="50" t="s">
        <v>4</v>
      </c>
    </row>
    <row r="85" spans="1:6" ht="47.25">
      <c r="A85" s="50">
        <v>44</v>
      </c>
      <c r="B85" s="50" t="s">
        <v>13925</v>
      </c>
      <c r="C85" s="50" t="s">
        <v>13926</v>
      </c>
      <c r="D85" s="50" t="s">
        <v>13927</v>
      </c>
      <c r="E85" s="106">
        <v>800000</v>
      </c>
      <c r="F85" s="50" t="s">
        <v>4</v>
      </c>
    </row>
    <row r="86" spans="1:6" ht="47.25">
      <c r="A86" s="50">
        <v>45</v>
      </c>
      <c r="B86" s="50" t="s">
        <v>13925</v>
      </c>
      <c r="C86" s="50" t="s">
        <v>13928</v>
      </c>
      <c r="D86" s="50" t="s">
        <v>13929</v>
      </c>
      <c r="E86" s="106">
        <v>550000</v>
      </c>
      <c r="F86" s="50" t="s">
        <v>118</v>
      </c>
    </row>
    <row r="87" spans="1:6" ht="47.25">
      <c r="A87" s="50">
        <v>46</v>
      </c>
      <c r="B87" s="50" t="s">
        <v>13930</v>
      </c>
      <c r="C87" s="50" t="s">
        <v>13931</v>
      </c>
      <c r="D87" s="50" t="s">
        <v>13927</v>
      </c>
      <c r="E87" s="106">
        <v>900000</v>
      </c>
      <c r="F87" s="50" t="s">
        <v>4</v>
      </c>
    </row>
    <row r="88" spans="1:6" ht="47.25">
      <c r="A88" s="50">
        <v>47</v>
      </c>
      <c r="B88" s="50" t="s">
        <v>13932</v>
      </c>
      <c r="C88" s="50" t="s">
        <v>13933</v>
      </c>
      <c r="D88" s="50" t="s">
        <v>13934</v>
      </c>
      <c r="E88" s="106">
        <v>600000</v>
      </c>
      <c r="F88" s="50" t="s">
        <v>4</v>
      </c>
    </row>
    <row r="89" spans="1:6" ht="47.25">
      <c r="A89" s="50">
        <v>48</v>
      </c>
      <c r="B89" s="50" t="s">
        <v>13935</v>
      </c>
      <c r="C89" s="50" t="s">
        <v>13936</v>
      </c>
      <c r="D89" s="50" t="s">
        <v>13937</v>
      </c>
      <c r="E89" s="106">
        <v>1000000</v>
      </c>
      <c r="F89" s="50" t="s">
        <v>4</v>
      </c>
    </row>
    <row r="90" spans="1:6" ht="47.25">
      <c r="A90" s="50">
        <v>49</v>
      </c>
      <c r="B90" s="50" t="s">
        <v>13938</v>
      </c>
      <c r="C90" s="50" t="s">
        <v>13939</v>
      </c>
      <c r="D90" s="50" t="s">
        <v>13940</v>
      </c>
      <c r="E90" s="106">
        <v>700000</v>
      </c>
      <c r="F90" s="50" t="s">
        <v>4</v>
      </c>
    </row>
    <row r="91" spans="1:6" ht="47.25">
      <c r="A91" s="50">
        <v>50</v>
      </c>
      <c r="B91" s="50" t="s">
        <v>13941</v>
      </c>
      <c r="C91" s="50" t="s">
        <v>13942</v>
      </c>
      <c r="D91" s="50" t="s">
        <v>36514</v>
      </c>
      <c r="E91" s="106">
        <v>700000</v>
      </c>
      <c r="F91" s="50" t="s">
        <v>4</v>
      </c>
    </row>
    <row r="92" spans="1:6" ht="78.75">
      <c r="A92" s="50">
        <v>51</v>
      </c>
      <c r="B92" s="50" t="s">
        <v>13943</v>
      </c>
      <c r="C92" s="50" t="s">
        <v>13944</v>
      </c>
      <c r="D92" s="50" t="s">
        <v>13916</v>
      </c>
      <c r="E92" s="106">
        <v>500000</v>
      </c>
      <c r="F92" s="50" t="s">
        <v>118</v>
      </c>
    </row>
    <row r="93" spans="1:6" ht="47.25">
      <c r="A93" s="50">
        <v>52</v>
      </c>
      <c r="B93" s="50" t="s">
        <v>13943</v>
      </c>
      <c r="C93" s="50" t="s">
        <v>13945</v>
      </c>
      <c r="D93" s="50" t="s">
        <v>13946</v>
      </c>
      <c r="E93" s="106">
        <v>500000</v>
      </c>
      <c r="F93" s="50" t="s">
        <v>4</v>
      </c>
    </row>
    <row r="94" spans="1:6" ht="15.75">
      <c r="A94" s="50"/>
      <c r="B94" s="2172" t="s">
        <v>535</v>
      </c>
      <c r="C94" s="2231"/>
      <c r="D94" s="50"/>
      <c r="E94" s="106"/>
      <c r="F94" s="50"/>
    </row>
    <row r="95" spans="1:6" ht="78.75">
      <c r="A95" s="50">
        <v>53</v>
      </c>
      <c r="B95" s="50" t="s">
        <v>13947</v>
      </c>
      <c r="C95" s="50" t="s">
        <v>13948</v>
      </c>
      <c r="D95" s="50" t="s">
        <v>14927</v>
      </c>
      <c r="E95" s="106">
        <v>500000</v>
      </c>
      <c r="F95" s="50" t="s">
        <v>118</v>
      </c>
    </row>
    <row r="96" spans="1:6" ht="47.25">
      <c r="A96" s="50">
        <v>54</v>
      </c>
      <c r="B96" s="50" t="s">
        <v>13949</v>
      </c>
      <c r="C96" s="50" t="s">
        <v>13950</v>
      </c>
      <c r="D96" s="50" t="s">
        <v>14928</v>
      </c>
      <c r="E96" s="106">
        <v>1300000</v>
      </c>
      <c r="F96" s="50" t="s">
        <v>4</v>
      </c>
    </row>
    <row r="97" spans="1:6" ht="47.25">
      <c r="A97" s="50">
        <v>55</v>
      </c>
      <c r="B97" s="50" t="s">
        <v>13951</v>
      </c>
      <c r="C97" s="50" t="s">
        <v>13952</v>
      </c>
      <c r="D97" s="50" t="s">
        <v>13953</v>
      </c>
      <c r="E97" s="106">
        <v>6800000</v>
      </c>
      <c r="F97" s="50" t="s">
        <v>4</v>
      </c>
    </row>
    <row r="98" spans="1:6" ht="47.25">
      <c r="A98" s="50">
        <v>56</v>
      </c>
      <c r="B98" s="50" t="s">
        <v>13954</v>
      </c>
      <c r="C98" s="50" t="s">
        <v>13955</v>
      </c>
      <c r="D98" s="50" t="s">
        <v>13953</v>
      </c>
      <c r="E98" s="106">
        <v>6800000</v>
      </c>
      <c r="F98" s="50" t="s">
        <v>4</v>
      </c>
    </row>
    <row r="99" spans="1:6" ht="78.75">
      <c r="A99" s="50">
        <v>57</v>
      </c>
      <c r="B99" s="50" t="s">
        <v>13956</v>
      </c>
      <c r="C99" s="50" t="s">
        <v>13957</v>
      </c>
      <c r="D99" s="50" t="s">
        <v>13958</v>
      </c>
      <c r="E99" s="106">
        <v>700000</v>
      </c>
      <c r="F99" s="50" t="s">
        <v>118</v>
      </c>
    </row>
    <row r="100" spans="1:6" ht="78.75">
      <c r="A100" s="50">
        <v>58</v>
      </c>
      <c r="B100" s="50" t="s">
        <v>13959</v>
      </c>
      <c r="C100" s="50" t="s">
        <v>13960</v>
      </c>
      <c r="D100" s="50" t="s">
        <v>14929</v>
      </c>
      <c r="E100" s="106">
        <v>500000</v>
      </c>
      <c r="F100" s="50" t="s">
        <v>118</v>
      </c>
    </row>
    <row r="101" spans="1:6" ht="63">
      <c r="A101" s="50">
        <v>59</v>
      </c>
      <c r="B101" s="50" t="s">
        <v>13959</v>
      </c>
      <c r="C101" s="50" t="s">
        <v>13961</v>
      </c>
      <c r="D101" s="50" t="s">
        <v>13962</v>
      </c>
      <c r="E101" s="106">
        <v>500000</v>
      </c>
      <c r="F101" s="50" t="s">
        <v>4</v>
      </c>
    </row>
    <row r="102" spans="1:6" ht="15.75">
      <c r="A102" s="50"/>
      <c r="B102" s="2172" t="s">
        <v>662</v>
      </c>
      <c r="C102" s="2231"/>
      <c r="D102" s="778"/>
      <c r="E102" s="106"/>
      <c r="F102" s="50"/>
    </row>
    <row r="103" spans="1:6" ht="63">
      <c r="A103" s="50">
        <v>60</v>
      </c>
      <c r="B103" s="50" t="s">
        <v>13965</v>
      </c>
      <c r="C103" s="50" t="s">
        <v>13966</v>
      </c>
      <c r="D103" s="50" t="s">
        <v>13967</v>
      </c>
      <c r="E103" s="106">
        <v>200000</v>
      </c>
      <c r="F103" s="50" t="s">
        <v>4</v>
      </c>
    </row>
    <row r="104" spans="1:6" ht="47.25">
      <c r="A104" s="50">
        <v>61</v>
      </c>
      <c r="B104" s="50" t="s">
        <v>13968</v>
      </c>
      <c r="C104" s="50" t="s">
        <v>13969</v>
      </c>
      <c r="D104" s="50" t="s">
        <v>13970</v>
      </c>
      <c r="E104" s="106">
        <v>580000</v>
      </c>
      <c r="F104" s="50" t="s">
        <v>4</v>
      </c>
    </row>
    <row r="105" spans="1:6" ht="47.25">
      <c r="A105" s="50">
        <v>62</v>
      </c>
      <c r="B105" s="50" t="s">
        <v>13971</v>
      </c>
      <c r="C105" s="50" t="s">
        <v>13972</v>
      </c>
      <c r="D105" s="50" t="s">
        <v>13970</v>
      </c>
      <c r="E105" s="106">
        <v>500000</v>
      </c>
      <c r="F105" s="50" t="s">
        <v>4</v>
      </c>
    </row>
    <row r="106" spans="1:6" ht="47.25">
      <c r="A106" s="50">
        <v>63</v>
      </c>
      <c r="B106" s="50" t="s">
        <v>13973</v>
      </c>
      <c r="C106" s="50" t="s">
        <v>13974</v>
      </c>
      <c r="D106" s="50" t="s">
        <v>13975</v>
      </c>
      <c r="E106" s="106">
        <v>400000</v>
      </c>
      <c r="F106" s="50" t="s">
        <v>4</v>
      </c>
    </row>
    <row r="107" spans="1:6" ht="63">
      <c r="A107" s="50">
        <v>64</v>
      </c>
      <c r="B107" s="50" t="s">
        <v>13976</v>
      </c>
      <c r="C107" s="50" t="s">
        <v>13977</v>
      </c>
      <c r="D107" s="50" t="s">
        <v>13967</v>
      </c>
      <c r="E107" s="106">
        <v>200000</v>
      </c>
      <c r="F107" s="50" t="s">
        <v>4</v>
      </c>
    </row>
    <row r="108" spans="1:6" ht="63">
      <c r="A108" s="50">
        <v>65</v>
      </c>
      <c r="B108" s="50" t="s">
        <v>13978</v>
      </c>
      <c r="C108" s="50" t="s">
        <v>13979</v>
      </c>
      <c r="D108" s="50" t="s">
        <v>13967</v>
      </c>
      <c r="E108" s="106">
        <v>200000</v>
      </c>
      <c r="F108" s="50" t="s">
        <v>4</v>
      </c>
    </row>
    <row r="109" spans="1:6" ht="78.75">
      <c r="A109" s="50">
        <v>66</v>
      </c>
      <c r="B109" s="50" t="s">
        <v>13982</v>
      </c>
      <c r="C109" s="50" t="s">
        <v>13983</v>
      </c>
      <c r="D109" s="50" t="s">
        <v>13984</v>
      </c>
      <c r="E109" s="106">
        <v>500000</v>
      </c>
      <c r="F109" s="50" t="s">
        <v>118</v>
      </c>
    </row>
    <row r="110" spans="1:6" ht="47.25">
      <c r="A110" s="50">
        <v>67</v>
      </c>
      <c r="B110" s="50" t="s">
        <v>13985</v>
      </c>
      <c r="C110" s="50" t="s">
        <v>13986</v>
      </c>
      <c r="D110" s="333" t="s">
        <v>44223</v>
      </c>
      <c r="E110" s="106">
        <v>500000</v>
      </c>
      <c r="F110" s="50" t="s">
        <v>4</v>
      </c>
    </row>
    <row r="111" spans="1:6" s="2076" customFormat="1" ht="31.5">
      <c r="A111" s="50">
        <v>68</v>
      </c>
      <c r="B111" s="50" t="s">
        <v>13987</v>
      </c>
      <c r="C111" s="50" t="s">
        <v>13988</v>
      </c>
      <c r="D111" s="333" t="s">
        <v>44224</v>
      </c>
      <c r="E111" s="106">
        <v>2500000</v>
      </c>
      <c r="F111" s="50" t="s">
        <v>4</v>
      </c>
    </row>
    <row r="112" spans="1:6" s="2076" customFormat="1" ht="31.5">
      <c r="A112" s="50">
        <v>69</v>
      </c>
      <c r="B112" s="50" t="s">
        <v>13989</v>
      </c>
      <c r="C112" s="50" t="s">
        <v>13990</v>
      </c>
      <c r="D112" s="333" t="s">
        <v>44224</v>
      </c>
      <c r="E112" s="106">
        <v>2500000</v>
      </c>
      <c r="F112" s="50" t="s">
        <v>4</v>
      </c>
    </row>
    <row r="113" spans="1:6" s="2076" customFormat="1" ht="31.5">
      <c r="A113" s="50">
        <v>70</v>
      </c>
      <c r="B113" s="50" t="s">
        <v>13991</v>
      </c>
      <c r="C113" s="50" t="s">
        <v>13992</v>
      </c>
      <c r="D113" s="333" t="s">
        <v>44224</v>
      </c>
      <c r="E113" s="106">
        <v>2500000</v>
      </c>
      <c r="F113" s="50" t="s">
        <v>4</v>
      </c>
    </row>
    <row r="114" spans="1:6" ht="15.75">
      <c r="A114" s="50"/>
      <c r="B114" s="2172" t="s">
        <v>15</v>
      </c>
      <c r="C114" s="2172"/>
      <c r="D114" s="50"/>
      <c r="E114" s="468">
        <f>SUM(E40:E113)</f>
        <v>56841635</v>
      </c>
      <c r="F114" s="50"/>
    </row>
    <row r="115" spans="1:6" ht="91.5" customHeight="1">
      <c r="A115" s="2143" t="s">
        <v>33892</v>
      </c>
      <c r="B115" s="2143"/>
      <c r="C115" s="2143"/>
      <c r="D115" s="2143" t="s">
        <v>172</v>
      </c>
      <c r="E115" s="2143"/>
      <c r="F115" s="2143"/>
    </row>
    <row r="127" spans="1:6">
      <c r="A127" s="761"/>
      <c r="B127" s="761"/>
      <c r="C127" s="761"/>
      <c r="E127" s="761"/>
    </row>
    <row r="128" spans="1:6">
      <c r="A128" s="761"/>
      <c r="B128" s="761"/>
      <c r="C128" s="761"/>
      <c r="E128" s="761"/>
    </row>
    <row r="129" spans="1:6">
      <c r="A129" s="761"/>
      <c r="B129" s="761"/>
      <c r="C129" s="761"/>
      <c r="E129" s="761"/>
    </row>
    <row r="130" spans="1:6" ht="252">
      <c r="A130" s="50"/>
      <c r="B130" s="50" t="s">
        <v>13963</v>
      </c>
      <c r="C130" s="50" t="s">
        <v>13964</v>
      </c>
      <c r="D130" s="777" t="s">
        <v>14930</v>
      </c>
      <c r="E130" s="153">
        <v>10033518</v>
      </c>
      <c r="F130" s="50" t="s">
        <v>4</v>
      </c>
    </row>
    <row r="131" spans="1:6" ht="141.75">
      <c r="A131" s="97">
        <v>32</v>
      </c>
      <c r="B131" s="97" t="s">
        <v>13892</v>
      </c>
      <c r="C131" s="97" t="s">
        <v>13893</v>
      </c>
      <c r="D131" s="97" t="s">
        <v>36591</v>
      </c>
      <c r="E131" s="153">
        <v>400000</v>
      </c>
      <c r="F131" s="97" t="s">
        <v>118</v>
      </c>
    </row>
    <row r="132" spans="1:6" ht="141.75">
      <c r="A132" s="97">
        <v>42</v>
      </c>
      <c r="B132" s="97" t="s">
        <v>13917</v>
      </c>
      <c r="C132" s="97" t="s">
        <v>13918</v>
      </c>
      <c r="D132" s="97" t="s">
        <v>36592</v>
      </c>
      <c r="E132" s="153">
        <v>400000</v>
      </c>
      <c r="F132" s="97" t="s">
        <v>118</v>
      </c>
    </row>
    <row r="133" spans="1:6" ht="141.75">
      <c r="A133" s="97">
        <v>68</v>
      </c>
      <c r="B133" s="97" t="s">
        <v>13980</v>
      </c>
      <c r="C133" s="97" t="s">
        <v>13981</v>
      </c>
      <c r="D133" s="97" t="s">
        <v>36516</v>
      </c>
      <c r="E133" s="153">
        <v>200000</v>
      </c>
      <c r="F133" s="97" t="s">
        <v>4</v>
      </c>
    </row>
    <row r="134" spans="1:6">
      <c r="E134" s="225">
        <f>SUM(E130:E133)</f>
        <v>11033518</v>
      </c>
    </row>
    <row r="138" spans="1:6">
      <c r="E138" s="225">
        <f>E134+E114+E20</f>
        <v>109040875.52000001</v>
      </c>
    </row>
  </sheetData>
  <mergeCells count="19">
    <mergeCell ref="A115:C115"/>
    <mergeCell ref="D115:F115"/>
    <mergeCell ref="A35:F35"/>
    <mergeCell ref="A21:C21"/>
    <mergeCell ref="D21:F21"/>
    <mergeCell ref="A1:F1"/>
    <mergeCell ref="A2:F2"/>
    <mergeCell ref="A3:F3"/>
    <mergeCell ref="B5:D5"/>
    <mergeCell ref="B11:D11"/>
    <mergeCell ref="B15:C15"/>
    <mergeCell ref="A36:F36"/>
    <mergeCell ref="B114:C114"/>
    <mergeCell ref="B39:C39"/>
    <mergeCell ref="B41:C41"/>
    <mergeCell ref="B52:C52"/>
    <mergeCell ref="B94:C94"/>
    <mergeCell ref="B102:C102"/>
    <mergeCell ref="A37:F37"/>
  </mergeCells>
  <pageMargins left="0.7" right="0.7" top="0.75" bottom="0.75" header="0.3" footer="0.3"/>
  <pageSetup orientation="landscape" r:id="rId1"/>
  <headerFooter>
    <oddFooter>Page &amp;P of &amp;N</oddFooter>
  </headerFooter>
</worksheet>
</file>

<file path=xl/worksheets/sheet37.xml><?xml version="1.0" encoding="utf-8"?>
<worksheet xmlns="http://schemas.openxmlformats.org/spreadsheetml/2006/main" xmlns:r="http://schemas.openxmlformats.org/officeDocument/2006/relationships">
  <sheetPr>
    <tabColor theme="5" tint="-0.499984740745262"/>
  </sheetPr>
  <dimension ref="A1:F159"/>
  <sheetViews>
    <sheetView topLeftCell="A139" workbookViewId="0">
      <selection activeCell="H146" sqref="H146"/>
    </sheetView>
  </sheetViews>
  <sheetFormatPr defaultRowHeight="15.75"/>
  <cols>
    <col min="1" max="1" width="7.28515625" style="1102" customWidth="1"/>
    <col min="2" max="2" width="15.7109375" style="89" customWidth="1"/>
    <col min="3" max="3" width="41.85546875" style="89" customWidth="1"/>
    <col min="4" max="4" width="25.85546875" style="89" customWidth="1"/>
    <col min="5" max="5" width="20.42578125" style="966" customWidth="1"/>
    <col min="6" max="6" width="10.140625" style="89" customWidth="1"/>
    <col min="7" max="16384" width="9.140625" style="1102"/>
  </cols>
  <sheetData>
    <row r="1" spans="1:6" s="317" customFormat="1">
      <c r="A1" s="2234" t="s">
        <v>133</v>
      </c>
      <c r="B1" s="2234"/>
      <c r="C1" s="2234"/>
      <c r="D1" s="2234"/>
      <c r="E1" s="2234"/>
      <c r="F1" s="2234"/>
    </row>
    <row r="2" spans="1:6" s="317" customFormat="1">
      <c r="A2" s="2234" t="s">
        <v>23123</v>
      </c>
      <c r="B2" s="2234"/>
      <c r="C2" s="2234"/>
      <c r="D2" s="2234"/>
      <c r="E2" s="2234"/>
      <c r="F2" s="2234"/>
    </row>
    <row r="3" spans="1:6" s="317" customFormat="1">
      <c r="A3" s="2234" t="s">
        <v>6436</v>
      </c>
      <c r="B3" s="2234"/>
      <c r="C3" s="2234"/>
      <c r="D3" s="2234"/>
      <c r="E3" s="2234"/>
      <c r="F3" s="2234"/>
    </row>
    <row r="4" spans="1:6" s="317" customFormat="1" ht="35.25" customHeight="1">
      <c r="A4" s="56" t="s">
        <v>134</v>
      </c>
      <c r="B4" s="56" t="s">
        <v>676</v>
      </c>
      <c r="C4" s="56" t="s">
        <v>463</v>
      </c>
      <c r="D4" s="56" t="s">
        <v>788</v>
      </c>
      <c r="E4" s="388" t="s">
        <v>3683</v>
      </c>
      <c r="F4" s="56" t="s">
        <v>677</v>
      </c>
    </row>
    <row r="5" spans="1:6" s="317" customFormat="1" ht="18.75" customHeight="1">
      <c r="A5" s="56"/>
      <c r="B5" s="2195" t="s">
        <v>139</v>
      </c>
      <c r="C5" s="2195"/>
      <c r="D5" s="2195"/>
      <c r="E5" s="388"/>
      <c r="F5" s="56"/>
    </row>
    <row r="6" spans="1:6" ht="47.25">
      <c r="A6" s="175">
        <v>1</v>
      </c>
      <c r="B6" s="160" t="s">
        <v>23160</v>
      </c>
      <c r="C6" s="159" t="s">
        <v>23161</v>
      </c>
      <c r="D6" s="160" t="s">
        <v>23162</v>
      </c>
      <c r="E6" s="398">
        <v>1792452.07</v>
      </c>
      <c r="F6" s="160" t="s">
        <v>118</v>
      </c>
    </row>
    <row r="7" spans="1:6" ht="173.25">
      <c r="A7" s="175">
        <v>2</v>
      </c>
      <c r="B7" s="160" t="s">
        <v>5</v>
      </c>
      <c r="C7" s="159" t="s">
        <v>23163</v>
      </c>
      <c r="D7" s="160" t="s">
        <v>23164</v>
      </c>
      <c r="E7" s="398">
        <v>2000000</v>
      </c>
      <c r="F7" s="160" t="s">
        <v>118</v>
      </c>
    </row>
    <row r="8" spans="1:6" ht="31.5">
      <c r="A8" s="175">
        <v>3</v>
      </c>
      <c r="B8" s="160" t="s">
        <v>7</v>
      </c>
      <c r="C8" s="159" t="s">
        <v>23165</v>
      </c>
      <c r="D8" s="160" t="s">
        <v>23166</v>
      </c>
      <c r="E8" s="398">
        <v>100000</v>
      </c>
      <c r="F8" s="160" t="s">
        <v>118</v>
      </c>
    </row>
    <row r="9" spans="1:6" ht="31.5">
      <c r="A9" s="175">
        <v>4</v>
      </c>
      <c r="B9" s="160" t="s">
        <v>10</v>
      </c>
      <c r="C9" s="159" t="s">
        <v>23167</v>
      </c>
      <c r="D9" s="160" t="s">
        <v>23168</v>
      </c>
      <c r="E9" s="398">
        <v>100000</v>
      </c>
      <c r="F9" s="160" t="s">
        <v>118</v>
      </c>
    </row>
    <row r="10" spans="1:6" ht="63">
      <c r="A10" s="175">
        <v>5</v>
      </c>
      <c r="B10" s="160" t="s">
        <v>1426</v>
      </c>
      <c r="C10" s="159" t="s">
        <v>23169</v>
      </c>
      <c r="D10" s="160" t="s">
        <v>23170</v>
      </c>
      <c r="E10" s="398">
        <v>2000000</v>
      </c>
      <c r="F10" s="160" t="s">
        <v>118</v>
      </c>
    </row>
    <row r="11" spans="1:6" ht="47.25">
      <c r="A11" s="175">
        <v>6</v>
      </c>
      <c r="B11" s="160" t="s">
        <v>23171</v>
      </c>
      <c r="C11" s="159" t="s">
        <v>23172</v>
      </c>
      <c r="D11" s="160" t="s">
        <v>23173</v>
      </c>
      <c r="E11" s="398">
        <v>550000</v>
      </c>
      <c r="F11" s="160" t="s">
        <v>4</v>
      </c>
    </row>
    <row r="12" spans="1:6" s="317" customFormat="1">
      <c r="A12" s="63"/>
      <c r="B12" s="2171" t="s">
        <v>3161</v>
      </c>
      <c r="C12" s="2171"/>
      <c r="D12" s="2171"/>
      <c r="E12" s="72"/>
      <c r="F12" s="65"/>
    </row>
    <row r="13" spans="1:6" ht="110.25">
      <c r="A13" s="175">
        <v>7</v>
      </c>
      <c r="B13" s="159" t="s">
        <v>5</v>
      </c>
      <c r="C13" s="159" t="s">
        <v>23174</v>
      </c>
      <c r="D13" s="160" t="s">
        <v>23175</v>
      </c>
      <c r="E13" s="398">
        <v>571226</v>
      </c>
      <c r="F13" s="160" t="s">
        <v>118</v>
      </c>
    </row>
    <row r="14" spans="1:6" ht="78.75">
      <c r="A14" s="175">
        <v>8</v>
      </c>
      <c r="B14" s="159" t="s">
        <v>12</v>
      </c>
      <c r="C14" s="159" t="s">
        <v>23176</v>
      </c>
      <c r="D14" s="160" t="s">
        <v>23177</v>
      </c>
      <c r="E14" s="398">
        <v>1500000</v>
      </c>
      <c r="F14" s="160" t="s">
        <v>118</v>
      </c>
    </row>
    <row r="15" spans="1:6" ht="63">
      <c r="A15" s="175">
        <v>9</v>
      </c>
      <c r="B15" s="159" t="s">
        <v>10194</v>
      </c>
      <c r="C15" s="159" t="s">
        <v>23178</v>
      </c>
      <c r="D15" s="160" t="s">
        <v>23179</v>
      </c>
      <c r="E15" s="398">
        <v>1200000</v>
      </c>
      <c r="F15" s="160" t="s">
        <v>118</v>
      </c>
    </row>
    <row r="16" spans="1:6" s="317" customFormat="1">
      <c r="A16" s="63"/>
      <c r="B16" s="2198" t="s">
        <v>143</v>
      </c>
      <c r="C16" s="2198"/>
      <c r="D16" s="160"/>
      <c r="E16" s="181"/>
      <c r="F16" s="65"/>
    </row>
    <row r="17" spans="1:6" ht="63">
      <c r="A17" s="175">
        <v>10</v>
      </c>
      <c r="B17" s="159" t="s">
        <v>23180</v>
      </c>
      <c r="C17" s="159" t="s">
        <v>23181</v>
      </c>
      <c r="D17" s="160" t="s">
        <v>196</v>
      </c>
      <c r="E17" s="398">
        <v>5738993.4500000002</v>
      </c>
      <c r="F17" s="160" t="s">
        <v>118</v>
      </c>
    </row>
    <row r="18" spans="1:6" s="317" customFormat="1">
      <c r="A18" s="63"/>
      <c r="B18" s="62" t="s">
        <v>593</v>
      </c>
      <c r="C18" s="65"/>
      <c r="D18" s="65"/>
      <c r="E18" s="72"/>
      <c r="F18" s="65"/>
    </row>
    <row r="19" spans="1:6" ht="47.25">
      <c r="A19" s="175">
        <v>11</v>
      </c>
      <c r="B19" s="159" t="s">
        <v>16284</v>
      </c>
      <c r="C19" s="159" t="s">
        <v>23182</v>
      </c>
      <c r="D19" s="160" t="s">
        <v>23183</v>
      </c>
      <c r="E19" s="398">
        <v>16600000</v>
      </c>
      <c r="F19" s="160" t="s">
        <v>118</v>
      </c>
    </row>
    <row r="20" spans="1:6" ht="47.25">
      <c r="A20" s="175">
        <v>12</v>
      </c>
      <c r="B20" s="159" t="s">
        <v>16287</v>
      </c>
      <c r="C20" s="159" t="s">
        <v>23184</v>
      </c>
      <c r="D20" s="160" t="s">
        <v>23185</v>
      </c>
      <c r="E20" s="398">
        <v>12000000</v>
      </c>
      <c r="F20" s="160" t="s">
        <v>118</v>
      </c>
    </row>
    <row r="21" spans="1:6" ht="47.25">
      <c r="A21" s="175">
        <v>13</v>
      </c>
      <c r="B21" s="159" t="s">
        <v>23186</v>
      </c>
      <c r="C21" s="159" t="s">
        <v>23187</v>
      </c>
      <c r="D21" s="160" t="s">
        <v>23188</v>
      </c>
      <c r="E21" s="398">
        <v>400000</v>
      </c>
      <c r="F21" s="160" t="s">
        <v>118</v>
      </c>
    </row>
    <row r="22" spans="1:6" ht="189">
      <c r="A22" s="175">
        <v>14</v>
      </c>
      <c r="B22" s="159" t="s">
        <v>23189</v>
      </c>
      <c r="C22" s="159" t="s">
        <v>23190</v>
      </c>
      <c r="D22" s="160" t="s">
        <v>6036</v>
      </c>
      <c r="E22" s="398">
        <v>2034000</v>
      </c>
      <c r="F22" s="160" t="s">
        <v>4</v>
      </c>
    </row>
    <row r="23" spans="1:6">
      <c r="A23" s="159"/>
      <c r="B23" s="253" t="s">
        <v>15</v>
      </c>
      <c r="C23" s="159"/>
      <c r="D23" s="160"/>
      <c r="E23" s="69">
        <f>SUM(E6:E22)</f>
        <v>46586671.519999996</v>
      </c>
      <c r="F23" s="160"/>
    </row>
    <row r="24" spans="1:6" ht="78.75" customHeight="1">
      <c r="A24" s="2143" t="s">
        <v>19194</v>
      </c>
      <c r="B24" s="2143"/>
      <c r="C24" s="2143"/>
      <c r="D24" s="2143" t="s">
        <v>5819</v>
      </c>
      <c r="E24" s="2143"/>
      <c r="F24" s="2143"/>
    </row>
    <row r="25" spans="1:6">
      <c r="A25" s="159"/>
      <c r="B25" s="159"/>
      <c r="C25" s="159"/>
      <c r="D25" s="160"/>
      <c r="E25" s="398"/>
      <c r="F25" s="160"/>
    </row>
    <row r="26" spans="1:6">
      <c r="A26" s="159"/>
      <c r="B26" s="159"/>
      <c r="C26" s="159"/>
      <c r="D26" s="160"/>
      <c r="E26" s="398"/>
      <c r="F26" s="160"/>
    </row>
    <row r="27" spans="1:6">
      <c r="A27" s="159"/>
      <c r="B27" s="159"/>
      <c r="C27" s="159"/>
      <c r="D27" s="160"/>
      <c r="E27" s="398"/>
      <c r="F27" s="160"/>
    </row>
    <row r="28" spans="1:6">
      <c r="A28" s="159"/>
      <c r="B28" s="159"/>
      <c r="C28" s="159"/>
      <c r="D28" s="160"/>
      <c r="E28" s="398"/>
      <c r="F28" s="160"/>
    </row>
    <row r="29" spans="1:6">
      <c r="A29" s="159"/>
      <c r="B29" s="159"/>
      <c r="C29" s="159"/>
      <c r="D29" s="160"/>
      <c r="E29" s="398"/>
      <c r="F29" s="160"/>
    </row>
    <row r="30" spans="1:6">
      <c r="A30" s="159"/>
      <c r="B30" s="159"/>
      <c r="C30" s="159"/>
      <c r="D30" s="160"/>
      <c r="E30" s="398"/>
      <c r="F30" s="160"/>
    </row>
    <row r="31" spans="1:6">
      <c r="A31" s="159"/>
      <c r="B31" s="159"/>
      <c r="C31" s="159"/>
      <c r="D31" s="160"/>
      <c r="E31" s="398"/>
      <c r="F31" s="160"/>
    </row>
    <row r="32" spans="1:6">
      <c r="A32" s="159"/>
      <c r="B32" s="159"/>
      <c r="C32" s="159"/>
      <c r="D32" s="160"/>
      <c r="E32" s="398"/>
      <c r="F32" s="160"/>
    </row>
    <row r="33" spans="1:6">
      <c r="A33" s="159"/>
      <c r="B33" s="159"/>
      <c r="C33" s="159"/>
      <c r="D33" s="160"/>
      <c r="E33" s="398"/>
      <c r="F33" s="160"/>
    </row>
    <row r="34" spans="1:6">
      <c r="A34" s="159"/>
      <c r="B34" s="159"/>
      <c r="C34" s="159"/>
      <c r="D34" s="160"/>
      <c r="E34" s="398"/>
      <c r="F34" s="160"/>
    </row>
    <row r="35" spans="1:6">
      <c r="A35" s="159"/>
      <c r="B35" s="159"/>
      <c r="C35" s="159"/>
      <c r="D35" s="160"/>
      <c r="E35" s="398"/>
      <c r="F35" s="160"/>
    </row>
    <row r="36" spans="1:6">
      <c r="A36" s="159"/>
      <c r="B36" s="159"/>
      <c r="C36" s="159"/>
      <c r="D36" s="160"/>
      <c r="E36" s="398"/>
      <c r="F36" s="160"/>
    </row>
    <row r="37" spans="1:6">
      <c r="A37" s="2234" t="s">
        <v>133</v>
      </c>
      <c r="B37" s="2234"/>
      <c r="C37" s="2234"/>
      <c r="D37" s="2234"/>
      <c r="E37" s="2234"/>
      <c r="F37" s="2234"/>
    </row>
    <row r="38" spans="1:6">
      <c r="A38" s="2234" t="s">
        <v>23123</v>
      </c>
      <c r="B38" s="2234"/>
      <c r="C38" s="2234"/>
      <c r="D38" s="2234"/>
      <c r="E38" s="2234"/>
      <c r="F38" s="2234"/>
    </row>
    <row r="39" spans="1:6">
      <c r="A39" s="2234" t="s">
        <v>6436</v>
      </c>
      <c r="B39" s="2234"/>
      <c r="C39" s="2234"/>
      <c r="D39" s="2234"/>
      <c r="E39" s="2234"/>
      <c r="F39" s="2234"/>
    </row>
    <row r="40" spans="1:6" ht="31.5">
      <c r="A40" s="56" t="s">
        <v>134</v>
      </c>
      <c r="B40" s="56" t="s">
        <v>676</v>
      </c>
      <c r="C40" s="56" t="s">
        <v>463</v>
      </c>
      <c r="D40" s="56" t="s">
        <v>788</v>
      </c>
      <c r="E40" s="388" t="s">
        <v>3683</v>
      </c>
      <c r="F40" s="56" t="s">
        <v>677</v>
      </c>
    </row>
    <row r="41" spans="1:6" s="317" customFormat="1">
      <c r="A41" s="65"/>
      <c r="B41" s="2171" t="s">
        <v>480</v>
      </c>
      <c r="C41" s="2171"/>
      <c r="D41" s="65"/>
      <c r="E41" s="72"/>
      <c r="F41" s="65"/>
    </row>
    <row r="42" spans="1:6" ht="31.5">
      <c r="A42" s="175">
        <v>1</v>
      </c>
      <c r="B42" s="159" t="s">
        <v>23191</v>
      </c>
      <c r="C42" s="159" t="s">
        <v>23192</v>
      </c>
      <c r="D42" s="160" t="s">
        <v>23193</v>
      </c>
      <c r="E42" s="398">
        <v>3700000</v>
      </c>
      <c r="F42" s="160" t="s">
        <v>4</v>
      </c>
    </row>
    <row r="43" spans="1:6" ht="78.75">
      <c r="A43" s="175">
        <v>2</v>
      </c>
      <c r="B43" s="159" t="s">
        <v>23194</v>
      </c>
      <c r="C43" s="159" t="s">
        <v>23195</v>
      </c>
      <c r="D43" s="160" t="s">
        <v>23196</v>
      </c>
      <c r="E43" s="398">
        <v>600000</v>
      </c>
      <c r="F43" s="160" t="s">
        <v>118</v>
      </c>
    </row>
    <row r="44" spans="1:6" ht="31.5">
      <c r="A44" s="175">
        <v>3</v>
      </c>
      <c r="B44" s="159" t="s">
        <v>23197</v>
      </c>
      <c r="C44" s="159" t="s">
        <v>23198</v>
      </c>
      <c r="D44" s="160" t="s">
        <v>7213</v>
      </c>
      <c r="E44" s="398">
        <v>700000</v>
      </c>
      <c r="F44" s="160" t="s">
        <v>4</v>
      </c>
    </row>
    <row r="45" spans="1:6" ht="78.75">
      <c r="A45" s="175">
        <v>4</v>
      </c>
      <c r="B45" s="159" t="s">
        <v>23199</v>
      </c>
      <c r="C45" s="159" t="s">
        <v>23200</v>
      </c>
      <c r="D45" s="160" t="s">
        <v>23196</v>
      </c>
      <c r="E45" s="398">
        <v>600000</v>
      </c>
      <c r="F45" s="160" t="s">
        <v>118</v>
      </c>
    </row>
    <row r="46" spans="1:6" ht="78.75">
      <c r="A46" s="175">
        <v>5</v>
      </c>
      <c r="B46" s="159" t="s">
        <v>23201</v>
      </c>
      <c r="C46" s="159" t="s">
        <v>23202</v>
      </c>
      <c r="D46" s="160" t="s">
        <v>23196</v>
      </c>
      <c r="E46" s="398">
        <v>600000</v>
      </c>
      <c r="F46" s="160" t="s">
        <v>118</v>
      </c>
    </row>
    <row r="47" spans="1:6" ht="78.75">
      <c r="A47" s="175">
        <v>6</v>
      </c>
      <c r="B47" s="159" t="s">
        <v>23203</v>
      </c>
      <c r="C47" s="159" t="s">
        <v>23204</v>
      </c>
      <c r="D47" s="160" t="s">
        <v>23196</v>
      </c>
      <c r="E47" s="398">
        <v>600000</v>
      </c>
      <c r="F47" s="160" t="s">
        <v>118</v>
      </c>
    </row>
    <row r="48" spans="1:6" ht="78.75">
      <c r="A48" s="175">
        <v>7</v>
      </c>
      <c r="B48" s="159" t="s">
        <v>23205</v>
      </c>
      <c r="C48" s="159" t="s">
        <v>23206</v>
      </c>
      <c r="D48" s="160" t="s">
        <v>23196</v>
      </c>
      <c r="E48" s="398">
        <v>600000</v>
      </c>
      <c r="F48" s="160" t="s">
        <v>118</v>
      </c>
    </row>
    <row r="49" spans="1:6" ht="78.75">
      <c r="A49" s="175">
        <v>8</v>
      </c>
      <c r="B49" s="159" t="s">
        <v>23207</v>
      </c>
      <c r="C49" s="159" t="s">
        <v>23208</v>
      </c>
      <c r="D49" s="160" t="s">
        <v>23196</v>
      </c>
      <c r="E49" s="398">
        <v>600000</v>
      </c>
      <c r="F49" s="160" t="s">
        <v>118</v>
      </c>
    </row>
    <row r="50" spans="1:6" ht="78.75">
      <c r="A50" s="175">
        <v>9</v>
      </c>
      <c r="B50" s="159" t="s">
        <v>23209</v>
      </c>
      <c r="C50" s="159" t="s">
        <v>23210</v>
      </c>
      <c r="D50" s="160" t="s">
        <v>23211</v>
      </c>
      <c r="E50" s="398">
        <v>400000</v>
      </c>
      <c r="F50" s="160" t="s">
        <v>118</v>
      </c>
    </row>
    <row r="51" spans="1:6" ht="78.75">
      <c r="A51" s="175">
        <v>10</v>
      </c>
      <c r="B51" s="159" t="s">
        <v>23212</v>
      </c>
      <c r="C51" s="159" t="s">
        <v>23213</v>
      </c>
      <c r="D51" s="160" t="s">
        <v>23196</v>
      </c>
      <c r="E51" s="398">
        <v>600000</v>
      </c>
      <c r="F51" s="160" t="s">
        <v>118</v>
      </c>
    </row>
    <row r="52" spans="1:6" ht="141.75">
      <c r="A52" s="175">
        <v>11</v>
      </c>
      <c r="B52" s="159" t="s">
        <v>23214</v>
      </c>
      <c r="C52" s="159" t="s">
        <v>23215</v>
      </c>
      <c r="D52" s="160" t="s">
        <v>23216</v>
      </c>
      <c r="E52" s="398">
        <v>600000</v>
      </c>
      <c r="F52" s="160" t="s">
        <v>118</v>
      </c>
    </row>
    <row r="53" spans="1:6" ht="47.25">
      <c r="A53" s="175">
        <v>12</v>
      </c>
      <c r="B53" s="159" t="s">
        <v>23217</v>
      </c>
      <c r="C53" s="159" t="s">
        <v>23218</v>
      </c>
      <c r="D53" s="160" t="s">
        <v>23219</v>
      </c>
      <c r="E53" s="398">
        <v>430000</v>
      </c>
      <c r="F53" s="160" t="s">
        <v>4</v>
      </c>
    </row>
    <row r="54" spans="1:6" ht="78.75">
      <c r="A54" s="175">
        <v>13</v>
      </c>
      <c r="B54" s="159" t="s">
        <v>23220</v>
      </c>
      <c r="C54" s="159" t="s">
        <v>23221</v>
      </c>
      <c r="D54" s="160" t="s">
        <v>23222</v>
      </c>
      <c r="E54" s="398">
        <v>600000</v>
      </c>
      <c r="F54" s="160" t="s">
        <v>118</v>
      </c>
    </row>
    <row r="55" spans="1:6" ht="78.75">
      <c r="A55" s="175">
        <v>14</v>
      </c>
      <c r="B55" s="159" t="s">
        <v>23223</v>
      </c>
      <c r="C55" s="159" t="s">
        <v>23224</v>
      </c>
      <c r="D55" s="160" t="s">
        <v>23222</v>
      </c>
      <c r="E55" s="398">
        <v>600000</v>
      </c>
      <c r="F55" s="160" t="s">
        <v>118</v>
      </c>
    </row>
    <row r="56" spans="1:6" ht="78.75">
      <c r="A56" s="175">
        <v>15</v>
      </c>
      <c r="B56" s="159" t="s">
        <v>23225</v>
      </c>
      <c r="C56" s="159" t="s">
        <v>23226</v>
      </c>
      <c r="D56" s="160" t="s">
        <v>23222</v>
      </c>
      <c r="E56" s="398">
        <v>600000</v>
      </c>
      <c r="F56" s="160" t="s">
        <v>118</v>
      </c>
    </row>
    <row r="57" spans="1:6" ht="78.75">
      <c r="A57" s="175">
        <v>16</v>
      </c>
      <c r="B57" s="159" t="s">
        <v>23227</v>
      </c>
      <c r="C57" s="159" t="s">
        <v>23228</v>
      </c>
      <c r="D57" s="160" t="s">
        <v>23229</v>
      </c>
      <c r="E57" s="398">
        <v>300000</v>
      </c>
      <c r="F57" s="160" t="s">
        <v>118</v>
      </c>
    </row>
    <row r="58" spans="1:6" ht="31.5">
      <c r="A58" s="175">
        <v>17</v>
      </c>
      <c r="B58" s="159" t="s">
        <v>23230</v>
      </c>
      <c r="C58" s="159" t="s">
        <v>23231</v>
      </c>
      <c r="D58" s="160" t="s">
        <v>7213</v>
      </c>
      <c r="E58" s="398">
        <v>700000</v>
      </c>
      <c r="F58" s="160" t="s">
        <v>4</v>
      </c>
    </row>
    <row r="59" spans="1:6" ht="47.25">
      <c r="A59" s="175">
        <v>18</v>
      </c>
      <c r="B59" s="159" t="s">
        <v>80</v>
      </c>
      <c r="C59" s="159" t="s">
        <v>23232</v>
      </c>
      <c r="D59" s="160" t="s">
        <v>23233</v>
      </c>
      <c r="E59" s="398">
        <v>430000</v>
      </c>
      <c r="F59" s="160" t="s">
        <v>4</v>
      </c>
    </row>
    <row r="60" spans="1:6" ht="47.25">
      <c r="A60" s="175">
        <v>19</v>
      </c>
      <c r="B60" s="159" t="s">
        <v>23234</v>
      </c>
      <c r="C60" s="159" t="s">
        <v>23235</v>
      </c>
      <c r="D60" s="160" t="s">
        <v>23233</v>
      </c>
      <c r="E60" s="398">
        <v>430000</v>
      </c>
      <c r="F60" s="160" t="s">
        <v>4</v>
      </c>
    </row>
    <row r="61" spans="1:6" ht="31.5">
      <c r="A61" s="175">
        <v>20</v>
      </c>
      <c r="B61" s="159" t="s">
        <v>23236</v>
      </c>
      <c r="C61" s="159" t="s">
        <v>23237</v>
      </c>
      <c r="D61" s="160" t="s">
        <v>1449</v>
      </c>
      <c r="E61" s="398">
        <v>1500000</v>
      </c>
      <c r="F61" s="160" t="s">
        <v>4</v>
      </c>
    </row>
    <row r="62" spans="1:6" ht="94.5">
      <c r="A62" s="175">
        <v>21</v>
      </c>
      <c r="B62" s="159" t="s">
        <v>23238</v>
      </c>
      <c r="C62" s="159" t="s">
        <v>23239</v>
      </c>
      <c r="D62" s="160" t="s">
        <v>23240</v>
      </c>
      <c r="E62" s="398">
        <v>650000</v>
      </c>
      <c r="F62" s="160" t="s">
        <v>4</v>
      </c>
    </row>
    <row r="63" spans="1:6" ht="78.75">
      <c r="A63" s="175">
        <v>22</v>
      </c>
      <c r="B63" s="159" t="s">
        <v>23241</v>
      </c>
      <c r="C63" s="159" t="s">
        <v>23242</v>
      </c>
      <c r="D63" s="160" t="s">
        <v>23196</v>
      </c>
      <c r="E63" s="398">
        <v>600000</v>
      </c>
      <c r="F63" s="160" t="s">
        <v>118</v>
      </c>
    </row>
    <row r="64" spans="1:6" ht="141.75">
      <c r="A64" s="175">
        <v>23</v>
      </c>
      <c r="B64" s="159" t="s">
        <v>23243</v>
      </c>
      <c r="C64" s="159" t="s">
        <v>23244</v>
      </c>
      <c r="D64" s="160" t="s">
        <v>23245</v>
      </c>
      <c r="E64" s="398">
        <v>1030000</v>
      </c>
      <c r="F64" s="160" t="s">
        <v>118</v>
      </c>
    </row>
    <row r="65" spans="1:6" ht="78.75">
      <c r="A65" s="175">
        <v>24</v>
      </c>
      <c r="B65" s="159" t="s">
        <v>23246</v>
      </c>
      <c r="C65" s="159" t="s">
        <v>23247</v>
      </c>
      <c r="D65" s="160" t="s">
        <v>23211</v>
      </c>
      <c r="E65" s="398">
        <v>400000</v>
      </c>
      <c r="F65" s="160" t="s">
        <v>118</v>
      </c>
    </row>
    <row r="66" spans="1:6" ht="78.75">
      <c r="A66" s="175">
        <v>25</v>
      </c>
      <c r="B66" s="159" t="s">
        <v>23248</v>
      </c>
      <c r="C66" s="159" t="s">
        <v>23249</v>
      </c>
      <c r="D66" s="160" t="s">
        <v>23211</v>
      </c>
      <c r="E66" s="398">
        <v>400000</v>
      </c>
      <c r="F66" s="160" t="s">
        <v>118</v>
      </c>
    </row>
    <row r="67" spans="1:6" ht="78.75">
      <c r="A67" s="175">
        <v>26</v>
      </c>
      <c r="B67" s="159" t="s">
        <v>23250</v>
      </c>
      <c r="C67" s="159" t="s">
        <v>23251</v>
      </c>
      <c r="D67" s="160" t="s">
        <v>23196</v>
      </c>
      <c r="E67" s="398">
        <v>600000</v>
      </c>
      <c r="F67" s="160" t="s">
        <v>118</v>
      </c>
    </row>
    <row r="68" spans="1:6" ht="78.75">
      <c r="A68" s="175">
        <v>27</v>
      </c>
      <c r="B68" s="159" t="s">
        <v>23252</v>
      </c>
      <c r="C68" s="159" t="s">
        <v>23253</v>
      </c>
      <c r="D68" s="160" t="s">
        <v>23196</v>
      </c>
      <c r="E68" s="398">
        <v>600000</v>
      </c>
      <c r="F68" s="160" t="s">
        <v>118</v>
      </c>
    </row>
    <row r="69" spans="1:6" ht="78.75">
      <c r="A69" s="175">
        <v>28</v>
      </c>
      <c r="B69" s="159" t="s">
        <v>23254</v>
      </c>
      <c r="C69" s="159" t="s">
        <v>23255</v>
      </c>
      <c r="D69" s="160" t="s">
        <v>23211</v>
      </c>
      <c r="E69" s="398">
        <v>400000</v>
      </c>
      <c r="F69" s="160" t="s">
        <v>118</v>
      </c>
    </row>
    <row r="70" spans="1:6" ht="78.75">
      <c r="A70" s="175">
        <v>29</v>
      </c>
      <c r="B70" s="159" t="s">
        <v>23256</v>
      </c>
      <c r="C70" s="159" t="s">
        <v>23257</v>
      </c>
      <c r="D70" s="160" t="s">
        <v>23196</v>
      </c>
      <c r="E70" s="398">
        <v>600000</v>
      </c>
      <c r="F70" s="160" t="s">
        <v>118</v>
      </c>
    </row>
    <row r="71" spans="1:6" ht="47.25">
      <c r="A71" s="175">
        <v>30</v>
      </c>
      <c r="B71" s="159" t="s">
        <v>23258</v>
      </c>
      <c r="C71" s="159" t="s">
        <v>23259</v>
      </c>
      <c r="D71" s="160" t="s">
        <v>23233</v>
      </c>
      <c r="E71" s="398">
        <v>430000</v>
      </c>
      <c r="F71" s="160" t="s">
        <v>4</v>
      </c>
    </row>
    <row r="72" spans="1:6" ht="31.5">
      <c r="A72" s="175">
        <v>31</v>
      </c>
      <c r="B72" s="159" t="s">
        <v>23260</v>
      </c>
      <c r="C72" s="159" t="s">
        <v>23261</v>
      </c>
      <c r="D72" s="160" t="s">
        <v>1115</v>
      </c>
      <c r="E72" s="398">
        <v>1200000</v>
      </c>
      <c r="F72" s="160" t="s">
        <v>4</v>
      </c>
    </row>
    <row r="73" spans="1:6" ht="78.75">
      <c r="A73" s="175">
        <v>32</v>
      </c>
      <c r="B73" s="159" t="s">
        <v>23262</v>
      </c>
      <c r="C73" s="159" t="s">
        <v>23263</v>
      </c>
      <c r="D73" s="160" t="s">
        <v>23196</v>
      </c>
      <c r="E73" s="398">
        <v>600000</v>
      </c>
      <c r="F73" s="160" t="s">
        <v>118</v>
      </c>
    </row>
    <row r="74" spans="1:6" s="317" customFormat="1">
      <c r="A74" s="63"/>
      <c r="B74" s="2171" t="s">
        <v>1353</v>
      </c>
      <c r="C74" s="2171"/>
      <c r="D74" s="65"/>
      <c r="E74" s="72"/>
      <c r="F74" s="65"/>
    </row>
    <row r="75" spans="1:6" ht="78.75">
      <c r="A75" s="175">
        <v>33</v>
      </c>
      <c r="B75" s="159" t="s">
        <v>23274</v>
      </c>
      <c r="C75" s="159" t="s">
        <v>23275</v>
      </c>
      <c r="D75" s="160" t="s">
        <v>23193</v>
      </c>
      <c r="E75" s="398">
        <v>3700000</v>
      </c>
      <c r="F75" s="160" t="s">
        <v>4</v>
      </c>
    </row>
    <row r="76" spans="1:6" ht="47.25">
      <c r="A76" s="175">
        <v>34</v>
      </c>
      <c r="B76" s="159" t="s">
        <v>23276</v>
      </c>
      <c r="C76" s="159" t="s">
        <v>23277</v>
      </c>
      <c r="D76" s="160" t="s">
        <v>23193</v>
      </c>
      <c r="E76" s="398">
        <v>3700000</v>
      </c>
      <c r="F76" s="160" t="s">
        <v>4</v>
      </c>
    </row>
    <row r="77" spans="1:6" ht="47.25">
      <c r="A77" s="175">
        <v>35</v>
      </c>
      <c r="B77" s="159" t="s">
        <v>23278</v>
      </c>
      <c r="C77" s="159" t="s">
        <v>23279</v>
      </c>
      <c r="D77" s="160" t="s">
        <v>23193</v>
      </c>
      <c r="E77" s="398">
        <v>3700000</v>
      </c>
      <c r="F77" s="160" t="s">
        <v>4</v>
      </c>
    </row>
    <row r="78" spans="1:6" ht="47.25">
      <c r="A78" s="175">
        <v>36</v>
      </c>
      <c r="B78" s="159" t="s">
        <v>23280</v>
      </c>
      <c r="C78" s="159" t="s">
        <v>23281</v>
      </c>
      <c r="D78" s="160" t="s">
        <v>23282</v>
      </c>
      <c r="E78" s="398">
        <v>500000</v>
      </c>
      <c r="F78" s="160" t="s">
        <v>118</v>
      </c>
    </row>
    <row r="79" spans="1:6" ht="47.25">
      <c r="A79" s="175">
        <v>37</v>
      </c>
      <c r="B79" s="159" t="s">
        <v>23283</v>
      </c>
      <c r="C79" s="159" t="s">
        <v>23284</v>
      </c>
      <c r="D79" s="160" t="s">
        <v>23285</v>
      </c>
      <c r="E79" s="398">
        <v>400000</v>
      </c>
      <c r="F79" s="160" t="s">
        <v>118</v>
      </c>
    </row>
    <row r="80" spans="1:6" ht="63">
      <c r="A80" s="175">
        <v>38</v>
      </c>
      <c r="B80" s="159" t="s">
        <v>23286</v>
      </c>
      <c r="C80" s="159" t="s">
        <v>23287</v>
      </c>
      <c r="D80" s="160" t="s">
        <v>23288</v>
      </c>
      <c r="E80" s="398">
        <v>200000</v>
      </c>
      <c r="F80" s="160" t="s">
        <v>118</v>
      </c>
    </row>
    <row r="81" spans="1:6" ht="78.75">
      <c r="A81" s="175">
        <v>39</v>
      </c>
      <c r="B81" s="159" t="s">
        <v>23289</v>
      </c>
      <c r="C81" s="159" t="s">
        <v>23290</v>
      </c>
      <c r="D81" s="160" t="s">
        <v>23291</v>
      </c>
      <c r="E81" s="398">
        <v>250000</v>
      </c>
      <c r="F81" s="160" t="s">
        <v>118</v>
      </c>
    </row>
    <row r="82" spans="1:6" ht="63">
      <c r="A82" s="175">
        <v>40</v>
      </c>
      <c r="B82" s="159" t="s">
        <v>23292</v>
      </c>
      <c r="C82" s="159" t="s">
        <v>23293</v>
      </c>
      <c r="D82" s="160" t="s">
        <v>23285</v>
      </c>
      <c r="E82" s="398">
        <v>400000</v>
      </c>
      <c r="F82" s="160" t="s">
        <v>118</v>
      </c>
    </row>
    <row r="83" spans="1:6" ht="78.75">
      <c r="A83" s="175">
        <v>41</v>
      </c>
      <c r="B83" s="159" t="s">
        <v>23294</v>
      </c>
      <c r="C83" s="159" t="s">
        <v>23295</v>
      </c>
      <c r="D83" s="160" t="s">
        <v>23296</v>
      </c>
      <c r="E83" s="398">
        <v>300000</v>
      </c>
      <c r="F83" s="160" t="s">
        <v>118</v>
      </c>
    </row>
    <row r="84" spans="1:6" ht="63">
      <c r="A84" s="175">
        <v>42</v>
      </c>
      <c r="B84" s="159" t="s">
        <v>23297</v>
      </c>
      <c r="C84" s="159" t="s">
        <v>23298</v>
      </c>
      <c r="D84" s="160" t="s">
        <v>23299</v>
      </c>
      <c r="E84" s="398">
        <v>250000</v>
      </c>
      <c r="F84" s="160" t="s">
        <v>118</v>
      </c>
    </row>
    <row r="85" spans="1:6" ht="63">
      <c r="A85" s="175">
        <v>43</v>
      </c>
      <c r="B85" s="159" t="s">
        <v>23300</v>
      </c>
      <c r="C85" s="159" t="s">
        <v>23301</v>
      </c>
      <c r="D85" s="160" t="s">
        <v>23302</v>
      </c>
      <c r="E85" s="398">
        <v>800000</v>
      </c>
      <c r="F85" s="160" t="s">
        <v>118</v>
      </c>
    </row>
    <row r="86" spans="1:6" ht="78.75">
      <c r="A86" s="175">
        <v>44</v>
      </c>
      <c r="B86" s="159" t="s">
        <v>23274</v>
      </c>
      <c r="C86" s="159" t="s">
        <v>23303</v>
      </c>
      <c r="D86" s="160" t="s">
        <v>23304</v>
      </c>
      <c r="E86" s="398">
        <v>800000</v>
      </c>
      <c r="F86" s="160" t="s">
        <v>118</v>
      </c>
    </row>
    <row r="87" spans="1:6" ht="63">
      <c r="A87" s="175">
        <v>45</v>
      </c>
      <c r="B87" s="159" t="s">
        <v>23272</v>
      </c>
      <c r="C87" s="159" t="s">
        <v>23305</v>
      </c>
      <c r="D87" s="160" t="s">
        <v>23306</v>
      </c>
      <c r="E87" s="398">
        <v>600000</v>
      </c>
      <c r="F87" s="160" t="s">
        <v>118</v>
      </c>
    </row>
    <row r="88" spans="1:6" ht="63">
      <c r="A88" s="175">
        <v>46</v>
      </c>
      <c r="B88" s="159" t="s">
        <v>23307</v>
      </c>
      <c r="C88" s="159" t="s">
        <v>23308</v>
      </c>
      <c r="D88" s="160" t="s">
        <v>7213</v>
      </c>
      <c r="E88" s="398">
        <v>700000</v>
      </c>
      <c r="F88" s="160" t="s">
        <v>4</v>
      </c>
    </row>
    <row r="89" spans="1:6" ht="47.25">
      <c r="A89" s="175">
        <v>47</v>
      </c>
      <c r="B89" s="159" t="s">
        <v>23309</v>
      </c>
      <c r="C89" s="159" t="s">
        <v>23310</v>
      </c>
      <c r="D89" s="160" t="s">
        <v>23302</v>
      </c>
      <c r="E89" s="398">
        <v>900000</v>
      </c>
      <c r="F89" s="160" t="s">
        <v>118</v>
      </c>
    </row>
    <row r="90" spans="1:6" ht="63">
      <c r="A90" s="175">
        <v>48</v>
      </c>
      <c r="B90" s="159" t="s">
        <v>23311</v>
      </c>
      <c r="C90" s="159" t="s">
        <v>23312</v>
      </c>
      <c r="D90" s="160" t="s">
        <v>23313</v>
      </c>
      <c r="E90" s="398">
        <v>254000</v>
      </c>
      <c r="F90" s="160" t="s">
        <v>118</v>
      </c>
    </row>
    <row r="91" spans="1:6" ht="63">
      <c r="A91" s="175">
        <v>49</v>
      </c>
      <c r="B91" s="159" t="s">
        <v>23314</v>
      </c>
      <c r="C91" s="159" t="s">
        <v>23315</v>
      </c>
      <c r="D91" s="160" t="s">
        <v>23316</v>
      </c>
      <c r="E91" s="398">
        <v>800000</v>
      </c>
      <c r="F91" s="160" t="s">
        <v>118</v>
      </c>
    </row>
    <row r="92" spans="1:6" ht="47.25">
      <c r="A92" s="175">
        <v>50</v>
      </c>
      <c r="B92" s="159" t="s">
        <v>23317</v>
      </c>
      <c r="C92" s="159" t="s">
        <v>23318</v>
      </c>
      <c r="D92" s="160" t="s">
        <v>23319</v>
      </c>
      <c r="E92" s="398">
        <v>1300000</v>
      </c>
      <c r="F92" s="160" t="s">
        <v>4</v>
      </c>
    </row>
    <row r="93" spans="1:6" ht="47.25">
      <c r="A93" s="175">
        <v>51</v>
      </c>
      <c r="B93" s="159" t="s">
        <v>23320</v>
      </c>
      <c r="C93" s="159" t="s">
        <v>23321</v>
      </c>
      <c r="D93" s="160" t="s">
        <v>23322</v>
      </c>
      <c r="E93" s="398">
        <v>800000</v>
      </c>
      <c r="F93" s="160" t="s">
        <v>118</v>
      </c>
    </row>
    <row r="94" spans="1:6" ht="47.25">
      <c r="A94" s="175">
        <v>52</v>
      </c>
      <c r="B94" s="159" t="s">
        <v>23323</v>
      </c>
      <c r="C94" s="159" t="s">
        <v>23324</v>
      </c>
      <c r="D94" s="160" t="s">
        <v>871</v>
      </c>
      <c r="E94" s="398">
        <v>1000204</v>
      </c>
      <c r="F94" s="160" t="s">
        <v>4</v>
      </c>
    </row>
    <row r="95" spans="1:6" ht="47.25">
      <c r="A95" s="175">
        <v>53</v>
      </c>
      <c r="B95" s="159" t="s">
        <v>23325</v>
      </c>
      <c r="C95" s="159" t="s">
        <v>23326</v>
      </c>
      <c r="D95" s="160" t="s">
        <v>23327</v>
      </c>
      <c r="E95" s="398">
        <v>800000</v>
      </c>
      <c r="F95" s="160" t="s">
        <v>118</v>
      </c>
    </row>
    <row r="96" spans="1:6" ht="63">
      <c r="A96" s="175">
        <v>54</v>
      </c>
      <c r="B96" s="159" t="s">
        <v>23328</v>
      </c>
      <c r="C96" s="159" t="s">
        <v>23329</v>
      </c>
      <c r="D96" s="160" t="s">
        <v>23330</v>
      </c>
      <c r="E96" s="398">
        <v>200000</v>
      </c>
      <c r="F96" s="160" t="s">
        <v>118</v>
      </c>
    </row>
    <row r="97" spans="1:6" ht="63">
      <c r="A97" s="175">
        <v>55</v>
      </c>
      <c r="B97" s="159" t="s">
        <v>23331</v>
      </c>
      <c r="C97" s="159" t="s">
        <v>23332</v>
      </c>
      <c r="D97" s="160" t="s">
        <v>23333</v>
      </c>
      <c r="E97" s="398">
        <v>350000</v>
      </c>
      <c r="F97" s="160" t="s">
        <v>118</v>
      </c>
    </row>
    <row r="98" spans="1:6" ht="78.75">
      <c r="A98" s="175">
        <v>56</v>
      </c>
      <c r="B98" s="159" t="s">
        <v>23334</v>
      </c>
      <c r="C98" s="159" t="s">
        <v>23335</v>
      </c>
      <c r="D98" s="160" t="s">
        <v>23291</v>
      </c>
      <c r="E98" s="398">
        <v>300000</v>
      </c>
      <c r="F98" s="160" t="s">
        <v>118</v>
      </c>
    </row>
    <row r="99" spans="1:6" ht="78.75">
      <c r="A99" s="175">
        <v>57</v>
      </c>
      <c r="B99" s="159" t="s">
        <v>23336</v>
      </c>
      <c r="C99" s="159" t="s">
        <v>23337</v>
      </c>
      <c r="D99" s="160" t="s">
        <v>23313</v>
      </c>
      <c r="E99" s="398">
        <v>300000</v>
      </c>
      <c r="F99" s="160" t="s">
        <v>118</v>
      </c>
    </row>
    <row r="100" spans="1:6" s="1771" customFormat="1" ht="47.25">
      <c r="A100" s="175">
        <v>58</v>
      </c>
      <c r="B100" s="159" t="s">
        <v>23264</v>
      </c>
      <c r="C100" s="159" t="s">
        <v>23265</v>
      </c>
      <c r="D100" s="120" t="s">
        <v>23266</v>
      </c>
      <c r="E100" s="398">
        <v>400000</v>
      </c>
      <c r="F100" s="160" t="s">
        <v>4</v>
      </c>
    </row>
    <row r="101" spans="1:6" s="1771" customFormat="1" ht="47.25">
      <c r="A101" s="175">
        <v>59</v>
      </c>
      <c r="B101" s="159" t="s">
        <v>23267</v>
      </c>
      <c r="C101" s="159" t="s">
        <v>23268</v>
      </c>
      <c r="D101" s="120" t="s">
        <v>23266</v>
      </c>
      <c r="E101" s="398">
        <v>400000</v>
      </c>
      <c r="F101" s="160" t="s">
        <v>4</v>
      </c>
    </row>
    <row r="102" spans="1:6" s="1771" customFormat="1" ht="63">
      <c r="A102" s="175">
        <v>60</v>
      </c>
      <c r="B102" s="159" t="s">
        <v>26377</v>
      </c>
      <c r="C102" s="159" t="s">
        <v>23269</v>
      </c>
      <c r="D102" s="120" t="s">
        <v>23266</v>
      </c>
      <c r="E102" s="398">
        <v>400000</v>
      </c>
      <c r="F102" s="160" t="s">
        <v>4</v>
      </c>
    </row>
    <row r="103" spans="1:6" s="1771" customFormat="1" ht="47.25">
      <c r="A103" s="175">
        <v>61</v>
      </c>
      <c r="B103" s="159" t="s">
        <v>23270</v>
      </c>
      <c r="C103" s="159" t="s">
        <v>23271</v>
      </c>
      <c r="D103" s="120" t="s">
        <v>23266</v>
      </c>
      <c r="E103" s="398">
        <v>400000</v>
      </c>
      <c r="F103" s="160" t="s">
        <v>4</v>
      </c>
    </row>
    <row r="104" spans="1:6" s="1771" customFormat="1" ht="63">
      <c r="A104" s="175">
        <v>62</v>
      </c>
      <c r="B104" s="159" t="s">
        <v>23272</v>
      </c>
      <c r="C104" s="159" t="s">
        <v>23273</v>
      </c>
      <c r="D104" s="120" t="s">
        <v>23266</v>
      </c>
      <c r="E104" s="398">
        <v>400000</v>
      </c>
      <c r="F104" s="160" t="s">
        <v>4</v>
      </c>
    </row>
    <row r="105" spans="1:6" s="317" customFormat="1">
      <c r="A105" s="63"/>
      <c r="B105" s="2171" t="s">
        <v>148</v>
      </c>
      <c r="C105" s="2171"/>
      <c r="D105" s="65"/>
      <c r="E105" s="72"/>
      <c r="F105" s="65"/>
    </row>
    <row r="106" spans="1:6" ht="47.25">
      <c r="A106" s="175">
        <v>63</v>
      </c>
      <c r="B106" s="159" t="s">
        <v>23338</v>
      </c>
      <c r="C106" s="159" t="s">
        <v>23339</v>
      </c>
      <c r="D106" s="160" t="s">
        <v>23340</v>
      </c>
      <c r="E106" s="398">
        <v>700000</v>
      </c>
      <c r="F106" s="160" t="s">
        <v>118</v>
      </c>
    </row>
    <row r="107" spans="1:6" ht="47.25">
      <c r="A107" s="175">
        <v>64</v>
      </c>
      <c r="B107" s="159" t="s">
        <v>23341</v>
      </c>
      <c r="C107" s="159" t="s">
        <v>23342</v>
      </c>
      <c r="D107" s="160" t="s">
        <v>23343</v>
      </c>
      <c r="E107" s="398">
        <v>350000</v>
      </c>
      <c r="F107" s="160" t="s">
        <v>4</v>
      </c>
    </row>
    <row r="108" spans="1:6" ht="63">
      <c r="A108" s="175">
        <v>65</v>
      </c>
      <c r="B108" s="159" t="s">
        <v>23344</v>
      </c>
      <c r="C108" s="159" t="s">
        <v>23345</v>
      </c>
      <c r="D108" s="160" t="s">
        <v>23346</v>
      </c>
      <c r="E108" s="398">
        <v>600000</v>
      </c>
      <c r="F108" s="160" t="s">
        <v>118</v>
      </c>
    </row>
    <row r="109" spans="1:6" ht="94.5">
      <c r="A109" s="175">
        <v>66</v>
      </c>
      <c r="B109" s="159" t="s">
        <v>23347</v>
      </c>
      <c r="C109" s="159" t="s">
        <v>23348</v>
      </c>
      <c r="D109" s="160" t="s">
        <v>23349</v>
      </c>
      <c r="E109" s="398">
        <v>600000</v>
      </c>
      <c r="F109" s="160" t="s">
        <v>118</v>
      </c>
    </row>
    <row r="110" spans="1:6" ht="31.5">
      <c r="A110" s="175">
        <v>67</v>
      </c>
      <c r="B110" s="159" t="s">
        <v>23350</v>
      </c>
      <c r="C110" s="159" t="s">
        <v>23351</v>
      </c>
      <c r="D110" s="160" t="s">
        <v>23352</v>
      </c>
      <c r="E110" s="398">
        <v>2000000</v>
      </c>
      <c r="F110" s="160" t="s">
        <v>4</v>
      </c>
    </row>
    <row r="111" spans="1:6" ht="63">
      <c r="A111" s="175">
        <v>68</v>
      </c>
      <c r="B111" s="159" t="s">
        <v>23353</v>
      </c>
      <c r="C111" s="159" t="s">
        <v>23354</v>
      </c>
      <c r="D111" s="160" t="s">
        <v>23355</v>
      </c>
      <c r="E111" s="398">
        <v>700000</v>
      </c>
      <c r="F111" s="160" t="s">
        <v>4</v>
      </c>
    </row>
    <row r="112" spans="1:6" ht="47.25">
      <c r="A112" s="175">
        <v>69</v>
      </c>
      <c r="B112" s="159" t="s">
        <v>23356</v>
      </c>
      <c r="C112" s="159" t="s">
        <v>23357</v>
      </c>
      <c r="D112" s="160" t="s">
        <v>23355</v>
      </c>
      <c r="E112" s="398">
        <v>700000</v>
      </c>
      <c r="F112" s="160" t="s">
        <v>4</v>
      </c>
    </row>
    <row r="113" spans="1:6" ht="63">
      <c r="A113" s="175">
        <v>70</v>
      </c>
      <c r="B113" s="159" t="s">
        <v>23358</v>
      </c>
      <c r="C113" s="159" t="s">
        <v>23359</v>
      </c>
      <c r="D113" s="160" t="s">
        <v>23355</v>
      </c>
      <c r="E113" s="398">
        <v>700000</v>
      </c>
      <c r="F113" s="160" t="s">
        <v>4</v>
      </c>
    </row>
    <row r="114" spans="1:6" ht="47.25">
      <c r="A114" s="175">
        <v>71</v>
      </c>
      <c r="B114" s="159" t="s">
        <v>23360</v>
      </c>
      <c r="C114" s="159" t="s">
        <v>23361</v>
      </c>
      <c r="D114" s="160" t="s">
        <v>23355</v>
      </c>
      <c r="E114" s="398">
        <v>700000</v>
      </c>
      <c r="F114" s="160" t="s">
        <v>4</v>
      </c>
    </row>
    <row r="115" spans="1:6" ht="47.25">
      <c r="A115" s="175">
        <v>72</v>
      </c>
      <c r="B115" s="159" t="s">
        <v>23362</v>
      </c>
      <c r="C115" s="159" t="s">
        <v>23363</v>
      </c>
      <c r="D115" s="160" t="s">
        <v>23355</v>
      </c>
      <c r="E115" s="398">
        <v>700000</v>
      </c>
      <c r="F115" s="160" t="s">
        <v>4</v>
      </c>
    </row>
    <row r="116" spans="1:6" ht="47.25">
      <c r="A116" s="175">
        <v>73</v>
      </c>
      <c r="B116" s="159" t="s">
        <v>23364</v>
      </c>
      <c r="C116" s="159" t="s">
        <v>23365</v>
      </c>
      <c r="D116" s="160" t="s">
        <v>23355</v>
      </c>
      <c r="E116" s="398">
        <v>700000</v>
      </c>
      <c r="F116" s="160" t="s">
        <v>4</v>
      </c>
    </row>
    <row r="117" spans="1:6" ht="47.25">
      <c r="A117" s="175">
        <v>74</v>
      </c>
      <c r="B117" s="159" t="s">
        <v>23366</v>
      </c>
      <c r="C117" s="159" t="s">
        <v>23367</v>
      </c>
      <c r="D117" s="160" t="s">
        <v>23355</v>
      </c>
      <c r="E117" s="398">
        <v>700000</v>
      </c>
      <c r="F117" s="160" t="s">
        <v>4</v>
      </c>
    </row>
    <row r="118" spans="1:6" ht="47.25">
      <c r="A118" s="175">
        <v>75</v>
      </c>
      <c r="B118" s="159" t="s">
        <v>23368</v>
      </c>
      <c r="C118" s="159" t="s">
        <v>23369</v>
      </c>
      <c r="D118" s="160" t="s">
        <v>23355</v>
      </c>
      <c r="E118" s="398">
        <v>700000</v>
      </c>
      <c r="F118" s="160" t="s">
        <v>4</v>
      </c>
    </row>
    <row r="119" spans="1:6" ht="47.25">
      <c r="A119" s="175">
        <v>76</v>
      </c>
      <c r="B119" s="159" t="s">
        <v>23370</v>
      </c>
      <c r="C119" s="159" t="s">
        <v>23371</v>
      </c>
      <c r="D119" s="160" t="s">
        <v>23372</v>
      </c>
      <c r="E119" s="398">
        <v>900000</v>
      </c>
      <c r="F119" s="160" t="s">
        <v>118</v>
      </c>
    </row>
    <row r="120" spans="1:6" ht="47.25">
      <c r="A120" s="175">
        <v>77</v>
      </c>
      <c r="B120" s="159" t="s">
        <v>23373</v>
      </c>
      <c r="C120" s="159" t="s">
        <v>23374</v>
      </c>
      <c r="D120" s="160" t="s">
        <v>23355</v>
      </c>
      <c r="E120" s="398">
        <v>700000</v>
      </c>
      <c r="F120" s="160" t="s">
        <v>4</v>
      </c>
    </row>
    <row r="121" spans="1:6">
      <c r="A121" s="175"/>
      <c r="B121" s="2198" t="s">
        <v>555</v>
      </c>
      <c r="C121" s="2198"/>
      <c r="D121" s="160"/>
      <c r="E121" s="181"/>
      <c r="F121" s="160"/>
    </row>
    <row r="122" spans="1:6" ht="94.5">
      <c r="A122" s="175">
        <v>78</v>
      </c>
      <c r="B122" s="159" t="s">
        <v>23375</v>
      </c>
      <c r="C122" s="159" t="s">
        <v>23376</v>
      </c>
      <c r="D122" s="160" t="s">
        <v>23377</v>
      </c>
      <c r="E122" s="398">
        <v>170000</v>
      </c>
      <c r="F122" s="160" t="s">
        <v>4</v>
      </c>
    </row>
    <row r="123" spans="1:6" ht="94.5">
      <c r="A123" s="175">
        <v>79</v>
      </c>
      <c r="B123" s="159" t="s">
        <v>23378</v>
      </c>
      <c r="C123" s="159" t="s">
        <v>23379</v>
      </c>
      <c r="D123" s="160" t="s">
        <v>23380</v>
      </c>
      <c r="E123" s="398">
        <v>170000</v>
      </c>
      <c r="F123" s="160" t="s">
        <v>4</v>
      </c>
    </row>
    <row r="124" spans="1:6" ht="94.5">
      <c r="A124" s="175">
        <v>80</v>
      </c>
      <c r="B124" s="159" t="s">
        <v>23381</v>
      </c>
      <c r="C124" s="159" t="s">
        <v>23382</v>
      </c>
      <c r="D124" s="160" t="s">
        <v>23380</v>
      </c>
      <c r="E124" s="398">
        <v>170000</v>
      </c>
      <c r="F124" s="160" t="s">
        <v>4</v>
      </c>
    </row>
    <row r="125" spans="1:6" ht="94.5">
      <c r="A125" s="175">
        <v>81</v>
      </c>
      <c r="B125" s="159" t="s">
        <v>23383</v>
      </c>
      <c r="C125" s="159" t="s">
        <v>23384</v>
      </c>
      <c r="D125" s="160" t="s">
        <v>23385</v>
      </c>
      <c r="E125" s="398">
        <v>170000</v>
      </c>
      <c r="F125" s="160" t="s">
        <v>4</v>
      </c>
    </row>
    <row r="126" spans="1:6" ht="94.5">
      <c r="A126" s="175">
        <v>82</v>
      </c>
      <c r="B126" s="159" t="s">
        <v>23386</v>
      </c>
      <c r="C126" s="159" t="s">
        <v>23387</v>
      </c>
      <c r="D126" s="160" t="s">
        <v>23385</v>
      </c>
      <c r="E126" s="398">
        <v>170000</v>
      </c>
      <c r="F126" s="160" t="s">
        <v>4</v>
      </c>
    </row>
    <row r="127" spans="1:6" ht="94.5">
      <c r="A127" s="175">
        <v>83</v>
      </c>
      <c r="B127" s="159" t="s">
        <v>23388</v>
      </c>
      <c r="C127" s="159" t="s">
        <v>23389</v>
      </c>
      <c r="D127" s="160" t="s">
        <v>23390</v>
      </c>
      <c r="E127" s="398">
        <v>170000</v>
      </c>
      <c r="F127" s="160" t="s">
        <v>4</v>
      </c>
    </row>
    <row r="128" spans="1:6" ht="94.5">
      <c r="A128" s="175">
        <v>84</v>
      </c>
      <c r="B128" s="159" t="s">
        <v>23391</v>
      </c>
      <c r="C128" s="159" t="s">
        <v>23392</v>
      </c>
      <c r="D128" s="160" t="s">
        <v>23390</v>
      </c>
      <c r="E128" s="398">
        <v>170000</v>
      </c>
      <c r="F128" s="160" t="s">
        <v>4</v>
      </c>
    </row>
    <row r="129" spans="1:6" ht="94.5">
      <c r="A129" s="175">
        <v>85</v>
      </c>
      <c r="B129" s="159" t="s">
        <v>23393</v>
      </c>
      <c r="C129" s="159" t="s">
        <v>23394</v>
      </c>
      <c r="D129" s="160" t="s">
        <v>23390</v>
      </c>
      <c r="E129" s="398">
        <v>170000</v>
      </c>
      <c r="F129" s="160" t="s">
        <v>4</v>
      </c>
    </row>
    <row r="130" spans="1:6" ht="94.5">
      <c r="A130" s="175">
        <v>86</v>
      </c>
      <c r="B130" s="159" t="s">
        <v>23395</v>
      </c>
      <c r="C130" s="159" t="s">
        <v>23396</v>
      </c>
      <c r="D130" s="160" t="s">
        <v>23390</v>
      </c>
      <c r="E130" s="398">
        <v>160000</v>
      </c>
      <c r="F130" s="160" t="s">
        <v>4</v>
      </c>
    </row>
    <row r="131" spans="1:6" ht="94.5">
      <c r="A131" s="175">
        <v>87</v>
      </c>
      <c r="B131" s="159" t="s">
        <v>23397</v>
      </c>
      <c r="C131" s="159" t="s">
        <v>23398</v>
      </c>
      <c r="D131" s="160" t="s">
        <v>23390</v>
      </c>
      <c r="E131" s="398">
        <v>160000</v>
      </c>
      <c r="F131" s="160" t="s">
        <v>4</v>
      </c>
    </row>
    <row r="132" spans="1:6" ht="94.5">
      <c r="A132" s="175">
        <v>88</v>
      </c>
      <c r="B132" s="159" t="s">
        <v>23399</v>
      </c>
      <c r="C132" s="159" t="s">
        <v>23400</v>
      </c>
      <c r="D132" s="160" t="s">
        <v>23390</v>
      </c>
      <c r="E132" s="398">
        <v>160000</v>
      </c>
      <c r="F132" s="160" t="s">
        <v>4</v>
      </c>
    </row>
    <row r="133" spans="1:6" ht="94.5">
      <c r="A133" s="175">
        <v>89</v>
      </c>
      <c r="B133" s="159" t="s">
        <v>23401</v>
      </c>
      <c r="C133" s="159" t="s">
        <v>23402</v>
      </c>
      <c r="D133" s="160" t="s">
        <v>23390</v>
      </c>
      <c r="E133" s="398">
        <v>160000</v>
      </c>
      <c r="F133" s="160" t="s">
        <v>4</v>
      </c>
    </row>
    <row r="134" spans="1:6">
      <c r="A134" s="175"/>
      <c r="B134" s="2198" t="s">
        <v>1573</v>
      </c>
      <c r="C134" s="2198"/>
      <c r="D134" s="159"/>
      <c r="E134" s="181"/>
      <c r="F134" s="160"/>
    </row>
    <row r="135" spans="1:6" ht="31.5">
      <c r="A135" s="175">
        <v>90</v>
      </c>
      <c r="B135" s="159" t="s">
        <v>23252</v>
      </c>
      <c r="C135" s="159" t="s">
        <v>23403</v>
      </c>
      <c r="D135" s="160" t="s">
        <v>23404</v>
      </c>
      <c r="E135" s="398">
        <v>100000</v>
      </c>
      <c r="F135" s="160" t="s">
        <v>4</v>
      </c>
    </row>
    <row r="136" spans="1:6" ht="31.5">
      <c r="A136" s="175">
        <v>91</v>
      </c>
      <c r="B136" s="159" t="s">
        <v>23256</v>
      </c>
      <c r="C136" s="159" t="s">
        <v>23405</v>
      </c>
      <c r="D136" s="160" t="s">
        <v>23404</v>
      </c>
      <c r="E136" s="398">
        <v>100000</v>
      </c>
      <c r="F136" s="160" t="s">
        <v>4</v>
      </c>
    </row>
    <row r="137" spans="1:6" ht="31.5">
      <c r="A137" s="175">
        <v>92</v>
      </c>
      <c r="B137" s="159" t="s">
        <v>23406</v>
      </c>
      <c r="C137" s="159" t="s">
        <v>23407</v>
      </c>
      <c r="D137" s="160" t="s">
        <v>23404</v>
      </c>
      <c r="E137" s="398">
        <v>100000</v>
      </c>
      <c r="F137" s="160" t="s">
        <v>4</v>
      </c>
    </row>
    <row r="138" spans="1:6" ht="31.5">
      <c r="A138" s="175">
        <v>93</v>
      </c>
      <c r="B138" s="159" t="s">
        <v>23408</v>
      </c>
      <c r="C138" s="159" t="s">
        <v>23409</v>
      </c>
      <c r="D138" s="160" t="s">
        <v>23404</v>
      </c>
      <c r="E138" s="398">
        <v>100000</v>
      </c>
      <c r="F138" s="160" t="s">
        <v>4</v>
      </c>
    </row>
    <row r="139" spans="1:6" ht="31.5">
      <c r="A139" s="175">
        <v>94</v>
      </c>
      <c r="B139" s="159" t="s">
        <v>23241</v>
      </c>
      <c r="C139" s="159" t="s">
        <v>23410</v>
      </c>
      <c r="D139" s="160" t="s">
        <v>23404</v>
      </c>
      <c r="E139" s="398">
        <v>100000</v>
      </c>
      <c r="F139" s="160" t="s">
        <v>4</v>
      </c>
    </row>
    <row r="140" spans="1:6" ht="31.5">
      <c r="A140" s="175">
        <v>95</v>
      </c>
      <c r="B140" s="159" t="s">
        <v>23234</v>
      </c>
      <c r="C140" s="159" t="s">
        <v>23411</v>
      </c>
      <c r="D140" s="160" t="s">
        <v>23404</v>
      </c>
      <c r="E140" s="398">
        <v>100000</v>
      </c>
      <c r="F140" s="160" t="s">
        <v>4</v>
      </c>
    </row>
    <row r="141" spans="1:6" ht="31.5">
      <c r="A141" s="175">
        <v>96</v>
      </c>
      <c r="B141" s="159" t="s">
        <v>23223</v>
      </c>
      <c r="C141" s="159" t="s">
        <v>23412</v>
      </c>
      <c r="D141" s="160" t="s">
        <v>23404</v>
      </c>
      <c r="E141" s="398">
        <v>100000</v>
      </c>
      <c r="F141" s="160" t="s">
        <v>4</v>
      </c>
    </row>
    <row r="142" spans="1:6" ht="31.5">
      <c r="A142" s="175">
        <v>97</v>
      </c>
      <c r="B142" s="159" t="s">
        <v>23227</v>
      </c>
      <c r="C142" s="159" t="s">
        <v>23413</v>
      </c>
      <c r="D142" s="160" t="s">
        <v>23404</v>
      </c>
      <c r="E142" s="398">
        <v>100000</v>
      </c>
      <c r="F142" s="160" t="s">
        <v>4</v>
      </c>
    </row>
    <row r="143" spans="1:6" ht="31.5">
      <c r="A143" s="175">
        <v>98</v>
      </c>
      <c r="B143" s="159" t="s">
        <v>23212</v>
      </c>
      <c r="C143" s="159" t="s">
        <v>23414</v>
      </c>
      <c r="D143" s="160" t="s">
        <v>23404</v>
      </c>
      <c r="E143" s="398">
        <v>100000</v>
      </c>
      <c r="F143" s="160" t="s">
        <v>4</v>
      </c>
    </row>
    <row r="144" spans="1:6" ht="31.5">
      <c r="A144" s="175">
        <v>99</v>
      </c>
      <c r="B144" s="159" t="s">
        <v>23199</v>
      </c>
      <c r="C144" s="159" t="s">
        <v>23415</v>
      </c>
      <c r="D144" s="160" t="s">
        <v>23404</v>
      </c>
      <c r="E144" s="398">
        <v>100000</v>
      </c>
      <c r="F144" s="160" t="s">
        <v>4</v>
      </c>
    </row>
    <row r="145" spans="1:6" s="2" customFormat="1" ht="15.75" customHeight="1">
      <c r="A145" s="326"/>
      <c r="B145" s="280" t="s">
        <v>6930</v>
      </c>
      <c r="C145" s="326"/>
      <c r="D145" s="326"/>
      <c r="E145" s="361">
        <f>SUM(E42:E144)</f>
        <v>62454204</v>
      </c>
      <c r="F145" s="326"/>
    </row>
    <row r="146" spans="1:6" s="2" customFormat="1" ht="89.25" customHeight="1">
      <c r="A146" s="2143" t="s">
        <v>42136</v>
      </c>
      <c r="B146" s="2143"/>
      <c r="C146" s="2143"/>
      <c r="D146" s="2143" t="s">
        <v>5819</v>
      </c>
      <c r="E146" s="2143"/>
      <c r="F146" s="2143"/>
    </row>
    <row r="151" spans="1:6" ht="15">
      <c r="B151" s="1102"/>
      <c r="C151" s="1102"/>
      <c r="D151" s="1102"/>
      <c r="E151" s="1102"/>
      <c r="F151" s="1102"/>
    </row>
    <row r="152" spans="1:6" ht="15">
      <c r="B152" s="1102"/>
      <c r="C152" s="1102"/>
      <c r="D152" s="1102"/>
      <c r="E152" s="1102"/>
      <c r="F152" s="1102"/>
    </row>
    <row r="153" spans="1:6" ht="15">
      <c r="B153" s="1102"/>
      <c r="C153" s="1102"/>
      <c r="D153" s="1102"/>
      <c r="E153" s="1102"/>
      <c r="F153" s="1102"/>
    </row>
    <row r="154" spans="1:6" ht="15">
      <c r="B154" s="1102"/>
      <c r="C154" s="1102"/>
      <c r="D154" s="1102"/>
      <c r="E154" s="1102"/>
      <c r="F154" s="1102"/>
    </row>
    <row r="155" spans="1:6" ht="15">
      <c r="B155" s="1102"/>
      <c r="C155" s="1102"/>
      <c r="D155" s="1102"/>
      <c r="E155" s="1102"/>
      <c r="F155" s="1102"/>
    </row>
    <row r="156" spans="1:6">
      <c r="E156" s="1103">
        <f>E145+E23</f>
        <v>109040875.52</v>
      </c>
    </row>
    <row r="159" spans="1:6">
      <c r="E159" s="1103"/>
    </row>
  </sheetData>
  <mergeCells count="18">
    <mergeCell ref="A38:F38"/>
    <mergeCell ref="D146:F146"/>
    <mergeCell ref="B41:C41"/>
    <mergeCell ref="B74:C74"/>
    <mergeCell ref="B105:C105"/>
    <mergeCell ref="B121:C121"/>
    <mergeCell ref="B134:C134"/>
    <mergeCell ref="A146:C146"/>
    <mergeCell ref="A39:F39"/>
    <mergeCell ref="A24:C24"/>
    <mergeCell ref="D24:F24"/>
    <mergeCell ref="A37:F37"/>
    <mergeCell ref="A1:F1"/>
    <mergeCell ref="A2:F2"/>
    <mergeCell ref="A3:F3"/>
    <mergeCell ref="B5:D5"/>
    <mergeCell ref="B12:D12"/>
    <mergeCell ref="B16:C16"/>
  </mergeCells>
  <pageMargins left="0.7" right="0.7" top="0.75" bottom="0.75" header="0.3" footer="0.3"/>
  <pageSetup orientation="landscape" r:id="rId1"/>
  <headerFooter>
    <oddFooter>Page &amp;P of &amp;N</oddFooter>
  </headerFooter>
</worksheet>
</file>

<file path=xl/worksheets/sheet38.xml><?xml version="1.0" encoding="utf-8"?>
<worksheet xmlns="http://schemas.openxmlformats.org/spreadsheetml/2006/main" xmlns:r="http://schemas.openxmlformats.org/officeDocument/2006/relationships">
  <sheetPr>
    <tabColor rgb="FFFFFF00"/>
  </sheetPr>
  <dimension ref="A1:F133"/>
  <sheetViews>
    <sheetView topLeftCell="A27" workbookViewId="0">
      <selection activeCell="L114" sqref="L114"/>
    </sheetView>
  </sheetViews>
  <sheetFormatPr defaultRowHeight="15.75"/>
  <cols>
    <col min="1" max="1" width="7" style="966" customWidth="1"/>
    <col min="2" max="2" width="18.140625" style="89" customWidth="1"/>
    <col min="3" max="3" width="41.7109375" style="89" customWidth="1"/>
    <col min="4" max="4" width="23.28515625" style="89" customWidth="1"/>
    <col min="5" max="5" width="22" style="260" customWidth="1"/>
    <col min="6" max="6" width="9.85546875" style="89" customWidth="1"/>
    <col min="7" max="16384" width="9.140625" style="89"/>
  </cols>
  <sheetData>
    <row r="1" spans="1:6">
      <c r="A1" s="2164" t="s">
        <v>133</v>
      </c>
      <c r="B1" s="2164"/>
      <c r="C1" s="2164"/>
      <c r="D1" s="2164"/>
      <c r="E1" s="2164"/>
      <c r="F1" s="2164"/>
    </row>
    <row r="2" spans="1:6">
      <c r="A2" s="2164" t="s">
        <v>28726</v>
      </c>
      <c r="B2" s="2164"/>
      <c r="C2" s="2164"/>
      <c r="D2" s="2164"/>
      <c r="E2" s="2164"/>
      <c r="F2" s="2164"/>
    </row>
    <row r="3" spans="1:6">
      <c r="A3" s="2164" t="s">
        <v>6436</v>
      </c>
      <c r="B3" s="2164"/>
      <c r="C3" s="2164"/>
      <c r="D3" s="2164"/>
      <c r="E3" s="2164"/>
      <c r="F3" s="2164"/>
    </row>
    <row r="4" spans="1:6" ht="31.5">
      <c r="A4" s="485" t="s">
        <v>134</v>
      </c>
      <c r="B4" s="332" t="s">
        <v>676</v>
      </c>
      <c r="C4" s="332" t="s">
        <v>463</v>
      </c>
      <c r="D4" s="332" t="s">
        <v>788</v>
      </c>
      <c r="E4" s="1436" t="s">
        <v>1394</v>
      </c>
      <c r="F4" s="485" t="s">
        <v>677</v>
      </c>
    </row>
    <row r="5" spans="1:6" ht="21.75" customHeight="1">
      <c r="A5" s="334"/>
      <c r="B5" s="2233" t="s">
        <v>10711</v>
      </c>
      <c r="C5" s="2233"/>
      <c r="D5" s="2233"/>
      <c r="E5" s="1437"/>
      <c r="F5" s="334"/>
    </row>
    <row r="6" spans="1:6" ht="31.5">
      <c r="A6" s="58">
        <v>1</v>
      </c>
      <c r="B6" s="160" t="s">
        <v>1</v>
      </c>
      <c r="C6" s="160" t="s">
        <v>29659</v>
      </c>
      <c r="D6" s="160" t="s">
        <v>28727</v>
      </c>
      <c r="E6" s="1438">
        <v>2826000</v>
      </c>
      <c r="F6" s="1390" t="s">
        <v>118</v>
      </c>
    </row>
    <row r="7" spans="1:6" ht="94.5">
      <c r="A7" s="58">
        <v>2</v>
      </c>
      <c r="B7" s="160" t="s">
        <v>5</v>
      </c>
      <c r="C7" s="160" t="s">
        <v>33899</v>
      </c>
      <c r="D7" s="160" t="s">
        <v>5981</v>
      </c>
      <c r="E7" s="1438">
        <v>2000000</v>
      </c>
      <c r="F7" s="1390" t="s">
        <v>118</v>
      </c>
    </row>
    <row r="8" spans="1:6" ht="47.25">
      <c r="A8" s="58">
        <v>3</v>
      </c>
      <c r="B8" s="160" t="s">
        <v>12</v>
      </c>
      <c r="C8" s="160" t="s">
        <v>29660</v>
      </c>
      <c r="D8" s="160" t="s">
        <v>1914</v>
      </c>
      <c r="E8" s="1438">
        <v>1422692.53</v>
      </c>
      <c r="F8" s="1390" t="s">
        <v>118</v>
      </c>
    </row>
    <row r="9" spans="1:6" ht="31.5">
      <c r="A9" s="58">
        <v>4</v>
      </c>
      <c r="B9" s="160" t="s">
        <v>7</v>
      </c>
      <c r="C9" s="160" t="s">
        <v>29661</v>
      </c>
      <c r="D9" s="160" t="s">
        <v>794</v>
      </c>
      <c r="E9" s="1438">
        <v>226800</v>
      </c>
      <c r="F9" s="1390" t="s">
        <v>118</v>
      </c>
    </row>
    <row r="10" spans="1:6" ht="31.5">
      <c r="A10" s="58">
        <v>5</v>
      </c>
      <c r="B10" s="160" t="s">
        <v>10</v>
      </c>
      <c r="C10" s="160" t="s">
        <v>29662</v>
      </c>
      <c r="D10" s="160" t="s">
        <v>580</v>
      </c>
      <c r="E10" s="1438">
        <v>67200</v>
      </c>
      <c r="F10" s="1390" t="s">
        <v>118</v>
      </c>
    </row>
    <row r="11" spans="1:6">
      <c r="A11" s="334"/>
      <c r="B11" s="2233" t="s">
        <v>16510</v>
      </c>
      <c r="C11" s="2233"/>
      <c r="D11" s="2233"/>
      <c r="E11" s="1437"/>
      <c r="F11" s="485"/>
    </row>
    <row r="12" spans="1:6" ht="94.5">
      <c r="A12" s="58">
        <v>6</v>
      </c>
      <c r="B12" s="160" t="s">
        <v>5</v>
      </c>
      <c r="C12" s="160" t="s">
        <v>29663</v>
      </c>
      <c r="D12" s="160" t="s">
        <v>242</v>
      </c>
      <c r="E12" s="1438">
        <v>1300000</v>
      </c>
      <c r="F12" s="301" t="s">
        <v>33900</v>
      </c>
    </row>
    <row r="13" spans="1:6" ht="47.25">
      <c r="A13" s="58">
        <v>7</v>
      </c>
      <c r="B13" s="160" t="s">
        <v>12</v>
      </c>
      <c r="C13" s="160" t="s">
        <v>29664</v>
      </c>
      <c r="D13" s="160" t="s">
        <v>14</v>
      </c>
      <c r="E13" s="1438">
        <v>1000000</v>
      </c>
      <c r="F13" s="301" t="s">
        <v>28728</v>
      </c>
    </row>
    <row r="14" spans="1:6" ht="63">
      <c r="A14" s="58">
        <v>8</v>
      </c>
      <c r="B14" s="160" t="s">
        <v>360</v>
      </c>
      <c r="C14" s="160" t="s">
        <v>29665</v>
      </c>
      <c r="D14" s="160" t="s">
        <v>10798</v>
      </c>
      <c r="E14" s="1438">
        <v>971346.2</v>
      </c>
      <c r="F14" s="1390" t="s">
        <v>33901</v>
      </c>
    </row>
    <row r="15" spans="1:6" s="10" customFormat="1">
      <c r="A15" s="325"/>
      <c r="B15" s="2168" t="s">
        <v>593</v>
      </c>
      <c r="C15" s="2168"/>
      <c r="D15" s="326"/>
      <c r="E15" s="1439"/>
      <c r="F15" s="325"/>
    </row>
    <row r="16" spans="1:6" ht="47.25">
      <c r="A16" s="58">
        <v>9</v>
      </c>
      <c r="B16" s="160" t="s">
        <v>39</v>
      </c>
      <c r="C16" s="160" t="s">
        <v>29666</v>
      </c>
      <c r="D16" s="160" t="s">
        <v>8146</v>
      </c>
      <c r="E16" s="1438">
        <v>17000000</v>
      </c>
      <c r="F16" s="1390" t="s">
        <v>118</v>
      </c>
    </row>
    <row r="17" spans="1:6" ht="31.5">
      <c r="A17" s="58">
        <v>10</v>
      </c>
      <c r="B17" s="160" t="s">
        <v>596</v>
      </c>
      <c r="C17" s="160" t="s">
        <v>33902</v>
      </c>
      <c r="D17" s="160" t="s">
        <v>8146</v>
      </c>
      <c r="E17" s="1438">
        <v>10000000</v>
      </c>
      <c r="F17" s="1390" t="s">
        <v>118</v>
      </c>
    </row>
    <row r="18" spans="1:6" ht="47.25">
      <c r="A18" s="58">
        <v>11</v>
      </c>
      <c r="B18" s="160" t="s">
        <v>33903</v>
      </c>
      <c r="C18" s="160" t="s">
        <v>33904</v>
      </c>
      <c r="D18" s="160" t="s">
        <v>8651</v>
      </c>
      <c r="E18" s="1438">
        <v>261218</v>
      </c>
      <c r="F18" s="1390" t="s">
        <v>118</v>
      </c>
    </row>
    <row r="19" spans="1:6" s="10" customFormat="1">
      <c r="A19" s="325"/>
      <c r="B19" s="2168" t="s">
        <v>207</v>
      </c>
      <c r="C19" s="2168"/>
      <c r="D19" s="326"/>
      <c r="E19" s="1439"/>
      <c r="F19" s="325"/>
    </row>
    <row r="20" spans="1:6" ht="78.75">
      <c r="A20" s="58">
        <v>12</v>
      </c>
      <c r="B20" s="160" t="s">
        <v>195</v>
      </c>
      <c r="C20" s="160" t="s">
        <v>29667</v>
      </c>
      <c r="D20" s="160" t="s">
        <v>196</v>
      </c>
      <c r="E20" s="1438">
        <v>5738993.4500000002</v>
      </c>
      <c r="F20" s="1390" t="s">
        <v>118</v>
      </c>
    </row>
    <row r="21" spans="1:6">
      <c r="A21" s="58"/>
      <c r="B21" s="172" t="s">
        <v>15</v>
      </c>
      <c r="C21" s="172"/>
      <c r="D21" s="172"/>
      <c r="E21" s="1440">
        <f>SUM(E6:E20)</f>
        <v>42814250.180000007</v>
      </c>
      <c r="F21" s="1441"/>
    </row>
    <row r="22" spans="1:6">
      <c r="A22" s="2143" t="s">
        <v>32028</v>
      </c>
      <c r="B22" s="2143"/>
      <c r="C22" s="2143"/>
      <c r="D22" s="2143" t="s">
        <v>32029</v>
      </c>
      <c r="E22" s="2143"/>
      <c r="F22" s="2143"/>
    </row>
    <row r="23" spans="1:6">
      <c r="A23" s="175"/>
      <c r="B23" s="172"/>
      <c r="C23" s="172"/>
      <c r="D23" s="172"/>
      <c r="E23" s="1296"/>
      <c r="F23" s="160"/>
    </row>
    <row r="24" spans="1:6">
      <c r="A24" s="175"/>
      <c r="B24" s="172"/>
      <c r="C24" s="172"/>
      <c r="D24" s="172"/>
      <c r="E24" s="1296"/>
      <c r="F24" s="160"/>
    </row>
    <row r="25" spans="1:6">
      <c r="A25" s="175"/>
      <c r="B25" s="172"/>
      <c r="C25" s="172"/>
      <c r="D25" s="172"/>
      <c r="E25" s="1296"/>
      <c r="F25" s="160"/>
    </row>
    <row r="26" spans="1:6">
      <c r="A26" s="175"/>
      <c r="B26" s="172"/>
      <c r="C26" s="172"/>
      <c r="D26" s="172"/>
      <c r="E26" s="1296"/>
      <c r="F26" s="160"/>
    </row>
    <row r="27" spans="1:6">
      <c r="A27" s="175"/>
      <c r="B27" s="172"/>
      <c r="C27" s="172"/>
      <c r="D27" s="172"/>
      <c r="E27" s="1296"/>
      <c r="F27" s="160"/>
    </row>
    <row r="28" spans="1:6">
      <c r="A28" s="175"/>
      <c r="B28" s="172"/>
      <c r="C28" s="172"/>
      <c r="D28" s="172"/>
      <c r="E28" s="1296"/>
      <c r="F28" s="160"/>
    </row>
    <row r="29" spans="1:6">
      <c r="A29" s="175"/>
      <c r="B29" s="172"/>
      <c r="C29" s="172"/>
      <c r="D29" s="172"/>
      <c r="E29" s="1296"/>
      <c r="F29" s="160"/>
    </row>
    <row r="30" spans="1:6">
      <c r="A30" s="175"/>
      <c r="B30" s="172"/>
      <c r="C30" s="172"/>
      <c r="D30" s="172"/>
      <c r="E30" s="1296"/>
      <c r="F30" s="160"/>
    </row>
    <row r="31" spans="1:6">
      <c r="A31" s="175"/>
      <c r="B31" s="160"/>
      <c r="C31" s="160"/>
      <c r="D31" s="160"/>
      <c r="E31" s="1207"/>
      <c r="F31" s="160"/>
    </row>
    <row r="32" spans="1:6">
      <c r="A32" s="175"/>
      <c r="B32" s="160"/>
      <c r="C32" s="160"/>
      <c r="D32" s="160"/>
      <c r="E32" s="1207"/>
      <c r="F32" s="160"/>
    </row>
    <row r="33" spans="1:6">
      <c r="A33" s="175"/>
      <c r="B33" s="160"/>
      <c r="C33" s="160"/>
      <c r="D33" s="160"/>
      <c r="E33" s="1207"/>
      <c r="F33" s="160"/>
    </row>
    <row r="34" spans="1:6">
      <c r="A34" s="175"/>
      <c r="B34" s="160"/>
      <c r="C34" s="160"/>
      <c r="D34" s="160"/>
      <c r="E34" s="1207"/>
      <c r="F34" s="160"/>
    </row>
    <row r="35" spans="1:6">
      <c r="A35" s="175"/>
      <c r="B35" s="160"/>
      <c r="C35" s="160"/>
      <c r="D35" s="160"/>
      <c r="E35" s="1207"/>
      <c r="F35" s="160"/>
    </row>
    <row r="36" spans="1:6">
      <c r="A36" s="2164" t="s">
        <v>133</v>
      </c>
      <c r="B36" s="2164"/>
      <c r="C36" s="2164"/>
      <c r="D36" s="2164"/>
      <c r="E36" s="2164"/>
      <c r="F36" s="2164"/>
    </row>
    <row r="37" spans="1:6">
      <c r="A37" s="2164" t="s">
        <v>28726</v>
      </c>
      <c r="B37" s="2164"/>
      <c r="C37" s="2164"/>
      <c r="D37" s="2164"/>
      <c r="E37" s="2164"/>
      <c r="F37" s="2164"/>
    </row>
    <row r="38" spans="1:6">
      <c r="A38" s="2164" t="s">
        <v>6436</v>
      </c>
      <c r="B38" s="2164"/>
      <c r="C38" s="2164"/>
      <c r="D38" s="2164"/>
      <c r="E38" s="2164"/>
      <c r="F38" s="2164"/>
    </row>
    <row r="39" spans="1:6" ht="31.5">
      <c r="A39" s="485" t="s">
        <v>134</v>
      </c>
      <c r="B39" s="332" t="s">
        <v>676</v>
      </c>
      <c r="C39" s="332" t="s">
        <v>463</v>
      </c>
      <c r="D39" s="332" t="s">
        <v>788</v>
      </c>
      <c r="E39" s="1186" t="s">
        <v>26654</v>
      </c>
      <c r="F39" s="332" t="s">
        <v>677</v>
      </c>
    </row>
    <row r="40" spans="1:6" s="10" customFormat="1">
      <c r="A40" s="325"/>
      <c r="B40" s="2168" t="s">
        <v>555</v>
      </c>
      <c r="C40" s="2168"/>
      <c r="D40" s="326"/>
      <c r="E40" s="1188"/>
      <c r="F40" s="326"/>
    </row>
    <row r="41" spans="1:6" ht="99.75" customHeight="1">
      <c r="A41" s="175">
        <v>1</v>
      </c>
      <c r="B41" s="160" t="s">
        <v>28729</v>
      </c>
      <c r="C41" s="160" t="s">
        <v>29668</v>
      </c>
      <c r="D41" s="160" t="s">
        <v>4535</v>
      </c>
      <c r="E41" s="1207">
        <v>1500000</v>
      </c>
      <c r="F41" s="160" t="s">
        <v>118</v>
      </c>
    </row>
    <row r="42" spans="1:6" s="10" customFormat="1">
      <c r="A42" s="325"/>
      <c r="B42" s="2168" t="s">
        <v>480</v>
      </c>
      <c r="C42" s="2168"/>
      <c r="D42" s="326"/>
      <c r="E42" s="1188"/>
      <c r="F42" s="326"/>
    </row>
    <row r="43" spans="1:6" ht="47.25">
      <c r="A43" s="175">
        <v>2</v>
      </c>
      <c r="B43" s="160" t="s">
        <v>28730</v>
      </c>
      <c r="C43" s="160" t="s">
        <v>29669</v>
      </c>
      <c r="D43" s="160" t="s">
        <v>28731</v>
      </c>
      <c r="E43" s="1207">
        <v>1200000</v>
      </c>
      <c r="F43" s="160" t="s">
        <v>118</v>
      </c>
    </row>
    <row r="44" spans="1:6" ht="78.75">
      <c r="A44" s="175">
        <v>3</v>
      </c>
      <c r="B44" s="160" t="s">
        <v>29595</v>
      </c>
      <c r="C44" s="160" t="s">
        <v>29670</v>
      </c>
      <c r="D44" s="160" t="s">
        <v>29596</v>
      </c>
      <c r="E44" s="1207">
        <v>600000</v>
      </c>
      <c r="F44" s="160" t="s">
        <v>118</v>
      </c>
    </row>
    <row r="45" spans="1:6" ht="78.75">
      <c r="A45" s="175">
        <v>4</v>
      </c>
      <c r="B45" s="160" t="s">
        <v>29598</v>
      </c>
      <c r="C45" s="160" t="s">
        <v>29671</v>
      </c>
      <c r="D45" s="160" t="s">
        <v>28732</v>
      </c>
      <c r="E45" s="1207">
        <v>300000</v>
      </c>
      <c r="F45" s="160" t="s">
        <v>118</v>
      </c>
    </row>
    <row r="46" spans="1:6" ht="78.75">
      <c r="A46" s="175">
        <v>5</v>
      </c>
      <c r="B46" s="160" t="s">
        <v>29597</v>
      </c>
      <c r="C46" s="160" t="s">
        <v>29672</v>
      </c>
      <c r="D46" s="160" t="s">
        <v>28733</v>
      </c>
      <c r="E46" s="1207">
        <v>900000</v>
      </c>
      <c r="F46" s="160" t="s">
        <v>118</v>
      </c>
    </row>
    <row r="47" spans="1:6" ht="63">
      <c r="A47" s="175">
        <v>6</v>
      </c>
      <c r="B47" s="160" t="s">
        <v>29599</v>
      </c>
      <c r="C47" s="160" t="s">
        <v>29673</v>
      </c>
      <c r="D47" s="160" t="s">
        <v>28734</v>
      </c>
      <c r="E47" s="1207">
        <v>500000</v>
      </c>
      <c r="F47" s="160" t="s">
        <v>583</v>
      </c>
    </row>
    <row r="48" spans="1:6" ht="31.5">
      <c r="A48" s="175">
        <v>7</v>
      </c>
      <c r="B48" s="159" t="s">
        <v>28735</v>
      </c>
      <c r="C48" s="159" t="s">
        <v>29674</v>
      </c>
      <c r="D48" s="159" t="s">
        <v>29600</v>
      </c>
      <c r="E48" s="1297">
        <v>600000</v>
      </c>
      <c r="F48" s="159" t="s">
        <v>763</v>
      </c>
    </row>
    <row r="49" spans="1:6" ht="78.75">
      <c r="A49" s="175">
        <v>8</v>
      </c>
      <c r="B49" s="160" t="s">
        <v>28736</v>
      </c>
      <c r="C49" s="160" t="s">
        <v>29675</v>
      </c>
      <c r="D49" s="160" t="s">
        <v>28737</v>
      </c>
      <c r="E49" s="1207">
        <v>300000</v>
      </c>
      <c r="F49" s="160" t="s">
        <v>583</v>
      </c>
    </row>
    <row r="50" spans="1:6" ht="78.75">
      <c r="A50" s="175">
        <v>9</v>
      </c>
      <c r="B50" s="160" t="s">
        <v>29615</v>
      </c>
      <c r="C50" s="160" t="s">
        <v>29676</v>
      </c>
      <c r="D50" s="160" t="s">
        <v>28738</v>
      </c>
      <c r="E50" s="1207">
        <v>300000</v>
      </c>
      <c r="F50" s="160" t="s">
        <v>583</v>
      </c>
    </row>
    <row r="51" spans="1:6" ht="78.75">
      <c r="A51" s="175">
        <v>10</v>
      </c>
      <c r="B51" s="160" t="s">
        <v>29616</v>
      </c>
      <c r="C51" s="160" t="s">
        <v>29677</v>
      </c>
      <c r="D51" s="160" t="s">
        <v>28739</v>
      </c>
      <c r="E51" s="1207">
        <v>600000</v>
      </c>
      <c r="F51" s="160" t="s">
        <v>583</v>
      </c>
    </row>
    <row r="52" spans="1:6" ht="31.5">
      <c r="A52" s="175">
        <v>11</v>
      </c>
      <c r="B52" s="160" t="s">
        <v>29617</v>
      </c>
      <c r="C52" s="160" t="s">
        <v>29678</v>
      </c>
      <c r="D52" s="160" t="s">
        <v>15940</v>
      </c>
      <c r="E52" s="1207">
        <v>600000</v>
      </c>
      <c r="F52" s="160" t="s">
        <v>4</v>
      </c>
    </row>
    <row r="53" spans="1:6" ht="63">
      <c r="A53" s="175">
        <v>12</v>
      </c>
      <c r="B53" s="159" t="s">
        <v>29618</v>
      </c>
      <c r="C53" s="159" t="s">
        <v>29679</v>
      </c>
      <c r="D53" s="159" t="s">
        <v>28741</v>
      </c>
      <c r="E53" s="1297">
        <v>500000</v>
      </c>
      <c r="F53" s="159" t="s">
        <v>118</v>
      </c>
    </row>
    <row r="54" spans="1:6" ht="31.5">
      <c r="A54" s="175">
        <v>13</v>
      </c>
      <c r="B54" s="160" t="s">
        <v>29619</v>
      </c>
      <c r="C54" s="160" t="s">
        <v>29680</v>
      </c>
      <c r="D54" s="160" t="s">
        <v>28740</v>
      </c>
      <c r="E54" s="1207">
        <v>600000</v>
      </c>
      <c r="F54" s="160" t="s">
        <v>4</v>
      </c>
    </row>
    <row r="55" spans="1:6" ht="78.75">
      <c r="A55" s="175">
        <v>14</v>
      </c>
      <c r="B55" s="160" t="s">
        <v>29620</v>
      </c>
      <c r="C55" s="160" t="s">
        <v>29681</v>
      </c>
      <c r="D55" s="160" t="s">
        <v>28742</v>
      </c>
      <c r="E55" s="1207">
        <v>1200000</v>
      </c>
      <c r="F55" s="160" t="s">
        <v>583</v>
      </c>
    </row>
    <row r="56" spans="1:6" ht="63">
      <c r="A56" s="175">
        <v>15</v>
      </c>
      <c r="B56" s="160" t="s">
        <v>29621</v>
      </c>
      <c r="C56" s="160" t="s">
        <v>29682</v>
      </c>
      <c r="D56" s="160" t="s">
        <v>28743</v>
      </c>
      <c r="E56" s="1207">
        <v>600000</v>
      </c>
      <c r="F56" s="160" t="s">
        <v>583</v>
      </c>
    </row>
    <row r="57" spans="1:6" ht="78.75">
      <c r="A57" s="175">
        <v>16</v>
      </c>
      <c r="B57" s="160" t="s">
        <v>29622</v>
      </c>
      <c r="C57" s="160" t="s">
        <v>29683</v>
      </c>
      <c r="D57" s="160" t="s">
        <v>28744</v>
      </c>
      <c r="E57" s="1207">
        <v>500000</v>
      </c>
      <c r="F57" s="160" t="s">
        <v>583</v>
      </c>
    </row>
    <row r="58" spans="1:6" ht="31.5">
      <c r="A58" s="175">
        <v>17</v>
      </c>
      <c r="B58" s="160" t="s">
        <v>29623</v>
      </c>
      <c r="C58" s="160" t="s">
        <v>29684</v>
      </c>
      <c r="D58" s="160" t="s">
        <v>28745</v>
      </c>
      <c r="E58" s="1207">
        <v>600000</v>
      </c>
      <c r="F58" s="160" t="s">
        <v>4</v>
      </c>
    </row>
    <row r="59" spans="1:6" ht="78.75">
      <c r="A59" s="175">
        <v>18</v>
      </c>
      <c r="B59" s="160" t="s">
        <v>29624</v>
      </c>
      <c r="C59" s="160" t="s">
        <v>29685</v>
      </c>
      <c r="D59" s="160" t="s">
        <v>29601</v>
      </c>
      <c r="E59" s="1207">
        <v>600000</v>
      </c>
      <c r="F59" s="160" t="s">
        <v>4</v>
      </c>
    </row>
    <row r="60" spans="1:6" ht="94.5">
      <c r="A60" s="175">
        <v>19</v>
      </c>
      <c r="B60" s="160" t="s">
        <v>29625</v>
      </c>
      <c r="C60" s="160" t="s">
        <v>29686</v>
      </c>
      <c r="D60" s="160" t="s">
        <v>28746</v>
      </c>
      <c r="E60" s="1207">
        <v>300000</v>
      </c>
      <c r="F60" s="160" t="s">
        <v>118</v>
      </c>
    </row>
    <row r="61" spans="1:6" ht="47.25">
      <c r="A61" s="175">
        <v>20</v>
      </c>
      <c r="B61" s="160" t="s">
        <v>29625</v>
      </c>
      <c r="C61" s="160" t="s">
        <v>29686</v>
      </c>
      <c r="D61" s="160" t="s">
        <v>28747</v>
      </c>
      <c r="E61" s="1207">
        <v>100000</v>
      </c>
      <c r="F61" s="160" t="s">
        <v>118</v>
      </c>
    </row>
    <row r="62" spans="1:6" ht="31.5">
      <c r="A62" s="175">
        <v>21</v>
      </c>
      <c r="B62" s="160" t="s">
        <v>29626</v>
      </c>
      <c r="C62" s="160" t="s">
        <v>29687</v>
      </c>
      <c r="D62" s="160" t="s">
        <v>28745</v>
      </c>
      <c r="E62" s="1207">
        <v>600000</v>
      </c>
      <c r="F62" s="160" t="s">
        <v>4</v>
      </c>
    </row>
    <row r="63" spans="1:6" ht="63">
      <c r="A63" s="175">
        <v>22</v>
      </c>
      <c r="B63" s="160" t="s">
        <v>29627</v>
      </c>
      <c r="C63" s="160" t="s">
        <v>29688</v>
      </c>
      <c r="D63" s="160" t="s">
        <v>28748</v>
      </c>
      <c r="E63" s="1207">
        <v>600000</v>
      </c>
      <c r="F63" s="160" t="s">
        <v>4</v>
      </c>
    </row>
    <row r="64" spans="1:6" ht="31.5">
      <c r="A64" s="175">
        <v>23</v>
      </c>
      <c r="B64" s="160" t="s">
        <v>29628</v>
      </c>
      <c r="C64" s="160" t="s">
        <v>29689</v>
      </c>
      <c r="D64" s="160" t="s">
        <v>29602</v>
      </c>
      <c r="E64" s="1207">
        <v>500000</v>
      </c>
      <c r="F64" s="160" t="s">
        <v>4</v>
      </c>
    </row>
    <row r="65" spans="1:6" ht="63">
      <c r="A65" s="175">
        <v>24</v>
      </c>
      <c r="B65" s="160" t="s">
        <v>29629</v>
      </c>
      <c r="C65" s="160" t="s">
        <v>29690</v>
      </c>
      <c r="D65" s="160" t="s">
        <v>29603</v>
      </c>
      <c r="E65" s="1207">
        <v>500000</v>
      </c>
      <c r="F65" s="160" t="s">
        <v>118</v>
      </c>
    </row>
    <row r="66" spans="1:6" ht="78.75">
      <c r="A66" s="175">
        <v>25</v>
      </c>
      <c r="B66" s="160" t="s">
        <v>29630</v>
      </c>
      <c r="C66" s="160" t="s">
        <v>29691</v>
      </c>
      <c r="D66" s="160" t="s">
        <v>29604</v>
      </c>
      <c r="E66" s="1207">
        <v>500000</v>
      </c>
      <c r="F66" s="160" t="s">
        <v>118</v>
      </c>
    </row>
    <row r="67" spans="1:6" ht="31.5">
      <c r="A67" s="175">
        <v>26</v>
      </c>
      <c r="B67" s="160" t="s">
        <v>28749</v>
      </c>
      <c r="C67" s="160" t="s">
        <v>29692</v>
      </c>
      <c r="D67" s="160" t="s">
        <v>29602</v>
      </c>
      <c r="E67" s="1207">
        <v>500000</v>
      </c>
      <c r="F67" s="160" t="s">
        <v>4</v>
      </c>
    </row>
    <row r="68" spans="1:6" ht="31.5">
      <c r="A68" s="175">
        <v>27</v>
      </c>
      <c r="B68" s="160" t="s">
        <v>29631</v>
      </c>
      <c r="C68" s="160" t="s">
        <v>29693</v>
      </c>
      <c r="D68" s="160" t="s">
        <v>29602</v>
      </c>
      <c r="E68" s="1207">
        <v>500000</v>
      </c>
      <c r="F68" s="160" t="s">
        <v>4</v>
      </c>
    </row>
    <row r="69" spans="1:6" ht="78.75">
      <c r="A69" s="175">
        <v>28</v>
      </c>
      <c r="B69" s="159" t="s">
        <v>29632</v>
      </c>
      <c r="C69" s="159" t="s">
        <v>29694</v>
      </c>
      <c r="D69" s="159" t="s">
        <v>28750</v>
      </c>
      <c r="E69" s="1297">
        <v>800000</v>
      </c>
      <c r="F69" s="160" t="s">
        <v>4</v>
      </c>
    </row>
    <row r="70" spans="1:6" ht="63">
      <c r="A70" s="175">
        <v>29</v>
      </c>
      <c r="B70" s="159" t="s">
        <v>29633</v>
      </c>
      <c r="C70" s="159" t="s">
        <v>29695</v>
      </c>
      <c r="D70" s="159" t="s">
        <v>28751</v>
      </c>
      <c r="E70" s="1297">
        <v>700000</v>
      </c>
      <c r="F70" s="159" t="s">
        <v>118</v>
      </c>
    </row>
    <row r="71" spans="1:6" ht="78.75">
      <c r="A71" s="175">
        <v>30</v>
      </c>
      <c r="B71" s="160" t="s">
        <v>29634</v>
      </c>
      <c r="C71" s="160" t="s">
        <v>29696</v>
      </c>
      <c r="D71" s="337" t="s">
        <v>28752</v>
      </c>
      <c r="E71" s="1207">
        <v>600000</v>
      </c>
      <c r="F71" s="160" t="s">
        <v>4</v>
      </c>
    </row>
    <row r="72" spans="1:6" ht="63">
      <c r="A72" s="175">
        <v>31</v>
      </c>
      <c r="B72" s="159" t="s">
        <v>29635</v>
      </c>
      <c r="C72" s="159" t="s">
        <v>29697</v>
      </c>
      <c r="D72" s="159" t="s">
        <v>28753</v>
      </c>
      <c r="E72" s="1297">
        <v>900000</v>
      </c>
      <c r="F72" s="160" t="s">
        <v>4</v>
      </c>
    </row>
    <row r="73" spans="1:6" ht="63">
      <c r="A73" s="175">
        <v>32</v>
      </c>
      <c r="B73" s="160" t="s">
        <v>29636</v>
      </c>
      <c r="C73" s="160" t="s">
        <v>29698</v>
      </c>
      <c r="D73" s="160" t="s">
        <v>28754</v>
      </c>
      <c r="E73" s="1207">
        <v>500000</v>
      </c>
      <c r="F73" s="160" t="s">
        <v>4</v>
      </c>
    </row>
    <row r="74" spans="1:6" ht="63">
      <c r="A74" s="175">
        <v>33</v>
      </c>
      <c r="B74" s="160" t="s">
        <v>28755</v>
      </c>
      <c r="C74" s="160" t="s">
        <v>29699</v>
      </c>
      <c r="D74" s="160" t="s">
        <v>29605</v>
      </c>
      <c r="E74" s="1207">
        <v>400000</v>
      </c>
      <c r="F74" s="160" t="s">
        <v>118</v>
      </c>
    </row>
    <row r="75" spans="1:6" ht="78.75">
      <c r="A75" s="175">
        <v>34</v>
      </c>
      <c r="B75" s="160" t="s">
        <v>28756</v>
      </c>
      <c r="C75" s="160" t="s">
        <v>29700</v>
      </c>
      <c r="D75" s="160" t="s">
        <v>29606</v>
      </c>
      <c r="E75" s="1207">
        <v>500000</v>
      </c>
      <c r="F75" s="160" t="s">
        <v>118</v>
      </c>
    </row>
    <row r="76" spans="1:6" ht="63">
      <c r="A76" s="175">
        <v>35</v>
      </c>
      <c r="B76" s="160" t="s">
        <v>29637</v>
      </c>
      <c r="C76" s="160" t="s">
        <v>29701</v>
      </c>
      <c r="D76" s="160" t="s">
        <v>28757</v>
      </c>
      <c r="E76" s="1207">
        <v>500000</v>
      </c>
      <c r="F76" s="160" t="s">
        <v>4</v>
      </c>
    </row>
    <row r="77" spans="1:6" ht="47.25">
      <c r="A77" s="175">
        <v>36</v>
      </c>
      <c r="B77" s="160" t="s">
        <v>29638</v>
      </c>
      <c r="C77" s="160" t="s">
        <v>29702</v>
      </c>
      <c r="D77" s="160" t="s">
        <v>28758</v>
      </c>
      <c r="E77" s="1207">
        <v>500000</v>
      </c>
      <c r="F77" s="160" t="s">
        <v>4</v>
      </c>
    </row>
    <row r="78" spans="1:6" ht="31.5">
      <c r="A78" s="175">
        <v>37</v>
      </c>
      <c r="B78" s="160" t="s">
        <v>29639</v>
      </c>
      <c r="C78" s="160" t="s">
        <v>29703</v>
      </c>
      <c r="D78" s="160" t="s">
        <v>29607</v>
      </c>
      <c r="E78" s="1207">
        <v>500000</v>
      </c>
      <c r="F78" s="160" t="s">
        <v>4</v>
      </c>
    </row>
    <row r="79" spans="1:6" ht="31.5">
      <c r="A79" s="175">
        <v>38</v>
      </c>
      <c r="B79" s="160" t="s">
        <v>28759</v>
      </c>
      <c r="C79" s="160" t="s">
        <v>29704</v>
      </c>
      <c r="D79" s="160" t="s">
        <v>29607</v>
      </c>
      <c r="E79" s="1207">
        <v>500000</v>
      </c>
      <c r="F79" s="160" t="s">
        <v>4</v>
      </c>
    </row>
    <row r="80" spans="1:6" s="10" customFormat="1">
      <c r="A80" s="325"/>
      <c r="B80" s="2168" t="s">
        <v>1353</v>
      </c>
      <c r="C80" s="2168"/>
      <c r="D80" s="326"/>
      <c r="E80" s="1188"/>
      <c r="F80" s="326"/>
    </row>
    <row r="81" spans="1:6" ht="63">
      <c r="A81" s="175">
        <v>39</v>
      </c>
      <c r="B81" s="160" t="s">
        <v>29640</v>
      </c>
      <c r="C81" s="160" t="s">
        <v>29705</v>
      </c>
      <c r="D81" s="160" t="s">
        <v>28760</v>
      </c>
      <c r="E81" s="1207">
        <v>500000</v>
      </c>
      <c r="F81" s="160" t="s">
        <v>118</v>
      </c>
    </row>
    <row r="82" spans="1:6" ht="31.5">
      <c r="A82" s="175">
        <v>40</v>
      </c>
      <c r="B82" s="160" t="s">
        <v>29640</v>
      </c>
      <c r="C82" s="160" t="s">
        <v>29706</v>
      </c>
      <c r="D82" s="160" t="s">
        <v>29608</v>
      </c>
      <c r="E82" s="1207">
        <v>2500000</v>
      </c>
      <c r="F82" s="160" t="s">
        <v>4</v>
      </c>
    </row>
    <row r="83" spans="1:6" ht="78.75">
      <c r="A83" s="175">
        <v>41</v>
      </c>
      <c r="B83" s="160" t="s">
        <v>29640</v>
      </c>
      <c r="C83" s="160" t="s">
        <v>29707</v>
      </c>
      <c r="D83" s="160" t="s">
        <v>28761</v>
      </c>
      <c r="E83" s="1207">
        <v>1800000</v>
      </c>
      <c r="F83" s="160" t="s">
        <v>118</v>
      </c>
    </row>
    <row r="84" spans="1:6" ht="78.75">
      <c r="A84" s="175">
        <v>42</v>
      </c>
      <c r="B84" s="160" t="s">
        <v>29641</v>
      </c>
      <c r="C84" s="160" t="s">
        <v>29708</v>
      </c>
      <c r="D84" s="160" t="s">
        <v>28762</v>
      </c>
      <c r="E84" s="1207">
        <v>1500000</v>
      </c>
      <c r="F84" s="160" t="s">
        <v>118</v>
      </c>
    </row>
    <row r="85" spans="1:6" ht="63">
      <c r="A85" s="175">
        <v>43</v>
      </c>
      <c r="B85" s="160" t="s">
        <v>29642</v>
      </c>
      <c r="C85" s="160" t="s">
        <v>29709</v>
      </c>
      <c r="D85" s="160" t="s">
        <v>28763</v>
      </c>
      <c r="E85" s="1207">
        <v>500000</v>
      </c>
      <c r="F85" s="160" t="s">
        <v>118</v>
      </c>
    </row>
    <row r="86" spans="1:6" ht="63">
      <c r="A86" s="175">
        <v>44</v>
      </c>
      <c r="B86" s="160" t="s">
        <v>29643</v>
      </c>
      <c r="C86" s="160" t="s">
        <v>29710</v>
      </c>
      <c r="D86" s="160" t="s">
        <v>28764</v>
      </c>
      <c r="E86" s="1207">
        <v>900000</v>
      </c>
      <c r="F86" s="160" t="s">
        <v>118</v>
      </c>
    </row>
    <row r="87" spans="1:6" ht="63">
      <c r="A87" s="175">
        <v>45</v>
      </c>
      <c r="B87" s="115" t="s">
        <v>29644</v>
      </c>
      <c r="C87" s="115" t="s">
        <v>29711</v>
      </c>
      <c r="D87" s="115" t="s">
        <v>29658</v>
      </c>
      <c r="E87" s="1297">
        <v>600000</v>
      </c>
      <c r="F87" s="160" t="s">
        <v>118</v>
      </c>
    </row>
    <row r="88" spans="1:6" ht="31.5">
      <c r="A88" s="175">
        <v>46</v>
      </c>
      <c r="B88" s="159" t="s">
        <v>29644</v>
      </c>
      <c r="C88" s="159" t="s">
        <v>29712</v>
      </c>
      <c r="D88" s="159" t="s">
        <v>28765</v>
      </c>
      <c r="E88" s="1297">
        <v>3600000</v>
      </c>
      <c r="F88" s="159" t="s">
        <v>4</v>
      </c>
    </row>
    <row r="89" spans="1:6" ht="63">
      <c r="A89" s="175">
        <v>47</v>
      </c>
      <c r="B89" s="160" t="s">
        <v>29645</v>
      </c>
      <c r="C89" s="160" t="s">
        <v>29713</v>
      </c>
      <c r="D89" s="160" t="s">
        <v>28766</v>
      </c>
      <c r="E89" s="1207">
        <v>500000</v>
      </c>
      <c r="F89" s="160" t="s">
        <v>118</v>
      </c>
    </row>
    <row r="90" spans="1:6" ht="78.75">
      <c r="A90" s="175">
        <v>48</v>
      </c>
      <c r="B90" s="160" t="s">
        <v>29646</v>
      </c>
      <c r="C90" s="160" t="s">
        <v>29714</v>
      </c>
      <c r="D90" s="160" t="s">
        <v>28767</v>
      </c>
      <c r="E90" s="1207">
        <v>800000</v>
      </c>
      <c r="F90" s="160" t="s">
        <v>118</v>
      </c>
    </row>
    <row r="91" spans="1:6" ht="78.75">
      <c r="A91" s="175">
        <v>49</v>
      </c>
      <c r="B91" s="160" t="s">
        <v>29647</v>
      </c>
      <c r="C91" s="160" t="s">
        <v>29715</v>
      </c>
      <c r="D91" s="160" t="s">
        <v>28768</v>
      </c>
      <c r="E91" s="1207">
        <v>700000</v>
      </c>
      <c r="F91" s="160" t="s">
        <v>118</v>
      </c>
    </row>
    <row r="92" spans="1:6" ht="63">
      <c r="A92" s="175">
        <v>50</v>
      </c>
      <c r="B92" s="160" t="s">
        <v>29648</v>
      </c>
      <c r="C92" s="160" t="s">
        <v>29716</v>
      </c>
      <c r="D92" s="160" t="s">
        <v>28769</v>
      </c>
      <c r="E92" s="1207">
        <v>600000</v>
      </c>
      <c r="F92" s="160" t="s">
        <v>118</v>
      </c>
    </row>
    <row r="93" spans="1:6" ht="94.5">
      <c r="A93" s="175">
        <v>51</v>
      </c>
      <c r="B93" s="160" t="s">
        <v>29649</v>
      </c>
      <c r="C93" s="160" t="s">
        <v>29717</v>
      </c>
      <c r="D93" s="160" t="s">
        <v>28770</v>
      </c>
      <c r="E93" s="1207">
        <v>500000</v>
      </c>
      <c r="F93" s="160" t="s">
        <v>110</v>
      </c>
    </row>
    <row r="94" spans="1:6" ht="63">
      <c r="A94" s="175">
        <v>52</v>
      </c>
      <c r="B94" s="160" t="s">
        <v>29650</v>
      </c>
      <c r="C94" s="160" t="s">
        <v>29718</v>
      </c>
      <c r="D94" s="160" t="s">
        <v>29609</v>
      </c>
      <c r="E94" s="1207">
        <v>300000</v>
      </c>
      <c r="F94" s="160" t="s">
        <v>118</v>
      </c>
    </row>
    <row r="95" spans="1:6" ht="47.25">
      <c r="A95" s="175">
        <v>53</v>
      </c>
      <c r="B95" s="160" t="s">
        <v>29650</v>
      </c>
      <c r="C95" s="160" t="s">
        <v>29719</v>
      </c>
      <c r="D95" s="160" t="s">
        <v>29610</v>
      </c>
      <c r="E95" s="1207">
        <v>2500000</v>
      </c>
      <c r="F95" s="160" t="s">
        <v>4</v>
      </c>
    </row>
    <row r="96" spans="1:6" ht="63">
      <c r="A96" s="175">
        <v>54</v>
      </c>
      <c r="B96" s="160" t="s">
        <v>29651</v>
      </c>
      <c r="C96" s="160" t="s">
        <v>29720</v>
      </c>
      <c r="D96" s="160" t="s">
        <v>29612</v>
      </c>
      <c r="E96" s="1207">
        <v>500000</v>
      </c>
      <c r="F96" s="160" t="s">
        <v>118</v>
      </c>
    </row>
    <row r="97" spans="1:6" ht="31.5">
      <c r="A97" s="175">
        <v>55</v>
      </c>
      <c r="B97" s="159" t="s">
        <v>29652</v>
      </c>
      <c r="C97" s="160" t="s">
        <v>29721</v>
      </c>
      <c r="D97" s="159" t="s">
        <v>29613</v>
      </c>
      <c r="E97" s="1297">
        <v>2500000</v>
      </c>
      <c r="F97" s="159" t="s">
        <v>763</v>
      </c>
    </row>
    <row r="98" spans="1:6" ht="63">
      <c r="A98" s="175">
        <v>56</v>
      </c>
      <c r="B98" s="159" t="s">
        <v>29652</v>
      </c>
      <c r="C98" s="159" t="s">
        <v>29722</v>
      </c>
      <c r="D98" s="159" t="s">
        <v>28771</v>
      </c>
      <c r="E98" s="1297">
        <v>250000</v>
      </c>
      <c r="F98" s="159" t="s">
        <v>583</v>
      </c>
    </row>
    <row r="99" spans="1:6" ht="63">
      <c r="A99" s="175">
        <v>57</v>
      </c>
      <c r="B99" s="160" t="s">
        <v>29653</v>
      </c>
      <c r="C99" s="160" t="s">
        <v>29723</v>
      </c>
      <c r="D99" s="160" t="s">
        <v>28772</v>
      </c>
      <c r="E99" s="1207">
        <v>500000</v>
      </c>
      <c r="F99" s="159" t="s">
        <v>583</v>
      </c>
    </row>
    <row r="100" spans="1:6" ht="78.75">
      <c r="A100" s="175">
        <v>58</v>
      </c>
      <c r="B100" s="160" t="s">
        <v>28773</v>
      </c>
      <c r="C100" s="160" t="s">
        <v>29724</v>
      </c>
      <c r="D100" s="337" t="s">
        <v>28774</v>
      </c>
      <c r="E100" s="1207">
        <v>1000000</v>
      </c>
      <c r="F100" s="159" t="s">
        <v>583</v>
      </c>
    </row>
    <row r="101" spans="1:6" ht="31.5">
      <c r="A101" s="175">
        <v>59</v>
      </c>
      <c r="B101" s="160" t="s">
        <v>29654</v>
      </c>
      <c r="C101" s="160" t="s">
        <v>29725</v>
      </c>
      <c r="D101" s="160" t="s">
        <v>28775</v>
      </c>
      <c r="E101" s="1207">
        <v>2500000</v>
      </c>
      <c r="F101" s="160" t="s">
        <v>4</v>
      </c>
    </row>
    <row r="102" spans="1:6" ht="31.5">
      <c r="A102" s="175">
        <v>60</v>
      </c>
      <c r="B102" s="160" t="s">
        <v>29655</v>
      </c>
      <c r="C102" s="160" t="s">
        <v>29726</v>
      </c>
      <c r="D102" s="160" t="s">
        <v>28776</v>
      </c>
      <c r="E102" s="1207">
        <v>2500000</v>
      </c>
      <c r="F102" s="160" t="s">
        <v>4</v>
      </c>
    </row>
    <row r="103" spans="1:6" ht="47.25">
      <c r="A103" s="175">
        <v>61</v>
      </c>
      <c r="B103" s="159" t="s">
        <v>29656</v>
      </c>
      <c r="C103" s="159" t="s">
        <v>29727</v>
      </c>
      <c r="D103" s="159" t="s">
        <v>28777</v>
      </c>
      <c r="E103" s="1297">
        <v>800000</v>
      </c>
      <c r="F103" s="160" t="s">
        <v>4</v>
      </c>
    </row>
    <row r="104" spans="1:6" ht="78.75">
      <c r="A104" s="175">
        <v>62</v>
      </c>
      <c r="B104" s="159" t="s">
        <v>28778</v>
      </c>
      <c r="C104" s="159" t="s">
        <v>29728</v>
      </c>
      <c r="D104" s="159" t="s">
        <v>28779</v>
      </c>
      <c r="E104" s="1297">
        <v>500000</v>
      </c>
      <c r="F104" s="159" t="s">
        <v>583</v>
      </c>
    </row>
    <row r="105" spans="1:6" ht="78.75">
      <c r="A105" s="175">
        <v>63</v>
      </c>
      <c r="B105" s="159" t="s">
        <v>29657</v>
      </c>
      <c r="C105" s="159" t="s">
        <v>29729</v>
      </c>
      <c r="D105" s="159" t="s">
        <v>28780</v>
      </c>
      <c r="E105" s="1297">
        <v>500000</v>
      </c>
      <c r="F105" s="159" t="s">
        <v>583</v>
      </c>
    </row>
    <row r="106" spans="1:6">
      <c r="A106" s="175"/>
      <c r="B106" s="2172" t="s">
        <v>148</v>
      </c>
      <c r="C106" s="2172"/>
      <c r="D106" s="159"/>
      <c r="E106" s="311"/>
      <c r="F106" s="159"/>
    </row>
    <row r="107" spans="1:6" ht="94.5">
      <c r="A107" s="175">
        <v>64</v>
      </c>
      <c r="B107" s="160" t="s">
        <v>28781</v>
      </c>
      <c r="C107" s="160" t="s">
        <v>29730</v>
      </c>
      <c r="D107" s="160" t="s">
        <v>28782</v>
      </c>
      <c r="E107" s="1207">
        <v>200000</v>
      </c>
      <c r="F107" s="160" t="s">
        <v>118</v>
      </c>
    </row>
    <row r="108" spans="1:6" ht="63">
      <c r="A108" s="175">
        <v>65</v>
      </c>
      <c r="B108" s="160" t="s">
        <v>28783</v>
      </c>
      <c r="C108" s="160" t="s">
        <v>29731</v>
      </c>
      <c r="D108" s="160" t="s">
        <v>28784</v>
      </c>
      <c r="E108" s="1207">
        <v>400000</v>
      </c>
      <c r="F108" s="160" t="s">
        <v>118</v>
      </c>
    </row>
    <row r="109" spans="1:6" ht="110.25">
      <c r="A109" s="175">
        <v>66</v>
      </c>
      <c r="B109" s="160" t="s">
        <v>28785</v>
      </c>
      <c r="C109" s="160" t="s">
        <v>29732</v>
      </c>
      <c r="D109" s="160" t="s">
        <v>28786</v>
      </c>
      <c r="E109" s="1207">
        <v>400000</v>
      </c>
      <c r="F109" s="160" t="s">
        <v>118</v>
      </c>
    </row>
    <row r="110" spans="1:6" ht="78.75">
      <c r="A110" s="175">
        <v>67</v>
      </c>
      <c r="B110" s="160" t="s">
        <v>28787</v>
      </c>
      <c r="C110" s="160" t="s">
        <v>29733</v>
      </c>
      <c r="D110" s="160" t="s">
        <v>28788</v>
      </c>
      <c r="E110" s="1207">
        <v>500000</v>
      </c>
      <c r="F110" s="160" t="s">
        <v>118</v>
      </c>
    </row>
    <row r="111" spans="1:6" ht="63">
      <c r="A111" s="175">
        <v>68</v>
      </c>
      <c r="B111" s="160" t="s">
        <v>28789</v>
      </c>
      <c r="C111" s="160" t="s">
        <v>29734</v>
      </c>
      <c r="D111" s="160" t="s">
        <v>28790</v>
      </c>
      <c r="E111" s="1207">
        <v>450000</v>
      </c>
      <c r="F111" s="160" t="s">
        <v>118</v>
      </c>
    </row>
    <row r="112" spans="1:6" ht="63">
      <c r="A112" s="175">
        <v>69</v>
      </c>
      <c r="B112" s="160" t="s">
        <v>28791</v>
      </c>
      <c r="C112" s="160" t="s">
        <v>29735</v>
      </c>
      <c r="D112" s="160" t="s">
        <v>29614</v>
      </c>
      <c r="E112" s="1207">
        <v>300000</v>
      </c>
      <c r="F112" s="160" t="s">
        <v>118</v>
      </c>
    </row>
    <row r="113" spans="1:6" ht="63">
      <c r="A113" s="175">
        <v>70</v>
      </c>
      <c r="B113" s="160" t="s">
        <v>28792</v>
      </c>
      <c r="C113" s="160" t="s">
        <v>29736</v>
      </c>
      <c r="D113" s="160" t="s">
        <v>28793</v>
      </c>
      <c r="E113" s="1207">
        <v>300000</v>
      </c>
      <c r="F113" s="160" t="s">
        <v>118</v>
      </c>
    </row>
    <row r="114" spans="1:6" ht="47.25">
      <c r="A114" s="175">
        <v>71</v>
      </c>
      <c r="B114" s="160" t="s">
        <v>28794</v>
      </c>
      <c r="C114" s="160" t="s">
        <v>29737</v>
      </c>
      <c r="D114" s="160" t="s">
        <v>28795</v>
      </c>
      <c r="E114" s="1207">
        <v>3500000</v>
      </c>
      <c r="F114" s="160" t="s">
        <v>558</v>
      </c>
    </row>
    <row r="115" spans="1:6" ht="63">
      <c r="A115" s="175">
        <v>72</v>
      </c>
      <c r="B115" s="160" t="s">
        <v>28796</v>
      </c>
      <c r="C115" s="160" t="s">
        <v>29738</v>
      </c>
      <c r="D115" s="160" t="s">
        <v>28797</v>
      </c>
      <c r="E115" s="1207">
        <v>300000</v>
      </c>
      <c r="F115" s="160" t="s">
        <v>558</v>
      </c>
    </row>
    <row r="116" spans="1:6">
      <c r="A116" s="175"/>
      <c r="B116" s="2198" t="s">
        <v>13307</v>
      </c>
      <c r="C116" s="2198"/>
      <c r="D116" s="160"/>
      <c r="E116" s="412"/>
      <c r="F116" s="160"/>
    </row>
    <row r="117" spans="1:6" ht="47.25">
      <c r="A117" s="175">
        <v>73</v>
      </c>
      <c r="B117" s="160" t="s">
        <v>28798</v>
      </c>
      <c r="C117" s="160" t="s">
        <v>29739</v>
      </c>
      <c r="D117" s="337" t="s">
        <v>29594</v>
      </c>
      <c r="E117" s="1207">
        <v>526625.34</v>
      </c>
      <c r="F117" s="160" t="s">
        <v>763</v>
      </c>
    </row>
    <row r="118" spans="1:6" s="10" customFormat="1" ht="15.75" customHeight="1">
      <c r="A118" s="325"/>
      <c r="B118" s="280" t="s">
        <v>6930</v>
      </c>
      <c r="C118" s="326"/>
      <c r="D118" s="326"/>
      <c r="E118" s="329">
        <f>SUM(E41:E117)</f>
        <v>58726625.340000004</v>
      </c>
      <c r="F118" s="326"/>
    </row>
    <row r="119" spans="1:6" s="10" customFormat="1" ht="95.25" customHeight="1">
      <c r="A119" s="2143" t="s">
        <v>29585</v>
      </c>
      <c r="B119" s="2143"/>
      <c r="C119" s="2143"/>
      <c r="D119" s="2143" t="s">
        <v>5819</v>
      </c>
      <c r="E119" s="2143"/>
      <c r="F119" s="2143"/>
    </row>
    <row r="129" spans="1:6" ht="47.25">
      <c r="A129" s="175">
        <v>74</v>
      </c>
      <c r="B129" s="160" t="s">
        <v>16047</v>
      </c>
      <c r="C129" s="160" t="s">
        <v>29740</v>
      </c>
      <c r="D129" s="160" t="s">
        <v>28799</v>
      </c>
      <c r="E129" s="1207">
        <v>7500000</v>
      </c>
      <c r="F129" s="160" t="s">
        <v>278</v>
      </c>
    </row>
    <row r="133" spans="1:6">
      <c r="E133" s="260">
        <f>E129+E118+E21</f>
        <v>109040875.52000001</v>
      </c>
    </row>
  </sheetData>
  <mergeCells count="19">
    <mergeCell ref="A38:F38"/>
    <mergeCell ref="A119:C119"/>
    <mergeCell ref="D119:F119"/>
    <mergeCell ref="B19:C19"/>
    <mergeCell ref="B40:C40"/>
    <mergeCell ref="B42:C42"/>
    <mergeCell ref="B80:C80"/>
    <mergeCell ref="B106:C106"/>
    <mergeCell ref="B116:C116"/>
    <mergeCell ref="A36:F36"/>
    <mergeCell ref="A37:F37"/>
    <mergeCell ref="B15:C15"/>
    <mergeCell ref="A22:C22"/>
    <mergeCell ref="D22:F22"/>
    <mergeCell ref="A1:F1"/>
    <mergeCell ref="A2:F2"/>
    <mergeCell ref="A3:F3"/>
    <mergeCell ref="B5:D5"/>
    <mergeCell ref="B11:D11"/>
  </mergeCells>
  <pageMargins left="0.7" right="0.7" top="0.75" bottom="0.75" header="0.3" footer="0.3"/>
  <pageSetup orientation="landscape" r:id="rId1"/>
</worksheet>
</file>

<file path=xl/worksheets/sheet39.xml><?xml version="1.0" encoding="utf-8"?>
<worksheet xmlns="http://schemas.openxmlformats.org/spreadsheetml/2006/main" xmlns:r="http://schemas.openxmlformats.org/officeDocument/2006/relationships">
  <sheetPr>
    <tabColor rgb="FFFFFF00"/>
  </sheetPr>
  <dimension ref="A1:G90"/>
  <sheetViews>
    <sheetView topLeftCell="A67" workbookViewId="0">
      <selection activeCell="L114" sqref="L114"/>
    </sheetView>
  </sheetViews>
  <sheetFormatPr defaultRowHeight="15"/>
  <cols>
    <col min="1" max="1" width="7.140625" style="1279" customWidth="1"/>
    <col min="2" max="2" width="16" style="1279" customWidth="1"/>
    <col min="3" max="3" width="41.85546875" style="1279" customWidth="1"/>
    <col min="4" max="4" width="26.28515625" style="1279" customWidth="1"/>
    <col min="5" max="5" width="20.5703125" style="1298" customWidth="1"/>
    <col min="6" max="6" width="9.7109375" style="747" customWidth="1"/>
    <col min="7" max="16384" width="9.140625" style="1279"/>
  </cols>
  <sheetData>
    <row r="1" spans="1:6" ht="15.75">
      <c r="A1" s="2165" t="s">
        <v>11134</v>
      </c>
      <c r="B1" s="2165"/>
      <c r="C1" s="2165"/>
      <c r="D1" s="2165"/>
      <c r="E1" s="2165"/>
      <c r="F1" s="2165"/>
    </row>
    <row r="2" spans="1:6" ht="15.75">
      <c r="A2" s="2165" t="s">
        <v>28800</v>
      </c>
      <c r="B2" s="2165"/>
      <c r="C2" s="2165"/>
      <c r="D2" s="2165"/>
      <c r="E2" s="2165"/>
      <c r="F2" s="2165"/>
    </row>
    <row r="3" spans="1:6" ht="15.75">
      <c r="A3" s="2165" t="s">
        <v>6436</v>
      </c>
      <c r="B3" s="2165"/>
      <c r="C3" s="2165"/>
      <c r="D3" s="2165"/>
      <c r="E3" s="2165"/>
      <c r="F3" s="2165"/>
    </row>
    <row r="4" spans="1:6" ht="15.75">
      <c r="A4" s="46" t="s">
        <v>134</v>
      </c>
      <c r="B4" s="46" t="s">
        <v>135</v>
      </c>
      <c r="C4" s="46" t="s">
        <v>0</v>
      </c>
      <c r="D4" s="46" t="s">
        <v>136</v>
      </c>
      <c r="E4" s="1391" t="s">
        <v>11136</v>
      </c>
      <c r="F4" s="1392" t="s">
        <v>1646</v>
      </c>
    </row>
    <row r="5" spans="1:6" ht="15.75" customHeight="1">
      <c r="A5" s="46"/>
      <c r="B5" s="2166" t="s">
        <v>14721</v>
      </c>
      <c r="C5" s="2166"/>
      <c r="D5" s="2166"/>
      <c r="E5" s="1391"/>
      <c r="F5" s="1392"/>
    </row>
    <row r="6" spans="1:6" ht="31.5">
      <c r="A6" s="49">
        <v>1</v>
      </c>
      <c r="B6" s="51" t="s">
        <v>1</v>
      </c>
      <c r="C6" s="51" t="s">
        <v>28802</v>
      </c>
      <c r="D6" s="51" t="s">
        <v>2388</v>
      </c>
      <c r="E6" s="1236">
        <v>1690000</v>
      </c>
      <c r="F6" s="177" t="s">
        <v>118</v>
      </c>
    </row>
    <row r="7" spans="1:6" ht="78.75">
      <c r="A7" s="49">
        <v>2</v>
      </c>
      <c r="B7" s="51" t="s">
        <v>5</v>
      </c>
      <c r="C7" s="51" t="s">
        <v>28803</v>
      </c>
      <c r="D7" s="51" t="s">
        <v>7506</v>
      </c>
      <c r="E7" s="1236">
        <v>3583453</v>
      </c>
      <c r="F7" s="177" t="s">
        <v>118</v>
      </c>
    </row>
    <row r="8" spans="1:6" ht="31.5">
      <c r="A8" s="49">
        <v>3</v>
      </c>
      <c r="B8" s="51" t="s">
        <v>7</v>
      </c>
      <c r="C8" s="51" t="s">
        <v>28804</v>
      </c>
      <c r="D8" s="51" t="s">
        <v>4506</v>
      </c>
      <c r="E8" s="1236">
        <v>203000</v>
      </c>
      <c r="F8" s="177" t="s">
        <v>118</v>
      </c>
    </row>
    <row r="9" spans="1:6" ht="31.5">
      <c r="A9" s="49">
        <v>4</v>
      </c>
      <c r="B9" s="51" t="s">
        <v>10</v>
      </c>
      <c r="C9" s="51" t="s">
        <v>28805</v>
      </c>
      <c r="D9" s="51" t="s">
        <v>4507</v>
      </c>
      <c r="E9" s="1236">
        <v>66000</v>
      </c>
      <c r="F9" s="177" t="s">
        <v>118</v>
      </c>
    </row>
    <row r="10" spans="1:6" ht="47.25">
      <c r="A10" s="49">
        <v>5</v>
      </c>
      <c r="B10" s="51" t="s">
        <v>12</v>
      </c>
      <c r="C10" s="51" t="s">
        <v>33905</v>
      </c>
      <c r="D10" s="51" t="s">
        <v>1914</v>
      </c>
      <c r="E10" s="1236">
        <v>1000000</v>
      </c>
      <c r="F10" s="177" t="s">
        <v>118</v>
      </c>
    </row>
    <row r="11" spans="1:6" ht="15.75">
      <c r="A11" s="49"/>
      <c r="B11" s="2227" t="s">
        <v>16510</v>
      </c>
      <c r="C11" s="2227"/>
      <c r="D11" s="2227"/>
      <c r="E11" s="1236"/>
      <c r="F11" s="177"/>
    </row>
    <row r="12" spans="1:6" ht="78.75">
      <c r="A12" s="49">
        <v>6</v>
      </c>
      <c r="B12" s="51" t="s">
        <v>5</v>
      </c>
      <c r="C12" s="51" t="s">
        <v>28806</v>
      </c>
      <c r="D12" s="51" t="s">
        <v>5981</v>
      </c>
      <c r="E12" s="1236">
        <v>521226</v>
      </c>
      <c r="F12" s="177" t="s">
        <v>118</v>
      </c>
    </row>
    <row r="13" spans="1:6" ht="47.25">
      <c r="A13" s="49">
        <v>7</v>
      </c>
      <c r="B13" s="51" t="s">
        <v>12</v>
      </c>
      <c r="C13" s="51" t="s">
        <v>28807</v>
      </c>
      <c r="D13" s="51" t="s">
        <v>1914</v>
      </c>
      <c r="E13" s="1236">
        <v>750000</v>
      </c>
      <c r="F13" s="177" t="s">
        <v>118</v>
      </c>
    </row>
    <row r="14" spans="1:6" ht="63">
      <c r="A14" s="49">
        <v>8</v>
      </c>
      <c r="B14" s="51" t="s">
        <v>1916</v>
      </c>
      <c r="C14" s="51" t="s">
        <v>28808</v>
      </c>
      <c r="D14" s="51" t="s">
        <v>10798</v>
      </c>
      <c r="E14" s="1236">
        <v>2000000</v>
      </c>
      <c r="F14" s="177" t="s">
        <v>118</v>
      </c>
    </row>
    <row r="15" spans="1:6" s="2" customFormat="1" ht="15.75">
      <c r="A15" s="49"/>
      <c r="B15" s="47" t="s">
        <v>593</v>
      </c>
      <c r="C15" s="51"/>
      <c r="D15" s="51"/>
      <c r="E15" s="1236"/>
      <c r="F15" s="177"/>
    </row>
    <row r="16" spans="1:6" ht="47.25">
      <c r="A16" s="49">
        <v>9</v>
      </c>
      <c r="B16" s="51" t="s">
        <v>39</v>
      </c>
      <c r="C16" s="51" t="s">
        <v>33906</v>
      </c>
      <c r="D16" s="51" t="s">
        <v>4340</v>
      </c>
      <c r="E16" s="1236">
        <v>10000000</v>
      </c>
      <c r="F16" s="177" t="s">
        <v>118</v>
      </c>
    </row>
    <row r="17" spans="1:6" ht="47.25">
      <c r="A17" s="49">
        <v>10</v>
      </c>
      <c r="B17" s="51" t="s">
        <v>596</v>
      </c>
      <c r="C17" s="51" t="s">
        <v>33907</v>
      </c>
      <c r="D17" s="51" t="s">
        <v>17893</v>
      </c>
      <c r="E17" s="1236">
        <v>8407385</v>
      </c>
      <c r="F17" s="177" t="s">
        <v>118</v>
      </c>
    </row>
    <row r="18" spans="1:6" ht="47.25">
      <c r="A18" s="49">
        <v>11</v>
      </c>
      <c r="B18" s="51" t="s">
        <v>4720</v>
      </c>
      <c r="C18" s="51" t="s">
        <v>33908</v>
      </c>
      <c r="D18" s="51" t="s">
        <v>17895</v>
      </c>
      <c r="E18" s="1236">
        <v>9000000</v>
      </c>
      <c r="F18" s="177" t="s">
        <v>118</v>
      </c>
    </row>
    <row r="19" spans="1:6" s="2" customFormat="1" ht="15.75">
      <c r="A19" s="49"/>
      <c r="B19" s="47" t="s">
        <v>143</v>
      </c>
      <c r="C19" s="51"/>
      <c r="D19" s="51"/>
      <c r="E19" s="1236"/>
      <c r="F19" s="177"/>
    </row>
    <row r="20" spans="1:6" ht="63">
      <c r="A20" s="49">
        <v>12</v>
      </c>
      <c r="B20" s="51" t="s">
        <v>195</v>
      </c>
      <c r="C20" s="51" t="s">
        <v>28809</v>
      </c>
      <c r="D20" s="51" t="s">
        <v>196</v>
      </c>
      <c r="E20" s="1236">
        <v>5738993.4500000002</v>
      </c>
      <c r="F20" s="177" t="s">
        <v>118</v>
      </c>
    </row>
    <row r="21" spans="1:6" s="1430" customFormat="1" ht="15.75">
      <c r="A21" s="49"/>
      <c r="B21" s="47" t="s">
        <v>15</v>
      </c>
      <c r="C21" s="47"/>
      <c r="D21" s="47"/>
      <c r="E21" s="161">
        <f>SUM(E6:E20)</f>
        <v>42960057.450000003</v>
      </c>
      <c r="F21" s="48"/>
    </row>
    <row r="22" spans="1:6" s="1430" customFormat="1" ht="15.75">
      <c r="A22" s="2143" t="s">
        <v>32028</v>
      </c>
      <c r="B22" s="2143"/>
      <c r="C22" s="2143"/>
      <c r="D22" s="2143" t="s">
        <v>32029</v>
      </c>
      <c r="E22" s="2143"/>
      <c r="F22" s="2143"/>
    </row>
    <row r="23" spans="1:6" s="1430" customFormat="1" ht="15.75">
      <c r="A23" s="50"/>
      <c r="B23" s="51"/>
      <c r="C23" s="51"/>
      <c r="D23" s="51"/>
      <c r="E23" s="142"/>
      <c r="F23" s="305"/>
    </row>
    <row r="24" spans="1:6" s="1430" customFormat="1" ht="15.75">
      <c r="A24" s="50"/>
      <c r="B24" s="51"/>
      <c r="C24" s="51"/>
      <c r="D24" s="51"/>
      <c r="E24" s="142"/>
      <c r="F24" s="305"/>
    </row>
    <row r="25" spans="1:6" s="1430" customFormat="1" ht="15.75">
      <c r="A25" s="50"/>
      <c r="B25" s="51"/>
      <c r="C25" s="51"/>
      <c r="D25" s="51"/>
      <c r="E25" s="142"/>
      <c r="F25" s="305"/>
    </row>
    <row r="26" spans="1:6" ht="15.75">
      <c r="A26" s="50"/>
      <c r="B26" s="51"/>
      <c r="C26" s="51"/>
      <c r="D26" s="51"/>
      <c r="E26" s="142"/>
      <c r="F26" s="305"/>
    </row>
    <row r="27" spans="1:6" ht="15.75">
      <c r="A27" s="50"/>
      <c r="B27" s="51"/>
      <c r="C27" s="51"/>
      <c r="D27" s="51"/>
      <c r="E27" s="142"/>
      <c r="F27" s="305"/>
    </row>
    <row r="28" spans="1:6" ht="15.75">
      <c r="A28" s="2164" t="s">
        <v>133</v>
      </c>
      <c r="B28" s="2164"/>
      <c r="C28" s="2164"/>
      <c r="D28" s="2164"/>
      <c r="E28" s="2164"/>
      <c r="F28" s="2164"/>
    </row>
    <row r="29" spans="1:6" ht="15.75">
      <c r="A29" s="2164" t="s">
        <v>28800</v>
      </c>
      <c r="B29" s="2164"/>
      <c r="C29" s="2164"/>
      <c r="D29" s="2164"/>
      <c r="E29" s="2164"/>
      <c r="F29" s="2164"/>
    </row>
    <row r="30" spans="1:6" ht="15.75">
      <c r="A30" s="2164" t="s">
        <v>6436</v>
      </c>
      <c r="B30" s="2164"/>
      <c r="C30" s="2164"/>
      <c r="D30" s="2164"/>
      <c r="E30" s="2164"/>
      <c r="F30" s="2164"/>
    </row>
    <row r="31" spans="1:6" ht="31.5">
      <c r="A31" s="485" t="s">
        <v>134</v>
      </c>
      <c r="B31" s="332" t="s">
        <v>676</v>
      </c>
      <c r="C31" s="332" t="s">
        <v>463</v>
      </c>
      <c r="D31" s="332" t="s">
        <v>788</v>
      </c>
      <c r="E31" s="1186" t="s">
        <v>28801</v>
      </c>
      <c r="F31" s="332" t="s">
        <v>677</v>
      </c>
    </row>
    <row r="32" spans="1:6" s="2" customFormat="1" ht="15.75">
      <c r="A32" s="325"/>
      <c r="B32" s="2168" t="s">
        <v>555</v>
      </c>
      <c r="C32" s="2168"/>
      <c r="D32" s="326"/>
      <c r="E32" s="362"/>
      <c r="F32" s="326"/>
    </row>
    <row r="33" spans="1:7" ht="78.75">
      <c r="A33" s="50">
        <v>1</v>
      </c>
      <c r="B33" s="51" t="s">
        <v>28810</v>
      </c>
      <c r="C33" s="51" t="s">
        <v>28811</v>
      </c>
      <c r="D33" s="50" t="s">
        <v>28812</v>
      </c>
      <c r="E33" s="142">
        <v>2180818</v>
      </c>
      <c r="F33" s="305" t="s">
        <v>4</v>
      </c>
    </row>
    <row r="34" spans="1:7" s="2" customFormat="1" ht="15.75">
      <c r="A34" s="325"/>
      <c r="B34" s="2168" t="s">
        <v>930</v>
      </c>
      <c r="C34" s="2168"/>
      <c r="D34" s="326"/>
      <c r="E34" s="362"/>
      <c r="F34" s="326"/>
    </row>
    <row r="35" spans="1:7" ht="283.5">
      <c r="A35" s="50">
        <v>2</v>
      </c>
      <c r="B35" s="51" t="s">
        <v>581</v>
      </c>
      <c r="C35" s="51" t="s">
        <v>28813</v>
      </c>
      <c r="D35" s="50" t="s">
        <v>29593</v>
      </c>
      <c r="E35" s="142">
        <v>1500000</v>
      </c>
      <c r="F35" s="305" t="s">
        <v>4</v>
      </c>
    </row>
    <row r="36" spans="1:7" s="2" customFormat="1" ht="15.75">
      <c r="A36" s="325"/>
      <c r="B36" s="2168" t="s">
        <v>480</v>
      </c>
      <c r="C36" s="2168"/>
      <c r="D36" s="326"/>
      <c r="E36" s="362"/>
      <c r="F36" s="326"/>
    </row>
    <row r="37" spans="1:7" ht="47.25">
      <c r="A37" s="50">
        <v>3</v>
      </c>
      <c r="B37" s="51" t="s">
        <v>28814</v>
      </c>
      <c r="C37" s="51" t="s">
        <v>28815</v>
      </c>
      <c r="D37" s="51" t="s">
        <v>28816</v>
      </c>
      <c r="E37" s="142">
        <v>1000000</v>
      </c>
      <c r="F37" s="305" t="s">
        <v>4</v>
      </c>
    </row>
    <row r="38" spans="1:7" ht="63">
      <c r="A38" s="60">
        <v>4</v>
      </c>
      <c r="B38" s="107" t="s">
        <v>28814</v>
      </c>
      <c r="C38" s="107" t="s">
        <v>28817</v>
      </c>
      <c r="D38" s="147" t="s">
        <v>29611</v>
      </c>
      <c r="E38" s="142">
        <v>300000</v>
      </c>
      <c r="F38" s="184" t="s">
        <v>118</v>
      </c>
      <c r="G38" s="1098"/>
    </row>
    <row r="39" spans="1:7" ht="78.75">
      <c r="A39" s="50">
        <v>5</v>
      </c>
      <c r="B39" s="51" t="s">
        <v>28818</v>
      </c>
      <c r="C39" s="51" t="s">
        <v>28819</v>
      </c>
      <c r="D39" s="51" t="s">
        <v>28820</v>
      </c>
      <c r="E39" s="142">
        <v>1000000</v>
      </c>
      <c r="F39" s="305" t="s">
        <v>4</v>
      </c>
    </row>
    <row r="40" spans="1:7" ht="78.75">
      <c r="A40" s="60">
        <v>6</v>
      </c>
      <c r="B40" s="51" t="s">
        <v>28821</v>
      </c>
      <c r="C40" s="51" t="s">
        <v>28819</v>
      </c>
      <c r="D40" s="51" t="s">
        <v>28822</v>
      </c>
      <c r="E40" s="142">
        <v>2000000</v>
      </c>
      <c r="F40" s="305" t="s">
        <v>4</v>
      </c>
    </row>
    <row r="41" spans="1:7" ht="31.5">
      <c r="A41" s="50">
        <v>7</v>
      </c>
      <c r="B41" s="51" t="s">
        <v>28823</v>
      </c>
      <c r="C41" s="51" t="s">
        <v>28824</v>
      </c>
      <c r="D41" s="51" t="s">
        <v>28825</v>
      </c>
      <c r="E41" s="142">
        <v>2000000</v>
      </c>
      <c r="F41" s="305" t="s">
        <v>4</v>
      </c>
    </row>
    <row r="42" spans="1:7" ht="63">
      <c r="A42" s="60">
        <v>8</v>
      </c>
      <c r="B42" s="51" t="s">
        <v>28826</v>
      </c>
      <c r="C42" s="51" t="s">
        <v>28827</v>
      </c>
      <c r="D42" s="51" t="s">
        <v>28828</v>
      </c>
      <c r="E42" s="142">
        <v>1000000</v>
      </c>
      <c r="F42" s="305" t="s">
        <v>4</v>
      </c>
    </row>
    <row r="43" spans="1:7" ht="78.75">
      <c r="A43" s="50">
        <v>9</v>
      </c>
      <c r="B43" s="51" t="s">
        <v>28829</v>
      </c>
      <c r="C43" s="51" t="s">
        <v>28830</v>
      </c>
      <c r="D43" s="51" t="s">
        <v>28831</v>
      </c>
      <c r="E43" s="142">
        <v>1500000</v>
      </c>
      <c r="F43" s="305" t="s">
        <v>118</v>
      </c>
    </row>
    <row r="44" spans="1:7" ht="31.5">
      <c r="A44" s="60">
        <v>10</v>
      </c>
      <c r="B44" s="51" t="s">
        <v>28832</v>
      </c>
      <c r="C44" s="51" t="s">
        <v>28833</v>
      </c>
      <c r="D44" s="51" t="s">
        <v>28834</v>
      </c>
      <c r="E44" s="142">
        <v>1200000</v>
      </c>
      <c r="F44" s="305" t="s">
        <v>4</v>
      </c>
    </row>
    <row r="45" spans="1:7" ht="31.5">
      <c r="A45" s="50">
        <v>11</v>
      </c>
      <c r="B45" s="51" t="s">
        <v>28835</v>
      </c>
      <c r="C45" s="51" t="s">
        <v>28836</v>
      </c>
      <c r="D45" s="51" t="s">
        <v>28834</v>
      </c>
      <c r="E45" s="142">
        <v>1200000</v>
      </c>
      <c r="F45" s="305" t="s">
        <v>4</v>
      </c>
    </row>
    <row r="46" spans="1:7" ht="31.5">
      <c r="A46" s="60">
        <v>12</v>
      </c>
      <c r="B46" s="51" t="s">
        <v>28835</v>
      </c>
      <c r="C46" s="51" t="s">
        <v>28837</v>
      </c>
      <c r="D46" s="51" t="s">
        <v>28838</v>
      </c>
      <c r="E46" s="142">
        <v>300000</v>
      </c>
      <c r="F46" s="305" t="s">
        <v>4</v>
      </c>
    </row>
    <row r="47" spans="1:7" ht="63">
      <c r="A47" s="50">
        <v>13</v>
      </c>
      <c r="B47" s="51" t="s">
        <v>28839</v>
      </c>
      <c r="C47" s="51" t="s">
        <v>28840</v>
      </c>
      <c r="D47" s="51" t="s">
        <v>28841</v>
      </c>
      <c r="E47" s="142">
        <v>1000000</v>
      </c>
      <c r="F47" s="305" t="s">
        <v>4</v>
      </c>
    </row>
    <row r="48" spans="1:7" ht="47.25">
      <c r="A48" s="60">
        <v>14</v>
      </c>
      <c r="B48" s="51" t="s">
        <v>28842</v>
      </c>
      <c r="C48" s="51" t="s">
        <v>28843</v>
      </c>
      <c r="D48" s="51" t="s">
        <v>28844</v>
      </c>
      <c r="E48" s="142">
        <v>2500000</v>
      </c>
      <c r="F48" s="305" t="s">
        <v>4</v>
      </c>
    </row>
    <row r="49" spans="1:6" ht="94.5">
      <c r="A49" s="50">
        <v>15</v>
      </c>
      <c r="B49" s="51" t="s">
        <v>28845</v>
      </c>
      <c r="C49" s="51" t="s">
        <v>28846</v>
      </c>
      <c r="D49" s="51" t="s">
        <v>28847</v>
      </c>
      <c r="E49" s="142">
        <v>1200000</v>
      </c>
      <c r="F49" s="305" t="s">
        <v>4</v>
      </c>
    </row>
    <row r="50" spans="1:6" ht="31.5">
      <c r="A50" s="60">
        <v>16</v>
      </c>
      <c r="B50" s="51" t="s">
        <v>28848</v>
      </c>
      <c r="C50" s="51" t="s">
        <v>28849</v>
      </c>
      <c r="D50" s="51" t="s">
        <v>28850</v>
      </c>
      <c r="E50" s="142">
        <v>2000000</v>
      </c>
      <c r="F50" s="305" t="s">
        <v>4</v>
      </c>
    </row>
    <row r="51" spans="1:6" ht="78.75">
      <c r="A51" s="50">
        <v>17</v>
      </c>
      <c r="B51" s="51" t="s">
        <v>28851</v>
      </c>
      <c r="C51" s="51" t="s">
        <v>28852</v>
      </c>
      <c r="D51" s="51" t="s">
        <v>28820</v>
      </c>
      <c r="E51" s="142">
        <v>1000000</v>
      </c>
      <c r="F51" s="305" t="s">
        <v>4</v>
      </c>
    </row>
    <row r="52" spans="1:6" ht="31.5">
      <c r="A52" s="60">
        <v>18</v>
      </c>
      <c r="B52" s="51" t="s">
        <v>28853</v>
      </c>
      <c r="C52" s="51" t="s">
        <v>28854</v>
      </c>
      <c r="D52" s="51" t="s">
        <v>28855</v>
      </c>
      <c r="E52" s="142">
        <v>1000000</v>
      </c>
      <c r="F52" s="305" t="s">
        <v>4</v>
      </c>
    </row>
    <row r="53" spans="1:6" s="2" customFormat="1" ht="15.75">
      <c r="A53" s="325"/>
      <c r="B53" s="2168" t="s">
        <v>1353</v>
      </c>
      <c r="C53" s="2168"/>
      <c r="D53" s="326"/>
      <c r="E53" s="362"/>
      <c r="F53" s="326"/>
    </row>
    <row r="54" spans="1:6" ht="94.5">
      <c r="A54" s="50">
        <v>19</v>
      </c>
      <c r="B54" s="51" t="s">
        <v>28856</v>
      </c>
      <c r="C54" s="51" t="s">
        <v>28857</v>
      </c>
      <c r="D54" s="51" t="s">
        <v>28858</v>
      </c>
      <c r="E54" s="142">
        <v>5000000</v>
      </c>
      <c r="F54" s="305" t="s">
        <v>118</v>
      </c>
    </row>
    <row r="55" spans="1:6" ht="78.75">
      <c r="A55" s="50">
        <v>20</v>
      </c>
      <c r="B55" s="51" t="s">
        <v>28859</v>
      </c>
      <c r="C55" s="51" t="s">
        <v>28860</v>
      </c>
      <c r="D55" s="51" t="s">
        <v>28861</v>
      </c>
      <c r="E55" s="142">
        <v>500000</v>
      </c>
      <c r="F55" s="305" t="s">
        <v>4</v>
      </c>
    </row>
    <row r="56" spans="1:6" ht="94.5">
      <c r="A56" s="50">
        <v>21</v>
      </c>
      <c r="B56" s="51" t="s">
        <v>28862</v>
      </c>
      <c r="C56" s="51" t="s">
        <v>28863</v>
      </c>
      <c r="D56" s="51" t="s">
        <v>28864</v>
      </c>
      <c r="E56" s="142">
        <v>800000</v>
      </c>
      <c r="F56" s="305" t="s">
        <v>4</v>
      </c>
    </row>
    <row r="57" spans="1:6" ht="78.75">
      <c r="A57" s="50">
        <v>22</v>
      </c>
      <c r="B57" s="51" t="s">
        <v>28865</v>
      </c>
      <c r="C57" s="51" t="s">
        <v>28866</v>
      </c>
      <c r="D57" s="51" t="s">
        <v>28867</v>
      </c>
      <c r="E57" s="142">
        <v>3000000</v>
      </c>
      <c r="F57" s="305" t="s">
        <v>118</v>
      </c>
    </row>
    <row r="58" spans="1:6" ht="47.25">
      <c r="A58" s="50">
        <v>23</v>
      </c>
      <c r="B58" s="51" t="s">
        <v>28868</v>
      </c>
      <c r="C58" s="51" t="s">
        <v>28869</v>
      </c>
      <c r="D58" s="51" t="s">
        <v>28870</v>
      </c>
      <c r="E58" s="142">
        <v>2000000</v>
      </c>
      <c r="F58" s="305" t="s">
        <v>4</v>
      </c>
    </row>
    <row r="59" spans="1:6" ht="47.25">
      <c r="A59" s="50">
        <v>24</v>
      </c>
      <c r="B59" s="51" t="s">
        <v>28871</v>
      </c>
      <c r="C59" s="51" t="s">
        <v>28872</v>
      </c>
      <c r="D59" s="51" t="s">
        <v>28873</v>
      </c>
      <c r="E59" s="142">
        <v>1000000</v>
      </c>
      <c r="F59" s="305" t="s">
        <v>4</v>
      </c>
    </row>
    <row r="60" spans="1:6" ht="63">
      <c r="A60" s="50">
        <v>25</v>
      </c>
      <c r="B60" s="51" t="s">
        <v>28874</v>
      </c>
      <c r="C60" s="51" t="s">
        <v>28875</v>
      </c>
      <c r="D60" s="51" t="s">
        <v>29592</v>
      </c>
      <c r="E60" s="142">
        <v>1000000</v>
      </c>
      <c r="F60" s="305" t="s">
        <v>4</v>
      </c>
    </row>
    <row r="61" spans="1:6" ht="63">
      <c r="A61" s="50">
        <v>26</v>
      </c>
      <c r="B61" s="51" t="s">
        <v>28874</v>
      </c>
      <c r="C61" s="51" t="s">
        <v>28875</v>
      </c>
      <c r="D61" s="51" t="s">
        <v>28876</v>
      </c>
      <c r="E61" s="142">
        <v>500000</v>
      </c>
      <c r="F61" s="305" t="s">
        <v>118</v>
      </c>
    </row>
    <row r="62" spans="1:6" ht="63">
      <c r="A62" s="50">
        <v>27</v>
      </c>
      <c r="B62" s="51" t="s">
        <v>28877</v>
      </c>
      <c r="C62" s="51" t="s">
        <v>28878</v>
      </c>
      <c r="D62" s="51" t="s">
        <v>28879</v>
      </c>
      <c r="E62" s="142">
        <v>1000000</v>
      </c>
      <c r="F62" s="305" t="s">
        <v>4</v>
      </c>
    </row>
    <row r="63" spans="1:6" ht="78.75">
      <c r="A63" s="50">
        <v>28</v>
      </c>
      <c r="B63" s="51" t="s">
        <v>28880</v>
      </c>
      <c r="C63" s="51" t="s">
        <v>28881</v>
      </c>
      <c r="D63" s="51" t="s">
        <v>28882</v>
      </c>
      <c r="E63" s="142">
        <v>3000000</v>
      </c>
      <c r="F63" s="305" t="s">
        <v>118</v>
      </c>
    </row>
    <row r="64" spans="1:6" ht="63">
      <c r="A64" s="50">
        <v>29</v>
      </c>
      <c r="B64" s="51" t="s">
        <v>28883</v>
      </c>
      <c r="C64" s="51" t="s">
        <v>28884</v>
      </c>
      <c r="D64" s="51" t="s">
        <v>28885</v>
      </c>
      <c r="E64" s="142">
        <v>1600000</v>
      </c>
      <c r="F64" s="305" t="s">
        <v>4</v>
      </c>
    </row>
    <row r="65" spans="1:7" ht="94.5">
      <c r="A65" s="50">
        <v>30</v>
      </c>
      <c r="B65" s="51" t="s">
        <v>28886</v>
      </c>
      <c r="C65" s="51" t="s">
        <v>28887</v>
      </c>
      <c r="D65" s="51" t="s">
        <v>28888</v>
      </c>
      <c r="E65" s="142">
        <v>2000000</v>
      </c>
      <c r="F65" s="305" t="s">
        <v>118</v>
      </c>
    </row>
    <row r="66" spans="1:7" ht="31.5">
      <c r="A66" s="50">
        <v>31</v>
      </c>
      <c r="B66" s="51" t="s">
        <v>28889</v>
      </c>
      <c r="C66" s="51" t="s">
        <v>28890</v>
      </c>
      <c r="D66" s="51" t="s">
        <v>28891</v>
      </c>
      <c r="E66" s="142">
        <v>1500000</v>
      </c>
      <c r="F66" s="305" t="s">
        <v>4</v>
      </c>
    </row>
    <row r="67" spans="1:7" s="89" customFormat="1" ht="15.75">
      <c r="A67" s="175"/>
      <c r="B67" s="2172" t="s">
        <v>19181</v>
      </c>
      <c r="C67" s="2172"/>
      <c r="D67" s="159"/>
      <c r="E67" s="398"/>
      <c r="F67" s="159"/>
      <c r="G67" s="774"/>
    </row>
    <row r="68" spans="1:7" ht="63">
      <c r="A68" s="50">
        <v>32</v>
      </c>
      <c r="B68" s="51" t="s">
        <v>28895</v>
      </c>
      <c r="C68" s="51" t="s">
        <v>28896</v>
      </c>
      <c r="D68" s="51" t="s">
        <v>28897</v>
      </c>
      <c r="E68" s="142">
        <v>500000</v>
      </c>
      <c r="F68" s="305" t="s">
        <v>118</v>
      </c>
    </row>
    <row r="69" spans="1:7" ht="47.25">
      <c r="A69" s="50">
        <v>33</v>
      </c>
      <c r="B69" s="51" t="s">
        <v>28898</v>
      </c>
      <c r="C69" s="51" t="s">
        <v>28899</v>
      </c>
      <c r="D69" s="51" t="s">
        <v>28900</v>
      </c>
      <c r="E69" s="142">
        <v>500000</v>
      </c>
      <c r="F69" s="305" t="s">
        <v>4</v>
      </c>
    </row>
    <row r="70" spans="1:7" ht="47.25">
      <c r="A70" s="50">
        <v>34</v>
      </c>
      <c r="B70" s="51" t="s">
        <v>28898</v>
      </c>
      <c r="C70" s="51" t="s">
        <v>28901</v>
      </c>
      <c r="D70" s="51" t="s">
        <v>28902</v>
      </c>
      <c r="E70" s="142">
        <v>300000</v>
      </c>
      <c r="F70" s="305" t="s">
        <v>4</v>
      </c>
    </row>
    <row r="71" spans="1:7" ht="31.5">
      <c r="A71" s="50">
        <v>35</v>
      </c>
      <c r="B71" s="51" t="s">
        <v>28903</v>
      </c>
      <c r="C71" s="51" t="s">
        <v>28904</v>
      </c>
      <c r="D71" s="51" t="s">
        <v>5025</v>
      </c>
      <c r="E71" s="142">
        <v>500000</v>
      </c>
      <c r="F71" s="305" t="s">
        <v>4</v>
      </c>
    </row>
    <row r="72" spans="1:7" ht="15.75">
      <c r="A72" s="50"/>
      <c r="B72" s="2198" t="s">
        <v>14714</v>
      </c>
      <c r="C72" s="2198"/>
      <c r="D72" s="2198"/>
      <c r="E72" s="181"/>
      <c r="F72" s="305"/>
    </row>
    <row r="73" spans="1:7" ht="63">
      <c r="A73" s="50">
        <v>36</v>
      </c>
      <c r="B73" s="51" t="s">
        <v>28916</v>
      </c>
      <c r="C73" s="51" t="s">
        <v>28917</v>
      </c>
      <c r="D73" s="51" t="s">
        <v>28918</v>
      </c>
      <c r="E73" s="142">
        <v>3000000</v>
      </c>
      <c r="F73" s="305" t="s">
        <v>4</v>
      </c>
    </row>
    <row r="74" spans="1:7" s="2" customFormat="1" ht="15.75" customHeight="1">
      <c r="A74" s="325"/>
      <c r="B74" s="280" t="s">
        <v>6930</v>
      </c>
      <c r="C74" s="326"/>
      <c r="D74" s="326"/>
      <c r="E74" s="361">
        <f>SUM(E33:E73)</f>
        <v>51580818</v>
      </c>
      <c r="F74" s="326"/>
    </row>
    <row r="75" spans="1:7" s="2" customFormat="1" ht="114" customHeight="1">
      <c r="A75" s="2143" t="s">
        <v>29585</v>
      </c>
      <c r="B75" s="2143"/>
      <c r="C75" s="2143"/>
      <c r="D75" s="2143" t="s">
        <v>5819</v>
      </c>
      <c r="E75" s="2143"/>
      <c r="F75" s="2143"/>
    </row>
    <row r="82" spans="1:6" ht="31.5">
      <c r="A82" s="97">
        <v>44</v>
      </c>
      <c r="B82" s="143" t="s">
        <v>28892</v>
      </c>
      <c r="C82" s="143" t="s">
        <v>28893</v>
      </c>
      <c r="D82" s="143" t="s">
        <v>28894</v>
      </c>
      <c r="E82" s="142">
        <v>1500000</v>
      </c>
      <c r="F82" s="1266" t="s">
        <v>4</v>
      </c>
    </row>
    <row r="83" spans="1:6" ht="31.5">
      <c r="A83" s="97">
        <v>49</v>
      </c>
      <c r="B83" s="143" t="s">
        <v>28905</v>
      </c>
      <c r="C83" s="143" t="s">
        <v>28906</v>
      </c>
      <c r="D83" s="143" t="s">
        <v>28907</v>
      </c>
      <c r="E83" s="142">
        <v>3000000</v>
      </c>
      <c r="F83" s="1266" t="s">
        <v>4</v>
      </c>
    </row>
    <row r="84" spans="1:6" ht="31.5">
      <c r="A84" s="97">
        <v>50</v>
      </c>
      <c r="B84" s="143" t="s">
        <v>28905</v>
      </c>
      <c r="C84" s="143" t="s">
        <v>28908</v>
      </c>
      <c r="D84" s="143" t="s">
        <v>28909</v>
      </c>
      <c r="E84" s="142">
        <v>2000000</v>
      </c>
      <c r="F84" s="1266" t="s">
        <v>4</v>
      </c>
    </row>
    <row r="85" spans="1:6" ht="47.25">
      <c r="A85" s="97">
        <v>51</v>
      </c>
      <c r="B85" s="143" t="s">
        <v>28910</v>
      </c>
      <c r="C85" s="143" t="s">
        <v>28911</v>
      </c>
      <c r="D85" s="143" t="s">
        <v>28912</v>
      </c>
      <c r="E85" s="142">
        <v>5000000</v>
      </c>
      <c r="F85" s="1266" t="s">
        <v>4</v>
      </c>
    </row>
    <row r="86" spans="1:6" ht="47.25">
      <c r="A86" s="97">
        <v>52</v>
      </c>
      <c r="B86" s="143" t="s">
        <v>28913</v>
      </c>
      <c r="C86" s="143" t="s">
        <v>28914</v>
      </c>
      <c r="D86" s="143" t="s">
        <v>28915</v>
      </c>
      <c r="E86" s="142">
        <v>3000000</v>
      </c>
      <c r="F86" s="1266" t="s">
        <v>4</v>
      </c>
    </row>
    <row r="87" spans="1:6">
      <c r="E87" s="1298">
        <f>SUM(E82:E86)</f>
        <v>14500000</v>
      </c>
    </row>
    <row r="90" spans="1:6">
      <c r="E90" s="1298">
        <f>E87+E74+E21</f>
        <v>109040875.45</v>
      </c>
    </row>
  </sheetData>
  <mergeCells count="18">
    <mergeCell ref="B72:D72"/>
    <mergeCell ref="A75:C75"/>
    <mergeCell ref="D75:F75"/>
    <mergeCell ref="B32:C32"/>
    <mergeCell ref="B34:C34"/>
    <mergeCell ref="B36:C36"/>
    <mergeCell ref="B53:C53"/>
    <mergeCell ref="B67:C67"/>
    <mergeCell ref="A28:F28"/>
    <mergeCell ref="A29:F29"/>
    <mergeCell ref="A30:F30"/>
    <mergeCell ref="A1:F1"/>
    <mergeCell ref="A2:F2"/>
    <mergeCell ref="A3:F3"/>
    <mergeCell ref="B5:D5"/>
    <mergeCell ref="B11:D11"/>
    <mergeCell ref="A22:C22"/>
    <mergeCell ref="D22:F2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sheetPr>
    <tabColor theme="5" tint="-0.499984740745262"/>
  </sheetPr>
  <dimension ref="A1:H139"/>
  <sheetViews>
    <sheetView topLeftCell="A118" workbookViewId="0">
      <selection activeCell="C127" sqref="C127"/>
    </sheetView>
  </sheetViews>
  <sheetFormatPr defaultRowHeight="15"/>
  <cols>
    <col min="1" max="1" width="7.140625" style="1212" customWidth="1"/>
    <col min="2" max="2" width="13.85546875" style="12" customWidth="1"/>
    <col min="3" max="3" width="42.5703125" style="12" customWidth="1"/>
    <col min="4" max="4" width="26" style="527" customWidth="1"/>
    <col min="5" max="5" width="20.5703125" style="12" customWidth="1"/>
    <col min="6" max="6" width="10.85546875" style="12" customWidth="1"/>
    <col min="7" max="7" width="9.140625" style="12"/>
    <col min="8" max="8" width="22.42578125" style="12" customWidth="1"/>
    <col min="9" max="16384" width="9.140625" style="12"/>
  </cols>
  <sheetData>
    <row r="1" spans="1:6" ht="15.75">
      <c r="A1" s="2165" t="s">
        <v>11134</v>
      </c>
      <c r="B1" s="2165"/>
      <c r="C1" s="2165"/>
      <c r="D1" s="2165"/>
      <c r="E1" s="2165"/>
      <c r="F1" s="2165"/>
    </row>
    <row r="2" spans="1:6" ht="15.75">
      <c r="A2" s="2165" t="s">
        <v>29169</v>
      </c>
      <c r="B2" s="2165"/>
      <c r="C2" s="2165"/>
      <c r="D2" s="2165"/>
      <c r="E2" s="2165"/>
      <c r="F2" s="2165"/>
    </row>
    <row r="3" spans="1:6" ht="15.75">
      <c r="A3" s="2165" t="s">
        <v>6436</v>
      </c>
      <c r="B3" s="2165"/>
      <c r="C3" s="2165"/>
      <c r="D3" s="2165"/>
      <c r="E3" s="2165"/>
      <c r="F3" s="2165"/>
    </row>
    <row r="4" spans="1:6" ht="15.75">
      <c r="A4" s="46" t="s">
        <v>134</v>
      </c>
      <c r="B4" s="46" t="s">
        <v>135</v>
      </c>
      <c r="C4" s="46" t="s">
        <v>0</v>
      </c>
      <c r="D4" s="46" t="s">
        <v>136</v>
      </c>
      <c r="E4" s="1391" t="s">
        <v>11136</v>
      </c>
      <c r="F4" s="1392" t="s">
        <v>1646</v>
      </c>
    </row>
    <row r="5" spans="1:6" ht="15.75">
      <c r="A5" s="46"/>
      <c r="B5" s="2166" t="s">
        <v>14721</v>
      </c>
      <c r="C5" s="2166"/>
      <c r="D5" s="2166"/>
      <c r="E5" s="1391"/>
      <c r="F5" s="1392"/>
    </row>
    <row r="6" spans="1:6" ht="31.5">
      <c r="A6" s="49">
        <v>1</v>
      </c>
      <c r="B6" s="50" t="s">
        <v>1</v>
      </c>
      <c r="C6" s="50" t="s">
        <v>19074</v>
      </c>
      <c r="D6" s="50" t="s">
        <v>239</v>
      </c>
      <c r="E6" s="1442">
        <v>2191693.58</v>
      </c>
      <c r="F6" s="175" t="s">
        <v>118</v>
      </c>
    </row>
    <row r="7" spans="1:6" ht="74.25" customHeight="1">
      <c r="A7" s="49">
        <v>2</v>
      </c>
      <c r="B7" s="50" t="s">
        <v>5</v>
      </c>
      <c r="C7" s="50" t="s">
        <v>19075</v>
      </c>
      <c r="D7" s="50" t="s">
        <v>4571</v>
      </c>
      <c r="E7" s="1442">
        <v>2050758.92</v>
      </c>
      <c r="F7" s="175" t="s">
        <v>118</v>
      </c>
    </row>
    <row r="8" spans="1:6" ht="31.5">
      <c r="A8" s="49">
        <v>3</v>
      </c>
      <c r="B8" s="50" t="s">
        <v>7</v>
      </c>
      <c r="C8" s="50" t="s">
        <v>19076</v>
      </c>
      <c r="D8" s="50" t="s">
        <v>794</v>
      </c>
      <c r="E8" s="1442">
        <v>150000</v>
      </c>
      <c r="F8" s="175" t="s">
        <v>118</v>
      </c>
    </row>
    <row r="9" spans="1:6" ht="31.5">
      <c r="A9" s="49">
        <v>4</v>
      </c>
      <c r="B9" s="50" t="s">
        <v>10</v>
      </c>
      <c r="C9" s="50" t="s">
        <v>19077</v>
      </c>
      <c r="D9" s="50" t="s">
        <v>580</v>
      </c>
      <c r="E9" s="1442">
        <v>150000</v>
      </c>
      <c r="F9" s="175" t="s">
        <v>118</v>
      </c>
    </row>
    <row r="10" spans="1:6" ht="47.25">
      <c r="A10" s="49">
        <v>5</v>
      </c>
      <c r="B10" s="50" t="s">
        <v>12</v>
      </c>
      <c r="C10" s="50" t="s">
        <v>19078</v>
      </c>
      <c r="D10" s="50" t="s">
        <v>1914</v>
      </c>
      <c r="E10" s="1442">
        <v>2000000</v>
      </c>
      <c r="F10" s="175" t="s">
        <v>118</v>
      </c>
    </row>
    <row r="11" spans="1:6" ht="15.75">
      <c r="A11" s="49"/>
      <c r="B11" s="2167" t="s">
        <v>16510</v>
      </c>
      <c r="C11" s="2167"/>
      <c r="D11" s="2167"/>
      <c r="E11" s="1442"/>
      <c r="F11" s="175"/>
    </row>
    <row r="12" spans="1:6" ht="78.75">
      <c r="A12" s="49">
        <v>6</v>
      </c>
      <c r="B12" s="50" t="s">
        <v>5</v>
      </c>
      <c r="C12" s="50" t="s">
        <v>29170</v>
      </c>
      <c r="D12" s="50" t="s">
        <v>6776</v>
      </c>
      <c r="E12" s="1442">
        <v>1077586.2</v>
      </c>
      <c r="F12" s="175" t="s">
        <v>118</v>
      </c>
    </row>
    <row r="13" spans="1:6" ht="60" customHeight="1">
      <c r="A13" s="49">
        <v>7</v>
      </c>
      <c r="B13" s="50" t="s">
        <v>12</v>
      </c>
      <c r="C13" s="50" t="s">
        <v>29171</v>
      </c>
      <c r="D13" s="50" t="s">
        <v>1914</v>
      </c>
      <c r="E13" s="1442">
        <v>1200000</v>
      </c>
      <c r="F13" s="175" t="s">
        <v>118</v>
      </c>
    </row>
    <row r="14" spans="1:6" ht="63">
      <c r="A14" s="49">
        <v>8</v>
      </c>
      <c r="B14" s="50" t="s">
        <v>360</v>
      </c>
      <c r="C14" s="50" t="s">
        <v>29172</v>
      </c>
      <c r="D14" s="50" t="s">
        <v>33909</v>
      </c>
      <c r="E14" s="1442">
        <v>993640</v>
      </c>
      <c r="F14" s="175" t="s">
        <v>118</v>
      </c>
    </row>
    <row r="15" spans="1:6" s="2" customFormat="1" ht="19.5" customHeight="1">
      <c r="A15" s="49"/>
      <c r="B15" s="173" t="s">
        <v>143</v>
      </c>
      <c r="C15" s="50"/>
      <c r="D15" s="50"/>
      <c r="E15" s="1442"/>
      <c r="F15" s="175"/>
    </row>
    <row r="16" spans="1:6" ht="63">
      <c r="A16" s="49">
        <v>9</v>
      </c>
      <c r="B16" s="50" t="s">
        <v>195</v>
      </c>
      <c r="C16" s="50" t="s">
        <v>29176</v>
      </c>
      <c r="D16" s="50" t="s">
        <v>196</v>
      </c>
      <c r="E16" s="1442">
        <v>5738993.4500000002</v>
      </c>
      <c r="F16" s="175" t="s">
        <v>118</v>
      </c>
    </row>
    <row r="17" spans="1:6" ht="15.75">
      <c r="A17" s="49"/>
      <c r="B17" s="173" t="s">
        <v>593</v>
      </c>
      <c r="C17" s="50"/>
      <c r="D17" s="50"/>
      <c r="E17" s="1442"/>
      <c r="F17" s="175"/>
    </row>
    <row r="18" spans="1:6" ht="47.25">
      <c r="A18" s="49">
        <v>10</v>
      </c>
      <c r="B18" s="50" t="s">
        <v>39</v>
      </c>
      <c r="C18" s="50" t="s">
        <v>29173</v>
      </c>
      <c r="D18" s="50" t="s">
        <v>40</v>
      </c>
      <c r="E18" s="1442">
        <v>15500000</v>
      </c>
      <c r="F18" s="175" t="s">
        <v>118</v>
      </c>
    </row>
    <row r="19" spans="1:6" s="2" customFormat="1" ht="47.25">
      <c r="A19" s="49">
        <v>11</v>
      </c>
      <c r="B19" s="50" t="s">
        <v>596</v>
      </c>
      <c r="C19" s="50" t="s">
        <v>33910</v>
      </c>
      <c r="D19" s="50" t="s">
        <v>40</v>
      </c>
      <c r="E19" s="1442">
        <v>8466348.3699999992</v>
      </c>
      <c r="F19" s="175" t="s">
        <v>118</v>
      </c>
    </row>
    <row r="20" spans="1:6" ht="63">
      <c r="A20" s="49">
        <v>12</v>
      </c>
      <c r="B20" s="50" t="s">
        <v>8076</v>
      </c>
      <c r="C20" s="50" t="s">
        <v>29174</v>
      </c>
      <c r="D20" s="50" t="s">
        <v>29175</v>
      </c>
      <c r="E20" s="1442">
        <v>3293871.63</v>
      </c>
      <c r="F20" s="175" t="s">
        <v>118</v>
      </c>
    </row>
    <row r="21" spans="1:6" ht="15.75">
      <c r="A21" s="49"/>
      <c r="B21" s="173" t="s">
        <v>15</v>
      </c>
      <c r="C21" s="173"/>
      <c r="D21" s="173"/>
      <c r="E21" s="1379">
        <f>SUM(E6:E20)</f>
        <v>42812892.149999999</v>
      </c>
      <c r="F21" s="52"/>
    </row>
    <row r="22" spans="1:6" ht="15.75">
      <c r="A22" s="2143" t="s">
        <v>32028</v>
      </c>
      <c r="B22" s="2143"/>
      <c r="C22" s="2143"/>
      <c r="D22" s="2143" t="s">
        <v>32029</v>
      </c>
      <c r="E22" s="2143"/>
      <c r="F22" s="2143"/>
    </row>
    <row r="23" spans="1:6" ht="15.75">
      <c r="A23" s="50"/>
      <c r="B23" s="173"/>
      <c r="C23" s="50"/>
      <c r="D23" s="50"/>
      <c r="E23" s="1282"/>
      <c r="F23" s="159"/>
    </row>
    <row r="24" spans="1:6" ht="15.75">
      <c r="A24" s="50"/>
      <c r="B24" s="173"/>
      <c r="C24" s="50"/>
      <c r="D24" s="50"/>
      <c r="E24" s="1282"/>
      <c r="F24" s="159"/>
    </row>
    <row r="25" spans="1:6" ht="15.75">
      <c r="A25" s="50"/>
      <c r="B25" s="173"/>
      <c r="C25" s="50"/>
      <c r="D25" s="50"/>
      <c r="E25" s="1282"/>
      <c r="F25" s="159"/>
    </row>
    <row r="26" spans="1:6" ht="15.75">
      <c r="A26" s="50"/>
      <c r="B26" s="173"/>
      <c r="C26" s="50"/>
      <c r="D26" s="50"/>
      <c r="E26" s="1282"/>
      <c r="F26" s="159"/>
    </row>
    <row r="27" spans="1:6" ht="15.75">
      <c r="A27" s="50"/>
      <c r="B27" s="173"/>
      <c r="C27" s="50"/>
      <c r="D27" s="50"/>
      <c r="E27" s="1282"/>
      <c r="F27" s="159"/>
    </row>
    <row r="28" spans="1:6" ht="15.75">
      <c r="A28" s="50"/>
      <c r="B28" s="173"/>
      <c r="C28" s="50"/>
      <c r="D28" s="50"/>
      <c r="E28" s="1282"/>
      <c r="F28" s="159"/>
    </row>
    <row r="29" spans="1:6" ht="15.75">
      <c r="A29" s="50"/>
      <c r="B29" s="50"/>
      <c r="C29" s="50"/>
      <c r="D29" s="50"/>
      <c r="E29" s="153"/>
      <c r="F29" s="159"/>
    </row>
    <row r="30" spans="1:6" ht="15.75">
      <c r="A30" s="50"/>
      <c r="B30" s="50"/>
      <c r="C30" s="50"/>
      <c r="D30" s="50"/>
      <c r="E30" s="153"/>
      <c r="F30" s="159"/>
    </row>
    <row r="31" spans="1:6" ht="15.75">
      <c r="A31" s="2164" t="s">
        <v>133</v>
      </c>
      <c r="B31" s="2164"/>
      <c r="C31" s="2164"/>
      <c r="D31" s="2164"/>
      <c r="E31" s="2164"/>
      <c r="F31" s="2164"/>
    </row>
    <row r="32" spans="1:6" ht="15.75">
      <c r="A32" s="2164" t="s">
        <v>29169</v>
      </c>
      <c r="B32" s="2164"/>
      <c r="C32" s="2164"/>
      <c r="D32" s="2164"/>
      <c r="E32" s="2164"/>
      <c r="F32" s="2164"/>
    </row>
    <row r="33" spans="1:6" ht="15.75">
      <c r="A33" s="2164" t="s">
        <v>6436</v>
      </c>
      <c r="B33" s="2164"/>
      <c r="C33" s="2164"/>
      <c r="D33" s="2164"/>
      <c r="E33" s="2164"/>
      <c r="F33" s="2164"/>
    </row>
    <row r="34" spans="1:6" ht="31.5">
      <c r="A34" s="606" t="s">
        <v>134</v>
      </c>
      <c r="B34" s="280" t="s">
        <v>676</v>
      </c>
      <c r="C34" s="280" t="s">
        <v>463</v>
      </c>
      <c r="D34" s="278" t="s">
        <v>788</v>
      </c>
      <c r="E34" s="360" t="s">
        <v>26654</v>
      </c>
      <c r="F34" s="280" t="s">
        <v>677</v>
      </c>
    </row>
    <row r="35" spans="1:6" s="2" customFormat="1" ht="16.5" customHeight="1">
      <c r="A35" s="325"/>
      <c r="B35" s="2168" t="s">
        <v>555</v>
      </c>
      <c r="C35" s="2168"/>
      <c r="D35" s="690"/>
      <c r="E35" s="1188"/>
      <c r="F35" s="326"/>
    </row>
    <row r="36" spans="1:6" ht="94.5">
      <c r="A36" s="60">
        <v>1</v>
      </c>
      <c r="B36" s="60" t="s">
        <v>381</v>
      </c>
      <c r="C36" s="60" t="s">
        <v>19086</v>
      </c>
      <c r="D36" s="60" t="s">
        <v>24</v>
      </c>
      <c r="E36" s="106">
        <v>2180817.5</v>
      </c>
      <c r="F36" s="115" t="s">
        <v>118</v>
      </c>
    </row>
    <row r="37" spans="1:6" s="2" customFormat="1" ht="15.75">
      <c r="A37" s="325"/>
      <c r="B37" s="2168" t="s">
        <v>930</v>
      </c>
      <c r="C37" s="2168"/>
      <c r="D37" s="690"/>
      <c r="E37" s="1188"/>
      <c r="F37" s="326"/>
    </row>
    <row r="38" spans="1:6" ht="94.5">
      <c r="A38" s="60">
        <v>2</v>
      </c>
      <c r="B38" s="60" t="s">
        <v>29177</v>
      </c>
      <c r="C38" s="147" t="s">
        <v>29178</v>
      </c>
      <c r="D38" s="60" t="s">
        <v>36562</v>
      </c>
      <c r="E38" s="106">
        <v>545204.4</v>
      </c>
      <c r="F38" s="115" t="s">
        <v>4</v>
      </c>
    </row>
    <row r="39" spans="1:6" ht="94.5">
      <c r="A39" s="60">
        <v>3</v>
      </c>
      <c r="B39" s="60" t="s">
        <v>29179</v>
      </c>
      <c r="C39" s="147" t="s">
        <v>29180</v>
      </c>
      <c r="D39" s="60" t="s">
        <v>36562</v>
      </c>
      <c r="E39" s="106">
        <v>545204.4</v>
      </c>
      <c r="F39" s="115" t="s">
        <v>4</v>
      </c>
    </row>
    <row r="40" spans="1:6" ht="94.5">
      <c r="A40" s="60">
        <v>4</v>
      </c>
      <c r="B40" s="60" t="s">
        <v>29181</v>
      </c>
      <c r="C40" s="147" t="s">
        <v>29182</v>
      </c>
      <c r="D40" s="60" t="s">
        <v>36563</v>
      </c>
      <c r="E40" s="106">
        <v>545204.4</v>
      </c>
      <c r="F40" s="115" t="s">
        <v>4</v>
      </c>
    </row>
    <row r="41" spans="1:6" ht="94.5">
      <c r="A41" s="60">
        <v>5</v>
      </c>
      <c r="B41" s="60" t="s">
        <v>29183</v>
      </c>
      <c r="C41" s="147" t="s">
        <v>29184</v>
      </c>
      <c r="D41" s="60" t="s">
        <v>36562</v>
      </c>
      <c r="E41" s="106">
        <v>545204.30000000005</v>
      </c>
      <c r="F41" s="115" t="s">
        <v>4</v>
      </c>
    </row>
    <row r="42" spans="1:6" s="2" customFormat="1" ht="15.75">
      <c r="A42" s="325"/>
      <c r="B42" s="2168" t="s">
        <v>480</v>
      </c>
      <c r="C42" s="2168"/>
      <c r="D42" s="690"/>
      <c r="E42" s="1188"/>
      <c r="F42" s="326"/>
    </row>
    <row r="43" spans="1:6" ht="63">
      <c r="A43" s="60">
        <v>6</v>
      </c>
      <c r="B43" s="60" t="s">
        <v>19236</v>
      </c>
      <c r="C43" s="60" t="s">
        <v>29185</v>
      </c>
      <c r="D43" s="60" t="s">
        <v>29186</v>
      </c>
      <c r="E43" s="106">
        <v>300000</v>
      </c>
      <c r="F43" s="115" t="s">
        <v>118</v>
      </c>
    </row>
    <row r="44" spans="1:6" ht="78.75">
      <c r="A44" s="60">
        <v>7</v>
      </c>
      <c r="B44" s="60" t="s">
        <v>29187</v>
      </c>
      <c r="C44" s="60" t="s">
        <v>29188</v>
      </c>
      <c r="D44" s="60" t="s">
        <v>29579</v>
      </c>
      <c r="E44" s="106">
        <v>400000</v>
      </c>
      <c r="F44" s="115" t="s">
        <v>118</v>
      </c>
    </row>
    <row r="45" spans="1:6" ht="78.75">
      <c r="A45" s="60">
        <v>8</v>
      </c>
      <c r="B45" s="60" t="s">
        <v>29189</v>
      </c>
      <c r="C45" s="60" t="s">
        <v>29190</v>
      </c>
      <c r="D45" s="60" t="s">
        <v>29191</v>
      </c>
      <c r="E45" s="106">
        <v>800000</v>
      </c>
      <c r="F45" s="115" t="s">
        <v>118</v>
      </c>
    </row>
    <row r="46" spans="1:6" ht="63">
      <c r="A46" s="60">
        <v>9</v>
      </c>
      <c r="B46" s="60" t="s">
        <v>29192</v>
      </c>
      <c r="C46" s="60" t="s">
        <v>29193</v>
      </c>
      <c r="D46" s="60" t="s">
        <v>29194</v>
      </c>
      <c r="E46" s="106">
        <v>400000</v>
      </c>
      <c r="F46" s="115" t="s">
        <v>118</v>
      </c>
    </row>
    <row r="47" spans="1:6" ht="63">
      <c r="A47" s="60">
        <v>10</v>
      </c>
      <c r="B47" s="60" t="s">
        <v>29195</v>
      </c>
      <c r="C47" s="60" t="s">
        <v>29196</v>
      </c>
      <c r="D47" s="60" t="s">
        <v>29580</v>
      </c>
      <c r="E47" s="106">
        <v>400000</v>
      </c>
      <c r="F47" s="115" t="s">
        <v>118</v>
      </c>
    </row>
    <row r="48" spans="1:6" ht="78.75">
      <c r="A48" s="60">
        <v>11</v>
      </c>
      <c r="B48" s="60" t="s">
        <v>29199</v>
      </c>
      <c r="C48" s="60" t="s">
        <v>29200</v>
      </c>
      <c r="D48" s="60" t="s">
        <v>29581</v>
      </c>
      <c r="E48" s="106">
        <v>500000</v>
      </c>
      <c r="F48" s="115" t="s">
        <v>118</v>
      </c>
    </row>
    <row r="49" spans="1:6" ht="78.75">
      <c r="A49" s="60">
        <v>12</v>
      </c>
      <c r="B49" s="60" t="s">
        <v>29201</v>
      </c>
      <c r="C49" s="60" t="s">
        <v>29202</v>
      </c>
      <c r="D49" s="60" t="s">
        <v>36564</v>
      </c>
      <c r="E49" s="106">
        <v>500000</v>
      </c>
      <c r="F49" s="115" t="s">
        <v>118</v>
      </c>
    </row>
    <row r="50" spans="1:6" ht="78.75">
      <c r="A50" s="60">
        <v>13</v>
      </c>
      <c r="B50" s="60" t="s">
        <v>29203</v>
      </c>
      <c r="C50" s="60" t="s">
        <v>29204</v>
      </c>
      <c r="D50" s="60" t="s">
        <v>36565</v>
      </c>
      <c r="E50" s="106">
        <v>500000</v>
      </c>
      <c r="F50" s="115" t="s">
        <v>118</v>
      </c>
    </row>
    <row r="51" spans="1:6" ht="63">
      <c r="A51" s="60">
        <v>14</v>
      </c>
      <c r="B51" s="60" t="s">
        <v>29209</v>
      </c>
      <c r="C51" s="60" t="s">
        <v>29210</v>
      </c>
      <c r="D51" s="60" t="s">
        <v>36566</v>
      </c>
      <c r="E51" s="106">
        <v>400000</v>
      </c>
      <c r="F51" s="115" t="s">
        <v>118</v>
      </c>
    </row>
    <row r="52" spans="1:6" ht="78.75">
      <c r="A52" s="60">
        <v>15</v>
      </c>
      <c r="B52" s="60" t="s">
        <v>29211</v>
      </c>
      <c r="C52" s="60" t="s">
        <v>29212</v>
      </c>
      <c r="D52" s="60" t="s">
        <v>29213</v>
      </c>
      <c r="E52" s="106">
        <v>1000000</v>
      </c>
      <c r="F52" s="115" t="s">
        <v>118</v>
      </c>
    </row>
    <row r="53" spans="1:6" ht="78.75">
      <c r="A53" s="60">
        <v>16</v>
      </c>
      <c r="B53" s="60" t="s">
        <v>29216</v>
      </c>
      <c r="C53" s="60" t="s">
        <v>29217</v>
      </c>
      <c r="D53" s="60" t="s">
        <v>36567</v>
      </c>
      <c r="E53" s="106">
        <v>400000</v>
      </c>
      <c r="F53" s="115" t="s">
        <v>118</v>
      </c>
    </row>
    <row r="54" spans="1:6" ht="63">
      <c r="A54" s="60">
        <v>17</v>
      </c>
      <c r="B54" s="60" t="s">
        <v>29218</v>
      </c>
      <c r="C54" s="60" t="s">
        <v>29219</v>
      </c>
      <c r="D54" s="60" t="s">
        <v>36568</v>
      </c>
      <c r="E54" s="106">
        <v>400000</v>
      </c>
      <c r="F54" s="115" t="s">
        <v>118</v>
      </c>
    </row>
    <row r="55" spans="1:6" ht="78.75">
      <c r="A55" s="60">
        <v>18</v>
      </c>
      <c r="B55" s="60" t="s">
        <v>29220</v>
      </c>
      <c r="C55" s="60" t="s">
        <v>29221</v>
      </c>
      <c r="D55" s="60" t="s">
        <v>36569</v>
      </c>
      <c r="E55" s="106">
        <v>400000</v>
      </c>
      <c r="F55" s="115" t="s">
        <v>118</v>
      </c>
    </row>
    <row r="56" spans="1:6" ht="63">
      <c r="A56" s="60">
        <v>19</v>
      </c>
      <c r="B56" s="60" t="s">
        <v>29222</v>
      </c>
      <c r="C56" s="60" t="s">
        <v>29223</v>
      </c>
      <c r="D56" s="60" t="s">
        <v>36570</v>
      </c>
      <c r="E56" s="106">
        <v>400000</v>
      </c>
      <c r="F56" s="115" t="s">
        <v>118</v>
      </c>
    </row>
    <row r="57" spans="1:6" ht="63">
      <c r="A57" s="60">
        <v>20</v>
      </c>
      <c r="B57" s="60" t="s">
        <v>29224</v>
      </c>
      <c r="C57" s="60" t="s">
        <v>29225</v>
      </c>
      <c r="D57" s="60" t="s">
        <v>29582</v>
      </c>
      <c r="E57" s="106">
        <v>300000</v>
      </c>
      <c r="F57" s="115" t="s">
        <v>118</v>
      </c>
    </row>
    <row r="58" spans="1:6" ht="78.75">
      <c r="A58" s="60">
        <v>21</v>
      </c>
      <c r="B58" s="60" t="s">
        <v>29226</v>
      </c>
      <c r="C58" s="60" t="s">
        <v>29227</v>
      </c>
      <c r="D58" s="60" t="s">
        <v>29228</v>
      </c>
      <c r="E58" s="106">
        <v>400000</v>
      </c>
      <c r="F58" s="115" t="s">
        <v>118</v>
      </c>
    </row>
    <row r="59" spans="1:6" ht="78.75">
      <c r="A59" s="60">
        <v>22</v>
      </c>
      <c r="B59" s="60" t="s">
        <v>29229</v>
      </c>
      <c r="C59" s="60" t="s">
        <v>29230</v>
      </c>
      <c r="D59" s="60" t="s">
        <v>29231</v>
      </c>
      <c r="E59" s="106">
        <v>1000000</v>
      </c>
      <c r="F59" s="115" t="s">
        <v>118</v>
      </c>
    </row>
    <row r="60" spans="1:6" ht="63">
      <c r="A60" s="60">
        <v>23</v>
      </c>
      <c r="B60" s="60" t="s">
        <v>29232</v>
      </c>
      <c r="C60" s="60" t="s">
        <v>29233</v>
      </c>
      <c r="D60" s="60" t="s">
        <v>29234</v>
      </c>
      <c r="E60" s="106">
        <v>500000</v>
      </c>
      <c r="F60" s="115" t="s">
        <v>118</v>
      </c>
    </row>
    <row r="61" spans="1:6" ht="63">
      <c r="A61" s="60">
        <v>24</v>
      </c>
      <c r="B61" s="60" t="s">
        <v>29235</v>
      </c>
      <c r="C61" s="60" t="s">
        <v>29236</v>
      </c>
      <c r="D61" s="60" t="s">
        <v>29237</v>
      </c>
      <c r="E61" s="106">
        <v>500000</v>
      </c>
      <c r="F61" s="115" t="s">
        <v>118</v>
      </c>
    </row>
    <row r="62" spans="1:6" ht="63">
      <c r="A62" s="60">
        <v>25</v>
      </c>
      <c r="B62" s="60" t="s">
        <v>29238</v>
      </c>
      <c r="C62" s="60" t="s">
        <v>29239</v>
      </c>
      <c r="D62" s="60" t="s">
        <v>29240</v>
      </c>
      <c r="E62" s="106">
        <v>1000000</v>
      </c>
      <c r="F62" s="115" t="s">
        <v>483</v>
      </c>
    </row>
    <row r="63" spans="1:6" ht="63">
      <c r="A63" s="60">
        <v>26</v>
      </c>
      <c r="B63" s="60" t="s">
        <v>29241</v>
      </c>
      <c r="C63" s="60" t="s">
        <v>29242</v>
      </c>
      <c r="D63" s="60" t="s">
        <v>29243</v>
      </c>
      <c r="E63" s="106">
        <v>1000000</v>
      </c>
      <c r="F63" s="115" t="s">
        <v>483</v>
      </c>
    </row>
    <row r="64" spans="1:6" ht="63">
      <c r="A64" s="60">
        <v>27</v>
      </c>
      <c r="B64" s="60" t="s">
        <v>29244</v>
      </c>
      <c r="C64" s="60" t="s">
        <v>29245</v>
      </c>
      <c r="D64" s="60" t="s">
        <v>36571</v>
      </c>
      <c r="E64" s="106">
        <v>600000</v>
      </c>
      <c r="F64" s="115" t="s">
        <v>543</v>
      </c>
    </row>
    <row r="65" spans="1:6" ht="66.75" customHeight="1">
      <c r="A65" s="60">
        <v>28</v>
      </c>
      <c r="B65" s="60" t="s">
        <v>29246</v>
      </c>
      <c r="C65" s="60" t="s">
        <v>29247</v>
      </c>
      <c r="D65" s="60" t="s">
        <v>36572</v>
      </c>
      <c r="E65" s="106">
        <v>500000</v>
      </c>
      <c r="F65" s="115" t="s">
        <v>483</v>
      </c>
    </row>
    <row r="66" spans="1:6" ht="65.25" customHeight="1">
      <c r="A66" s="60">
        <v>29</v>
      </c>
      <c r="B66" s="60" t="s">
        <v>29248</v>
      </c>
      <c r="C66" s="60" t="s">
        <v>29249</v>
      </c>
      <c r="D66" s="60" t="s">
        <v>36573</v>
      </c>
      <c r="E66" s="106">
        <v>500000</v>
      </c>
      <c r="F66" s="115" t="s">
        <v>483</v>
      </c>
    </row>
    <row r="67" spans="1:6" ht="63">
      <c r="A67" s="60">
        <v>30</v>
      </c>
      <c r="B67" s="60" t="s">
        <v>29251</v>
      </c>
      <c r="C67" s="60" t="s">
        <v>29252</v>
      </c>
      <c r="D67" s="60" t="s">
        <v>36577</v>
      </c>
      <c r="E67" s="106">
        <v>500000</v>
      </c>
      <c r="F67" s="115" t="s">
        <v>483</v>
      </c>
    </row>
    <row r="68" spans="1:6" ht="78.75">
      <c r="A68" s="60">
        <v>31</v>
      </c>
      <c r="B68" s="60" t="s">
        <v>29253</v>
      </c>
      <c r="C68" s="60" t="s">
        <v>29254</v>
      </c>
      <c r="D68" s="60" t="s">
        <v>36576</v>
      </c>
      <c r="E68" s="106">
        <v>500000</v>
      </c>
      <c r="F68" s="115" t="s">
        <v>483</v>
      </c>
    </row>
    <row r="69" spans="1:6" ht="69.75" customHeight="1">
      <c r="A69" s="60">
        <v>32</v>
      </c>
      <c r="B69" s="60" t="s">
        <v>29255</v>
      </c>
      <c r="C69" s="60" t="s">
        <v>29256</v>
      </c>
      <c r="D69" s="60" t="s">
        <v>36575</v>
      </c>
      <c r="E69" s="106">
        <v>500000</v>
      </c>
      <c r="F69" s="115" t="s">
        <v>483</v>
      </c>
    </row>
    <row r="70" spans="1:6" ht="67.5" customHeight="1">
      <c r="A70" s="60">
        <v>33</v>
      </c>
      <c r="B70" s="60" t="s">
        <v>29257</v>
      </c>
      <c r="C70" s="60" t="s">
        <v>29258</v>
      </c>
      <c r="D70" s="60" t="s">
        <v>36574</v>
      </c>
      <c r="E70" s="106">
        <v>500000</v>
      </c>
      <c r="F70" s="115" t="s">
        <v>483</v>
      </c>
    </row>
    <row r="71" spans="1:6" ht="63">
      <c r="A71" s="60">
        <v>34</v>
      </c>
      <c r="B71" s="60" t="s">
        <v>29259</v>
      </c>
      <c r="C71" s="60" t="s">
        <v>29260</v>
      </c>
      <c r="D71" s="60" t="s">
        <v>36578</v>
      </c>
      <c r="E71" s="106">
        <v>500000</v>
      </c>
      <c r="F71" s="115" t="s">
        <v>483</v>
      </c>
    </row>
    <row r="72" spans="1:6" ht="78.75">
      <c r="A72" s="60">
        <v>35</v>
      </c>
      <c r="B72" s="60" t="s">
        <v>29261</v>
      </c>
      <c r="C72" s="60" t="s">
        <v>29262</v>
      </c>
      <c r="D72" s="60" t="s">
        <v>36575</v>
      </c>
      <c r="E72" s="106">
        <v>500000</v>
      </c>
      <c r="F72" s="115" t="s">
        <v>483</v>
      </c>
    </row>
    <row r="73" spans="1:6" ht="78.75">
      <c r="A73" s="60">
        <v>36</v>
      </c>
      <c r="B73" s="60" t="s">
        <v>29195</v>
      </c>
      <c r="C73" s="60" t="s">
        <v>29263</v>
      </c>
      <c r="D73" s="60" t="s">
        <v>36575</v>
      </c>
      <c r="E73" s="106">
        <v>500000</v>
      </c>
      <c r="F73" s="115" t="s">
        <v>483</v>
      </c>
    </row>
    <row r="74" spans="1:6" ht="83.25" customHeight="1">
      <c r="A74" s="60">
        <v>37</v>
      </c>
      <c r="B74" s="60" t="s">
        <v>29264</v>
      </c>
      <c r="C74" s="60" t="s">
        <v>29265</v>
      </c>
      <c r="D74" s="60" t="s">
        <v>36579</v>
      </c>
      <c r="E74" s="106">
        <v>500000</v>
      </c>
      <c r="F74" s="115" t="s">
        <v>483</v>
      </c>
    </row>
    <row r="75" spans="1:6" ht="78.75">
      <c r="A75" s="60">
        <v>38</v>
      </c>
      <c r="B75" s="60" t="s">
        <v>29266</v>
      </c>
      <c r="C75" s="60" t="s">
        <v>29267</v>
      </c>
      <c r="D75" s="60" t="s">
        <v>36580</v>
      </c>
      <c r="E75" s="106">
        <v>500000</v>
      </c>
      <c r="F75" s="115" t="s">
        <v>483</v>
      </c>
    </row>
    <row r="76" spans="1:6" ht="78.75">
      <c r="A76" s="60">
        <v>39</v>
      </c>
      <c r="B76" s="60" t="s">
        <v>29268</v>
      </c>
      <c r="C76" s="60" t="s">
        <v>29269</v>
      </c>
      <c r="D76" s="60" t="s">
        <v>36581</v>
      </c>
      <c r="E76" s="106">
        <v>500000</v>
      </c>
      <c r="F76" s="115" t="s">
        <v>483</v>
      </c>
    </row>
    <row r="77" spans="1:6" ht="78.75">
      <c r="A77" s="60">
        <v>40</v>
      </c>
      <c r="B77" s="60" t="s">
        <v>29270</v>
      </c>
      <c r="C77" s="60" t="s">
        <v>29271</v>
      </c>
      <c r="D77" s="60" t="s">
        <v>36582</v>
      </c>
      <c r="E77" s="106">
        <v>500000</v>
      </c>
      <c r="F77" s="115" t="s">
        <v>483</v>
      </c>
    </row>
    <row r="78" spans="1:6" ht="78.75">
      <c r="A78" s="60">
        <v>41</v>
      </c>
      <c r="B78" s="60" t="s">
        <v>29272</v>
      </c>
      <c r="C78" s="60" t="s">
        <v>29273</v>
      </c>
      <c r="D78" s="60" t="s">
        <v>36583</v>
      </c>
      <c r="E78" s="106">
        <v>500000</v>
      </c>
      <c r="F78" s="115" t="s">
        <v>483</v>
      </c>
    </row>
    <row r="79" spans="1:6" ht="78.75">
      <c r="A79" s="60">
        <v>42</v>
      </c>
      <c r="B79" s="60" t="s">
        <v>29274</v>
      </c>
      <c r="C79" s="60" t="s">
        <v>29275</v>
      </c>
      <c r="D79" s="60" t="s">
        <v>36583</v>
      </c>
      <c r="E79" s="106">
        <v>500000</v>
      </c>
      <c r="F79" s="115" t="s">
        <v>483</v>
      </c>
    </row>
    <row r="80" spans="1:6" ht="63">
      <c r="A80" s="60">
        <v>43</v>
      </c>
      <c r="B80" s="60" t="s">
        <v>29276</v>
      </c>
      <c r="C80" s="60" t="s">
        <v>29277</v>
      </c>
      <c r="D80" s="60" t="s">
        <v>36584</v>
      </c>
      <c r="E80" s="106">
        <v>500000</v>
      </c>
      <c r="F80" s="115" t="s">
        <v>483</v>
      </c>
    </row>
    <row r="81" spans="1:6" ht="78.75">
      <c r="A81" s="60">
        <v>44</v>
      </c>
      <c r="B81" s="60" t="s">
        <v>29278</v>
      </c>
      <c r="C81" s="60" t="s">
        <v>29279</v>
      </c>
      <c r="D81" s="60" t="s">
        <v>29250</v>
      </c>
      <c r="E81" s="106">
        <v>500000</v>
      </c>
      <c r="F81" s="115" t="s">
        <v>483</v>
      </c>
    </row>
    <row r="82" spans="1:6" ht="78.75">
      <c r="A82" s="60">
        <v>45</v>
      </c>
      <c r="B82" s="60" t="s">
        <v>29280</v>
      </c>
      <c r="C82" s="60" t="s">
        <v>29281</v>
      </c>
      <c r="D82" s="60" t="s">
        <v>36573</v>
      </c>
      <c r="E82" s="106">
        <v>500000</v>
      </c>
      <c r="F82" s="115" t="s">
        <v>483</v>
      </c>
    </row>
    <row r="83" spans="1:6" ht="78.75">
      <c r="A83" s="60">
        <v>46</v>
      </c>
      <c r="B83" s="60" t="s">
        <v>29282</v>
      </c>
      <c r="C83" s="60" t="s">
        <v>29283</v>
      </c>
      <c r="D83" s="60" t="s">
        <v>36573</v>
      </c>
      <c r="E83" s="106">
        <v>500000</v>
      </c>
      <c r="F83" s="115" t="s">
        <v>483</v>
      </c>
    </row>
    <row r="84" spans="1:6" ht="63">
      <c r="A84" s="60">
        <v>47</v>
      </c>
      <c r="B84" s="60" t="s">
        <v>29284</v>
      </c>
      <c r="C84" s="60" t="s">
        <v>29285</v>
      </c>
      <c r="D84" s="60" t="s">
        <v>36577</v>
      </c>
      <c r="E84" s="106">
        <v>500000</v>
      </c>
      <c r="F84" s="115" t="s">
        <v>483</v>
      </c>
    </row>
    <row r="85" spans="1:6" ht="78.75">
      <c r="A85" s="60">
        <v>48</v>
      </c>
      <c r="B85" s="60" t="s">
        <v>29286</v>
      </c>
      <c r="C85" s="60" t="s">
        <v>29287</v>
      </c>
      <c r="D85" s="60" t="s">
        <v>36573</v>
      </c>
      <c r="E85" s="106">
        <v>500000</v>
      </c>
      <c r="F85" s="115" t="s">
        <v>483</v>
      </c>
    </row>
    <row r="86" spans="1:6" ht="78.75">
      <c r="A86" s="60">
        <v>49</v>
      </c>
      <c r="B86" s="60" t="s">
        <v>29288</v>
      </c>
      <c r="C86" s="60" t="s">
        <v>29289</v>
      </c>
      <c r="D86" s="60" t="s">
        <v>36573</v>
      </c>
      <c r="E86" s="106">
        <v>500000</v>
      </c>
      <c r="F86" s="115" t="s">
        <v>483</v>
      </c>
    </row>
    <row r="87" spans="1:6" ht="63">
      <c r="A87" s="60">
        <v>50</v>
      </c>
      <c r="B87" s="60" t="s">
        <v>29290</v>
      </c>
      <c r="C87" s="60" t="s">
        <v>29291</v>
      </c>
      <c r="D87" s="60" t="s">
        <v>36585</v>
      </c>
      <c r="E87" s="106">
        <v>400000</v>
      </c>
      <c r="F87" s="115" t="s">
        <v>483</v>
      </c>
    </row>
    <row r="88" spans="1:6" s="2" customFormat="1" ht="15.75">
      <c r="A88" s="325"/>
      <c r="B88" s="2168" t="s">
        <v>1353</v>
      </c>
      <c r="C88" s="2168"/>
      <c r="D88" s="690"/>
      <c r="E88" s="1188"/>
      <c r="F88" s="326"/>
    </row>
    <row r="89" spans="1:6" ht="63">
      <c r="A89" s="60">
        <v>51</v>
      </c>
      <c r="B89" s="60" t="s">
        <v>29292</v>
      </c>
      <c r="C89" s="60" t="s">
        <v>29293</v>
      </c>
      <c r="D89" s="60" t="s">
        <v>29294</v>
      </c>
      <c r="E89" s="106">
        <v>1000000</v>
      </c>
      <c r="F89" s="115" t="s">
        <v>118</v>
      </c>
    </row>
    <row r="90" spans="1:6" ht="63">
      <c r="A90" s="60">
        <v>52</v>
      </c>
      <c r="B90" s="60" t="s">
        <v>29295</v>
      </c>
      <c r="C90" s="60" t="s">
        <v>29296</v>
      </c>
      <c r="D90" s="60" t="s">
        <v>29297</v>
      </c>
      <c r="E90" s="106">
        <v>500000</v>
      </c>
      <c r="F90" s="115" t="s">
        <v>118</v>
      </c>
    </row>
    <row r="91" spans="1:6" ht="47.25">
      <c r="A91" s="60">
        <v>53</v>
      </c>
      <c r="B91" s="60" t="s">
        <v>29298</v>
      </c>
      <c r="C91" s="60" t="s">
        <v>29299</v>
      </c>
      <c r="D91" s="60" t="s">
        <v>36586</v>
      </c>
      <c r="E91" s="106">
        <v>600000</v>
      </c>
      <c r="F91" s="115" t="s">
        <v>118</v>
      </c>
    </row>
    <row r="92" spans="1:6" ht="63">
      <c r="A92" s="60">
        <v>54</v>
      </c>
      <c r="B92" s="60" t="s">
        <v>29302</v>
      </c>
      <c r="C92" s="60" t="s">
        <v>29303</v>
      </c>
      <c r="D92" s="60" t="s">
        <v>29304</v>
      </c>
      <c r="E92" s="106">
        <v>500000</v>
      </c>
      <c r="F92" s="115" t="s">
        <v>118</v>
      </c>
    </row>
    <row r="93" spans="1:6" ht="63">
      <c r="A93" s="60">
        <v>55</v>
      </c>
      <c r="B93" s="60" t="s">
        <v>29305</v>
      </c>
      <c r="C93" s="60" t="s">
        <v>29306</v>
      </c>
      <c r="D93" s="60" t="s">
        <v>36570</v>
      </c>
      <c r="E93" s="106">
        <v>300000</v>
      </c>
      <c r="F93" s="115" t="s">
        <v>118</v>
      </c>
    </row>
    <row r="94" spans="1:6" ht="63">
      <c r="A94" s="60">
        <v>56</v>
      </c>
      <c r="B94" s="60" t="s">
        <v>29313</v>
      </c>
      <c r="C94" s="60" t="s">
        <v>29314</v>
      </c>
      <c r="D94" s="60" t="s">
        <v>36570</v>
      </c>
      <c r="E94" s="106">
        <v>500000</v>
      </c>
      <c r="F94" s="115" t="s">
        <v>118</v>
      </c>
    </row>
    <row r="95" spans="1:6" ht="63">
      <c r="A95" s="60">
        <v>57</v>
      </c>
      <c r="B95" s="60" t="s">
        <v>29315</v>
      </c>
      <c r="C95" s="60" t="s">
        <v>29316</v>
      </c>
      <c r="D95" s="60" t="s">
        <v>29317</v>
      </c>
      <c r="E95" s="106">
        <v>500000</v>
      </c>
      <c r="F95" s="115" t="s">
        <v>118</v>
      </c>
    </row>
    <row r="96" spans="1:6" ht="78.75">
      <c r="A96" s="60">
        <v>58</v>
      </c>
      <c r="B96" s="60" t="s">
        <v>29318</v>
      </c>
      <c r="C96" s="60" t="s">
        <v>29319</v>
      </c>
      <c r="D96" s="60" t="s">
        <v>36587</v>
      </c>
      <c r="E96" s="106">
        <v>500000</v>
      </c>
      <c r="F96" s="115" t="s">
        <v>118</v>
      </c>
    </row>
    <row r="97" spans="1:7" ht="63">
      <c r="A97" s="60">
        <v>59</v>
      </c>
      <c r="B97" s="60" t="s">
        <v>29320</v>
      </c>
      <c r="C97" s="60" t="s">
        <v>29321</v>
      </c>
      <c r="D97" s="60" t="s">
        <v>36588</v>
      </c>
      <c r="E97" s="106">
        <v>600000</v>
      </c>
      <c r="F97" s="115" t="s">
        <v>118</v>
      </c>
    </row>
    <row r="98" spans="1:7" ht="78.75">
      <c r="A98" s="60">
        <v>60</v>
      </c>
      <c r="B98" s="60" t="s">
        <v>29322</v>
      </c>
      <c r="C98" s="60" t="s">
        <v>29323</v>
      </c>
      <c r="D98" s="60" t="s">
        <v>29324</v>
      </c>
      <c r="E98" s="106">
        <v>600000</v>
      </c>
      <c r="F98" s="115" t="s">
        <v>118</v>
      </c>
    </row>
    <row r="99" spans="1:7" ht="47.25">
      <c r="A99" s="60">
        <v>61</v>
      </c>
      <c r="B99" s="60" t="s">
        <v>29325</v>
      </c>
      <c r="C99" s="60" t="s">
        <v>29326</v>
      </c>
      <c r="D99" s="60" t="s">
        <v>36589</v>
      </c>
      <c r="E99" s="106">
        <v>500000</v>
      </c>
      <c r="F99" s="115" t="s">
        <v>118</v>
      </c>
    </row>
    <row r="100" spans="1:7" ht="78.75">
      <c r="A100" s="60">
        <v>62</v>
      </c>
      <c r="B100" s="60" t="s">
        <v>29327</v>
      </c>
      <c r="C100" s="60" t="s">
        <v>29328</v>
      </c>
      <c r="D100" s="60" t="s">
        <v>29329</v>
      </c>
      <c r="E100" s="106">
        <v>600000</v>
      </c>
      <c r="F100" s="115" t="s">
        <v>118</v>
      </c>
    </row>
    <row r="101" spans="1:7" ht="78.75">
      <c r="A101" s="60">
        <v>63</v>
      </c>
      <c r="B101" s="60" t="s">
        <v>29330</v>
      </c>
      <c r="C101" s="60" t="s">
        <v>29331</v>
      </c>
      <c r="D101" s="60" t="s">
        <v>29332</v>
      </c>
      <c r="E101" s="106">
        <v>600000</v>
      </c>
      <c r="F101" s="115" t="s">
        <v>118</v>
      </c>
    </row>
    <row r="102" spans="1:7" ht="47.25">
      <c r="A102" s="60">
        <v>64</v>
      </c>
      <c r="B102" s="60" t="s">
        <v>29333</v>
      </c>
      <c r="C102" s="60" t="s">
        <v>29334</v>
      </c>
      <c r="D102" s="60" t="s">
        <v>29335</v>
      </c>
      <c r="E102" s="106">
        <v>7100000</v>
      </c>
      <c r="F102" s="115" t="s">
        <v>4</v>
      </c>
    </row>
    <row r="103" spans="1:7" ht="47.25">
      <c r="A103" s="60">
        <v>65</v>
      </c>
      <c r="B103" s="60" t="s">
        <v>29336</v>
      </c>
      <c r="C103" s="60" t="s">
        <v>29337</v>
      </c>
      <c r="D103" s="60" t="s">
        <v>29335</v>
      </c>
      <c r="E103" s="106">
        <v>7100000</v>
      </c>
      <c r="F103" s="115" t="s">
        <v>4</v>
      </c>
    </row>
    <row r="104" spans="1:7" ht="47.25">
      <c r="A104" s="60">
        <v>66</v>
      </c>
      <c r="B104" s="60" t="s">
        <v>29338</v>
      </c>
      <c r="C104" s="60" t="s">
        <v>29339</v>
      </c>
      <c r="D104" s="60" t="s">
        <v>29335</v>
      </c>
      <c r="E104" s="106">
        <v>7100000</v>
      </c>
      <c r="F104" s="115" t="s">
        <v>4</v>
      </c>
    </row>
    <row r="105" spans="1:7" ht="63">
      <c r="A105" s="60">
        <v>67</v>
      </c>
      <c r="B105" s="60" t="s">
        <v>29342</v>
      </c>
      <c r="C105" s="60" t="s">
        <v>29343</v>
      </c>
      <c r="D105" s="60" t="s">
        <v>29344</v>
      </c>
      <c r="E105" s="106">
        <v>500000</v>
      </c>
      <c r="F105" s="115" t="s">
        <v>483</v>
      </c>
    </row>
    <row r="106" spans="1:7" s="11" customFormat="1" ht="15.75">
      <c r="A106" s="5"/>
      <c r="B106" s="2158" t="s">
        <v>19181</v>
      </c>
      <c r="C106" s="2158"/>
      <c r="D106" s="60"/>
      <c r="E106" s="119"/>
      <c r="F106" s="115"/>
      <c r="G106" s="774"/>
    </row>
    <row r="107" spans="1:7" ht="94.5">
      <c r="A107" s="60">
        <v>68</v>
      </c>
      <c r="B107" s="60" t="s">
        <v>29584</v>
      </c>
      <c r="C107" s="258" t="s">
        <v>29345</v>
      </c>
      <c r="D107" s="60" t="s">
        <v>29346</v>
      </c>
      <c r="E107" s="106">
        <v>500000</v>
      </c>
      <c r="F107" s="115" t="s">
        <v>118</v>
      </c>
    </row>
    <row r="108" spans="1:7" ht="78.75">
      <c r="A108" s="60">
        <v>69</v>
      </c>
      <c r="B108" s="60" t="s">
        <v>29347</v>
      </c>
      <c r="C108" s="258" t="s">
        <v>29348</v>
      </c>
      <c r="D108" s="60" t="s">
        <v>29349</v>
      </c>
      <c r="E108" s="106">
        <v>300000</v>
      </c>
      <c r="F108" s="115" t="s">
        <v>118</v>
      </c>
    </row>
    <row r="109" spans="1:7" ht="78.75">
      <c r="A109" s="60">
        <v>70</v>
      </c>
      <c r="B109" s="60" t="s">
        <v>29583</v>
      </c>
      <c r="C109" s="258" t="s">
        <v>29350</v>
      </c>
      <c r="D109" s="60" t="s">
        <v>36590</v>
      </c>
      <c r="E109" s="106">
        <v>400000</v>
      </c>
      <c r="F109" s="115" t="s">
        <v>118</v>
      </c>
    </row>
    <row r="110" spans="1:7" ht="63">
      <c r="A110" s="60">
        <v>71</v>
      </c>
      <c r="B110" s="60" t="s">
        <v>29351</v>
      </c>
      <c r="C110" s="60" t="s">
        <v>29352</v>
      </c>
      <c r="D110" s="60" t="s">
        <v>29353</v>
      </c>
      <c r="E110" s="106">
        <v>400000</v>
      </c>
      <c r="F110" s="115" t="s">
        <v>118</v>
      </c>
    </row>
    <row r="111" spans="1:7" ht="78.75">
      <c r="A111" s="60">
        <v>72</v>
      </c>
      <c r="B111" s="60" t="s">
        <v>29354</v>
      </c>
      <c r="C111" s="258" t="s">
        <v>29355</v>
      </c>
      <c r="D111" s="60" t="s">
        <v>29356</v>
      </c>
      <c r="E111" s="106">
        <v>400000</v>
      </c>
      <c r="F111" s="115" t="s">
        <v>118</v>
      </c>
    </row>
    <row r="112" spans="1:7" ht="63">
      <c r="A112" s="60">
        <v>73</v>
      </c>
      <c r="B112" s="60" t="s">
        <v>29357</v>
      </c>
      <c r="C112" s="258" t="s">
        <v>29358</v>
      </c>
      <c r="D112" s="60" t="s">
        <v>29359</v>
      </c>
      <c r="E112" s="106">
        <v>300000</v>
      </c>
      <c r="F112" s="115" t="s">
        <v>118</v>
      </c>
    </row>
    <row r="113" spans="1:8" ht="63">
      <c r="A113" s="60">
        <v>74</v>
      </c>
      <c r="B113" s="60" t="s">
        <v>29360</v>
      </c>
      <c r="C113" s="258" t="s">
        <v>29361</v>
      </c>
      <c r="D113" s="60" t="s">
        <v>29362</v>
      </c>
      <c r="E113" s="106">
        <v>300000</v>
      </c>
      <c r="F113" s="115" t="s">
        <v>118</v>
      </c>
    </row>
    <row r="114" spans="1:8" ht="78.75">
      <c r="A114" s="60">
        <v>75</v>
      </c>
      <c r="B114" s="60" t="s">
        <v>29363</v>
      </c>
      <c r="C114" s="258" t="s">
        <v>29364</v>
      </c>
      <c r="D114" s="60" t="s">
        <v>29365</v>
      </c>
      <c r="E114" s="106">
        <v>200000</v>
      </c>
      <c r="F114" s="115" t="s">
        <v>118</v>
      </c>
    </row>
    <row r="115" spans="1:8" ht="63">
      <c r="A115" s="60">
        <v>76</v>
      </c>
      <c r="B115" s="60" t="s">
        <v>29366</v>
      </c>
      <c r="C115" s="258" t="s">
        <v>29367</v>
      </c>
      <c r="D115" s="60" t="s">
        <v>29368</v>
      </c>
      <c r="E115" s="106">
        <v>450000</v>
      </c>
      <c r="F115" s="115" t="s">
        <v>118</v>
      </c>
    </row>
    <row r="116" spans="1:8" ht="15.75">
      <c r="A116" s="5"/>
      <c r="B116" s="2140" t="s">
        <v>3680</v>
      </c>
      <c r="C116" s="2140"/>
      <c r="D116" s="107"/>
      <c r="E116" s="121"/>
      <c r="F116" s="120"/>
    </row>
    <row r="117" spans="1:8" ht="63">
      <c r="A117" s="60">
        <v>77</v>
      </c>
      <c r="B117" s="60" t="s">
        <v>19191</v>
      </c>
      <c r="C117" s="60" t="s">
        <v>29369</v>
      </c>
      <c r="D117" s="60" t="s">
        <v>29370</v>
      </c>
      <c r="E117" s="106">
        <v>716348.37</v>
      </c>
      <c r="F117" s="115" t="s">
        <v>4</v>
      </c>
    </row>
    <row r="118" spans="1:8" s="2" customFormat="1" ht="15.75" customHeight="1">
      <c r="A118" s="325"/>
      <c r="B118" s="280" t="s">
        <v>6930</v>
      </c>
      <c r="C118" s="326"/>
      <c r="D118" s="690"/>
      <c r="E118" s="329">
        <f>SUM(E36:E117)</f>
        <v>60927983.369999997</v>
      </c>
      <c r="F118" s="326"/>
    </row>
    <row r="119" spans="1:8" s="2" customFormat="1" ht="98.25" customHeight="1">
      <c r="A119" s="2143" t="s">
        <v>32028</v>
      </c>
      <c r="B119" s="2143"/>
      <c r="C119" s="2143"/>
      <c r="D119" s="2143" t="s">
        <v>32029</v>
      </c>
      <c r="E119" s="2143"/>
      <c r="F119" s="2143"/>
    </row>
    <row r="120" spans="1:8">
      <c r="B120" s="639"/>
      <c r="C120" s="639"/>
      <c r="D120" s="639"/>
      <c r="E120" s="1275"/>
      <c r="F120" s="639"/>
      <c r="G120" s="1210"/>
      <c r="H120" s="1210"/>
    </row>
    <row r="121" spans="1:8" ht="15.75">
      <c r="B121" s="1276"/>
    </row>
    <row r="124" spans="1:8">
      <c r="E124" s="7"/>
    </row>
    <row r="127" spans="1:8" ht="110.25">
      <c r="A127" s="60">
        <v>67</v>
      </c>
      <c r="B127" s="60" t="s">
        <v>29340</v>
      </c>
      <c r="C127" s="60" t="s">
        <v>29341</v>
      </c>
      <c r="D127" s="60" t="s">
        <v>39373</v>
      </c>
      <c r="E127" s="106">
        <v>500000</v>
      </c>
      <c r="F127" s="115" t="s">
        <v>4</v>
      </c>
    </row>
    <row r="128" spans="1:8" ht="157.5">
      <c r="A128" s="97">
        <v>61</v>
      </c>
      <c r="B128" s="97" t="s">
        <v>29307</v>
      </c>
      <c r="C128" s="97" t="s">
        <v>29308</v>
      </c>
      <c r="D128" s="97" t="s">
        <v>37761</v>
      </c>
      <c r="E128" s="153">
        <v>500000</v>
      </c>
      <c r="F128" s="162" t="s">
        <v>118</v>
      </c>
    </row>
    <row r="129" spans="1:6" ht="157.5">
      <c r="A129" s="97">
        <v>62</v>
      </c>
      <c r="B129" s="97" t="s">
        <v>29309</v>
      </c>
      <c r="C129" s="97" t="s">
        <v>29310</v>
      </c>
      <c r="D129" s="97" t="s">
        <v>37761</v>
      </c>
      <c r="E129" s="153">
        <v>500000</v>
      </c>
      <c r="F129" s="162" t="s">
        <v>118</v>
      </c>
    </row>
    <row r="130" spans="1:6" ht="157.5">
      <c r="A130" s="97">
        <v>63</v>
      </c>
      <c r="B130" s="97" t="s">
        <v>29311</v>
      </c>
      <c r="C130" s="97" t="s">
        <v>29312</v>
      </c>
      <c r="D130" s="97" t="s">
        <v>37762</v>
      </c>
      <c r="E130" s="153">
        <v>1000000</v>
      </c>
      <c r="F130" s="162" t="s">
        <v>118</v>
      </c>
    </row>
    <row r="131" spans="1:6" ht="110.25">
      <c r="A131" s="97">
        <v>11</v>
      </c>
      <c r="B131" s="97" t="s">
        <v>29197</v>
      </c>
      <c r="C131" s="97" t="s">
        <v>29198</v>
      </c>
      <c r="D131" s="97" t="s">
        <v>37756</v>
      </c>
      <c r="E131" s="153">
        <v>400000</v>
      </c>
      <c r="F131" s="162" t="s">
        <v>118</v>
      </c>
    </row>
    <row r="132" spans="1:6" ht="110.25">
      <c r="A132" s="50">
        <v>15</v>
      </c>
      <c r="B132" s="50" t="s">
        <v>29205</v>
      </c>
      <c r="C132" s="50" t="s">
        <v>29206</v>
      </c>
      <c r="D132" s="50" t="s">
        <v>37757</v>
      </c>
      <c r="E132" s="153">
        <v>600000</v>
      </c>
      <c r="F132" s="159" t="s">
        <v>118</v>
      </c>
    </row>
    <row r="133" spans="1:6" ht="126">
      <c r="A133" s="50">
        <v>16</v>
      </c>
      <c r="B133" s="50" t="s">
        <v>29207</v>
      </c>
      <c r="C133" s="50" t="s">
        <v>29208</v>
      </c>
      <c r="D133" s="50" t="s">
        <v>37758</v>
      </c>
      <c r="E133" s="153">
        <v>400000</v>
      </c>
      <c r="F133" s="159" t="s">
        <v>118</v>
      </c>
    </row>
    <row r="134" spans="1:6" ht="126">
      <c r="A134" s="50">
        <v>58</v>
      </c>
      <c r="B134" s="50" t="s">
        <v>29300</v>
      </c>
      <c r="C134" s="50" t="s">
        <v>29301</v>
      </c>
      <c r="D134" s="50" t="s">
        <v>37760</v>
      </c>
      <c r="E134" s="153">
        <v>1000000</v>
      </c>
      <c r="F134" s="159" t="s">
        <v>118</v>
      </c>
    </row>
    <row r="135" spans="1:6" ht="126">
      <c r="A135" s="50">
        <v>19</v>
      </c>
      <c r="B135" s="50" t="s">
        <v>29214</v>
      </c>
      <c r="C135" s="50" t="s">
        <v>29215</v>
      </c>
      <c r="D135" s="50" t="s">
        <v>37759</v>
      </c>
      <c r="E135" s="153">
        <v>400000</v>
      </c>
      <c r="F135" s="159" t="s">
        <v>118</v>
      </c>
    </row>
    <row r="136" spans="1:6">
      <c r="E136" s="7">
        <f>SUM(E127:E135)</f>
        <v>5300000</v>
      </c>
    </row>
    <row r="139" spans="1:6">
      <c r="E139" s="7">
        <f>E136+E118+E21</f>
        <v>109040875.52</v>
      </c>
    </row>
  </sheetData>
  <mergeCells count="18">
    <mergeCell ref="B116:C116"/>
    <mergeCell ref="A119:C119"/>
    <mergeCell ref="D119:F119"/>
    <mergeCell ref="B35:C35"/>
    <mergeCell ref="B37:C37"/>
    <mergeCell ref="B42:C42"/>
    <mergeCell ref="B88:C88"/>
    <mergeCell ref="B106:C106"/>
    <mergeCell ref="A31:F31"/>
    <mergeCell ref="A32:F32"/>
    <mergeCell ref="A33:F33"/>
    <mergeCell ref="A1:F1"/>
    <mergeCell ref="A2:F2"/>
    <mergeCell ref="A3:F3"/>
    <mergeCell ref="B5:D5"/>
    <mergeCell ref="B11:D11"/>
    <mergeCell ref="A22:C22"/>
    <mergeCell ref="D22:F22"/>
  </mergeCells>
  <pageMargins left="0.7" right="0.7" top="0.75" bottom="0.75" header="0.3" footer="0.3"/>
  <pageSetup orientation="landscape" r:id="rId1"/>
</worksheet>
</file>

<file path=xl/worksheets/sheet40.xml><?xml version="1.0" encoding="utf-8"?>
<worksheet xmlns="http://schemas.openxmlformats.org/spreadsheetml/2006/main" xmlns:r="http://schemas.openxmlformats.org/officeDocument/2006/relationships">
  <sheetPr>
    <tabColor rgb="FFFFFF00"/>
  </sheetPr>
  <dimension ref="A1:F320"/>
  <sheetViews>
    <sheetView topLeftCell="A24" workbookViewId="0">
      <selection activeCell="L114" sqref="L114"/>
    </sheetView>
  </sheetViews>
  <sheetFormatPr defaultRowHeight="15.75"/>
  <cols>
    <col min="1" max="1" width="7" style="50" customWidth="1"/>
    <col min="2" max="2" width="22.140625" style="286" customWidth="1"/>
    <col min="3" max="3" width="42.140625" style="286" customWidth="1"/>
    <col min="4" max="4" width="29.5703125" style="286" customWidth="1"/>
    <col min="5" max="5" width="19.42578125" style="286" bestFit="1" customWidth="1"/>
    <col min="6" max="6" width="11.28515625" style="1380" customWidth="1"/>
    <col min="7" max="16384" width="9.140625" style="126"/>
  </cols>
  <sheetData>
    <row r="1" spans="1:6">
      <c r="A1" s="2165" t="s">
        <v>11134</v>
      </c>
      <c r="B1" s="2165"/>
      <c r="C1" s="2165"/>
      <c r="D1" s="2165"/>
      <c r="E1" s="2165"/>
      <c r="F1" s="2165"/>
    </row>
    <row r="2" spans="1:6">
      <c r="A2" s="2165" t="s">
        <v>32030</v>
      </c>
      <c r="B2" s="2165"/>
      <c r="C2" s="2165"/>
      <c r="D2" s="2165"/>
      <c r="E2" s="2165"/>
      <c r="F2" s="2165"/>
    </row>
    <row r="3" spans="1:6">
      <c r="A3" s="2165" t="s">
        <v>6436</v>
      </c>
      <c r="B3" s="2165"/>
      <c r="C3" s="2165"/>
      <c r="D3" s="2165"/>
      <c r="E3" s="2165"/>
      <c r="F3" s="2165"/>
    </row>
    <row r="4" spans="1:6">
      <c r="A4" s="46" t="s">
        <v>134</v>
      </c>
      <c r="B4" s="1429" t="s">
        <v>135</v>
      </c>
      <c r="C4" s="46" t="s">
        <v>0</v>
      </c>
      <c r="D4" s="46" t="s">
        <v>136</v>
      </c>
      <c r="E4" s="1391" t="s">
        <v>11136</v>
      </c>
      <c r="F4" s="1392" t="s">
        <v>1646</v>
      </c>
    </row>
    <row r="5" spans="1:6">
      <c r="A5" s="46"/>
      <c r="B5" s="2270" t="s">
        <v>14721</v>
      </c>
      <c r="C5" s="2271"/>
      <c r="D5" s="46"/>
      <c r="E5" s="1391"/>
      <c r="F5" s="1392"/>
    </row>
    <row r="6" spans="1:6" ht="31.5">
      <c r="A6" s="49">
        <v>1</v>
      </c>
      <c r="B6" s="101" t="s">
        <v>1</v>
      </c>
      <c r="C6" s="50" t="s">
        <v>32016</v>
      </c>
      <c r="D6" s="50" t="s">
        <v>239</v>
      </c>
      <c r="E6" s="475">
        <v>2500000</v>
      </c>
      <c r="F6" s="175" t="s">
        <v>118</v>
      </c>
    </row>
    <row r="7" spans="1:6" ht="63" customHeight="1">
      <c r="A7" s="49">
        <v>2</v>
      </c>
      <c r="B7" s="101" t="s">
        <v>5</v>
      </c>
      <c r="C7" s="50" t="s">
        <v>33911</v>
      </c>
      <c r="D7" s="50" t="s">
        <v>32017</v>
      </c>
      <c r="E7" s="475">
        <v>1825652.53</v>
      </c>
      <c r="F7" s="175" t="s">
        <v>118</v>
      </c>
    </row>
    <row r="8" spans="1:6" ht="31.5">
      <c r="A8" s="49">
        <v>3</v>
      </c>
      <c r="B8" s="101" t="s">
        <v>7</v>
      </c>
      <c r="C8" s="50" t="s">
        <v>33912</v>
      </c>
      <c r="D8" s="50" t="s">
        <v>32018</v>
      </c>
      <c r="E8" s="475">
        <v>16800</v>
      </c>
      <c r="F8" s="175" t="s">
        <v>118</v>
      </c>
    </row>
    <row r="9" spans="1:6" ht="47.25">
      <c r="A9" s="49">
        <v>4</v>
      </c>
      <c r="B9" s="101" t="s">
        <v>12</v>
      </c>
      <c r="C9" s="50" t="s">
        <v>32019</v>
      </c>
      <c r="D9" s="50" t="s">
        <v>1914</v>
      </c>
      <c r="E9" s="475">
        <v>2200000</v>
      </c>
      <c r="F9" s="175" t="s">
        <v>118</v>
      </c>
    </row>
    <row r="10" spans="1:6">
      <c r="A10" s="49"/>
      <c r="B10" s="2217" t="s">
        <v>16510</v>
      </c>
      <c r="C10" s="2272"/>
      <c r="D10" s="2218"/>
      <c r="E10" s="475"/>
      <c r="F10" s="175"/>
    </row>
    <row r="11" spans="1:6" ht="63">
      <c r="A11" s="49">
        <v>5</v>
      </c>
      <c r="B11" s="101" t="s">
        <v>5</v>
      </c>
      <c r="C11" s="50" t="s">
        <v>32020</v>
      </c>
      <c r="D11" s="50" t="s">
        <v>6776</v>
      </c>
      <c r="E11" s="475">
        <v>800000</v>
      </c>
      <c r="F11" s="175" t="s">
        <v>118</v>
      </c>
    </row>
    <row r="12" spans="1:6" ht="47.25">
      <c r="A12" s="49">
        <v>6</v>
      </c>
      <c r="B12" s="101" t="s">
        <v>12</v>
      </c>
      <c r="C12" s="50" t="s">
        <v>32021</v>
      </c>
      <c r="D12" s="50" t="s">
        <v>1914</v>
      </c>
      <c r="E12" s="176">
        <v>871226.27</v>
      </c>
      <c r="F12" s="175" t="s">
        <v>118</v>
      </c>
    </row>
    <row r="13" spans="1:6" ht="47.25">
      <c r="A13" s="49">
        <v>7</v>
      </c>
      <c r="B13" s="101" t="s">
        <v>360</v>
      </c>
      <c r="C13" s="50" t="s">
        <v>32022</v>
      </c>
      <c r="D13" s="50" t="s">
        <v>10798</v>
      </c>
      <c r="E13" s="475">
        <v>1600000</v>
      </c>
      <c r="F13" s="175" t="s">
        <v>118</v>
      </c>
    </row>
    <row r="14" spans="1:6">
      <c r="A14" s="49"/>
      <c r="B14" s="279" t="s">
        <v>143</v>
      </c>
      <c r="C14" s="50"/>
      <c r="D14" s="50"/>
      <c r="E14" s="475"/>
      <c r="F14" s="175"/>
    </row>
    <row r="15" spans="1:6" ht="63">
      <c r="A15" s="49">
        <v>8</v>
      </c>
      <c r="B15" s="101" t="s">
        <v>195</v>
      </c>
      <c r="C15" s="50" t="s">
        <v>32023</v>
      </c>
      <c r="D15" s="50" t="s">
        <v>196</v>
      </c>
      <c r="E15" s="475">
        <v>5738993.4500000002</v>
      </c>
      <c r="F15" s="175" t="s">
        <v>118</v>
      </c>
    </row>
    <row r="16" spans="1:6">
      <c r="A16" s="49"/>
      <c r="B16" s="279" t="s">
        <v>593</v>
      </c>
      <c r="C16" s="50"/>
      <c r="D16" s="50"/>
      <c r="E16" s="475"/>
      <c r="F16" s="175"/>
    </row>
    <row r="17" spans="1:6" ht="31.5">
      <c r="A17" s="49">
        <v>9</v>
      </c>
      <c r="B17" s="307" t="s">
        <v>14383</v>
      </c>
      <c r="C17" s="50" t="s">
        <v>32024</v>
      </c>
      <c r="D17" s="51" t="s">
        <v>32025</v>
      </c>
      <c r="E17" s="475">
        <v>26064306.43</v>
      </c>
      <c r="F17" s="175" t="s">
        <v>118</v>
      </c>
    </row>
    <row r="18" spans="1:6" ht="31.5">
      <c r="A18" s="49">
        <v>10</v>
      </c>
      <c r="B18" s="307" t="s">
        <v>981</v>
      </c>
      <c r="C18" s="50" t="s">
        <v>32026</v>
      </c>
      <c r="D18" s="51" t="s">
        <v>32027</v>
      </c>
      <c r="E18" s="475">
        <v>10000000</v>
      </c>
      <c r="F18" s="175" t="s">
        <v>118</v>
      </c>
    </row>
    <row r="19" spans="1:6">
      <c r="A19" s="49"/>
      <c r="B19" s="179" t="s">
        <v>15</v>
      </c>
      <c r="C19" s="173"/>
      <c r="D19" s="47"/>
      <c r="E19" s="518">
        <f>SUM(E6:E18)</f>
        <v>51616978.68</v>
      </c>
      <c r="F19" s="175"/>
    </row>
    <row r="20" spans="1:6" ht="88.5" customHeight="1">
      <c r="A20" s="2143" t="s">
        <v>32028</v>
      </c>
      <c r="B20" s="2143"/>
      <c r="C20" s="2143"/>
      <c r="D20" s="2143" t="s">
        <v>32029</v>
      </c>
      <c r="E20" s="2143"/>
      <c r="F20" s="2143"/>
    </row>
    <row r="21" spans="1:6" ht="88.5" customHeight="1">
      <c r="A21" s="280"/>
      <c r="B21" s="1371"/>
      <c r="C21" s="280"/>
      <c r="D21" s="280"/>
      <c r="E21" s="280"/>
      <c r="F21" s="280"/>
    </row>
    <row r="22" spans="1:6" ht="88.5" customHeight="1">
      <c r="A22" s="280"/>
      <c r="B22" s="1371"/>
      <c r="C22" s="280"/>
      <c r="D22" s="280"/>
      <c r="E22" s="280"/>
      <c r="F22" s="280"/>
    </row>
    <row r="23" spans="1:6" ht="88.5" customHeight="1">
      <c r="A23" s="280"/>
      <c r="B23" s="1371"/>
      <c r="C23" s="280"/>
      <c r="D23" s="280"/>
      <c r="E23" s="280"/>
      <c r="F23" s="280"/>
    </row>
    <row r="24" spans="1:6" ht="88.5" customHeight="1">
      <c r="A24" s="280"/>
      <c r="B24" s="1371"/>
      <c r="C24" s="280"/>
      <c r="D24" s="280"/>
      <c r="E24" s="280"/>
      <c r="F24" s="280"/>
    </row>
    <row r="25" spans="1:6">
      <c r="A25" s="2197" t="s">
        <v>11134</v>
      </c>
      <c r="B25" s="2197"/>
      <c r="C25" s="2197"/>
      <c r="D25" s="2197"/>
      <c r="E25" s="2197"/>
      <c r="F25" s="2197"/>
    </row>
    <row r="26" spans="1:6">
      <c r="A26" s="2197" t="s">
        <v>32030</v>
      </c>
      <c r="B26" s="2197"/>
      <c r="C26" s="2197"/>
      <c r="D26" s="2197"/>
      <c r="E26" s="2197"/>
      <c r="F26" s="2197"/>
    </row>
    <row r="27" spans="1:6">
      <c r="A27" s="2197" t="s">
        <v>6436</v>
      </c>
      <c r="B27" s="2197"/>
      <c r="C27" s="2197"/>
      <c r="D27" s="2197"/>
      <c r="E27" s="2197"/>
      <c r="F27" s="2197"/>
    </row>
    <row r="28" spans="1:6" ht="31.5">
      <c r="A28" s="173" t="s">
        <v>134</v>
      </c>
      <c r="B28" s="279" t="s">
        <v>135</v>
      </c>
      <c r="C28" s="173" t="s">
        <v>0</v>
      </c>
      <c r="D28" s="173" t="s">
        <v>136</v>
      </c>
      <c r="E28" s="1379" t="s">
        <v>11136</v>
      </c>
      <c r="F28" s="52" t="s">
        <v>1646</v>
      </c>
    </row>
    <row r="29" spans="1:6">
      <c r="B29" s="173" t="s">
        <v>555</v>
      </c>
      <c r="C29" s="50"/>
      <c r="D29" s="50"/>
      <c r="E29" s="475"/>
      <c r="F29" s="175"/>
    </row>
    <row r="30" spans="1:6" ht="94.5">
      <c r="A30" s="50">
        <v>1</v>
      </c>
      <c r="B30" s="307" t="s">
        <v>976</v>
      </c>
      <c r="C30" s="50" t="s">
        <v>32031</v>
      </c>
      <c r="D30" s="51" t="s">
        <v>978</v>
      </c>
      <c r="E30" s="145">
        <v>2180817.5099999998</v>
      </c>
      <c r="F30" s="175" t="s">
        <v>118</v>
      </c>
    </row>
    <row r="31" spans="1:6">
      <c r="B31" s="2189" t="s">
        <v>810</v>
      </c>
      <c r="C31" s="2191"/>
      <c r="D31" s="51"/>
      <c r="E31" s="1172"/>
      <c r="F31" s="175"/>
    </row>
    <row r="32" spans="1:6" ht="47.25">
      <c r="A32" s="50">
        <v>2</v>
      </c>
      <c r="B32" s="307" t="s">
        <v>32032</v>
      </c>
      <c r="C32" s="50" t="s">
        <v>32033</v>
      </c>
      <c r="D32" s="51" t="s">
        <v>32034</v>
      </c>
      <c r="E32" s="213">
        <v>4000000</v>
      </c>
      <c r="F32" s="177" t="s">
        <v>118</v>
      </c>
    </row>
    <row r="33" spans="1:6" ht="31.5">
      <c r="A33" s="50">
        <v>3</v>
      </c>
      <c r="B33" s="307" t="s">
        <v>32035</v>
      </c>
      <c r="C33" s="50" t="s">
        <v>32036</v>
      </c>
      <c r="D33" s="51" t="s">
        <v>32037</v>
      </c>
      <c r="E33" s="213">
        <v>400000</v>
      </c>
      <c r="F33" s="177" t="s">
        <v>118</v>
      </c>
    </row>
    <row r="34" spans="1:6" ht="31.5">
      <c r="A34" s="50">
        <v>4</v>
      </c>
      <c r="B34" s="307" t="s">
        <v>32038</v>
      </c>
      <c r="C34" s="50" t="s">
        <v>32039</v>
      </c>
      <c r="D34" s="51" t="s">
        <v>32037</v>
      </c>
      <c r="E34" s="213">
        <v>500000</v>
      </c>
      <c r="F34" s="177" t="s">
        <v>118</v>
      </c>
    </row>
    <row r="35" spans="1:6" ht="63">
      <c r="A35" s="50">
        <v>5</v>
      </c>
      <c r="B35" s="307" t="s">
        <v>32040</v>
      </c>
      <c r="C35" s="50" t="s">
        <v>32041</v>
      </c>
      <c r="D35" s="51" t="s">
        <v>32042</v>
      </c>
      <c r="E35" s="213">
        <v>600000</v>
      </c>
      <c r="F35" s="177" t="s">
        <v>118</v>
      </c>
    </row>
    <row r="36" spans="1:6" ht="31.5">
      <c r="A36" s="50">
        <v>6</v>
      </c>
      <c r="B36" s="307" t="s">
        <v>32043</v>
      </c>
      <c r="C36" s="50" t="s">
        <v>32044</v>
      </c>
      <c r="D36" s="51" t="s">
        <v>10998</v>
      </c>
      <c r="E36" s="213">
        <v>1000000</v>
      </c>
      <c r="F36" s="177" t="s">
        <v>4</v>
      </c>
    </row>
    <row r="37" spans="1:6" ht="63">
      <c r="A37" s="50">
        <v>7</v>
      </c>
      <c r="B37" s="307" t="s">
        <v>32045</v>
      </c>
      <c r="C37" s="50" t="s">
        <v>32046</v>
      </c>
      <c r="D37" s="51" t="s">
        <v>32047</v>
      </c>
      <c r="E37" s="213">
        <v>500000</v>
      </c>
      <c r="F37" s="177" t="s">
        <v>118</v>
      </c>
    </row>
    <row r="38" spans="1:6" ht="47.25">
      <c r="A38" s="50">
        <v>8</v>
      </c>
      <c r="B38" s="307" t="s">
        <v>32048</v>
      </c>
      <c r="C38" s="50" t="s">
        <v>32049</v>
      </c>
      <c r="D38" s="51" t="s">
        <v>33453</v>
      </c>
      <c r="E38" s="213">
        <v>6780000</v>
      </c>
      <c r="F38" s="177" t="s">
        <v>4</v>
      </c>
    </row>
    <row r="39" spans="1:6" ht="31.5">
      <c r="A39" s="50">
        <v>9</v>
      </c>
      <c r="B39" s="307" t="s">
        <v>32050</v>
      </c>
      <c r="C39" s="50" t="s">
        <v>32051</v>
      </c>
      <c r="D39" s="51" t="s">
        <v>10998</v>
      </c>
      <c r="E39" s="213">
        <v>1000000</v>
      </c>
      <c r="F39" s="177" t="s">
        <v>4</v>
      </c>
    </row>
    <row r="40" spans="1:6" ht="31.5">
      <c r="A40" s="50">
        <v>10</v>
      </c>
      <c r="B40" s="307" t="s">
        <v>29270</v>
      </c>
      <c r="C40" s="50" t="s">
        <v>32052</v>
      </c>
      <c r="D40" s="51" t="s">
        <v>10998</v>
      </c>
      <c r="E40" s="213">
        <v>1000000</v>
      </c>
      <c r="F40" s="177" t="s">
        <v>4</v>
      </c>
    </row>
    <row r="41" spans="1:6" ht="63">
      <c r="A41" s="50">
        <v>11</v>
      </c>
      <c r="B41" s="307" t="s">
        <v>32053</v>
      </c>
      <c r="C41" s="50" t="s">
        <v>32054</v>
      </c>
      <c r="D41" s="51" t="s">
        <v>32047</v>
      </c>
      <c r="E41" s="213">
        <v>600000</v>
      </c>
      <c r="F41" s="177" t="s">
        <v>118</v>
      </c>
    </row>
    <row r="42" spans="1:6" ht="30.75" customHeight="1">
      <c r="A42" s="50">
        <v>12</v>
      </c>
      <c r="B42" s="307" t="s">
        <v>32055</v>
      </c>
      <c r="C42" s="50" t="s">
        <v>32056</v>
      </c>
      <c r="D42" s="51" t="s">
        <v>32057</v>
      </c>
      <c r="E42" s="213">
        <v>500000</v>
      </c>
      <c r="F42" s="177" t="s">
        <v>4</v>
      </c>
    </row>
    <row r="43" spans="1:6" ht="31.5">
      <c r="A43" s="50">
        <v>13</v>
      </c>
      <c r="B43" s="307" t="s">
        <v>32058</v>
      </c>
      <c r="C43" s="50" t="s">
        <v>32059</v>
      </c>
      <c r="D43" s="51" t="s">
        <v>32060</v>
      </c>
      <c r="E43" s="213">
        <v>1000000</v>
      </c>
      <c r="F43" s="177" t="s">
        <v>4</v>
      </c>
    </row>
    <row r="44" spans="1:6" ht="63">
      <c r="A44" s="50">
        <v>14</v>
      </c>
      <c r="B44" s="307" t="s">
        <v>32061</v>
      </c>
      <c r="C44" s="50" t="s">
        <v>32062</v>
      </c>
      <c r="D44" s="51" t="s">
        <v>32063</v>
      </c>
      <c r="E44" s="213">
        <v>400000</v>
      </c>
      <c r="F44" s="177" t="s">
        <v>118</v>
      </c>
    </row>
    <row r="45" spans="1:6" ht="31.5">
      <c r="A45" s="50">
        <v>15</v>
      </c>
      <c r="B45" s="307" t="s">
        <v>32064</v>
      </c>
      <c r="C45" s="50" t="s">
        <v>32065</v>
      </c>
      <c r="D45" s="51" t="s">
        <v>827</v>
      </c>
      <c r="E45" s="213">
        <v>500000</v>
      </c>
      <c r="F45" s="177" t="s">
        <v>4</v>
      </c>
    </row>
    <row r="46" spans="1:6" ht="61.5" customHeight="1">
      <c r="A46" s="50">
        <v>16</v>
      </c>
      <c r="B46" s="307" t="s">
        <v>32066</v>
      </c>
      <c r="C46" s="50" t="s">
        <v>32067</v>
      </c>
      <c r="D46" s="51" t="s">
        <v>32068</v>
      </c>
      <c r="E46" s="213">
        <v>500000</v>
      </c>
      <c r="F46" s="177" t="s">
        <v>118</v>
      </c>
    </row>
    <row r="47" spans="1:6" ht="31.5">
      <c r="A47" s="50">
        <v>17</v>
      </c>
      <c r="B47" s="307" t="s">
        <v>13921</v>
      </c>
      <c r="C47" s="50" t="s">
        <v>32069</v>
      </c>
      <c r="D47" s="51" t="s">
        <v>32070</v>
      </c>
      <c r="E47" s="213">
        <v>1000000</v>
      </c>
      <c r="F47" s="177" t="s">
        <v>4</v>
      </c>
    </row>
    <row r="48" spans="1:6" ht="63">
      <c r="A48" s="50">
        <v>18</v>
      </c>
      <c r="B48" s="307" t="s">
        <v>32071</v>
      </c>
      <c r="C48" s="50" t="s">
        <v>32072</v>
      </c>
      <c r="D48" s="51" t="s">
        <v>32073</v>
      </c>
      <c r="E48" s="213">
        <v>500000</v>
      </c>
      <c r="F48" s="177" t="s">
        <v>118</v>
      </c>
    </row>
    <row r="49" spans="1:6" ht="31.5">
      <c r="A49" s="50">
        <v>19</v>
      </c>
      <c r="B49" s="307" t="s">
        <v>32074</v>
      </c>
      <c r="C49" s="50" t="s">
        <v>32075</v>
      </c>
      <c r="D49" s="51" t="s">
        <v>1115</v>
      </c>
      <c r="E49" s="213">
        <v>1000000</v>
      </c>
      <c r="F49" s="177" t="s">
        <v>4</v>
      </c>
    </row>
    <row r="50" spans="1:6" ht="31.5">
      <c r="A50" s="50">
        <v>20</v>
      </c>
      <c r="B50" s="307" t="s">
        <v>32076</v>
      </c>
      <c r="C50" s="50" t="s">
        <v>32077</v>
      </c>
      <c r="D50" s="51" t="s">
        <v>32078</v>
      </c>
      <c r="E50" s="213">
        <v>500000</v>
      </c>
      <c r="F50" s="177" t="s">
        <v>118</v>
      </c>
    </row>
    <row r="51" spans="1:6" ht="47.25">
      <c r="A51" s="50">
        <v>21</v>
      </c>
      <c r="B51" s="307" t="s">
        <v>32079</v>
      </c>
      <c r="C51" s="50" t="s">
        <v>32080</v>
      </c>
      <c r="D51" s="51" t="s">
        <v>32081</v>
      </c>
      <c r="E51" s="213">
        <v>400000</v>
      </c>
      <c r="F51" s="177" t="s">
        <v>118</v>
      </c>
    </row>
    <row r="52" spans="1:6" ht="31.5">
      <c r="A52" s="50">
        <v>22</v>
      </c>
      <c r="B52" s="307" t="s">
        <v>32082</v>
      </c>
      <c r="C52" s="50" t="s">
        <v>32083</v>
      </c>
      <c r="D52" s="51" t="s">
        <v>32084</v>
      </c>
      <c r="E52" s="213">
        <v>800000</v>
      </c>
      <c r="F52" s="177" t="s">
        <v>4</v>
      </c>
    </row>
    <row r="53" spans="1:6" ht="31.5">
      <c r="A53" s="50">
        <v>23</v>
      </c>
      <c r="B53" s="307" t="s">
        <v>32085</v>
      </c>
      <c r="C53" s="50" t="s">
        <v>32086</v>
      </c>
      <c r="D53" s="51" t="s">
        <v>1449</v>
      </c>
      <c r="E53" s="213">
        <v>1000000</v>
      </c>
      <c r="F53" s="177" t="s">
        <v>4</v>
      </c>
    </row>
    <row r="54" spans="1:6">
      <c r="B54" s="2189" t="s">
        <v>535</v>
      </c>
      <c r="C54" s="2191"/>
      <c r="D54" s="51"/>
      <c r="E54" s="176"/>
      <c r="F54" s="177"/>
    </row>
    <row r="55" spans="1:6" ht="47.25">
      <c r="A55" s="50">
        <v>24</v>
      </c>
      <c r="B55" s="307" t="s">
        <v>32087</v>
      </c>
      <c r="C55" s="50" t="s">
        <v>32088</v>
      </c>
      <c r="D55" s="51" t="s">
        <v>32089</v>
      </c>
      <c r="E55" s="213">
        <v>2000000</v>
      </c>
      <c r="F55" s="177" t="s">
        <v>118</v>
      </c>
    </row>
    <row r="56" spans="1:6" ht="31.5">
      <c r="A56" s="50">
        <v>25</v>
      </c>
      <c r="B56" s="307" t="s">
        <v>32090</v>
      </c>
      <c r="C56" s="50" t="s">
        <v>32091</v>
      </c>
      <c r="D56" s="51" t="s">
        <v>2746</v>
      </c>
      <c r="E56" s="213">
        <v>1000000</v>
      </c>
      <c r="F56" s="177" t="s">
        <v>4</v>
      </c>
    </row>
    <row r="57" spans="1:6" ht="63">
      <c r="A57" s="50">
        <v>26</v>
      </c>
      <c r="B57" s="307" t="s">
        <v>32092</v>
      </c>
      <c r="C57" s="50" t="s">
        <v>32093</v>
      </c>
      <c r="D57" s="51" t="s">
        <v>32094</v>
      </c>
      <c r="E57" s="213">
        <v>600000</v>
      </c>
      <c r="F57" s="177" t="s">
        <v>118</v>
      </c>
    </row>
    <row r="58" spans="1:6" ht="63">
      <c r="A58" s="50">
        <v>27</v>
      </c>
      <c r="B58" s="307" t="s">
        <v>32095</v>
      </c>
      <c r="C58" s="50" t="s">
        <v>32096</v>
      </c>
      <c r="D58" s="51" t="s">
        <v>32097</v>
      </c>
      <c r="E58" s="213">
        <v>600000</v>
      </c>
      <c r="F58" s="177" t="s">
        <v>118</v>
      </c>
    </row>
    <row r="59" spans="1:6" ht="78.75">
      <c r="A59" s="50">
        <v>28</v>
      </c>
      <c r="B59" s="307" t="s">
        <v>32098</v>
      </c>
      <c r="C59" s="50" t="s">
        <v>32099</v>
      </c>
      <c r="D59" s="51" t="s">
        <v>32100</v>
      </c>
      <c r="E59" s="213">
        <v>1000000</v>
      </c>
      <c r="F59" s="177" t="s">
        <v>118</v>
      </c>
    </row>
    <row r="60" spans="1:6" ht="31.5">
      <c r="A60" s="50">
        <v>29</v>
      </c>
      <c r="B60" s="307" t="s">
        <v>32101</v>
      </c>
      <c r="C60" s="50" t="s">
        <v>32102</v>
      </c>
      <c r="D60" s="51" t="s">
        <v>32103</v>
      </c>
      <c r="E60" s="213">
        <v>1500000</v>
      </c>
      <c r="F60" s="177" t="s">
        <v>4</v>
      </c>
    </row>
    <row r="61" spans="1:6" ht="31.5">
      <c r="A61" s="50">
        <v>30</v>
      </c>
      <c r="B61" s="307" t="s">
        <v>32104</v>
      </c>
      <c r="C61" s="50" t="s">
        <v>32105</v>
      </c>
      <c r="D61" s="51" t="s">
        <v>32106</v>
      </c>
      <c r="E61" s="213">
        <v>2000000</v>
      </c>
      <c r="F61" s="177" t="s">
        <v>4</v>
      </c>
    </row>
    <row r="62" spans="1:6" ht="63">
      <c r="A62" s="50">
        <v>31</v>
      </c>
      <c r="B62" s="307" t="s">
        <v>32107</v>
      </c>
      <c r="C62" s="50" t="s">
        <v>32108</v>
      </c>
      <c r="D62" s="51" t="s">
        <v>32109</v>
      </c>
      <c r="E62" s="213">
        <v>500000</v>
      </c>
      <c r="F62" s="177" t="s">
        <v>118</v>
      </c>
    </row>
    <row r="63" spans="1:6" ht="31.5">
      <c r="A63" s="50">
        <v>32</v>
      </c>
      <c r="B63" s="307" t="s">
        <v>32110</v>
      </c>
      <c r="C63" s="50" t="s">
        <v>32111</v>
      </c>
      <c r="D63" s="51" t="s">
        <v>32078</v>
      </c>
      <c r="E63" s="213">
        <v>500000</v>
      </c>
      <c r="F63" s="177" t="s">
        <v>4</v>
      </c>
    </row>
    <row r="64" spans="1:6" ht="63">
      <c r="A64" s="50">
        <v>33</v>
      </c>
      <c r="B64" s="307" t="s">
        <v>32112</v>
      </c>
      <c r="C64" s="50" t="s">
        <v>32113</v>
      </c>
      <c r="D64" s="51" t="s">
        <v>32114</v>
      </c>
      <c r="E64" s="213">
        <v>500000</v>
      </c>
      <c r="F64" s="177" t="s">
        <v>118</v>
      </c>
    </row>
    <row r="65" spans="1:6" ht="78.75">
      <c r="A65" s="50">
        <v>34</v>
      </c>
      <c r="B65" s="307" t="s">
        <v>32115</v>
      </c>
      <c r="C65" s="50" t="s">
        <v>32116</v>
      </c>
      <c r="D65" s="51" t="s">
        <v>32117</v>
      </c>
      <c r="E65" s="213">
        <v>1000000</v>
      </c>
      <c r="F65" s="177" t="s">
        <v>118</v>
      </c>
    </row>
    <row r="66" spans="1:6" ht="63.75" customHeight="1">
      <c r="A66" s="50">
        <v>35</v>
      </c>
      <c r="B66" s="307" t="s">
        <v>32118</v>
      </c>
      <c r="C66" s="50" t="s">
        <v>32119</v>
      </c>
      <c r="D66" s="51" t="s">
        <v>32120</v>
      </c>
      <c r="E66" s="213">
        <v>1000000</v>
      </c>
      <c r="F66" s="177" t="s">
        <v>118</v>
      </c>
    </row>
    <row r="67" spans="1:6" ht="63">
      <c r="A67" s="50">
        <v>36</v>
      </c>
      <c r="B67" s="307" t="s">
        <v>32121</v>
      </c>
      <c r="C67" s="50" t="s">
        <v>32122</v>
      </c>
      <c r="D67" s="51" t="s">
        <v>33454</v>
      </c>
      <c r="E67" s="213">
        <v>500000</v>
      </c>
      <c r="F67" s="177" t="s">
        <v>118</v>
      </c>
    </row>
    <row r="68" spans="1:6" ht="63">
      <c r="A68" s="50">
        <v>37</v>
      </c>
      <c r="B68" s="307" t="s">
        <v>32123</v>
      </c>
      <c r="C68" s="50" t="s">
        <v>32124</v>
      </c>
      <c r="D68" s="51" t="s">
        <v>33455</v>
      </c>
      <c r="E68" s="213">
        <v>1000000</v>
      </c>
      <c r="F68" s="177" t="s">
        <v>118</v>
      </c>
    </row>
    <row r="69" spans="1:6" ht="63">
      <c r="A69" s="50">
        <v>38</v>
      </c>
      <c r="B69" s="307" t="s">
        <v>32125</v>
      </c>
      <c r="C69" s="50" t="s">
        <v>32126</v>
      </c>
      <c r="D69" s="51" t="s">
        <v>32127</v>
      </c>
      <c r="E69" s="213">
        <v>1000000</v>
      </c>
      <c r="F69" s="177" t="s">
        <v>118</v>
      </c>
    </row>
    <row r="70" spans="1:6">
      <c r="B70" s="2215" t="s">
        <v>662</v>
      </c>
      <c r="C70" s="2216"/>
      <c r="D70" s="51"/>
      <c r="E70" s="176"/>
      <c r="F70" s="177"/>
    </row>
    <row r="71" spans="1:6" ht="31.5">
      <c r="A71" s="50">
        <v>39</v>
      </c>
      <c r="B71" s="307" t="s">
        <v>32128</v>
      </c>
      <c r="C71" s="50" t="s">
        <v>32129</v>
      </c>
      <c r="D71" s="51" t="s">
        <v>32130</v>
      </c>
      <c r="E71" s="213">
        <v>1000000</v>
      </c>
      <c r="F71" s="177" t="s">
        <v>4</v>
      </c>
    </row>
    <row r="72" spans="1:6">
      <c r="B72" s="2189" t="s">
        <v>930</v>
      </c>
      <c r="C72" s="2191"/>
      <c r="D72" s="51"/>
      <c r="E72" s="176"/>
      <c r="F72" s="177"/>
    </row>
    <row r="73" spans="1:6" ht="31.5">
      <c r="A73" s="50">
        <v>40</v>
      </c>
      <c r="B73" s="307" t="s">
        <v>32131</v>
      </c>
      <c r="C73" s="50" t="s">
        <v>32132</v>
      </c>
      <c r="D73" s="51" t="s">
        <v>32133</v>
      </c>
      <c r="E73" s="213">
        <v>200000</v>
      </c>
      <c r="F73" s="177" t="s">
        <v>4</v>
      </c>
    </row>
    <row r="74" spans="1:6" ht="31.5">
      <c r="A74" s="50">
        <v>41</v>
      </c>
      <c r="B74" s="180" t="s">
        <v>32134</v>
      </c>
      <c r="C74" s="283" t="s">
        <v>32135</v>
      </c>
      <c r="D74" s="180" t="s">
        <v>32133</v>
      </c>
      <c r="E74" s="1418">
        <v>200000</v>
      </c>
      <c r="F74" s="180" t="s">
        <v>4</v>
      </c>
    </row>
    <row r="75" spans="1:6" ht="31.5">
      <c r="A75" s="50">
        <v>42</v>
      </c>
      <c r="B75" s="307" t="s">
        <v>32136</v>
      </c>
      <c r="C75" s="50" t="s">
        <v>32137</v>
      </c>
      <c r="D75" s="51" t="s">
        <v>32133</v>
      </c>
      <c r="E75" s="213">
        <v>200000</v>
      </c>
      <c r="F75" s="177" t="s">
        <v>4</v>
      </c>
    </row>
    <row r="76" spans="1:6" ht="31.5">
      <c r="A76" s="50">
        <v>43</v>
      </c>
      <c r="B76" s="307" t="s">
        <v>32138</v>
      </c>
      <c r="C76" s="50" t="s">
        <v>32139</v>
      </c>
      <c r="D76" s="51" t="s">
        <v>32133</v>
      </c>
      <c r="E76" s="213">
        <v>200000</v>
      </c>
      <c r="F76" s="177" t="s">
        <v>4</v>
      </c>
    </row>
    <row r="77" spans="1:6" ht="31.5">
      <c r="A77" s="50">
        <v>44</v>
      </c>
      <c r="B77" s="307" t="s">
        <v>32140</v>
      </c>
      <c r="C77" s="50" t="s">
        <v>32141</v>
      </c>
      <c r="D77" s="51" t="s">
        <v>32133</v>
      </c>
      <c r="E77" s="213">
        <v>200000</v>
      </c>
      <c r="F77" s="177" t="s">
        <v>4</v>
      </c>
    </row>
    <row r="78" spans="1:6" ht="31.5">
      <c r="A78" s="50">
        <v>45</v>
      </c>
      <c r="B78" s="307" t="s">
        <v>32142</v>
      </c>
      <c r="C78" s="50" t="s">
        <v>32143</v>
      </c>
      <c r="D78" s="51" t="s">
        <v>32133</v>
      </c>
      <c r="E78" s="213">
        <v>200000</v>
      </c>
      <c r="F78" s="177" t="s">
        <v>4</v>
      </c>
    </row>
    <row r="79" spans="1:6" ht="31.5">
      <c r="A79" s="50">
        <v>46</v>
      </c>
      <c r="B79" s="307" t="s">
        <v>32144</v>
      </c>
      <c r="C79" s="50" t="s">
        <v>32145</v>
      </c>
      <c r="D79" s="51" t="s">
        <v>32146</v>
      </c>
      <c r="E79" s="213">
        <v>180817.51</v>
      </c>
      <c r="F79" s="177" t="s">
        <v>4</v>
      </c>
    </row>
    <row r="80" spans="1:6">
      <c r="B80" s="2189" t="s">
        <v>785</v>
      </c>
      <c r="C80" s="2191"/>
      <c r="D80" s="51"/>
      <c r="E80" s="176"/>
      <c r="F80" s="177"/>
    </row>
    <row r="81" spans="1:6" ht="31.5">
      <c r="A81" s="50">
        <v>47</v>
      </c>
      <c r="B81" s="101" t="s">
        <v>32147</v>
      </c>
      <c r="C81" s="50" t="s">
        <v>32148</v>
      </c>
      <c r="D81" s="51" t="s">
        <v>32149</v>
      </c>
      <c r="E81" s="171">
        <v>1000000</v>
      </c>
      <c r="F81" s="175" t="s">
        <v>4</v>
      </c>
    </row>
    <row r="82" spans="1:6" s="352" customFormat="1">
      <c r="A82" s="173"/>
      <c r="B82" s="93" t="s">
        <v>15</v>
      </c>
      <c r="C82" s="173"/>
      <c r="D82" s="173"/>
      <c r="E82" s="1003">
        <f>SUM(E30:E81)</f>
        <v>44741635.019999996</v>
      </c>
      <c r="F82" s="52"/>
    </row>
    <row r="83" spans="1:6" ht="88.5" customHeight="1">
      <c r="A83" s="2143" t="s">
        <v>32028</v>
      </c>
      <c r="B83" s="2143"/>
      <c r="C83" s="2143"/>
      <c r="D83" s="2143" t="s">
        <v>32029</v>
      </c>
      <c r="E83" s="2143"/>
      <c r="F83" s="2143"/>
    </row>
    <row r="84" spans="1:6" s="674" customFormat="1">
      <c r="A84" s="497"/>
      <c r="B84" s="497"/>
      <c r="C84" s="497"/>
      <c r="D84" s="497"/>
      <c r="E84" s="500"/>
      <c r="F84" s="853"/>
    </row>
    <row r="85" spans="1:6" s="674" customFormat="1">
      <c r="A85" s="497"/>
      <c r="B85" s="497"/>
      <c r="C85" s="497"/>
      <c r="D85" s="497"/>
      <c r="E85" s="497"/>
      <c r="F85" s="853"/>
    </row>
    <row r="86" spans="1:6" s="674" customFormat="1">
      <c r="A86" s="497"/>
      <c r="B86" s="497"/>
      <c r="C86" s="497"/>
      <c r="D86" s="497"/>
      <c r="E86" s="497"/>
      <c r="F86" s="853"/>
    </row>
    <row r="87" spans="1:6" s="674" customFormat="1">
      <c r="A87" s="497"/>
      <c r="B87" s="497"/>
      <c r="C87" s="497"/>
      <c r="D87" s="497"/>
      <c r="E87" s="497"/>
      <c r="F87" s="853"/>
    </row>
    <row r="88" spans="1:6" s="674" customFormat="1">
      <c r="A88" s="497"/>
      <c r="B88" s="497"/>
      <c r="C88" s="497"/>
      <c r="D88" s="497"/>
      <c r="E88" s="497"/>
      <c r="F88" s="853"/>
    </row>
    <row r="89" spans="1:6" s="674" customFormat="1">
      <c r="A89" s="497"/>
      <c r="B89" s="497"/>
      <c r="C89" s="497"/>
      <c r="D89" s="497"/>
      <c r="E89" s="497"/>
      <c r="F89" s="853"/>
    </row>
    <row r="90" spans="1:6" s="674" customFormat="1">
      <c r="A90" s="497"/>
      <c r="B90" s="497"/>
      <c r="C90" s="497"/>
      <c r="D90" s="497"/>
      <c r="E90" s="497"/>
      <c r="F90" s="853"/>
    </row>
    <row r="91" spans="1:6" ht="126">
      <c r="A91" s="50">
        <v>28</v>
      </c>
      <c r="B91" s="307" t="s">
        <v>32150</v>
      </c>
      <c r="C91" s="50" t="s">
        <v>32151</v>
      </c>
      <c r="D91" s="51" t="s">
        <v>32152</v>
      </c>
      <c r="E91" s="176">
        <v>6780000</v>
      </c>
      <c r="F91" s="177" t="s">
        <v>4</v>
      </c>
    </row>
    <row r="92" spans="1:6">
      <c r="B92" s="2189" t="s">
        <v>208</v>
      </c>
      <c r="C92" s="2191"/>
      <c r="D92" s="51"/>
      <c r="E92" s="176"/>
      <c r="F92" s="177"/>
    </row>
    <row r="93" spans="1:6" ht="157.5">
      <c r="A93" s="50">
        <v>40</v>
      </c>
      <c r="B93" s="101" t="s">
        <v>32153</v>
      </c>
      <c r="C93" s="50" t="s">
        <v>32154</v>
      </c>
      <c r="D93" s="51" t="s">
        <v>32155</v>
      </c>
      <c r="E93" s="176">
        <v>5102261.82</v>
      </c>
      <c r="F93" s="177" t="s">
        <v>118</v>
      </c>
    </row>
    <row r="94" spans="1:6" ht="31.5">
      <c r="A94" s="50">
        <v>42</v>
      </c>
      <c r="B94" s="307" t="s">
        <v>32156</v>
      </c>
      <c r="C94" s="50" t="s">
        <v>32157</v>
      </c>
      <c r="D94" s="51" t="s">
        <v>32158</v>
      </c>
      <c r="E94" s="176">
        <v>200000</v>
      </c>
      <c r="F94" s="177" t="s">
        <v>4</v>
      </c>
    </row>
    <row r="95" spans="1:6" ht="31.5">
      <c r="A95" s="50">
        <v>43</v>
      </c>
      <c r="B95" s="307" t="s">
        <v>32159</v>
      </c>
      <c r="C95" s="50" t="s">
        <v>32160</v>
      </c>
      <c r="D95" s="51" t="s">
        <v>32158</v>
      </c>
      <c r="E95" s="176">
        <v>200000</v>
      </c>
      <c r="F95" s="177" t="s">
        <v>4</v>
      </c>
    </row>
    <row r="96" spans="1:6" ht="31.5">
      <c r="A96" s="50">
        <v>45</v>
      </c>
      <c r="B96" s="307" t="s">
        <v>32161</v>
      </c>
      <c r="C96" s="50" t="s">
        <v>32162</v>
      </c>
      <c r="D96" s="51" t="s">
        <v>32158</v>
      </c>
      <c r="E96" s="176">
        <v>200000</v>
      </c>
      <c r="F96" s="177" t="s">
        <v>4</v>
      </c>
    </row>
    <row r="97" spans="1:6" ht="157.5">
      <c r="A97" s="50">
        <v>46</v>
      </c>
      <c r="B97" s="307" t="s">
        <v>32163</v>
      </c>
      <c r="C97" s="50" t="s">
        <v>32164</v>
      </c>
      <c r="D97" s="51" t="s">
        <v>32158</v>
      </c>
      <c r="E97" s="176">
        <v>200000</v>
      </c>
      <c r="F97" s="177" t="s">
        <v>4</v>
      </c>
    </row>
    <row r="98" spans="1:6" s="674" customFormat="1">
      <c r="A98" s="497"/>
      <c r="B98" s="497"/>
      <c r="C98" s="497"/>
      <c r="D98" s="497"/>
      <c r="E98" s="500">
        <f>SUM(E91:E97)</f>
        <v>12682261.82</v>
      </c>
      <c r="F98" s="853"/>
    </row>
    <row r="99" spans="1:6" s="674" customFormat="1">
      <c r="A99" s="497"/>
      <c r="B99" s="497"/>
      <c r="C99" s="497"/>
      <c r="D99" s="497"/>
      <c r="E99" s="497"/>
      <c r="F99" s="853"/>
    </row>
    <row r="100" spans="1:6" s="674" customFormat="1">
      <c r="A100" s="497"/>
      <c r="B100" s="497"/>
      <c r="C100" s="497"/>
      <c r="D100" s="497"/>
      <c r="E100" s="497"/>
      <c r="F100" s="853"/>
    </row>
    <row r="101" spans="1:6" s="674" customFormat="1">
      <c r="A101" s="497"/>
      <c r="B101" s="497"/>
      <c r="C101" s="497"/>
      <c r="D101" s="497"/>
      <c r="E101" s="497"/>
      <c r="F101" s="853"/>
    </row>
    <row r="102" spans="1:6" s="674" customFormat="1">
      <c r="A102" s="497"/>
      <c r="B102" s="497"/>
      <c r="C102" s="497"/>
      <c r="D102" s="497"/>
      <c r="E102" s="500">
        <f>E98+E82+E19</f>
        <v>109040875.52</v>
      </c>
      <c r="F102" s="853"/>
    </row>
    <row r="103" spans="1:6" s="674" customFormat="1">
      <c r="A103" s="497"/>
      <c r="B103" s="497"/>
      <c r="C103" s="497"/>
      <c r="D103" s="497"/>
      <c r="E103" s="497"/>
      <c r="F103" s="853"/>
    </row>
    <row r="104" spans="1:6" s="674" customFormat="1">
      <c r="A104" s="497"/>
      <c r="B104" s="497"/>
      <c r="C104" s="497"/>
      <c r="D104" s="497"/>
      <c r="E104" s="497"/>
      <c r="F104" s="853"/>
    </row>
    <row r="105" spans="1:6" s="674" customFormat="1">
      <c r="A105" s="497"/>
      <c r="B105" s="497"/>
      <c r="C105" s="497"/>
      <c r="D105" s="497"/>
      <c r="E105" s="497"/>
      <c r="F105" s="853"/>
    </row>
    <row r="106" spans="1:6" s="674" customFormat="1">
      <c r="A106" s="497"/>
      <c r="B106" s="497"/>
      <c r="C106" s="497"/>
      <c r="D106" s="497"/>
      <c r="E106" s="497"/>
      <c r="F106" s="853"/>
    </row>
    <row r="107" spans="1:6" s="674" customFormat="1">
      <c r="A107" s="497"/>
      <c r="B107" s="497"/>
      <c r="C107" s="497"/>
      <c r="D107" s="497"/>
      <c r="E107" s="497"/>
      <c r="F107" s="853"/>
    </row>
    <row r="108" spans="1:6" s="674" customFormat="1">
      <c r="A108" s="497"/>
      <c r="B108" s="497"/>
      <c r="C108" s="497"/>
      <c r="D108" s="497"/>
      <c r="E108" s="497"/>
      <c r="F108" s="853"/>
    </row>
    <row r="109" spans="1:6" s="674" customFormat="1">
      <c r="A109" s="497"/>
      <c r="B109" s="497"/>
      <c r="C109" s="497"/>
      <c r="D109" s="497"/>
      <c r="E109" s="497"/>
      <c r="F109" s="853"/>
    </row>
    <row r="110" spans="1:6" s="674" customFormat="1">
      <c r="A110" s="497"/>
      <c r="B110" s="497"/>
      <c r="C110" s="497"/>
      <c r="D110" s="497"/>
      <c r="E110" s="497"/>
      <c r="F110" s="853"/>
    </row>
    <row r="111" spans="1:6" s="674" customFormat="1">
      <c r="A111" s="497"/>
      <c r="B111" s="497"/>
      <c r="C111" s="497"/>
      <c r="D111" s="497"/>
      <c r="E111" s="497"/>
      <c r="F111" s="853"/>
    </row>
    <row r="112" spans="1:6" s="674" customFormat="1">
      <c r="A112" s="497"/>
      <c r="B112" s="497"/>
      <c r="C112" s="497"/>
      <c r="D112" s="497"/>
      <c r="E112" s="497"/>
      <c r="F112" s="853"/>
    </row>
    <row r="113" spans="1:6" s="674" customFormat="1">
      <c r="A113" s="497"/>
      <c r="B113" s="497"/>
      <c r="C113" s="497"/>
      <c r="D113" s="497"/>
      <c r="E113" s="497"/>
      <c r="F113" s="853"/>
    </row>
    <row r="114" spans="1:6" s="674" customFormat="1">
      <c r="A114" s="497"/>
      <c r="B114" s="497"/>
      <c r="C114" s="497"/>
      <c r="D114" s="497"/>
      <c r="E114" s="497"/>
      <c r="F114" s="853"/>
    </row>
    <row r="115" spans="1:6" s="674" customFormat="1">
      <c r="A115" s="497"/>
      <c r="B115" s="497"/>
      <c r="C115" s="497"/>
      <c r="D115" s="497"/>
      <c r="E115" s="497"/>
      <c r="F115" s="853"/>
    </row>
    <row r="116" spans="1:6" s="674" customFormat="1">
      <c r="A116" s="497"/>
      <c r="B116" s="497"/>
      <c r="C116" s="497"/>
      <c r="D116" s="497"/>
      <c r="E116" s="497"/>
      <c r="F116" s="853"/>
    </row>
    <row r="117" spans="1:6" s="674" customFormat="1">
      <c r="A117" s="497"/>
      <c r="B117" s="497"/>
      <c r="C117" s="497"/>
      <c r="D117" s="497"/>
      <c r="E117" s="497"/>
      <c r="F117" s="853"/>
    </row>
    <row r="118" spans="1:6" s="674" customFormat="1">
      <c r="A118" s="497"/>
      <c r="B118" s="497"/>
      <c r="C118" s="497"/>
      <c r="D118" s="497"/>
      <c r="E118" s="497"/>
      <c r="F118" s="853"/>
    </row>
    <row r="119" spans="1:6" s="674" customFormat="1">
      <c r="A119" s="497"/>
      <c r="B119" s="497"/>
      <c r="C119" s="497"/>
      <c r="D119" s="497"/>
      <c r="E119" s="497"/>
      <c r="F119" s="853"/>
    </row>
    <row r="120" spans="1:6" s="674" customFormat="1">
      <c r="A120" s="497"/>
      <c r="B120" s="497"/>
      <c r="C120" s="497"/>
      <c r="D120" s="497"/>
      <c r="E120" s="497"/>
      <c r="F120" s="853"/>
    </row>
    <row r="121" spans="1:6" s="674" customFormat="1">
      <c r="A121" s="497"/>
      <c r="B121" s="497"/>
      <c r="C121" s="497"/>
      <c r="D121" s="497"/>
      <c r="E121" s="497"/>
      <c r="F121" s="853"/>
    </row>
    <row r="122" spans="1:6" s="674" customFormat="1">
      <c r="A122" s="497"/>
      <c r="B122" s="497"/>
      <c r="C122" s="497"/>
      <c r="D122" s="497"/>
      <c r="E122" s="497"/>
      <c r="F122" s="853"/>
    </row>
    <row r="123" spans="1:6" s="674" customFormat="1">
      <c r="A123" s="497"/>
      <c r="B123" s="497"/>
      <c r="C123" s="497"/>
      <c r="D123" s="497"/>
      <c r="E123" s="497"/>
      <c r="F123" s="853"/>
    </row>
    <row r="124" spans="1:6" s="674" customFormat="1">
      <c r="A124" s="497"/>
      <c r="B124" s="497"/>
      <c r="C124" s="497"/>
      <c r="D124" s="497"/>
      <c r="E124" s="497"/>
      <c r="F124" s="853"/>
    </row>
    <row r="125" spans="1:6" s="674" customFormat="1">
      <c r="A125" s="497"/>
      <c r="B125" s="497"/>
      <c r="C125" s="497"/>
      <c r="D125" s="497"/>
      <c r="E125" s="497"/>
      <c r="F125" s="853"/>
    </row>
    <row r="126" spans="1:6" s="674" customFormat="1">
      <c r="A126" s="497"/>
      <c r="B126" s="497"/>
      <c r="C126" s="497"/>
      <c r="D126" s="497"/>
      <c r="E126" s="497"/>
      <c r="F126" s="853"/>
    </row>
    <row r="127" spans="1:6" s="674" customFormat="1">
      <c r="A127" s="497"/>
      <c r="B127" s="497"/>
      <c r="C127" s="497"/>
      <c r="D127" s="497"/>
      <c r="E127" s="497"/>
      <c r="F127" s="853"/>
    </row>
    <row r="128" spans="1:6" s="674" customFormat="1">
      <c r="A128" s="497"/>
      <c r="B128" s="497"/>
      <c r="C128" s="497"/>
      <c r="D128" s="497"/>
      <c r="E128" s="497"/>
      <c r="F128" s="853"/>
    </row>
    <row r="129" spans="1:6" s="674" customFormat="1">
      <c r="A129" s="497"/>
      <c r="B129" s="497"/>
      <c r="C129" s="497"/>
      <c r="D129" s="497"/>
      <c r="E129" s="497"/>
      <c r="F129" s="853"/>
    </row>
    <row r="130" spans="1:6" s="674" customFormat="1">
      <c r="A130" s="497"/>
      <c r="B130" s="497"/>
      <c r="C130" s="497"/>
      <c r="D130" s="497"/>
      <c r="E130" s="497"/>
      <c r="F130" s="853"/>
    </row>
    <row r="131" spans="1:6" s="674" customFormat="1">
      <c r="A131" s="497"/>
      <c r="B131" s="497"/>
      <c r="C131" s="497"/>
      <c r="D131" s="497"/>
      <c r="E131" s="497"/>
      <c r="F131" s="853"/>
    </row>
    <row r="132" spans="1:6" s="674" customFormat="1">
      <c r="A132" s="497"/>
      <c r="B132" s="497"/>
      <c r="C132" s="497"/>
      <c r="D132" s="497"/>
      <c r="E132" s="497"/>
      <c r="F132" s="853"/>
    </row>
    <row r="133" spans="1:6" s="674" customFormat="1">
      <c r="A133" s="497"/>
      <c r="B133" s="497"/>
      <c r="C133" s="497"/>
      <c r="D133" s="497"/>
      <c r="E133" s="497"/>
      <c r="F133" s="853"/>
    </row>
    <row r="134" spans="1:6" s="674" customFormat="1">
      <c r="A134" s="497"/>
      <c r="B134" s="497"/>
      <c r="C134" s="497"/>
      <c r="D134" s="497"/>
      <c r="E134" s="497"/>
      <c r="F134" s="853"/>
    </row>
    <row r="135" spans="1:6" s="674" customFormat="1">
      <c r="A135" s="497"/>
      <c r="B135" s="497"/>
      <c r="C135" s="497"/>
      <c r="D135" s="497"/>
      <c r="E135" s="497"/>
      <c r="F135" s="853"/>
    </row>
    <row r="136" spans="1:6" s="674" customFormat="1">
      <c r="A136" s="497"/>
      <c r="B136" s="497"/>
      <c r="C136" s="497"/>
      <c r="D136" s="497"/>
      <c r="E136" s="497"/>
      <c r="F136" s="853"/>
    </row>
    <row r="137" spans="1:6" s="674" customFormat="1">
      <c r="A137" s="497"/>
      <c r="B137" s="497"/>
      <c r="C137" s="497"/>
      <c r="D137" s="497"/>
      <c r="E137" s="497"/>
      <c r="F137" s="853"/>
    </row>
    <row r="138" spans="1:6" s="674" customFormat="1">
      <c r="A138" s="497"/>
      <c r="B138" s="497"/>
      <c r="C138" s="497"/>
      <c r="D138" s="497"/>
      <c r="E138" s="497"/>
      <c r="F138" s="853"/>
    </row>
    <row r="139" spans="1:6" s="674" customFormat="1">
      <c r="A139" s="497"/>
      <c r="B139" s="497"/>
      <c r="C139" s="497"/>
      <c r="D139" s="497"/>
      <c r="E139" s="497"/>
      <c r="F139" s="853"/>
    </row>
    <row r="140" spans="1:6" s="674" customFormat="1">
      <c r="A140" s="497"/>
      <c r="B140" s="497"/>
      <c r="C140" s="497"/>
      <c r="D140" s="497"/>
      <c r="E140" s="497"/>
      <c r="F140" s="853"/>
    </row>
    <row r="141" spans="1:6" s="674" customFormat="1">
      <c r="A141" s="497"/>
      <c r="B141" s="497"/>
      <c r="C141" s="497"/>
      <c r="D141" s="497"/>
      <c r="E141" s="497"/>
      <c r="F141" s="853"/>
    </row>
    <row r="142" spans="1:6" s="674" customFormat="1">
      <c r="A142" s="497"/>
      <c r="B142" s="497"/>
      <c r="C142" s="497"/>
      <c r="D142" s="497"/>
      <c r="E142" s="497"/>
      <c r="F142" s="853"/>
    </row>
    <row r="143" spans="1:6" s="674" customFormat="1">
      <c r="A143" s="497"/>
      <c r="B143" s="497"/>
      <c r="C143" s="497"/>
      <c r="D143" s="497"/>
      <c r="E143" s="497"/>
      <c r="F143" s="853"/>
    </row>
    <row r="144" spans="1:6" s="674" customFormat="1">
      <c r="A144" s="497"/>
      <c r="B144" s="497"/>
      <c r="C144" s="497"/>
      <c r="D144" s="497"/>
      <c r="E144" s="497"/>
      <c r="F144" s="853"/>
    </row>
    <row r="145" spans="1:6" s="674" customFormat="1">
      <c r="A145" s="497"/>
      <c r="B145" s="497"/>
      <c r="C145" s="497"/>
      <c r="D145" s="497"/>
      <c r="E145" s="497"/>
      <c r="F145" s="853"/>
    </row>
    <row r="146" spans="1:6" s="674" customFormat="1">
      <c r="A146" s="497"/>
      <c r="B146" s="497"/>
      <c r="C146" s="497"/>
      <c r="D146" s="497"/>
      <c r="E146" s="497"/>
      <c r="F146" s="853"/>
    </row>
    <row r="147" spans="1:6" s="674" customFormat="1">
      <c r="A147" s="497"/>
      <c r="B147" s="497"/>
      <c r="C147" s="497"/>
      <c r="D147" s="497"/>
      <c r="E147" s="497"/>
      <c r="F147" s="853"/>
    </row>
    <row r="148" spans="1:6" s="674" customFormat="1">
      <c r="A148" s="497"/>
      <c r="B148" s="497"/>
      <c r="C148" s="497"/>
      <c r="D148" s="497"/>
      <c r="E148" s="497"/>
      <c r="F148" s="853"/>
    </row>
    <row r="149" spans="1:6" s="674" customFormat="1">
      <c r="A149" s="497"/>
      <c r="B149" s="497"/>
      <c r="C149" s="497"/>
      <c r="D149" s="497"/>
      <c r="E149" s="497"/>
      <c r="F149" s="853"/>
    </row>
    <row r="150" spans="1:6" s="674" customFormat="1">
      <c r="A150" s="497"/>
      <c r="B150" s="497"/>
      <c r="C150" s="497"/>
      <c r="D150" s="497"/>
      <c r="E150" s="497"/>
      <c r="F150" s="853"/>
    </row>
    <row r="151" spans="1:6" s="674" customFormat="1">
      <c r="A151" s="497"/>
      <c r="B151" s="497"/>
      <c r="C151" s="497"/>
      <c r="D151" s="497"/>
      <c r="E151" s="497"/>
      <c r="F151" s="853"/>
    </row>
    <row r="152" spans="1:6" s="674" customFormat="1">
      <c r="A152" s="497"/>
      <c r="B152" s="497"/>
      <c r="C152" s="497"/>
      <c r="D152" s="497"/>
      <c r="E152" s="497"/>
      <c r="F152" s="853"/>
    </row>
    <row r="153" spans="1:6" s="674" customFormat="1">
      <c r="A153" s="497"/>
      <c r="B153" s="497"/>
      <c r="C153" s="497"/>
      <c r="D153" s="497"/>
      <c r="E153" s="497"/>
      <c r="F153" s="853"/>
    </row>
    <row r="154" spans="1:6" s="674" customFormat="1">
      <c r="A154" s="497"/>
      <c r="B154" s="497"/>
      <c r="C154" s="497"/>
      <c r="D154" s="497"/>
      <c r="E154" s="497"/>
      <c r="F154" s="853"/>
    </row>
    <row r="155" spans="1:6" s="674" customFormat="1">
      <c r="A155" s="497"/>
      <c r="B155" s="497"/>
      <c r="C155" s="497"/>
      <c r="D155" s="497"/>
      <c r="E155" s="497"/>
      <c r="F155" s="853"/>
    </row>
    <row r="156" spans="1:6" s="674" customFormat="1">
      <c r="A156" s="497"/>
      <c r="B156" s="497"/>
      <c r="C156" s="497"/>
      <c r="D156" s="497"/>
      <c r="E156" s="497"/>
      <c r="F156" s="853"/>
    </row>
    <row r="157" spans="1:6" s="674" customFormat="1">
      <c r="A157" s="497"/>
      <c r="B157" s="497"/>
      <c r="C157" s="497"/>
      <c r="D157" s="497"/>
      <c r="E157" s="497"/>
      <c r="F157" s="853"/>
    </row>
    <row r="158" spans="1:6" s="674" customFormat="1">
      <c r="A158" s="497"/>
      <c r="B158" s="497"/>
      <c r="C158" s="497"/>
      <c r="D158" s="497"/>
      <c r="E158" s="497"/>
      <c r="F158" s="853"/>
    </row>
    <row r="159" spans="1:6" s="674" customFormat="1">
      <c r="A159" s="497"/>
      <c r="B159" s="497"/>
      <c r="C159" s="497"/>
      <c r="D159" s="497"/>
      <c r="E159" s="497"/>
      <c r="F159" s="853"/>
    </row>
    <row r="160" spans="1:6" s="674" customFormat="1">
      <c r="A160" s="497"/>
      <c r="B160" s="497"/>
      <c r="C160" s="497"/>
      <c r="D160" s="497"/>
      <c r="E160" s="497"/>
      <c r="F160" s="853"/>
    </row>
    <row r="161" spans="1:6" s="674" customFormat="1">
      <c r="A161" s="497"/>
      <c r="B161" s="497"/>
      <c r="C161" s="497"/>
      <c r="D161" s="497"/>
      <c r="E161" s="497"/>
      <c r="F161" s="853"/>
    </row>
    <row r="162" spans="1:6" s="674" customFormat="1">
      <c r="A162" s="497"/>
      <c r="B162" s="497"/>
      <c r="C162" s="497"/>
      <c r="D162" s="497"/>
      <c r="E162" s="497"/>
      <c r="F162" s="853"/>
    </row>
    <row r="163" spans="1:6" s="674" customFormat="1">
      <c r="A163" s="497"/>
      <c r="B163" s="497"/>
      <c r="C163" s="497"/>
      <c r="D163" s="497"/>
      <c r="E163" s="497"/>
      <c r="F163" s="853"/>
    </row>
    <row r="164" spans="1:6" s="674" customFormat="1">
      <c r="A164" s="497"/>
      <c r="B164" s="497"/>
      <c r="C164" s="497"/>
      <c r="D164" s="497"/>
      <c r="E164" s="497"/>
      <c r="F164" s="853"/>
    </row>
    <row r="165" spans="1:6" s="674" customFormat="1">
      <c r="A165" s="497"/>
      <c r="B165" s="497"/>
      <c r="C165" s="497"/>
      <c r="D165" s="497"/>
      <c r="E165" s="497"/>
      <c r="F165" s="853"/>
    </row>
    <row r="166" spans="1:6" s="674" customFormat="1">
      <c r="A166" s="497"/>
      <c r="B166" s="497"/>
      <c r="C166" s="497"/>
      <c r="D166" s="497"/>
      <c r="E166" s="497"/>
      <c r="F166" s="853"/>
    </row>
    <row r="167" spans="1:6" s="674" customFormat="1">
      <c r="A167" s="497"/>
      <c r="B167" s="497"/>
      <c r="C167" s="497"/>
      <c r="D167" s="497"/>
      <c r="E167" s="497"/>
      <c r="F167" s="853"/>
    </row>
    <row r="168" spans="1:6" s="674" customFormat="1">
      <c r="A168" s="497"/>
      <c r="B168" s="497"/>
      <c r="C168" s="497"/>
      <c r="D168" s="497"/>
      <c r="E168" s="497"/>
      <c r="F168" s="853"/>
    </row>
    <row r="169" spans="1:6" s="674" customFormat="1">
      <c r="A169" s="497"/>
      <c r="B169" s="497"/>
      <c r="C169" s="497"/>
      <c r="D169" s="497"/>
      <c r="E169" s="497"/>
      <c r="F169" s="853"/>
    </row>
    <row r="170" spans="1:6" s="674" customFormat="1">
      <c r="A170" s="497"/>
      <c r="B170" s="497"/>
      <c r="C170" s="497"/>
      <c r="D170" s="497"/>
      <c r="E170" s="497"/>
      <c r="F170" s="853"/>
    </row>
    <row r="171" spans="1:6" s="674" customFormat="1">
      <c r="A171" s="497"/>
      <c r="B171" s="497"/>
      <c r="C171" s="497"/>
      <c r="D171" s="497"/>
      <c r="E171" s="497"/>
      <c r="F171" s="853"/>
    </row>
    <row r="172" spans="1:6" s="674" customFormat="1">
      <c r="A172" s="497"/>
      <c r="B172" s="497"/>
      <c r="C172" s="497"/>
      <c r="D172" s="497"/>
      <c r="E172" s="497"/>
      <c r="F172" s="853"/>
    </row>
    <row r="173" spans="1:6" s="674" customFormat="1">
      <c r="A173" s="497"/>
      <c r="B173" s="497"/>
      <c r="C173" s="497"/>
      <c r="D173" s="497"/>
      <c r="E173" s="497"/>
      <c r="F173" s="853"/>
    </row>
    <row r="174" spans="1:6" s="674" customFormat="1">
      <c r="A174" s="497"/>
      <c r="B174" s="497"/>
      <c r="C174" s="497"/>
      <c r="D174" s="497"/>
      <c r="E174" s="497"/>
      <c r="F174" s="853"/>
    </row>
    <row r="175" spans="1:6" s="674" customFormat="1">
      <c r="A175" s="497"/>
      <c r="B175" s="497"/>
      <c r="C175" s="497"/>
      <c r="D175" s="497"/>
      <c r="E175" s="497"/>
      <c r="F175" s="853"/>
    </row>
    <row r="176" spans="1:6" s="674" customFormat="1">
      <c r="A176" s="497"/>
      <c r="B176" s="497"/>
      <c r="C176" s="497"/>
      <c r="D176" s="497"/>
      <c r="E176" s="497"/>
      <c r="F176" s="853"/>
    </row>
    <row r="177" spans="1:6" s="674" customFormat="1">
      <c r="A177" s="497"/>
      <c r="B177" s="497"/>
      <c r="C177" s="497"/>
      <c r="D177" s="497"/>
      <c r="E177" s="497"/>
      <c r="F177" s="853"/>
    </row>
    <row r="178" spans="1:6" s="674" customFormat="1">
      <c r="A178" s="497"/>
      <c r="B178" s="497"/>
      <c r="C178" s="497"/>
      <c r="D178" s="497"/>
      <c r="E178" s="497"/>
      <c r="F178" s="853"/>
    </row>
    <row r="179" spans="1:6" s="674" customFormat="1">
      <c r="A179" s="497"/>
      <c r="B179" s="497"/>
      <c r="C179" s="497"/>
      <c r="D179" s="497"/>
      <c r="E179" s="497"/>
      <c r="F179" s="853"/>
    </row>
    <row r="180" spans="1:6" s="674" customFormat="1">
      <c r="A180" s="497"/>
      <c r="B180" s="497"/>
      <c r="C180" s="497"/>
      <c r="D180" s="497"/>
      <c r="E180" s="497"/>
      <c r="F180" s="853"/>
    </row>
    <row r="181" spans="1:6" s="674" customFormat="1">
      <c r="A181" s="497"/>
      <c r="B181" s="497"/>
      <c r="C181" s="497"/>
      <c r="D181" s="497"/>
      <c r="E181" s="497"/>
      <c r="F181" s="853"/>
    </row>
    <row r="182" spans="1:6" s="674" customFormat="1">
      <c r="A182" s="497"/>
      <c r="B182" s="497"/>
      <c r="C182" s="497"/>
      <c r="D182" s="497"/>
      <c r="E182" s="497"/>
      <c r="F182" s="853"/>
    </row>
    <row r="183" spans="1:6" s="674" customFormat="1">
      <c r="A183" s="497"/>
      <c r="B183" s="497"/>
      <c r="C183" s="497"/>
      <c r="D183" s="497"/>
      <c r="E183" s="497"/>
      <c r="F183" s="853"/>
    </row>
    <row r="184" spans="1:6" s="674" customFormat="1">
      <c r="A184" s="497"/>
      <c r="B184" s="497"/>
      <c r="C184" s="497"/>
      <c r="D184" s="497"/>
      <c r="E184" s="497"/>
      <c r="F184" s="853"/>
    </row>
    <row r="185" spans="1:6" s="674" customFormat="1">
      <c r="A185" s="497"/>
      <c r="B185" s="497"/>
      <c r="C185" s="497"/>
      <c r="D185" s="497"/>
      <c r="E185" s="497"/>
      <c r="F185" s="853"/>
    </row>
    <row r="186" spans="1:6" s="674" customFormat="1">
      <c r="A186" s="497"/>
      <c r="B186" s="497"/>
      <c r="C186" s="497"/>
      <c r="D186" s="497"/>
      <c r="E186" s="497"/>
      <c r="F186" s="853"/>
    </row>
    <row r="187" spans="1:6" s="674" customFormat="1">
      <c r="A187" s="497"/>
      <c r="B187" s="497"/>
      <c r="C187" s="497"/>
      <c r="D187" s="497"/>
      <c r="E187" s="497"/>
      <c r="F187" s="853"/>
    </row>
    <row r="188" spans="1:6" s="674" customFormat="1">
      <c r="A188" s="497"/>
      <c r="B188" s="497"/>
      <c r="C188" s="497"/>
      <c r="D188" s="497"/>
      <c r="E188" s="497"/>
      <c r="F188" s="853"/>
    </row>
    <row r="189" spans="1:6" s="674" customFormat="1">
      <c r="A189" s="497"/>
      <c r="B189" s="497"/>
      <c r="C189" s="497"/>
      <c r="D189" s="497"/>
      <c r="E189" s="497"/>
      <c r="F189" s="853"/>
    </row>
    <row r="190" spans="1:6" s="674" customFormat="1">
      <c r="A190" s="497"/>
      <c r="B190" s="497"/>
      <c r="C190" s="497"/>
      <c r="D190" s="497"/>
      <c r="E190" s="497"/>
      <c r="F190" s="853"/>
    </row>
    <row r="191" spans="1:6" s="674" customFormat="1">
      <c r="A191" s="497"/>
      <c r="B191" s="497"/>
      <c r="C191" s="497"/>
      <c r="D191" s="497"/>
      <c r="E191" s="497"/>
      <c r="F191" s="853"/>
    </row>
    <row r="192" spans="1:6" s="674" customFormat="1">
      <c r="A192" s="497"/>
      <c r="B192" s="497"/>
      <c r="C192" s="497"/>
      <c r="D192" s="497"/>
      <c r="E192" s="497"/>
      <c r="F192" s="853"/>
    </row>
    <row r="193" spans="1:6" s="674" customFormat="1">
      <c r="A193" s="497"/>
      <c r="B193" s="497"/>
      <c r="C193" s="497"/>
      <c r="D193" s="497"/>
      <c r="E193" s="497"/>
      <c r="F193" s="853"/>
    </row>
    <row r="194" spans="1:6" s="674" customFormat="1">
      <c r="A194" s="497"/>
      <c r="B194" s="497"/>
      <c r="C194" s="497"/>
      <c r="D194" s="497"/>
      <c r="E194" s="497"/>
      <c r="F194" s="853"/>
    </row>
    <row r="195" spans="1:6" s="674" customFormat="1">
      <c r="A195" s="497"/>
      <c r="B195" s="497"/>
      <c r="C195" s="497"/>
      <c r="D195" s="497"/>
      <c r="E195" s="497"/>
      <c r="F195" s="853"/>
    </row>
    <row r="196" spans="1:6" s="674" customFormat="1">
      <c r="A196" s="497"/>
      <c r="B196" s="497"/>
      <c r="C196" s="497"/>
      <c r="D196" s="497"/>
      <c r="E196" s="497"/>
      <c r="F196" s="853"/>
    </row>
    <row r="197" spans="1:6" s="674" customFormat="1">
      <c r="A197" s="497"/>
      <c r="B197" s="497"/>
      <c r="C197" s="497"/>
      <c r="D197" s="497"/>
      <c r="E197" s="497"/>
      <c r="F197" s="853"/>
    </row>
    <row r="198" spans="1:6" s="674" customFormat="1">
      <c r="A198" s="497"/>
      <c r="B198" s="497"/>
      <c r="C198" s="497"/>
      <c r="D198" s="497"/>
      <c r="E198" s="497"/>
      <c r="F198" s="853"/>
    </row>
    <row r="199" spans="1:6" s="674" customFormat="1">
      <c r="A199" s="497"/>
      <c r="B199" s="497"/>
      <c r="C199" s="497"/>
      <c r="D199" s="497"/>
      <c r="E199" s="497"/>
      <c r="F199" s="853"/>
    </row>
    <row r="200" spans="1:6" s="674" customFormat="1">
      <c r="A200" s="497"/>
      <c r="B200" s="497"/>
      <c r="C200" s="497"/>
      <c r="D200" s="497"/>
      <c r="E200" s="497"/>
      <c r="F200" s="853"/>
    </row>
    <row r="201" spans="1:6" s="674" customFormat="1">
      <c r="A201" s="497"/>
      <c r="B201" s="497"/>
      <c r="C201" s="497"/>
      <c r="D201" s="497"/>
      <c r="E201" s="497"/>
      <c r="F201" s="853"/>
    </row>
    <row r="202" spans="1:6" s="674" customFormat="1">
      <c r="A202" s="497"/>
      <c r="B202" s="497"/>
      <c r="C202" s="497"/>
      <c r="D202" s="497"/>
      <c r="E202" s="497"/>
      <c r="F202" s="853"/>
    </row>
    <row r="203" spans="1:6" s="674" customFormat="1">
      <c r="A203" s="497"/>
      <c r="B203" s="497"/>
      <c r="C203" s="497"/>
      <c r="D203" s="497"/>
      <c r="E203" s="497"/>
      <c r="F203" s="853"/>
    </row>
    <row r="204" spans="1:6" s="674" customFormat="1">
      <c r="A204" s="497"/>
      <c r="B204" s="497"/>
      <c r="C204" s="497"/>
      <c r="D204" s="497"/>
      <c r="E204" s="497"/>
      <c r="F204" s="853"/>
    </row>
    <row r="205" spans="1:6" s="674" customFormat="1">
      <c r="A205" s="497"/>
      <c r="B205" s="497"/>
      <c r="C205" s="497"/>
      <c r="D205" s="497"/>
      <c r="E205" s="497"/>
      <c r="F205" s="853"/>
    </row>
    <row r="206" spans="1:6" s="674" customFormat="1">
      <c r="A206" s="497"/>
      <c r="B206" s="497"/>
      <c r="C206" s="497"/>
      <c r="D206" s="497"/>
      <c r="E206" s="497"/>
      <c r="F206" s="853"/>
    </row>
    <row r="207" spans="1:6" s="674" customFormat="1">
      <c r="A207" s="497"/>
      <c r="B207" s="497"/>
      <c r="C207" s="497"/>
      <c r="D207" s="497"/>
      <c r="E207" s="497"/>
      <c r="F207" s="853"/>
    </row>
    <row r="208" spans="1:6" s="674" customFormat="1">
      <c r="A208" s="497"/>
      <c r="B208" s="497"/>
      <c r="C208" s="497"/>
      <c r="D208" s="497"/>
      <c r="E208" s="497"/>
      <c r="F208" s="853"/>
    </row>
    <row r="209" spans="1:6" s="674" customFormat="1">
      <c r="A209" s="497"/>
      <c r="B209" s="497"/>
      <c r="C209" s="497"/>
      <c r="D209" s="497"/>
      <c r="E209" s="497"/>
      <c r="F209" s="853"/>
    </row>
    <row r="210" spans="1:6" s="674" customFormat="1">
      <c r="A210" s="497"/>
      <c r="B210" s="497"/>
      <c r="C210" s="497"/>
      <c r="D210" s="497"/>
      <c r="E210" s="497"/>
      <c r="F210" s="853"/>
    </row>
    <row r="211" spans="1:6" s="674" customFormat="1">
      <c r="A211" s="497"/>
      <c r="B211" s="497"/>
      <c r="C211" s="497"/>
      <c r="D211" s="497"/>
      <c r="E211" s="497"/>
      <c r="F211" s="853"/>
    </row>
    <row r="212" spans="1:6" s="674" customFormat="1">
      <c r="A212" s="497"/>
      <c r="B212" s="497"/>
      <c r="C212" s="497"/>
      <c r="D212" s="497"/>
      <c r="E212" s="497"/>
      <c r="F212" s="853"/>
    </row>
    <row r="213" spans="1:6" s="674" customFormat="1">
      <c r="A213" s="497"/>
      <c r="B213" s="497"/>
      <c r="C213" s="497"/>
      <c r="D213" s="497"/>
      <c r="E213" s="497"/>
      <c r="F213" s="853"/>
    </row>
    <row r="214" spans="1:6" s="674" customFormat="1">
      <c r="A214" s="497"/>
      <c r="B214" s="497"/>
      <c r="C214" s="497"/>
      <c r="D214" s="497"/>
      <c r="E214" s="497"/>
      <c r="F214" s="853"/>
    </row>
    <row r="215" spans="1:6" s="674" customFormat="1">
      <c r="A215" s="497"/>
      <c r="B215" s="497"/>
      <c r="C215" s="497"/>
      <c r="D215" s="497"/>
      <c r="E215" s="497"/>
      <c r="F215" s="853"/>
    </row>
    <row r="216" spans="1:6" s="674" customFormat="1">
      <c r="A216" s="497"/>
      <c r="B216" s="497"/>
      <c r="C216" s="497"/>
      <c r="D216" s="497"/>
      <c r="E216" s="497"/>
      <c r="F216" s="853"/>
    </row>
    <row r="217" spans="1:6" s="674" customFormat="1">
      <c r="A217" s="497"/>
      <c r="B217" s="497"/>
      <c r="C217" s="497"/>
      <c r="D217" s="497"/>
      <c r="E217" s="497"/>
      <c r="F217" s="853"/>
    </row>
    <row r="218" spans="1:6" s="674" customFormat="1">
      <c r="A218" s="497"/>
      <c r="B218" s="497"/>
      <c r="C218" s="497"/>
      <c r="D218" s="497"/>
      <c r="E218" s="497"/>
      <c r="F218" s="853"/>
    </row>
    <row r="219" spans="1:6" s="674" customFormat="1">
      <c r="A219" s="497"/>
      <c r="B219" s="497"/>
      <c r="C219" s="497"/>
      <c r="D219" s="497"/>
      <c r="E219" s="497"/>
      <c r="F219" s="853"/>
    </row>
    <row r="220" spans="1:6" s="674" customFormat="1">
      <c r="A220" s="497"/>
      <c r="B220" s="497"/>
      <c r="C220" s="497"/>
      <c r="D220" s="497"/>
      <c r="E220" s="497"/>
      <c r="F220" s="853"/>
    </row>
    <row r="221" spans="1:6" s="674" customFormat="1">
      <c r="A221" s="497"/>
      <c r="B221" s="497"/>
      <c r="C221" s="497"/>
      <c r="D221" s="497"/>
      <c r="E221" s="497"/>
      <c r="F221" s="853"/>
    </row>
    <row r="222" spans="1:6" s="674" customFormat="1">
      <c r="A222" s="497"/>
      <c r="B222" s="497"/>
      <c r="C222" s="497"/>
      <c r="D222" s="497"/>
      <c r="E222" s="497"/>
      <c r="F222" s="853"/>
    </row>
    <row r="223" spans="1:6" s="674" customFormat="1">
      <c r="A223" s="497"/>
      <c r="B223" s="497"/>
      <c r="C223" s="497"/>
      <c r="D223" s="497"/>
      <c r="E223" s="497"/>
      <c r="F223" s="853"/>
    </row>
    <row r="224" spans="1:6" s="674" customFormat="1">
      <c r="A224" s="497"/>
      <c r="B224" s="497"/>
      <c r="C224" s="497"/>
      <c r="D224" s="497"/>
      <c r="E224" s="497"/>
      <c r="F224" s="853"/>
    </row>
    <row r="225" spans="1:6" s="674" customFormat="1">
      <c r="A225" s="497"/>
      <c r="B225" s="497"/>
      <c r="C225" s="497"/>
      <c r="D225" s="497"/>
      <c r="E225" s="497"/>
      <c r="F225" s="853"/>
    </row>
    <row r="226" spans="1:6" s="674" customFormat="1">
      <c r="A226" s="497"/>
      <c r="B226" s="497"/>
      <c r="C226" s="497"/>
      <c r="D226" s="497"/>
      <c r="E226" s="497"/>
      <c r="F226" s="853"/>
    </row>
    <row r="227" spans="1:6" s="674" customFormat="1">
      <c r="A227" s="497"/>
      <c r="B227" s="497"/>
      <c r="C227" s="497"/>
      <c r="D227" s="497"/>
      <c r="E227" s="497"/>
      <c r="F227" s="853"/>
    </row>
    <row r="228" spans="1:6" s="674" customFormat="1">
      <c r="A228" s="497"/>
      <c r="B228" s="497"/>
      <c r="C228" s="497"/>
      <c r="D228" s="497"/>
      <c r="E228" s="497"/>
      <c r="F228" s="853"/>
    </row>
    <row r="229" spans="1:6" s="674" customFormat="1">
      <c r="A229" s="497"/>
      <c r="B229" s="497"/>
      <c r="C229" s="497"/>
      <c r="D229" s="497"/>
      <c r="E229" s="497"/>
      <c r="F229" s="853"/>
    </row>
    <row r="230" spans="1:6" s="674" customFormat="1">
      <c r="A230" s="497"/>
      <c r="B230" s="497"/>
      <c r="C230" s="497"/>
      <c r="D230" s="497"/>
      <c r="E230" s="497"/>
      <c r="F230" s="853"/>
    </row>
    <row r="231" spans="1:6" s="674" customFormat="1">
      <c r="A231" s="497"/>
      <c r="B231" s="497"/>
      <c r="C231" s="497"/>
      <c r="D231" s="497"/>
      <c r="E231" s="497"/>
      <c r="F231" s="853"/>
    </row>
    <row r="232" spans="1:6" s="674" customFormat="1">
      <c r="A232" s="497"/>
      <c r="B232" s="497"/>
      <c r="C232" s="497"/>
      <c r="D232" s="497"/>
      <c r="E232" s="497"/>
      <c r="F232" s="853"/>
    </row>
    <row r="233" spans="1:6" s="674" customFormat="1">
      <c r="A233" s="497"/>
      <c r="B233" s="497"/>
      <c r="C233" s="497"/>
      <c r="D233" s="497"/>
      <c r="E233" s="497"/>
      <c r="F233" s="853"/>
    </row>
    <row r="234" spans="1:6" s="674" customFormat="1">
      <c r="A234" s="497"/>
      <c r="B234" s="497"/>
      <c r="C234" s="497"/>
      <c r="D234" s="497"/>
      <c r="E234" s="497"/>
      <c r="F234" s="853"/>
    </row>
    <row r="235" spans="1:6" s="674" customFormat="1">
      <c r="A235" s="497"/>
      <c r="B235" s="497"/>
      <c r="C235" s="497"/>
      <c r="D235" s="497"/>
      <c r="E235" s="497"/>
      <c r="F235" s="853"/>
    </row>
    <row r="236" spans="1:6" s="674" customFormat="1">
      <c r="A236" s="497"/>
      <c r="B236" s="497"/>
      <c r="C236" s="497"/>
      <c r="D236" s="497"/>
      <c r="E236" s="497"/>
      <c r="F236" s="853"/>
    </row>
    <row r="237" spans="1:6" s="674" customFormat="1">
      <c r="A237" s="497"/>
      <c r="B237" s="497"/>
      <c r="C237" s="497"/>
      <c r="D237" s="497"/>
      <c r="E237" s="497"/>
      <c r="F237" s="853"/>
    </row>
    <row r="238" spans="1:6" s="674" customFormat="1">
      <c r="A238" s="497"/>
      <c r="B238" s="497"/>
      <c r="C238" s="497"/>
      <c r="D238" s="497"/>
      <c r="E238" s="497"/>
      <c r="F238" s="853"/>
    </row>
    <row r="239" spans="1:6" s="674" customFormat="1">
      <c r="A239" s="497"/>
      <c r="B239" s="497"/>
      <c r="C239" s="497"/>
      <c r="D239" s="497"/>
      <c r="E239" s="497"/>
      <c r="F239" s="853"/>
    </row>
    <row r="240" spans="1:6" s="674" customFormat="1">
      <c r="A240" s="497"/>
      <c r="B240" s="497"/>
      <c r="C240" s="497"/>
      <c r="D240" s="497"/>
      <c r="E240" s="497"/>
      <c r="F240" s="853"/>
    </row>
    <row r="241" spans="1:6" s="674" customFormat="1">
      <c r="A241" s="497"/>
      <c r="B241" s="497"/>
      <c r="C241" s="497"/>
      <c r="D241" s="497"/>
      <c r="E241" s="497"/>
      <c r="F241" s="853"/>
    </row>
    <row r="242" spans="1:6" s="674" customFormat="1">
      <c r="A242" s="497"/>
      <c r="B242" s="497"/>
      <c r="C242" s="497"/>
      <c r="D242" s="497"/>
      <c r="E242" s="497"/>
      <c r="F242" s="853"/>
    </row>
    <row r="243" spans="1:6" s="674" customFormat="1">
      <c r="A243" s="497"/>
      <c r="B243" s="497"/>
      <c r="C243" s="497"/>
      <c r="D243" s="497"/>
      <c r="E243" s="497"/>
      <c r="F243" s="853"/>
    </row>
    <row r="244" spans="1:6" s="674" customFormat="1">
      <c r="A244" s="497"/>
      <c r="B244" s="497"/>
      <c r="C244" s="497"/>
      <c r="D244" s="497"/>
      <c r="E244" s="497"/>
      <c r="F244" s="853"/>
    </row>
    <row r="245" spans="1:6" s="674" customFormat="1">
      <c r="A245" s="497"/>
      <c r="B245" s="497"/>
      <c r="C245" s="497"/>
      <c r="D245" s="497"/>
      <c r="E245" s="497"/>
      <c r="F245" s="853"/>
    </row>
    <row r="246" spans="1:6" s="674" customFormat="1">
      <c r="A246" s="497"/>
      <c r="B246" s="497"/>
      <c r="C246" s="497"/>
      <c r="D246" s="497"/>
      <c r="E246" s="497"/>
      <c r="F246" s="853"/>
    </row>
    <row r="247" spans="1:6" s="674" customFormat="1">
      <c r="A247" s="497"/>
      <c r="B247" s="497"/>
      <c r="C247" s="497"/>
      <c r="D247" s="497"/>
      <c r="E247" s="497"/>
      <c r="F247" s="853"/>
    </row>
    <row r="248" spans="1:6" s="674" customFormat="1">
      <c r="A248" s="497"/>
      <c r="B248" s="497"/>
      <c r="C248" s="497"/>
      <c r="D248" s="497"/>
      <c r="E248" s="497"/>
      <c r="F248" s="853"/>
    </row>
    <row r="249" spans="1:6" s="674" customFormat="1">
      <c r="A249" s="497"/>
      <c r="B249" s="497"/>
      <c r="C249" s="497"/>
      <c r="D249" s="497"/>
      <c r="E249" s="497"/>
      <c r="F249" s="853"/>
    </row>
    <row r="250" spans="1:6" s="674" customFormat="1">
      <c r="A250" s="497"/>
      <c r="B250" s="497"/>
      <c r="C250" s="497"/>
      <c r="D250" s="497"/>
      <c r="E250" s="497"/>
      <c r="F250" s="853"/>
    </row>
    <row r="251" spans="1:6" s="674" customFormat="1">
      <c r="A251" s="497"/>
      <c r="B251" s="497"/>
      <c r="C251" s="497"/>
      <c r="D251" s="497"/>
      <c r="E251" s="497"/>
      <c r="F251" s="853"/>
    </row>
    <row r="252" spans="1:6" s="674" customFormat="1">
      <c r="A252" s="497"/>
      <c r="B252" s="497"/>
      <c r="C252" s="497"/>
      <c r="D252" s="497"/>
      <c r="E252" s="497"/>
      <c r="F252" s="853"/>
    </row>
    <row r="253" spans="1:6" s="674" customFormat="1">
      <c r="A253" s="497"/>
      <c r="B253" s="497"/>
      <c r="C253" s="497"/>
      <c r="D253" s="497"/>
      <c r="E253" s="497"/>
      <c r="F253" s="853"/>
    </row>
    <row r="254" spans="1:6" s="674" customFormat="1">
      <c r="A254" s="497"/>
      <c r="B254" s="497"/>
      <c r="C254" s="497"/>
      <c r="D254" s="497"/>
      <c r="E254" s="497"/>
      <c r="F254" s="853"/>
    </row>
    <row r="255" spans="1:6" s="674" customFormat="1">
      <c r="A255" s="497"/>
      <c r="B255" s="497"/>
      <c r="C255" s="497"/>
      <c r="D255" s="497"/>
      <c r="E255" s="497"/>
      <c r="F255" s="853"/>
    </row>
    <row r="256" spans="1:6" s="674" customFormat="1">
      <c r="A256" s="497"/>
      <c r="B256" s="497"/>
      <c r="C256" s="497"/>
      <c r="D256" s="497"/>
      <c r="E256" s="497"/>
      <c r="F256" s="853"/>
    </row>
    <row r="257" spans="1:6" s="674" customFormat="1">
      <c r="A257" s="497"/>
      <c r="B257" s="497"/>
      <c r="C257" s="497"/>
      <c r="D257" s="497"/>
      <c r="E257" s="497"/>
      <c r="F257" s="853"/>
    </row>
    <row r="258" spans="1:6" s="674" customFormat="1">
      <c r="A258" s="497"/>
      <c r="B258" s="497"/>
      <c r="C258" s="497"/>
      <c r="D258" s="497"/>
      <c r="E258" s="497"/>
      <c r="F258" s="853"/>
    </row>
    <row r="259" spans="1:6" s="674" customFormat="1">
      <c r="A259" s="497"/>
      <c r="B259" s="497"/>
      <c r="C259" s="497"/>
      <c r="D259" s="497"/>
      <c r="E259" s="497"/>
      <c r="F259" s="853"/>
    </row>
    <row r="260" spans="1:6" s="674" customFormat="1">
      <c r="A260" s="497"/>
      <c r="B260" s="497"/>
      <c r="C260" s="497"/>
      <c r="D260" s="497"/>
      <c r="E260" s="497"/>
      <c r="F260" s="853"/>
    </row>
    <row r="261" spans="1:6" s="674" customFormat="1">
      <c r="A261" s="497"/>
      <c r="B261" s="497"/>
      <c r="C261" s="497"/>
      <c r="D261" s="497"/>
      <c r="E261" s="497"/>
      <c r="F261" s="853"/>
    </row>
    <row r="262" spans="1:6" s="674" customFormat="1">
      <c r="A262" s="497"/>
      <c r="B262" s="497"/>
      <c r="C262" s="497"/>
      <c r="D262" s="497"/>
      <c r="E262" s="497"/>
      <c r="F262" s="853"/>
    </row>
    <row r="263" spans="1:6" s="674" customFormat="1">
      <c r="A263" s="497"/>
      <c r="B263" s="497"/>
      <c r="C263" s="497"/>
      <c r="D263" s="497"/>
      <c r="E263" s="497"/>
      <c r="F263" s="853"/>
    </row>
    <row r="264" spans="1:6" s="674" customFormat="1">
      <c r="A264" s="497"/>
      <c r="B264" s="497"/>
      <c r="C264" s="497"/>
      <c r="D264" s="497"/>
      <c r="E264" s="497"/>
      <c r="F264" s="853"/>
    </row>
    <row r="265" spans="1:6" s="674" customFormat="1">
      <c r="A265" s="497"/>
      <c r="B265" s="497"/>
      <c r="C265" s="497"/>
      <c r="D265" s="497"/>
      <c r="E265" s="497"/>
      <c r="F265" s="853"/>
    </row>
    <row r="266" spans="1:6" s="674" customFormat="1">
      <c r="A266" s="497"/>
      <c r="B266" s="497"/>
      <c r="C266" s="497"/>
      <c r="D266" s="497"/>
      <c r="E266" s="497"/>
      <c r="F266" s="853"/>
    </row>
    <row r="267" spans="1:6" s="674" customFormat="1">
      <c r="A267" s="497"/>
      <c r="B267" s="497"/>
      <c r="C267" s="497"/>
      <c r="D267" s="497"/>
      <c r="E267" s="497"/>
      <c r="F267" s="853"/>
    </row>
    <row r="268" spans="1:6" s="674" customFormat="1">
      <c r="A268" s="497"/>
      <c r="B268" s="497"/>
      <c r="C268" s="497"/>
      <c r="D268" s="497"/>
      <c r="E268" s="497"/>
      <c r="F268" s="853"/>
    </row>
    <row r="269" spans="1:6" s="674" customFormat="1">
      <c r="A269" s="497"/>
      <c r="B269" s="497"/>
      <c r="C269" s="497"/>
      <c r="D269" s="497"/>
      <c r="E269" s="497"/>
      <c r="F269" s="853"/>
    </row>
    <row r="270" spans="1:6" s="674" customFormat="1">
      <c r="A270" s="497"/>
      <c r="B270" s="497"/>
      <c r="C270" s="497"/>
      <c r="D270" s="497"/>
      <c r="E270" s="497"/>
      <c r="F270" s="853"/>
    </row>
    <row r="271" spans="1:6" s="674" customFormat="1">
      <c r="A271" s="497"/>
      <c r="B271" s="497"/>
      <c r="C271" s="497"/>
      <c r="D271" s="497"/>
      <c r="E271" s="497"/>
      <c r="F271" s="853"/>
    </row>
    <row r="272" spans="1:6" s="674" customFormat="1">
      <c r="A272" s="497"/>
      <c r="B272" s="497"/>
      <c r="C272" s="497"/>
      <c r="D272" s="497"/>
      <c r="E272" s="497"/>
      <c r="F272" s="853"/>
    </row>
    <row r="273" spans="1:6" s="674" customFormat="1">
      <c r="A273" s="497"/>
      <c r="B273" s="497"/>
      <c r="C273" s="497"/>
      <c r="D273" s="497"/>
      <c r="E273" s="497"/>
      <c r="F273" s="853"/>
    </row>
    <row r="274" spans="1:6" s="674" customFormat="1">
      <c r="A274" s="497"/>
      <c r="B274" s="497"/>
      <c r="C274" s="497"/>
      <c r="D274" s="497"/>
      <c r="E274" s="497"/>
      <c r="F274" s="853"/>
    </row>
    <row r="275" spans="1:6" s="674" customFormat="1">
      <c r="A275" s="497"/>
      <c r="B275" s="497"/>
      <c r="C275" s="497"/>
      <c r="D275" s="497"/>
      <c r="E275" s="497"/>
      <c r="F275" s="853"/>
    </row>
    <row r="276" spans="1:6" s="674" customFormat="1">
      <c r="A276" s="497"/>
      <c r="B276" s="497"/>
      <c r="C276" s="497"/>
      <c r="D276" s="497"/>
      <c r="E276" s="497"/>
      <c r="F276" s="853"/>
    </row>
    <row r="277" spans="1:6" s="674" customFormat="1">
      <c r="A277" s="497"/>
      <c r="B277" s="497"/>
      <c r="C277" s="497"/>
      <c r="D277" s="497"/>
      <c r="E277" s="497"/>
      <c r="F277" s="853"/>
    </row>
    <row r="278" spans="1:6" s="674" customFormat="1">
      <c r="A278" s="497"/>
      <c r="B278" s="497"/>
      <c r="C278" s="497"/>
      <c r="D278" s="497"/>
      <c r="E278" s="497"/>
      <c r="F278" s="853"/>
    </row>
    <row r="279" spans="1:6" s="674" customFormat="1">
      <c r="A279" s="497"/>
      <c r="B279" s="497"/>
      <c r="C279" s="497"/>
      <c r="D279" s="497"/>
      <c r="E279" s="497"/>
      <c r="F279" s="853"/>
    </row>
    <row r="280" spans="1:6" s="674" customFormat="1">
      <c r="A280" s="497"/>
      <c r="B280" s="497"/>
      <c r="C280" s="497"/>
      <c r="D280" s="497"/>
      <c r="E280" s="497"/>
      <c r="F280" s="853"/>
    </row>
    <row r="281" spans="1:6" s="674" customFormat="1">
      <c r="A281" s="497"/>
      <c r="B281" s="497"/>
      <c r="C281" s="497"/>
      <c r="D281" s="497"/>
      <c r="E281" s="497"/>
      <c r="F281" s="853"/>
    </row>
    <row r="282" spans="1:6" s="674" customFormat="1">
      <c r="A282" s="497"/>
      <c r="B282" s="497"/>
      <c r="C282" s="497"/>
      <c r="D282" s="497"/>
      <c r="E282" s="497"/>
      <c r="F282" s="853"/>
    </row>
    <row r="283" spans="1:6" s="674" customFormat="1">
      <c r="A283" s="497"/>
      <c r="B283" s="497"/>
      <c r="C283" s="497"/>
      <c r="D283" s="497"/>
      <c r="E283" s="497"/>
      <c r="F283" s="853"/>
    </row>
    <row r="284" spans="1:6" s="674" customFormat="1">
      <c r="A284" s="497"/>
      <c r="B284" s="497"/>
      <c r="C284" s="497"/>
      <c r="D284" s="497"/>
      <c r="E284" s="497"/>
      <c r="F284" s="853"/>
    </row>
    <row r="285" spans="1:6" s="674" customFormat="1">
      <c r="A285" s="497"/>
      <c r="B285" s="497"/>
      <c r="C285" s="497"/>
      <c r="D285" s="497"/>
      <c r="E285" s="497"/>
      <c r="F285" s="853"/>
    </row>
    <row r="286" spans="1:6" s="674" customFormat="1">
      <c r="A286" s="497"/>
      <c r="B286" s="497"/>
      <c r="C286" s="497"/>
      <c r="D286" s="497"/>
      <c r="E286" s="497"/>
      <c r="F286" s="853"/>
    </row>
    <row r="287" spans="1:6" s="674" customFormat="1">
      <c r="A287" s="497"/>
      <c r="B287" s="497"/>
      <c r="C287" s="497"/>
      <c r="D287" s="497"/>
      <c r="E287" s="497"/>
      <c r="F287" s="853"/>
    </row>
    <row r="288" spans="1:6" s="674" customFormat="1">
      <c r="A288" s="497"/>
      <c r="B288" s="497"/>
      <c r="C288" s="497"/>
      <c r="D288" s="497"/>
      <c r="E288" s="497"/>
      <c r="F288" s="853"/>
    </row>
    <row r="289" spans="1:6" s="674" customFormat="1">
      <c r="A289" s="497"/>
      <c r="B289" s="497"/>
      <c r="C289" s="497"/>
      <c r="D289" s="497"/>
      <c r="E289" s="497"/>
      <c r="F289" s="853"/>
    </row>
    <row r="290" spans="1:6" s="674" customFormat="1">
      <c r="A290" s="497"/>
      <c r="B290" s="497"/>
      <c r="C290" s="497"/>
      <c r="D290" s="497"/>
      <c r="E290" s="497"/>
      <c r="F290" s="853"/>
    </row>
    <row r="291" spans="1:6" s="674" customFormat="1">
      <c r="A291" s="497"/>
      <c r="B291" s="497"/>
      <c r="C291" s="497"/>
      <c r="D291" s="497"/>
      <c r="E291" s="497"/>
      <c r="F291" s="853"/>
    </row>
    <row r="292" spans="1:6" s="674" customFormat="1">
      <c r="A292" s="497"/>
      <c r="B292" s="497"/>
      <c r="C292" s="497"/>
      <c r="D292" s="497"/>
      <c r="E292" s="497"/>
      <c r="F292" s="853"/>
    </row>
    <row r="293" spans="1:6" s="674" customFormat="1">
      <c r="A293" s="497"/>
      <c r="B293" s="497"/>
      <c r="C293" s="497"/>
      <c r="D293" s="497"/>
      <c r="E293" s="497"/>
      <c r="F293" s="853"/>
    </row>
    <row r="294" spans="1:6" s="674" customFormat="1">
      <c r="A294" s="497"/>
      <c r="B294" s="497"/>
      <c r="C294" s="497"/>
      <c r="D294" s="497"/>
      <c r="E294" s="497"/>
      <c r="F294" s="853"/>
    </row>
    <row r="295" spans="1:6" s="674" customFormat="1">
      <c r="A295" s="497"/>
      <c r="B295" s="497"/>
      <c r="C295" s="497"/>
      <c r="D295" s="497"/>
      <c r="E295" s="497"/>
      <c r="F295" s="853"/>
    </row>
    <row r="296" spans="1:6" s="674" customFormat="1">
      <c r="A296" s="497"/>
      <c r="B296" s="497"/>
      <c r="C296" s="497"/>
      <c r="D296" s="497"/>
      <c r="E296" s="497"/>
      <c r="F296" s="853"/>
    </row>
    <row r="297" spans="1:6" s="674" customFormat="1">
      <c r="A297" s="497"/>
      <c r="B297" s="497"/>
      <c r="C297" s="497"/>
      <c r="D297" s="497"/>
      <c r="E297" s="497"/>
      <c r="F297" s="853"/>
    </row>
    <row r="298" spans="1:6" s="674" customFormat="1">
      <c r="A298" s="497"/>
      <c r="B298" s="497"/>
      <c r="C298" s="497"/>
      <c r="D298" s="497"/>
      <c r="E298" s="497"/>
      <c r="F298" s="853"/>
    </row>
    <row r="299" spans="1:6" s="674" customFormat="1">
      <c r="A299" s="497"/>
      <c r="B299" s="497"/>
      <c r="C299" s="497"/>
      <c r="D299" s="497"/>
      <c r="E299" s="497"/>
      <c r="F299" s="853"/>
    </row>
    <row r="300" spans="1:6" s="674" customFormat="1">
      <c r="A300" s="497"/>
      <c r="B300" s="497"/>
      <c r="C300" s="497"/>
      <c r="D300" s="497"/>
      <c r="E300" s="497"/>
      <c r="F300" s="853"/>
    </row>
    <row r="301" spans="1:6" s="674" customFormat="1">
      <c r="A301" s="497"/>
      <c r="B301" s="497"/>
      <c r="C301" s="497"/>
      <c r="D301" s="497"/>
      <c r="E301" s="497"/>
      <c r="F301" s="853"/>
    </row>
    <row r="302" spans="1:6" s="674" customFormat="1">
      <c r="A302" s="497"/>
      <c r="B302" s="497"/>
      <c r="C302" s="497"/>
      <c r="D302" s="497"/>
      <c r="E302" s="497"/>
      <c r="F302" s="853"/>
    </row>
    <row r="303" spans="1:6" s="674" customFormat="1">
      <c r="A303" s="497"/>
      <c r="B303" s="497"/>
      <c r="C303" s="497"/>
      <c r="D303" s="497"/>
      <c r="E303" s="497"/>
      <c r="F303" s="853"/>
    </row>
    <row r="304" spans="1:6" s="674" customFormat="1">
      <c r="A304" s="497"/>
      <c r="B304" s="497"/>
      <c r="C304" s="497"/>
      <c r="D304" s="497"/>
      <c r="E304" s="497"/>
      <c r="F304" s="853"/>
    </row>
    <row r="305" spans="1:6" s="674" customFormat="1">
      <c r="A305" s="497"/>
      <c r="B305" s="497"/>
      <c r="C305" s="497"/>
      <c r="D305" s="497"/>
      <c r="E305" s="497"/>
      <c r="F305" s="853"/>
    </row>
    <row r="306" spans="1:6" s="674" customFormat="1">
      <c r="A306" s="497"/>
      <c r="B306" s="497"/>
      <c r="C306" s="497"/>
      <c r="D306" s="497"/>
      <c r="E306" s="497"/>
      <c r="F306" s="853"/>
    </row>
    <row r="307" spans="1:6" s="674" customFormat="1">
      <c r="A307" s="497"/>
      <c r="B307" s="497"/>
      <c r="C307" s="497"/>
      <c r="D307" s="497"/>
      <c r="E307" s="497"/>
      <c r="F307" s="853"/>
    </row>
    <row r="308" spans="1:6" s="674" customFormat="1">
      <c r="A308" s="497"/>
      <c r="B308" s="497"/>
      <c r="C308" s="497"/>
      <c r="D308" s="497"/>
      <c r="E308" s="497"/>
      <c r="F308" s="853"/>
    </row>
    <row r="309" spans="1:6" s="674" customFormat="1">
      <c r="A309" s="497"/>
      <c r="B309" s="497"/>
      <c r="C309" s="497"/>
      <c r="D309" s="497"/>
      <c r="E309" s="497"/>
      <c r="F309" s="853"/>
    </row>
    <row r="310" spans="1:6" s="674" customFormat="1">
      <c r="A310" s="497"/>
      <c r="B310" s="497"/>
      <c r="C310" s="497"/>
      <c r="D310" s="497"/>
      <c r="E310" s="497"/>
      <c r="F310" s="853"/>
    </row>
    <row r="311" spans="1:6" s="674" customFormat="1">
      <c r="A311" s="497"/>
      <c r="B311" s="497"/>
      <c r="C311" s="497"/>
      <c r="D311" s="497"/>
      <c r="E311" s="497"/>
      <c r="F311" s="853"/>
    </row>
    <row r="312" spans="1:6" s="674" customFormat="1">
      <c r="A312" s="497"/>
      <c r="B312" s="497"/>
      <c r="C312" s="497"/>
      <c r="D312" s="497"/>
      <c r="E312" s="497"/>
      <c r="F312" s="853"/>
    </row>
    <row r="313" spans="1:6" s="674" customFormat="1">
      <c r="A313" s="497"/>
      <c r="B313" s="497"/>
      <c r="C313" s="497"/>
      <c r="D313" s="497"/>
      <c r="E313" s="497"/>
      <c r="F313" s="853"/>
    </row>
    <row r="314" spans="1:6" s="674" customFormat="1">
      <c r="A314" s="497"/>
      <c r="B314" s="497"/>
      <c r="C314" s="497"/>
      <c r="D314" s="497"/>
      <c r="E314" s="497"/>
      <c r="F314" s="853"/>
    </row>
    <row r="315" spans="1:6" s="674" customFormat="1">
      <c r="A315" s="497"/>
      <c r="B315" s="497"/>
      <c r="C315" s="497"/>
      <c r="D315" s="497"/>
      <c r="E315" s="497"/>
      <c r="F315" s="853"/>
    </row>
    <row r="316" spans="1:6" s="674" customFormat="1">
      <c r="A316" s="497"/>
      <c r="B316" s="497"/>
      <c r="C316" s="497"/>
      <c r="D316" s="497"/>
      <c r="E316" s="497"/>
      <c r="F316" s="853"/>
    </row>
    <row r="317" spans="1:6" s="674" customFormat="1">
      <c r="A317" s="497"/>
      <c r="B317" s="497"/>
      <c r="C317" s="497"/>
      <c r="D317" s="497"/>
      <c r="E317" s="497"/>
      <c r="F317" s="853"/>
    </row>
    <row r="318" spans="1:6" s="674" customFormat="1">
      <c r="A318" s="497"/>
      <c r="B318" s="497"/>
      <c r="C318" s="497"/>
      <c r="D318" s="497"/>
      <c r="E318" s="497"/>
      <c r="F318" s="853"/>
    </row>
    <row r="319" spans="1:6" s="674" customFormat="1">
      <c r="A319" s="497"/>
      <c r="B319" s="497"/>
      <c r="C319" s="497"/>
      <c r="D319" s="497"/>
      <c r="E319" s="497"/>
      <c r="F319" s="853"/>
    </row>
    <row r="320" spans="1:6" s="674" customFormat="1">
      <c r="A320" s="497"/>
      <c r="B320" s="497"/>
      <c r="C320" s="497"/>
      <c r="D320" s="497"/>
      <c r="E320" s="497"/>
      <c r="F320" s="853"/>
    </row>
  </sheetData>
  <mergeCells count="18">
    <mergeCell ref="A1:F1"/>
    <mergeCell ref="A2:F2"/>
    <mergeCell ref="A3:F3"/>
    <mergeCell ref="A27:F27"/>
    <mergeCell ref="B31:C31"/>
    <mergeCell ref="B5:C5"/>
    <mergeCell ref="B10:D10"/>
    <mergeCell ref="A20:C20"/>
    <mergeCell ref="D20:F20"/>
    <mergeCell ref="A25:F25"/>
    <mergeCell ref="A26:F26"/>
    <mergeCell ref="A83:C83"/>
    <mergeCell ref="D83:F83"/>
    <mergeCell ref="B92:C92"/>
    <mergeCell ref="B54:C54"/>
    <mergeCell ref="B70:C70"/>
    <mergeCell ref="B72:C72"/>
    <mergeCell ref="B80:C80"/>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FF00"/>
  </sheetPr>
  <dimension ref="A1:K152"/>
  <sheetViews>
    <sheetView topLeftCell="A19" workbookViewId="0">
      <selection activeCell="E7" sqref="E7"/>
    </sheetView>
  </sheetViews>
  <sheetFormatPr defaultRowHeight="15"/>
  <cols>
    <col min="1" max="1" width="7" style="185" customWidth="1"/>
    <col min="2" max="2" width="13.85546875" style="185" customWidth="1"/>
    <col min="3" max="3" width="42.140625" style="185" customWidth="1"/>
    <col min="4" max="4" width="24.5703125" style="185" customWidth="1"/>
    <col min="5" max="5" width="20.7109375" style="195" customWidth="1"/>
    <col min="6" max="6" width="11.85546875" style="185" customWidth="1"/>
    <col min="7" max="10" width="9.140625" style="185"/>
    <col min="11" max="11" width="12.7109375" style="185" bestFit="1" customWidth="1"/>
    <col min="12" max="16384" width="9.140625" style="185"/>
  </cols>
  <sheetData>
    <row r="1" spans="1:6" ht="15.75">
      <c r="A1" s="2273" t="s">
        <v>11134</v>
      </c>
      <c r="B1" s="2273"/>
      <c r="C1" s="2273"/>
      <c r="D1" s="2273"/>
      <c r="E1" s="2273"/>
      <c r="F1" s="2273"/>
    </row>
    <row r="2" spans="1:6" ht="15.75">
      <c r="A2" s="2273" t="s">
        <v>33456</v>
      </c>
      <c r="B2" s="2273"/>
      <c r="C2" s="2273"/>
      <c r="D2" s="2273"/>
      <c r="E2" s="2273"/>
      <c r="F2" s="2273"/>
    </row>
    <row r="3" spans="1:6" ht="15.75">
      <c r="A3" s="2273" t="s">
        <v>6436</v>
      </c>
      <c r="B3" s="2273"/>
      <c r="C3" s="2273"/>
      <c r="D3" s="2273"/>
      <c r="E3" s="2273"/>
      <c r="F3" s="2273"/>
    </row>
    <row r="4" spans="1:6" ht="15.75">
      <c r="A4" s="156" t="s">
        <v>134</v>
      </c>
      <c r="B4" s="156" t="s">
        <v>135</v>
      </c>
      <c r="C4" s="156" t="s">
        <v>0</v>
      </c>
      <c r="D4" s="156" t="s">
        <v>136</v>
      </c>
      <c r="E4" s="620" t="s">
        <v>11136</v>
      </c>
      <c r="F4" s="421" t="s">
        <v>1646</v>
      </c>
    </row>
    <row r="5" spans="1:6" ht="15.75">
      <c r="A5" s="156"/>
      <c r="B5" s="2223" t="s">
        <v>139</v>
      </c>
      <c r="C5" s="2274"/>
      <c r="D5" s="2224"/>
      <c r="E5" s="620"/>
      <c r="F5" s="421"/>
    </row>
    <row r="6" spans="1:6" s="1604" customFormat="1" ht="31.5">
      <c r="A6" s="70">
        <v>1</v>
      </c>
      <c r="B6" s="107" t="s">
        <v>1</v>
      </c>
      <c r="C6" s="107" t="s">
        <v>33457</v>
      </c>
      <c r="D6" s="107" t="s">
        <v>3</v>
      </c>
      <c r="E6" s="374">
        <v>2713000</v>
      </c>
      <c r="F6" s="1322" t="s">
        <v>118</v>
      </c>
    </row>
    <row r="7" spans="1:6" s="1604" customFormat="1" ht="78.75">
      <c r="A7" s="70">
        <v>2</v>
      </c>
      <c r="B7" s="107" t="s">
        <v>5822</v>
      </c>
      <c r="C7" s="60" t="s">
        <v>33458</v>
      </c>
      <c r="D7" s="120" t="s">
        <v>33459</v>
      </c>
      <c r="E7" s="193">
        <v>1200000</v>
      </c>
      <c r="F7" s="1322" t="s">
        <v>118</v>
      </c>
    </row>
    <row r="8" spans="1:6" s="1604" customFormat="1" ht="31.5">
      <c r="A8" s="70">
        <v>3</v>
      </c>
      <c r="B8" s="107" t="s">
        <v>7</v>
      </c>
      <c r="C8" s="107" t="s">
        <v>33460</v>
      </c>
      <c r="D8" s="107" t="s">
        <v>794</v>
      </c>
      <c r="E8" s="193">
        <v>123264</v>
      </c>
      <c r="F8" s="1322" t="s">
        <v>118</v>
      </c>
    </row>
    <row r="9" spans="1:6" s="1604" customFormat="1" ht="31.5">
      <c r="A9" s="70">
        <v>4</v>
      </c>
      <c r="B9" s="107" t="s">
        <v>10</v>
      </c>
      <c r="C9" s="107" t="s">
        <v>33461</v>
      </c>
      <c r="D9" s="107" t="s">
        <v>580</v>
      </c>
      <c r="E9" s="193">
        <v>40800</v>
      </c>
      <c r="F9" s="1322" t="s">
        <v>118</v>
      </c>
    </row>
    <row r="10" spans="1:6" s="1604" customFormat="1" ht="47.25">
      <c r="A10" s="70">
        <v>5</v>
      </c>
      <c r="B10" s="107" t="s">
        <v>12</v>
      </c>
      <c r="C10" s="107" t="s">
        <v>33462</v>
      </c>
      <c r="D10" s="107" t="s">
        <v>1914</v>
      </c>
      <c r="E10" s="193">
        <v>2465388.4300000002</v>
      </c>
      <c r="F10" s="59" t="s">
        <v>118</v>
      </c>
    </row>
    <row r="11" spans="1:6" s="1604" customFormat="1" ht="15.75">
      <c r="A11" s="70"/>
      <c r="B11" s="2145" t="s">
        <v>16510</v>
      </c>
      <c r="C11" s="2179"/>
      <c r="D11" s="2146"/>
      <c r="E11" s="4"/>
      <c r="F11" s="59"/>
    </row>
    <row r="12" spans="1:6" s="1604" customFormat="1" ht="78.75" customHeight="1">
      <c r="A12" s="70">
        <v>6</v>
      </c>
      <c r="B12" s="115" t="s">
        <v>5822</v>
      </c>
      <c r="C12" s="115" t="s">
        <v>33463</v>
      </c>
      <c r="D12" s="115" t="s">
        <v>15375</v>
      </c>
      <c r="E12" s="193">
        <v>604310.34</v>
      </c>
      <c r="F12" s="59" t="s">
        <v>118</v>
      </c>
    </row>
    <row r="13" spans="1:6" s="1604" customFormat="1" ht="63">
      <c r="A13" s="70">
        <v>7</v>
      </c>
      <c r="B13" s="107" t="s">
        <v>12</v>
      </c>
      <c r="C13" s="107" t="s">
        <v>33464</v>
      </c>
      <c r="D13" s="107" t="s">
        <v>33465</v>
      </c>
      <c r="E13" s="193">
        <v>1666915.66</v>
      </c>
      <c r="F13" s="1322" t="s">
        <v>118</v>
      </c>
    </row>
    <row r="14" spans="1:6" s="1604" customFormat="1" ht="63">
      <c r="A14" s="70">
        <v>8</v>
      </c>
      <c r="B14" s="107" t="s">
        <v>360</v>
      </c>
      <c r="C14" s="107" t="s">
        <v>33466</v>
      </c>
      <c r="D14" s="107" t="s">
        <v>10798</v>
      </c>
      <c r="E14" s="193">
        <v>1000000</v>
      </c>
      <c r="F14" s="221" t="s">
        <v>118</v>
      </c>
    </row>
    <row r="15" spans="1:6" s="1604" customFormat="1" ht="15.75">
      <c r="A15" s="70"/>
      <c r="B15" s="2239" t="s">
        <v>207</v>
      </c>
      <c r="C15" s="2239"/>
      <c r="D15" s="2239"/>
      <c r="E15" s="374"/>
      <c r="F15" s="1322"/>
    </row>
    <row r="16" spans="1:6" s="1604" customFormat="1" ht="63.75" customHeight="1">
      <c r="A16" s="70">
        <v>9</v>
      </c>
      <c r="B16" s="107" t="s">
        <v>6442</v>
      </c>
      <c r="C16" s="107" t="s">
        <v>33467</v>
      </c>
      <c r="D16" s="107" t="s">
        <v>33468</v>
      </c>
      <c r="E16" s="106">
        <v>5738993.4500000002</v>
      </c>
      <c r="F16" s="1322" t="s">
        <v>118</v>
      </c>
    </row>
    <row r="17" spans="1:11" s="1604" customFormat="1" ht="15.75">
      <c r="A17" s="70"/>
      <c r="B17" s="114" t="s">
        <v>145</v>
      </c>
      <c r="C17" s="114"/>
      <c r="D17" s="114"/>
      <c r="E17" s="4"/>
      <c r="F17" s="221"/>
    </row>
    <row r="18" spans="1:11" s="1604" customFormat="1" ht="49.5" customHeight="1">
      <c r="A18" s="70">
        <v>10</v>
      </c>
      <c r="B18" s="107" t="s">
        <v>39</v>
      </c>
      <c r="C18" s="107" t="s">
        <v>33469</v>
      </c>
      <c r="D18" s="107" t="s">
        <v>2695</v>
      </c>
      <c r="E18" s="374">
        <v>12000000</v>
      </c>
      <c r="F18" s="1322" t="s">
        <v>118</v>
      </c>
      <c r="K18" s="1046">
        <f>E18+E19+E20</f>
        <v>33446747.990000002</v>
      </c>
    </row>
    <row r="19" spans="1:11" s="1604" customFormat="1" ht="64.5" customHeight="1">
      <c r="A19" s="70">
        <v>11</v>
      </c>
      <c r="B19" s="107" t="s">
        <v>596</v>
      </c>
      <c r="C19" s="107" t="s">
        <v>33470</v>
      </c>
      <c r="D19" s="107" t="s">
        <v>33471</v>
      </c>
      <c r="E19" s="374">
        <v>20526423.390000001</v>
      </c>
      <c r="F19" s="1322" t="s">
        <v>118</v>
      </c>
      <c r="K19" s="1046">
        <f>K18-38164306.43</f>
        <v>-4717558.4399999976</v>
      </c>
    </row>
    <row r="20" spans="1:11" ht="47.25">
      <c r="A20" s="70">
        <v>12</v>
      </c>
      <c r="B20" s="107" t="s">
        <v>33472</v>
      </c>
      <c r="C20" s="60" t="s">
        <v>33473</v>
      </c>
      <c r="D20" s="107" t="s">
        <v>33474</v>
      </c>
      <c r="E20" s="374">
        <v>920324.6</v>
      </c>
      <c r="F20" s="1322" t="s">
        <v>118</v>
      </c>
    </row>
    <row r="21" spans="1:11" ht="15.75">
      <c r="A21" s="134"/>
      <c r="B21" s="114" t="s">
        <v>15</v>
      </c>
      <c r="C21" s="134"/>
      <c r="D21" s="134"/>
      <c r="E21" s="1361">
        <f>SUM(E6:E20)</f>
        <v>48999419.869999997</v>
      </c>
      <c r="F21" s="134"/>
    </row>
    <row r="22" spans="1:11" s="822" customFormat="1" ht="96.75" customHeight="1">
      <c r="A22" s="2143" t="s">
        <v>26429</v>
      </c>
      <c r="B22" s="2143"/>
      <c r="C22" s="2143"/>
      <c r="D22" s="2143" t="s">
        <v>1392</v>
      </c>
      <c r="E22" s="2143"/>
      <c r="F22" s="2143"/>
    </row>
    <row r="28" spans="1:11" ht="15.75">
      <c r="A28" s="2273" t="s">
        <v>11134</v>
      </c>
      <c r="B28" s="2273"/>
      <c r="C28" s="2273"/>
      <c r="D28" s="2273"/>
      <c r="E28" s="2273"/>
      <c r="F28" s="2273"/>
    </row>
    <row r="29" spans="1:11" ht="15.75">
      <c r="A29" s="2273" t="s">
        <v>33456</v>
      </c>
      <c r="B29" s="2273"/>
      <c r="C29" s="2273"/>
      <c r="D29" s="2273"/>
      <c r="E29" s="2273"/>
      <c r="F29" s="2273"/>
    </row>
    <row r="30" spans="1:11" ht="15.75">
      <c r="A30" s="2273" t="s">
        <v>6436</v>
      </c>
      <c r="B30" s="2273"/>
      <c r="C30" s="2273"/>
      <c r="D30" s="2273"/>
      <c r="E30" s="2273"/>
      <c r="F30" s="2273"/>
    </row>
    <row r="31" spans="1:11" ht="31.5">
      <c r="A31" s="100" t="s">
        <v>134</v>
      </c>
      <c r="B31" s="100" t="s">
        <v>135</v>
      </c>
      <c r="C31" s="100" t="s">
        <v>0</v>
      </c>
      <c r="D31" s="100" t="s">
        <v>136</v>
      </c>
      <c r="E31" s="295" t="s">
        <v>11136</v>
      </c>
      <c r="F31" s="3" t="s">
        <v>1646</v>
      </c>
    </row>
    <row r="32" spans="1:11" ht="15.75">
      <c r="A32" s="60"/>
      <c r="B32" s="114" t="s">
        <v>555</v>
      </c>
      <c r="C32" s="60"/>
      <c r="D32" s="60"/>
      <c r="E32" s="131"/>
      <c r="F32" s="60"/>
    </row>
    <row r="33" spans="1:6" ht="68.25" customHeight="1">
      <c r="A33" s="60">
        <v>1</v>
      </c>
      <c r="B33" s="107" t="s">
        <v>33475</v>
      </c>
      <c r="C33" s="107" t="s">
        <v>33476</v>
      </c>
      <c r="D33" s="107" t="s">
        <v>33477</v>
      </c>
      <c r="E33" s="133">
        <v>2180817.5099999998</v>
      </c>
      <c r="F33" s="60" t="s">
        <v>272</v>
      </c>
    </row>
    <row r="34" spans="1:6" ht="15.75">
      <c r="A34" s="60"/>
      <c r="B34" s="114" t="s">
        <v>662</v>
      </c>
      <c r="C34" s="107"/>
      <c r="D34" s="107"/>
      <c r="E34" s="133"/>
      <c r="F34" s="60"/>
    </row>
    <row r="35" spans="1:6" ht="47.25">
      <c r="A35" s="60">
        <v>2</v>
      </c>
      <c r="B35" s="107" t="s">
        <v>33478</v>
      </c>
      <c r="C35" s="107" t="s">
        <v>36601</v>
      </c>
      <c r="D35" s="107" t="s">
        <v>36600</v>
      </c>
      <c r="E35" s="133">
        <v>1500000</v>
      </c>
      <c r="F35" s="60" t="s">
        <v>272</v>
      </c>
    </row>
    <row r="36" spans="1:6" ht="31.5">
      <c r="A36" s="60">
        <v>3</v>
      </c>
      <c r="B36" s="107" t="s">
        <v>33479</v>
      </c>
      <c r="C36" s="107" t="s">
        <v>36602</v>
      </c>
      <c r="D36" s="107" t="s">
        <v>33480</v>
      </c>
      <c r="E36" s="133">
        <v>1500000</v>
      </c>
      <c r="F36" s="60" t="s">
        <v>272</v>
      </c>
    </row>
    <row r="37" spans="1:6" ht="47.25">
      <c r="A37" s="60">
        <v>4</v>
      </c>
      <c r="B37" s="107" t="s">
        <v>33481</v>
      </c>
      <c r="C37" s="107" t="s">
        <v>36603</v>
      </c>
      <c r="D37" s="107" t="s">
        <v>33482</v>
      </c>
      <c r="E37" s="1606">
        <v>450000</v>
      </c>
      <c r="F37" s="107" t="s">
        <v>4</v>
      </c>
    </row>
    <row r="38" spans="1:6" ht="15.75">
      <c r="A38" s="60"/>
      <c r="B38" s="2152" t="s">
        <v>810</v>
      </c>
      <c r="C38" s="2153"/>
      <c r="D38" s="107"/>
      <c r="E38" s="1606"/>
      <c r="F38" s="60"/>
    </row>
    <row r="39" spans="1:6" ht="47.25">
      <c r="A39" s="60">
        <v>5</v>
      </c>
      <c r="B39" s="107" t="s">
        <v>33483</v>
      </c>
      <c r="C39" s="107" t="s">
        <v>33484</v>
      </c>
      <c r="D39" s="107" t="s">
        <v>33485</v>
      </c>
      <c r="E39" s="1606">
        <v>500000</v>
      </c>
      <c r="F39" s="107" t="s">
        <v>4</v>
      </c>
    </row>
    <row r="40" spans="1:6" ht="31.5">
      <c r="A40" s="60">
        <v>6</v>
      </c>
      <c r="B40" s="107" t="s">
        <v>33486</v>
      </c>
      <c r="C40" s="107" t="s">
        <v>33487</v>
      </c>
      <c r="D40" s="107" t="s">
        <v>33488</v>
      </c>
      <c r="E40" s="1606">
        <v>500000</v>
      </c>
      <c r="F40" s="107" t="s">
        <v>4</v>
      </c>
    </row>
    <row r="41" spans="1:6" ht="47.25">
      <c r="A41" s="60">
        <v>7</v>
      </c>
      <c r="B41" s="107" t="s">
        <v>33489</v>
      </c>
      <c r="C41" s="107" t="s">
        <v>33490</v>
      </c>
      <c r="D41" s="107" t="s">
        <v>33488</v>
      </c>
      <c r="E41" s="1606">
        <v>500000</v>
      </c>
      <c r="F41" s="107" t="s">
        <v>466</v>
      </c>
    </row>
    <row r="42" spans="1:6" ht="31.5">
      <c r="A42" s="60">
        <v>8</v>
      </c>
      <c r="B42" s="107" t="s">
        <v>33491</v>
      </c>
      <c r="C42" s="107" t="s">
        <v>33492</v>
      </c>
      <c r="D42" s="107" t="s">
        <v>33493</v>
      </c>
      <c r="E42" s="1606">
        <v>500000</v>
      </c>
      <c r="F42" s="107" t="s">
        <v>4</v>
      </c>
    </row>
    <row r="43" spans="1:6" ht="63">
      <c r="A43" s="60">
        <v>9</v>
      </c>
      <c r="B43" s="107" t="s">
        <v>33494</v>
      </c>
      <c r="C43" s="107" t="s">
        <v>33495</v>
      </c>
      <c r="D43" s="107" t="s">
        <v>33485</v>
      </c>
      <c r="E43" s="1606">
        <v>500000</v>
      </c>
      <c r="F43" s="107" t="s">
        <v>4</v>
      </c>
    </row>
    <row r="44" spans="1:6" ht="63">
      <c r="A44" s="60">
        <v>10</v>
      </c>
      <c r="B44" s="107" t="s">
        <v>33496</v>
      </c>
      <c r="C44" s="107" t="s">
        <v>33497</v>
      </c>
      <c r="D44" s="107" t="s">
        <v>33485</v>
      </c>
      <c r="E44" s="1606">
        <v>500000</v>
      </c>
      <c r="F44" s="107" t="s">
        <v>4</v>
      </c>
    </row>
    <row r="45" spans="1:6" ht="47.25">
      <c r="A45" s="60">
        <v>11</v>
      </c>
      <c r="B45" s="107" t="s">
        <v>33498</v>
      </c>
      <c r="C45" s="107" t="s">
        <v>33499</v>
      </c>
      <c r="D45" s="107" t="s">
        <v>33485</v>
      </c>
      <c r="E45" s="1606">
        <v>500000</v>
      </c>
      <c r="F45" s="107" t="s">
        <v>4</v>
      </c>
    </row>
    <row r="46" spans="1:6" ht="47.25">
      <c r="A46" s="60">
        <v>12</v>
      </c>
      <c r="B46" s="107" t="s">
        <v>33500</v>
      </c>
      <c r="C46" s="107" t="s">
        <v>33501</v>
      </c>
      <c r="D46" s="107" t="s">
        <v>33488</v>
      </c>
      <c r="E46" s="1606">
        <v>500000</v>
      </c>
      <c r="F46" s="107" t="s">
        <v>4</v>
      </c>
    </row>
    <row r="47" spans="1:6" ht="47.25">
      <c r="A47" s="60">
        <v>13</v>
      </c>
      <c r="B47" s="107" t="s">
        <v>33502</v>
      </c>
      <c r="C47" s="107" t="s">
        <v>33503</v>
      </c>
      <c r="D47" s="107" t="s">
        <v>33485</v>
      </c>
      <c r="E47" s="1606">
        <v>500000</v>
      </c>
      <c r="F47" s="107" t="s">
        <v>4</v>
      </c>
    </row>
    <row r="48" spans="1:6" ht="47.25">
      <c r="A48" s="60">
        <v>14</v>
      </c>
      <c r="B48" s="107" t="s">
        <v>33504</v>
      </c>
      <c r="C48" s="107" t="s">
        <v>33505</v>
      </c>
      <c r="D48" s="107" t="s">
        <v>33506</v>
      </c>
      <c r="E48" s="1606">
        <v>500000</v>
      </c>
      <c r="F48" s="107" t="s">
        <v>1359</v>
      </c>
    </row>
    <row r="49" spans="1:6" ht="47.25">
      <c r="A49" s="60">
        <v>15</v>
      </c>
      <c r="B49" s="107" t="s">
        <v>31270</v>
      </c>
      <c r="C49" s="107" t="s">
        <v>33507</v>
      </c>
      <c r="D49" s="107" t="s">
        <v>33508</v>
      </c>
      <c r="E49" s="1606">
        <v>500000</v>
      </c>
      <c r="F49" s="107" t="s">
        <v>1359</v>
      </c>
    </row>
    <row r="50" spans="1:6" ht="47.25">
      <c r="A50" s="60">
        <v>16</v>
      </c>
      <c r="B50" s="107" t="s">
        <v>33509</v>
      </c>
      <c r="C50" s="107" t="s">
        <v>33510</v>
      </c>
      <c r="D50" s="107" t="s">
        <v>7213</v>
      </c>
      <c r="E50" s="1606">
        <v>500000</v>
      </c>
      <c r="F50" s="107" t="s">
        <v>4</v>
      </c>
    </row>
    <row r="51" spans="1:6" ht="47.25">
      <c r="A51" s="60">
        <v>17</v>
      </c>
      <c r="B51" s="107" t="s">
        <v>33511</v>
      </c>
      <c r="C51" s="107" t="s">
        <v>33512</v>
      </c>
      <c r="D51" s="107" t="s">
        <v>33513</v>
      </c>
      <c r="E51" s="1606">
        <v>500000</v>
      </c>
      <c r="F51" s="107" t="s">
        <v>4</v>
      </c>
    </row>
    <row r="52" spans="1:6" ht="47.25">
      <c r="A52" s="60">
        <v>18</v>
      </c>
      <c r="B52" s="107" t="s">
        <v>33514</v>
      </c>
      <c r="C52" s="107" t="s">
        <v>33515</v>
      </c>
      <c r="D52" s="107" t="s">
        <v>7213</v>
      </c>
      <c r="E52" s="1606">
        <v>800000</v>
      </c>
      <c r="F52" s="107" t="s">
        <v>4</v>
      </c>
    </row>
    <row r="53" spans="1:6" ht="47.25">
      <c r="A53" s="60">
        <v>19</v>
      </c>
      <c r="B53" s="107" t="s">
        <v>33516</v>
      </c>
      <c r="C53" s="107" t="s">
        <v>33515</v>
      </c>
      <c r="D53" s="107" t="s">
        <v>7213</v>
      </c>
      <c r="E53" s="1606">
        <v>500000</v>
      </c>
      <c r="F53" s="107" t="s">
        <v>4</v>
      </c>
    </row>
    <row r="54" spans="1:6" ht="31.5">
      <c r="A54" s="60">
        <v>20</v>
      </c>
      <c r="B54" s="107" t="s">
        <v>33517</v>
      </c>
      <c r="C54" s="107" t="s">
        <v>33515</v>
      </c>
      <c r="D54" s="107" t="s">
        <v>7213</v>
      </c>
      <c r="E54" s="1606">
        <v>500000</v>
      </c>
      <c r="F54" s="107" t="s">
        <v>33518</v>
      </c>
    </row>
    <row r="55" spans="1:6" ht="47.25">
      <c r="A55" s="60">
        <v>21</v>
      </c>
      <c r="B55" s="107" t="s">
        <v>33519</v>
      </c>
      <c r="C55" s="107" t="s">
        <v>33520</v>
      </c>
      <c r="D55" s="107" t="s">
        <v>7213</v>
      </c>
      <c r="E55" s="1606">
        <v>500000</v>
      </c>
      <c r="F55" s="107" t="s">
        <v>4</v>
      </c>
    </row>
    <row r="56" spans="1:6" ht="47.25">
      <c r="A56" s="60">
        <v>22</v>
      </c>
      <c r="B56" s="107" t="s">
        <v>33521</v>
      </c>
      <c r="C56" s="107" t="s">
        <v>33522</v>
      </c>
      <c r="D56" s="107" t="s">
        <v>33488</v>
      </c>
      <c r="E56" s="1606">
        <v>500000</v>
      </c>
      <c r="F56" s="107" t="s">
        <v>4</v>
      </c>
    </row>
    <row r="57" spans="1:6" ht="47.25">
      <c r="A57" s="60">
        <v>23</v>
      </c>
      <c r="B57" s="107" t="s">
        <v>33523</v>
      </c>
      <c r="C57" s="107" t="s">
        <v>33524</v>
      </c>
      <c r="D57" s="107" t="s">
        <v>33488</v>
      </c>
      <c r="E57" s="1606">
        <v>500000</v>
      </c>
      <c r="F57" s="107" t="s">
        <v>4</v>
      </c>
    </row>
    <row r="58" spans="1:6" ht="47.25">
      <c r="A58" s="60">
        <v>24</v>
      </c>
      <c r="B58" s="107" t="s">
        <v>33525</v>
      </c>
      <c r="C58" s="107" t="s">
        <v>33526</v>
      </c>
      <c r="D58" s="107" t="s">
        <v>7213</v>
      </c>
      <c r="E58" s="1606">
        <v>500000</v>
      </c>
      <c r="F58" s="107" t="s">
        <v>4</v>
      </c>
    </row>
    <row r="59" spans="1:6" ht="47.25">
      <c r="A59" s="60">
        <v>25</v>
      </c>
      <c r="B59" s="107" t="s">
        <v>33527</v>
      </c>
      <c r="C59" s="107" t="s">
        <v>33528</v>
      </c>
      <c r="D59" s="107" t="s">
        <v>33488</v>
      </c>
      <c r="E59" s="1606">
        <v>600000</v>
      </c>
      <c r="F59" s="107" t="s">
        <v>4</v>
      </c>
    </row>
    <row r="60" spans="1:6" ht="47.25">
      <c r="A60" s="60">
        <v>26</v>
      </c>
      <c r="B60" s="107" t="s">
        <v>33529</v>
      </c>
      <c r="C60" s="107" t="s">
        <v>33530</v>
      </c>
      <c r="D60" s="107" t="s">
        <v>33488</v>
      </c>
      <c r="E60" s="1606">
        <v>500000</v>
      </c>
      <c r="F60" s="107" t="s">
        <v>4</v>
      </c>
    </row>
    <row r="61" spans="1:6" ht="47.25">
      <c r="A61" s="60">
        <v>27</v>
      </c>
      <c r="B61" s="107" t="s">
        <v>33531</v>
      </c>
      <c r="C61" s="107" t="s">
        <v>33532</v>
      </c>
      <c r="D61" s="107" t="s">
        <v>33488</v>
      </c>
      <c r="E61" s="1606">
        <v>500000</v>
      </c>
      <c r="F61" s="107" t="s">
        <v>4</v>
      </c>
    </row>
    <row r="62" spans="1:6" ht="47.25">
      <c r="A62" s="60">
        <v>28</v>
      </c>
      <c r="B62" s="107" t="s">
        <v>33533</v>
      </c>
      <c r="C62" s="107" t="s">
        <v>33534</v>
      </c>
      <c r="D62" s="107" t="s">
        <v>7213</v>
      </c>
      <c r="E62" s="1606">
        <v>500000</v>
      </c>
      <c r="F62" s="107" t="s">
        <v>4</v>
      </c>
    </row>
    <row r="63" spans="1:6" ht="63">
      <c r="A63" s="60">
        <v>29</v>
      </c>
      <c r="B63" s="107" t="s">
        <v>33535</v>
      </c>
      <c r="C63" s="107" t="s">
        <v>33536</v>
      </c>
      <c r="D63" s="107" t="s">
        <v>7213</v>
      </c>
      <c r="E63" s="1606">
        <v>500000</v>
      </c>
      <c r="F63" s="107" t="s">
        <v>4</v>
      </c>
    </row>
    <row r="64" spans="1:6" ht="47.25">
      <c r="A64" s="60">
        <v>30</v>
      </c>
      <c r="B64" s="107" t="s">
        <v>33537</v>
      </c>
      <c r="C64" s="107" t="s">
        <v>33538</v>
      </c>
      <c r="D64" s="107" t="s">
        <v>7213</v>
      </c>
      <c r="E64" s="1606">
        <v>500000</v>
      </c>
      <c r="F64" s="107" t="s">
        <v>4</v>
      </c>
    </row>
    <row r="65" spans="1:6" ht="47.25">
      <c r="A65" s="60">
        <v>31</v>
      </c>
      <c r="B65" s="107" t="s">
        <v>33539</v>
      </c>
      <c r="C65" s="107" t="s">
        <v>33540</v>
      </c>
      <c r="D65" s="107" t="s">
        <v>33488</v>
      </c>
      <c r="E65" s="1606">
        <v>500000</v>
      </c>
      <c r="F65" s="107" t="s">
        <v>1810</v>
      </c>
    </row>
    <row r="66" spans="1:6" ht="47.25">
      <c r="A66" s="60">
        <v>32</v>
      </c>
      <c r="B66" s="107" t="s">
        <v>33541</v>
      </c>
      <c r="C66" s="107" t="s">
        <v>33542</v>
      </c>
      <c r="D66" s="107" t="s">
        <v>33488</v>
      </c>
      <c r="E66" s="1606">
        <v>500000</v>
      </c>
      <c r="F66" s="107" t="s">
        <v>4</v>
      </c>
    </row>
    <row r="67" spans="1:6" ht="47.25">
      <c r="A67" s="60">
        <v>33</v>
      </c>
      <c r="B67" s="107" t="s">
        <v>33543</v>
      </c>
      <c r="C67" s="107" t="s">
        <v>33544</v>
      </c>
      <c r="D67" s="107" t="s">
        <v>33647</v>
      </c>
      <c r="E67" s="1606">
        <v>1000000</v>
      </c>
      <c r="F67" s="107" t="s">
        <v>1810</v>
      </c>
    </row>
    <row r="68" spans="1:6" ht="47.25">
      <c r="A68" s="60">
        <v>34</v>
      </c>
      <c r="B68" s="107" t="s">
        <v>33545</v>
      </c>
      <c r="C68" s="107" t="s">
        <v>33546</v>
      </c>
      <c r="D68" s="107" t="s">
        <v>33648</v>
      </c>
      <c r="E68" s="1606">
        <v>500000</v>
      </c>
      <c r="F68" s="107" t="s">
        <v>4</v>
      </c>
    </row>
    <row r="69" spans="1:6" ht="47.25">
      <c r="A69" s="60">
        <v>35</v>
      </c>
      <c r="B69" s="107" t="s">
        <v>11961</v>
      </c>
      <c r="C69" s="107" t="s">
        <v>33547</v>
      </c>
      <c r="D69" s="107" t="s">
        <v>33488</v>
      </c>
      <c r="E69" s="1606">
        <v>500000</v>
      </c>
      <c r="F69" s="107" t="s">
        <v>1810</v>
      </c>
    </row>
    <row r="70" spans="1:6" ht="47.25">
      <c r="A70" s="60">
        <v>36</v>
      </c>
      <c r="B70" s="107" t="s">
        <v>33548</v>
      </c>
      <c r="C70" s="107" t="s">
        <v>33549</v>
      </c>
      <c r="D70" s="107" t="s">
        <v>33488</v>
      </c>
      <c r="E70" s="1606">
        <v>500000</v>
      </c>
      <c r="F70" s="107" t="s">
        <v>1810</v>
      </c>
    </row>
    <row r="71" spans="1:6" ht="47.25">
      <c r="A71" s="60">
        <v>37</v>
      </c>
      <c r="B71" s="107" t="s">
        <v>33550</v>
      </c>
      <c r="C71" s="107" t="s">
        <v>33551</v>
      </c>
      <c r="D71" s="107" t="s">
        <v>33488</v>
      </c>
      <c r="E71" s="1606">
        <v>500000</v>
      </c>
      <c r="F71" s="107" t="s">
        <v>1810</v>
      </c>
    </row>
    <row r="72" spans="1:6" ht="47.25">
      <c r="A72" s="60">
        <v>38</v>
      </c>
      <c r="B72" s="107" t="s">
        <v>33552</v>
      </c>
      <c r="C72" s="107" t="s">
        <v>33553</v>
      </c>
      <c r="D72" s="107" t="s">
        <v>7213</v>
      </c>
      <c r="E72" s="1606">
        <v>700000</v>
      </c>
      <c r="F72" s="107" t="s">
        <v>4</v>
      </c>
    </row>
    <row r="73" spans="1:6" ht="47.25">
      <c r="A73" s="60">
        <v>39</v>
      </c>
      <c r="B73" s="107" t="s">
        <v>33554</v>
      </c>
      <c r="C73" s="107" t="s">
        <v>33555</v>
      </c>
      <c r="D73" s="107" t="s">
        <v>33488</v>
      </c>
      <c r="E73" s="1606">
        <v>500000</v>
      </c>
      <c r="F73" s="107" t="s">
        <v>1810</v>
      </c>
    </row>
    <row r="74" spans="1:6" ht="47.25">
      <c r="A74" s="60">
        <v>40</v>
      </c>
      <c r="B74" s="107" t="s">
        <v>33556</v>
      </c>
      <c r="C74" s="107" t="s">
        <v>33557</v>
      </c>
      <c r="D74" s="107" t="s">
        <v>7213</v>
      </c>
      <c r="E74" s="1606">
        <v>500000</v>
      </c>
      <c r="F74" s="107" t="s">
        <v>4</v>
      </c>
    </row>
    <row r="75" spans="1:6" ht="47.25">
      <c r="A75" s="60">
        <v>41</v>
      </c>
      <c r="B75" s="107" t="s">
        <v>33558</v>
      </c>
      <c r="C75" s="107" t="s">
        <v>33559</v>
      </c>
      <c r="D75" s="107" t="s">
        <v>7213</v>
      </c>
      <c r="E75" s="1606">
        <v>500000</v>
      </c>
      <c r="F75" s="107" t="s">
        <v>4</v>
      </c>
    </row>
    <row r="76" spans="1:6" ht="63">
      <c r="A76" s="60">
        <v>42</v>
      </c>
      <c r="B76" s="107" t="s">
        <v>33560</v>
      </c>
      <c r="C76" s="107" t="s">
        <v>33561</v>
      </c>
      <c r="D76" s="107" t="s">
        <v>7213</v>
      </c>
      <c r="E76" s="1606">
        <v>500000</v>
      </c>
      <c r="F76" s="107" t="s">
        <v>4</v>
      </c>
    </row>
    <row r="77" spans="1:6" ht="47.25">
      <c r="A77" s="60">
        <v>43</v>
      </c>
      <c r="B77" s="107" t="s">
        <v>33562</v>
      </c>
      <c r="C77" s="107" t="s">
        <v>33563</v>
      </c>
      <c r="D77" s="107" t="s">
        <v>33488</v>
      </c>
      <c r="E77" s="1606">
        <v>500000</v>
      </c>
      <c r="F77" s="107" t="s">
        <v>1810</v>
      </c>
    </row>
    <row r="78" spans="1:6" ht="47.25">
      <c r="A78" s="60">
        <v>44</v>
      </c>
      <c r="B78" s="107" t="s">
        <v>33564</v>
      </c>
      <c r="C78" s="107" t="s">
        <v>33565</v>
      </c>
      <c r="D78" s="107" t="s">
        <v>33488</v>
      </c>
      <c r="E78" s="1606">
        <v>500000</v>
      </c>
      <c r="F78" s="107" t="s">
        <v>1810</v>
      </c>
    </row>
    <row r="79" spans="1:6" ht="63">
      <c r="A79" s="60">
        <v>45</v>
      </c>
      <c r="B79" s="107" t="s">
        <v>33566</v>
      </c>
      <c r="C79" s="107" t="s">
        <v>33567</v>
      </c>
      <c r="D79" s="107" t="s">
        <v>2746</v>
      </c>
      <c r="E79" s="1606">
        <v>500000</v>
      </c>
      <c r="F79" s="107" t="s">
        <v>4</v>
      </c>
    </row>
    <row r="80" spans="1:6" ht="78.75">
      <c r="A80" s="60">
        <v>46</v>
      </c>
      <c r="B80" s="107" t="s">
        <v>33568</v>
      </c>
      <c r="C80" s="107" t="s">
        <v>33569</v>
      </c>
      <c r="D80" s="107" t="s">
        <v>7213</v>
      </c>
      <c r="E80" s="1606">
        <v>500000</v>
      </c>
      <c r="F80" s="107" t="s">
        <v>4</v>
      </c>
    </row>
    <row r="81" spans="1:6" ht="63">
      <c r="A81" s="60">
        <v>47</v>
      </c>
      <c r="B81" s="107" t="s">
        <v>33570</v>
      </c>
      <c r="C81" s="107" t="s">
        <v>33571</v>
      </c>
      <c r="D81" s="107" t="s">
        <v>33488</v>
      </c>
      <c r="E81" s="1606">
        <v>500000</v>
      </c>
      <c r="F81" s="107" t="s">
        <v>1810</v>
      </c>
    </row>
    <row r="82" spans="1:6" ht="47.25">
      <c r="A82" s="60">
        <v>48</v>
      </c>
      <c r="B82" s="107" t="s">
        <v>33572</v>
      </c>
      <c r="C82" s="107" t="s">
        <v>33573</v>
      </c>
      <c r="D82" s="107" t="s">
        <v>7213</v>
      </c>
      <c r="E82" s="1606">
        <v>600000</v>
      </c>
      <c r="F82" s="107" t="s">
        <v>4</v>
      </c>
    </row>
    <row r="83" spans="1:6" ht="47.25">
      <c r="A83" s="60">
        <v>49</v>
      </c>
      <c r="B83" s="107" t="s">
        <v>33574</v>
      </c>
      <c r="C83" s="107" t="s">
        <v>33575</v>
      </c>
      <c r="D83" s="107" t="s">
        <v>7213</v>
      </c>
      <c r="E83" s="1606">
        <v>500000</v>
      </c>
      <c r="F83" s="107" t="s">
        <v>4</v>
      </c>
    </row>
    <row r="84" spans="1:6" ht="47.25">
      <c r="A84" s="60">
        <v>50</v>
      </c>
      <c r="B84" s="107" t="s">
        <v>33576</v>
      </c>
      <c r="C84" s="107" t="s">
        <v>33577</v>
      </c>
      <c r="D84" s="107" t="s">
        <v>7213</v>
      </c>
      <c r="E84" s="1606">
        <v>600000</v>
      </c>
      <c r="F84" s="107" t="s">
        <v>4</v>
      </c>
    </row>
    <row r="85" spans="1:6" ht="47.25">
      <c r="A85" s="60">
        <v>51</v>
      </c>
      <c r="B85" s="107" t="s">
        <v>33578</v>
      </c>
      <c r="C85" s="107" t="s">
        <v>33579</v>
      </c>
      <c r="D85" s="107" t="s">
        <v>33488</v>
      </c>
      <c r="E85" s="1606">
        <v>500000</v>
      </c>
      <c r="F85" s="107" t="s">
        <v>1810</v>
      </c>
    </row>
    <row r="86" spans="1:6" ht="47.25">
      <c r="A86" s="60">
        <v>52</v>
      </c>
      <c r="B86" s="107" t="s">
        <v>33580</v>
      </c>
      <c r="C86" s="107" t="s">
        <v>33581</v>
      </c>
      <c r="D86" s="107" t="s">
        <v>7213</v>
      </c>
      <c r="E86" s="1606">
        <v>500000</v>
      </c>
      <c r="F86" s="107" t="s">
        <v>4</v>
      </c>
    </row>
    <row r="87" spans="1:6" ht="47.25">
      <c r="A87" s="60">
        <v>53</v>
      </c>
      <c r="B87" s="107" t="s">
        <v>33582</v>
      </c>
      <c r="C87" s="107" t="s">
        <v>33583</v>
      </c>
      <c r="D87" s="107" t="s">
        <v>33488</v>
      </c>
      <c r="E87" s="1606">
        <v>500000</v>
      </c>
      <c r="F87" s="107" t="s">
        <v>1810</v>
      </c>
    </row>
    <row r="88" spans="1:6" ht="47.25">
      <c r="A88" s="60">
        <v>54</v>
      </c>
      <c r="B88" s="107" t="s">
        <v>33584</v>
      </c>
      <c r="C88" s="107" t="s">
        <v>33585</v>
      </c>
      <c r="D88" s="107" t="s">
        <v>33586</v>
      </c>
      <c r="E88" s="1606">
        <v>500000</v>
      </c>
      <c r="F88" s="107" t="s">
        <v>1810</v>
      </c>
    </row>
    <row r="89" spans="1:6" ht="47.25">
      <c r="A89" s="60">
        <v>55</v>
      </c>
      <c r="B89" s="107" t="s">
        <v>33587</v>
      </c>
      <c r="C89" s="107" t="s">
        <v>33588</v>
      </c>
      <c r="D89" s="107" t="s">
        <v>33488</v>
      </c>
      <c r="E89" s="1606">
        <v>500000</v>
      </c>
      <c r="F89" s="107" t="s">
        <v>1810</v>
      </c>
    </row>
    <row r="90" spans="1:6" ht="47.25">
      <c r="A90" s="60">
        <v>56</v>
      </c>
      <c r="B90" s="107" t="s">
        <v>33589</v>
      </c>
      <c r="C90" s="107" t="s">
        <v>33590</v>
      </c>
      <c r="D90" s="107" t="s">
        <v>33488</v>
      </c>
      <c r="E90" s="1606">
        <v>500000</v>
      </c>
      <c r="F90" s="107" t="s">
        <v>1810</v>
      </c>
    </row>
    <row r="91" spans="1:6" ht="47.25">
      <c r="A91" s="60">
        <v>57</v>
      </c>
      <c r="B91" s="107" t="s">
        <v>22914</v>
      </c>
      <c r="C91" s="107" t="s">
        <v>33591</v>
      </c>
      <c r="D91" s="107" t="s">
        <v>7213</v>
      </c>
      <c r="E91" s="1606">
        <v>500000</v>
      </c>
      <c r="F91" s="107" t="s">
        <v>4</v>
      </c>
    </row>
    <row r="92" spans="1:6" ht="47.25">
      <c r="A92" s="60">
        <v>58</v>
      </c>
      <c r="B92" s="107" t="s">
        <v>33592</v>
      </c>
      <c r="C92" s="107" t="s">
        <v>33593</v>
      </c>
      <c r="D92" s="107" t="s">
        <v>33488</v>
      </c>
      <c r="E92" s="1606">
        <v>500000</v>
      </c>
      <c r="F92" s="107" t="s">
        <v>1810</v>
      </c>
    </row>
    <row r="93" spans="1:6" ht="47.25">
      <c r="A93" s="60">
        <v>59</v>
      </c>
      <c r="B93" s="107" t="s">
        <v>33594</v>
      </c>
      <c r="C93" s="107" t="s">
        <v>33595</v>
      </c>
      <c r="D93" s="107" t="s">
        <v>7213</v>
      </c>
      <c r="E93" s="1606">
        <v>500000</v>
      </c>
      <c r="F93" s="107" t="s">
        <v>4</v>
      </c>
    </row>
    <row r="94" spans="1:6" ht="47.25">
      <c r="A94" s="60">
        <v>60</v>
      </c>
      <c r="B94" s="107" t="s">
        <v>33596</v>
      </c>
      <c r="C94" s="107" t="s">
        <v>33597</v>
      </c>
      <c r="D94" s="107" t="s">
        <v>33488</v>
      </c>
      <c r="E94" s="1606">
        <v>500000</v>
      </c>
      <c r="F94" s="107" t="s">
        <v>1810</v>
      </c>
    </row>
    <row r="95" spans="1:6" ht="31.5">
      <c r="A95" s="60">
        <v>61</v>
      </c>
      <c r="B95" s="107" t="s">
        <v>33598</v>
      </c>
      <c r="C95" s="107" t="s">
        <v>33599</v>
      </c>
      <c r="D95" s="107" t="s">
        <v>7213</v>
      </c>
      <c r="E95" s="1606">
        <v>500000</v>
      </c>
      <c r="F95" s="107" t="s">
        <v>4</v>
      </c>
    </row>
    <row r="96" spans="1:6" ht="63">
      <c r="A96" s="60">
        <v>62</v>
      </c>
      <c r="B96" s="107" t="s">
        <v>33623</v>
      </c>
      <c r="C96" s="107" t="s">
        <v>33624</v>
      </c>
      <c r="D96" s="107" t="s">
        <v>36597</v>
      </c>
      <c r="E96" s="1606">
        <v>500000</v>
      </c>
      <c r="F96" s="107" t="s">
        <v>4</v>
      </c>
    </row>
    <row r="97" spans="1:6" ht="63">
      <c r="A97" s="60">
        <v>63</v>
      </c>
      <c r="B97" s="107" t="s">
        <v>33625</v>
      </c>
      <c r="C97" s="107" t="s">
        <v>33626</v>
      </c>
      <c r="D97" s="107" t="s">
        <v>36597</v>
      </c>
      <c r="E97" s="1606">
        <v>500000</v>
      </c>
      <c r="F97" s="107" t="s">
        <v>4</v>
      </c>
    </row>
    <row r="98" spans="1:6" ht="63">
      <c r="A98" s="60">
        <v>64</v>
      </c>
      <c r="B98" s="107" t="s">
        <v>33627</v>
      </c>
      <c r="C98" s="107" t="s">
        <v>33628</v>
      </c>
      <c r="D98" s="107" t="s">
        <v>36597</v>
      </c>
      <c r="E98" s="1606">
        <v>400000</v>
      </c>
      <c r="F98" s="107" t="s">
        <v>4</v>
      </c>
    </row>
    <row r="99" spans="1:6" ht="63">
      <c r="A99" s="60">
        <v>65</v>
      </c>
      <c r="B99" s="107" t="s">
        <v>33629</v>
      </c>
      <c r="C99" s="107" t="s">
        <v>33630</v>
      </c>
      <c r="D99" s="107" t="s">
        <v>36597</v>
      </c>
      <c r="E99" s="1606">
        <v>400000</v>
      </c>
      <c r="F99" s="107" t="s">
        <v>4</v>
      </c>
    </row>
    <row r="100" spans="1:6" ht="63">
      <c r="A100" s="60">
        <v>66</v>
      </c>
      <c r="B100" s="107" t="s">
        <v>36596</v>
      </c>
      <c r="C100" s="107" t="s">
        <v>33631</v>
      </c>
      <c r="D100" s="107" t="s">
        <v>36597</v>
      </c>
      <c r="E100" s="1606">
        <v>500000</v>
      </c>
      <c r="F100" s="107" t="s">
        <v>4</v>
      </c>
    </row>
    <row r="101" spans="1:6" ht="15.75">
      <c r="A101" s="60"/>
      <c r="B101" s="2152" t="s">
        <v>535</v>
      </c>
      <c r="C101" s="2153"/>
      <c r="D101" s="107"/>
      <c r="E101" s="133"/>
      <c r="F101" s="975"/>
    </row>
    <row r="102" spans="1:6" ht="47.25">
      <c r="A102" s="60">
        <v>67</v>
      </c>
      <c r="B102" s="107" t="s">
        <v>33600</v>
      </c>
      <c r="C102" s="107" t="s">
        <v>33601</v>
      </c>
      <c r="D102" s="107" t="s">
        <v>33602</v>
      </c>
      <c r="E102" s="1606">
        <v>500000</v>
      </c>
      <c r="F102" s="107" t="s">
        <v>1359</v>
      </c>
    </row>
    <row r="103" spans="1:6" ht="47.25">
      <c r="A103" s="60">
        <v>68</v>
      </c>
      <c r="B103" s="107" t="s">
        <v>33603</v>
      </c>
      <c r="C103" s="107" t="s">
        <v>33604</v>
      </c>
      <c r="D103" s="107" t="s">
        <v>33605</v>
      </c>
      <c r="E103" s="1606">
        <v>500000</v>
      </c>
      <c r="F103" s="107" t="s">
        <v>4</v>
      </c>
    </row>
    <row r="104" spans="1:6" ht="63">
      <c r="A104" s="60">
        <v>69</v>
      </c>
      <c r="B104" s="107" t="s">
        <v>33606</v>
      </c>
      <c r="C104" s="107" t="s">
        <v>33607</v>
      </c>
      <c r="D104" s="107" t="s">
        <v>7213</v>
      </c>
      <c r="E104" s="1606">
        <v>500000</v>
      </c>
      <c r="F104" s="107" t="s">
        <v>4</v>
      </c>
    </row>
    <row r="105" spans="1:6" ht="47.25">
      <c r="A105" s="60">
        <v>70</v>
      </c>
      <c r="B105" s="107" t="s">
        <v>33610</v>
      </c>
      <c r="C105" s="107" t="s">
        <v>33611</v>
      </c>
      <c r="D105" s="107" t="s">
        <v>33488</v>
      </c>
      <c r="E105" s="1606">
        <v>500000</v>
      </c>
      <c r="F105" s="107" t="s">
        <v>4</v>
      </c>
    </row>
    <row r="106" spans="1:6" ht="47.25">
      <c r="A106" s="60">
        <v>71</v>
      </c>
      <c r="B106" s="107" t="s">
        <v>33632</v>
      </c>
      <c r="C106" s="107" t="s">
        <v>33633</v>
      </c>
      <c r="D106" s="107" t="s">
        <v>7041</v>
      </c>
      <c r="E106" s="1606">
        <v>2049539.3</v>
      </c>
      <c r="F106" s="107" t="s">
        <v>27021</v>
      </c>
    </row>
    <row r="107" spans="1:6" ht="47.25">
      <c r="A107" s="60">
        <v>72</v>
      </c>
      <c r="B107" s="107" t="s">
        <v>33634</v>
      </c>
      <c r="C107" s="107" t="s">
        <v>33635</v>
      </c>
      <c r="D107" s="107" t="s">
        <v>7041</v>
      </c>
      <c r="E107" s="1606">
        <v>1467259.18</v>
      </c>
      <c r="F107" s="107" t="s">
        <v>27021</v>
      </c>
    </row>
    <row r="108" spans="1:6" ht="63">
      <c r="A108" s="60">
        <v>73</v>
      </c>
      <c r="B108" s="107" t="s">
        <v>33636</v>
      </c>
      <c r="C108" s="107" t="s">
        <v>33637</v>
      </c>
      <c r="D108" s="107" t="s">
        <v>7041</v>
      </c>
      <c r="E108" s="1606">
        <v>3043694.25</v>
      </c>
      <c r="F108" s="107" t="s">
        <v>27021</v>
      </c>
    </row>
    <row r="109" spans="1:6" ht="63">
      <c r="A109" s="60">
        <v>74</v>
      </c>
      <c r="B109" s="107" t="s">
        <v>33638</v>
      </c>
      <c r="C109" s="107" t="s">
        <v>33639</v>
      </c>
      <c r="D109" s="107" t="s">
        <v>7041</v>
      </c>
      <c r="E109" s="1606">
        <v>2746092.33</v>
      </c>
      <c r="F109" s="107" t="s">
        <v>27021</v>
      </c>
    </row>
    <row r="110" spans="1:6" ht="47.25">
      <c r="A110" s="60">
        <v>75</v>
      </c>
      <c r="B110" s="107" t="s">
        <v>33640</v>
      </c>
      <c r="C110" s="107" t="s">
        <v>33641</v>
      </c>
      <c r="D110" s="107" t="s">
        <v>7041</v>
      </c>
      <c r="E110" s="1606">
        <v>2617753.2999999998</v>
      </c>
      <c r="F110" s="107" t="s">
        <v>27021</v>
      </c>
    </row>
    <row r="111" spans="1:6" ht="63">
      <c r="A111" s="60">
        <v>76</v>
      </c>
      <c r="B111" s="107" t="s">
        <v>36598</v>
      </c>
      <c r="C111" s="107" t="s">
        <v>33642</v>
      </c>
      <c r="D111" s="107" t="s">
        <v>7041</v>
      </c>
      <c r="E111" s="1606">
        <v>2705481.9</v>
      </c>
      <c r="F111" s="107" t="s">
        <v>27021</v>
      </c>
    </row>
    <row r="112" spans="1:6" ht="15.75">
      <c r="A112" s="60"/>
      <c r="B112" s="2152" t="s">
        <v>208</v>
      </c>
      <c r="C112" s="2153"/>
      <c r="D112" s="60"/>
      <c r="E112" s="131"/>
      <c r="F112" s="60"/>
    </row>
    <row r="113" spans="1:6" ht="31.5">
      <c r="A113" s="60">
        <v>77</v>
      </c>
      <c r="B113" s="107" t="s">
        <v>1282</v>
      </c>
      <c r="C113" s="107" t="s">
        <v>33612</v>
      </c>
      <c r="D113" s="107" t="s">
        <v>33613</v>
      </c>
      <c r="E113" s="133">
        <v>500000</v>
      </c>
      <c r="F113" s="60" t="s">
        <v>4</v>
      </c>
    </row>
    <row r="114" spans="1:6" ht="47.25">
      <c r="A114" s="60">
        <v>78</v>
      </c>
      <c r="B114" s="147" t="s">
        <v>36509</v>
      </c>
      <c r="C114" s="147" t="s">
        <v>33612</v>
      </c>
      <c r="D114" s="147" t="s">
        <v>36510</v>
      </c>
      <c r="E114" s="744">
        <v>1827586.27</v>
      </c>
      <c r="F114" s="147" t="s">
        <v>27021</v>
      </c>
    </row>
    <row r="115" spans="1:6" ht="15.75">
      <c r="A115" s="60"/>
      <c r="B115" s="2152" t="s">
        <v>1435</v>
      </c>
      <c r="C115" s="2153"/>
      <c r="D115" s="114"/>
      <c r="E115" s="133"/>
      <c r="F115" s="60"/>
    </row>
    <row r="116" spans="1:6" ht="63">
      <c r="A116" s="60">
        <v>79</v>
      </c>
      <c r="B116" s="107" t="s">
        <v>33614</v>
      </c>
      <c r="C116" s="107" t="s">
        <v>33615</v>
      </c>
      <c r="D116" s="107" t="s">
        <v>36594</v>
      </c>
      <c r="E116" s="133">
        <v>436163.5</v>
      </c>
      <c r="F116" s="60" t="s">
        <v>272</v>
      </c>
    </row>
    <row r="117" spans="1:6" ht="63">
      <c r="A117" s="60">
        <v>80</v>
      </c>
      <c r="B117" s="107" t="s">
        <v>33616</v>
      </c>
      <c r="C117" s="107" t="s">
        <v>33617</v>
      </c>
      <c r="D117" s="107" t="s">
        <v>36594</v>
      </c>
      <c r="E117" s="133">
        <v>436163.5</v>
      </c>
      <c r="F117" s="60" t="s">
        <v>272</v>
      </c>
    </row>
    <row r="118" spans="1:6" ht="63">
      <c r="A118" s="60">
        <v>81</v>
      </c>
      <c r="B118" s="107" t="s">
        <v>33618</v>
      </c>
      <c r="C118" s="107" t="s">
        <v>33619</v>
      </c>
      <c r="D118" s="107" t="s">
        <v>36594</v>
      </c>
      <c r="E118" s="133">
        <v>436163.5</v>
      </c>
      <c r="F118" s="60" t="s">
        <v>272</v>
      </c>
    </row>
    <row r="119" spans="1:6" ht="63">
      <c r="A119" s="60">
        <v>82</v>
      </c>
      <c r="B119" s="107" t="s">
        <v>33620</v>
      </c>
      <c r="C119" s="107" t="s">
        <v>33621</v>
      </c>
      <c r="D119" s="107" t="s">
        <v>36594</v>
      </c>
      <c r="E119" s="133">
        <v>436163.5</v>
      </c>
      <c r="F119" s="60" t="s">
        <v>272</v>
      </c>
    </row>
    <row r="120" spans="1:6" ht="63">
      <c r="A120" s="60">
        <v>83</v>
      </c>
      <c r="B120" s="107" t="s">
        <v>36595</v>
      </c>
      <c r="C120" s="107" t="s">
        <v>33622</v>
      </c>
      <c r="D120" s="107" t="s">
        <v>36594</v>
      </c>
      <c r="E120" s="133">
        <v>436163.51</v>
      </c>
      <c r="F120" s="60" t="s">
        <v>272</v>
      </c>
    </row>
    <row r="121" spans="1:6" ht="15.75">
      <c r="A121" s="60"/>
      <c r="B121" s="107"/>
      <c r="C121" s="60"/>
      <c r="D121" s="114" t="s">
        <v>15</v>
      </c>
      <c r="E121" s="379">
        <f>SUM(E33:E120)</f>
        <v>58869041.54999999</v>
      </c>
      <c r="F121" s="60"/>
    </row>
    <row r="122" spans="1:6" s="822" customFormat="1" ht="96.75" customHeight="1">
      <c r="A122" s="2143" t="s">
        <v>26429</v>
      </c>
      <c r="B122" s="2143"/>
      <c r="C122" s="2143"/>
      <c r="D122" s="2143" t="s">
        <v>1392</v>
      </c>
      <c r="E122" s="2143"/>
      <c r="F122" s="2143"/>
    </row>
    <row r="128" spans="1:6">
      <c r="E128" s="185"/>
    </row>
    <row r="129" spans="1:6">
      <c r="E129" s="185"/>
    </row>
    <row r="130" spans="1:6">
      <c r="E130" s="185"/>
    </row>
    <row r="131" spans="1:6">
      <c r="E131" s="185"/>
    </row>
    <row r="132" spans="1:6">
      <c r="E132" s="185"/>
    </row>
    <row r="133" spans="1:6">
      <c r="E133" s="185"/>
    </row>
    <row r="134" spans="1:6">
      <c r="E134" s="185"/>
    </row>
    <row r="135" spans="1:6">
      <c r="E135" s="185"/>
    </row>
    <row r="136" spans="1:6">
      <c r="E136" s="185"/>
    </row>
    <row r="137" spans="1:6">
      <c r="E137" s="185"/>
    </row>
    <row r="138" spans="1:6">
      <c r="E138" s="185"/>
    </row>
    <row r="139" spans="1:6">
      <c r="E139" s="185"/>
    </row>
    <row r="140" spans="1:6">
      <c r="E140" s="185"/>
    </row>
    <row r="141" spans="1:6">
      <c r="E141" s="185"/>
    </row>
    <row r="142" spans="1:6">
      <c r="E142" s="185"/>
    </row>
    <row r="143" spans="1:6">
      <c r="E143" s="185"/>
    </row>
    <row r="144" spans="1:6" ht="47.25">
      <c r="A144" s="60"/>
      <c r="B144" s="107" t="s">
        <v>33608</v>
      </c>
      <c r="C144" s="107" t="s">
        <v>33609</v>
      </c>
      <c r="D144" s="107" t="s">
        <v>36599</v>
      </c>
      <c r="E144" s="1606">
        <v>500000</v>
      </c>
      <c r="F144" s="107" t="s">
        <v>4</v>
      </c>
    </row>
    <row r="145" spans="1:6" ht="267.75">
      <c r="A145" s="60"/>
      <c r="B145" s="107" t="s">
        <v>33643</v>
      </c>
      <c r="C145" s="107" t="s">
        <v>33644</v>
      </c>
      <c r="D145" s="107" t="s">
        <v>25801</v>
      </c>
      <c r="E145" s="1606">
        <v>500000</v>
      </c>
      <c r="F145" s="107" t="s">
        <v>4</v>
      </c>
    </row>
    <row r="147" spans="1:6" s="1607" customFormat="1" ht="18" customHeight="1">
      <c r="A147" s="147"/>
      <c r="B147" s="2192" t="s">
        <v>578</v>
      </c>
      <c r="C147" s="2194"/>
      <c r="D147" s="147"/>
      <c r="E147" s="744"/>
      <c r="F147" s="147"/>
    </row>
    <row r="148" spans="1:6" s="1607" customFormat="1" ht="330.75">
      <c r="A148" s="147"/>
      <c r="B148" s="147" t="s">
        <v>33645</v>
      </c>
      <c r="C148" s="147" t="s">
        <v>33612</v>
      </c>
      <c r="D148" s="147" t="s">
        <v>33646</v>
      </c>
      <c r="E148" s="744">
        <v>172413.73</v>
      </c>
      <c r="F148" s="147" t="s">
        <v>27021</v>
      </c>
    </row>
    <row r="149" spans="1:6">
      <c r="E149" s="195">
        <f>SUM(E144:E148)</f>
        <v>1172413.73</v>
      </c>
    </row>
    <row r="152" spans="1:6">
      <c r="E152" s="195">
        <f>E149+E121+E21</f>
        <v>109040875.14999998</v>
      </c>
    </row>
  </sheetData>
  <mergeCells count="18">
    <mergeCell ref="A1:F1"/>
    <mergeCell ref="A2:F2"/>
    <mergeCell ref="A3:F3"/>
    <mergeCell ref="B5:D5"/>
    <mergeCell ref="B11:D11"/>
    <mergeCell ref="B15:D15"/>
    <mergeCell ref="A22:C22"/>
    <mergeCell ref="D22:F22"/>
    <mergeCell ref="A28:F28"/>
    <mergeCell ref="A29:F29"/>
    <mergeCell ref="B147:C147"/>
    <mergeCell ref="A30:F30"/>
    <mergeCell ref="B38:C38"/>
    <mergeCell ref="B101:C101"/>
    <mergeCell ref="B112:C112"/>
    <mergeCell ref="A122:C122"/>
    <mergeCell ref="D122:F122"/>
    <mergeCell ref="B115:C115"/>
  </mergeCells>
  <pageMargins left="0.7" right="0.7" top="0.75" bottom="0.75" header="0.3" footer="0.3"/>
  <pageSetup orientation="landscape" r:id="rId1"/>
</worksheet>
</file>

<file path=xl/worksheets/sheet42.xml><?xml version="1.0" encoding="utf-8"?>
<worksheet xmlns="http://schemas.openxmlformats.org/spreadsheetml/2006/main" xmlns:r="http://schemas.openxmlformats.org/officeDocument/2006/relationships">
  <sheetPr>
    <tabColor rgb="FFFFFF00"/>
  </sheetPr>
  <dimension ref="A1:F144"/>
  <sheetViews>
    <sheetView topLeftCell="A18" workbookViewId="0">
      <selection activeCell="E122" sqref="E122"/>
    </sheetView>
  </sheetViews>
  <sheetFormatPr defaultRowHeight="15"/>
  <cols>
    <col min="1" max="1" width="7.7109375" style="126" customWidth="1"/>
    <col min="2" max="2" width="15.42578125" style="1737" customWidth="1"/>
    <col min="3" max="3" width="41.5703125" style="1737" customWidth="1"/>
    <col min="4" max="4" width="27" style="1737" customWidth="1"/>
    <col min="5" max="5" width="19.85546875" style="2" customWidth="1"/>
    <col min="6" max="6" width="9.85546875" style="1737" customWidth="1"/>
    <col min="7" max="16384" width="9.140625" style="1737"/>
  </cols>
  <sheetData>
    <row r="1" spans="1:6" ht="15.75" customHeight="1">
      <c r="A1" s="2149" t="s">
        <v>133</v>
      </c>
      <c r="B1" s="2149"/>
      <c r="C1" s="2149"/>
      <c r="D1" s="2149"/>
      <c r="E1" s="2149"/>
      <c r="F1" s="2149"/>
    </row>
    <row r="2" spans="1:6" ht="15.75" customHeight="1">
      <c r="A2" s="2149" t="s">
        <v>41077</v>
      </c>
      <c r="B2" s="2149"/>
      <c r="C2" s="2149"/>
      <c r="D2" s="2149"/>
      <c r="E2" s="2149"/>
      <c r="F2" s="2149"/>
    </row>
    <row r="3" spans="1:6" ht="14.25" customHeight="1">
      <c r="A3" s="2149" t="s">
        <v>140</v>
      </c>
      <c r="B3" s="2149"/>
      <c r="C3" s="2149"/>
      <c r="D3" s="2149"/>
      <c r="E3" s="2149"/>
      <c r="F3" s="2149"/>
    </row>
    <row r="4" spans="1:6" ht="30" customHeight="1">
      <c r="A4" s="173" t="s">
        <v>134</v>
      </c>
      <c r="B4" s="47" t="s">
        <v>676</v>
      </c>
      <c r="C4" s="47" t="s">
        <v>463</v>
      </c>
      <c r="D4" s="47" t="s">
        <v>788</v>
      </c>
      <c r="E4" s="114" t="s">
        <v>1741</v>
      </c>
      <c r="F4" s="47" t="s">
        <v>6635</v>
      </c>
    </row>
    <row r="5" spans="1:6" ht="16.5" customHeight="1">
      <c r="A5" s="50"/>
      <c r="B5" s="2227" t="s">
        <v>37825</v>
      </c>
      <c r="C5" s="2227"/>
      <c r="D5" s="2227"/>
      <c r="E5" s="60"/>
      <c r="F5" s="50"/>
    </row>
    <row r="6" spans="1:6" ht="31.5">
      <c r="A6" s="50">
        <v>1</v>
      </c>
      <c r="B6" s="159" t="s">
        <v>464</v>
      </c>
      <c r="C6" s="159" t="s">
        <v>40856</v>
      </c>
      <c r="D6" s="159" t="s">
        <v>1233</v>
      </c>
      <c r="E6" s="1697">
        <v>1853760</v>
      </c>
      <c r="F6" s="159" t="s">
        <v>118</v>
      </c>
    </row>
    <row r="7" spans="1:6" ht="94.5">
      <c r="A7" s="50">
        <v>2</v>
      </c>
      <c r="B7" s="159" t="s">
        <v>5</v>
      </c>
      <c r="C7" s="159" t="s">
        <v>40857</v>
      </c>
      <c r="D7" s="159" t="s">
        <v>40858</v>
      </c>
      <c r="E7" s="1697">
        <v>1918692.53</v>
      </c>
      <c r="F7" s="159" t="s">
        <v>118</v>
      </c>
    </row>
    <row r="8" spans="1:6" ht="31.5">
      <c r="A8" s="50">
        <v>3</v>
      </c>
      <c r="B8" s="159" t="s">
        <v>7</v>
      </c>
      <c r="C8" s="159" t="s">
        <v>40859</v>
      </c>
      <c r="D8" s="159" t="s">
        <v>9</v>
      </c>
      <c r="E8" s="1697">
        <v>200000</v>
      </c>
      <c r="F8" s="159" t="s">
        <v>118</v>
      </c>
    </row>
    <row r="9" spans="1:6" ht="31.5">
      <c r="A9" s="50">
        <v>4</v>
      </c>
      <c r="B9" s="159" t="s">
        <v>10</v>
      </c>
      <c r="C9" s="159" t="s">
        <v>40860</v>
      </c>
      <c r="D9" s="159" t="s">
        <v>175</v>
      </c>
      <c r="E9" s="1697">
        <v>70000</v>
      </c>
      <c r="F9" s="159" t="s">
        <v>118</v>
      </c>
    </row>
    <row r="10" spans="1:6" ht="47.25">
      <c r="A10" s="50">
        <v>5</v>
      </c>
      <c r="B10" s="159" t="s">
        <v>12</v>
      </c>
      <c r="C10" s="159" t="s">
        <v>40861</v>
      </c>
      <c r="D10" s="159" t="s">
        <v>14</v>
      </c>
      <c r="E10" s="1697">
        <v>2500000</v>
      </c>
      <c r="F10" s="159" t="s">
        <v>118</v>
      </c>
    </row>
    <row r="11" spans="1:6" ht="15.75">
      <c r="A11" s="50"/>
      <c r="B11" s="2215" t="s">
        <v>142</v>
      </c>
      <c r="C11" s="2220"/>
      <c r="D11" s="2216"/>
      <c r="E11" s="1697"/>
      <c r="F11" s="159"/>
    </row>
    <row r="12" spans="1:6" ht="63">
      <c r="A12" s="50">
        <v>6</v>
      </c>
      <c r="B12" s="159" t="s">
        <v>5</v>
      </c>
      <c r="C12" s="159" t="s">
        <v>40862</v>
      </c>
      <c r="D12" s="159" t="s">
        <v>40863</v>
      </c>
      <c r="E12" s="1697">
        <v>500000</v>
      </c>
      <c r="F12" s="159" t="s">
        <v>118</v>
      </c>
    </row>
    <row r="13" spans="1:6" ht="47.25">
      <c r="A13" s="50">
        <v>7</v>
      </c>
      <c r="B13" s="159" t="s">
        <v>12</v>
      </c>
      <c r="C13" s="159" t="s">
        <v>40864</v>
      </c>
      <c r="D13" s="159" t="s">
        <v>40865</v>
      </c>
      <c r="E13" s="1697">
        <v>1200000</v>
      </c>
      <c r="F13" s="159" t="s">
        <v>118</v>
      </c>
    </row>
    <row r="14" spans="1:6" ht="63">
      <c r="A14" s="50">
        <v>8</v>
      </c>
      <c r="B14" s="159" t="s">
        <v>360</v>
      </c>
      <c r="C14" s="159" t="s">
        <v>40866</v>
      </c>
      <c r="D14" s="159" t="s">
        <v>40867</v>
      </c>
      <c r="E14" s="1697">
        <v>1571226.27</v>
      </c>
      <c r="F14" s="159" t="s">
        <v>118</v>
      </c>
    </row>
    <row r="15" spans="1:6" ht="15.75">
      <c r="A15" s="50"/>
      <c r="B15" s="2172" t="s">
        <v>593</v>
      </c>
      <c r="C15" s="2172"/>
      <c r="D15" s="159"/>
      <c r="E15" s="1697"/>
      <c r="F15" s="159"/>
    </row>
    <row r="16" spans="1:6" ht="47.25">
      <c r="A16" s="50">
        <v>9</v>
      </c>
      <c r="B16" s="159" t="s">
        <v>39</v>
      </c>
      <c r="C16" s="159" t="s">
        <v>40868</v>
      </c>
      <c r="D16" s="159" t="s">
        <v>40869</v>
      </c>
      <c r="E16" s="1697">
        <v>14260218.880000001</v>
      </c>
      <c r="F16" s="159" t="s">
        <v>110</v>
      </c>
    </row>
    <row r="17" spans="1:6" ht="47.25">
      <c r="A17" s="50">
        <v>10</v>
      </c>
      <c r="B17" s="159" t="s">
        <v>40870</v>
      </c>
      <c r="C17" s="159" t="s">
        <v>40871</v>
      </c>
      <c r="D17" s="159" t="s">
        <v>40869</v>
      </c>
      <c r="E17" s="1697">
        <v>13000000</v>
      </c>
      <c r="F17" s="159" t="s">
        <v>110</v>
      </c>
    </row>
    <row r="18" spans="1:6" ht="15.75">
      <c r="A18" s="50"/>
      <c r="B18" s="2172" t="s">
        <v>207</v>
      </c>
      <c r="C18" s="2172"/>
      <c r="D18" s="159"/>
      <c r="E18" s="1697"/>
      <c r="F18" s="159"/>
    </row>
    <row r="19" spans="1:6" ht="63">
      <c r="A19" s="50">
        <v>11</v>
      </c>
      <c r="B19" s="159" t="s">
        <v>475</v>
      </c>
      <c r="C19" s="159" t="s">
        <v>41076</v>
      </c>
      <c r="D19" s="159" t="s">
        <v>196</v>
      </c>
      <c r="E19" s="1697">
        <v>5738993.4500000002</v>
      </c>
      <c r="F19" s="159" t="s">
        <v>118</v>
      </c>
    </row>
    <row r="20" spans="1:6" ht="15.75">
      <c r="A20" s="50"/>
      <c r="B20" s="253" t="s">
        <v>15</v>
      </c>
      <c r="C20" s="253"/>
      <c r="D20" s="253"/>
      <c r="E20" s="1738">
        <f>SUM(E6:E19)</f>
        <v>42812891.130000003</v>
      </c>
      <c r="F20" s="159"/>
    </row>
    <row r="21" spans="1:6" ht="84" customHeight="1">
      <c r="A21" s="2143" t="s">
        <v>39556</v>
      </c>
      <c r="B21" s="2143"/>
      <c r="C21" s="2143"/>
      <c r="D21" s="2143" t="s">
        <v>1392</v>
      </c>
      <c r="E21" s="2143"/>
      <c r="F21" s="2143"/>
    </row>
    <row r="22" spans="1:6" ht="84" customHeight="1">
      <c r="A22" s="581"/>
      <c r="B22" s="581"/>
      <c r="C22" s="581"/>
      <c r="D22" s="581"/>
      <c r="E22" s="581"/>
      <c r="F22" s="581"/>
    </row>
    <row r="23" spans="1:6" ht="84" customHeight="1">
      <c r="A23" s="581"/>
      <c r="B23" s="581"/>
      <c r="C23" s="581"/>
      <c r="D23" s="581"/>
      <c r="E23" s="581"/>
      <c r="F23" s="581"/>
    </row>
    <row r="24" spans="1:6" ht="84" customHeight="1">
      <c r="A24" s="581"/>
      <c r="B24" s="581"/>
      <c r="C24" s="581"/>
      <c r="D24" s="581"/>
      <c r="E24" s="581"/>
      <c r="F24" s="581"/>
    </row>
    <row r="25" spans="1:6" ht="84" customHeight="1">
      <c r="A25" s="581"/>
      <c r="B25" s="581"/>
      <c r="C25" s="581"/>
      <c r="D25" s="581"/>
      <c r="E25" s="581"/>
      <c r="F25" s="581"/>
    </row>
    <row r="26" spans="1:6" ht="84" customHeight="1">
      <c r="A26" s="581"/>
      <c r="B26" s="581"/>
      <c r="C26" s="581"/>
      <c r="D26" s="581"/>
      <c r="E26" s="581"/>
      <c r="F26" s="581"/>
    </row>
    <row r="27" spans="1:6" ht="15.75">
      <c r="A27" s="50"/>
      <c r="B27" s="159"/>
      <c r="C27" s="159"/>
      <c r="D27" s="159"/>
      <c r="E27" s="1697"/>
      <c r="F27" s="159"/>
    </row>
    <row r="28" spans="1:6" ht="15.75">
      <c r="A28" s="2149" t="s">
        <v>133</v>
      </c>
      <c r="B28" s="2149"/>
      <c r="C28" s="2149"/>
      <c r="D28" s="2149"/>
      <c r="E28" s="2149"/>
      <c r="F28" s="2149"/>
    </row>
    <row r="29" spans="1:6" ht="15.75">
      <c r="A29" s="2149" t="s">
        <v>41077</v>
      </c>
      <c r="B29" s="2149"/>
      <c r="C29" s="2149"/>
      <c r="D29" s="2149"/>
      <c r="E29" s="2149"/>
      <c r="F29" s="2149"/>
    </row>
    <row r="30" spans="1:6" ht="15.75">
      <c r="A30" s="2149" t="s">
        <v>140</v>
      </c>
      <c r="B30" s="2149"/>
      <c r="C30" s="2149"/>
      <c r="D30" s="2149"/>
      <c r="E30" s="2149"/>
      <c r="F30" s="2149"/>
    </row>
    <row r="31" spans="1:6" ht="31.5">
      <c r="A31" s="173" t="s">
        <v>134</v>
      </c>
      <c r="B31" s="47" t="s">
        <v>676</v>
      </c>
      <c r="C31" s="47" t="s">
        <v>463</v>
      </c>
      <c r="D31" s="47" t="s">
        <v>788</v>
      </c>
      <c r="E31" s="114" t="s">
        <v>1741</v>
      </c>
      <c r="F31" s="47" t="s">
        <v>6635</v>
      </c>
    </row>
    <row r="32" spans="1:6" ht="15.75">
      <c r="A32" s="50"/>
      <c r="B32" s="2172" t="s">
        <v>1404</v>
      </c>
      <c r="C32" s="2172"/>
      <c r="D32" s="159"/>
      <c r="E32" s="1697"/>
      <c r="F32" s="159"/>
    </row>
    <row r="33" spans="1:6" ht="63">
      <c r="A33" s="50">
        <v>1</v>
      </c>
      <c r="B33" s="159" t="s">
        <v>40872</v>
      </c>
      <c r="C33" s="159" t="s">
        <v>40873</v>
      </c>
      <c r="D33" s="159" t="s">
        <v>40874</v>
      </c>
      <c r="E33" s="119">
        <v>300000</v>
      </c>
      <c r="F33" s="159" t="s">
        <v>118</v>
      </c>
    </row>
    <row r="34" spans="1:6" ht="63">
      <c r="A34" s="50">
        <v>2</v>
      </c>
      <c r="B34" s="159" t="s">
        <v>40875</v>
      </c>
      <c r="C34" s="159" t="s">
        <v>40876</v>
      </c>
      <c r="D34" s="159" t="s">
        <v>40877</v>
      </c>
      <c r="E34" s="119">
        <v>400000</v>
      </c>
      <c r="F34" s="159" t="s">
        <v>118</v>
      </c>
    </row>
    <row r="35" spans="1:6" ht="63">
      <c r="A35" s="50">
        <v>3</v>
      </c>
      <c r="B35" s="159" t="s">
        <v>40878</v>
      </c>
      <c r="C35" s="159" t="s">
        <v>40879</v>
      </c>
      <c r="D35" s="159" t="s">
        <v>40880</v>
      </c>
      <c r="E35" s="119">
        <v>400000</v>
      </c>
      <c r="F35" s="159" t="s">
        <v>4</v>
      </c>
    </row>
    <row r="36" spans="1:6" ht="63">
      <c r="A36" s="50">
        <v>4</v>
      </c>
      <c r="B36" s="255" t="s">
        <v>40881</v>
      </c>
      <c r="C36" s="159" t="s">
        <v>40882</v>
      </c>
      <c r="D36" s="159" t="s">
        <v>40874</v>
      </c>
      <c r="E36" s="119">
        <v>300000</v>
      </c>
      <c r="F36" s="255" t="s">
        <v>118</v>
      </c>
    </row>
    <row r="37" spans="1:6" ht="63">
      <c r="A37" s="50">
        <v>5</v>
      </c>
      <c r="B37" s="159" t="s">
        <v>40883</v>
      </c>
      <c r="C37" s="159" t="s">
        <v>40884</v>
      </c>
      <c r="D37" s="159" t="s">
        <v>40874</v>
      </c>
      <c r="E37" s="119">
        <v>300000</v>
      </c>
      <c r="F37" s="159" t="s">
        <v>118</v>
      </c>
    </row>
    <row r="38" spans="1:6" ht="63">
      <c r="A38" s="50">
        <v>6</v>
      </c>
      <c r="B38" s="159" t="s">
        <v>40885</v>
      </c>
      <c r="C38" s="159" t="s">
        <v>40886</v>
      </c>
      <c r="D38" s="159" t="s">
        <v>40887</v>
      </c>
      <c r="E38" s="119">
        <v>400000</v>
      </c>
      <c r="F38" s="159" t="s">
        <v>118</v>
      </c>
    </row>
    <row r="39" spans="1:6" ht="63">
      <c r="A39" s="50">
        <v>7</v>
      </c>
      <c r="B39" s="159" t="s">
        <v>40888</v>
      </c>
      <c r="C39" s="159" t="s">
        <v>40889</v>
      </c>
      <c r="D39" s="159" t="s">
        <v>40890</v>
      </c>
      <c r="E39" s="119">
        <v>400000</v>
      </c>
      <c r="F39" s="159" t="s">
        <v>118</v>
      </c>
    </row>
    <row r="40" spans="1:6" ht="63">
      <c r="A40" s="50">
        <v>8</v>
      </c>
      <c r="B40" s="159" t="s">
        <v>40891</v>
      </c>
      <c r="C40" s="159" t="s">
        <v>40892</v>
      </c>
      <c r="D40" s="159" t="s">
        <v>40874</v>
      </c>
      <c r="E40" s="119">
        <v>300000</v>
      </c>
      <c r="F40" s="159" t="s">
        <v>118</v>
      </c>
    </row>
    <row r="41" spans="1:6" ht="63">
      <c r="A41" s="50">
        <v>9</v>
      </c>
      <c r="B41" s="159" t="s">
        <v>40893</v>
      </c>
      <c r="C41" s="159" t="s">
        <v>40894</v>
      </c>
      <c r="D41" s="159" t="s">
        <v>40874</v>
      </c>
      <c r="E41" s="119">
        <v>300000</v>
      </c>
      <c r="F41" s="159" t="s">
        <v>110</v>
      </c>
    </row>
    <row r="42" spans="1:6" ht="63">
      <c r="A42" s="50">
        <v>10</v>
      </c>
      <c r="B42" s="159" t="s">
        <v>40895</v>
      </c>
      <c r="C42" s="159" t="s">
        <v>40896</v>
      </c>
      <c r="D42" s="159" t="s">
        <v>40874</v>
      </c>
      <c r="E42" s="119">
        <v>200000</v>
      </c>
      <c r="F42" s="159" t="s">
        <v>110</v>
      </c>
    </row>
    <row r="43" spans="1:6" ht="47.25">
      <c r="A43" s="50">
        <v>11</v>
      </c>
      <c r="B43" s="159" t="s">
        <v>40897</v>
      </c>
      <c r="C43" s="159" t="s">
        <v>40898</v>
      </c>
      <c r="D43" s="255" t="s">
        <v>40899</v>
      </c>
      <c r="E43" s="119">
        <v>500000</v>
      </c>
      <c r="F43" s="159" t="s">
        <v>4</v>
      </c>
    </row>
    <row r="44" spans="1:6" ht="47.25">
      <c r="A44" s="50">
        <v>12</v>
      </c>
      <c r="B44" s="159" t="s">
        <v>40900</v>
      </c>
      <c r="C44" s="159" t="s">
        <v>40901</v>
      </c>
      <c r="D44" s="255" t="s">
        <v>40899</v>
      </c>
      <c r="E44" s="119">
        <v>600000</v>
      </c>
      <c r="F44" s="159" t="s">
        <v>4</v>
      </c>
    </row>
    <row r="45" spans="1:6" ht="47.25">
      <c r="A45" s="50">
        <v>13</v>
      </c>
      <c r="B45" s="159" t="s">
        <v>40902</v>
      </c>
      <c r="C45" s="159" t="s">
        <v>40903</v>
      </c>
      <c r="D45" s="255" t="s">
        <v>40899</v>
      </c>
      <c r="E45" s="119">
        <v>700000</v>
      </c>
      <c r="F45" s="159" t="s">
        <v>4</v>
      </c>
    </row>
    <row r="46" spans="1:6" ht="63">
      <c r="A46" s="50">
        <v>14</v>
      </c>
      <c r="B46" s="159" t="s">
        <v>40904</v>
      </c>
      <c r="C46" s="159" t="s">
        <v>40905</v>
      </c>
      <c r="D46" s="159" t="s">
        <v>40880</v>
      </c>
      <c r="E46" s="119">
        <v>500000</v>
      </c>
      <c r="F46" s="159" t="s">
        <v>4</v>
      </c>
    </row>
    <row r="47" spans="1:6" ht="63">
      <c r="A47" s="50">
        <v>15</v>
      </c>
      <c r="B47" s="159" t="s">
        <v>40906</v>
      </c>
      <c r="C47" s="159" t="s">
        <v>40907</v>
      </c>
      <c r="D47" s="159" t="s">
        <v>40908</v>
      </c>
      <c r="E47" s="119">
        <v>150000</v>
      </c>
      <c r="F47" s="159" t="s">
        <v>4</v>
      </c>
    </row>
    <row r="48" spans="1:6" ht="63">
      <c r="A48" s="50">
        <v>16</v>
      </c>
      <c r="B48" s="159" t="s">
        <v>40909</v>
      </c>
      <c r="C48" s="159" t="s">
        <v>40910</v>
      </c>
      <c r="D48" s="255" t="s">
        <v>40899</v>
      </c>
      <c r="E48" s="119">
        <v>700000</v>
      </c>
      <c r="F48" s="159" t="s">
        <v>4</v>
      </c>
    </row>
    <row r="49" spans="1:6" ht="63">
      <c r="A49" s="50">
        <v>17</v>
      </c>
      <c r="B49" s="159" t="s">
        <v>40911</v>
      </c>
      <c r="C49" s="159" t="s">
        <v>40912</v>
      </c>
      <c r="D49" s="159" t="s">
        <v>40880</v>
      </c>
      <c r="E49" s="119">
        <v>550000</v>
      </c>
      <c r="F49" s="159" t="s">
        <v>4</v>
      </c>
    </row>
    <row r="50" spans="1:6" ht="63">
      <c r="A50" s="50">
        <v>18</v>
      </c>
      <c r="B50" s="159" t="s">
        <v>40913</v>
      </c>
      <c r="C50" s="159" t="s">
        <v>40914</v>
      </c>
      <c r="D50" s="255" t="s">
        <v>40899</v>
      </c>
      <c r="E50" s="119">
        <v>700000</v>
      </c>
      <c r="F50" s="159" t="s">
        <v>4</v>
      </c>
    </row>
    <row r="51" spans="1:6" ht="47.25">
      <c r="A51" s="50">
        <v>19</v>
      </c>
      <c r="B51" s="255" t="s">
        <v>40915</v>
      </c>
      <c r="C51" s="159" t="s">
        <v>40916</v>
      </c>
      <c r="D51" s="159" t="s">
        <v>40917</v>
      </c>
      <c r="E51" s="119">
        <v>300000</v>
      </c>
      <c r="F51" s="255" t="s">
        <v>4</v>
      </c>
    </row>
    <row r="52" spans="1:6" ht="47.25">
      <c r="A52" s="50">
        <v>20</v>
      </c>
      <c r="B52" s="255" t="s">
        <v>40918</v>
      </c>
      <c r="C52" s="159" t="s">
        <v>40919</v>
      </c>
      <c r="D52" s="255" t="s">
        <v>40899</v>
      </c>
      <c r="E52" s="119">
        <v>500000</v>
      </c>
      <c r="F52" s="255" t="s">
        <v>4</v>
      </c>
    </row>
    <row r="53" spans="1:6" ht="47.25">
      <c r="A53" s="50">
        <v>21</v>
      </c>
      <c r="B53" s="255" t="s">
        <v>40920</v>
      </c>
      <c r="C53" s="159" t="s">
        <v>40921</v>
      </c>
      <c r="D53" s="159" t="s">
        <v>40917</v>
      </c>
      <c r="E53" s="119">
        <v>200000</v>
      </c>
      <c r="F53" s="255" t="s">
        <v>4</v>
      </c>
    </row>
    <row r="54" spans="1:6" ht="47.25">
      <c r="A54" s="50">
        <v>22</v>
      </c>
      <c r="B54" s="255" t="s">
        <v>40922</v>
      </c>
      <c r="C54" s="159" t="s">
        <v>40923</v>
      </c>
      <c r="D54" s="159" t="s">
        <v>40917</v>
      </c>
      <c r="E54" s="119">
        <v>300000</v>
      </c>
      <c r="F54" s="255" t="s">
        <v>4</v>
      </c>
    </row>
    <row r="55" spans="1:6" ht="47.25">
      <c r="A55" s="50">
        <v>23</v>
      </c>
      <c r="B55" s="255" t="s">
        <v>40924</v>
      </c>
      <c r="C55" s="159" t="s">
        <v>40925</v>
      </c>
      <c r="D55" s="159" t="s">
        <v>40917</v>
      </c>
      <c r="E55" s="119">
        <v>300000</v>
      </c>
      <c r="F55" s="255" t="s">
        <v>4</v>
      </c>
    </row>
    <row r="56" spans="1:6" ht="47.25">
      <c r="A56" s="50">
        <v>24</v>
      </c>
      <c r="B56" s="255" t="s">
        <v>40926</v>
      </c>
      <c r="C56" s="159" t="s">
        <v>40927</v>
      </c>
      <c r="D56" s="159" t="s">
        <v>40917</v>
      </c>
      <c r="E56" s="119">
        <v>300000</v>
      </c>
      <c r="F56" s="255" t="s">
        <v>4</v>
      </c>
    </row>
    <row r="57" spans="1:6" ht="47.25">
      <c r="A57" s="50">
        <v>25</v>
      </c>
      <c r="B57" s="255" t="s">
        <v>40928</v>
      </c>
      <c r="C57" s="159" t="s">
        <v>40929</v>
      </c>
      <c r="D57" s="159" t="s">
        <v>40917</v>
      </c>
      <c r="E57" s="119">
        <v>300000</v>
      </c>
      <c r="F57" s="255" t="s">
        <v>4</v>
      </c>
    </row>
    <row r="58" spans="1:6" ht="47.25">
      <c r="A58" s="50">
        <v>26</v>
      </c>
      <c r="B58" s="255" t="s">
        <v>23738</v>
      </c>
      <c r="C58" s="159" t="s">
        <v>40930</v>
      </c>
      <c r="D58" s="255" t="s">
        <v>40899</v>
      </c>
      <c r="E58" s="119">
        <v>500000</v>
      </c>
      <c r="F58" s="255" t="s">
        <v>4</v>
      </c>
    </row>
    <row r="59" spans="1:6" ht="63">
      <c r="A59" s="50">
        <v>27</v>
      </c>
      <c r="B59" s="255" t="s">
        <v>40931</v>
      </c>
      <c r="C59" s="159" t="s">
        <v>40932</v>
      </c>
      <c r="D59" s="159" t="s">
        <v>40880</v>
      </c>
      <c r="E59" s="119">
        <v>400000</v>
      </c>
      <c r="F59" s="255" t="s">
        <v>4</v>
      </c>
    </row>
    <row r="60" spans="1:6" ht="63">
      <c r="A60" s="50">
        <v>28</v>
      </c>
      <c r="B60" s="159" t="s">
        <v>40933</v>
      </c>
      <c r="C60" s="159" t="s">
        <v>40934</v>
      </c>
      <c r="D60" s="159" t="s">
        <v>40880</v>
      </c>
      <c r="E60" s="119">
        <v>400000</v>
      </c>
      <c r="F60" s="159" t="s">
        <v>4</v>
      </c>
    </row>
    <row r="61" spans="1:6" ht="47.25">
      <c r="A61" s="50">
        <v>29</v>
      </c>
      <c r="B61" s="159" t="s">
        <v>40935</v>
      </c>
      <c r="C61" s="159" t="s">
        <v>40936</v>
      </c>
      <c r="D61" s="159" t="s">
        <v>40917</v>
      </c>
      <c r="E61" s="119">
        <v>250000</v>
      </c>
      <c r="F61" s="159" t="s">
        <v>4</v>
      </c>
    </row>
    <row r="62" spans="1:6" ht="47.25">
      <c r="A62" s="50">
        <v>30</v>
      </c>
      <c r="B62" s="159" t="s">
        <v>40937</v>
      </c>
      <c r="C62" s="159" t="s">
        <v>40938</v>
      </c>
      <c r="D62" s="159" t="s">
        <v>40917</v>
      </c>
      <c r="E62" s="119">
        <v>250000</v>
      </c>
      <c r="F62" s="159" t="s">
        <v>4</v>
      </c>
    </row>
    <row r="63" spans="1:6" ht="63">
      <c r="A63" s="50">
        <v>31</v>
      </c>
      <c r="B63" s="159" t="s">
        <v>40939</v>
      </c>
      <c r="C63" s="159" t="s">
        <v>40940</v>
      </c>
      <c r="D63" s="159" t="s">
        <v>40941</v>
      </c>
      <c r="E63" s="119">
        <v>1200000</v>
      </c>
      <c r="F63" s="159" t="s">
        <v>4</v>
      </c>
    </row>
    <row r="64" spans="1:6" ht="47.25">
      <c r="A64" s="50">
        <v>32</v>
      </c>
      <c r="B64" s="159" t="s">
        <v>40942</v>
      </c>
      <c r="C64" s="159" t="s">
        <v>40943</v>
      </c>
      <c r="D64" s="159" t="s">
        <v>40917</v>
      </c>
      <c r="E64" s="119">
        <v>200000</v>
      </c>
      <c r="F64" s="159" t="s">
        <v>4</v>
      </c>
    </row>
    <row r="65" spans="1:6" ht="63">
      <c r="A65" s="50">
        <v>33</v>
      </c>
      <c r="B65" s="159" t="s">
        <v>40944</v>
      </c>
      <c r="C65" s="159" t="s">
        <v>40945</v>
      </c>
      <c r="D65" s="159" t="s">
        <v>40880</v>
      </c>
      <c r="E65" s="119">
        <v>400000</v>
      </c>
      <c r="F65" s="159" t="s">
        <v>4</v>
      </c>
    </row>
    <row r="66" spans="1:6" ht="47.25">
      <c r="A66" s="50">
        <v>34</v>
      </c>
      <c r="B66" s="159" t="s">
        <v>40946</v>
      </c>
      <c r="C66" s="159" t="s">
        <v>40947</v>
      </c>
      <c r="D66" s="159" t="s">
        <v>40917</v>
      </c>
      <c r="E66" s="119">
        <v>200000</v>
      </c>
      <c r="F66" s="159" t="s">
        <v>4</v>
      </c>
    </row>
    <row r="67" spans="1:6" ht="63">
      <c r="A67" s="50">
        <v>35</v>
      </c>
      <c r="B67" s="159" t="s">
        <v>40948</v>
      </c>
      <c r="C67" s="159" t="s">
        <v>40949</v>
      </c>
      <c r="D67" s="159" t="s">
        <v>40880</v>
      </c>
      <c r="E67" s="119">
        <v>400000</v>
      </c>
      <c r="F67" s="159" t="s">
        <v>4</v>
      </c>
    </row>
    <row r="68" spans="1:6" ht="47.25">
      <c r="A68" s="50">
        <v>36</v>
      </c>
      <c r="B68" s="159" t="s">
        <v>40950</v>
      </c>
      <c r="C68" s="159" t="s">
        <v>40951</v>
      </c>
      <c r="D68" s="159" t="s">
        <v>40952</v>
      </c>
      <c r="E68" s="119">
        <v>500000</v>
      </c>
      <c r="F68" s="159" t="s">
        <v>4</v>
      </c>
    </row>
    <row r="69" spans="1:6" ht="47.25">
      <c r="A69" s="50">
        <v>37</v>
      </c>
      <c r="B69" s="159" t="s">
        <v>40953</v>
      </c>
      <c r="C69" s="159" t="s">
        <v>40954</v>
      </c>
      <c r="D69" s="159" t="s">
        <v>40917</v>
      </c>
      <c r="E69" s="119">
        <v>200000</v>
      </c>
      <c r="F69" s="159" t="s">
        <v>4</v>
      </c>
    </row>
    <row r="70" spans="1:6" ht="63">
      <c r="A70" s="50">
        <v>38</v>
      </c>
      <c r="B70" s="159" t="s">
        <v>1251</v>
      </c>
      <c r="C70" s="159" t="s">
        <v>40955</v>
      </c>
      <c r="D70" s="159" t="s">
        <v>40880</v>
      </c>
      <c r="E70" s="119">
        <v>400000</v>
      </c>
      <c r="F70" s="159" t="s">
        <v>4</v>
      </c>
    </row>
    <row r="71" spans="1:6" ht="47.25">
      <c r="A71" s="50">
        <v>39</v>
      </c>
      <c r="B71" s="159" t="s">
        <v>515</v>
      </c>
      <c r="C71" s="159" t="s">
        <v>40956</v>
      </c>
      <c r="D71" s="159" t="s">
        <v>40957</v>
      </c>
      <c r="E71" s="119">
        <v>500000</v>
      </c>
      <c r="F71" s="159" t="s">
        <v>4</v>
      </c>
    </row>
    <row r="72" spans="1:6" ht="15.75">
      <c r="A72" s="50"/>
      <c r="B72" s="2172" t="s">
        <v>1408</v>
      </c>
      <c r="C72" s="2172"/>
      <c r="D72" s="159"/>
      <c r="E72" s="119"/>
      <c r="F72" s="159"/>
    </row>
    <row r="73" spans="1:6" ht="47.25">
      <c r="A73" s="50">
        <v>40</v>
      </c>
      <c r="B73" s="159" t="s">
        <v>40958</v>
      </c>
      <c r="C73" s="159" t="s">
        <v>40959</v>
      </c>
      <c r="D73" s="159" t="s">
        <v>40960</v>
      </c>
      <c r="E73" s="119">
        <v>500000</v>
      </c>
      <c r="F73" s="159" t="s">
        <v>118</v>
      </c>
    </row>
    <row r="74" spans="1:6" ht="63">
      <c r="A74" s="50">
        <v>41</v>
      </c>
      <c r="B74" s="159" t="s">
        <v>40961</v>
      </c>
      <c r="C74" s="159" t="s">
        <v>40962</v>
      </c>
      <c r="D74" s="159" t="s">
        <v>40963</v>
      </c>
      <c r="E74" s="119">
        <v>800000</v>
      </c>
      <c r="F74" s="159" t="s">
        <v>118</v>
      </c>
    </row>
    <row r="75" spans="1:6" ht="63">
      <c r="A75" s="50">
        <v>42</v>
      </c>
      <c r="B75" s="159" t="s">
        <v>40964</v>
      </c>
      <c r="C75" s="159" t="s">
        <v>40965</v>
      </c>
      <c r="D75" s="115" t="s">
        <v>40966</v>
      </c>
      <c r="E75" s="119">
        <f>650000+16349.37</f>
        <v>666349.37</v>
      </c>
      <c r="F75" s="159" t="s">
        <v>118</v>
      </c>
    </row>
    <row r="76" spans="1:6" ht="47.25">
      <c r="A76" s="50">
        <v>43</v>
      </c>
      <c r="B76" s="159" t="s">
        <v>40967</v>
      </c>
      <c r="C76" s="159" t="s">
        <v>40968</v>
      </c>
      <c r="D76" s="159" t="s">
        <v>40969</v>
      </c>
      <c r="E76" s="119">
        <v>700000</v>
      </c>
      <c r="F76" s="159" t="s">
        <v>118</v>
      </c>
    </row>
    <row r="77" spans="1:6" ht="63">
      <c r="A77" s="50">
        <v>44</v>
      </c>
      <c r="B77" s="255" t="s">
        <v>40970</v>
      </c>
      <c r="C77" s="159" t="s">
        <v>40971</v>
      </c>
      <c r="D77" s="255" t="s">
        <v>40972</v>
      </c>
      <c r="E77" s="119">
        <v>300000</v>
      </c>
      <c r="F77" s="255" t="s">
        <v>118</v>
      </c>
    </row>
    <row r="78" spans="1:6" ht="63">
      <c r="A78" s="50">
        <v>45</v>
      </c>
      <c r="B78" s="255" t="s">
        <v>40973</v>
      </c>
      <c r="C78" s="159" t="s">
        <v>40974</v>
      </c>
      <c r="D78" s="255" t="s">
        <v>40975</v>
      </c>
      <c r="E78" s="119">
        <v>300000</v>
      </c>
      <c r="F78" s="255" t="s">
        <v>118</v>
      </c>
    </row>
    <row r="79" spans="1:6" ht="47.25">
      <c r="A79" s="50">
        <v>46</v>
      </c>
      <c r="B79" s="159" t="s">
        <v>40976</v>
      </c>
      <c r="C79" s="159" t="s">
        <v>40977</v>
      </c>
      <c r="D79" s="159" t="s">
        <v>40978</v>
      </c>
      <c r="E79" s="119">
        <v>700000</v>
      </c>
      <c r="F79" s="159" t="s">
        <v>118</v>
      </c>
    </row>
    <row r="80" spans="1:6" ht="63">
      <c r="A80" s="50">
        <v>47</v>
      </c>
      <c r="B80" s="159" t="s">
        <v>40979</v>
      </c>
      <c r="C80" s="159" t="s">
        <v>40980</v>
      </c>
      <c r="D80" s="159" t="s">
        <v>42243</v>
      </c>
      <c r="E80" s="119">
        <v>500000</v>
      </c>
      <c r="F80" s="159" t="s">
        <v>118</v>
      </c>
    </row>
    <row r="81" spans="1:6" ht="63">
      <c r="A81" s="50">
        <v>48</v>
      </c>
      <c r="B81" s="159" t="s">
        <v>40981</v>
      </c>
      <c r="C81" s="159" t="s">
        <v>40982</v>
      </c>
      <c r="D81" s="159" t="s">
        <v>42243</v>
      </c>
      <c r="E81" s="119">
        <v>500000</v>
      </c>
      <c r="F81" s="159" t="s">
        <v>118</v>
      </c>
    </row>
    <row r="82" spans="1:6" ht="47.25">
      <c r="A82" s="50">
        <v>49</v>
      </c>
      <c r="B82" s="159" t="s">
        <v>40983</v>
      </c>
      <c r="C82" s="159" t="s">
        <v>40984</v>
      </c>
      <c r="D82" s="159" t="s">
        <v>42244</v>
      </c>
      <c r="E82" s="119">
        <v>300000</v>
      </c>
      <c r="F82" s="159" t="s">
        <v>110</v>
      </c>
    </row>
    <row r="83" spans="1:6" ht="63">
      <c r="A83" s="50">
        <v>50</v>
      </c>
      <c r="B83" s="159" t="s">
        <v>40985</v>
      </c>
      <c r="C83" s="159" t="s">
        <v>40986</v>
      </c>
      <c r="D83" s="159" t="s">
        <v>42243</v>
      </c>
      <c r="E83" s="119">
        <v>400000</v>
      </c>
      <c r="F83" s="159" t="s">
        <v>110</v>
      </c>
    </row>
    <row r="84" spans="1:6" ht="47.25">
      <c r="A84" s="50">
        <v>51</v>
      </c>
      <c r="B84" s="159" t="s">
        <v>40987</v>
      </c>
      <c r="C84" s="159" t="s">
        <v>40988</v>
      </c>
      <c r="D84" s="159" t="s">
        <v>40989</v>
      </c>
      <c r="E84" s="119">
        <v>300000</v>
      </c>
      <c r="F84" s="159" t="s">
        <v>4</v>
      </c>
    </row>
    <row r="85" spans="1:6" ht="47.25">
      <c r="A85" s="50">
        <v>52</v>
      </c>
      <c r="B85" s="159" t="s">
        <v>40990</v>
      </c>
      <c r="C85" s="159" t="s">
        <v>40991</v>
      </c>
      <c r="D85" s="159" t="s">
        <v>40992</v>
      </c>
      <c r="E85" s="119">
        <v>500000</v>
      </c>
      <c r="F85" s="159" t="s">
        <v>4</v>
      </c>
    </row>
    <row r="86" spans="1:6" ht="63">
      <c r="A86" s="50">
        <v>53</v>
      </c>
      <c r="B86" s="159" t="s">
        <v>40993</v>
      </c>
      <c r="C86" s="159" t="s">
        <v>40994</v>
      </c>
      <c r="D86" s="159" t="s">
        <v>40995</v>
      </c>
      <c r="E86" s="119">
        <v>700000</v>
      </c>
      <c r="F86" s="159" t="s">
        <v>4</v>
      </c>
    </row>
    <row r="87" spans="1:6" ht="47.25">
      <c r="A87" s="50">
        <v>54</v>
      </c>
      <c r="B87" s="255" t="s">
        <v>40999</v>
      </c>
      <c r="C87" s="159" t="s">
        <v>41000</v>
      </c>
      <c r="D87" s="255" t="s">
        <v>41001</v>
      </c>
      <c r="E87" s="119">
        <v>600000</v>
      </c>
      <c r="F87" s="255" t="s">
        <v>4</v>
      </c>
    </row>
    <row r="88" spans="1:6" ht="63">
      <c r="A88" s="50">
        <v>55</v>
      </c>
      <c r="B88" s="159" t="s">
        <v>41002</v>
      </c>
      <c r="C88" s="159" t="s">
        <v>41003</v>
      </c>
      <c r="D88" s="159" t="s">
        <v>40995</v>
      </c>
      <c r="E88" s="119">
        <v>500000</v>
      </c>
      <c r="F88" s="159" t="s">
        <v>4</v>
      </c>
    </row>
    <row r="89" spans="1:6" ht="31.5">
      <c r="A89" s="50">
        <v>56</v>
      </c>
      <c r="B89" s="159" t="s">
        <v>41004</v>
      </c>
      <c r="C89" s="159" t="s">
        <v>41005</v>
      </c>
      <c r="D89" s="159" t="s">
        <v>41006</v>
      </c>
      <c r="E89" s="119">
        <v>800000</v>
      </c>
      <c r="F89" s="159" t="s">
        <v>4</v>
      </c>
    </row>
    <row r="90" spans="1:6" ht="78.75">
      <c r="A90" s="50">
        <v>57</v>
      </c>
      <c r="B90" s="159" t="s">
        <v>41007</v>
      </c>
      <c r="C90" s="159" t="s">
        <v>41008</v>
      </c>
      <c r="D90" s="159" t="s">
        <v>41009</v>
      </c>
      <c r="E90" s="119">
        <v>600000</v>
      </c>
      <c r="F90" s="159" t="s">
        <v>4</v>
      </c>
    </row>
    <row r="91" spans="1:6" ht="63">
      <c r="A91" s="50">
        <v>58</v>
      </c>
      <c r="B91" s="159" t="s">
        <v>41010</v>
      </c>
      <c r="C91" s="159" t="s">
        <v>41011</v>
      </c>
      <c r="D91" s="159" t="s">
        <v>40995</v>
      </c>
      <c r="E91" s="119">
        <v>500000</v>
      </c>
      <c r="F91" s="159" t="s">
        <v>4</v>
      </c>
    </row>
    <row r="92" spans="1:6" ht="78.75">
      <c r="A92" s="50">
        <v>59</v>
      </c>
      <c r="B92" s="159" t="s">
        <v>41012</v>
      </c>
      <c r="C92" s="159" t="s">
        <v>41013</v>
      </c>
      <c r="D92" s="159" t="s">
        <v>41014</v>
      </c>
      <c r="E92" s="119">
        <v>400000</v>
      </c>
      <c r="F92" s="159" t="s">
        <v>4</v>
      </c>
    </row>
    <row r="93" spans="1:6" ht="15.75">
      <c r="A93" s="50"/>
      <c r="B93" s="2172" t="s">
        <v>785</v>
      </c>
      <c r="C93" s="2172"/>
      <c r="D93" s="159"/>
      <c r="E93" s="119"/>
      <c r="F93" s="159"/>
    </row>
    <row r="94" spans="1:6" ht="78.75">
      <c r="A94" s="50">
        <v>60</v>
      </c>
      <c r="B94" s="159" t="s">
        <v>41015</v>
      </c>
      <c r="C94" s="255" t="s">
        <v>41016</v>
      </c>
      <c r="D94" s="159" t="s">
        <v>42245</v>
      </c>
      <c r="E94" s="1697">
        <v>10000000</v>
      </c>
      <c r="F94" s="159" t="s">
        <v>118</v>
      </c>
    </row>
    <row r="95" spans="1:6" ht="15.75">
      <c r="A95" s="50"/>
      <c r="B95" s="2172" t="s">
        <v>662</v>
      </c>
      <c r="C95" s="2172"/>
      <c r="D95" s="159"/>
      <c r="E95" s="119"/>
      <c r="F95" s="159"/>
    </row>
    <row r="96" spans="1:6" ht="110.25">
      <c r="A96" s="50">
        <v>61</v>
      </c>
      <c r="B96" s="255" t="s">
        <v>41027</v>
      </c>
      <c r="C96" s="159" t="s">
        <v>41028</v>
      </c>
      <c r="D96" s="255" t="s">
        <v>42248</v>
      </c>
      <c r="E96" s="119">
        <v>300000</v>
      </c>
      <c r="F96" s="255" t="s">
        <v>118</v>
      </c>
    </row>
    <row r="97" spans="1:6" ht="110.25">
      <c r="A97" s="50">
        <v>62</v>
      </c>
      <c r="B97" s="255" t="s">
        <v>41029</v>
      </c>
      <c r="C97" s="159" t="s">
        <v>41030</v>
      </c>
      <c r="D97" s="255" t="s">
        <v>42248</v>
      </c>
      <c r="E97" s="119">
        <v>300000</v>
      </c>
      <c r="F97" s="255" t="s">
        <v>118</v>
      </c>
    </row>
    <row r="98" spans="1:6" ht="141.75">
      <c r="A98" s="50">
        <v>63</v>
      </c>
      <c r="B98" s="159" t="s">
        <v>41031</v>
      </c>
      <c r="C98" s="159" t="s">
        <v>41032</v>
      </c>
      <c r="D98" s="160" t="s">
        <v>42249</v>
      </c>
      <c r="E98" s="1697">
        <v>900000</v>
      </c>
      <c r="F98" s="159" t="s">
        <v>118</v>
      </c>
    </row>
    <row r="99" spans="1:6" ht="63">
      <c r="A99" s="50">
        <v>64</v>
      </c>
      <c r="B99" s="159" t="s">
        <v>41033</v>
      </c>
      <c r="C99" s="159" t="s">
        <v>41034</v>
      </c>
      <c r="D99" s="159" t="s">
        <v>41035</v>
      </c>
      <c r="E99" s="1697">
        <v>800000</v>
      </c>
      <c r="F99" s="159" t="s">
        <v>4</v>
      </c>
    </row>
    <row r="100" spans="1:6" ht="15.75">
      <c r="A100" s="50"/>
      <c r="B100" s="2172" t="s">
        <v>555</v>
      </c>
      <c r="C100" s="2172"/>
      <c r="D100" s="159"/>
      <c r="E100" s="1697"/>
      <c r="F100" s="159"/>
    </row>
    <row r="101" spans="1:6" ht="110.25">
      <c r="A101" s="50">
        <v>65</v>
      </c>
      <c r="B101" s="159" t="s">
        <v>381</v>
      </c>
      <c r="C101" s="159" t="s">
        <v>41036</v>
      </c>
      <c r="D101" s="159" t="s">
        <v>41037</v>
      </c>
      <c r="E101" s="1697">
        <v>2180817.5099999998</v>
      </c>
      <c r="F101" s="159" t="s">
        <v>118</v>
      </c>
    </row>
    <row r="102" spans="1:6" ht="15.75">
      <c r="A102" s="50"/>
      <c r="B102" s="2172" t="s">
        <v>4345</v>
      </c>
      <c r="C102" s="2172"/>
      <c r="D102" s="159"/>
      <c r="E102" s="1738"/>
      <c r="F102" s="159"/>
    </row>
    <row r="103" spans="1:6" ht="63">
      <c r="A103" s="50">
        <v>66</v>
      </c>
      <c r="B103" s="159" t="s">
        <v>41038</v>
      </c>
      <c r="C103" s="159" t="s">
        <v>41039</v>
      </c>
      <c r="D103" s="159" t="s">
        <v>40908</v>
      </c>
      <c r="E103" s="1697">
        <v>150000</v>
      </c>
      <c r="F103" s="159" t="s">
        <v>4</v>
      </c>
    </row>
    <row r="104" spans="1:6" ht="63">
      <c r="A104" s="50">
        <v>67</v>
      </c>
      <c r="B104" s="159" t="s">
        <v>40909</v>
      </c>
      <c r="C104" s="159" t="s">
        <v>41040</v>
      </c>
      <c r="D104" s="159" t="s">
        <v>40908</v>
      </c>
      <c r="E104" s="1697">
        <v>150000</v>
      </c>
      <c r="F104" s="159" t="s">
        <v>558</v>
      </c>
    </row>
    <row r="105" spans="1:6" ht="63">
      <c r="A105" s="50">
        <v>68</v>
      </c>
      <c r="B105" s="159" t="s">
        <v>41041</v>
      </c>
      <c r="C105" s="159" t="s">
        <v>41042</v>
      </c>
      <c r="D105" s="159" t="s">
        <v>41043</v>
      </c>
      <c r="E105" s="1697">
        <v>150000</v>
      </c>
      <c r="F105" s="159" t="s">
        <v>558</v>
      </c>
    </row>
    <row r="106" spans="1:6" ht="63">
      <c r="A106" s="50">
        <v>69</v>
      </c>
      <c r="B106" s="159" t="s">
        <v>41044</v>
      </c>
      <c r="C106" s="159" t="s">
        <v>41045</v>
      </c>
      <c r="D106" s="159" t="s">
        <v>41043</v>
      </c>
      <c r="E106" s="1697">
        <v>150000</v>
      </c>
      <c r="F106" s="159" t="s">
        <v>558</v>
      </c>
    </row>
    <row r="107" spans="1:6" ht="63">
      <c r="A107" s="50">
        <v>70</v>
      </c>
      <c r="B107" s="159" t="s">
        <v>41046</v>
      </c>
      <c r="C107" s="159" t="s">
        <v>41047</v>
      </c>
      <c r="D107" s="159" t="s">
        <v>41043</v>
      </c>
      <c r="E107" s="1697">
        <v>150000</v>
      </c>
      <c r="F107" s="159" t="s">
        <v>558</v>
      </c>
    </row>
    <row r="108" spans="1:6" ht="63">
      <c r="A108" s="50">
        <v>71</v>
      </c>
      <c r="B108" s="159" t="s">
        <v>40946</v>
      </c>
      <c r="C108" s="159" t="s">
        <v>41048</v>
      </c>
      <c r="D108" s="159" t="s">
        <v>41043</v>
      </c>
      <c r="E108" s="1697">
        <v>150000</v>
      </c>
      <c r="F108" s="159" t="s">
        <v>558</v>
      </c>
    </row>
    <row r="109" spans="1:6" ht="63">
      <c r="A109" s="50">
        <v>72</v>
      </c>
      <c r="B109" s="159" t="s">
        <v>41049</v>
      </c>
      <c r="C109" s="159" t="s">
        <v>41050</v>
      </c>
      <c r="D109" s="159" t="s">
        <v>41043</v>
      </c>
      <c r="E109" s="1697">
        <v>150000</v>
      </c>
      <c r="F109" s="159" t="s">
        <v>558</v>
      </c>
    </row>
    <row r="110" spans="1:6" ht="63">
      <c r="A110" s="50">
        <v>73</v>
      </c>
      <c r="B110" s="159" t="s">
        <v>40893</v>
      </c>
      <c r="C110" s="159" t="s">
        <v>41051</v>
      </c>
      <c r="D110" s="159" t="s">
        <v>41043</v>
      </c>
      <c r="E110" s="1697">
        <v>150000</v>
      </c>
      <c r="F110" s="159" t="s">
        <v>558</v>
      </c>
    </row>
    <row r="111" spans="1:6" ht="63">
      <c r="A111" s="50">
        <v>74</v>
      </c>
      <c r="B111" s="159" t="s">
        <v>521</v>
      </c>
      <c r="C111" s="159" t="s">
        <v>41052</v>
      </c>
      <c r="D111" s="159" t="s">
        <v>41043</v>
      </c>
      <c r="E111" s="1697">
        <v>150000</v>
      </c>
      <c r="F111" s="159" t="s">
        <v>558</v>
      </c>
    </row>
    <row r="112" spans="1:6" ht="63">
      <c r="A112" s="50">
        <v>75</v>
      </c>
      <c r="B112" s="159" t="s">
        <v>41053</v>
      </c>
      <c r="C112" s="159" t="s">
        <v>41054</v>
      </c>
      <c r="D112" s="159" t="s">
        <v>41043</v>
      </c>
      <c r="E112" s="1697">
        <v>150000</v>
      </c>
      <c r="F112" s="159" t="s">
        <v>558</v>
      </c>
    </row>
    <row r="113" spans="1:6" ht="47.25">
      <c r="A113" s="50">
        <v>76</v>
      </c>
      <c r="B113" s="159" t="s">
        <v>41055</v>
      </c>
      <c r="C113" s="159" t="s">
        <v>41056</v>
      </c>
      <c r="D113" s="159" t="s">
        <v>41057</v>
      </c>
      <c r="E113" s="1697">
        <v>60000</v>
      </c>
      <c r="F113" s="159" t="s">
        <v>558</v>
      </c>
    </row>
    <row r="114" spans="1:6" ht="47.25">
      <c r="A114" s="50">
        <v>77</v>
      </c>
      <c r="B114" s="159" t="s">
        <v>41058</v>
      </c>
      <c r="C114" s="159" t="s">
        <v>41059</v>
      </c>
      <c r="D114" s="159" t="s">
        <v>41057</v>
      </c>
      <c r="E114" s="1697">
        <v>60000</v>
      </c>
      <c r="F114" s="159" t="s">
        <v>558</v>
      </c>
    </row>
    <row r="115" spans="1:6" ht="47.25">
      <c r="A115" s="50">
        <v>78</v>
      </c>
      <c r="B115" s="159" t="s">
        <v>41060</v>
      </c>
      <c r="C115" s="159" t="s">
        <v>41061</v>
      </c>
      <c r="D115" s="159" t="s">
        <v>41057</v>
      </c>
      <c r="E115" s="1697">
        <v>60000</v>
      </c>
      <c r="F115" s="159" t="s">
        <v>558</v>
      </c>
    </row>
    <row r="116" spans="1:6" ht="47.25">
      <c r="A116" s="50">
        <v>79</v>
      </c>
      <c r="B116" s="159" t="s">
        <v>41062</v>
      </c>
      <c r="C116" s="159" t="s">
        <v>41063</v>
      </c>
      <c r="D116" s="159" t="s">
        <v>41057</v>
      </c>
      <c r="E116" s="1697">
        <v>60000</v>
      </c>
      <c r="F116" s="159" t="s">
        <v>558</v>
      </c>
    </row>
    <row r="117" spans="1:6" ht="31.5">
      <c r="A117" s="50">
        <v>80</v>
      </c>
      <c r="B117" s="159" t="s">
        <v>856</v>
      </c>
      <c r="C117" s="159" t="s">
        <v>41064</v>
      </c>
      <c r="D117" s="159" t="s">
        <v>41057</v>
      </c>
      <c r="E117" s="1697">
        <v>60000</v>
      </c>
      <c r="F117" s="159" t="s">
        <v>558</v>
      </c>
    </row>
    <row r="118" spans="1:6" ht="31.5">
      <c r="A118" s="50">
        <v>81</v>
      </c>
      <c r="B118" s="159" t="s">
        <v>41065</v>
      </c>
      <c r="C118" s="159" t="s">
        <v>41066</v>
      </c>
      <c r="D118" s="159" t="s">
        <v>41057</v>
      </c>
      <c r="E118" s="1697">
        <v>60000</v>
      </c>
      <c r="F118" s="159" t="s">
        <v>558</v>
      </c>
    </row>
    <row r="119" spans="1:6" ht="47.25">
      <c r="A119" s="50">
        <v>82</v>
      </c>
      <c r="B119" s="159" t="s">
        <v>41067</v>
      </c>
      <c r="C119" s="159" t="s">
        <v>41068</v>
      </c>
      <c r="D119" s="159" t="s">
        <v>41057</v>
      </c>
      <c r="E119" s="1697">
        <v>60000</v>
      </c>
      <c r="F119" s="159" t="s">
        <v>558</v>
      </c>
    </row>
    <row r="120" spans="1:6" ht="47.25">
      <c r="A120" s="50">
        <v>83</v>
      </c>
      <c r="B120" s="159" t="s">
        <v>41069</v>
      </c>
      <c r="C120" s="159" t="s">
        <v>41070</v>
      </c>
      <c r="D120" s="159" t="s">
        <v>41057</v>
      </c>
      <c r="E120" s="1697">
        <v>60000</v>
      </c>
      <c r="F120" s="159" t="s">
        <v>558</v>
      </c>
    </row>
    <row r="121" spans="1:6" ht="63">
      <c r="A121" s="50">
        <v>84</v>
      </c>
      <c r="B121" s="159" t="s">
        <v>40964</v>
      </c>
      <c r="C121" s="159" t="s">
        <v>41071</v>
      </c>
      <c r="D121" s="159" t="s">
        <v>41057</v>
      </c>
      <c r="E121" s="1697">
        <v>60000</v>
      </c>
      <c r="F121" s="159" t="s">
        <v>558</v>
      </c>
    </row>
    <row r="122" spans="1:6" ht="47.25">
      <c r="A122" s="50">
        <v>85</v>
      </c>
      <c r="B122" s="159" t="s">
        <v>40996</v>
      </c>
      <c r="C122" s="159" t="s">
        <v>41072</v>
      </c>
      <c r="D122" s="159" t="s">
        <v>41057</v>
      </c>
      <c r="E122" s="1697">
        <v>60000</v>
      </c>
      <c r="F122" s="159" t="s">
        <v>558</v>
      </c>
    </row>
    <row r="123" spans="1:6" ht="47.25">
      <c r="A123" s="50">
        <v>86</v>
      </c>
      <c r="B123" s="159" t="s">
        <v>41073</v>
      </c>
      <c r="C123" s="159" t="s">
        <v>41074</v>
      </c>
      <c r="D123" s="159" t="s">
        <v>41075</v>
      </c>
      <c r="E123" s="1697">
        <v>80817.509999999995</v>
      </c>
      <c r="F123" s="159" t="s">
        <v>558</v>
      </c>
    </row>
    <row r="124" spans="1:6" ht="15.75">
      <c r="A124" s="50"/>
      <c r="B124" s="2254" t="s">
        <v>15</v>
      </c>
      <c r="C124" s="2256"/>
      <c r="D124" s="95"/>
      <c r="E124" s="1739">
        <f>SUM(E33:E123)</f>
        <v>42927984.390000001</v>
      </c>
      <c r="F124" s="95"/>
    </row>
    <row r="125" spans="1:6" ht="70.5" customHeight="1">
      <c r="A125" s="2143" t="s">
        <v>10725</v>
      </c>
      <c r="B125" s="2143"/>
      <c r="C125" s="2143"/>
      <c r="D125" s="2143" t="s">
        <v>172</v>
      </c>
      <c r="E125" s="2143"/>
      <c r="F125" s="2143"/>
    </row>
    <row r="135" spans="1:6" ht="47.25">
      <c r="A135" s="97"/>
      <c r="B135" s="162" t="s">
        <v>40996</v>
      </c>
      <c r="C135" s="162" t="s">
        <v>40997</v>
      </c>
      <c r="D135" s="162" t="s">
        <v>40998</v>
      </c>
      <c r="E135" s="119">
        <v>1000000</v>
      </c>
      <c r="F135" s="162" t="s">
        <v>4</v>
      </c>
    </row>
    <row r="136" spans="1:6" ht="94.5">
      <c r="A136" s="50"/>
      <c r="B136" s="162" t="s">
        <v>41017</v>
      </c>
      <c r="C136" s="162" t="s">
        <v>41018</v>
      </c>
      <c r="D136" s="162" t="s">
        <v>42246</v>
      </c>
      <c r="E136" s="1697">
        <v>10000000</v>
      </c>
      <c r="F136" s="162" t="s">
        <v>4</v>
      </c>
    </row>
    <row r="137" spans="1:6" ht="94.5">
      <c r="A137" s="50"/>
      <c r="B137" s="162" t="s">
        <v>41019</v>
      </c>
      <c r="C137" s="162" t="s">
        <v>41020</v>
      </c>
      <c r="D137" s="162" t="s">
        <v>42247</v>
      </c>
      <c r="E137" s="1697">
        <v>10000000</v>
      </c>
      <c r="F137" s="162" t="s">
        <v>4</v>
      </c>
    </row>
    <row r="138" spans="1:6" ht="126">
      <c r="A138" s="50"/>
      <c r="B138" s="162" t="s">
        <v>41021</v>
      </c>
      <c r="C138" s="162" t="s">
        <v>41022</v>
      </c>
      <c r="D138" s="162" t="s">
        <v>41023</v>
      </c>
      <c r="E138" s="1697">
        <v>2000000</v>
      </c>
      <c r="F138" s="162" t="s">
        <v>4</v>
      </c>
    </row>
    <row r="139" spans="1:6" ht="63">
      <c r="A139" s="97"/>
      <c r="B139" s="162" t="s">
        <v>41024</v>
      </c>
      <c r="C139" s="162" t="s">
        <v>41025</v>
      </c>
      <c r="D139" s="162" t="s">
        <v>41026</v>
      </c>
      <c r="E139" s="119">
        <v>300000</v>
      </c>
      <c r="F139" s="162" t="s">
        <v>4</v>
      </c>
    </row>
    <row r="140" spans="1:6">
      <c r="E140" s="1128">
        <f>SUM(E135:E139)</f>
        <v>23300000</v>
      </c>
    </row>
    <row r="144" spans="1:6">
      <c r="E144" s="1128">
        <f>E140+E124+E20</f>
        <v>109040875.52000001</v>
      </c>
    </row>
  </sheetData>
  <mergeCells count="21">
    <mergeCell ref="A125:C125"/>
    <mergeCell ref="D125:F125"/>
    <mergeCell ref="B32:C32"/>
    <mergeCell ref="B72:C72"/>
    <mergeCell ref="B93:C93"/>
    <mergeCell ref="B124:C124"/>
    <mergeCell ref="B102:C102"/>
    <mergeCell ref="B100:C100"/>
    <mergeCell ref="B95:C95"/>
    <mergeCell ref="A1:F1"/>
    <mergeCell ref="A2:F2"/>
    <mergeCell ref="A3:F3"/>
    <mergeCell ref="B5:D5"/>
    <mergeCell ref="B15:C15"/>
    <mergeCell ref="B11:D11"/>
    <mergeCell ref="A30:F30"/>
    <mergeCell ref="A28:F28"/>
    <mergeCell ref="A21:C21"/>
    <mergeCell ref="D21:F21"/>
    <mergeCell ref="B18:C18"/>
    <mergeCell ref="A29:F29"/>
  </mergeCells>
  <pageMargins left="0.7" right="0.7" top="0.75" bottom="0.75" header="0.3" footer="0.3"/>
  <pageSetup orientation="landscape" r:id="rId1"/>
  <headerFooter>
    <oddFooter>Page &amp;P of &amp;N</oddFooter>
  </headerFooter>
</worksheet>
</file>

<file path=xl/worksheets/sheet43.xml><?xml version="1.0" encoding="utf-8"?>
<worksheet xmlns="http://schemas.openxmlformats.org/spreadsheetml/2006/main" xmlns:r="http://schemas.openxmlformats.org/officeDocument/2006/relationships">
  <sheetPr>
    <tabColor rgb="FFFFFF00"/>
  </sheetPr>
  <dimension ref="A1:Q151"/>
  <sheetViews>
    <sheetView topLeftCell="A130" workbookViewId="0">
      <selection activeCell="C133" sqref="C133"/>
    </sheetView>
  </sheetViews>
  <sheetFormatPr defaultRowHeight="15.75"/>
  <cols>
    <col min="1" max="1" width="7" style="49" customWidth="1"/>
    <col min="2" max="2" width="19" style="128" customWidth="1"/>
    <col min="3" max="3" width="44.85546875" style="128" customWidth="1"/>
    <col min="4" max="4" width="33.42578125" style="128" customWidth="1"/>
    <col min="5" max="5" width="22" style="128" customWidth="1"/>
    <col min="6" max="6" width="10.28515625" style="1354" customWidth="1"/>
    <col min="7" max="7" width="10" style="12" bestFit="1" customWidth="1"/>
    <col min="8" max="8" width="9.140625" style="12"/>
    <col min="9" max="9" width="18" style="937" customWidth="1"/>
    <col min="10" max="12" width="9.140625" style="937"/>
    <col min="13" max="13" width="15" style="937" customWidth="1"/>
    <col min="14" max="14" width="9.140625" style="937"/>
    <col min="15" max="15" width="15.140625" style="937" customWidth="1"/>
    <col min="16" max="16" width="9.140625" style="937"/>
    <col min="17" max="17" width="16.42578125" style="937" customWidth="1"/>
    <col min="18" max="16384" width="9.140625" style="12"/>
  </cols>
  <sheetData>
    <row r="1" spans="1:17">
      <c r="A1" s="2165" t="s">
        <v>11134</v>
      </c>
      <c r="B1" s="2165"/>
      <c r="C1" s="2165"/>
      <c r="D1" s="2165"/>
      <c r="E1" s="2165"/>
      <c r="F1" s="2165"/>
    </row>
    <row r="2" spans="1:17">
      <c r="A2" s="2165" t="s">
        <v>36292</v>
      </c>
      <c r="B2" s="2165"/>
      <c r="C2" s="2165"/>
      <c r="D2" s="2165"/>
      <c r="E2" s="2165"/>
      <c r="F2" s="2165"/>
    </row>
    <row r="3" spans="1:17">
      <c r="A3" s="2165" t="s">
        <v>6436</v>
      </c>
      <c r="B3" s="2165"/>
      <c r="C3" s="2165"/>
      <c r="D3" s="2165"/>
      <c r="E3" s="2165"/>
      <c r="F3" s="2165"/>
    </row>
    <row r="4" spans="1:17">
      <c r="A4" s="46" t="s">
        <v>134</v>
      </c>
      <c r="B4" s="1429" t="s">
        <v>135</v>
      </c>
      <c r="C4" s="46" t="s">
        <v>0</v>
      </c>
      <c r="D4" s="46" t="s">
        <v>136</v>
      </c>
      <c r="E4" s="1452" t="s">
        <v>11136</v>
      </c>
      <c r="F4" s="1392" t="s">
        <v>1646</v>
      </c>
    </row>
    <row r="5" spans="1:17" ht="17.25" customHeight="1">
      <c r="B5" s="2217" t="s">
        <v>14721</v>
      </c>
      <c r="C5" s="2272"/>
      <c r="D5" s="2218"/>
      <c r="E5" s="173"/>
      <c r="F5" s="52"/>
      <c r="M5" s="1594"/>
      <c r="O5" s="1595"/>
      <c r="Q5" s="1595"/>
    </row>
    <row r="6" spans="1:17" ht="31.5">
      <c r="A6" s="49">
        <v>1</v>
      </c>
      <c r="B6" s="101" t="s">
        <v>1</v>
      </c>
      <c r="C6" s="50" t="s">
        <v>36293</v>
      </c>
      <c r="D6" s="50" t="s">
        <v>28554</v>
      </c>
      <c r="E6" s="475">
        <v>2108904.61</v>
      </c>
      <c r="F6" s="175" t="s">
        <v>118</v>
      </c>
      <c r="M6" s="1594"/>
      <c r="O6" s="2275"/>
      <c r="Q6" s="1595"/>
    </row>
    <row r="7" spans="1:17" ht="31.5">
      <c r="A7" s="49">
        <v>2</v>
      </c>
      <c r="B7" s="101" t="s">
        <v>28555</v>
      </c>
      <c r="C7" s="50" t="s">
        <v>36294</v>
      </c>
      <c r="D7" s="50" t="s">
        <v>36295</v>
      </c>
      <c r="E7" s="475">
        <v>581928</v>
      </c>
      <c r="F7" s="175" t="s">
        <v>118</v>
      </c>
      <c r="M7" s="1594"/>
      <c r="O7" s="2275"/>
      <c r="Q7" s="1595"/>
    </row>
    <row r="8" spans="1:17" ht="110.25">
      <c r="A8" s="49">
        <v>3</v>
      </c>
      <c r="B8" s="101" t="s">
        <v>5</v>
      </c>
      <c r="C8" s="50" t="s">
        <v>36296</v>
      </c>
      <c r="D8" s="50" t="s">
        <v>36297</v>
      </c>
      <c r="E8" s="475">
        <v>2213339</v>
      </c>
      <c r="F8" s="175" t="s">
        <v>118</v>
      </c>
      <c r="M8" s="1594"/>
      <c r="O8" s="1595"/>
      <c r="Q8" s="1595"/>
    </row>
    <row r="9" spans="1:17" ht="31.5">
      <c r="A9" s="49">
        <v>4</v>
      </c>
      <c r="B9" s="101" t="s">
        <v>7</v>
      </c>
      <c r="C9" s="50" t="s">
        <v>36298</v>
      </c>
      <c r="D9" s="50" t="s">
        <v>794</v>
      </c>
      <c r="E9" s="475">
        <v>90100</v>
      </c>
      <c r="F9" s="175" t="s">
        <v>118</v>
      </c>
      <c r="M9" s="1594"/>
      <c r="O9" s="1595"/>
      <c r="Q9" s="1595"/>
    </row>
    <row r="10" spans="1:17" ht="31.5">
      <c r="A10" s="49">
        <v>5</v>
      </c>
      <c r="B10" s="101" t="s">
        <v>10</v>
      </c>
      <c r="C10" s="50" t="s">
        <v>36299</v>
      </c>
      <c r="D10" s="50" t="s">
        <v>580</v>
      </c>
      <c r="E10" s="475">
        <v>70180.92</v>
      </c>
      <c r="F10" s="175" t="s">
        <v>118</v>
      </c>
      <c r="M10" s="1596"/>
      <c r="O10" s="1595"/>
      <c r="Q10" s="1595"/>
    </row>
    <row r="11" spans="1:17" ht="47.25">
      <c r="A11" s="49">
        <v>6</v>
      </c>
      <c r="B11" s="101" t="s">
        <v>12</v>
      </c>
      <c r="C11" s="50" t="s">
        <v>36300</v>
      </c>
      <c r="D11" s="50" t="s">
        <v>1914</v>
      </c>
      <c r="E11" s="475">
        <v>1478000</v>
      </c>
      <c r="F11" s="175" t="s">
        <v>118</v>
      </c>
      <c r="O11" s="1595"/>
      <c r="Q11" s="1595"/>
    </row>
    <row r="12" spans="1:17" ht="16.5" customHeight="1">
      <c r="B12" s="2217" t="s">
        <v>16510</v>
      </c>
      <c r="C12" s="2272"/>
      <c r="D12" s="2218"/>
      <c r="E12" s="173"/>
      <c r="F12" s="173"/>
      <c r="O12" s="1595"/>
      <c r="Q12" s="1595"/>
    </row>
    <row r="13" spans="1:17" ht="82.5" customHeight="1">
      <c r="A13" s="49">
        <v>7</v>
      </c>
      <c r="B13" s="101" t="s">
        <v>5</v>
      </c>
      <c r="C13" s="50" t="s">
        <v>36301</v>
      </c>
      <c r="D13" s="50" t="s">
        <v>36302</v>
      </c>
      <c r="E13" s="475">
        <v>972169.81</v>
      </c>
      <c r="F13" s="175" t="s">
        <v>118</v>
      </c>
      <c r="M13" s="1594"/>
      <c r="O13" s="1595"/>
      <c r="Q13" s="1595"/>
    </row>
    <row r="14" spans="1:17" ht="78.75">
      <c r="A14" s="49">
        <v>8</v>
      </c>
      <c r="B14" s="101" t="s">
        <v>12</v>
      </c>
      <c r="C14" s="50" t="s">
        <v>36303</v>
      </c>
      <c r="D14" s="50" t="s">
        <v>34047</v>
      </c>
      <c r="E14" s="475">
        <v>1050000</v>
      </c>
      <c r="F14" s="175" t="s">
        <v>118</v>
      </c>
      <c r="M14" s="1594"/>
      <c r="O14" s="1595"/>
      <c r="Q14" s="1595"/>
    </row>
    <row r="15" spans="1:17" ht="63">
      <c r="A15" s="49">
        <v>9</v>
      </c>
      <c r="B15" s="101" t="s">
        <v>36304</v>
      </c>
      <c r="C15" s="50" t="s">
        <v>36305</v>
      </c>
      <c r="D15" s="50" t="s">
        <v>36306</v>
      </c>
      <c r="E15" s="1172">
        <v>1249056.46</v>
      </c>
      <c r="F15" s="175" t="s">
        <v>118</v>
      </c>
      <c r="M15" s="1597"/>
      <c r="O15" s="1595"/>
      <c r="Q15" s="1595"/>
    </row>
    <row r="16" spans="1:17">
      <c r="B16" s="279" t="s">
        <v>143</v>
      </c>
      <c r="C16" s="50"/>
      <c r="D16" s="50"/>
      <c r="E16" s="1172"/>
      <c r="F16" s="175"/>
      <c r="M16" s="1597"/>
      <c r="O16" s="1595"/>
      <c r="Q16" s="1595"/>
    </row>
    <row r="17" spans="1:17" ht="47.25">
      <c r="A17" s="49">
        <v>10</v>
      </c>
      <c r="B17" s="101" t="s">
        <v>195</v>
      </c>
      <c r="C17" s="50" t="s">
        <v>36307</v>
      </c>
      <c r="D17" s="50" t="s">
        <v>196</v>
      </c>
      <c r="E17" s="1172">
        <v>5738993.4500000002</v>
      </c>
      <c r="F17" s="175" t="s">
        <v>118</v>
      </c>
      <c r="M17" s="1596"/>
      <c r="O17" s="1595"/>
      <c r="Q17" s="1595"/>
    </row>
    <row r="18" spans="1:17">
      <c r="B18" s="46" t="s">
        <v>593</v>
      </c>
      <c r="C18" s="50"/>
      <c r="D18" s="50"/>
      <c r="E18" s="475"/>
      <c r="F18" s="175"/>
      <c r="M18" s="1594"/>
      <c r="O18" s="1595"/>
      <c r="Q18" s="1596"/>
    </row>
    <row r="19" spans="1:17" ht="31.5">
      <c r="A19" s="49">
        <v>11</v>
      </c>
      <c r="B19" s="101" t="s">
        <v>39</v>
      </c>
      <c r="C19" s="50" t="s">
        <v>36308</v>
      </c>
      <c r="D19" s="50" t="s">
        <v>8146</v>
      </c>
      <c r="E19" s="475">
        <v>14544000</v>
      </c>
      <c r="F19" s="175" t="s">
        <v>118</v>
      </c>
      <c r="M19" s="1594"/>
      <c r="O19" s="1595"/>
    </row>
    <row r="20" spans="1:17" ht="63">
      <c r="A20" s="49">
        <v>12</v>
      </c>
      <c r="B20" s="101" t="s">
        <v>36309</v>
      </c>
      <c r="C20" s="50" t="s">
        <v>36310</v>
      </c>
      <c r="D20" s="50" t="s">
        <v>36311</v>
      </c>
      <c r="E20" s="475">
        <v>6000000</v>
      </c>
      <c r="F20" s="175" t="s">
        <v>118</v>
      </c>
      <c r="M20" s="1594"/>
      <c r="O20" s="1595"/>
    </row>
    <row r="21" spans="1:17" ht="69" customHeight="1">
      <c r="A21" s="49">
        <v>13</v>
      </c>
      <c r="B21" s="101" t="s">
        <v>1399</v>
      </c>
      <c r="C21" s="50" t="s">
        <v>36312</v>
      </c>
      <c r="D21" s="50" t="s">
        <v>36313</v>
      </c>
      <c r="E21" s="475">
        <v>756000</v>
      </c>
      <c r="F21" s="175" t="s">
        <v>118</v>
      </c>
      <c r="M21" s="1596"/>
      <c r="O21" s="1595"/>
    </row>
    <row r="22" spans="1:17" ht="63">
      <c r="A22" s="49">
        <v>14</v>
      </c>
      <c r="B22" s="101" t="s">
        <v>36314</v>
      </c>
      <c r="C22" s="50" t="s">
        <v>36315</v>
      </c>
      <c r="D22" s="50" t="s">
        <v>36316</v>
      </c>
      <c r="E22" s="475">
        <v>2800000</v>
      </c>
      <c r="F22" s="175" t="s">
        <v>118</v>
      </c>
      <c r="O22" s="1595"/>
    </row>
    <row r="23" spans="1:17" ht="22.5" customHeight="1">
      <c r="B23" s="101"/>
      <c r="C23" s="50"/>
      <c r="D23" s="50"/>
      <c r="E23" s="1890">
        <f>SUM(E6:E22)</f>
        <v>39652672.25</v>
      </c>
      <c r="F23" s="175"/>
      <c r="O23" s="1595"/>
    </row>
    <row r="24" spans="1:17" ht="22.5" customHeight="1">
      <c r="B24" s="101"/>
      <c r="C24" s="50"/>
      <c r="D24" s="50"/>
      <c r="E24" s="475"/>
      <c r="F24" s="175"/>
      <c r="O24" s="1595"/>
    </row>
    <row r="25" spans="1:17" ht="22.5" customHeight="1">
      <c r="B25" s="101"/>
      <c r="C25" s="50"/>
      <c r="D25" s="50"/>
      <c r="E25" s="475"/>
      <c r="F25" s="175"/>
      <c r="O25" s="1595"/>
    </row>
    <row r="26" spans="1:17" ht="22.5" customHeight="1">
      <c r="B26" s="101"/>
      <c r="C26" s="50"/>
      <c r="D26" s="50"/>
      <c r="E26" s="475"/>
      <c r="F26" s="175"/>
      <c r="O26" s="1595"/>
    </row>
    <row r="27" spans="1:17" ht="22.5" customHeight="1">
      <c r="B27" s="101"/>
      <c r="C27" s="50"/>
      <c r="D27" s="50"/>
      <c r="E27" s="475"/>
      <c r="F27" s="175"/>
      <c r="O27" s="1595"/>
    </row>
    <row r="28" spans="1:17">
      <c r="B28" s="101"/>
      <c r="C28" s="50"/>
      <c r="D28" s="50"/>
      <c r="E28" s="475"/>
      <c r="F28" s="175"/>
      <c r="O28" s="1595"/>
    </row>
    <row r="29" spans="1:17">
      <c r="B29" s="101"/>
      <c r="C29" s="50"/>
      <c r="D29" s="50"/>
      <c r="E29" s="475"/>
      <c r="F29" s="175"/>
      <c r="O29" s="1595"/>
    </row>
    <row r="30" spans="1:17">
      <c r="A30" s="2165" t="s">
        <v>11134</v>
      </c>
      <c r="B30" s="2165"/>
      <c r="C30" s="2165"/>
      <c r="D30" s="2165"/>
      <c r="E30" s="2165"/>
      <c r="F30" s="2165"/>
    </row>
    <row r="31" spans="1:17">
      <c r="A31" s="2165" t="s">
        <v>36292</v>
      </c>
      <c r="B31" s="2165"/>
      <c r="C31" s="2165"/>
      <c r="D31" s="2165"/>
      <c r="E31" s="2165"/>
      <c r="F31" s="2165"/>
    </row>
    <row r="32" spans="1:17">
      <c r="A32" s="2165" t="s">
        <v>6436</v>
      </c>
      <c r="B32" s="2165"/>
      <c r="C32" s="2165"/>
      <c r="D32" s="2165"/>
      <c r="E32" s="2165"/>
      <c r="F32" s="2165"/>
    </row>
    <row r="33" spans="1:17">
      <c r="A33" s="46" t="s">
        <v>134</v>
      </c>
      <c r="B33" s="1429" t="s">
        <v>135</v>
      </c>
      <c r="C33" s="46" t="s">
        <v>0</v>
      </c>
      <c r="D33" s="46" t="s">
        <v>136</v>
      </c>
      <c r="E33" s="1452" t="s">
        <v>11136</v>
      </c>
      <c r="F33" s="1392" t="s">
        <v>1646</v>
      </c>
    </row>
    <row r="34" spans="1:17">
      <c r="B34" s="101"/>
      <c r="C34" s="50"/>
      <c r="D34" s="50"/>
      <c r="E34" s="475"/>
      <c r="F34" s="175"/>
      <c r="O34" s="1595"/>
    </row>
    <row r="35" spans="1:17" ht="78.75" customHeight="1">
      <c r="A35" s="49">
        <v>1</v>
      </c>
      <c r="B35" s="101" t="s">
        <v>36317</v>
      </c>
      <c r="C35" s="333" t="s">
        <v>44276</v>
      </c>
      <c r="D35" s="333" t="s">
        <v>44258</v>
      </c>
      <c r="E35" s="2020">
        <v>1400000</v>
      </c>
      <c r="F35" s="175" t="s">
        <v>583</v>
      </c>
      <c r="O35" s="1595"/>
      <c r="Q35" s="1595"/>
    </row>
    <row r="36" spans="1:17" ht="16.5" customHeight="1">
      <c r="A36" s="2105"/>
      <c r="B36" s="2119" t="s">
        <v>9965</v>
      </c>
      <c r="C36" s="2103"/>
      <c r="D36" s="333"/>
      <c r="E36" s="2020"/>
      <c r="F36" s="175"/>
      <c r="O36" s="2104"/>
      <c r="Q36" s="2104"/>
    </row>
    <row r="37" spans="1:17" ht="110.25">
      <c r="A37" s="49">
        <f>1+1</f>
        <v>2</v>
      </c>
      <c r="B37" s="101" t="s">
        <v>36321</v>
      </c>
      <c r="C37" s="50" t="s">
        <v>36322</v>
      </c>
      <c r="D37" s="333" t="s">
        <v>44104</v>
      </c>
      <c r="E37" s="1857">
        <v>2200000</v>
      </c>
      <c r="F37" s="175" t="s">
        <v>272</v>
      </c>
      <c r="O37" s="1595"/>
    </row>
    <row r="38" spans="1:17" ht="94.5">
      <c r="A38" s="49">
        <f>A37+1</f>
        <v>3</v>
      </c>
      <c r="B38" s="101" t="s">
        <v>36323</v>
      </c>
      <c r="C38" s="50" t="s">
        <v>36324</v>
      </c>
      <c r="D38" s="333" t="s">
        <v>44259</v>
      </c>
      <c r="E38" s="1857">
        <v>1600000</v>
      </c>
      <c r="F38" s="175" t="s">
        <v>272</v>
      </c>
      <c r="O38" s="1595"/>
    </row>
    <row r="39" spans="1:17" ht="110.25">
      <c r="A39" s="49">
        <f>A38+1</f>
        <v>4</v>
      </c>
      <c r="B39" s="101" t="s">
        <v>36325</v>
      </c>
      <c r="C39" s="50" t="s">
        <v>36326</v>
      </c>
      <c r="D39" s="50" t="s">
        <v>36327</v>
      </c>
      <c r="E39" s="1857">
        <v>1800000</v>
      </c>
      <c r="F39" s="175" t="s">
        <v>272</v>
      </c>
      <c r="O39" s="1595"/>
    </row>
    <row r="40" spans="1:17" ht="157.5">
      <c r="A40" s="49">
        <f t="shared" ref="A40:A91" si="0">A39+1</f>
        <v>5</v>
      </c>
      <c r="B40" s="101" t="s">
        <v>36328</v>
      </c>
      <c r="C40" s="50" t="s">
        <v>36329</v>
      </c>
      <c r="D40" s="50" t="s">
        <v>36330</v>
      </c>
      <c r="E40" s="1857">
        <v>2400000</v>
      </c>
      <c r="F40" s="175" t="s">
        <v>272</v>
      </c>
      <c r="O40" s="1595"/>
    </row>
    <row r="41" spans="1:17" ht="63">
      <c r="A41" s="49">
        <f t="shared" si="0"/>
        <v>6</v>
      </c>
      <c r="B41" s="101" t="s">
        <v>36331</v>
      </c>
      <c r="C41" s="50" t="s">
        <v>36332</v>
      </c>
      <c r="D41" s="333" t="s">
        <v>44260</v>
      </c>
      <c r="E41" s="1857">
        <v>100000</v>
      </c>
      <c r="F41" s="175" t="s">
        <v>272</v>
      </c>
      <c r="O41" s="1595"/>
    </row>
    <row r="42" spans="1:17" ht="75.75" customHeight="1">
      <c r="A42" s="49">
        <f t="shared" si="0"/>
        <v>7</v>
      </c>
      <c r="B42" s="1584" t="s">
        <v>36333</v>
      </c>
      <c r="C42" s="283" t="s">
        <v>36334</v>
      </c>
      <c r="D42" s="283" t="s">
        <v>36335</v>
      </c>
      <c r="E42" s="2120">
        <v>300000</v>
      </c>
      <c r="F42" s="1566" t="s">
        <v>272</v>
      </c>
      <c r="O42" s="1595"/>
    </row>
    <row r="43" spans="1:17" ht="63">
      <c r="A43" s="49">
        <f t="shared" si="0"/>
        <v>8</v>
      </c>
      <c r="B43" s="101" t="s">
        <v>503</v>
      </c>
      <c r="C43" s="50" t="s">
        <v>36336</v>
      </c>
      <c r="D43" s="50" t="s">
        <v>36337</v>
      </c>
      <c r="E43" s="1857">
        <v>100000</v>
      </c>
      <c r="F43" s="175" t="s">
        <v>272</v>
      </c>
      <c r="O43" s="1595"/>
    </row>
    <row r="44" spans="1:17" s="185" customFormat="1" ht="94.5">
      <c r="A44" s="70">
        <f t="shared" si="0"/>
        <v>9</v>
      </c>
      <c r="B44" s="104" t="s">
        <v>36338</v>
      </c>
      <c r="C44" s="60" t="s">
        <v>36339</v>
      </c>
      <c r="D44" s="690" t="s">
        <v>44261</v>
      </c>
      <c r="E44" s="1857">
        <v>300000</v>
      </c>
      <c r="F44" s="5" t="s">
        <v>272</v>
      </c>
      <c r="I44" s="2057"/>
      <c r="J44" s="2057"/>
      <c r="K44" s="2057"/>
      <c r="L44" s="2057"/>
      <c r="M44" s="2057"/>
      <c r="N44" s="2057"/>
      <c r="O44" s="2058"/>
      <c r="P44" s="2057"/>
      <c r="Q44" s="2057"/>
    </row>
    <row r="45" spans="1:17" ht="63">
      <c r="A45" s="49">
        <f t="shared" si="0"/>
        <v>10</v>
      </c>
      <c r="B45" s="101" t="s">
        <v>36340</v>
      </c>
      <c r="C45" s="50" t="s">
        <v>36341</v>
      </c>
      <c r="D45" s="50" t="s">
        <v>36342</v>
      </c>
      <c r="E45" s="1857">
        <v>100000</v>
      </c>
      <c r="F45" s="175" t="s">
        <v>272</v>
      </c>
      <c r="O45" s="1595"/>
    </row>
    <row r="46" spans="1:17" ht="63">
      <c r="A46" s="49">
        <f t="shared" si="0"/>
        <v>11</v>
      </c>
      <c r="B46" s="101" t="s">
        <v>36343</v>
      </c>
      <c r="C46" s="50" t="s">
        <v>36344</v>
      </c>
      <c r="D46" s="50" t="s">
        <v>36342</v>
      </c>
      <c r="E46" s="1857">
        <v>100000</v>
      </c>
      <c r="F46" s="175" t="s">
        <v>272</v>
      </c>
      <c r="O46" s="1595"/>
    </row>
    <row r="47" spans="1:17" ht="78.75">
      <c r="A47" s="49">
        <f t="shared" si="0"/>
        <v>12</v>
      </c>
      <c r="B47" s="101" t="s">
        <v>36345</v>
      </c>
      <c r="C47" s="50" t="s">
        <v>36346</v>
      </c>
      <c r="D47" s="50" t="s">
        <v>36347</v>
      </c>
      <c r="E47" s="1857">
        <v>100000</v>
      </c>
      <c r="F47" s="175" t="s">
        <v>272</v>
      </c>
      <c r="O47" s="1595"/>
    </row>
    <row r="48" spans="1:17" ht="47.25">
      <c r="A48" s="49">
        <f t="shared" si="0"/>
        <v>13</v>
      </c>
      <c r="B48" s="101" t="s">
        <v>36348</v>
      </c>
      <c r="C48" s="50" t="s">
        <v>36349</v>
      </c>
      <c r="D48" s="50" t="s">
        <v>36350</v>
      </c>
      <c r="E48" s="1857">
        <v>150000</v>
      </c>
      <c r="F48" s="175" t="s">
        <v>272</v>
      </c>
      <c r="O48" s="1595"/>
    </row>
    <row r="49" spans="1:17" s="751" customFormat="1" ht="47.25">
      <c r="A49" s="49">
        <f t="shared" si="0"/>
        <v>14</v>
      </c>
      <c r="B49" s="101" t="s">
        <v>36351</v>
      </c>
      <c r="C49" s="50" t="s">
        <v>36352</v>
      </c>
      <c r="D49" s="50" t="s">
        <v>36353</v>
      </c>
      <c r="E49" s="1857">
        <v>800000</v>
      </c>
      <c r="F49" s="175" t="s">
        <v>466</v>
      </c>
      <c r="I49" s="1598"/>
      <c r="J49" s="1598"/>
      <c r="K49" s="1598"/>
      <c r="L49" s="1598"/>
      <c r="M49" s="1598"/>
      <c r="N49" s="1598"/>
      <c r="O49" s="1595"/>
      <c r="P49" s="1598"/>
      <c r="Q49" s="1598"/>
    </row>
    <row r="50" spans="1:17" ht="110.25">
      <c r="A50" s="49">
        <f t="shared" si="0"/>
        <v>15</v>
      </c>
      <c r="B50" s="101" t="s">
        <v>945</v>
      </c>
      <c r="C50" s="50" t="s">
        <v>36354</v>
      </c>
      <c r="D50" s="50" t="s">
        <v>36355</v>
      </c>
      <c r="E50" s="1857">
        <v>400000</v>
      </c>
      <c r="F50" s="175" t="s">
        <v>4</v>
      </c>
      <c r="O50" s="1596"/>
    </row>
    <row r="51" spans="1:17" ht="47.25">
      <c r="A51" s="49">
        <f t="shared" si="0"/>
        <v>16</v>
      </c>
      <c r="B51" s="101" t="s">
        <v>36340</v>
      </c>
      <c r="C51" s="50" t="s">
        <v>36356</v>
      </c>
      <c r="D51" s="50" t="s">
        <v>36357</v>
      </c>
      <c r="E51" s="1857">
        <v>650000</v>
      </c>
      <c r="F51" s="175" t="s">
        <v>4</v>
      </c>
      <c r="H51" s="12" t="s">
        <v>1148</v>
      </c>
    </row>
    <row r="52" spans="1:17" ht="47.25">
      <c r="A52" s="49">
        <f t="shared" si="0"/>
        <v>17</v>
      </c>
      <c r="B52" s="101" t="s">
        <v>33442</v>
      </c>
      <c r="C52" s="50" t="s">
        <v>36358</v>
      </c>
      <c r="D52" s="50" t="s">
        <v>36359</v>
      </c>
      <c r="E52" s="1857">
        <v>650000</v>
      </c>
      <c r="F52" s="175" t="s">
        <v>4</v>
      </c>
    </row>
    <row r="53" spans="1:17" ht="47.25">
      <c r="A53" s="49">
        <f t="shared" si="0"/>
        <v>18</v>
      </c>
      <c r="B53" s="101" t="s">
        <v>36360</v>
      </c>
      <c r="C53" s="50" t="s">
        <v>36361</v>
      </c>
      <c r="D53" s="50" t="s">
        <v>36362</v>
      </c>
      <c r="E53" s="1857">
        <v>650000</v>
      </c>
      <c r="F53" s="175" t="s">
        <v>4</v>
      </c>
    </row>
    <row r="54" spans="1:17" ht="63">
      <c r="A54" s="49">
        <f t="shared" si="0"/>
        <v>19</v>
      </c>
      <c r="B54" s="101" t="s">
        <v>29251</v>
      </c>
      <c r="C54" s="50" t="s">
        <v>36363</v>
      </c>
      <c r="D54" s="333" t="s">
        <v>44262</v>
      </c>
      <c r="E54" s="1857">
        <v>650000</v>
      </c>
      <c r="F54" s="175" t="s">
        <v>4</v>
      </c>
    </row>
    <row r="55" spans="1:17" ht="126">
      <c r="A55" s="49">
        <f t="shared" si="0"/>
        <v>20</v>
      </c>
      <c r="B55" s="101" t="s">
        <v>36364</v>
      </c>
      <c r="C55" s="50" t="s">
        <v>36365</v>
      </c>
      <c r="D55" s="333" t="s">
        <v>44263</v>
      </c>
      <c r="E55" s="1857">
        <v>700000</v>
      </c>
      <c r="F55" s="175" t="s">
        <v>4</v>
      </c>
    </row>
    <row r="56" spans="1:17" ht="110.25">
      <c r="A56" s="49">
        <f t="shared" si="0"/>
        <v>21</v>
      </c>
      <c r="B56" s="101" t="s">
        <v>36366</v>
      </c>
      <c r="C56" s="50" t="s">
        <v>36367</v>
      </c>
      <c r="D56" s="50" t="s">
        <v>36355</v>
      </c>
      <c r="E56" s="1857">
        <v>400000</v>
      </c>
      <c r="F56" s="175" t="s">
        <v>4</v>
      </c>
    </row>
    <row r="57" spans="1:17" ht="110.25">
      <c r="A57" s="49">
        <f t="shared" si="0"/>
        <v>22</v>
      </c>
      <c r="B57" s="101" t="s">
        <v>503</v>
      </c>
      <c r="C57" s="50" t="s">
        <v>36368</v>
      </c>
      <c r="D57" s="50" t="s">
        <v>36355</v>
      </c>
      <c r="E57" s="1857">
        <v>400000</v>
      </c>
      <c r="F57" s="175" t="s">
        <v>4</v>
      </c>
    </row>
    <row r="58" spans="1:17" ht="110.25">
      <c r="A58" s="49">
        <f t="shared" si="0"/>
        <v>23</v>
      </c>
      <c r="B58" s="101" t="s">
        <v>36369</v>
      </c>
      <c r="C58" s="50" t="s">
        <v>36370</v>
      </c>
      <c r="D58" s="50" t="s">
        <v>36355</v>
      </c>
      <c r="E58" s="1857">
        <v>400000</v>
      </c>
      <c r="F58" s="175" t="s">
        <v>4</v>
      </c>
    </row>
    <row r="59" spans="1:17" ht="110.25">
      <c r="A59" s="49">
        <f t="shared" si="0"/>
        <v>24</v>
      </c>
      <c r="B59" s="101" t="s">
        <v>36371</v>
      </c>
      <c r="C59" s="50" t="s">
        <v>36372</v>
      </c>
      <c r="D59" s="50" t="s">
        <v>36355</v>
      </c>
      <c r="E59" s="1857">
        <v>400000</v>
      </c>
      <c r="F59" s="175" t="s">
        <v>4</v>
      </c>
    </row>
    <row r="60" spans="1:17" ht="110.25">
      <c r="A60" s="49">
        <f t="shared" si="0"/>
        <v>25</v>
      </c>
      <c r="B60" s="101" t="s">
        <v>36373</v>
      </c>
      <c r="C60" s="50" t="s">
        <v>36374</v>
      </c>
      <c r="D60" s="50" t="s">
        <v>36355</v>
      </c>
      <c r="E60" s="1857">
        <v>400000</v>
      </c>
      <c r="F60" s="175" t="s">
        <v>4</v>
      </c>
    </row>
    <row r="61" spans="1:17" ht="31.5">
      <c r="A61" s="49">
        <f t="shared" si="0"/>
        <v>26</v>
      </c>
      <c r="B61" s="101" t="s">
        <v>24871</v>
      </c>
      <c r="C61" s="50" t="s">
        <v>36375</v>
      </c>
      <c r="D61" s="50" t="s">
        <v>36376</v>
      </c>
      <c r="E61" s="1857">
        <v>300000</v>
      </c>
      <c r="F61" s="175" t="s">
        <v>4</v>
      </c>
    </row>
    <row r="62" spans="1:17" ht="31.5">
      <c r="A62" s="49">
        <f t="shared" si="0"/>
        <v>27</v>
      </c>
      <c r="B62" s="101" t="s">
        <v>36377</v>
      </c>
      <c r="C62" s="50" t="s">
        <v>36378</v>
      </c>
      <c r="D62" s="50" t="s">
        <v>36376</v>
      </c>
      <c r="E62" s="1857">
        <v>300000</v>
      </c>
      <c r="F62" s="175" t="s">
        <v>4</v>
      </c>
    </row>
    <row r="63" spans="1:17" ht="31.5">
      <c r="A63" s="49">
        <f t="shared" si="0"/>
        <v>28</v>
      </c>
      <c r="B63" s="101" t="s">
        <v>32237</v>
      </c>
      <c r="C63" s="50" t="s">
        <v>36379</v>
      </c>
      <c r="D63" s="50" t="s">
        <v>36376</v>
      </c>
      <c r="E63" s="1857">
        <v>300000</v>
      </c>
      <c r="F63" s="175" t="s">
        <v>4</v>
      </c>
    </row>
    <row r="64" spans="1:17" ht="31.5">
      <c r="A64" s="49">
        <f t="shared" si="0"/>
        <v>29</v>
      </c>
      <c r="B64" s="101" t="s">
        <v>36380</v>
      </c>
      <c r="C64" s="50" t="s">
        <v>36381</v>
      </c>
      <c r="D64" s="50" t="s">
        <v>36376</v>
      </c>
      <c r="E64" s="1857">
        <v>300000</v>
      </c>
      <c r="F64" s="175" t="s">
        <v>4</v>
      </c>
    </row>
    <row r="65" spans="1:6" ht="31.5">
      <c r="A65" s="49">
        <f t="shared" si="0"/>
        <v>30</v>
      </c>
      <c r="B65" s="101" t="s">
        <v>31297</v>
      </c>
      <c r="C65" s="50" t="s">
        <v>36382</v>
      </c>
      <c r="D65" s="50" t="s">
        <v>36376</v>
      </c>
      <c r="E65" s="1857">
        <v>300000</v>
      </c>
      <c r="F65" s="175" t="s">
        <v>4</v>
      </c>
    </row>
    <row r="66" spans="1:6" ht="31.5">
      <c r="A66" s="49">
        <f t="shared" si="0"/>
        <v>31</v>
      </c>
      <c r="B66" s="101" t="s">
        <v>36383</v>
      </c>
      <c r="C66" s="50" t="s">
        <v>36384</v>
      </c>
      <c r="D66" s="50" t="s">
        <v>36385</v>
      </c>
      <c r="E66" s="1857">
        <v>100000</v>
      </c>
      <c r="F66" s="175" t="s">
        <v>4</v>
      </c>
    </row>
    <row r="67" spans="1:6" ht="31.5">
      <c r="A67" s="49">
        <f t="shared" si="0"/>
        <v>32</v>
      </c>
      <c r="B67" s="101" t="s">
        <v>36386</v>
      </c>
      <c r="C67" s="50" t="s">
        <v>36387</v>
      </c>
      <c r="D67" s="50" t="s">
        <v>36385</v>
      </c>
      <c r="E67" s="1857">
        <v>100000</v>
      </c>
      <c r="F67" s="175" t="s">
        <v>4</v>
      </c>
    </row>
    <row r="68" spans="1:6" ht="31.5">
      <c r="A68" s="49">
        <f t="shared" si="0"/>
        <v>33</v>
      </c>
      <c r="B68" s="101" t="s">
        <v>36388</v>
      </c>
      <c r="C68" s="50" t="s">
        <v>36389</v>
      </c>
      <c r="D68" s="50" t="s">
        <v>36385</v>
      </c>
      <c r="E68" s="1857">
        <v>100000</v>
      </c>
      <c r="F68" s="175" t="s">
        <v>4</v>
      </c>
    </row>
    <row r="69" spans="1:6" ht="150.75" customHeight="1">
      <c r="A69" s="49">
        <f t="shared" si="0"/>
        <v>34</v>
      </c>
      <c r="B69" s="101" t="s">
        <v>36390</v>
      </c>
      <c r="C69" s="50" t="s">
        <v>36391</v>
      </c>
      <c r="D69" s="333" t="s">
        <v>44264</v>
      </c>
      <c r="E69" s="1857">
        <v>500000</v>
      </c>
      <c r="F69" s="175" t="s">
        <v>4</v>
      </c>
    </row>
    <row r="70" spans="1:6" ht="141.75" customHeight="1">
      <c r="A70" s="49">
        <f t="shared" si="0"/>
        <v>35</v>
      </c>
      <c r="B70" s="101" t="s">
        <v>36392</v>
      </c>
      <c r="C70" s="50" t="s">
        <v>36393</v>
      </c>
      <c r="D70" s="333" t="s">
        <v>44265</v>
      </c>
      <c r="E70" s="1857">
        <v>800000</v>
      </c>
      <c r="F70" s="175" t="s">
        <v>36394</v>
      </c>
    </row>
    <row r="71" spans="1:6" ht="47.25">
      <c r="A71" s="49">
        <f t="shared" si="0"/>
        <v>36</v>
      </c>
      <c r="B71" s="101" t="s">
        <v>36395</v>
      </c>
      <c r="C71" s="50" t="s">
        <v>36396</v>
      </c>
      <c r="D71" s="50" t="s">
        <v>36359</v>
      </c>
      <c r="E71" s="1857">
        <v>700000</v>
      </c>
      <c r="F71" s="175" t="s">
        <v>763</v>
      </c>
    </row>
    <row r="72" spans="1:6" ht="126">
      <c r="A72" s="49">
        <f t="shared" si="0"/>
        <v>37</v>
      </c>
      <c r="B72" s="101" t="s">
        <v>36397</v>
      </c>
      <c r="C72" s="50" t="s">
        <v>36398</v>
      </c>
      <c r="D72" s="50" t="s">
        <v>36399</v>
      </c>
      <c r="E72" s="1857">
        <v>500000</v>
      </c>
      <c r="F72" s="175" t="s">
        <v>763</v>
      </c>
    </row>
    <row r="73" spans="1:6" ht="126">
      <c r="A73" s="49">
        <f t="shared" si="0"/>
        <v>38</v>
      </c>
      <c r="B73" s="101" t="s">
        <v>36400</v>
      </c>
      <c r="C73" s="50" t="s">
        <v>36401</v>
      </c>
      <c r="D73" s="50" t="s">
        <v>36402</v>
      </c>
      <c r="E73" s="1857">
        <v>600000</v>
      </c>
      <c r="F73" s="175" t="s">
        <v>763</v>
      </c>
    </row>
    <row r="74" spans="1:6" ht="31.5">
      <c r="A74" s="2117">
        <v>39</v>
      </c>
      <c r="B74" s="2127" t="s">
        <v>44277</v>
      </c>
      <c r="C74" s="1945" t="s">
        <v>44286</v>
      </c>
      <c r="D74" s="333" t="s">
        <v>44278</v>
      </c>
      <c r="E74" s="1857">
        <v>90000</v>
      </c>
      <c r="F74" s="175" t="s">
        <v>763</v>
      </c>
    </row>
    <row r="75" spans="1:6" ht="31.5">
      <c r="A75" s="2117">
        <f t="shared" si="0"/>
        <v>40</v>
      </c>
      <c r="B75" s="2127" t="s">
        <v>945</v>
      </c>
      <c r="C75" s="2115" t="s">
        <v>44287</v>
      </c>
      <c r="D75" s="333" t="s">
        <v>44278</v>
      </c>
      <c r="E75" s="1857">
        <v>90000</v>
      </c>
      <c r="F75" s="175" t="s">
        <v>763</v>
      </c>
    </row>
    <row r="76" spans="1:6" ht="31.5">
      <c r="A76" s="2117">
        <v>40</v>
      </c>
      <c r="B76" s="2127" t="s">
        <v>44279</v>
      </c>
      <c r="C76" s="1945" t="s">
        <v>44288</v>
      </c>
      <c r="D76" s="333" t="s">
        <v>44278</v>
      </c>
      <c r="E76" s="1857">
        <v>90000</v>
      </c>
      <c r="F76" s="175" t="s">
        <v>763</v>
      </c>
    </row>
    <row r="77" spans="1:6" ht="31.5">
      <c r="A77" s="2117">
        <f t="shared" si="0"/>
        <v>41</v>
      </c>
      <c r="B77" s="2127" t="s">
        <v>44280</v>
      </c>
      <c r="C77" s="2115" t="s">
        <v>44289</v>
      </c>
      <c r="D77" s="333" t="s">
        <v>44278</v>
      </c>
      <c r="E77" s="1857">
        <v>90000</v>
      </c>
      <c r="F77" s="175" t="s">
        <v>763</v>
      </c>
    </row>
    <row r="78" spans="1:6" ht="31.5">
      <c r="A78" s="2117">
        <v>41</v>
      </c>
      <c r="B78" s="2127" t="s">
        <v>36386</v>
      </c>
      <c r="C78" s="1945" t="s">
        <v>44290</v>
      </c>
      <c r="D78" s="333" t="s">
        <v>44278</v>
      </c>
      <c r="E78" s="1857">
        <v>90000</v>
      </c>
      <c r="F78" s="175" t="s">
        <v>763</v>
      </c>
    </row>
    <row r="79" spans="1:6" ht="31.5">
      <c r="A79" s="2117">
        <f t="shared" si="0"/>
        <v>42</v>
      </c>
      <c r="B79" s="2127" t="s">
        <v>44281</v>
      </c>
      <c r="C79" s="2115" t="s">
        <v>44291</v>
      </c>
      <c r="D79" s="333" t="s">
        <v>44278</v>
      </c>
      <c r="E79" s="1857">
        <v>90000</v>
      </c>
      <c r="F79" s="175" t="s">
        <v>763</v>
      </c>
    </row>
    <row r="80" spans="1:6" ht="31.5">
      <c r="A80" s="2117">
        <v>42</v>
      </c>
      <c r="B80" s="2127" t="s">
        <v>44282</v>
      </c>
      <c r="C80" s="1945" t="s">
        <v>44292</v>
      </c>
      <c r="D80" s="333" t="s">
        <v>44278</v>
      </c>
      <c r="E80" s="1857">
        <v>90000</v>
      </c>
      <c r="F80" s="175" t="s">
        <v>763</v>
      </c>
    </row>
    <row r="81" spans="1:6" ht="31.5">
      <c r="A81" s="2117">
        <f t="shared" si="0"/>
        <v>43</v>
      </c>
      <c r="B81" s="2127" t="s">
        <v>7804</v>
      </c>
      <c r="C81" s="2115" t="s">
        <v>44293</v>
      </c>
      <c r="D81" s="333" t="s">
        <v>44278</v>
      </c>
      <c r="E81" s="1857">
        <v>90000</v>
      </c>
      <c r="F81" s="175" t="s">
        <v>763</v>
      </c>
    </row>
    <row r="82" spans="1:6" ht="31.5">
      <c r="A82" s="2117">
        <v>43</v>
      </c>
      <c r="B82" s="2127" t="s">
        <v>31297</v>
      </c>
      <c r="C82" s="1945" t="s">
        <v>44294</v>
      </c>
      <c r="D82" s="333" t="s">
        <v>44278</v>
      </c>
      <c r="E82" s="1857">
        <v>90000</v>
      </c>
      <c r="F82" s="175" t="s">
        <v>763</v>
      </c>
    </row>
    <row r="83" spans="1:6" ht="31.5">
      <c r="A83" s="2117">
        <f t="shared" si="0"/>
        <v>44</v>
      </c>
      <c r="B83" s="2127" t="s">
        <v>44277</v>
      </c>
      <c r="C83" s="2115" t="s">
        <v>44295</v>
      </c>
      <c r="D83" s="333" t="s">
        <v>44278</v>
      </c>
      <c r="E83" s="1857">
        <v>90000</v>
      </c>
      <c r="F83" s="175" t="s">
        <v>763</v>
      </c>
    </row>
    <row r="84" spans="1:6" ht="31.5">
      <c r="A84" s="2117">
        <v>44</v>
      </c>
      <c r="B84" s="2127" t="s">
        <v>36325</v>
      </c>
      <c r="C84" s="1945" t="s">
        <v>44296</v>
      </c>
      <c r="D84" s="333" t="s">
        <v>44278</v>
      </c>
      <c r="E84" s="1857">
        <v>90000</v>
      </c>
      <c r="F84" s="175" t="s">
        <v>763</v>
      </c>
    </row>
    <row r="85" spans="1:6" ht="31.5">
      <c r="A85" s="2117">
        <f t="shared" si="0"/>
        <v>45</v>
      </c>
      <c r="B85" s="2127" t="s">
        <v>36392</v>
      </c>
      <c r="C85" s="2115" t="s">
        <v>44297</v>
      </c>
      <c r="D85" s="333" t="s">
        <v>44278</v>
      </c>
      <c r="E85" s="1857">
        <v>90000</v>
      </c>
      <c r="F85" s="175" t="s">
        <v>763</v>
      </c>
    </row>
    <row r="86" spans="1:6" ht="31.5">
      <c r="A86" s="2117">
        <v>45</v>
      </c>
      <c r="B86" s="2127" t="s">
        <v>44283</v>
      </c>
      <c r="C86" s="1945" t="s">
        <v>44298</v>
      </c>
      <c r="D86" s="333" t="s">
        <v>44278</v>
      </c>
      <c r="E86" s="1857">
        <v>90000</v>
      </c>
      <c r="F86" s="175" t="s">
        <v>763</v>
      </c>
    </row>
    <row r="87" spans="1:6" ht="31.5">
      <c r="A87" s="2117">
        <f t="shared" si="0"/>
        <v>46</v>
      </c>
      <c r="B87" s="2127" t="s">
        <v>44284</v>
      </c>
      <c r="C87" s="2115" t="s">
        <v>44299</v>
      </c>
      <c r="D87" s="333" t="s">
        <v>44278</v>
      </c>
      <c r="E87" s="1857">
        <v>90000</v>
      </c>
      <c r="F87" s="175" t="s">
        <v>763</v>
      </c>
    </row>
    <row r="88" spans="1:6" ht="31.5">
      <c r="A88" s="2117">
        <v>46</v>
      </c>
      <c r="B88" s="2127" t="s">
        <v>44285</v>
      </c>
      <c r="C88" s="1945" t="s">
        <v>44300</v>
      </c>
      <c r="D88" s="333" t="s">
        <v>44278</v>
      </c>
      <c r="E88" s="1857">
        <v>90000</v>
      </c>
      <c r="F88" s="175" t="s">
        <v>763</v>
      </c>
    </row>
    <row r="89" spans="1:6" ht="31.5">
      <c r="A89" s="2117">
        <f t="shared" si="0"/>
        <v>47</v>
      </c>
      <c r="B89" s="2127" t="s">
        <v>36380</v>
      </c>
      <c r="C89" s="2115" t="s">
        <v>44301</v>
      </c>
      <c r="D89" s="333" t="s">
        <v>44278</v>
      </c>
      <c r="E89" s="1857">
        <v>90000</v>
      </c>
      <c r="F89" s="175" t="s">
        <v>763</v>
      </c>
    </row>
    <row r="90" spans="1:6" ht="31.5">
      <c r="A90" s="2117">
        <v>47</v>
      </c>
      <c r="B90" s="2127" t="s">
        <v>29251</v>
      </c>
      <c r="C90" s="1945" t="s">
        <v>44302</v>
      </c>
      <c r="D90" s="333" t="s">
        <v>44278</v>
      </c>
      <c r="E90" s="1857">
        <v>90000</v>
      </c>
      <c r="F90" s="175" t="s">
        <v>763</v>
      </c>
    </row>
    <row r="91" spans="1:6" ht="31.5">
      <c r="A91" s="2117">
        <f t="shared" si="0"/>
        <v>48</v>
      </c>
      <c r="B91" s="2127" t="s">
        <v>36325</v>
      </c>
      <c r="C91" s="2115" t="s">
        <v>44303</v>
      </c>
      <c r="D91" s="333" t="s">
        <v>44278</v>
      </c>
      <c r="E91" s="1857">
        <v>90000</v>
      </c>
      <c r="F91" s="175" t="s">
        <v>763</v>
      </c>
    </row>
    <row r="92" spans="1:6" ht="31.5">
      <c r="A92" s="2117">
        <v>48</v>
      </c>
      <c r="B92" s="2127" t="s">
        <v>33584</v>
      </c>
      <c r="C92" s="1945" t="s">
        <v>44304</v>
      </c>
      <c r="D92" s="333" t="s">
        <v>44278</v>
      </c>
      <c r="E92" s="1857">
        <v>90000</v>
      </c>
      <c r="F92" s="175" t="s">
        <v>763</v>
      </c>
    </row>
    <row r="93" spans="1:6" ht="16.5" customHeight="1">
      <c r="A93" s="2105"/>
      <c r="B93" s="2237" t="s">
        <v>4585</v>
      </c>
      <c r="C93" s="2238"/>
      <c r="D93" s="2103"/>
      <c r="E93" s="1857"/>
      <c r="F93" s="175"/>
    </row>
    <row r="94" spans="1:6" ht="78.75">
      <c r="A94" s="49">
        <v>49</v>
      </c>
      <c r="B94" s="101" t="s">
        <v>36403</v>
      </c>
      <c r="C94" s="50" t="s">
        <v>36404</v>
      </c>
      <c r="D94" s="50" t="s">
        <v>36405</v>
      </c>
      <c r="E94" s="1857">
        <v>1000000</v>
      </c>
      <c r="F94" s="175" t="s">
        <v>272</v>
      </c>
    </row>
    <row r="95" spans="1:6" ht="126">
      <c r="A95" s="49">
        <v>50</v>
      </c>
      <c r="B95" s="1945" t="s">
        <v>44266</v>
      </c>
      <c r="C95" s="50" t="s">
        <v>36406</v>
      </c>
      <c r="D95" s="50" t="s">
        <v>36407</v>
      </c>
      <c r="E95" s="1857">
        <v>800000</v>
      </c>
      <c r="F95" s="175" t="s">
        <v>272</v>
      </c>
    </row>
    <row r="96" spans="1:6" ht="94.5">
      <c r="A96" s="2117">
        <v>51</v>
      </c>
      <c r="B96" s="101" t="s">
        <v>36408</v>
      </c>
      <c r="C96" s="50" t="s">
        <v>36409</v>
      </c>
      <c r="D96" s="333" t="s">
        <v>44267</v>
      </c>
      <c r="E96" s="1857">
        <v>1000000</v>
      </c>
      <c r="F96" s="175" t="s">
        <v>272</v>
      </c>
    </row>
    <row r="97" spans="1:6" ht="47.25">
      <c r="A97" s="2117">
        <v>52</v>
      </c>
      <c r="B97" s="101" t="s">
        <v>36410</v>
      </c>
      <c r="C97" s="50" t="s">
        <v>36411</v>
      </c>
      <c r="D97" s="333" t="s">
        <v>44105</v>
      </c>
      <c r="E97" s="1857">
        <v>1000000</v>
      </c>
      <c r="F97" s="175" t="s">
        <v>272</v>
      </c>
    </row>
    <row r="98" spans="1:6" ht="94.5">
      <c r="A98" s="2117">
        <v>53</v>
      </c>
      <c r="B98" s="101" t="s">
        <v>36412</v>
      </c>
      <c r="C98" s="50" t="s">
        <v>36413</v>
      </c>
      <c r="D98" s="333" t="s">
        <v>44267</v>
      </c>
      <c r="E98" s="1857">
        <v>1000000</v>
      </c>
      <c r="F98" s="175" t="s">
        <v>272</v>
      </c>
    </row>
    <row r="99" spans="1:6" ht="94.5">
      <c r="A99" s="2117">
        <v>54</v>
      </c>
      <c r="B99" s="101" t="s">
        <v>36414</v>
      </c>
      <c r="C99" s="50" t="s">
        <v>36415</v>
      </c>
      <c r="D99" s="333" t="s">
        <v>44267</v>
      </c>
      <c r="E99" s="1857">
        <v>1000000</v>
      </c>
      <c r="F99" s="175" t="s">
        <v>272</v>
      </c>
    </row>
    <row r="100" spans="1:6" ht="94.5">
      <c r="A100" s="2117">
        <v>55</v>
      </c>
      <c r="B100" s="101" t="s">
        <v>36416</v>
      </c>
      <c r="C100" s="50" t="s">
        <v>36417</v>
      </c>
      <c r="D100" s="333" t="s">
        <v>44267</v>
      </c>
      <c r="E100" s="1857">
        <v>1000000</v>
      </c>
      <c r="F100" s="175" t="s">
        <v>272</v>
      </c>
    </row>
    <row r="101" spans="1:6" ht="94.5">
      <c r="A101" s="2117">
        <v>56</v>
      </c>
      <c r="B101" s="101" t="s">
        <v>36418</v>
      </c>
      <c r="C101" s="50" t="s">
        <v>36419</v>
      </c>
      <c r="D101" s="333" t="s">
        <v>44267</v>
      </c>
      <c r="E101" s="1857">
        <v>1000000</v>
      </c>
      <c r="F101" s="175" t="s">
        <v>272</v>
      </c>
    </row>
    <row r="102" spans="1:6" ht="63">
      <c r="A102" s="2117">
        <v>57</v>
      </c>
      <c r="B102" s="101" t="s">
        <v>36420</v>
      </c>
      <c r="C102" s="50" t="s">
        <v>36421</v>
      </c>
      <c r="D102" s="50" t="s">
        <v>36422</v>
      </c>
      <c r="E102" s="1857">
        <v>500000</v>
      </c>
      <c r="F102" s="175" t="s">
        <v>272</v>
      </c>
    </row>
    <row r="103" spans="1:6" ht="63">
      <c r="A103" s="2117">
        <v>58</v>
      </c>
      <c r="B103" s="101" t="s">
        <v>36423</v>
      </c>
      <c r="C103" s="50" t="s">
        <v>36424</v>
      </c>
      <c r="D103" s="50" t="s">
        <v>36425</v>
      </c>
      <c r="E103" s="1857">
        <v>150000</v>
      </c>
      <c r="F103" s="175" t="s">
        <v>272</v>
      </c>
    </row>
    <row r="104" spans="1:6" ht="63">
      <c r="A104" s="2117">
        <v>59</v>
      </c>
      <c r="B104" s="101" t="s">
        <v>36426</v>
      </c>
      <c r="C104" s="50" t="s">
        <v>36427</v>
      </c>
      <c r="D104" s="50" t="s">
        <v>36428</v>
      </c>
      <c r="E104" s="1857">
        <v>150000</v>
      </c>
      <c r="F104" s="175" t="s">
        <v>272</v>
      </c>
    </row>
    <row r="105" spans="1:6" ht="63">
      <c r="A105" s="2117">
        <v>60</v>
      </c>
      <c r="B105" s="101" t="s">
        <v>36429</v>
      </c>
      <c r="C105" s="50" t="s">
        <v>36430</v>
      </c>
      <c r="D105" s="50" t="s">
        <v>36428</v>
      </c>
      <c r="E105" s="1857">
        <v>150000</v>
      </c>
      <c r="F105" s="175" t="s">
        <v>272</v>
      </c>
    </row>
    <row r="106" spans="1:6" ht="63">
      <c r="A106" s="2117">
        <v>61</v>
      </c>
      <c r="B106" s="101" t="s">
        <v>36431</v>
      </c>
      <c r="C106" s="50" t="s">
        <v>36432</v>
      </c>
      <c r="D106" s="50" t="s">
        <v>36428</v>
      </c>
      <c r="E106" s="1857">
        <v>150000</v>
      </c>
      <c r="F106" s="175" t="s">
        <v>272</v>
      </c>
    </row>
    <row r="107" spans="1:6" ht="78.75">
      <c r="A107" s="2117">
        <v>62</v>
      </c>
      <c r="B107" s="101" t="s">
        <v>36433</v>
      </c>
      <c r="C107" s="50" t="s">
        <v>36434</v>
      </c>
      <c r="D107" s="50" t="s">
        <v>36435</v>
      </c>
      <c r="E107" s="1857">
        <v>250000</v>
      </c>
      <c r="F107" s="175" t="s">
        <v>272</v>
      </c>
    </row>
    <row r="108" spans="1:6" ht="63">
      <c r="A108" s="2117">
        <v>63</v>
      </c>
      <c r="B108" s="101" t="s">
        <v>36436</v>
      </c>
      <c r="C108" s="50" t="s">
        <v>36437</v>
      </c>
      <c r="D108" s="50" t="s">
        <v>36438</v>
      </c>
      <c r="E108" s="1857">
        <v>400000</v>
      </c>
      <c r="F108" s="175" t="s">
        <v>272</v>
      </c>
    </row>
    <row r="109" spans="1:6" ht="94.5">
      <c r="A109" s="2117">
        <v>64</v>
      </c>
      <c r="B109" s="101" t="s">
        <v>36441</v>
      </c>
      <c r="C109" s="50" t="s">
        <v>36442</v>
      </c>
      <c r="D109" s="50" t="s">
        <v>36443</v>
      </c>
      <c r="E109" s="1857">
        <v>4000000</v>
      </c>
      <c r="F109" s="175" t="s">
        <v>4</v>
      </c>
    </row>
    <row r="110" spans="1:6" ht="47.25">
      <c r="A110" s="2117">
        <v>65</v>
      </c>
      <c r="B110" s="101" t="s">
        <v>36446</v>
      </c>
      <c r="C110" s="50" t="s">
        <v>36365</v>
      </c>
      <c r="D110" s="333" t="s">
        <v>44268</v>
      </c>
      <c r="E110" s="1857">
        <v>1000000</v>
      </c>
      <c r="F110" s="175" t="s">
        <v>4</v>
      </c>
    </row>
    <row r="111" spans="1:6" ht="63">
      <c r="A111" s="2117">
        <v>66</v>
      </c>
      <c r="B111" s="101" t="s">
        <v>36447</v>
      </c>
      <c r="C111" s="50" t="s">
        <v>36367</v>
      </c>
      <c r="D111" s="50" t="s">
        <v>36448</v>
      </c>
      <c r="E111" s="1857">
        <v>1300000</v>
      </c>
      <c r="F111" s="175" t="s">
        <v>4</v>
      </c>
    </row>
    <row r="112" spans="1:6" ht="31.5">
      <c r="A112" s="2117">
        <v>67</v>
      </c>
      <c r="B112" s="101" t="s">
        <v>36449</v>
      </c>
      <c r="C112" s="50" t="s">
        <v>36368</v>
      </c>
      <c r="D112" s="50" t="s">
        <v>36450</v>
      </c>
      <c r="E112" s="1857">
        <v>550000</v>
      </c>
      <c r="F112" s="175" t="s">
        <v>4</v>
      </c>
    </row>
    <row r="113" spans="1:17">
      <c r="A113" s="70"/>
      <c r="B113" s="2036" t="s">
        <v>10143</v>
      </c>
      <c r="C113" s="2118"/>
      <c r="D113" s="2118"/>
      <c r="E113" s="116"/>
      <c r="F113" s="5"/>
      <c r="M113" s="2116"/>
    </row>
    <row r="114" spans="1:17" ht="31.5">
      <c r="A114" s="49">
        <v>68</v>
      </c>
      <c r="B114" s="1302" t="s">
        <v>36457</v>
      </c>
      <c r="C114" s="50" t="s">
        <v>36458</v>
      </c>
      <c r="D114" s="333" t="s">
        <v>44270</v>
      </c>
      <c r="E114" s="2031">
        <v>4000000</v>
      </c>
      <c r="F114" s="63" t="s">
        <v>4</v>
      </c>
      <c r="M114" s="1595"/>
    </row>
    <row r="115" spans="1:17" ht="110.25">
      <c r="A115" s="49">
        <v>69</v>
      </c>
      <c r="B115" s="101" t="s">
        <v>36459</v>
      </c>
      <c r="C115" s="50" t="s">
        <v>36460</v>
      </c>
      <c r="D115" s="50" t="s">
        <v>36461</v>
      </c>
      <c r="E115" s="1857">
        <v>1000000</v>
      </c>
      <c r="F115" s="175" t="s">
        <v>4</v>
      </c>
      <c r="M115" s="1595"/>
    </row>
    <row r="116" spans="1:17" ht="63">
      <c r="A116" s="2117">
        <v>70</v>
      </c>
      <c r="B116" s="101" t="s">
        <v>36462</v>
      </c>
      <c r="C116" s="50" t="s">
        <v>36463</v>
      </c>
      <c r="D116" s="333" t="s">
        <v>36464</v>
      </c>
      <c r="E116" s="1857">
        <v>2800000</v>
      </c>
      <c r="F116" s="175" t="s">
        <v>4</v>
      </c>
      <c r="M116" s="1595"/>
    </row>
    <row r="117" spans="1:17" ht="31.5">
      <c r="A117" s="2117">
        <v>71</v>
      </c>
      <c r="B117" s="1945" t="s">
        <v>36472</v>
      </c>
      <c r="C117" s="50" t="s">
        <v>36473</v>
      </c>
      <c r="D117" s="50" t="s">
        <v>36474</v>
      </c>
      <c r="E117" s="1857">
        <v>600000</v>
      </c>
      <c r="F117" s="63" t="s">
        <v>36467</v>
      </c>
      <c r="M117" s="1596"/>
    </row>
    <row r="118" spans="1:17" ht="63">
      <c r="A118" s="2117">
        <v>72</v>
      </c>
      <c r="B118" s="101" t="s">
        <v>36475</v>
      </c>
      <c r="C118" s="333" t="s">
        <v>36476</v>
      </c>
      <c r="D118" s="333" t="s">
        <v>36477</v>
      </c>
      <c r="E118" s="1857">
        <v>200000</v>
      </c>
      <c r="F118" s="175" t="s">
        <v>36467</v>
      </c>
      <c r="M118" s="1595"/>
    </row>
    <row r="119" spans="1:17" ht="16.5" customHeight="1">
      <c r="A119" s="2117"/>
      <c r="B119" s="2119" t="s">
        <v>40338</v>
      </c>
      <c r="C119" s="333"/>
      <c r="D119" s="333"/>
      <c r="E119" s="1857"/>
      <c r="F119" s="175"/>
      <c r="M119" s="2116"/>
    </row>
    <row r="120" spans="1:17" ht="47.25">
      <c r="A120" s="49">
        <v>73</v>
      </c>
      <c r="B120" s="101" t="s">
        <v>1282</v>
      </c>
      <c r="C120" s="50" t="s">
        <v>36503</v>
      </c>
      <c r="D120" s="333" t="s">
        <v>36504</v>
      </c>
      <c r="E120" s="1857">
        <v>280000</v>
      </c>
      <c r="F120" s="175" t="s">
        <v>4</v>
      </c>
      <c r="M120" s="1595"/>
    </row>
    <row r="121" spans="1:17">
      <c r="B121" s="2215" t="s">
        <v>15</v>
      </c>
      <c r="C121" s="2276"/>
      <c r="D121" s="50"/>
      <c r="E121" s="1491">
        <f>SUM(E35:E120)</f>
        <v>49040000</v>
      </c>
      <c r="F121" s="175"/>
      <c r="I121" s="1595"/>
      <c r="M121" s="1595"/>
    </row>
    <row r="122" spans="1:17" s="2010" customFormat="1" ht="81" customHeight="1">
      <c r="A122" s="2143" t="s">
        <v>10725</v>
      </c>
      <c r="B122" s="2143"/>
      <c r="C122" s="2143"/>
      <c r="D122" s="2143" t="s">
        <v>172</v>
      </c>
      <c r="E122" s="2143"/>
      <c r="F122" s="2143"/>
    </row>
    <row r="123" spans="1:17">
      <c r="E123" s="1599"/>
    </row>
    <row r="125" spans="1:17">
      <c r="E125" s="1599"/>
      <c r="I125" s="1596"/>
    </row>
    <row r="128" spans="1:17" s="1980" customFormat="1" ht="141.75">
      <c r="A128" s="2018">
        <v>87</v>
      </c>
      <c r="B128" s="2019" t="s">
        <v>36478</v>
      </c>
      <c r="C128" s="1935" t="s">
        <v>36479</v>
      </c>
      <c r="D128" s="1935" t="s">
        <v>36480</v>
      </c>
      <c r="E128" s="1857">
        <v>2000000</v>
      </c>
      <c r="F128" s="2015" t="s">
        <v>36481</v>
      </c>
      <c r="I128" s="2021"/>
      <c r="J128" s="2021"/>
      <c r="K128" s="2021"/>
      <c r="L128" s="2021"/>
      <c r="M128" s="2023"/>
      <c r="N128" s="2021"/>
      <c r="O128" s="2021"/>
      <c r="P128" s="2021"/>
      <c r="Q128" s="2021"/>
    </row>
    <row r="129" spans="1:17" s="1980" customFormat="1" ht="110.25">
      <c r="A129" s="2018">
        <v>88</v>
      </c>
      <c r="B129" s="2019" t="s">
        <v>36482</v>
      </c>
      <c r="C129" s="1935" t="s">
        <v>36483</v>
      </c>
      <c r="D129" s="1935" t="s">
        <v>36484</v>
      </c>
      <c r="E129" s="1857">
        <v>1500000</v>
      </c>
      <c r="F129" s="2015" t="s">
        <v>4</v>
      </c>
      <c r="I129" s="2021"/>
      <c r="J129" s="2021"/>
      <c r="K129" s="2021"/>
      <c r="L129" s="2021"/>
      <c r="M129" s="2023"/>
      <c r="N129" s="2021"/>
      <c r="O129" s="2021"/>
      <c r="P129" s="2021"/>
      <c r="Q129" s="2021"/>
    </row>
    <row r="130" spans="1:17" s="1980" customFormat="1" ht="126">
      <c r="A130" s="2018">
        <v>89</v>
      </c>
      <c r="B130" s="2024" t="s">
        <v>36485</v>
      </c>
      <c r="C130" s="2025" t="s">
        <v>36486</v>
      </c>
      <c r="D130" s="2025" t="s">
        <v>36487</v>
      </c>
      <c r="E130" s="2026">
        <v>1500000</v>
      </c>
      <c r="F130" s="2027" t="s">
        <v>763</v>
      </c>
      <c r="I130" s="2021"/>
      <c r="J130" s="2021"/>
      <c r="K130" s="2021"/>
      <c r="L130" s="2021"/>
      <c r="M130" s="2023"/>
      <c r="N130" s="2021"/>
      <c r="O130" s="2021"/>
      <c r="P130" s="2021"/>
      <c r="Q130" s="2021"/>
    </row>
    <row r="131" spans="1:17" s="1980" customFormat="1" ht="47.25">
      <c r="A131" s="2018">
        <v>90</v>
      </c>
      <c r="B131" s="2019" t="s">
        <v>36488</v>
      </c>
      <c r="C131" s="1935" t="s">
        <v>36489</v>
      </c>
      <c r="D131" s="1935" t="s">
        <v>36490</v>
      </c>
      <c r="E131" s="1857">
        <v>1600000</v>
      </c>
      <c r="F131" s="2015" t="s">
        <v>4</v>
      </c>
      <c r="I131" s="2021"/>
      <c r="J131" s="2021"/>
      <c r="K131" s="2021"/>
      <c r="L131" s="2021"/>
      <c r="M131" s="2023"/>
      <c r="N131" s="2021"/>
      <c r="O131" s="2021"/>
      <c r="P131" s="2021"/>
      <c r="Q131" s="2021"/>
    </row>
    <row r="132" spans="1:17" s="1980" customFormat="1" ht="78.75">
      <c r="A132" s="2018">
        <v>91</v>
      </c>
      <c r="B132" s="2019" t="s">
        <v>36491</v>
      </c>
      <c r="C132" s="1935" t="s">
        <v>36492</v>
      </c>
      <c r="D132" s="2028" t="s">
        <v>36493</v>
      </c>
      <c r="E132" s="1857">
        <v>2000000</v>
      </c>
      <c r="F132" s="2015" t="s">
        <v>4</v>
      </c>
      <c r="I132" s="2021"/>
      <c r="J132" s="2021"/>
      <c r="K132" s="2021"/>
      <c r="L132" s="2021"/>
      <c r="M132" s="2023"/>
      <c r="N132" s="2021"/>
      <c r="O132" s="2021"/>
      <c r="P132" s="2021"/>
      <c r="Q132" s="2021"/>
    </row>
    <row r="133" spans="1:17" s="1980" customFormat="1" ht="31.5">
      <c r="A133" s="2018">
        <v>92</v>
      </c>
      <c r="B133" s="2019" t="s">
        <v>36494</v>
      </c>
      <c r="C133" s="1935" t="s">
        <v>36495</v>
      </c>
      <c r="D133" s="1935" t="s">
        <v>36496</v>
      </c>
      <c r="E133" s="1857">
        <v>800000</v>
      </c>
      <c r="F133" s="2015" t="s">
        <v>763</v>
      </c>
      <c r="I133" s="2021"/>
      <c r="J133" s="2021"/>
      <c r="K133" s="2021"/>
      <c r="L133" s="2021"/>
      <c r="M133" s="2023"/>
      <c r="N133" s="2021"/>
      <c r="O133" s="2021"/>
      <c r="P133" s="2021"/>
      <c r="Q133" s="2021"/>
    </row>
    <row r="134" spans="1:17" s="1980" customFormat="1" ht="63">
      <c r="A134" s="2018">
        <v>93</v>
      </c>
      <c r="B134" s="2019" t="s">
        <v>36497</v>
      </c>
      <c r="C134" s="1935" t="s">
        <v>36498</v>
      </c>
      <c r="D134" s="1935" t="s">
        <v>36499</v>
      </c>
      <c r="E134" s="1857">
        <v>1000000</v>
      </c>
      <c r="F134" s="2015" t="s">
        <v>763</v>
      </c>
      <c r="I134" s="2021"/>
      <c r="J134" s="2021"/>
      <c r="K134" s="2021"/>
      <c r="L134" s="2021"/>
      <c r="M134" s="2023"/>
      <c r="N134" s="2021"/>
      <c r="O134" s="2021"/>
      <c r="P134" s="2021"/>
      <c r="Q134" s="2021"/>
    </row>
    <row r="135" spans="1:17" s="1980" customFormat="1" ht="47.25">
      <c r="A135" s="2018">
        <v>94</v>
      </c>
      <c r="B135" s="2019" t="s">
        <v>36500</v>
      </c>
      <c r="C135" s="1935" t="s">
        <v>36501</v>
      </c>
      <c r="D135" s="1935" t="s">
        <v>36502</v>
      </c>
      <c r="E135" s="1857">
        <v>600000</v>
      </c>
      <c r="F135" s="2015" t="s">
        <v>4</v>
      </c>
      <c r="I135" s="2021"/>
      <c r="J135" s="2021"/>
      <c r="K135" s="2021"/>
      <c r="L135" s="2021"/>
      <c r="M135" s="2029"/>
      <c r="N135" s="2021"/>
      <c r="O135" s="2021"/>
      <c r="P135" s="2021"/>
      <c r="Q135" s="2021"/>
    </row>
    <row r="136" spans="1:17" s="1980" customFormat="1" ht="63">
      <c r="A136" s="2018">
        <v>72</v>
      </c>
      <c r="B136" s="2019" t="s">
        <v>36444</v>
      </c>
      <c r="C136" s="1935" t="s">
        <v>36363</v>
      </c>
      <c r="D136" s="1935" t="s">
        <v>36445</v>
      </c>
      <c r="E136" s="1857">
        <v>1400000</v>
      </c>
      <c r="F136" s="2015" t="s">
        <v>4</v>
      </c>
      <c r="I136" s="2021"/>
      <c r="J136" s="2021"/>
      <c r="K136" s="2021"/>
      <c r="L136" s="2021"/>
      <c r="M136" s="2021"/>
      <c r="N136" s="2021"/>
      <c r="O136" s="2021"/>
      <c r="P136" s="2021"/>
      <c r="Q136" s="2021"/>
    </row>
    <row r="137" spans="1:17" s="1980" customFormat="1" ht="110.25">
      <c r="A137" s="2018">
        <v>16</v>
      </c>
      <c r="B137" s="2019" t="s">
        <v>36318</v>
      </c>
      <c r="C137" s="1935" t="s">
        <v>36319</v>
      </c>
      <c r="D137" s="1901" t="s">
        <v>36320</v>
      </c>
      <c r="E137" s="2020">
        <v>1000000</v>
      </c>
      <c r="F137" s="2015" t="s">
        <v>583</v>
      </c>
      <c r="I137" s="2021"/>
      <c r="J137" s="2021"/>
      <c r="K137" s="2021"/>
      <c r="L137" s="2021"/>
      <c r="M137" s="2022"/>
      <c r="N137" s="2021"/>
      <c r="O137" s="2023"/>
      <c r="P137" s="2021"/>
      <c r="Q137" s="2023"/>
    </row>
    <row r="138" spans="1:17">
      <c r="A138" s="2117"/>
      <c r="B138" s="2119" t="s">
        <v>44269</v>
      </c>
      <c r="C138" s="2115"/>
      <c r="D138" s="2115"/>
      <c r="E138" s="1857"/>
      <c r="F138" s="175"/>
    </row>
    <row r="139" spans="1:17" ht="78.75">
      <c r="A139" s="49">
        <f>A112+1</f>
        <v>68</v>
      </c>
      <c r="B139" s="2019" t="s">
        <v>36451</v>
      </c>
      <c r="C139" s="1935" t="s">
        <v>36452</v>
      </c>
      <c r="D139" s="1901" t="s">
        <v>44273</v>
      </c>
      <c r="E139" s="1857">
        <v>1000000</v>
      </c>
      <c r="F139" s="2015" t="s">
        <v>4</v>
      </c>
    </row>
    <row r="140" spans="1:17" ht="78.75">
      <c r="A140" s="49">
        <f>A139+1</f>
        <v>69</v>
      </c>
      <c r="B140" s="2019" t="s">
        <v>36453</v>
      </c>
      <c r="C140" s="1935" t="s">
        <v>36454</v>
      </c>
      <c r="D140" s="1901" t="s">
        <v>44274</v>
      </c>
      <c r="E140" s="1857">
        <v>1000000</v>
      </c>
      <c r="F140" s="2015" t="s">
        <v>4</v>
      </c>
    </row>
    <row r="141" spans="1:17" ht="94.5">
      <c r="A141" s="49">
        <f>A140+1</f>
        <v>70</v>
      </c>
      <c r="B141" s="2019" t="s">
        <v>36455</v>
      </c>
      <c r="C141" s="1935" t="s">
        <v>36456</v>
      </c>
      <c r="D141" s="1901" t="s">
        <v>44275</v>
      </c>
      <c r="E141" s="1857">
        <v>600000</v>
      </c>
      <c r="F141" s="2015" t="s">
        <v>4</v>
      </c>
    </row>
    <row r="142" spans="1:17" ht="63">
      <c r="A142" s="49">
        <f>A116+1</f>
        <v>71</v>
      </c>
      <c r="B142" s="101" t="s">
        <v>36465</v>
      </c>
      <c r="C142" s="50" t="s">
        <v>36466</v>
      </c>
      <c r="D142" s="333" t="s">
        <v>44271</v>
      </c>
      <c r="E142" s="1857">
        <v>300000</v>
      </c>
      <c r="F142" s="175" t="s">
        <v>36467</v>
      </c>
    </row>
    <row r="143" spans="1:17" ht="47.25">
      <c r="A143" s="2018">
        <f>A142+1</f>
        <v>72</v>
      </c>
      <c r="B143" s="2019" t="s">
        <v>36468</v>
      </c>
      <c r="C143" s="1935" t="s">
        <v>36469</v>
      </c>
      <c r="D143" s="1901" t="s">
        <v>44107</v>
      </c>
      <c r="E143" s="1857">
        <v>400000</v>
      </c>
      <c r="F143" s="2015" t="s">
        <v>4</v>
      </c>
    </row>
    <row r="144" spans="1:17" ht="47.25">
      <c r="A144" s="2018">
        <f>A143+1</f>
        <v>73</v>
      </c>
      <c r="B144" s="2032" t="s">
        <v>36470</v>
      </c>
      <c r="C144" s="1935" t="s">
        <v>36471</v>
      </c>
      <c r="D144" s="1901" t="s">
        <v>44108</v>
      </c>
      <c r="E144" s="1857">
        <v>200000</v>
      </c>
      <c r="F144" s="2015" t="s">
        <v>4</v>
      </c>
    </row>
    <row r="145" spans="1:6" ht="141.75">
      <c r="A145" s="49">
        <f>A120+1</f>
        <v>74</v>
      </c>
      <c r="B145" s="101" t="s">
        <v>1282</v>
      </c>
      <c r="C145" s="50" t="s">
        <v>36505</v>
      </c>
      <c r="D145" s="333" t="s">
        <v>44272</v>
      </c>
      <c r="E145" s="1857">
        <v>2258203.27</v>
      </c>
      <c r="F145" s="175" t="s">
        <v>4</v>
      </c>
    </row>
    <row r="146" spans="1:6" ht="47.25">
      <c r="A146" s="1876">
        <f>A108+1</f>
        <v>64</v>
      </c>
      <c r="B146" s="2030" t="s">
        <v>36439</v>
      </c>
      <c r="C146" s="1829" t="s">
        <v>36440</v>
      </c>
      <c r="D146" s="1829" t="s">
        <v>44106</v>
      </c>
      <c r="E146" s="2031">
        <v>300000</v>
      </c>
      <c r="F146" s="1903" t="s">
        <v>272</v>
      </c>
    </row>
    <row r="147" spans="1:6" ht="110.25">
      <c r="A147" s="49">
        <v>64</v>
      </c>
      <c r="B147" s="101" t="s">
        <v>1282</v>
      </c>
      <c r="C147" s="50" t="s">
        <v>36506</v>
      </c>
      <c r="D147" s="333" t="s">
        <v>44305</v>
      </c>
      <c r="E147" s="1857">
        <v>800000</v>
      </c>
      <c r="F147" s="175" t="s">
        <v>4</v>
      </c>
    </row>
    <row r="148" spans="1:6">
      <c r="E148" s="1599">
        <f>SUM(E128:E147)</f>
        <v>20258203.27</v>
      </c>
    </row>
    <row r="149" spans="1:6" ht="31.5">
      <c r="D149" s="1016" t="s">
        <v>44306</v>
      </c>
      <c r="E149" s="1104">
        <v>90000</v>
      </c>
    </row>
    <row r="151" spans="1:6">
      <c r="E151" s="1599">
        <f>E149+E148+E121+E23</f>
        <v>109040875.52</v>
      </c>
    </row>
  </sheetData>
  <mergeCells count="13">
    <mergeCell ref="O6:O7"/>
    <mergeCell ref="A122:C122"/>
    <mergeCell ref="D122:F122"/>
    <mergeCell ref="B121:C121"/>
    <mergeCell ref="A1:F1"/>
    <mergeCell ref="A2:F2"/>
    <mergeCell ref="A3:F3"/>
    <mergeCell ref="B5:D5"/>
    <mergeCell ref="B12:D12"/>
    <mergeCell ref="B93:C93"/>
    <mergeCell ref="A30:F30"/>
    <mergeCell ref="A31:F31"/>
    <mergeCell ref="A32:F32"/>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sheetPr>
    <tabColor rgb="FF00B050"/>
  </sheetPr>
  <dimension ref="A1"/>
  <sheetViews>
    <sheetView workbookViewId="0">
      <selection activeCell="P21" sqref="P21"/>
    </sheetView>
  </sheetViews>
  <sheetFormatPr defaultRowHeight="15"/>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theme="5" tint="-0.499984740745262"/>
  </sheetPr>
  <dimension ref="A1:F79"/>
  <sheetViews>
    <sheetView topLeftCell="A76" workbookViewId="0">
      <selection activeCell="E75" sqref="E75"/>
    </sheetView>
  </sheetViews>
  <sheetFormatPr defaultRowHeight="15"/>
  <cols>
    <col min="1" max="1" width="6.7109375" style="83" customWidth="1"/>
    <col min="2" max="2" width="19.140625" style="83" customWidth="1"/>
    <col min="3" max="3" width="42.28515625" style="83" customWidth="1"/>
    <col min="4" max="4" width="22.5703125" style="126" customWidth="1"/>
    <col min="5" max="5" width="21" style="375" customWidth="1"/>
    <col min="6" max="6" width="10.28515625" style="83" customWidth="1"/>
    <col min="7" max="16384" width="9.140625" style="83"/>
  </cols>
  <sheetData>
    <row r="1" spans="1:6" ht="15.75">
      <c r="A1" s="2164" t="s">
        <v>133</v>
      </c>
      <c r="B1" s="2164"/>
      <c r="C1" s="2164"/>
      <c r="D1" s="2164"/>
      <c r="E1" s="2164"/>
      <c r="F1" s="2164"/>
    </row>
    <row r="2" spans="1:6" ht="15.75">
      <c r="A2" s="2164" t="s">
        <v>6632</v>
      </c>
      <c r="B2" s="2164"/>
      <c r="C2" s="2164"/>
      <c r="D2" s="2164"/>
      <c r="E2" s="2164"/>
      <c r="F2" s="2164"/>
    </row>
    <row r="3" spans="1:6" ht="15.75">
      <c r="A3" s="2164" t="s">
        <v>6436</v>
      </c>
      <c r="B3" s="2164"/>
      <c r="C3" s="2164"/>
      <c r="D3" s="2164"/>
      <c r="E3" s="2164"/>
      <c r="F3" s="2164"/>
    </row>
    <row r="4" spans="1:6" ht="22.5" customHeight="1">
      <c r="A4" s="331" t="s">
        <v>134</v>
      </c>
      <c r="B4" s="332" t="s">
        <v>676</v>
      </c>
      <c r="C4" s="332" t="s">
        <v>6633</v>
      </c>
      <c r="D4" s="332" t="s">
        <v>788</v>
      </c>
      <c r="E4" s="718" t="s">
        <v>6634</v>
      </c>
      <c r="F4" s="332" t="s">
        <v>6635</v>
      </c>
    </row>
    <row r="5" spans="1:6" ht="15.75">
      <c r="A5" s="333"/>
      <c r="B5" s="2233" t="s">
        <v>1948</v>
      </c>
      <c r="C5" s="2233"/>
      <c r="D5" s="2233"/>
      <c r="E5" s="719"/>
      <c r="F5" s="333"/>
    </row>
    <row r="6" spans="1:6" ht="31.5">
      <c r="A6" s="50">
        <v>1</v>
      </c>
      <c r="B6" s="84" t="s">
        <v>464</v>
      </c>
      <c r="C6" s="84" t="s">
        <v>6636</v>
      </c>
      <c r="D6" s="254" t="s">
        <v>3</v>
      </c>
      <c r="E6" s="390">
        <v>1740000</v>
      </c>
      <c r="F6" s="50" t="s">
        <v>118</v>
      </c>
    </row>
    <row r="7" spans="1:6" ht="31.5">
      <c r="A7" s="50">
        <v>2</v>
      </c>
      <c r="B7" s="84" t="s">
        <v>6637</v>
      </c>
      <c r="C7" s="84" t="s">
        <v>6638</v>
      </c>
      <c r="D7" s="254" t="s">
        <v>6639</v>
      </c>
      <c r="E7" s="110">
        <v>539400</v>
      </c>
      <c r="F7" s="50" t="s">
        <v>118</v>
      </c>
    </row>
    <row r="8" spans="1:6" ht="94.5">
      <c r="A8" s="50">
        <v>3</v>
      </c>
      <c r="B8" s="84" t="s">
        <v>5</v>
      </c>
      <c r="C8" s="84" t="s">
        <v>6640</v>
      </c>
      <c r="D8" s="254" t="s">
        <v>240</v>
      </c>
      <c r="E8" s="110">
        <v>1687452.5</v>
      </c>
      <c r="F8" s="50" t="s">
        <v>118</v>
      </c>
    </row>
    <row r="9" spans="1:6" ht="31.5">
      <c r="A9" s="50">
        <v>4</v>
      </c>
      <c r="B9" s="84" t="s">
        <v>7</v>
      </c>
      <c r="C9" s="84" t="s">
        <v>6641</v>
      </c>
      <c r="D9" s="254" t="s">
        <v>9</v>
      </c>
      <c r="E9" s="390">
        <v>24000</v>
      </c>
      <c r="F9" s="50" t="s">
        <v>118</v>
      </c>
    </row>
    <row r="10" spans="1:6" s="338" customFormat="1" ht="31.5">
      <c r="A10" s="50">
        <v>5</v>
      </c>
      <c r="B10" s="102" t="s">
        <v>10</v>
      </c>
      <c r="C10" s="102" t="s">
        <v>6642</v>
      </c>
      <c r="D10" s="254" t="s">
        <v>175</v>
      </c>
      <c r="E10" s="390">
        <v>51600</v>
      </c>
      <c r="F10" s="75" t="s">
        <v>118</v>
      </c>
    </row>
    <row r="11" spans="1:6" ht="78.75">
      <c r="A11" s="50">
        <v>6</v>
      </c>
      <c r="B11" s="84" t="s">
        <v>12</v>
      </c>
      <c r="C11" s="84" t="s">
        <v>6643</v>
      </c>
      <c r="D11" s="65" t="s">
        <v>14</v>
      </c>
      <c r="E11" s="390">
        <v>2500000</v>
      </c>
      <c r="F11" s="50" t="s">
        <v>118</v>
      </c>
    </row>
    <row r="12" spans="1:6" ht="15.75">
      <c r="A12" s="333"/>
      <c r="B12" s="2233" t="s">
        <v>3161</v>
      </c>
      <c r="C12" s="2233"/>
      <c r="D12" s="2233"/>
      <c r="E12" s="720"/>
      <c r="F12" s="333"/>
    </row>
    <row r="13" spans="1:6" ht="94.5">
      <c r="A13" s="50">
        <v>7</v>
      </c>
      <c r="B13" s="84" t="s">
        <v>5</v>
      </c>
      <c r="C13" s="84" t="s">
        <v>6644</v>
      </c>
      <c r="D13" s="65" t="s">
        <v>242</v>
      </c>
      <c r="E13" s="110">
        <v>571226.30000000005</v>
      </c>
      <c r="F13" s="50" t="s">
        <v>118</v>
      </c>
    </row>
    <row r="14" spans="1:6" ht="78.75">
      <c r="A14" s="50">
        <v>8</v>
      </c>
      <c r="B14" s="84" t="s">
        <v>12</v>
      </c>
      <c r="C14" s="84" t="s">
        <v>6645</v>
      </c>
      <c r="D14" s="65" t="s">
        <v>14</v>
      </c>
      <c r="E14" s="110">
        <v>1200000</v>
      </c>
      <c r="F14" s="50" t="s">
        <v>118</v>
      </c>
    </row>
    <row r="15" spans="1:6" ht="63">
      <c r="A15" s="50">
        <v>9</v>
      </c>
      <c r="B15" s="84" t="s">
        <v>360</v>
      </c>
      <c r="C15" s="84" t="s">
        <v>6646</v>
      </c>
      <c r="D15" s="65" t="s">
        <v>6647</v>
      </c>
      <c r="E15" s="390">
        <v>1500000</v>
      </c>
      <c r="F15" s="50" t="s">
        <v>118</v>
      </c>
    </row>
    <row r="16" spans="1:6" ht="15.75">
      <c r="A16" s="333"/>
      <c r="B16" s="2277" t="s">
        <v>593</v>
      </c>
      <c r="C16" s="2277"/>
      <c r="D16" s="333"/>
      <c r="E16" s="720"/>
      <c r="F16" s="333"/>
    </row>
    <row r="17" spans="1:6" ht="47.25">
      <c r="A17" s="50">
        <v>10</v>
      </c>
      <c r="B17" s="84" t="s">
        <v>6648</v>
      </c>
      <c r="C17" s="84" t="s">
        <v>6649</v>
      </c>
      <c r="D17" s="159" t="s">
        <v>264</v>
      </c>
      <c r="E17" s="106">
        <v>5364306.2699999996</v>
      </c>
      <c r="F17" s="50" t="s">
        <v>4</v>
      </c>
    </row>
    <row r="18" spans="1:6" ht="78.75">
      <c r="A18" s="50">
        <v>11</v>
      </c>
      <c r="B18" s="84" t="s">
        <v>41</v>
      </c>
      <c r="C18" s="84" t="s">
        <v>6650</v>
      </c>
      <c r="D18" s="159" t="s">
        <v>7043</v>
      </c>
      <c r="E18" s="189">
        <v>22362262</v>
      </c>
      <c r="F18" s="50" t="s">
        <v>4</v>
      </c>
    </row>
    <row r="19" spans="1:6" ht="15.75">
      <c r="A19" s="333"/>
      <c r="B19" s="2277" t="s">
        <v>207</v>
      </c>
      <c r="C19" s="2277"/>
      <c r="D19" s="333"/>
      <c r="E19" s="721"/>
      <c r="F19" s="333"/>
    </row>
    <row r="20" spans="1:6" ht="78.75">
      <c r="A20" s="50">
        <v>12</v>
      </c>
      <c r="B20" s="84" t="s">
        <v>475</v>
      </c>
      <c r="C20" s="84" t="s">
        <v>6651</v>
      </c>
      <c r="D20" s="65" t="s">
        <v>196</v>
      </c>
      <c r="E20" s="110">
        <v>5738993.4500000002</v>
      </c>
      <c r="F20" s="50" t="s">
        <v>4</v>
      </c>
    </row>
    <row r="21" spans="1:6" ht="15.75">
      <c r="A21" s="334"/>
      <c r="B21" s="2233" t="s">
        <v>555</v>
      </c>
      <c r="C21" s="2233"/>
      <c r="D21" s="335"/>
      <c r="E21" s="720"/>
      <c r="F21" s="334"/>
    </row>
    <row r="22" spans="1:6" ht="157.5">
      <c r="A22" s="50">
        <v>13</v>
      </c>
      <c r="B22" s="84" t="s">
        <v>6652</v>
      </c>
      <c r="C22" s="84" t="s">
        <v>6653</v>
      </c>
      <c r="D22" s="65" t="s">
        <v>6654</v>
      </c>
      <c r="E22" s="110">
        <v>2180817.5</v>
      </c>
      <c r="F22" s="50" t="s">
        <v>4</v>
      </c>
    </row>
    <row r="23" spans="1:6" ht="15.75">
      <c r="A23" s="334"/>
      <c r="B23" s="2233" t="s">
        <v>930</v>
      </c>
      <c r="C23" s="2233"/>
      <c r="D23" s="335"/>
      <c r="E23" s="720"/>
      <c r="F23" s="334"/>
    </row>
    <row r="24" spans="1:6" ht="110.25">
      <c r="A24" s="50">
        <v>14</v>
      </c>
      <c r="B24" s="51" t="s">
        <v>6655</v>
      </c>
      <c r="C24" s="84" t="s">
        <v>6656</v>
      </c>
      <c r="D24" s="51" t="s">
        <v>7042</v>
      </c>
      <c r="E24" s="222">
        <v>590412.5</v>
      </c>
      <c r="F24" s="50" t="s">
        <v>4</v>
      </c>
    </row>
    <row r="25" spans="1:6" ht="126">
      <c r="A25" s="50">
        <v>15</v>
      </c>
      <c r="B25" s="51" t="s">
        <v>6658</v>
      </c>
      <c r="C25" s="84" t="s">
        <v>6659</v>
      </c>
      <c r="D25" s="51" t="s">
        <v>6657</v>
      </c>
      <c r="E25" s="222">
        <v>590405</v>
      </c>
      <c r="F25" s="50" t="s">
        <v>4</v>
      </c>
    </row>
    <row r="26" spans="1:6" ht="63">
      <c r="A26" s="50">
        <v>16</v>
      </c>
      <c r="B26" s="51" t="s">
        <v>6660</v>
      </c>
      <c r="C26" s="84" t="s">
        <v>6661</v>
      </c>
      <c r="D26" s="51" t="s">
        <v>6662</v>
      </c>
      <c r="E26" s="117">
        <v>100000</v>
      </c>
      <c r="F26" s="50" t="s">
        <v>4</v>
      </c>
    </row>
    <row r="27" spans="1:6" ht="63">
      <c r="A27" s="50">
        <v>17</v>
      </c>
      <c r="B27" s="51" t="s">
        <v>6663</v>
      </c>
      <c r="C27" s="84" t="s">
        <v>6664</v>
      </c>
      <c r="D27" s="51" t="s">
        <v>6662</v>
      </c>
      <c r="E27" s="117">
        <v>100000</v>
      </c>
      <c r="F27" s="50" t="s">
        <v>4</v>
      </c>
    </row>
    <row r="28" spans="1:6" ht="63">
      <c r="A28" s="50">
        <v>18</v>
      </c>
      <c r="B28" s="51" t="s">
        <v>6665</v>
      </c>
      <c r="C28" s="84" t="s">
        <v>6666</v>
      </c>
      <c r="D28" s="51" t="s">
        <v>6662</v>
      </c>
      <c r="E28" s="117">
        <v>100000</v>
      </c>
      <c r="F28" s="50" t="s">
        <v>4</v>
      </c>
    </row>
    <row r="29" spans="1:6" ht="63">
      <c r="A29" s="50">
        <v>19</v>
      </c>
      <c r="B29" s="51" t="s">
        <v>6667</v>
      </c>
      <c r="C29" s="84" t="s">
        <v>6668</v>
      </c>
      <c r="D29" s="51" t="s">
        <v>6662</v>
      </c>
      <c r="E29" s="117">
        <v>100000</v>
      </c>
      <c r="F29" s="50" t="s">
        <v>4</v>
      </c>
    </row>
    <row r="30" spans="1:6" ht="63">
      <c r="A30" s="50">
        <v>20</v>
      </c>
      <c r="B30" s="51" t="s">
        <v>6669</v>
      </c>
      <c r="C30" s="84" t="s">
        <v>6670</v>
      </c>
      <c r="D30" s="51" t="s">
        <v>6662</v>
      </c>
      <c r="E30" s="117">
        <v>100000</v>
      </c>
      <c r="F30" s="50" t="s">
        <v>4</v>
      </c>
    </row>
    <row r="31" spans="1:6" ht="63">
      <c r="A31" s="50">
        <v>21</v>
      </c>
      <c r="B31" s="51" t="s">
        <v>6671</v>
      </c>
      <c r="C31" s="84" t="s">
        <v>6672</v>
      </c>
      <c r="D31" s="51" t="s">
        <v>6662</v>
      </c>
      <c r="E31" s="117">
        <v>100000</v>
      </c>
      <c r="F31" s="50" t="s">
        <v>4</v>
      </c>
    </row>
    <row r="32" spans="1:6" ht="63">
      <c r="A32" s="50">
        <v>22</v>
      </c>
      <c r="B32" s="51" t="s">
        <v>6673</v>
      </c>
      <c r="C32" s="84" t="s">
        <v>6674</v>
      </c>
      <c r="D32" s="51" t="s">
        <v>6662</v>
      </c>
      <c r="E32" s="117">
        <v>100000</v>
      </c>
      <c r="F32" s="50" t="s">
        <v>4</v>
      </c>
    </row>
    <row r="33" spans="1:6" ht="63">
      <c r="A33" s="50">
        <v>23</v>
      </c>
      <c r="B33" s="51" t="s">
        <v>6675</v>
      </c>
      <c r="C33" s="84" t="s">
        <v>6676</v>
      </c>
      <c r="D33" s="51" t="s">
        <v>6662</v>
      </c>
      <c r="E33" s="117">
        <v>100000</v>
      </c>
      <c r="F33" s="50" t="s">
        <v>4</v>
      </c>
    </row>
    <row r="34" spans="1:6" ht="63">
      <c r="A34" s="50">
        <v>24</v>
      </c>
      <c r="B34" s="51" t="s">
        <v>6677</v>
      </c>
      <c r="C34" s="84" t="s">
        <v>6678</v>
      </c>
      <c r="D34" s="51" t="s">
        <v>6662</v>
      </c>
      <c r="E34" s="117">
        <v>100000</v>
      </c>
      <c r="F34" s="50" t="s">
        <v>4</v>
      </c>
    </row>
    <row r="35" spans="1:6" ht="63">
      <c r="A35" s="50">
        <v>25</v>
      </c>
      <c r="B35" s="51" t="s">
        <v>6679</v>
      </c>
      <c r="C35" s="84" t="s">
        <v>6680</v>
      </c>
      <c r="D35" s="51" t="s">
        <v>6662</v>
      </c>
      <c r="E35" s="117">
        <v>100000</v>
      </c>
      <c r="F35" s="50" t="s">
        <v>4</v>
      </c>
    </row>
    <row r="36" spans="1:6" ht="15.75">
      <c r="A36" s="334"/>
      <c r="B36" s="2233" t="s">
        <v>810</v>
      </c>
      <c r="C36" s="2233"/>
      <c r="D36" s="336"/>
      <c r="E36" s="721"/>
      <c r="F36" s="334"/>
    </row>
    <row r="37" spans="1:6" ht="78.75">
      <c r="A37" s="50">
        <v>26</v>
      </c>
      <c r="B37" s="51" t="s">
        <v>6681</v>
      </c>
      <c r="C37" s="84" t="s">
        <v>6682</v>
      </c>
      <c r="D37" s="160" t="s">
        <v>6683</v>
      </c>
      <c r="E37" s="106">
        <v>600000</v>
      </c>
      <c r="F37" s="50" t="s">
        <v>583</v>
      </c>
    </row>
    <row r="38" spans="1:6" ht="110.25">
      <c r="A38" s="50">
        <v>27</v>
      </c>
      <c r="B38" s="51" t="s">
        <v>6684</v>
      </c>
      <c r="C38" s="84" t="s">
        <v>6685</v>
      </c>
      <c r="D38" s="160" t="s">
        <v>6686</v>
      </c>
      <c r="E38" s="106">
        <v>1400000</v>
      </c>
      <c r="F38" s="50" t="s">
        <v>583</v>
      </c>
    </row>
    <row r="39" spans="1:6" ht="94.5">
      <c r="A39" s="50">
        <v>28</v>
      </c>
      <c r="B39" s="51" t="s">
        <v>6687</v>
      </c>
      <c r="C39" s="84" t="s">
        <v>6688</v>
      </c>
      <c r="D39" s="160" t="s">
        <v>6689</v>
      </c>
      <c r="E39" s="106">
        <v>1500000</v>
      </c>
      <c r="F39" s="50" t="s">
        <v>583</v>
      </c>
    </row>
    <row r="40" spans="1:6" ht="78.75">
      <c r="A40" s="50">
        <v>29</v>
      </c>
      <c r="B40" s="51" t="s">
        <v>6690</v>
      </c>
      <c r="C40" s="84" t="s">
        <v>6691</v>
      </c>
      <c r="D40" s="160" t="s">
        <v>6692</v>
      </c>
      <c r="E40" s="106">
        <v>200000</v>
      </c>
      <c r="F40" s="50" t="s">
        <v>583</v>
      </c>
    </row>
    <row r="41" spans="1:6" ht="157.5">
      <c r="A41" s="50">
        <v>30</v>
      </c>
      <c r="B41" s="51" t="s">
        <v>6693</v>
      </c>
      <c r="C41" s="84" t="s">
        <v>6694</v>
      </c>
      <c r="D41" s="160" t="s">
        <v>6695</v>
      </c>
      <c r="E41" s="106">
        <v>3300000</v>
      </c>
      <c r="F41" s="50" t="s">
        <v>583</v>
      </c>
    </row>
    <row r="42" spans="1:6" s="338" customFormat="1" ht="94.5">
      <c r="A42" s="50">
        <v>31</v>
      </c>
      <c r="B42" s="108" t="s">
        <v>6696</v>
      </c>
      <c r="C42" s="102" t="s">
        <v>6697</v>
      </c>
      <c r="D42" s="337" t="s">
        <v>7044</v>
      </c>
      <c r="E42" s="106">
        <v>1200000</v>
      </c>
      <c r="F42" s="75" t="s">
        <v>4</v>
      </c>
    </row>
    <row r="43" spans="1:6" ht="94.5">
      <c r="A43" s="50">
        <v>32</v>
      </c>
      <c r="B43" s="51" t="s">
        <v>6698</v>
      </c>
      <c r="C43" s="84" t="s">
        <v>6699</v>
      </c>
      <c r="D43" s="337" t="s">
        <v>7044</v>
      </c>
      <c r="E43" s="106">
        <v>1200000</v>
      </c>
      <c r="F43" s="75" t="s">
        <v>4</v>
      </c>
    </row>
    <row r="44" spans="1:6" ht="94.5">
      <c r="A44" s="50">
        <v>33</v>
      </c>
      <c r="B44" s="51" t="s">
        <v>6700</v>
      </c>
      <c r="C44" s="84" t="s">
        <v>6701</v>
      </c>
      <c r="D44" s="337" t="s">
        <v>7044</v>
      </c>
      <c r="E44" s="106">
        <v>1200000</v>
      </c>
      <c r="F44" s="75" t="s">
        <v>4</v>
      </c>
    </row>
    <row r="45" spans="1:6" ht="94.5">
      <c r="A45" s="50">
        <v>34</v>
      </c>
      <c r="B45" s="51" t="s">
        <v>6702</v>
      </c>
      <c r="C45" s="84" t="s">
        <v>6703</v>
      </c>
      <c r="D45" s="337" t="s">
        <v>7044</v>
      </c>
      <c r="E45" s="106">
        <v>1200000</v>
      </c>
      <c r="F45" s="75" t="s">
        <v>4</v>
      </c>
    </row>
    <row r="46" spans="1:6" ht="47.25">
      <c r="A46" s="50">
        <v>35</v>
      </c>
      <c r="B46" s="51" t="s">
        <v>6193</v>
      </c>
      <c r="C46" s="84" t="s">
        <v>6704</v>
      </c>
      <c r="D46" s="337" t="s">
        <v>7045</v>
      </c>
      <c r="E46" s="106">
        <v>500000</v>
      </c>
      <c r="F46" s="75" t="s">
        <v>4</v>
      </c>
    </row>
    <row r="47" spans="1:6" ht="78.75">
      <c r="A47" s="50">
        <v>36</v>
      </c>
      <c r="B47" s="51" t="s">
        <v>6705</v>
      </c>
      <c r="C47" s="84" t="s">
        <v>6706</v>
      </c>
      <c r="D47" s="337" t="s">
        <v>7046</v>
      </c>
      <c r="E47" s="106">
        <v>1800000</v>
      </c>
      <c r="F47" s="75" t="s">
        <v>4</v>
      </c>
    </row>
    <row r="48" spans="1:6" ht="31.5">
      <c r="A48" s="50">
        <v>37</v>
      </c>
      <c r="B48" s="51" t="s">
        <v>6707</v>
      </c>
      <c r="C48" s="84" t="s">
        <v>6708</v>
      </c>
      <c r="D48" s="337" t="s">
        <v>7047</v>
      </c>
      <c r="E48" s="106">
        <v>500000</v>
      </c>
      <c r="F48" s="75" t="s">
        <v>4</v>
      </c>
    </row>
    <row r="49" spans="1:6" ht="78.75">
      <c r="A49" s="50">
        <v>38</v>
      </c>
      <c r="B49" s="51" t="s">
        <v>6710</v>
      </c>
      <c r="C49" s="84" t="s">
        <v>6711</v>
      </c>
      <c r="D49" s="337" t="s">
        <v>7046</v>
      </c>
      <c r="E49" s="106">
        <v>900000</v>
      </c>
      <c r="F49" s="75" t="s">
        <v>4</v>
      </c>
    </row>
    <row r="50" spans="1:6" ht="47.25">
      <c r="A50" s="50">
        <v>39</v>
      </c>
      <c r="B50" s="51" t="s">
        <v>6712</v>
      </c>
      <c r="C50" s="84" t="s">
        <v>6713</v>
      </c>
      <c r="D50" s="337" t="s">
        <v>7048</v>
      </c>
      <c r="E50" s="106">
        <v>1000000</v>
      </c>
      <c r="F50" s="75" t="s">
        <v>4</v>
      </c>
    </row>
    <row r="51" spans="1:6" ht="78.75">
      <c r="A51" s="50">
        <v>40</v>
      </c>
      <c r="B51" s="108" t="s">
        <v>6714</v>
      </c>
      <c r="C51" s="84" t="s">
        <v>6715</v>
      </c>
      <c r="D51" s="337" t="s">
        <v>7049</v>
      </c>
      <c r="E51" s="106">
        <v>500000</v>
      </c>
      <c r="F51" s="75" t="s">
        <v>4</v>
      </c>
    </row>
    <row r="52" spans="1:6" ht="31.5">
      <c r="A52" s="50">
        <v>41</v>
      </c>
      <c r="B52" s="51" t="s">
        <v>6716</v>
      </c>
      <c r="C52" s="84" t="s">
        <v>6717</v>
      </c>
      <c r="D52" s="337" t="s">
        <v>6709</v>
      </c>
      <c r="E52" s="106">
        <v>500000</v>
      </c>
      <c r="F52" s="75" t="s">
        <v>4</v>
      </c>
    </row>
    <row r="53" spans="1:6" ht="78.75">
      <c r="A53" s="50">
        <v>42</v>
      </c>
      <c r="B53" s="51" t="s">
        <v>6718</v>
      </c>
      <c r="C53" s="84" t="s">
        <v>6717</v>
      </c>
      <c r="D53" s="337" t="s">
        <v>7046</v>
      </c>
      <c r="E53" s="106">
        <v>500000</v>
      </c>
      <c r="F53" s="75" t="s">
        <v>4</v>
      </c>
    </row>
    <row r="54" spans="1:6" ht="173.25">
      <c r="A54" s="50">
        <v>43</v>
      </c>
      <c r="B54" s="51" t="s">
        <v>6719</v>
      </c>
      <c r="C54" s="84" t="s">
        <v>6720</v>
      </c>
      <c r="D54" s="337" t="s">
        <v>7050</v>
      </c>
      <c r="E54" s="106">
        <v>1600000</v>
      </c>
      <c r="F54" s="75" t="s">
        <v>4</v>
      </c>
    </row>
    <row r="55" spans="1:6" ht="78.75">
      <c r="A55" s="50">
        <v>44</v>
      </c>
      <c r="B55" s="51" t="s">
        <v>6721</v>
      </c>
      <c r="C55" s="84" t="s">
        <v>6722</v>
      </c>
      <c r="D55" s="337" t="s">
        <v>7051</v>
      </c>
      <c r="E55" s="106">
        <v>1500000</v>
      </c>
      <c r="F55" s="75" t="s">
        <v>4</v>
      </c>
    </row>
    <row r="56" spans="1:6" ht="78.75">
      <c r="A56" s="60">
        <v>45</v>
      </c>
      <c r="B56" s="107" t="s">
        <v>6687</v>
      </c>
      <c r="C56" s="147" t="s">
        <v>6723</v>
      </c>
      <c r="D56" s="120" t="s">
        <v>13510</v>
      </c>
      <c r="E56" s="106">
        <v>1000000</v>
      </c>
      <c r="F56" s="60" t="s">
        <v>4</v>
      </c>
    </row>
    <row r="57" spans="1:6" ht="78.75">
      <c r="A57" s="60">
        <v>46</v>
      </c>
      <c r="B57" s="107" t="s">
        <v>6724</v>
      </c>
      <c r="C57" s="147" t="s">
        <v>6725</v>
      </c>
      <c r="D57" s="120" t="s">
        <v>13510</v>
      </c>
      <c r="E57" s="106">
        <v>1000000</v>
      </c>
      <c r="F57" s="60" t="s">
        <v>4</v>
      </c>
    </row>
    <row r="58" spans="1:6" ht="78.75">
      <c r="A58" s="50">
        <v>47</v>
      </c>
      <c r="B58" s="51" t="s">
        <v>6726</v>
      </c>
      <c r="C58" s="84" t="s">
        <v>6727</v>
      </c>
      <c r="D58" s="337" t="s">
        <v>7052</v>
      </c>
      <c r="E58" s="106">
        <v>1200000</v>
      </c>
      <c r="F58" s="75" t="s">
        <v>4</v>
      </c>
    </row>
    <row r="59" spans="1:6" ht="15.75">
      <c r="A59" s="334"/>
      <c r="B59" s="2233" t="s">
        <v>1353</v>
      </c>
      <c r="C59" s="2233"/>
      <c r="D59" s="335"/>
      <c r="E59" s="720"/>
      <c r="F59" s="334"/>
    </row>
    <row r="60" spans="1:6" ht="110.25">
      <c r="A60" s="50">
        <v>48</v>
      </c>
      <c r="B60" s="51" t="s">
        <v>6728</v>
      </c>
      <c r="C60" s="84" t="s">
        <v>6729</v>
      </c>
      <c r="D60" s="160" t="s">
        <v>6730</v>
      </c>
      <c r="E60" s="106">
        <v>2000000</v>
      </c>
      <c r="F60" s="50" t="s">
        <v>118</v>
      </c>
    </row>
    <row r="61" spans="1:6" ht="126">
      <c r="A61" s="50">
        <v>49</v>
      </c>
      <c r="B61" s="51" t="s">
        <v>6731</v>
      </c>
      <c r="C61" s="84" t="s">
        <v>6732</v>
      </c>
      <c r="D61" s="51" t="s">
        <v>6733</v>
      </c>
      <c r="E61" s="381">
        <v>10000000</v>
      </c>
      <c r="F61" s="50" t="s">
        <v>118</v>
      </c>
    </row>
    <row r="62" spans="1:6" ht="94.5">
      <c r="A62" s="50">
        <v>50</v>
      </c>
      <c r="B62" s="51" t="s">
        <v>6734</v>
      </c>
      <c r="C62" s="84" t="s">
        <v>6735</v>
      </c>
      <c r="D62" s="160" t="s">
        <v>7053</v>
      </c>
      <c r="E62" s="106">
        <v>1200000</v>
      </c>
      <c r="F62" s="50" t="s">
        <v>118</v>
      </c>
    </row>
    <row r="63" spans="1:6" ht="94.5">
      <c r="A63" s="50">
        <v>51</v>
      </c>
      <c r="B63" s="51" t="s">
        <v>6736</v>
      </c>
      <c r="C63" s="84" t="s">
        <v>6737</v>
      </c>
      <c r="D63" s="51" t="s">
        <v>7054</v>
      </c>
      <c r="E63" s="106">
        <v>1000000</v>
      </c>
      <c r="F63" s="50" t="s">
        <v>118</v>
      </c>
    </row>
    <row r="64" spans="1:6" ht="94.5">
      <c r="A64" s="50">
        <v>52</v>
      </c>
      <c r="B64" s="51" t="s">
        <v>6738</v>
      </c>
      <c r="C64" s="84" t="s">
        <v>6739</v>
      </c>
      <c r="D64" s="51" t="s">
        <v>7054</v>
      </c>
      <c r="E64" s="106">
        <v>1500000</v>
      </c>
      <c r="F64" s="50" t="s">
        <v>118</v>
      </c>
    </row>
    <row r="65" spans="1:6" ht="110.25">
      <c r="A65" s="50">
        <v>53</v>
      </c>
      <c r="B65" s="51" t="s">
        <v>6740</v>
      </c>
      <c r="C65" s="84" t="s">
        <v>6741</v>
      </c>
      <c r="D65" s="160" t="s">
        <v>6742</v>
      </c>
      <c r="E65" s="106">
        <v>1000000</v>
      </c>
      <c r="F65" s="50" t="s">
        <v>118</v>
      </c>
    </row>
    <row r="66" spans="1:6" ht="94.5">
      <c r="A66" s="50">
        <v>54</v>
      </c>
      <c r="B66" s="51" t="s">
        <v>6743</v>
      </c>
      <c r="C66" s="84" t="s">
        <v>6744</v>
      </c>
      <c r="D66" s="160" t="s">
        <v>6745</v>
      </c>
      <c r="E66" s="106">
        <v>3500000</v>
      </c>
      <c r="F66" s="50" t="s">
        <v>118</v>
      </c>
    </row>
    <row r="67" spans="1:6" ht="126">
      <c r="A67" s="50">
        <v>55</v>
      </c>
      <c r="B67" s="51" t="s">
        <v>6746</v>
      </c>
      <c r="C67" s="84" t="s">
        <v>6747</v>
      </c>
      <c r="D67" s="160" t="s">
        <v>7055</v>
      </c>
      <c r="E67" s="106">
        <v>2500000</v>
      </c>
      <c r="F67" s="50" t="s">
        <v>118</v>
      </c>
    </row>
    <row r="68" spans="1:6" ht="126">
      <c r="A68" s="50">
        <v>56</v>
      </c>
      <c r="B68" s="51" t="s">
        <v>6748</v>
      </c>
      <c r="C68" s="84" t="s">
        <v>6749</v>
      </c>
      <c r="D68" s="160" t="s">
        <v>7055</v>
      </c>
      <c r="E68" s="106">
        <v>2500000</v>
      </c>
      <c r="F68" s="50" t="s">
        <v>118</v>
      </c>
    </row>
    <row r="69" spans="1:6" ht="126">
      <c r="A69" s="50">
        <v>57</v>
      </c>
      <c r="B69" s="51" t="s">
        <v>6750</v>
      </c>
      <c r="C69" s="84" t="s">
        <v>6751</v>
      </c>
      <c r="D69" s="160" t="s">
        <v>7055</v>
      </c>
      <c r="E69" s="106">
        <v>2500000</v>
      </c>
      <c r="F69" s="50" t="s">
        <v>118</v>
      </c>
    </row>
    <row r="70" spans="1:6" ht="141.75">
      <c r="A70" s="50">
        <v>58</v>
      </c>
      <c r="B70" s="84" t="s">
        <v>6752</v>
      </c>
      <c r="C70" s="84" t="s">
        <v>6753</v>
      </c>
      <c r="D70" s="160" t="s">
        <v>7056</v>
      </c>
      <c r="E70" s="106">
        <v>4000000</v>
      </c>
      <c r="F70" s="50" t="s">
        <v>4</v>
      </c>
    </row>
    <row r="71" spans="1:6" ht="47.25">
      <c r="A71" s="50">
        <v>59</v>
      </c>
      <c r="B71" s="51" t="s">
        <v>6754</v>
      </c>
      <c r="C71" s="84" t="s">
        <v>6753</v>
      </c>
      <c r="D71" s="160" t="s">
        <v>6755</v>
      </c>
      <c r="E71" s="106">
        <v>3300000</v>
      </c>
      <c r="F71" s="50" t="s">
        <v>4</v>
      </c>
    </row>
    <row r="72" spans="1:6" ht="15.75">
      <c r="A72" s="50"/>
      <c r="B72" s="2195" t="s">
        <v>6628</v>
      </c>
      <c r="C72" s="2195"/>
      <c r="D72" s="339"/>
      <c r="E72" s="381"/>
      <c r="F72" s="50"/>
    </row>
    <row r="73" spans="1:6" ht="78.75">
      <c r="A73" s="50">
        <v>60</v>
      </c>
      <c r="B73" s="147" t="s">
        <v>6756</v>
      </c>
      <c r="C73" s="340" t="s">
        <v>6757</v>
      </c>
      <c r="D73" s="65" t="s">
        <v>6758</v>
      </c>
      <c r="E73" s="106">
        <v>700000</v>
      </c>
      <c r="F73" s="50" t="s">
        <v>583</v>
      </c>
    </row>
    <row r="74" spans="1:6" ht="15.75">
      <c r="A74" s="50"/>
      <c r="B74" s="2173" t="s">
        <v>148</v>
      </c>
      <c r="C74" s="2175"/>
      <c r="D74" s="339"/>
      <c r="E74" s="388"/>
      <c r="F74" s="50"/>
    </row>
    <row r="75" spans="1:6" ht="47.25">
      <c r="A75" s="50">
        <v>61</v>
      </c>
      <c r="B75" s="51" t="s">
        <v>6759</v>
      </c>
      <c r="C75" s="84" t="s">
        <v>6760</v>
      </c>
      <c r="D75" s="160" t="s">
        <v>6763</v>
      </c>
      <c r="E75" s="106">
        <v>200000</v>
      </c>
      <c r="F75" s="50" t="s">
        <v>4</v>
      </c>
    </row>
    <row r="76" spans="1:6" ht="47.25">
      <c r="A76" s="50">
        <v>62</v>
      </c>
      <c r="B76" s="51" t="s">
        <v>6761</v>
      </c>
      <c r="C76" s="84" t="s">
        <v>6762</v>
      </c>
      <c r="D76" s="160" t="s">
        <v>6763</v>
      </c>
      <c r="E76" s="106">
        <v>200000</v>
      </c>
      <c r="F76" s="50" t="s">
        <v>4</v>
      </c>
    </row>
    <row r="77" spans="1:6" ht="173.25">
      <c r="A77" s="50">
        <v>63</v>
      </c>
      <c r="B77" s="84" t="s">
        <v>6764</v>
      </c>
      <c r="C77" s="84" t="s">
        <v>6765</v>
      </c>
      <c r="D77" s="65" t="s">
        <v>7057</v>
      </c>
      <c r="E77" s="381">
        <v>1000000</v>
      </c>
      <c r="F77" s="50" t="s">
        <v>583</v>
      </c>
    </row>
    <row r="78" spans="1:6" ht="18.75" customHeight="1">
      <c r="A78" s="335"/>
      <c r="B78" s="332" t="s">
        <v>15</v>
      </c>
      <c r="C78" s="335"/>
      <c r="D78" s="335"/>
      <c r="E78" s="721">
        <f>SUM(E6:E77)</f>
        <v>109040875.52000001</v>
      </c>
      <c r="F78" s="334"/>
    </row>
    <row r="79" spans="1:6" ht="88.5" customHeight="1">
      <c r="A79" s="2143" t="s">
        <v>13511</v>
      </c>
      <c r="B79" s="2143"/>
      <c r="C79" s="2143"/>
      <c r="D79" s="2143" t="s">
        <v>5819</v>
      </c>
      <c r="E79" s="2143"/>
      <c r="F79" s="2143"/>
    </row>
  </sheetData>
  <mergeCells count="15">
    <mergeCell ref="B74:C74"/>
    <mergeCell ref="A79:C79"/>
    <mergeCell ref="D79:F79"/>
    <mergeCell ref="B19:C19"/>
    <mergeCell ref="B21:C21"/>
    <mergeCell ref="B23:C23"/>
    <mergeCell ref="B36:C36"/>
    <mergeCell ref="B59:C59"/>
    <mergeCell ref="B72:C72"/>
    <mergeCell ref="B16:C16"/>
    <mergeCell ref="A1:F1"/>
    <mergeCell ref="A2:F2"/>
    <mergeCell ref="A3:F3"/>
    <mergeCell ref="B5:D5"/>
    <mergeCell ref="B12:D12"/>
  </mergeCells>
  <pageMargins left="0.7" right="0.7" top="0.75" bottom="0.75" header="0.3" footer="0.3"/>
  <pageSetup orientation="landscape" r:id="rId1"/>
</worksheet>
</file>

<file path=xl/worksheets/sheet46.xml><?xml version="1.0" encoding="utf-8"?>
<worksheet xmlns="http://schemas.openxmlformats.org/spreadsheetml/2006/main" xmlns:r="http://schemas.openxmlformats.org/officeDocument/2006/relationships">
  <sheetPr>
    <tabColor theme="5" tint="-0.499984740745262"/>
  </sheetPr>
  <dimension ref="A1:J85"/>
  <sheetViews>
    <sheetView topLeftCell="A53" workbookViewId="0">
      <selection activeCell="B55" sqref="B55"/>
    </sheetView>
  </sheetViews>
  <sheetFormatPr defaultRowHeight="15"/>
  <cols>
    <col min="1" max="1" width="7.42578125" style="185" customWidth="1"/>
    <col min="2" max="2" width="13.85546875" style="185" customWidth="1"/>
    <col min="3" max="3" width="41.85546875" style="185" customWidth="1"/>
    <col min="4" max="4" width="26.5703125" style="185" customWidth="1"/>
    <col min="5" max="5" width="22" style="195" customWidth="1"/>
    <col min="6" max="6" width="9.7109375" style="185" customWidth="1"/>
    <col min="7" max="9" width="9.140625" style="185"/>
    <col min="10" max="10" width="14.7109375" style="185" customWidth="1"/>
    <col min="11" max="16384" width="9.140625" style="185"/>
  </cols>
  <sheetData>
    <row r="1" spans="1:10" s="2" customFormat="1">
      <c r="A1" s="2253" t="s">
        <v>133</v>
      </c>
      <c r="B1" s="2253"/>
      <c r="C1" s="2253"/>
      <c r="D1" s="2253"/>
      <c r="E1" s="2253"/>
      <c r="F1" s="2253"/>
    </row>
    <row r="2" spans="1:10" s="2" customFormat="1">
      <c r="A2" s="2253" t="s">
        <v>141</v>
      </c>
      <c r="B2" s="2253"/>
      <c r="C2" s="2253"/>
      <c r="D2" s="2253"/>
      <c r="E2" s="2253"/>
      <c r="F2" s="2253"/>
    </row>
    <row r="3" spans="1:10" s="2" customFormat="1">
      <c r="A3" s="2253" t="s">
        <v>140</v>
      </c>
      <c r="B3" s="2253"/>
      <c r="C3" s="2253"/>
      <c r="D3" s="2253"/>
      <c r="E3" s="2253"/>
      <c r="F3" s="2253"/>
    </row>
    <row r="4" spans="1:10" s="2" customFormat="1" ht="17.25" customHeight="1">
      <c r="A4" s="3" t="s">
        <v>134</v>
      </c>
      <c r="B4" s="114" t="s">
        <v>135</v>
      </c>
      <c r="C4" s="114" t="s">
        <v>0</v>
      </c>
      <c r="D4" s="114" t="s">
        <v>136</v>
      </c>
      <c r="E4" s="4" t="s">
        <v>137</v>
      </c>
      <c r="F4" s="112" t="s">
        <v>138</v>
      </c>
      <c r="J4" s="6"/>
    </row>
    <row r="5" spans="1:10" s="2" customFormat="1" ht="15.75">
      <c r="A5" s="5"/>
      <c r="B5" s="2140" t="s">
        <v>139</v>
      </c>
      <c r="C5" s="2140"/>
      <c r="D5" s="114"/>
      <c r="E5" s="4"/>
      <c r="F5" s="112"/>
    </row>
    <row r="6" spans="1:10" ht="31.5">
      <c r="A6" s="59">
        <v>1</v>
      </c>
      <c r="B6" s="60" t="s">
        <v>1</v>
      </c>
      <c r="C6" s="60" t="s">
        <v>2</v>
      </c>
      <c r="D6" s="60" t="s">
        <v>3</v>
      </c>
      <c r="E6" s="189">
        <v>2800000</v>
      </c>
      <c r="F6" s="70" t="s">
        <v>4</v>
      </c>
    </row>
    <row r="7" spans="1:10" ht="78.75">
      <c r="A7" s="59">
        <v>2</v>
      </c>
      <c r="B7" s="60" t="s">
        <v>5</v>
      </c>
      <c r="C7" s="60" t="s">
        <v>6</v>
      </c>
      <c r="D7" s="60" t="s">
        <v>240</v>
      </c>
      <c r="E7" s="189">
        <v>1000000</v>
      </c>
      <c r="F7" s="70" t="s">
        <v>4</v>
      </c>
    </row>
    <row r="8" spans="1:10" ht="31.5">
      <c r="A8" s="59">
        <v>3</v>
      </c>
      <c r="B8" s="60" t="s">
        <v>7</v>
      </c>
      <c r="C8" s="60" t="s">
        <v>8</v>
      </c>
      <c r="D8" s="60" t="s">
        <v>9</v>
      </c>
      <c r="E8" s="189">
        <v>43200</v>
      </c>
      <c r="F8" s="70" t="s">
        <v>4</v>
      </c>
    </row>
    <row r="9" spans="1:10" ht="31.5">
      <c r="A9" s="59">
        <v>4</v>
      </c>
      <c r="B9" s="60" t="s">
        <v>10</v>
      </c>
      <c r="C9" s="60" t="s">
        <v>11</v>
      </c>
      <c r="D9" s="60" t="s">
        <v>9</v>
      </c>
      <c r="E9" s="189">
        <v>80000</v>
      </c>
      <c r="F9" s="70" t="s">
        <v>4</v>
      </c>
    </row>
    <row r="10" spans="1:10" ht="47.25">
      <c r="A10" s="59">
        <v>5</v>
      </c>
      <c r="B10" s="60" t="s">
        <v>12</v>
      </c>
      <c r="C10" s="60" t="s">
        <v>13</v>
      </c>
      <c r="D10" s="60" t="s">
        <v>14</v>
      </c>
      <c r="E10" s="189">
        <v>2619252.5299999998</v>
      </c>
      <c r="F10" s="70" t="s">
        <v>4</v>
      </c>
      <c r="J10" s="190"/>
    </row>
    <row r="11" spans="1:10" ht="15.75">
      <c r="A11" s="59"/>
      <c r="B11" s="2145" t="s">
        <v>142</v>
      </c>
      <c r="C11" s="2146"/>
      <c r="D11" s="100"/>
      <c r="E11" s="4"/>
      <c r="F11" s="70"/>
    </row>
    <row r="12" spans="1:10" ht="78.75">
      <c r="A12" s="59">
        <v>6</v>
      </c>
      <c r="B12" s="60" t="s">
        <v>5</v>
      </c>
      <c r="C12" s="60" t="s">
        <v>16</v>
      </c>
      <c r="D12" s="60" t="s">
        <v>242</v>
      </c>
      <c r="E12" s="189">
        <v>1000000</v>
      </c>
      <c r="F12" s="70" t="s">
        <v>4</v>
      </c>
    </row>
    <row r="13" spans="1:10" ht="47.25">
      <c r="A13" s="59">
        <v>7</v>
      </c>
      <c r="B13" s="60" t="s">
        <v>12</v>
      </c>
      <c r="C13" s="60" t="s">
        <v>17</v>
      </c>
      <c r="D13" s="60" t="s">
        <v>14</v>
      </c>
      <c r="E13" s="189">
        <v>1471226.27</v>
      </c>
      <c r="F13" s="70" t="s">
        <v>4</v>
      </c>
    </row>
    <row r="14" spans="1:10" ht="47.25">
      <c r="A14" s="59">
        <v>8</v>
      </c>
      <c r="B14" s="60" t="s">
        <v>18</v>
      </c>
      <c r="C14" s="60" t="s">
        <v>19</v>
      </c>
      <c r="D14" s="60" t="s">
        <v>1736</v>
      </c>
      <c r="E14" s="189">
        <v>800000</v>
      </c>
      <c r="F14" s="70" t="s">
        <v>4</v>
      </c>
    </row>
    <row r="15" spans="1:10" ht="15.75">
      <c r="A15" s="59"/>
      <c r="B15" s="2145" t="s">
        <v>143</v>
      </c>
      <c r="C15" s="2146"/>
      <c r="D15" s="70"/>
      <c r="E15" s="191"/>
      <c r="F15" s="70"/>
    </row>
    <row r="16" spans="1:10" ht="63">
      <c r="A16" s="59">
        <v>9</v>
      </c>
      <c r="B16" s="60" t="s">
        <v>21</v>
      </c>
      <c r="C16" s="60" t="s">
        <v>150</v>
      </c>
      <c r="D16" s="60" t="s">
        <v>22</v>
      </c>
      <c r="E16" s="189">
        <v>5738993.4500000002</v>
      </c>
      <c r="F16" s="70" t="s">
        <v>4</v>
      </c>
    </row>
    <row r="17" spans="1:10" ht="15.75">
      <c r="A17" s="59"/>
      <c r="B17" s="2150" t="s">
        <v>144</v>
      </c>
      <c r="C17" s="2151"/>
      <c r="D17" s="60"/>
      <c r="E17" s="189"/>
      <c r="F17" s="70"/>
    </row>
    <row r="18" spans="1:10" ht="94.5">
      <c r="A18" s="59">
        <v>10</v>
      </c>
      <c r="B18" s="60" t="s">
        <v>3670</v>
      </c>
      <c r="C18" s="60" t="s">
        <v>23</v>
      </c>
      <c r="D18" s="60" t="s">
        <v>24</v>
      </c>
      <c r="E18" s="189">
        <v>2136948.42</v>
      </c>
      <c r="F18" s="192" t="s">
        <v>4</v>
      </c>
    </row>
    <row r="19" spans="1:10" ht="15.75">
      <c r="A19" s="59"/>
      <c r="B19" s="2150" t="s">
        <v>149</v>
      </c>
      <c r="C19" s="2151"/>
      <c r="D19" s="70"/>
      <c r="E19" s="191"/>
      <c r="F19" s="70"/>
    </row>
    <row r="20" spans="1:10" ht="31.5">
      <c r="A20" s="59">
        <v>11</v>
      </c>
      <c r="B20" s="60" t="s">
        <v>25</v>
      </c>
      <c r="C20" s="60" t="s">
        <v>26</v>
      </c>
      <c r="D20" s="60" t="s">
        <v>27</v>
      </c>
      <c r="E20" s="189">
        <v>650000</v>
      </c>
      <c r="F20" s="70" t="s">
        <v>4</v>
      </c>
      <c r="J20" s="190"/>
    </row>
    <row r="21" spans="1:10" ht="47.25">
      <c r="A21" s="59">
        <v>12</v>
      </c>
      <c r="B21" s="60" t="s">
        <v>28</v>
      </c>
      <c r="C21" s="60" t="s">
        <v>29</v>
      </c>
      <c r="D21" s="60" t="s">
        <v>27</v>
      </c>
      <c r="E21" s="189">
        <v>600000</v>
      </c>
      <c r="F21" s="70" t="s">
        <v>4</v>
      </c>
    </row>
    <row r="22" spans="1:10" ht="31.5">
      <c r="A22" s="59">
        <v>13</v>
      </c>
      <c r="B22" s="60" t="s">
        <v>30</v>
      </c>
      <c r="C22" s="60" t="s">
        <v>31</v>
      </c>
      <c r="D22" s="60" t="s">
        <v>27</v>
      </c>
      <c r="E22" s="189">
        <v>586948.42000000004</v>
      </c>
      <c r="F22" s="70" t="s">
        <v>4</v>
      </c>
    </row>
    <row r="23" spans="1:10" ht="47.25">
      <c r="A23" s="59">
        <v>14</v>
      </c>
      <c r="B23" s="60" t="s">
        <v>32</v>
      </c>
      <c r="C23" s="60" t="s">
        <v>33</v>
      </c>
      <c r="D23" s="107" t="s">
        <v>34</v>
      </c>
      <c r="E23" s="189">
        <v>100000</v>
      </c>
      <c r="F23" s="70" t="s">
        <v>4</v>
      </c>
    </row>
    <row r="24" spans="1:10" ht="47.25">
      <c r="A24" s="59">
        <v>15</v>
      </c>
      <c r="B24" s="60" t="s">
        <v>3671</v>
      </c>
      <c r="C24" s="60" t="s">
        <v>35</v>
      </c>
      <c r="D24" s="107" t="s">
        <v>36</v>
      </c>
      <c r="E24" s="189">
        <v>100000</v>
      </c>
      <c r="F24" s="70" t="s">
        <v>4</v>
      </c>
    </row>
    <row r="25" spans="1:10" ht="47.25">
      <c r="A25" s="59">
        <v>16</v>
      </c>
      <c r="B25" s="60" t="s">
        <v>37</v>
      </c>
      <c r="C25" s="60" t="s">
        <v>38</v>
      </c>
      <c r="D25" s="107" t="s">
        <v>36</v>
      </c>
      <c r="E25" s="189">
        <v>100000</v>
      </c>
      <c r="F25" s="70" t="s">
        <v>4</v>
      </c>
      <c r="J25" s="190">
        <f>E27+E28+E29</f>
        <v>38164306.43</v>
      </c>
    </row>
    <row r="26" spans="1:10" ht="15.75">
      <c r="A26" s="59"/>
      <c r="B26" s="2150" t="s">
        <v>145</v>
      </c>
      <c r="C26" s="2151"/>
      <c r="D26" s="70"/>
      <c r="E26" s="191"/>
      <c r="F26" s="70"/>
    </row>
    <row r="27" spans="1:10" ht="47.25">
      <c r="A27" s="59">
        <v>17</v>
      </c>
      <c r="B27" s="107" t="s">
        <v>39</v>
      </c>
      <c r="C27" s="60" t="s">
        <v>151</v>
      </c>
      <c r="D27" s="107" t="s">
        <v>40</v>
      </c>
      <c r="E27" s="193">
        <v>30664306.43</v>
      </c>
      <c r="F27" s="70" t="s">
        <v>4</v>
      </c>
    </row>
    <row r="28" spans="1:10" ht="47.25">
      <c r="A28" s="59">
        <v>18</v>
      </c>
      <c r="B28" s="107" t="s">
        <v>41</v>
      </c>
      <c r="C28" s="60" t="s">
        <v>152</v>
      </c>
      <c r="D28" s="107" t="s">
        <v>40</v>
      </c>
      <c r="E28" s="193">
        <v>7000000</v>
      </c>
      <c r="F28" s="70" t="s">
        <v>4</v>
      </c>
      <c r="J28" s="190"/>
    </row>
    <row r="29" spans="1:10" ht="47.25">
      <c r="A29" s="59">
        <v>19</v>
      </c>
      <c r="B29" s="107" t="s">
        <v>42</v>
      </c>
      <c r="C29" s="60" t="s">
        <v>153</v>
      </c>
      <c r="D29" s="107" t="s">
        <v>43</v>
      </c>
      <c r="E29" s="193">
        <v>500000</v>
      </c>
      <c r="F29" s="70" t="s">
        <v>4</v>
      </c>
    </row>
    <row r="30" spans="1:10" ht="15.75">
      <c r="A30" s="59"/>
      <c r="B30" s="2150" t="s">
        <v>146</v>
      </c>
      <c r="C30" s="2151"/>
      <c r="D30" s="70"/>
      <c r="E30" s="191"/>
      <c r="F30" s="70"/>
    </row>
    <row r="31" spans="1:10" ht="78.75">
      <c r="A31" s="59">
        <v>20</v>
      </c>
      <c r="B31" s="60" t="s">
        <v>44</v>
      </c>
      <c r="C31" s="60" t="s">
        <v>45</v>
      </c>
      <c r="D31" s="60" t="s">
        <v>3672</v>
      </c>
      <c r="E31" s="189">
        <v>1200000</v>
      </c>
      <c r="F31" s="70" t="s">
        <v>4</v>
      </c>
    </row>
    <row r="32" spans="1:10" ht="78.75">
      <c r="A32" s="59">
        <v>21</v>
      </c>
      <c r="B32" s="60" t="s">
        <v>46</v>
      </c>
      <c r="C32" s="60" t="s">
        <v>47</v>
      </c>
      <c r="D32" s="60" t="s">
        <v>48</v>
      </c>
      <c r="E32" s="189">
        <v>1200000</v>
      </c>
      <c r="F32" s="70" t="s">
        <v>4</v>
      </c>
    </row>
    <row r="33" spans="1:6" ht="63">
      <c r="A33" s="59">
        <v>22</v>
      </c>
      <c r="B33" s="60" t="s">
        <v>49</v>
      </c>
      <c r="C33" s="60" t="s">
        <v>50</v>
      </c>
      <c r="D33" s="107" t="s">
        <v>58</v>
      </c>
      <c r="E33" s="193">
        <v>1000000</v>
      </c>
      <c r="F33" s="70" t="s">
        <v>4</v>
      </c>
    </row>
    <row r="34" spans="1:6" ht="63">
      <c r="A34" s="59">
        <v>23</v>
      </c>
      <c r="B34" s="60" t="s">
        <v>51</v>
      </c>
      <c r="C34" s="60" t="s">
        <v>52</v>
      </c>
      <c r="D34" s="107" t="s">
        <v>53</v>
      </c>
      <c r="E34" s="193">
        <v>1000000</v>
      </c>
      <c r="F34" s="70" t="s">
        <v>4</v>
      </c>
    </row>
    <row r="35" spans="1:6" ht="63">
      <c r="A35" s="59">
        <v>24</v>
      </c>
      <c r="B35" s="60" t="s">
        <v>54</v>
      </c>
      <c r="C35" s="60" t="s">
        <v>55</v>
      </c>
      <c r="D35" s="107" t="s">
        <v>58</v>
      </c>
      <c r="E35" s="193">
        <v>1000000</v>
      </c>
      <c r="F35" s="70" t="s">
        <v>4</v>
      </c>
    </row>
    <row r="36" spans="1:6" ht="63">
      <c r="A36" s="59">
        <v>25</v>
      </c>
      <c r="B36" s="60" t="s">
        <v>56</v>
      </c>
      <c r="C36" s="60" t="s">
        <v>57</v>
      </c>
      <c r="D36" s="60" t="s">
        <v>58</v>
      </c>
      <c r="E36" s="189">
        <v>1300000</v>
      </c>
      <c r="F36" s="70" t="s">
        <v>4</v>
      </c>
    </row>
    <row r="37" spans="1:6" ht="63">
      <c r="A37" s="59">
        <v>26</v>
      </c>
      <c r="B37" s="60" t="s">
        <v>59</v>
      </c>
      <c r="C37" s="60" t="s">
        <v>60</v>
      </c>
      <c r="D37" s="60" t="s">
        <v>58</v>
      </c>
      <c r="E37" s="189">
        <v>1300000</v>
      </c>
      <c r="F37" s="70" t="s">
        <v>4</v>
      </c>
    </row>
    <row r="38" spans="1:6" ht="63">
      <c r="A38" s="59">
        <v>27</v>
      </c>
      <c r="B38" s="60" t="s">
        <v>61</v>
      </c>
      <c r="C38" s="60" t="s">
        <v>62</v>
      </c>
      <c r="D38" s="60" t="s">
        <v>63</v>
      </c>
      <c r="E38" s="189">
        <v>1000000</v>
      </c>
      <c r="F38" s="70" t="s">
        <v>4</v>
      </c>
    </row>
    <row r="39" spans="1:6" ht="31.5">
      <c r="A39" s="59">
        <v>28</v>
      </c>
      <c r="B39" s="60" t="s">
        <v>64</v>
      </c>
      <c r="C39" s="60" t="s">
        <v>65</v>
      </c>
      <c r="D39" s="60" t="s">
        <v>66</v>
      </c>
      <c r="E39" s="189">
        <v>500000</v>
      </c>
      <c r="F39" s="70" t="s">
        <v>4</v>
      </c>
    </row>
    <row r="40" spans="1:6" ht="47.25">
      <c r="A40" s="59">
        <v>29</v>
      </c>
      <c r="B40" s="60" t="s">
        <v>67</v>
      </c>
      <c r="C40" s="60" t="s">
        <v>68</v>
      </c>
      <c r="D40" s="60" t="s">
        <v>69</v>
      </c>
      <c r="E40" s="189">
        <v>1500000</v>
      </c>
      <c r="F40" s="70" t="s">
        <v>4</v>
      </c>
    </row>
    <row r="41" spans="1:6" ht="50.25" customHeight="1">
      <c r="A41" s="59">
        <v>30</v>
      </c>
      <c r="B41" s="60" t="s">
        <v>70</v>
      </c>
      <c r="C41" s="60" t="s">
        <v>71</v>
      </c>
      <c r="D41" s="60" t="s">
        <v>72</v>
      </c>
      <c r="E41" s="189">
        <v>1800000</v>
      </c>
      <c r="F41" s="70" t="s">
        <v>4</v>
      </c>
    </row>
    <row r="42" spans="1:6" ht="63">
      <c r="A42" s="59">
        <v>31</v>
      </c>
      <c r="B42" s="60" t="s">
        <v>73</v>
      </c>
      <c r="C42" s="60" t="s">
        <v>74</v>
      </c>
      <c r="D42" s="60" t="s">
        <v>91</v>
      </c>
      <c r="E42" s="189">
        <v>1300000</v>
      </c>
      <c r="F42" s="70" t="s">
        <v>4</v>
      </c>
    </row>
    <row r="43" spans="1:6" ht="63">
      <c r="A43" s="59">
        <v>32</v>
      </c>
      <c r="B43" s="60" t="s">
        <v>75</v>
      </c>
      <c r="C43" s="60" t="s">
        <v>76</v>
      </c>
      <c r="D43" s="60" t="s">
        <v>91</v>
      </c>
      <c r="E43" s="189">
        <v>1400000</v>
      </c>
      <c r="F43" s="70" t="s">
        <v>4</v>
      </c>
    </row>
    <row r="44" spans="1:6" ht="63">
      <c r="A44" s="59">
        <v>33</v>
      </c>
      <c r="B44" s="60" t="s">
        <v>77</v>
      </c>
      <c r="C44" s="60" t="s">
        <v>3681</v>
      </c>
      <c r="D44" s="60" t="s">
        <v>58</v>
      </c>
      <c r="E44" s="189">
        <v>1300000</v>
      </c>
      <c r="F44" s="70" t="s">
        <v>4</v>
      </c>
    </row>
    <row r="45" spans="1:6" ht="63">
      <c r="A45" s="59">
        <v>34</v>
      </c>
      <c r="B45" s="60" t="s">
        <v>78</v>
      </c>
      <c r="C45" s="60" t="s">
        <v>79</v>
      </c>
      <c r="D45" s="60" t="s">
        <v>91</v>
      </c>
      <c r="E45" s="189">
        <v>1400000</v>
      </c>
      <c r="F45" s="70" t="s">
        <v>4</v>
      </c>
    </row>
    <row r="46" spans="1:6" ht="47.25">
      <c r="A46" s="59">
        <v>35</v>
      </c>
      <c r="B46" s="60" t="s">
        <v>80</v>
      </c>
      <c r="C46" s="60" t="s">
        <v>81</v>
      </c>
      <c r="D46" s="60" t="s">
        <v>82</v>
      </c>
      <c r="E46" s="189">
        <v>900000</v>
      </c>
      <c r="F46" s="70" t="s">
        <v>4</v>
      </c>
    </row>
    <row r="47" spans="1:6" ht="63">
      <c r="A47" s="59">
        <v>36</v>
      </c>
      <c r="B47" s="60" t="s">
        <v>83</v>
      </c>
      <c r="C47" s="60" t="s">
        <v>84</v>
      </c>
      <c r="D47" s="60" t="s">
        <v>53</v>
      </c>
      <c r="E47" s="189">
        <v>1200000</v>
      </c>
      <c r="F47" s="70" t="s">
        <v>4</v>
      </c>
    </row>
    <row r="48" spans="1:6" ht="63">
      <c r="A48" s="59">
        <v>37</v>
      </c>
      <c r="B48" s="60" t="s">
        <v>85</v>
      </c>
      <c r="C48" s="60" t="s">
        <v>86</v>
      </c>
      <c r="D48" s="60" t="s">
        <v>53</v>
      </c>
      <c r="E48" s="189">
        <v>1200000</v>
      </c>
      <c r="F48" s="70" t="s">
        <v>4</v>
      </c>
    </row>
    <row r="49" spans="1:10" ht="63">
      <c r="A49" s="59">
        <v>38</v>
      </c>
      <c r="B49" s="60" t="s">
        <v>87</v>
      </c>
      <c r="C49" s="60" t="s">
        <v>88</v>
      </c>
      <c r="D49" s="60" t="s">
        <v>53</v>
      </c>
      <c r="E49" s="189">
        <v>1500000</v>
      </c>
      <c r="F49" s="70" t="s">
        <v>4</v>
      </c>
    </row>
    <row r="50" spans="1:10" ht="63">
      <c r="A50" s="59">
        <v>39</v>
      </c>
      <c r="B50" s="60" t="s">
        <v>89</v>
      </c>
      <c r="C50" s="60" t="s">
        <v>90</v>
      </c>
      <c r="D50" s="107" t="s">
        <v>91</v>
      </c>
      <c r="E50" s="193">
        <v>800000</v>
      </c>
      <c r="F50" s="70" t="s">
        <v>4</v>
      </c>
    </row>
    <row r="51" spans="1:10" ht="78.75">
      <c r="A51" s="59">
        <v>40</v>
      </c>
      <c r="B51" s="60" t="s">
        <v>92</v>
      </c>
      <c r="C51" s="60" t="s">
        <v>93</v>
      </c>
      <c r="D51" s="107" t="s">
        <v>94</v>
      </c>
      <c r="E51" s="193">
        <v>1200000</v>
      </c>
      <c r="F51" s="70" t="s">
        <v>4</v>
      </c>
    </row>
    <row r="52" spans="1:10" ht="47.25">
      <c r="A52" s="59">
        <v>41</v>
      </c>
      <c r="B52" s="60" t="s">
        <v>95</v>
      </c>
      <c r="C52" s="60" t="s">
        <v>96</v>
      </c>
      <c r="D52" s="107" t="s">
        <v>82</v>
      </c>
      <c r="E52" s="193">
        <v>1000000</v>
      </c>
      <c r="F52" s="70" t="s">
        <v>4</v>
      </c>
    </row>
    <row r="53" spans="1:10" ht="63">
      <c r="A53" s="59">
        <v>42</v>
      </c>
      <c r="B53" s="60" t="s">
        <v>97</v>
      </c>
      <c r="C53" s="60" t="s">
        <v>98</v>
      </c>
      <c r="D53" s="107" t="s">
        <v>58</v>
      </c>
      <c r="E53" s="193">
        <v>1000000</v>
      </c>
      <c r="F53" s="70" t="s">
        <v>4</v>
      </c>
    </row>
    <row r="54" spans="1:10" ht="63">
      <c r="A54" s="59">
        <v>43</v>
      </c>
      <c r="B54" s="60" t="s">
        <v>99</v>
      </c>
      <c r="C54" s="60" t="s">
        <v>100</v>
      </c>
      <c r="D54" s="107" t="s">
        <v>58</v>
      </c>
      <c r="E54" s="193">
        <v>1200000</v>
      </c>
      <c r="F54" s="70" t="s">
        <v>4</v>
      </c>
    </row>
    <row r="55" spans="1:10" ht="94.5">
      <c r="A55" s="59">
        <v>44</v>
      </c>
      <c r="B55" s="60" t="s">
        <v>101</v>
      </c>
      <c r="C55" s="60" t="s">
        <v>102</v>
      </c>
      <c r="D55" s="107" t="s">
        <v>103</v>
      </c>
      <c r="E55" s="193">
        <v>1200000</v>
      </c>
      <c r="F55" s="70" t="s">
        <v>4</v>
      </c>
      <c r="J55" s="190">
        <f>E57+E58+E59+E60+E61+E62+E63+E64+E65+E66</f>
        <v>11250000</v>
      </c>
    </row>
    <row r="56" spans="1:10" ht="15.75">
      <c r="A56" s="59"/>
      <c r="B56" s="2150" t="s">
        <v>147</v>
      </c>
      <c r="C56" s="2151"/>
      <c r="D56" s="107"/>
      <c r="E56" s="193"/>
      <c r="F56" s="70"/>
    </row>
    <row r="57" spans="1:10" ht="47.25">
      <c r="A57" s="59">
        <v>45</v>
      </c>
      <c r="B57" s="60" t="s">
        <v>104</v>
      </c>
      <c r="C57" s="60" t="s">
        <v>154</v>
      </c>
      <c r="D57" s="60" t="s">
        <v>105</v>
      </c>
      <c r="E57" s="189">
        <v>2200000</v>
      </c>
      <c r="F57" s="70" t="s">
        <v>4</v>
      </c>
    </row>
    <row r="58" spans="1:10" ht="47.25">
      <c r="A58" s="59">
        <v>46</v>
      </c>
      <c r="B58" s="60" t="s">
        <v>106</v>
      </c>
      <c r="C58" s="60" t="s">
        <v>155</v>
      </c>
      <c r="D58" s="60" t="s">
        <v>72</v>
      </c>
      <c r="E58" s="189">
        <v>1700000</v>
      </c>
      <c r="F58" s="70" t="s">
        <v>4</v>
      </c>
    </row>
    <row r="59" spans="1:10" ht="47.25">
      <c r="A59" s="59">
        <v>47</v>
      </c>
      <c r="B59" s="60" t="s">
        <v>107</v>
      </c>
      <c r="C59" s="60" t="s">
        <v>156</v>
      </c>
      <c r="D59" s="60" t="s">
        <v>108</v>
      </c>
      <c r="E59" s="189">
        <v>1500000</v>
      </c>
      <c r="F59" s="70" t="s">
        <v>4</v>
      </c>
    </row>
    <row r="60" spans="1:10" ht="78.75">
      <c r="A60" s="59">
        <v>48</v>
      </c>
      <c r="B60" s="60" t="s">
        <v>109</v>
      </c>
      <c r="C60" s="60" t="s">
        <v>157</v>
      </c>
      <c r="D60" s="60" t="s">
        <v>3673</v>
      </c>
      <c r="E60" s="189">
        <v>1000000</v>
      </c>
      <c r="F60" s="70" t="s">
        <v>4</v>
      </c>
    </row>
    <row r="61" spans="1:10" ht="63">
      <c r="A61" s="59">
        <v>49</v>
      </c>
      <c r="B61" s="60" t="s">
        <v>111</v>
      </c>
      <c r="C61" s="60" t="s">
        <v>158</v>
      </c>
      <c r="D61" s="60" t="s">
        <v>112</v>
      </c>
      <c r="E61" s="189">
        <v>1000000</v>
      </c>
      <c r="F61" s="70" t="s">
        <v>4</v>
      </c>
    </row>
    <row r="62" spans="1:10" ht="78.75">
      <c r="A62" s="59">
        <v>50</v>
      </c>
      <c r="B62" s="60" t="s">
        <v>113</v>
      </c>
      <c r="C62" s="60" t="s">
        <v>159</v>
      </c>
      <c r="D62" s="60" t="s">
        <v>3674</v>
      </c>
      <c r="E62" s="189">
        <v>1000000</v>
      </c>
      <c r="F62" s="70" t="s">
        <v>4</v>
      </c>
    </row>
    <row r="63" spans="1:10" ht="47.25">
      <c r="A63" s="59">
        <v>51</v>
      </c>
      <c r="B63" s="60" t="s">
        <v>114</v>
      </c>
      <c r="C63" s="60" t="s">
        <v>160</v>
      </c>
      <c r="D63" s="60" t="s">
        <v>115</v>
      </c>
      <c r="E63" s="189">
        <v>850000</v>
      </c>
      <c r="F63" s="70" t="s">
        <v>4</v>
      </c>
    </row>
    <row r="64" spans="1:10" ht="78.75">
      <c r="A64" s="59">
        <v>52</v>
      </c>
      <c r="B64" s="60" t="s">
        <v>116</v>
      </c>
      <c r="C64" s="60" t="s">
        <v>161</v>
      </c>
      <c r="D64" s="60" t="s">
        <v>3675</v>
      </c>
      <c r="E64" s="189">
        <v>500000</v>
      </c>
      <c r="F64" s="70" t="s">
        <v>118</v>
      </c>
    </row>
    <row r="65" spans="1:10" ht="63">
      <c r="A65" s="59">
        <v>53</v>
      </c>
      <c r="B65" s="60" t="s">
        <v>117</v>
      </c>
      <c r="C65" s="60" t="s">
        <v>162</v>
      </c>
      <c r="D65" s="60" t="s">
        <v>3676</v>
      </c>
      <c r="E65" s="189">
        <v>500000</v>
      </c>
      <c r="F65" s="70" t="s">
        <v>118</v>
      </c>
    </row>
    <row r="66" spans="1:10" ht="78.75">
      <c r="A66" s="59">
        <v>54</v>
      </c>
      <c r="B66" s="60" t="s">
        <v>119</v>
      </c>
      <c r="C66" s="60" t="s">
        <v>163</v>
      </c>
      <c r="D66" s="60" t="s">
        <v>3677</v>
      </c>
      <c r="E66" s="189">
        <v>1000000</v>
      </c>
      <c r="F66" s="70" t="s">
        <v>118</v>
      </c>
    </row>
    <row r="67" spans="1:10" ht="15.75">
      <c r="A67" s="59"/>
      <c r="B67" s="2140" t="s">
        <v>148</v>
      </c>
      <c r="C67" s="2140"/>
      <c r="D67" s="70"/>
      <c r="E67" s="191"/>
      <c r="F67" s="70"/>
    </row>
    <row r="68" spans="1:10" ht="31.5">
      <c r="A68" s="59">
        <v>55</v>
      </c>
      <c r="B68" s="107" t="s">
        <v>120</v>
      </c>
      <c r="C68" s="60" t="s">
        <v>164</v>
      </c>
      <c r="D68" s="107" t="s">
        <v>121</v>
      </c>
      <c r="E68" s="193">
        <v>700000</v>
      </c>
      <c r="F68" s="70" t="s">
        <v>4</v>
      </c>
      <c r="J68" s="190"/>
    </row>
    <row r="69" spans="1:10" ht="31.5">
      <c r="A69" s="59">
        <v>56</v>
      </c>
      <c r="B69" s="107" t="s">
        <v>122</v>
      </c>
      <c r="C69" s="60" t="s">
        <v>165</v>
      </c>
      <c r="D69" s="107" t="s">
        <v>123</v>
      </c>
      <c r="E69" s="193">
        <v>700000</v>
      </c>
      <c r="F69" s="70" t="s">
        <v>4</v>
      </c>
    </row>
    <row r="70" spans="1:10" ht="31.5">
      <c r="A70" s="59">
        <v>57</v>
      </c>
      <c r="B70" s="107" t="s">
        <v>124</v>
      </c>
      <c r="C70" s="60" t="s">
        <v>166</v>
      </c>
      <c r="D70" s="107" t="s">
        <v>123</v>
      </c>
      <c r="E70" s="193">
        <v>700000</v>
      </c>
      <c r="F70" s="70" t="s">
        <v>4</v>
      </c>
    </row>
    <row r="71" spans="1:10" ht="31.5">
      <c r="A71" s="59">
        <v>58</v>
      </c>
      <c r="B71" s="107" t="s">
        <v>125</v>
      </c>
      <c r="C71" s="60" t="s">
        <v>167</v>
      </c>
      <c r="D71" s="107" t="s">
        <v>123</v>
      </c>
      <c r="E71" s="193">
        <v>700000</v>
      </c>
      <c r="F71" s="70" t="s">
        <v>4</v>
      </c>
    </row>
    <row r="72" spans="1:10" ht="31.5">
      <c r="A72" s="59">
        <v>59</v>
      </c>
      <c r="B72" s="107" t="s">
        <v>126</v>
      </c>
      <c r="C72" s="60" t="s">
        <v>168</v>
      </c>
      <c r="D72" s="107" t="s">
        <v>123</v>
      </c>
      <c r="E72" s="193">
        <v>800000</v>
      </c>
      <c r="F72" s="70" t="s">
        <v>4</v>
      </c>
    </row>
    <row r="73" spans="1:10" ht="56.25" customHeight="1">
      <c r="A73" s="59">
        <v>60</v>
      </c>
      <c r="B73" s="60" t="s">
        <v>127</v>
      </c>
      <c r="C73" s="60" t="s">
        <v>169</v>
      </c>
      <c r="D73" s="60" t="s">
        <v>3678</v>
      </c>
      <c r="E73" s="189">
        <v>250000</v>
      </c>
      <c r="F73" s="70" t="s">
        <v>110</v>
      </c>
    </row>
    <row r="74" spans="1:10" ht="63">
      <c r="A74" s="59">
        <v>61</v>
      </c>
      <c r="B74" s="60" t="s">
        <v>128</v>
      </c>
      <c r="C74" s="60" t="s">
        <v>170</v>
      </c>
      <c r="D74" s="60" t="s">
        <v>3679</v>
      </c>
      <c r="E74" s="189">
        <v>250000</v>
      </c>
      <c r="F74" s="70" t="s">
        <v>110</v>
      </c>
    </row>
    <row r="75" spans="1:10" ht="78.75">
      <c r="A75" s="59">
        <v>62</v>
      </c>
      <c r="B75" s="60" t="s">
        <v>129</v>
      </c>
      <c r="C75" s="60" t="s">
        <v>171</v>
      </c>
      <c r="D75" s="60" t="s">
        <v>130</v>
      </c>
      <c r="E75" s="189">
        <v>1500000</v>
      </c>
      <c r="F75" s="70" t="s">
        <v>4</v>
      </c>
      <c r="J75" s="190"/>
    </row>
    <row r="76" spans="1:10" ht="15.75">
      <c r="A76" s="70"/>
      <c r="B76" s="2145" t="s">
        <v>785</v>
      </c>
      <c r="C76" s="2146"/>
      <c r="D76" s="60"/>
      <c r="E76" s="5"/>
      <c r="F76" s="60"/>
      <c r="J76" s="190"/>
    </row>
    <row r="77" spans="1:10" ht="31.5">
      <c r="A77" s="70">
        <v>63</v>
      </c>
      <c r="B77" s="60" t="s">
        <v>1229</v>
      </c>
      <c r="C77" s="60" t="s">
        <v>1230</v>
      </c>
      <c r="D77" s="60" t="s">
        <v>1231</v>
      </c>
      <c r="E77" s="116">
        <v>1800000</v>
      </c>
      <c r="F77" s="60" t="s">
        <v>118</v>
      </c>
      <c r="J77" s="190"/>
    </row>
    <row r="78" spans="1:10" ht="15.75">
      <c r="A78" s="59"/>
      <c r="B78" s="2150" t="s">
        <v>3680</v>
      </c>
      <c r="C78" s="2151"/>
      <c r="D78" s="70"/>
      <c r="E78" s="191"/>
      <c r="F78" s="70"/>
    </row>
    <row r="79" spans="1:10" ht="63">
      <c r="A79" s="59">
        <v>64</v>
      </c>
      <c r="B79" s="107" t="s">
        <v>131</v>
      </c>
      <c r="C79" s="60" t="s">
        <v>3669</v>
      </c>
      <c r="D79" s="107" t="s">
        <v>132</v>
      </c>
      <c r="E79" s="193">
        <v>3000000</v>
      </c>
      <c r="F79" s="70" t="s">
        <v>4</v>
      </c>
    </row>
    <row r="80" spans="1:10" ht="15.75">
      <c r="A80" s="156"/>
      <c r="B80" s="2278" t="s">
        <v>15</v>
      </c>
      <c r="C80" s="2279"/>
      <c r="D80" s="114"/>
      <c r="E80" s="4">
        <f>SUM(E6:E79)</f>
        <v>109040875.52000001</v>
      </c>
      <c r="F80" s="156"/>
    </row>
    <row r="81" spans="1:6" ht="76.5" customHeight="1">
      <c r="A81" s="2183" t="s">
        <v>3682</v>
      </c>
      <c r="B81" s="2184"/>
      <c r="C81" s="2185"/>
      <c r="D81" s="2168" t="s">
        <v>172</v>
      </c>
      <c r="E81" s="2168"/>
      <c r="F81" s="2168"/>
    </row>
    <row r="85" spans="1:6">
      <c r="C85" s="194"/>
    </row>
  </sheetData>
  <mergeCells count="17">
    <mergeCell ref="D81:F81"/>
    <mergeCell ref="B76:C76"/>
    <mergeCell ref="B56:C56"/>
    <mergeCell ref="B17:C17"/>
    <mergeCell ref="B19:C19"/>
    <mergeCell ref="B26:C26"/>
    <mergeCell ref="B30:C30"/>
    <mergeCell ref="B67:C67"/>
    <mergeCell ref="B78:C78"/>
    <mergeCell ref="B80:C80"/>
    <mergeCell ref="A81:C81"/>
    <mergeCell ref="B15:C15"/>
    <mergeCell ref="A1:F1"/>
    <mergeCell ref="A2:F2"/>
    <mergeCell ref="A3:F3"/>
    <mergeCell ref="B5:C5"/>
    <mergeCell ref="B11:C11"/>
  </mergeCells>
  <pageMargins left="0.7" right="0.7" top="0.75" bottom="0.75" header="0.3" footer="0.3"/>
  <pageSetup orientation="landscape" horizontalDpi="4294967295" verticalDpi="4294967295" r:id="rId1"/>
  <headerFooter>
    <oddFooter>&amp;CPage &amp;P of &amp;N</oddFooter>
  </headerFooter>
</worksheet>
</file>

<file path=xl/worksheets/sheet47.xml><?xml version="1.0" encoding="utf-8"?>
<worksheet xmlns="http://schemas.openxmlformats.org/spreadsheetml/2006/main" xmlns:r="http://schemas.openxmlformats.org/officeDocument/2006/relationships">
  <sheetPr>
    <tabColor theme="5" tint="-0.499984740745262"/>
  </sheetPr>
  <dimension ref="A1:M49"/>
  <sheetViews>
    <sheetView topLeftCell="A26" workbookViewId="0">
      <selection activeCell="J30" sqref="J30"/>
    </sheetView>
  </sheetViews>
  <sheetFormatPr defaultColWidth="17.7109375" defaultRowHeight="15"/>
  <cols>
    <col min="1" max="1" width="7" style="204" customWidth="1"/>
    <col min="2" max="2" width="14.85546875" style="2" customWidth="1"/>
    <col min="3" max="3" width="43.85546875" style="2" customWidth="1"/>
    <col min="4" max="4" width="23.5703125" style="2" customWidth="1"/>
    <col min="5" max="5" width="22.28515625" style="237" customWidth="1"/>
    <col min="6" max="6" width="9.7109375" style="2" customWidth="1"/>
    <col min="7" max="12" width="9.140625" style="2" customWidth="1"/>
    <col min="13" max="13" width="12.28515625" style="237" customWidth="1"/>
    <col min="14" max="255" width="9.140625" style="2" customWidth="1"/>
    <col min="256" max="16384" width="17.7109375" style="2"/>
  </cols>
  <sheetData>
    <row r="1" spans="1:6" ht="15.75">
      <c r="A1" s="2280" t="s">
        <v>133</v>
      </c>
      <c r="B1" s="2280"/>
      <c r="C1" s="2280"/>
      <c r="D1" s="2280"/>
      <c r="E1" s="2280"/>
      <c r="F1" s="2280"/>
    </row>
    <row r="2" spans="1:6" ht="15.75">
      <c r="A2" s="2280" t="s">
        <v>6561</v>
      </c>
      <c r="B2" s="2280"/>
      <c r="C2" s="2280"/>
      <c r="D2" s="2280"/>
      <c r="E2" s="2280"/>
      <c r="F2" s="2280"/>
    </row>
    <row r="3" spans="1:6" ht="15.75">
      <c r="A3" s="2280" t="s">
        <v>6436</v>
      </c>
      <c r="B3" s="2280"/>
      <c r="C3" s="2280"/>
      <c r="D3" s="2280"/>
      <c r="E3" s="2280"/>
      <c r="F3" s="2280"/>
    </row>
    <row r="4" spans="1:6" ht="31.5">
      <c r="A4" s="324" t="s">
        <v>134</v>
      </c>
      <c r="B4" s="280" t="s">
        <v>676</v>
      </c>
      <c r="C4" s="280" t="s">
        <v>463</v>
      </c>
      <c r="D4" s="280" t="s">
        <v>788</v>
      </c>
      <c r="E4" s="360" t="s">
        <v>3683</v>
      </c>
      <c r="F4" s="280" t="s">
        <v>677</v>
      </c>
    </row>
    <row r="5" spans="1:6" ht="15.75">
      <c r="A5" s="325"/>
      <c r="B5" s="2177" t="s">
        <v>139</v>
      </c>
      <c r="C5" s="2177"/>
      <c r="D5" s="2177"/>
      <c r="E5" s="361"/>
      <c r="F5" s="280"/>
    </row>
    <row r="6" spans="1:6" ht="31.5">
      <c r="A6" s="5">
        <v>1</v>
      </c>
      <c r="B6" s="115" t="s">
        <v>464</v>
      </c>
      <c r="C6" s="115" t="s">
        <v>6562</v>
      </c>
      <c r="D6" s="115" t="s">
        <v>239</v>
      </c>
      <c r="E6" s="121">
        <v>1440000</v>
      </c>
      <c r="F6" s="120" t="s">
        <v>118</v>
      </c>
    </row>
    <row r="7" spans="1:6" ht="94.5">
      <c r="A7" s="5">
        <v>2</v>
      </c>
      <c r="B7" s="115" t="s">
        <v>5</v>
      </c>
      <c r="C7" s="115" t="s">
        <v>6563</v>
      </c>
      <c r="D7" s="115" t="s">
        <v>240</v>
      </c>
      <c r="E7" s="121">
        <v>2032452.53</v>
      </c>
      <c r="F7" s="120" t="s">
        <v>118</v>
      </c>
    </row>
    <row r="8" spans="1:6" ht="31.5">
      <c r="A8" s="5">
        <v>3</v>
      </c>
      <c r="B8" s="115" t="s">
        <v>7</v>
      </c>
      <c r="C8" s="115" t="s">
        <v>6564</v>
      </c>
      <c r="D8" s="115" t="s">
        <v>9</v>
      </c>
      <c r="E8" s="121">
        <v>20000</v>
      </c>
      <c r="F8" s="120" t="s">
        <v>118</v>
      </c>
    </row>
    <row r="9" spans="1:6" ht="31.5">
      <c r="A9" s="5">
        <v>4</v>
      </c>
      <c r="B9" s="115" t="s">
        <v>10</v>
      </c>
      <c r="C9" s="115" t="s">
        <v>6565</v>
      </c>
      <c r="D9" s="115" t="s">
        <v>175</v>
      </c>
      <c r="E9" s="121">
        <v>50000</v>
      </c>
      <c r="F9" s="120" t="s">
        <v>118</v>
      </c>
    </row>
    <row r="10" spans="1:6" ht="47.25">
      <c r="A10" s="5">
        <v>5</v>
      </c>
      <c r="B10" s="115" t="s">
        <v>12</v>
      </c>
      <c r="C10" s="115" t="s">
        <v>6566</v>
      </c>
      <c r="D10" s="115" t="s">
        <v>14</v>
      </c>
      <c r="E10" s="121">
        <v>3000000</v>
      </c>
      <c r="F10" s="120" t="s">
        <v>118</v>
      </c>
    </row>
    <row r="11" spans="1:6" ht="15.75">
      <c r="A11" s="325"/>
      <c r="B11" s="2168" t="s">
        <v>3161</v>
      </c>
      <c r="C11" s="2168"/>
      <c r="D11" s="2168"/>
      <c r="E11" s="362"/>
      <c r="F11" s="326"/>
    </row>
    <row r="12" spans="1:6" ht="78.75">
      <c r="A12" s="5">
        <v>6</v>
      </c>
      <c r="B12" s="115" t="s">
        <v>5</v>
      </c>
      <c r="C12" s="115" t="s">
        <v>6567</v>
      </c>
      <c r="D12" s="115" t="s">
        <v>242</v>
      </c>
      <c r="E12" s="121">
        <v>1000000</v>
      </c>
      <c r="F12" s="120" t="s">
        <v>118</v>
      </c>
    </row>
    <row r="13" spans="1:6" ht="47.25">
      <c r="A13" s="5">
        <v>7</v>
      </c>
      <c r="B13" s="115" t="s">
        <v>12</v>
      </c>
      <c r="C13" s="115" t="s">
        <v>6568</v>
      </c>
      <c r="D13" s="115" t="s">
        <v>14</v>
      </c>
      <c r="E13" s="121">
        <v>500000</v>
      </c>
      <c r="F13" s="120" t="s">
        <v>118</v>
      </c>
    </row>
    <row r="14" spans="1:6" ht="63">
      <c r="A14" s="5">
        <v>8</v>
      </c>
      <c r="B14" s="115" t="s">
        <v>3655</v>
      </c>
      <c r="C14" s="115" t="s">
        <v>6569</v>
      </c>
      <c r="D14" s="115" t="s">
        <v>1736</v>
      </c>
      <c r="E14" s="121">
        <v>1771226.27</v>
      </c>
      <c r="F14" s="120" t="s">
        <v>118</v>
      </c>
    </row>
    <row r="15" spans="1:6" ht="15.75">
      <c r="A15" s="325"/>
      <c r="B15" s="280" t="s">
        <v>593</v>
      </c>
      <c r="C15" s="326"/>
      <c r="D15" s="326"/>
      <c r="E15" s="362"/>
      <c r="F15" s="326"/>
    </row>
    <row r="16" spans="1:6" ht="47.25">
      <c r="A16" s="5">
        <v>9</v>
      </c>
      <c r="B16" s="120" t="s">
        <v>39</v>
      </c>
      <c r="C16" s="115" t="s">
        <v>6570</v>
      </c>
      <c r="D16" s="120" t="s">
        <v>40</v>
      </c>
      <c r="E16" s="121">
        <v>14000000</v>
      </c>
      <c r="F16" s="120" t="s">
        <v>118</v>
      </c>
    </row>
    <row r="17" spans="1:6" ht="47.25">
      <c r="A17" s="5">
        <v>10</v>
      </c>
      <c r="B17" s="120" t="s">
        <v>41</v>
      </c>
      <c r="C17" s="115" t="s">
        <v>6571</v>
      </c>
      <c r="D17" s="120" t="s">
        <v>40</v>
      </c>
      <c r="E17" s="121">
        <v>14357385.76</v>
      </c>
      <c r="F17" s="120" t="s">
        <v>118</v>
      </c>
    </row>
    <row r="18" spans="1:6" ht="15.75">
      <c r="A18" s="325"/>
      <c r="B18" s="2168" t="s">
        <v>143</v>
      </c>
      <c r="C18" s="2168"/>
      <c r="D18" s="326"/>
      <c r="E18" s="362"/>
      <c r="F18" s="326"/>
    </row>
    <row r="19" spans="1:6" ht="78.75">
      <c r="A19" s="5">
        <v>11</v>
      </c>
      <c r="B19" s="120" t="s">
        <v>475</v>
      </c>
      <c r="C19" s="115" t="s">
        <v>6572</v>
      </c>
      <c r="D19" s="120" t="s">
        <v>22</v>
      </c>
      <c r="E19" s="119">
        <v>5738993.4500000002</v>
      </c>
      <c r="F19" s="120" t="s">
        <v>118</v>
      </c>
    </row>
    <row r="20" spans="1:6" ht="15.75">
      <c r="A20" s="325"/>
      <c r="B20" s="280" t="s">
        <v>555</v>
      </c>
      <c r="C20" s="326"/>
      <c r="D20" s="326"/>
      <c r="E20" s="362"/>
      <c r="F20" s="326"/>
    </row>
    <row r="21" spans="1:6" ht="94.5">
      <c r="A21" s="5">
        <v>12</v>
      </c>
      <c r="B21" s="120" t="s">
        <v>247</v>
      </c>
      <c r="C21" s="115" t="s">
        <v>6573</v>
      </c>
      <c r="D21" s="120" t="s">
        <v>4540</v>
      </c>
      <c r="E21" s="121">
        <v>2180817.5099999998</v>
      </c>
      <c r="F21" s="120" t="s">
        <v>118</v>
      </c>
    </row>
    <row r="22" spans="1:6" ht="15.75">
      <c r="A22" s="325"/>
      <c r="B22" s="2168" t="s">
        <v>480</v>
      </c>
      <c r="C22" s="2168"/>
      <c r="D22" s="326"/>
      <c r="E22" s="362"/>
      <c r="F22" s="326"/>
    </row>
    <row r="23" spans="1:6" ht="47.25">
      <c r="A23" s="5">
        <v>13</v>
      </c>
      <c r="B23" s="120" t="s">
        <v>6574</v>
      </c>
      <c r="C23" s="115" t="s">
        <v>6575</v>
      </c>
      <c r="D23" s="120" t="s">
        <v>7058</v>
      </c>
      <c r="E23" s="121">
        <v>1200000</v>
      </c>
      <c r="F23" s="120" t="s">
        <v>4</v>
      </c>
    </row>
    <row r="24" spans="1:6" ht="47.25">
      <c r="A24" s="5">
        <v>14</v>
      </c>
      <c r="B24" s="120" t="s">
        <v>6576</v>
      </c>
      <c r="C24" s="115" t="s">
        <v>6577</v>
      </c>
      <c r="D24" s="120" t="s">
        <v>7058</v>
      </c>
      <c r="E24" s="121">
        <v>1200000</v>
      </c>
      <c r="F24" s="120" t="s">
        <v>4</v>
      </c>
    </row>
    <row r="25" spans="1:6" ht="47.25">
      <c r="A25" s="5">
        <v>15</v>
      </c>
      <c r="B25" s="120" t="s">
        <v>6578</v>
      </c>
      <c r="C25" s="120" t="s">
        <v>6579</v>
      </c>
      <c r="D25" s="120" t="s">
        <v>6580</v>
      </c>
      <c r="E25" s="121">
        <v>2400000</v>
      </c>
      <c r="F25" s="120" t="s">
        <v>4</v>
      </c>
    </row>
    <row r="26" spans="1:6" ht="63">
      <c r="A26" s="5">
        <v>16</v>
      </c>
      <c r="B26" s="120" t="s">
        <v>6581</v>
      </c>
      <c r="C26" s="120" t="s">
        <v>6582</v>
      </c>
      <c r="D26" s="120" t="s">
        <v>5709</v>
      </c>
      <c r="E26" s="121">
        <v>3600000</v>
      </c>
      <c r="F26" s="120" t="s">
        <v>4</v>
      </c>
    </row>
    <row r="27" spans="1:6" ht="47.25">
      <c r="A27" s="5">
        <v>17</v>
      </c>
      <c r="B27" s="120" t="s">
        <v>6583</v>
      </c>
      <c r="C27" s="120" t="s">
        <v>6584</v>
      </c>
      <c r="D27" s="120" t="s">
        <v>6585</v>
      </c>
      <c r="E27" s="121">
        <v>2400000</v>
      </c>
      <c r="F27" s="120" t="s">
        <v>4</v>
      </c>
    </row>
    <row r="28" spans="1:6" ht="47.25">
      <c r="A28" s="5">
        <v>18</v>
      </c>
      <c r="B28" s="120" t="s">
        <v>6586</v>
      </c>
      <c r="C28" s="120" t="s">
        <v>6587</v>
      </c>
      <c r="D28" s="120" t="s">
        <v>6585</v>
      </c>
      <c r="E28" s="121">
        <v>2400000</v>
      </c>
      <c r="F28" s="120" t="s">
        <v>4</v>
      </c>
    </row>
    <row r="29" spans="1:6" ht="157.5">
      <c r="A29" s="5">
        <v>19</v>
      </c>
      <c r="B29" s="120" t="s">
        <v>6588</v>
      </c>
      <c r="C29" s="120" t="s">
        <v>6589</v>
      </c>
      <c r="D29" s="120" t="s">
        <v>7059</v>
      </c>
      <c r="E29" s="121">
        <v>2500000</v>
      </c>
      <c r="F29" s="120" t="s">
        <v>4</v>
      </c>
    </row>
    <row r="30" spans="1:6" ht="78.75">
      <c r="A30" s="5">
        <v>20</v>
      </c>
      <c r="B30" s="120" t="s">
        <v>6590</v>
      </c>
      <c r="C30" s="120" t="s">
        <v>6591</v>
      </c>
      <c r="D30" s="120" t="s">
        <v>6592</v>
      </c>
      <c r="E30" s="121">
        <v>2500000</v>
      </c>
      <c r="F30" s="120" t="s">
        <v>4</v>
      </c>
    </row>
    <row r="31" spans="1:6" ht="47.25">
      <c r="A31" s="5">
        <v>21</v>
      </c>
      <c r="B31" s="120" t="s">
        <v>6593</v>
      </c>
      <c r="C31" s="120" t="s">
        <v>6594</v>
      </c>
      <c r="D31" s="120" t="s">
        <v>7060</v>
      </c>
      <c r="E31" s="121">
        <v>2400000</v>
      </c>
      <c r="F31" s="120" t="s">
        <v>4</v>
      </c>
    </row>
    <row r="32" spans="1:6" ht="47.25">
      <c r="A32" s="5">
        <v>22</v>
      </c>
      <c r="B32" s="120" t="s">
        <v>6595</v>
      </c>
      <c r="C32" s="120" t="s">
        <v>6596</v>
      </c>
      <c r="D32" s="120" t="s">
        <v>6597</v>
      </c>
      <c r="E32" s="121">
        <v>1500000</v>
      </c>
      <c r="F32" s="120"/>
    </row>
    <row r="33" spans="1:13" ht="63">
      <c r="A33" s="5">
        <v>23</v>
      </c>
      <c r="B33" s="120" t="s">
        <v>6598</v>
      </c>
      <c r="C33" s="120" t="s">
        <v>6599</v>
      </c>
      <c r="D33" s="120" t="s">
        <v>6600</v>
      </c>
      <c r="E33" s="121">
        <v>2400000</v>
      </c>
      <c r="F33" s="120" t="s">
        <v>4</v>
      </c>
    </row>
    <row r="34" spans="1:13" ht="63">
      <c r="A34" s="5">
        <v>24</v>
      </c>
      <c r="B34" s="120" t="s">
        <v>6601</v>
      </c>
      <c r="C34" s="120" t="s">
        <v>6602</v>
      </c>
      <c r="D34" s="120" t="s">
        <v>6580</v>
      </c>
      <c r="E34" s="121">
        <v>3000000</v>
      </c>
      <c r="F34" s="120" t="s">
        <v>4</v>
      </c>
    </row>
    <row r="35" spans="1:13" ht="15.75">
      <c r="A35" s="325"/>
      <c r="B35" s="2168" t="s">
        <v>6603</v>
      </c>
      <c r="C35" s="2168"/>
      <c r="D35" s="326"/>
      <c r="E35" s="362"/>
      <c r="F35" s="326"/>
    </row>
    <row r="36" spans="1:13" ht="141.75">
      <c r="A36" s="5">
        <v>25</v>
      </c>
      <c r="B36" s="120" t="s">
        <v>6604</v>
      </c>
      <c r="C36" s="120" t="s">
        <v>6605</v>
      </c>
      <c r="D36" s="120" t="s">
        <v>6606</v>
      </c>
      <c r="E36" s="121">
        <v>1950000</v>
      </c>
      <c r="F36" s="120" t="s">
        <v>4</v>
      </c>
      <c r="K36" s="2">
        <v>94</v>
      </c>
      <c r="L36" s="2">
        <v>5000</v>
      </c>
      <c r="M36" s="237">
        <f>L36*K36</f>
        <v>470000</v>
      </c>
    </row>
    <row r="37" spans="1:13" ht="94.5">
      <c r="A37" s="5">
        <v>26</v>
      </c>
      <c r="B37" s="120" t="s">
        <v>6607</v>
      </c>
      <c r="C37" s="120" t="s">
        <v>6608</v>
      </c>
      <c r="D37" s="120" t="s">
        <v>6609</v>
      </c>
      <c r="E37" s="121">
        <v>1000000</v>
      </c>
      <c r="F37" s="120" t="s">
        <v>4</v>
      </c>
      <c r="K37" s="2">
        <v>94</v>
      </c>
      <c r="L37" s="2">
        <v>3000</v>
      </c>
      <c r="M37" s="237">
        <f>L37*K37</f>
        <v>282000</v>
      </c>
    </row>
    <row r="38" spans="1:13" ht="78.75">
      <c r="A38" s="5">
        <v>27</v>
      </c>
      <c r="B38" s="120" t="s">
        <v>6610</v>
      </c>
      <c r="C38" s="120" t="s">
        <v>6611</v>
      </c>
      <c r="D38" s="120" t="s">
        <v>6612</v>
      </c>
      <c r="E38" s="121">
        <v>2500000</v>
      </c>
      <c r="F38" s="120" t="s">
        <v>4</v>
      </c>
    </row>
    <row r="39" spans="1:13" ht="126">
      <c r="A39" s="5">
        <v>28</v>
      </c>
      <c r="B39" s="120" t="s">
        <v>6613</v>
      </c>
      <c r="C39" s="120" t="s">
        <v>6614</v>
      </c>
      <c r="D39" s="120" t="s">
        <v>7061</v>
      </c>
      <c r="E39" s="121">
        <v>2600000</v>
      </c>
      <c r="F39" s="120" t="s">
        <v>4</v>
      </c>
    </row>
    <row r="40" spans="1:13" ht="47.25">
      <c r="A40" s="5">
        <v>29</v>
      </c>
      <c r="B40" s="120" t="s">
        <v>6615</v>
      </c>
      <c r="C40" s="120" t="s">
        <v>6616</v>
      </c>
      <c r="D40" s="120" t="s">
        <v>6617</v>
      </c>
      <c r="E40" s="121">
        <v>7000000</v>
      </c>
      <c r="F40" s="120" t="s">
        <v>4</v>
      </c>
    </row>
    <row r="41" spans="1:13" ht="69" customHeight="1">
      <c r="A41" s="5">
        <v>30</v>
      </c>
      <c r="B41" s="120" t="s">
        <v>6618</v>
      </c>
      <c r="C41" s="120" t="s">
        <v>6619</v>
      </c>
      <c r="D41" s="120" t="s">
        <v>6620</v>
      </c>
      <c r="E41" s="121">
        <v>3000000</v>
      </c>
      <c r="F41" s="120" t="s">
        <v>4</v>
      </c>
    </row>
    <row r="42" spans="1:13" ht="59.25" customHeight="1">
      <c r="A42" s="5">
        <v>31</v>
      </c>
      <c r="B42" s="120" t="s">
        <v>6621</v>
      </c>
      <c r="C42" s="120" t="s">
        <v>6622</v>
      </c>
      <c r="D42" s="120" t="s">
        <v>6623</v>
      </c>
      <c r="E42" s="121">
        <v>2400000</v>
      </c>
      <c r="F42" s="120" t="s">
        <v>4</v>
      </c>
    </row>
    <row r="43" spans="1:13" ht="66" customHeight="1">
      <c r="A43" s="5">
        <v>32</v>
      </c>
      <c r="B43" s="120" t="s">
        <v>6624</v>
      </c>
      <c r="C43" s="120" t="s">
        <v>6625</v>
      </c>
      <c r="D43" s="120" t="s">
        <v>6617</v>
      </c>
      <c r="E43" s="121">
        <v>5000000</v>
      </c>
      <c r="F43" s="120" t="s">
        <v>4</v>
      </c>
    </row>
    <row r="44" spans="1:13" ht="83.25" customHeight="1">
      <c r="A44" s="5">
        <v>33</v>
      </c>
      <c r="B44" s="120" t="s">
        <v>6626</v>
      </c>
      <c r="C44" s="120" t="s">
        <v>6627</v>
      </c>
      <c r="D44" s="120" t="s">
        <v>6617</v>
      </c>
      <c r="E44" s="121">
        <v>5000000</v>
      </c>
      <c r="F44" s="120" t="s">
        <v>4</v>
      </c>
    </row>
    <row r="45" spans="1:13" ht="15.75">
      <c r="A45" s="5"/>
      <c r="B45" s="2140" t="s">
        <v>6628</v>
      </c>
      <c r="C45" s="2140"/>
      <c r="D45" s="120"/>
      <c r="E45" s="121"/>
      <c r="F45" s="120"/>
    </row>
    <row r="46" spans="1:13" ht="131.25" customHeight="1">
      <c r="A46" s="5">
        <v>34</v>
      </c>
      <c r="B46" s="120" t="s">
        <v>6629</v>
      </c>
      <c r="C46" s="120" t="s">
        <v>6630</v>
      </c>
      <c r="D46" s="120" t="s">
        <v>7062</v>
      </c>
      <c r="E46" s="121">
        <v>5000000</v>
      </c>
      <c r="F46" s="120" t="s">
        <v>4</v>
      </c>
    </row>
    <row r="47" spans="1:13" ht="15.75">
      <c r="A47" s="327"/>
      <c r="B47" s="2281" t="s">
        <v>6631</v>
      </c>
      <c r="C47" s="2281"/>
      <c r="D47" s="328"/>
      <c r="E47" s="361">
        <f>SUM(E6:E46)</f>
        <v>109040875.52000001</v>
      </c>
      <c r="F47" s="280"/>
    </row>
    <row r="48" spans="1:13" ht="78.75" customHeight="1">
      <c r="A48" s="2143" t="s">
        <v>10707</v>
      </c>
      <c r="B48" s="2143"/>
      <c r="C48" s="2143"/>
      <c r="D48" s="2143" t="s">
        <v>5819</v>
      </c>
      <c r="E48" s="2143"/>
      <c r="F48" s="2143"/>
    </row>
    <row r="49" spans="2:2">
      <c r="B49" s="363"/>
    </row>
  </sheetData>
  <mergeCells count="12">
    <mergeCell ref="D48:F48"/>
    <mergeCell ref="A1:F1"/>
    <mergeCell ref="A2:F2"/>
    <mergeCell ref="A3:F3"/>
    <mergeCell ref="B5:D5"/>
    <mergeCell ref="B11:D11"/>
    <mergeCell ref="B18:C18"/>
    <mergeCell ref="B22:C22"/>
    <mergeCell ref="B35:C35"/>
    <mergeCell ref="B45:C45"/>
    <mergeCell ref="B47:C47"/>
    <mergeCell ref="A48:C48"/>
  </mergeCells>
  <pageMargins left="0.7" right="0.7" top="0.75" bottom="0.75" header="0.3" footer="0.3"/>
  <pageSetup orientation="landscape" r:id="rId1"/>
  <headerFooter>
    <oddFooter>Page &amp;P of &amp;N</oddFooter>
  </headerFooter>
</worksheet>
</file>

<file path=xl/worksheets/sheet48.xml><?xml version="1.0" encoding="utf-8"?>
<worksheet xmlns="http://schemas.openxmlformats.org/spreadsheetml/2006/main" xmlns:r="http://schemas.openxmlformats.org/officeDocument/2006/relationships">
  <sheetPr>
    <tabColor theme="5" tint="-0.499984740745262"/>
  </sheetPr>
  <dimension ref="A1:G76"/>
  <sheetViews>
    <sheetView topLeftCell="A43" workbookViewId="0">
      <selection activeCell="C9" sqref="C9"/>
    </sheetView>
  </sheetViews>
  <sheetFormatPr defaultRowHeight="15.75"/>
  <cols>
    <col min="1" max="1" width="7" style="256" customWidth="1"/>
    <col min="2" max="2" width="17.85546875" style="11" customWidth="1"/>
    <col min="3" max="3" width="41.85546875" style="11" customWidth="1"/>
    <col min="4" max="4" width="25.85546875" style="286" customWidth="1"/>
    <col min="5" max="5" width="19.5703125" style="240" customWidth="1"/>
    <col min="6" max="6" width="10" style="11" customWidth="1"/>
    <col min="7" max="16384" width="9.140625" style="11"/>
  </cols>
  <sheetData>
    <row r="1" spans="1:7" s="2" customFormat="1">
      <c r="A1" s="2149" t="s">
        <v>133</v>
      </c>
      <c r="B1" s="2149"/>
      <c r="C1" s="2149"/>
      <c r="D1" s="2149"/>
      <c r="E1" s="2149"/>
      <c r="F1" s="2149"/>
    </row>
    <row r="2" spans="1:7" s="2" customFormat="1">
      <c r="A2" s="2149" t="s">
        <v>13993</v>
      </c>
      <c r="B2" s="2149"/>
      <c r="C2" s="2149"/>
      <c r="D2" s="2149"/>
      <c r="E2" s="2149"/>
      <c r="F2" s="2149"/>
    </row>
    <row r="3" spans="1:7" s="2" customFormat="1">
      <c r="A3" s="2149" t="s">
        <v>6436</v>
      </c>
      <c r="B3" s="2149"/>
      <c r="C3" s="2149"/>
      <c r="D3" s="2149"/>
      <c r="E3" s="2149"/>
      <c r="F3" s="2149"/>
    </row>
    <row r="4" spans="1:7" s="2" customFormat="1">
      <c r="A4" s="3" t="s">
        <v>4564</v>
      </c>
      <c r="B4" s="112" t="s">
        <v>135</v>
      </c>
      <c r="C4" s="112" t="s">
        <v>0</v>
      </c>
      <c r="D4" s="112" t="s">
        <v>136</v>
      </c>
      <c r="E4" s="112" t="s">
        <v>1569</v>
      </c>
      <c r="F4" s="112" t="s">
        <v>138</v>
      </c>
    </row>
    <row r="5" spans="1:7" s="773" customFormat="1">
      <c r="A5" s="770"/>
      <c r="B5" s="2282" t="s">
        <v>1948</v>
      </c>
      <c r="C5" s="2282"/>
      <c r="D5" s="2282"/>
      <c r="E5" s="772"/>
      <c r="F5" s="771"/>
    </row>
    <row r="6" spans="1:7" ht="31.5">
      <c r="A6" s="58">
        <v>1</v>
      </c>
      <c r="B6" s="159" t="s">
        <v>789</v>
      </c>
      <c r="C6" s="159" t="s">
        <v>13994</v>
      </c>
      <c r="D6" s="159" t="s">
        <v>2388</v>
      </c>
      <c r="E6" s="116">
        <v>2575200</v>
      </c>
      <c r="F6" s="159" t="s">
        <v>118</v>
      </c>
      <c r="G6" s="774"/>
    </row>
    <row r="7" spans="1:7" ht="110.25">
      <c r="A7" s="58">
        <v>2</v>
      </c>
      <c r="B7" s="159" t="s">
        <v>5</v>
      </c>
      <c r="C7" s="159" t="s">
        <v>13995</v>
      </c>
      <c r="D7" s="159" t="s">
        <v>13996</v>
      </c>
      <c r="E7" s="116">
        <v>2745652.53</v>
      </c>
      <c r="F7" s="159" t="s">
        <v>118</v>
      </c>
      <c r="G7" s="774"/>
    </row>
    <row r="8" spans="1:7" ht="31.5">
      <c r="A8" s="58">
        <v>3</v>
      </c>
      <c r="B8" s="159" t="s">
        <v>7</v>
      </c>
      <c r="C8" s="159" t="s">
        <v>13997</v>
      </c>
      <c r="D8" s="159" t="s">
        <v>9</v>
      </c>
      <c r="E8" s="116">
        <v>117600</v>
      </c>
      <c r="F8" s="159" t="s">
        <v>558</v>
      </c>
      <c r="G8" s="774"/>
    </row>
    <row r="9" spans="1:7" ht="31.5">
      <c r="A9" s="58">
        <v>4</v>
      </c>
      <c r="B9" s="159" t="s">
        <v>10</v>
      </c>
      <c r="C9" s="159" t="s">
        <v>13998</v>
      </c>
      <c r="D9" s="159" t="s">
        <v>175</v>
      </c>
      <c r="E9" s="116">
        <v>78000</v>
      </c>
      <c r="F9" s="159" t="s">
        <v>118</v>
      </c>
      <c r="G9" s="774"/>
    </row>
    <row r="10" spans="1:7" ht="47.25">
      <c r="A10" s="58">
        <v>5</v>
      </c>
      <c r="B10" s="159" t="s">
        <v>12</v>
      </c>
      <c r="C10" s="159" t="s">
        <v>13999</v>
      </c>
      <c r="D10" s="159" t="s">
        <v>14</v>
      </c>
      <c r="E10" s="116">
        <v>1026000</v>
      </c>
      <c r="F10" s="159" t="s">
        <v>118</v>
      </c>
      <c r="G10" s="774"/>
    </row>
    <row r="11" spans="1:7" s="2" customFormat="1">
      <c r="A11" s="404"/>
      <c r="B11" s="2195" t="s">
        <v>14000</v>
      </c>
      <c r="C11" s="2195"/>
      <c r="D11" s="2195"/>
      <c r="E11" s="487"/>
      <c r="F11" s="66"/>
    </row>
    <row r="12" spans="1:7" ht="78.75">
      <c r="A12" s="58">
        <v>6</v>
      </c>
      <c r="B12" s="159" t="s">
        <v>5</v>
      </c>
      <c r="C12" s="159" t="s">
        <v>14001</v>
      </c>
      <c r="D12" s="159" t="s">
        <v>14002</v>
      </c>
      <c r="E12" s="116">
        <v>396226.27</v>
      </c>
      <c r="F12" s="159" t="s">
        <v>118</v>
      </c>
      <c r="G12" s="774"/>
    </row>
    <row r="13" spans="1:7" ht="47.25">
      <c r="A13" s="58">
        <v>7</v>
      </c>
      <c r="B13" s="159" t="s">
        <v>12</v>
      </c>
      <c r="C13" s="159" t="s">
        <v>14003</v>
      </c>
      <c r="D13" s="159" t="s">
        <v>14</v>
      </c>
      <c r="E13" s="116">
        <v>570000</v>
      </c>
      <c r="F13" s="159" t="s">
        <v>118</v>
      </c>
      <c r="G13" s="774"/>
    </row>
    <row r="14" spans="1:7" ht="47.25">
      <c r="A14" s="58">
        <v>8</v>
      </c>
      <c r="B14" s="159" t="s">
        <v>360</v>
      </c>
      <c r="C14" s="159" t="s">
        <v>14004</v>
      </c>
      <c r="D14" s="159" t="s">
        <v>1736</v>
      </c>
      <c r="E14" s="116">
        <v>2305000</v>
      </c>
      <c r="F14" s="159" t="s">
        <v>118</v>
      </c>
      <c r="G14" s="774"/>
    </row>
    <row r="15" spans="1:7" s="2" customFormat="1">
      <c r="A15" s="325"/>
      <c r="B15" s="2168" t="s">
        <v>593</v>
      </c>
      <c r="C15" s="2168"/>
      <c r="D15" s="326"/>
      <c r="E15" s="325"/>
      <c r="F15" s="326"/>
    </row>
    <row r="16" spans="1:7" ht="47.25">
      <c r="A16" s="58">
        <v>9</v>
      </c>
      <c r="B16" s="159" t="s">
        <v>39</v>
      </c>
      <c r="C16" s="159" t="s">
        <v>14005</v>
      </c>
      <c r="D16" s="159" t="s">
        <v>8146</v>
      </c>
      <c r="E16" s="116">
        <v>25000000</v>
      </c>
      <c r="F16" s="159" t="s">
        <v>118</v>
      </c>
      <c r="G16" s="774"/>
    </row>
    <row r="17" spans="1:7" ht="31.5">
      <c r="A17" s="58">
        <v>10</v>
      </c>
      <c r="B17" s="159" t="s">
        <v>41</v>
      </c>
      <c r="C17" s="159" t="s">
        <v>14006</v>
      </c>
      <c r="D17" s="159" t="s">
        <v>8146</v>
      </c>
      <c r="E17" s="116">
        <v>10924368.65</v>
      </c>
      <c r="F17" s="159" t="s">
        <v>118</v>
      </c>
      <c r="G17" s="774"/>
    </row>
    <row r="18" spans="1:7" s="2" customFormat="1">
      <c r="A18" s="325"/>
      <c r="B18" s="2168" t="s">
        <v>207</v>
      </c>
      <c r="C18" s="2168"/>
      <c r="D18" s="326"/>
      <c r="E18" s="775"/>
      <c r="F18" s="326"/>
    </row>
    <row r="19" spans="1:7" ht="63">
      <c r="A19" s="58">
        <v>11</v>
      </c>
      <c r="B19" s="159" t="s">
        <v>475</v>
      </c>
      <c r="C19" s="159" t="s">
        <v>14007</v>
      </c>
      <c r="D19" s="159" t="s">
        <v>22</v>
      </c>
      <c r="E19" s="116">
        <v>5738993.4500000002</v>
      </c>
      <c r="F19" s="159" t="s">
        <v>4</v>
      </c>
      <c r="G19" s="774"/>
    </row>
    <row r="20" spans="1:7" s="2" customFormat="1">
      <c r="A20" s="325"/>
      <c r="B20" s="2168" t="s">
        <v>930</v>
      </c>
      <c r="C20" s="2168"/>
      <c r="D20" s="326"/>
      <c r="E20" s="775"/>
      <c r="F20" s="326"/>
    </row>
    <row r="21" spans="1:7" ht="110.25">
      <c r="A21" s="58">
        <v>12</v>
      </c>
      <c r="B21" s="159" t="s">
        <v>14008</v>
      </c>
      <c r="C21" s="159" t="s">
        <v>14009</v>
      </c>
      <c r="D21" s="159" t="s">
        <v>14010</v>
      </c>
      <c r="E21" s="116">
        <v>2180817.5099999998</v>
      </c>
      <c r="F21" s="159" t="s">
        <v>4</v>
      </c>
      <c r="G21" s="774"/>
    </row>
    <row r="22" spans="1:7" s="2" customFormat="1">
      <c r="A22" s="325"/>
      <c r="B22" s="2168" t="s">
        <v>555</v>
      </c>
      <c r="C22" s="2168"/>
      <c r="D22" s="326"/>
      <c r="E22" s="775"/>
      <c r="F22" s="326"/>
    </row>
    <row r="23" spans="1:7" ht="126">
      <c r="A23" s="58">
        <v>13</v>
      </c>
      <c r="B23" s="159" t="s">
        <v>14011</v>
      </c>
      <c r="C23" s="159" t="s">
        <v>14012</v>
      </c>
      <c r="D23" s="159" t="s">
        <v>14013</v>
      </c>
      <c r="E23" s="116">
        <v>2180817.5099999998</v>
      </c>
      <c r="F23" s="159" t="s">
        <v>118</v>
      </c>
      <c r="G23" s="774"/>
    </row>
    <row r="24" spans="1:7" s="2" customFormat="1">
      <c r="A24" s="325"/>
      <c r="B24" s="2168" t="s">
        <v>480</v>
      </c>
      <c r="C24" s="2168"/>
      <c r="D24" s="326"/>
      <c r="E24" s="325"/>
      <c r="F24" s="326"/>
    </row>
    <row r="25" spans="1:7" ht="31.5">
      <c r="A25" s="58">
        <v>14</v>
      </c>
      <c r="B25" s="159" t="s">
        <v>14014</v>
      </c>
      <c r="C25" s="159" t="s">
        <v>14015</v>
      </c>
      <c r="D25" s="159" t="s">
        <v>14016</v>
      </c>
      <c r="E25" s="116">
        <v>1000000</v>
      </c>
      <c r="F25" s="159" t="s">
        <v>4</v>
      </c>
      <c r="G25" s="774"/>
    </row>
    <row r="26" spans="1:7" ht="78.75">
      <c r="A26" s="58">
        <v>15</v>
      </c>
      <c r="B26" s="159" t="s">
        <v>14017</v>
      </c>
      <c r="C26" s="159" t="s">
        <v>14018</v>
      </c>
      <c r="D26" s="159" t="s">
        <v>14019</v>
      </c>
      <c r="E26" s="116">
        <v>1700000</v>
      </c>
      <c r="F26" s="159" t="s">
        <v>4</v>
      </c>
      <c r="G26" s="774"/>
    </row>
    <row r="27" spans="1:7" ht="47.25">
      <c r="A27" s="58">
        <v>16</v>
      </c>
      <c r="B27" s="159" t="s">
        <v>14020</v>
      </c>
      <c r="C27" s="159" t="s">
        <v>14021</v>
      </c>
      <c r="D27" s="159" t="s">
        <v>14022</v>
      </c>
      <c r="E27" s="116">
        <v>300000</v>
      </c>
      <c r="F27" s="159" t="s">
        <v>118</v>
      </c>
      <c r="G27" s="774"/>
    </row>
    <row r="28" spans="1:7" ht="63">
      <c r="A28" s="58">
        <v>17</v>
      </c>
      <c r="B28" s="159" t="s">
        <v>14023</v>
      </c>
      <c r="C28" s="159" t="s">
        <v>14024</v>
      </c>
      <c r="D28" s="159" t="s">
        <v>14025</v>
      </c>
      <c r="E28" s="116">
        <v>1700000</v>
      </c>
      <c r="F28" s="159" t="s">
        <v>4</v>
      </c>
      <c r="G28" s="774"/>
    </row>
    <row r="29" spans="1:7" ht="31.5">
      <c r="A29" s="58">
        <v>18</v>
      </c>
      <c r="B29" s="159" t="s">
        <v>14032</v>
      </c>
      <c r="C29" s="159" t="s">
        <v>14033</v>
      </c>
      <c r="D29" s="159" t="s">
        <v>14034</v>
      </c>
      <c r="E29" s="116">
        <v>1500000</v>
      </c>
      <c r="F29" s="159" t="s">
        <v>4</v>
      </c>
      <c r="G29" s="774"/>
    </row>
    <row r="30" spans="1:7" ht="126">
      <c r="A30" s="58">
        <v>19</v>
      </c>
      <c r="B30" s="159" t="s">
        <v>14035</v>
      </c>
      <c r="C30" s="159" t="s">
        <v>14036</v>
      </c>
      <c r="D30" s="159" t="s">
        <v>14037</v>
      </c>
      <c r="E30" s="116">
        <v>1500000</v>
      </c>
      <c r="F30" s="159" t="s">
        <v>4</v>
      </c>
      <c r="G30" s="774"/>
    </row>
    <row r="31" spans="1:7" ht="252">
      <c r="A31" s="58">
        <v>20</v>
      </c>
      <c r="B31" s="159" t="s">
        <v>14038</v>
      </c>
      <c r="C31" s="159" t="s">
        <v>14039</v>
      </c>
      <c r="D31" s="159" t="s">
        <v>14554</v>
      </c>
      <c r="E31" s="116">
        <v>800000</v>
      </c>
      <c r="F31" s="159" t="s">
        <v>4</v>
      </c>
      <c r="G31" s="774"/>
    </row>
    <row r="32" spans="1:7" ht="47.25">
      <c r="A32" s="58">
        <v>21</v>
      </c>
      <c r="B32" s="159" t="s">
        <v>14040</v>
      </c>
      <c r="C32" s="159" t="s">
        <v>14041</v>
      </c>
      <c r="D32" s="159" t="s">
        <v>14552</v>
      </c>
      <c r="E32" s="116">
        <v>2800000</v>
      </c>
      <c r="F32" s="159" t="s">
        <v>4</v>
      </c>
      <c r="G32" s="774"/>
    </row>
    <row r="33" spans="1:7" ht="94.5">
      <c r="A33" s="58">
        <v>22</v>
      </c>
      <c r="B33" s="159" t="s">
        <v>14008</v>
      </c>
      <c r="C33" s="159" t="s">
        <v>14042</v>
      </c>
      <c r="D33" s="159" t="s">
        <v>14043</v>
      </c>
      <c r="E33" s="116">
        <v>1685220.13</v>
      </c>
      <c r="F33" s="159" t="s">
        <v>4</v>
      </c>
      <c r="G33" s="774"/>
    </row>
    <row r="34" spans="1:7" ht="78.75">
      <c r="A34" s="58">
        <v>23</v>
      </c>
      <c r="B34" s="159" t="s">
        <v>14044</v>
      </c>
      <c r="C34" s="159" t="s">
        <v>14045</v>
      </c>
      <c r="D34" s="159" t="s">
        <v>14046</v>
      </c>
      <c r="E34" s="116">
        <v>2500000</v>
      </c>
      <c r="F34" s="159" t="s">
        <v>4</v>
      </c>
      <c r="G34" s="774"/>
    </row>
    <row r="35" spans="1:7" ht="94.5">
      <c r="A35" s="58">
        <v>24</v>
      </c>
      <c r="B35" s="159" t="s">
        <v>14047</v>
      </c>
      <c r="C35" s="159" t="s">
        <v>14048</v>
      </c>
      <c r="D35" s="159" t="s">
        <v>14049</v>
      </c>
      <c r="E35" s="116">
        <v>3000000</v>
      </c>
      <c r="F35" s="159" t="s">
        <v>4</v>
      </c>
      <c r="G35" s="774"/>
    </row>
    <row r="36" spans="1:7" ht="78.75">
      <c r="A36" s="58">
        <v>25</v>
      </c>
      <c r="B36" s="159" t="s">
        <v>14050</v>
      </c>
      <c r="C36" s="159" t="s">
        <v>14051</v>
      </c>
      <c r="D36" s="159" t="s">
        <v>14052</v>
      </c>
      <c r="E36" s="116">
        <v>1500000</v>
      </c>
      <c r="F36" s="159" t="s">
        <v>4</v>
      </c>
      <c r="G36" s="774"/>
    </row>
    <row r="37" spans="1:7" s="2" customFormat="1">
      <c r="A37" s="325"/>
      <c r="B37" s="2168" t="s">
        <v>1353</v>
      </c>
      <c r="C37" s="2168"/>
      <c r="D37" s="326"/>
      <c r="E37" s="325"/>
      <c r="F37" s="326"/>
    </row>
    <row r="38" spans="1:7" ht="78.75">
      <c r="A38" s="58">
        <v>26</v>
      </c>
      <c r="B38" s="159" t="s">
        <v>14053</v>
      </c>
      <c r="C38" s="159" t="s">
        <v>14054</v>
      </c>
      <c r="D38" s="159" t="s">
        <v>14055</v>
      </c>
      <c r="E38" s="116">
        <v>1700000</v>
      </c>
      <c r="F38" s="159" t="s">
        <v>4</v>
      </c>
      <c r="G38" s="774"/>
    </row>
    <row r="39" spans="1:7" ht="126">
      <c r="A39" s="58">
        <v>27</v>
      </c>
      <c r="B39" s="159" t="s">
        <v>14053</v>
      </c>
      <c r="C39" s="159" t="s">
        <v>14056</v>
      </c>
      <c r="D39" s="159" t="s">
        <v>14057</v>
      </c>
      <c r="E39" s="116">
        <v>5900000</v>
      </c>
      <c r="F39" s="159" t="s">
        <v>4</v>
      </c>
      <c r="G39" s="774"/>
    </row>
    <row r="40" spans="1:7" ht="157.5">
      <c r="A40" s="58">
        <v>28</v>
      </c>
      <c r="B40" s="115" t="s">
        <v>14058</v>
      </c>
      <c r="C40" s="115" t="s">
        <v>14059</v>
      </c>
      <c r="D40" s="115" t="s">
        <v>17670</v>
      </c>
      <c r="E40" s="116">
        <v>2000000</v>
      </c>
      <c r="F40" s="115" t="s">
        <v>118</v>
      </c>
      <c r="G40" s="774"/>
    </row>
    <row r="41" spans="1:7" ht="78.75">
      <c r="A41" s="58">
        <v>29</v>
      </c>
      <c r="B41" s="159" t="s">
        <v>14060</v>
      </c>
      <c r="C41" s="159" t="s">
        <v>14061</v>
      </c>
      <c r="D41" s="159" t="s">
        <v>14062</v>
      </c>
      <c r="E41" s="116">
        <v>3500000</v>
      </c>
      <c r="F41" s="159" t="s">
        <v>4</v>
      </c>
      <c r="G41" s="774"/>
    </row>
    <row r="42" spans="1:7" ht="143.25" customHeight="1">
      <c r="A42" s="58">
        <v>30</v>
      </c>
      <c r="B42" s="159" t="s">
        <v>14063</v>
      </c>
      <c r="C42" s="159" t="s">
        <v>14064</v>
      </c>
      <c r="D42" s="159" t="s">
        <v>14065</v>
      </c>
      <c r="E42" s="116">
        <v>4400000</v>
      </c>
      <c r="F42" s="159" t="s">
        <v>4</v>
      </c>
      <c r="G42" s="774"/>
    </row>
    <row r="43" spans="1:7" ht="118.5" customHeight="1">
      <c r="A43" s="58">
        <v>31</v>
      </c>
      <c r="B43" s="159" t="s">
        <v>14066</v>
      </c>
      <c r="C43" s="159" t="s">
        <v>14067</v>
      </c>
      <c r="D43" s="159" t="s">
        <v>14068</v>
      </c>
      <c r="E43" s="116">
        <v>1600000</v>
      </c>
      <c r="F43" s="159" t="s">
        <v>4</v>
      </c>
      <c r="G43" s="774"/>
    </row>
    <row r="44" spans="1:7">
      <c r="A44" s="58"/>
      <c r="B44" s="2172" t="s">
        <v>6628</v>
      </c>
      <c r="C44" s="2172"/>
      <c r="D44" s="159"/>
      <c r="E44" s="5"/>
      <c r="F44" s="159"/>
      <c r="G44" s="774"/>
    </row>
    <row r="45" spans="1:7" ht="76.5" customHeight="1">
      <c r="A45" s="58">
        <v>32</v>
      </c>
      <c r="B45" s="159" t="s">
        <v>14069</v>
      </c>
      <c r="C45" s="159" t="s">
        <v>14070</v>
      </c>
      <c r="D45" s="159" t="s">
        <v>14071</v>
      </c>
      <c r="E45" s="116">
        <v>2800000</v>
      </c>
      <c r="F45" s="159" t="s">
        <v>4</v>
      </c>
      <c r="G45" s="774"/>
    </row>
    <row r="46" spans="1:7">
      <c r="A46" s="58"/>
      <c r="B46" s="2172" t="s">
        <v>14072</v>
      </c>
      <c r="C46" s="2172"/>
      <c r="D46" s="159"/>
      <c r="E46" s="5"/>
      <c r="F46" s="159"/>
      <c r="G46" s="774"/>
    </row>
    <row r="47" spans="1:7" ht="104.25" customHeight="1">
      <c r="A47" s="58">
        <v>33</v>
      </c>
      <c r="B47" s="159" t="s">
        <v>17671</v>
      </c>
      <c r="C47" s="159" t="s">
        <v>14073</v>
      </c>
      <c r="D47" s="159" t="s">
        <v>17673</v>
      </c>
      <c r="E47" s="116">
        <v>2300000</v>
      </c>
      <c r="F47" s="159" t="s">
        <v>466</v>
      </c>
      <c r="G47" s="774"/>
    </row>
    <row r="48" spans="1:7" s="2" customFormat="1" ht="15.75" customHeight="1">
      <c r="A48" s="325"/>
      <c r="B48" s="280" t="s">
        <v>6930</v>
      </c>
      <c r="C48" s="326"/>
      <c r="D48" s="326"/>
      <c r="E48" s="329">
        <f>SUM(E6:E47)</f>
        <v>100023896.04999998</v>
      </c>
      <c r="F48" s="326"/>
    </row>
    <row r="49" spans="1:6" s="2" customFormat="1" ht="79.5" customHeight="1">
      <c r="A49" s="2143" t="s">
        <v>7567</v>
      </c>
      <c r="B49" s="2143"/>
      <c r="C49" s="2143"/>
      <c r="D49" s="2143" t="s">
        <v>172</v>
      </c>
      <c r="E49" s="2143"/>
      <c r="F49" s="2143"/>
    </row>
    <row r="50" spans="1:6" s="2" customFormat="1">
      <c r="A50" s="371"/>
      <c r="B50" s="371"/>
      <c r="C50" s="371"/>
      <c r="D50" s="371"/>
      <c r="E50" s="371"/>
      <c r="F50" s="371"/>
    </row>
    <row r="51" spans="1:6" s="2" customFormat="1">
      <c r="A51" s="371"/>
      <c r="B51" s="371"/>
      <c r="C51" s="371"/>
      <c r="D51" s="371"/>
      <c r="E51" s="371"/>
      <c r="F51" s="371"/>
    </row>
    <row r="52" spans="1:6" s="2" customFormat="1">
      <c r="A52" s="371"/>
      <c r="B52" s="371"/>
      <c r="C52" s="371"/>
      <c r="D52" s="371"/>
      <c r="E52" s="371"/>
      <c r="F52" s="371"/>
    </row>
    <row r="53" spans="1:6" s="2" customFormat="1">
      <c r="A53" s="371"/>
      <c r="B53" s="371"/>
      <c r="C53" s="371"/>
      <c r="D53" s="371"/>
      <c r="E53" s="371"/>
      <c r="F53" s="371"/>
    </row>
    <row r="54" spans="1:6" s="2" customFormat="1">
      <c r="A54" s="371"/>
      <c r="B54" s="371"/>
      <c r="C54" s="371"/>
      <c r="D54" s="371"/>
      <c r="E54" s="371"/>
      <c r="F54" s="371"/>
    </row>
    <row r="55" spans="1:6" s="2" customFormat="1">
      <c r="A55" s="371"/>
      <c r="B55" s="371"/>
      <c r="C55" s="371"/>
      <c r="D55" s="371"/>
      <c r="E55" s="371"/>
      <c r="F55" s="371"/>
    </row>
    <row r="56" spans="1:6" s="2" customFormat="1">
      <c r="A56" s="371"/>
      <c r="B56" s="371"/>
      <c r="C56" s="371"/>
      <c r="D56" s="371"/>
      <c r="E56" s="371"/>
      <c r="F56" s="371"/>
    </row>
    <row r="57" spans="1:6" s="2" customFormat="1">
      <c r="A57" s="371"/>
      <c r="B57" s="371"/>
      <c r="C57" s="371"/>
      <c r="D57" s="371"/>
      <c r="E57" s="371"/>
      <c r="F57" s="371"/>
    </row>
    <row r="58" spans="1:6" s="2" customFormat="1">
      <c r="A58" s="371"/>
      <c r="B58" s="371"/>
      <c r="C58" s="371"/>
      <c r="D58" s="371"/>
      <c r="E58" s="371"/>
      <c r="F58" s="371"/>
    </row>
    <row r="59" spans="1:6" s="2" customFormat="1">
      <c r="A59" s="371"/>
      <c r="B59" s="371"/>
      <c r="C59" s="371"/>
      <c r="D59" s="371"/>
      <c r="E59" s="371"/>
      <c r="F59" s="371"/>
    </row>
    <row r="60" spans="1:6" s="2" customFormat="1">
      <c r="A60" s="371"/>
      <c r="B60" s="371"/>
      <c r="C60" s="371"/>
      <c r="D60" s="371"/>
      <c r="E60" s="371"/>
      <c r="F60" s="371"/>
    </row>
    <row r="61" spans="1:6" s="2" customFormat="1">
      <c r="A61" s="371"/>
      <c r="B61" s="371"/>
      <c r="C61" s="371"/>
      <c r="D61" s="371"/>
      <c r="E61" s="371"/>
      <c r="F61" s="371"/>
    </row>
    <row r="62" spans="1:6" s="2" customFormat="1">
      <c r="A62" s="371"/>
      <c r="B62" s="371"/>
      <c r="C62" s="371"/>
      <c r="D62" s="371"/>
      <c r="E62" s="371"/>
      <c r="F62" s="371"/>
    </row>
    <row r="67" spans="1:6" ht="47.25">
      <c r="A67" s="58">
        <v>23</v>
      </c>
      <c r="B67" s="159" t="s">
        <v>14040</v>
      </c>
      <c r="C67" s="159" t="s">
        <v>14041</v>
      </c>
      <c r="D67" s="159" t="s">
        <v>14551</v>
      </c>
      <c r="E67" s="116">
        <v>1400000</v>
      </c>
      <c r="F67" s="159" t="s">
        <v>4</v>
      </c>
    </row>
    <row r="68" spans="1:6" ht="42.75">
      <c r="A68" s="58">
        <v>19</v>
      </c>
      <c r="B68" s="159" t="s">
        <v>14029</v>
      </c>
      <c r="C68" s="159" t="s">
        <v>14030</v>
      </c>
      <c r="D68" s="453" t="s">
        <v>14031</v>
      </c>
      <c r="E68" s="116">
        <v>3100000</v>
      </c>
      <c r="F68" s="159" t="s">
        <v>4</v>
      </c>
    </row>
    <row r="69" spans="1:6" ht="42.75">
      <c r="A69" s="58">
        <v>18</v>
      </c>
      <c r="B69" s="159" t="s">
        <v>14026</v>
      </c>
      <c r="C69" s="159" t="s">
        <v>14027</v>
      </c>
      <c r="D69" s="453" t="s">
        <v>14028</v>
      </c>
      <c r="E69" s="116">
        <v>1816978.69</v>
      </c>
      <c r="F69" s="159" t="s">
        <v>4</v>
      </c>
    </row>
    <row r="70" spans="1:6" ht="31.5">
      <c r="A70" s="58">
        <v>22</v>
      </c>
      <c r="B70" s="159" t="s">
        <v>14038</v>
      </c>
      <c r="C70" s="159" t="s">
        <v>14039</v>
      </c>
      <c r="D70" s="339" t="s">
        <v>14553</v>
      </c>
      <c r="E70" s="116">
        <v>1200000</v>
      </c>
      <c r="F70" s="159" t="s">
        <v>4</v>
      </c>
    </row>
    <row r="71" spans="1:6" ht="47.25">
      <c r="B71" s="159" t="s">
        <v>17671</v>
      </c>
      <c r="C71" s="159" t="s">
        <v>14073</v>
      </c>
      <c r="D71" s="159" t="s">
        <v>17672</v>
      </c>
      <c r="E71" s="116">
        <v>1500000</v>
      </c>
      <c r="F71" s="159" t="s">
        <v>466</v>
      </c>
    </row>
    <row r="72" spans="1:6">
      <c r="E72" s="241">
        <f>SUM(E67:E71)</f>
        <v>9016978.6899999995</v>
      </c>
    </row>
    <row r="75" spans="1:6">
      <c r="E75" s="241"/>
    </row>
    <row r="76" spans="1:6">
      <c r="E76" s="241">
        <f>E72+E48</f>
        <v>109040874.73999998</v>
      </c>
    </row>
  </sheetData>
  <mergeCells count="15">
    <mergeCell ref="A1:F1"/>
    <mergeCell ref="A2:F2"/>
    <mergeCell ref="A3:F3"/>
    <mergeCell ref="B5:D5"/>
    <mergeCell ref="B11:D11"/>
    <mergeCell ref="B15:C15"/>
    <mergeCell ref="B46:C46"/>
    <mergeCell ref="A49:C49"/>
    <mergeCell ref="D49:F49"/>
    <mergeCell ref="B18:C18"/>
    <mergeCell ref="B20:C20"/>
    <mergeCell ref="B22:C22"/>
    <mergeCell ref="B24:C24"/>
    <mergeCell ref="B37:C37"/>
    <mergeCell ref="B44:C44"/>
  </mergeCells>
  <pageMargins left="0.7" right="0.7" top="0.75" bottom="0.75" header="0.3" footer="0.3"/>
  <pageSetup orientation="landscape" r:id="rId1"/>
  <headerFooter>
    <oddFooter>Page &amp;P of &amp;N</oddFooter>
  </headerFooter>
</worksheet>
</file>

<file path=xl/worksheets/sheet49.xml><?xml version="1.0" encoding="utf-8"?>
<worksheet xmlns="http://schemas.openxmlformats.org/spreadsheetml/2006/main" xmlns:r="http://schemas.openxmlformats.org/officeDocument/2006/relationships">
  <sheetPr>
    <tabColor theme="5" tint="-0.499984740745262"/>
  </sheetPr>
  <dimension ref="A1:J87"/>
  <sheetViews>
    <sheetView topLeftCell="A63" workbookViewId="0">
      <selection activeCell="D66" sqref="D66:F66"/>
    </sheetView>
  </sheetViews>
  <sheetFormatPr defaultRowHeight="15.75"/>
  <cols>
    <col min="1" max="1" width="6.5703125" style="10" customWidth="1"/>
    <col min="2" max="2" width="13.140625" style="10" customWidth="1"/>
    <col min="3" max="3" width="42.140625" style="10" customWidth="1"/>
    <col min="4" max="4" width="24.42578125" style="10" customWidth="1"/>
    <col min="5" max="5" width="20.42578125" style="757" customWidth="1"/>
    <col min="6" max="6" width="9.7109375" style="807" customWidth="1"/>
    <col min="7" max="9" width="9.140625" style="2"/>
    <col min="10" max="10" width="12.5703125" style="237" bestFit="1" customWidth="1"/>
    <col min="11" max="16384" width="9.140625" style="2"/>
  </cols>
  <sheetData>
    <row r="1" spans="1:6">
      <c r="A1" s="2149" t="s">
        <v>133</v>
      </c>
      <c r="B1" s="2149"/>
      <c r="C1" s="2149"/>
      <c r="D1" s="2149"/>
      <c r="E1" s="2149"/>
      <c r="F1" s="2149"/>
    </row>
    <row r="2" spans="1:6">
      <c r="A2" s="2149" t="s">
        <v>14166</v>
      </c>
      <c r="B2" s="2149"/>
      <c r="C2" s="2149"/>
      <c r="D2" s="2149"/>
      <c r="E2" s="2149"/>
      <c r="F2" s="2149"/>
    </row>
    <row r="3" spans="1:6">
      <c r="A3" s="2149" t="s">
        <v>6436</v>
      </c>
      <c r="B3" s="2149"/>
      <c r="C3" s="2149"/>
      <c r="D3" s="2149"/>
      <c r="E3" s="2149"/>
      <c r="F3" s="2149"/>
    </row>
    <row r="4" spans="1:6" ht="31.5">
      <c r="A4" s="212" t="s">
        <v>4564</v>
      </c>
      <c r="B4" s="401" t="s">
        <v>135</v>
      </c>
      <c r="C4" s="112" t="s">
        <v>0</v>
      </c>
      <c r="D4" s="112" t="s">
        <v>136</v>
      </c>
      <c r="E4" s="611" t="s">
        <v>137</v>
      </c>
      <c r="F4" s="112" t="s">
        <v>1646</v>
      </c>
    </row>
    <row r="5" spans="1:6" ht="15.75" customHeight="1">
      <c r="A5" s="107"/>
      <c r="B5" s="2152" t="s">
        <v>4566</v>
      </c>
      <c r="C5" s="2225"/>
      <c r="D5" s="2153"/>
      <c r="E5" s="193"/>
      <c r="F5" s="120"/>
    </row>
    <row r="6" spans="1:6" ht="31.5">
      <c r="A6" s="107">
        <v>1</v>
      </c>
      <c r="B6" s="107" t="s">
        <v>1</v>
      </c>
      <c r="C6" s="107" t="s">
        <v>14167</v>
      </c>
      <c r="D6" s="107" t="s">
        <v>239</v>
      </c>
      <c r="E6" s="193">
        <v>2436000</v>
      </c>
      <c r="F6" s="120" t="s">
        <v>118</v>
      </c>
    </row>
    <row r="7" spans="1:6" ht="94.5">
      <c r="A7" s="107">
        <v>2</v>
      </c>
      <c r="B7" s="107" t="s">
        <v>5</v>
      </c>
      <c r="C7" s="107" t="s">
        <v>14168</v>
      </c>
      <c r="D7" s="107" t="s">
        <v>240</v>
      </c>
      <c r="E7" s="193">
        <v>1800000</v>
      </c>
      <c r="F7" s="120" t="s">
        <v>118</v>
      </c>
    </row>
    <row r="8" spans="1:6" ht="63">
      <c r="A8" s="107">
        <v>3</v>
      </c>
      <c r="B8" s="107" t="s">
        <v>174</v>
      </c>
      <c r="C8" s="107" t="s">
        <v>14169</v>
      </c>
      <c r="D8" s="107" t="s">
        <v>14170</v>
      </c>
      <c r="E8" s="193">
        <v>120000</v>
      </c>
      <c r="F8" s="120" t="s">
        <v>4</v>
      </c>
    </row>
    <row r="9" spans="1:6" ht="78.75">
      <c r="A9" s="107">
        <v>4</v>
      </c>
      <c r="B9" s="107" t="s">
        <v>14171</v>
      </c>
      <c r="C9" s="107" t="s">
        <v>14172</v>
      </c>
      <c r="D9" s="107" t="s">
        <v>14173</v>
      </c>
      <c r="E9" s="193">
        <v>317452.53000000003</v>
      </c>
      <c r="F9" s="120" t="s">
        <v>4</v>
      </c>
    </row>
    <row r="10" spans="1:6" ht="31.5">
      <c r="A10" s="107">
        <v>5</v>
      </c>
      <c r="B10" s="107" t="s">
        <v>7</v>
      </c>
      <c r="C10" s="107" t="s">
        <v>14174</v>
      </c>
      <c r="D10" s="107" t="s">
        <v>9</v>
      </c>
      <c r="E10" s="193">
        <v>24000</v>
      </c>
      <c r="F10" s="120" t="s">
        <v>118</v>
      </c>
    </row>
    <row r="11" spans="1:6" ht="31.5">
      <c r="A11" s="107">
        <v>6</v>
      </c>
      <c r="B11" s="107" t="s">
        <v>10</v>
      </c>
      <c r="C11" s="107" t="s">
        <v>14175</v>
      </c>
      <c r="D11" s="107" t="s">
        <v>175</v>
      </c>
      <c r="E11" s="193">
        <v>45000</v>
      </c>
      <c r="F11" s="120" t="s">
        <v>118</v>
      </c>
    </row>
    <row r="12" spans="1:6" ht="47.25">
      <c r="A12" s="107">
        <v>7</v>
      </c>
      <c r="B12" s="107" t="s">
        <v>12</v>
      </c>
      <c r="C12" s="107" t="s">
        <v>14176</v>
      </c>
      <c r="D12" s="107" t="s">
        <v>14</v>
      </c>
      <c r="E12" s="193">
        <v>1800000</v>
      </c>
      <c r="F12" s="120" t="s">
        <v>118</v>
      </c>
    </row>
    <row r="13" spans="1:6">
      <c r="A13" s="107"/>
      <c r="B13" s="2152" t="s">
        <v>4576</v>
      </c>
      <c r="C13" s="2225"/>
      <c r="D13" s="2153"/>
      <c r="E13" s="193"/>
      <c r="F13" s="120"/>
    </row>
    <row r="14" spans="1:6" ht="78.75">
      <c r="A14" s="107">
        <v>8</v>
      </c>
      <c r="B14" s="107" t="s">
        <v>5</v>
      </c>
      <c r="C14" s="107" t="s">
        <v>14177</v>
      </c>
      <c r="D14" s="107" t="s">
        <v>242</v>
      </c>
      <c r="E14" s="193">
        <v>871226.26</v>
      </c>
      <c r="F14" s="120" t="s">
        <v>118</v>
      </c>
    </row>
    <row r="15" spans="1:6" ht="47.25">
      <c r="A15" s="107">
        <v>9</v>
      </c>
      <c r="B15" s="107" t="s">
        <v>12</v>
      </c>
      <c r="C15" s="107" t="s">
        <v>14178</v>
      </c>
      <c r="D15" s="107" t="s">
        <v>14</v>
      </c>
      <c r="E15" s="193">
        <v>1200000</v>
      </c>
      <c r="F15" s="120" t="s">
        <v>118</v>
      </c>
    </row>
    <row r="16" spans="1:6" ht="63">
      <c r="A16" s="107">
        <v>10</v>
      </c>
      <c r="B16" s="107" t="s">
        <v>360</v>
      </c>
      <c r="C16" s="107" t="s">
        <v>14179</v>
      </c>
      <c r="D16" s="107" t="s">
        <v>10798</v>
      </c>
      <c r="E16" s="193">
        <v>1200000</v>
      </c>
      <c r="F16" s="120" t="s">
        <v>118</v>
      </c>
    </row>
    <row r="17" spans="1:6">
      <c r="A17" s="107"/>
      <c r="B17" s="2145" t="s">
        <v>4583</v>
      </c>
      <c r="C17" s="2179"/>
      <c r="D17" s="2146"/>
      <c r="E17" s="193"/>
      <c r="F17" s="120"/>
    </row>
    <row r="18" spans="1:6" ht="78.75">
      <c r="A18" s="107">
        <v>11</v>
      </c>
      <c r="B18" s="107" t="s">
        <v>475</v>
      </c>
      <c r="C18" s="107" t="s">
        <v>14180</v>
      </c>
      <c r="D18" s="107" t="s">
        <v>196</v>
      </c>
      <c r="E18" s="193">
        <v>5738993.4500000002</v>
      </c>
      <c r="F18" s="120" t="s">
        <v>118</v>
      </c>
    </row>
    <row r="19" spans="1:6">
      <c r="A19" s="107"/>
      <c r="B19" s="2152" t="s">
        <v>13691</v>
      </c>
      <c r="C19" s="2153"/>
      <c r="D19" s="120"/>
      <c r="E19" s="193"/>
      <c r="F19" s="120"/>
    </row>
    <row r="20" spans="1:6" ht="94.5">
      <c r="A20" s="107">
        <v>12</v>
      </c>
      <c r="B20" s="107" t="s">
        <v>591</v>
      </c>
      <c r="C20" s="107" t="s">
        <v>14181</v>
      </c>
      <c r="D20" s="107" t="s">
        <v>14182</v>
      </c>
      <c r="E20" s="193">
        <v>1733562.01</v>
      </c>
      <c r="F20" s="120" t="s">
        <v>118</v>
      </c>
    </row>
    <row r="21" spans="1:6">
      <c r="A21" s="107"/>
      <c r="B21" s="2178" t="s">
        <v>593</v>
      </c>
      <c r="C21" s="2178"/>
      <c r="D21" s="107"/>
      <c r="E21" s="4"/>
      <c r="F21" s="120"/>
    </row>
    <row r="22" spans="1:6" ht="47.25">
      <c r="A22" s="107">
        <v>13</v>
      </c>
      <c r="B22" s="107" t="s">
        <v>39</v>
      </c>
      <c r="C22" s="107" t="s">
        <v>14184</v>
      </c>
      <c r="D22" s="107" t="s">
        <v>40</v>
      </c>
      <c r="E22" s="193">
        <v>23000000</v>
      </c>
      <c r="F22" s="120" t="s">
        <v>118</v>
      </c>
    </row>
    <row r="23" spans="1:6" ht="47.25">
      <c r="A23" s="107">
        <v>14</v>
      </c>
      <c r="B23" s="107" t="s">
        <v>41</v>
      </c>
      <c r="C23" s="107" t="s">
        <v>14185</v>
      </c>
      <c r="D23" s="107" t="s">
        <v>40</v>
      </c>
      <c r="E23" s="193">
        <v>13164000</v>
      </c>
      <c r="F23" s="120" t="s">
        <v>118</v>
      </c>
    </row>
    <row r="24" spans="1:6" ht="47.25">
      <c r="A24" s="107">
        <v>15</v>
      </c>
      <c r="B24" s="107" t="s">
        <v>1399</v>
      </c>
      <c r="C24" s="107" t="s">
        <v>14186</v>
      </c>
      <c r="D24" s="107" t="s">
        <v>14187</v>
      </c>
      <c r="E24" s="193">
        <v>2000000</v>
      </c>
      <c r="F24" s="120" t="s">
        <v>118</v>
      </c>
    </row>
    <row r="25" spans="1:6">
      <c r="A25" s="107"/>
      <c r="B25" s="2178" t="s">
        <v>14188</v>
      </c>
      <c r="C25" s="2178"/>
      <c r="D25" s="107"/>
      <c r="E25" s="193"/>
      <c r="F25" s="120"/>
    </row>
    <row r="26" spans="1:6" ht="63">
      <c r="A26" s="107">
        <v>16</v>
      </c>
      <c r="B26" s="107" t="s">
        <v>14189</v>
      </c>
      <c r="C26" s="107" t="s">
        <v>14748</v>
      </c>
      <c r="D26" s="107" t="s">
        <v>14190</v>
      </c>
      <c r="E26" s="193">
        <v>520000</v>
      </c>
      <c r="F26" s="120"/>
    </row>
    <row r="27" spans="1:6" ht="141.75">
      <c r="A27" s="107">
        <v>17</v>
      </c>
      <c r="B27" s="107" t="s">
        <v>14189</v>
      </c>
      <c r="C27" s="107" t="s">
        <v>14749</v>
      </c>
      <c r="D27" s="107" t="s">
        <v>14191</v>
      </c>
      <c r="E27" s="193">
        <v>342073.27</v>
      </c>
      <c r="F27" s="120" t="s">
        <v>118</v>
      </c>
    </row>
    <row r="28" spans="1:6">
      <c r="A28" s="107"/>
      <c r="B28" s="2178" t="s">
        <v>4613</v>
      </c>
      <c r="C28" s="2178"/>
      <c r="D28" s="107"/>
      <c r="E28" s="193"/>
      <c r="F28" s="120"/>
    </row>
    <row r="29" spans="1:6" ht="47.25">
      <c r="A29" s="107">
        <v>18</v>
      </c>
      <c r="B29" s="107" t="s">
        <v>14192</v>
      </c>
      <c r="C29" s="107" t="s">
        <v>14193</v>
      </c>
      <c r="D29" s="107" t="s">
        <v>14194</v>
      </c>
      <c r="E29" s="193">
        <v>920000</v>
      </c>
      <c r="F29" s="120" t="s">
        <v>4</v>
      </c>
    </row>
    <row r="30" spans="1:6" ht="47.25">
      <c r="A30" s="107">
        <v>19</v>
      </c>
      <c r="B30" s="107" t="s">
        <v>14195</v>
      </c>
      <c r="C30" s="107" t="s">
        <v>14196</v>
      </c>
      <c r="D30" s="107" t="s">
        <v>14194</v>
      </c>
      <c r="E30" s="193">
        <v>920000</v>
      </c>
      <c r="F30" s="120" t="s">
        <v>4</v>
      </c>
    </row>
    <row r="31" spans="1:6" ht="47.25">
      <c r="A31" s="107">
        <v>20</v>
      </c>
      <c r="B31" s="107" t="s">
        <v>14197</v>
      </c>
      <c r="C31" s="107" t="s">
        <v>14198</v>
      </c>
      <c r="D31" s="107" t="s">
        <v>14199</v>
      </c>
      <c r="E31" s="193">
        <v>2000000</v>
      </c>
      <c r="F31" s="120" t="s">
        <v>4</v>
      </c>
    </row>
    <row r="32" spans="1:6" ht="63">
      <c r="A32" s="107">
        <v>21</v>
      </c>
      <c r="B32" s="107" t="s">
        <v>14200</v>
      </c>
      <c r="C32" s="107" t="s">
        <v>14201</v>
      </c>
      <c r="D32" s="107" t="s">
        <v>14199</v>
      </c>
      <c r="E32" s="193">
        <v>2000000</v>
      </c>
      <c r="F32" s="120" t="s">
        <v>4</v>
      </c>
    </row>
    <row r="33" spans="1:6" ht="63">
      <c r="A33" s="107">
        <v>22</v>
      </c>
      <c r="B33" s="107" t="s">
        <v>14202</v>
      </c>
      <c r="C33" s="107" t="s">
        <v>14203</v>
      </c>
      <c r="D33" s="107" t="s">
        <v>14204</v>
      </c>
      <c r="E33" s="193">
        <v>1150000</v>
      </c>
      <c r="F33" s="120" t="s">
        <v>4</v>
      </c>
    </row>
    <row r="34" spans="1:6" ht="63">
      <c r="A34" s="107">
        <v>23</v>
      </c>
      <c r="B34" s="107" t="s">
        <v>14205</v>
      </c>
      <c r="C34" s="107" t="s">
        <v>14206</v>
      </c>
      <c r="D34" s="107" t="s">
        <v>14204</v>
      </c>
      <c r="E34" s="193">
        <v>1150000</v>
      </c>
      <c r="F34" s="120" t="s">
        <v>4</v>
      </c>
    </row>
    <row r="35" spans="1:6" ht="63">
      <c r="A35" s="107">
        <v>24</v>
      </c>
      <c r="B35" s="107" t="s">
        <v>14207</v>
      </c>
      <c r="C35" s="107" t="s">
        <v>14208</v>
      </c>
      <c r="D35" s="107" t="s">
        <v>14209</v>
      </c>
      <c r="E35" s="193">
        <v>690000</v>
      </c>
      <c r="F35" s="120" t="s">
        <v>4</v>
      </c>
    </row>
    <row r="36" spans="1:6" ht="63">
      <c r="A36" s="107">
        <v>25</v>
      </c>
      <c r="B36" s="107" t="s">
        <v>14210</v>
      </c>
      <c r="C36" s="107" t="s">
        <v>14211</v>
      </c>
      <c r="D36" s="107" t="s">
        <v>14209</v>
      </c>
      <c r="E36" s="193">
        <v>690000</v>
      </c>
      <c r="F36" s="120" t="s">
        <v>4</v>
      </c>
    </row>
    <row r="37" spans="1:6" ht="63">
      <c r="A37" s="107">
        <v>26</v>
      </c>
      <c r="B37" s="107" t="s">
        <v>14212</v>
      </c>
      <c r="C37" s="107" t="s">
        <v>14213</v>
      </c>
      <c r="D37" s="107" t="s">
        <v>14209</v>
      </c>
      <c r="E37" s="193">
        <v>690000</v>
      </c>
      <c r="F37" s="120" t="s">
        <v>4</v>
      </c>
    </row>
    <row r="38" spans="1:6" ht="63">
      <c r="A38" s="107">
        <v>27</v>
      </c>
      <c r="B38" s="107" t="s">
        <v>14214</v>
      </c>
      <c r="C38" s="107" t="s">
        <v>14215</v>
      </c>
      <c r="D38" s="107" t="s">
        <v>14209</v>
      </c>
      <c r="E38" s="193">
        <v>690000</v>
      </c>
      <c r="F38" s="120" t="s">
        <v>4</v>
      </c>
    </row>
    <row r="39" spans="1:6" ht="63">
      <c r="A39" s="107">
        <v>28</v>
      </c>
      <c r="B39" s="107" t="s">
        <v>14216</v>
      </c>
      <c r="C39" s="107" t="s">
        <v>14217</v>
      </c>
      <c r="D39" s="107" t="s">
        <v>14209</v>
      </c>
      <c r="E39" s="193">
        <v>690000</v>
      </c>
      <c r="F39" s="120" t="s">
        <v>4</v>
      </c>
    </row>
    <row r="40" spans="1:6" ht="63">
      <c r="A40" s="107">
        <v>29</v>
      </c>
      <c r="B40" s="107" t="s">
        <v>14218</v>
      </c>
      <c r="C40" s="107" t="s">
        <v>14219</v>
      </c>
      <c r="D40" s="107" t="s">
        <v>14209</v>
      </c>
      <c r="E40" s="193">
        <v>690000</v>
      </c>
      <c r="F40" s="120" t="s">
        <v>4</v>
      </c>
    </row>
    <row r="41" spans="1:6" ht="63">
      <c r="A41" s="107">
        <v>30</v>
      </c>
      <c r="B41" s="107" t="s">
        <v>14220</v>
      </c>
      <c r="C41" s="107" t="s">
        <v>14221</v>
      </c>
      <c r="D41" s="107" t="s">
        <v>14222</v>
      </c>
      <c r="E41" s="193">
        <v>300000</v>
      </c>
      <c r="F41" s="120"/>
    </row>
    <row r="42" spans="1:6" ht="63">
      <c r="A42" s="107">
        <v>31</v>
      </c>
      <c r="B42" s="107" t="s">
        <v>14223</v>
      </c>
      <c r="C42" s="107" t="s">
        <v>14224</v>
      </c>
      <c r="D42" s="107" t="s">
        <v>14225</v>
      </c>
      <c r="E42" s="193">
        <v>920000</v>
      </c>
      <c r="F42" s="120" t="s">
        <v>4</v>
      </c>
    </row>
    <row r="43" spans="1:6" ht="63">
      <c r="A43" s="107">
        <v>32</v>
      </c>
      <c r="B43" s="107" t="s">
        <v>2379</v>
      </c>
      <c r="C43" s="107" t="s">
        <v>14226</v>
      </c>
      <c r="D43" s="107" t="s">
        <v>14227</v>
      </c>
      <c r="E43" s="193">
        <v>690000</v>
      </c>
      <c r="F43" s="120" t="s">
        <v>4</v>
      </c>
    </row>
    <row r="44" spans="1:6" ht="63">
      <c r="A44" s="107">
        <v>33</v>
      </c>
      <c r="B44" s="107" t="s">
        <v>14228</v>
      </c>
      <c r="C44" s="107" t="s">
        <v>14229</v>
      </c>
      <c r="D44" s="107" t="s">
        <v>14230</v>
      </c>
      <c r="E44" s="193">
        <v>420000</v>
      </c>
      <c r="F44" s="120" t="s">
        <v>4</v>
      </c>
    </row>
    <row r="45" spans="1:6" ht="63">
      <c r="A45" s="107">
        <v>34</v>
      </c>
      <c r="B45" s="107" t="s">
        <v>14231</v>
      </c>
      <c r="C45" s="107" t="s">
        <v>14232</v>
      </c>
      <c r="D45" s="107" t="s">
        <v>14233</v>
      </c>
      <c r="E45" s="193">
        <v>380000</v>
      </c>
      <c r="F45" s="120" t="s">
        <v>4</v>
      </c>
    </row>
    <row r="46" spans="1:6" ht="63">
      <c r="A46" s="107">
        <v>35</v>
      </c>
      <c r="B46" s="107" t="s">
        <v>14234</v>
      </c>
      <c r="C46" s="107" t="s">
        <v>14235</v>
      </c>
      <c r="D46" s="107" t="s">
        <v>14227</v>
      </c>
      <c r="E46" s="193">
        <v>730000</v>
      </c>
      <c r="F46" s="120" t="s">
        <v>4</v>
      </c>
    </row>
    <row r="47" spans="1:6" ht="63">
      <c r="A47" s="107">
        <v>36</v>
      </c>
      <c r="B47" s="107" t="s">
        <v>14236</v>
      </c>
      <c r="C47" s="107" t="s">
        <v>14237</v>
      </c>
      <c r="D47" s="107" t="s">
        <v>14238</v>
      </c>
      <c r="E47" s="193">
        <v>920000</v>
      </c>
      <c r="F47" s="120" t="s">
        <v>4</v>
      </c>
    </row>
    <row r="48" spans="1:6" ht="63">
      <c r="A48" s="107">
        <v>37</v>
      </c>
      <c r="B48" s="107" t="s">
        <v>14239</v>
      </c>
      <c r="C48" s="107" t="s">
        <v>14240</v>
      </c>
      <c r="D48" s="107" t="s">
        <v>14241</v>
      </c>
      <c r="E48" s="193">
        <v>1150000</v>
      </c>
      <c r="F48" s="120" t="s">
        <v>4</v>
      </c>
    </row>
    <row r="49" spans="1:6">
      <c r="A49" s="107"/>
      <c r="B49" s="2285" t="s">
        <v>4676</v>
      </c>
      <c r="C49" s="2285"/>
      <c r="D49" s="107"/>
      <c r="E49" s="193"/>
      <c r="F49" s="120"/>
    </row>
    <row r="50" spans="1:6" ht="47.25">
      <c r="A50" s="107">
        <v>38</v>
      </c>
      <c r="B50" s="107" t="s">
        <v>14242</v>
      </c>
      <c r="C50" s="107" t="s">
        <v>14243</v>
      </c>
      <c r="D50" s="107" t="s">
        <v>14244</v>
      </c>
      <c r="E50" s="193">
        <v>950000</v>
      </c>
      <c r="F50" s="120" t="s">
        <v>4</v>
      </c>
    </row>
    <row r="51" spans="1:6" ht="47.25">
      <c r="A51" s="107">
        <v>39</v>
      </c>
      <c r="B51" s="107" t="s">
        <v>14245</v>
      </c>
      <c r="C51" s="107" t="s">
        <v>14246</v>
      </c>
      <c r="D51" s="107" t="s">
        <v>14244</v>
      </c>
      <c r="E51" s="193">
        <v>950000</v>
      </c>
      <c r="F51" s="120" t="s">
        <v>4</v>
      </c>
    </row>
    <row r="52" spans="1:6" ht="63">
      <c r="A52" s="107">
        <v>40</v>
      </c>
      <c r="B52" s="107" t="s">
        <v>14247</v>
      </c>
      <c r="C52" s="107" t="s">
        <v>14248</v>
      </c>
      <c r="D52" s="107" t="s">
        <v>14249</v>
      </c>
      <c r="E52" s="193">
        <v>260000</v>
      </c>
      <c r="F52" s="120" t="s">
        <v>4</v>
      </c>
    </row>
    <row r="53" spans="1:6" ht="47.25">
      <c r="A53" s="107">
        <v>41</v>
      </c>
      <c r="B53" s="107" t="s">
        <v>14250</v>
      </c>
      <c r="C53" s="107" t="s">
        <v>14251</v>
      </c>
      <c r="D53" s="107" t="s">
        <v>105</v>
      </c>
      <c r="E53" s="193">
        <v>3200000</v>
      </c>
      <c r="F53" s="120" t="s">
        <v>4</v>
      </c>
    </row>
    <row r="54" spans="1:6" ht="47.25">
      <c r="A54" s="107">
        <v>42</v>
      </c>
      <c r="B54" s="107" t="s">
        <v>14252</v>
      </c>
      <c r="C54" s="107" t="s">
        <v>14253</v>
      </c>
      <c r="D54" s="60" t="s">
        <v>14254</v>
      </c>
      <c r="E54" s="193">
        <v>1860000</v>
      </c>
      <c r="F54" s="120" t="s">
        <v>118</v>
      </c>
    </row>
    <row r="55" spans="1:6" ht="47.25">
      <c r="A55" s="107">
        <v>43</v>
      </c>
      <c r="B55" s="107" t="s">
        <v>14255</v>
      </c>
      <c r="C55" s="107" t="s">
        <v>14256</v>
      </c>
      <c r="D55" s="107" t="s">
        <v>14244</v>
      </c>
      <c r="E55" s="193">
        <v>950000</v>
      </c>
      <c r="F55" s="120" t="s">
        <v>4</v>
      </c>
    </row>
    <row r="56" spans="1:6" ht="47.25">
      <c r="A56" s="107">
        <v>44</v>
      </c>
      <c r="B56" s="107" t="s">
        <v>14257</v>
      </c>
      <c r="C56" s="107" t="s">
        <v>14258</v>
      </c>
      <c r="D56" s="107" t="s">
        <v>105</v>
      </c>
      <c r="E56" s="193">
        <v>3200000</v>
      </c>
      <c r="F56" s="120" t="s">
        <v>4</v>
      </c>
    </row>
    <row r="57" spans="1:6" ht="63">
      <c r="A57" s="107">
        <v>45</v>
      </c>
      <c r="B57" s="107" t="s">
        <v>14259</v>
      </c>
      <c r="C57" s="107" t="s">
        <v>14260</v>
      </c>
      <c r="D57" s="107" t="s">
        <v>14244</v>
      </c>
      <c r="E57" s="193">
        <v>950000</v>
      </c>
      <c r="F57" s="120" t="s">
        <v>4</v>
      </c>
    </row>
    <row r="58" spans="1:6">
      <c r="A58" s="107"/>
      <c r="B58" s="2152" t="s">
        <v>148</v>
      </c>
      <c r="C58" s="2153"/>
      <c r="D58" s="107"/>
      <c r="E58" s="193"/>
      <c r="F58" s="120"/>
    </row>
    <row r="59" spans="1:6" ht="157.5">
      <c r="A59" s="107">
        <v>46</v>
      </c>
      <c r="B59" s="107" t="s">
        <v>14264</v>
      </c>
      <c r="C59" s="107" t="s">
        <v>14265</v>
      </c>
      <c r="D59" s="107" t="s">
        <v>14266</v>
      </c>
      <c r="E59" s="193">
        <v>500000</v>
      </c>
      <c r="F59" s="120" t="s">
        <v>4</v>
      </c>
    </row>
    <row r="60" spans="1:6" ht="126">
      <c r="A60" s="107">
        <v>47</v>
      </c>
      <c r="B60" s="107" t="s">
        <v>14267</v>
      </c>
      <c r="C60" s="107" t="s">
        <v>14268</v>
      </c>
      <c r="D60" s="107" t="s">
        <v>14269</v>
      </c>
      <c r="E60" s="193">
        <v>550000</v>
      </c>
      <c r="F60" s="120" t="s">
        <v>4</v>
      </c>
    </row>
    <row r="61" spans="1:6" ht="47.25">
      <c r="A61" s="107">
        <v>48</v>
      </c>
      <c r="B61" s="107" t="s">
        <v>14272</v>
      </c>
      <c r="C61" s="107" t="s">
        <v>14273</v>
      </c>
      <c r="D61" s="107" t="s">
        <v>14274</v>
      </c>
      <c r="E61" s="193">
        <v>100000</v>
      </c>
      <c r="F61" s="120" t="s">
        <v>4</v>
      </c>
    </row>
    <row r="62" spans="1:6" ht="63">
      <c r="A62" s="107">
        <v>49</v>
      </c>
      <c r="B62" s="107" t="s">
        <v>14741</v>
      </c>
      <c r="C62" s="107" t="s">
        <v>14275</v>
      </c>
      <c r="D62" s="107" t="s">
        <v>14744</v>
      </c>
      <c r="E62" s="193">
        <v>900000</v>
      </c>
      <c r="F62" s="120" t="s">
        <v>4</v>
      </c>
    </row>
    <row r="63" spans="1:6" ht="110.25">
      <c r="A63" s="107">
        <v>50</v>
      </c>
      <c r="B63" s="107" t="s">
        <v>14276</v>
      </c>
      <c r="C63" s="107" t="s">
        <v>14277</v>
      </c>
      <c r="D63" s="107" t="s">
        <v>14742</v>
      </c>
      <c r="E63" s="193">
        <v>100000</v>
      </c>
      <c r="F63" s="120" t="s">
        <v>4</v>
      </c>
    </row>
    <row r="64" spans="1:6" ht="94.5">
      <c r="A64" s="107">
        <v>51</v>
      </c>
      <c r="B64" s="107" t="s">
        <v>14278</v>
      </c>
      <c r="C64" s="107" t="s">
        <v>14279</v>
      </c>
      <c r="D64" s="107" t="s">
        <v>14747</v>
      </c>
      <c r="E64" s="193">
        <v>126000</v>
      </c>
      <c r="F64" s="120" t="s">
        <v>4</v>
      </c>
    </row>
    <row r="65" spans="1:6" ht="19.5" customHeight="1">
      <c r="A65" s="107"/>
      <c r="B65" s="114" t="s">
        <v>6631</v>
      </c>
      <c r="C65" s="114"/>
      <c r="D65" s="114"/>
      <c r="E65" s="105">
        <f>SUM(E6:E64)</f>
        <v>88698307.520000011</v>
      </c>
      <c r="F65" s="120"/>
    </row>
    <row r="66" spans="1:6" ht="83.25" customHeight="1">
      <c r="A66" s="2143" t="s">
        <v>7567</v>
      </c>
      <c r="B66" s="2143"/>
      <c r="C66" s="2143"/>
      <c r="D66" s="2143" t="s">
        <v>172</v>
      </c>
      <c r="E66" s="2143"/>
      <c r="F66" s="2143"/>
    </row>
    <row r="76" spans="1:6" ht="157.5">
      <c r="A76" s="107">
        <v>47</v>
      </c>
      <c r="B76" s="107" t="s">
        <v>14261</v>
      </c>
      <c r="C76" s="107" t="s">
        <v>14262</v>
      </c>
      <c r="D76" s="107" t="s">
        <v>14263</v>
      </c>
      <c r="E76" s="193">
        <v>2000000</v>
      </c>
      <c r="F76" s="120" t="s">
        <v>4</v>
      </c>
    </row>
    <row r="77" spans="1:6" ht="110.25">
      <c r="A77" s="107">
        <v>52</v>
      </c>
      <c r="B77" s="107" t="s">
        <v>14741</v>
      </c>
      <c r="C77" s="107" t="s">
        <v>14275</v>
      </c>
      <c r="D77" s="107" t="s">
        <v>14743</v>
      </c>
      <c r="E77" s="193">
        <v>1600000</v>
      </c>
      <c r="F77" s="120" t="s">
        <v>4</v>
      </c>
    </row>
    <row r="78" spans="1:6" ht="141.75">
      <c r="A78" s="107">
        <v>54</v>
      </c>
      <c r="B78" s="107" t="s">
        <v>14278</v>
      </c>
      <c r="C78" s="107" t="s">
        <v>14279</v>
      </c>
      <c r="D78" s="107" t="s">
        <v>14745</v>
      </c>
      <c r="E78" s="193">
        <v>1700000</v>
      </c>
      <c r="F78" s="120" t="s">
        <v>4</v>
      </c>
    </row>
    <row r="79" spans="1:6" ht="141.75">
      <c r="A79" s="107">
        <v>55</v>
      </c>
      <c r="B79" s="107" t="s">
        <v>14280</v>
      </c>
      <c r="C79" s="107" t="s">
        <v>14281</v>
      </c>
      <c r="D79" s="107" t="s">
        <v>14282</v>
      </c>
      <c r="E79" s="193">
        <v>1200000</v>
      </c>
      <c r="F79" s="120" t="s">
        <v>4</v>
      </c>
    </row>
    <row r="80" spans="1:6" ht="346.5">
      <c r="A80" s="107">
        <v>56</v>
      </c>
      <c r="B80" s="107" t="s">
        <v>14280</v>
      </c>
      <c r="C80" s="107" t="s">
        <v>14283</v>
      </c>
      <c r="D80" s="107" t="s">
        <v>14284</v>
      </c>
      <c r="E80" s="193">
        <v>11692568</v>
      </c>
      <c r="F80" s="120" t="s">
        <v>4</v>
      </c>
    </row>
    <row r="81" spans="1:10">
      <c r="A81" s="107"/>
      <c r="B81" s="2283" t="s">
        <v>4589</v>
      </c>
      <c r="C81" s="2284"/>
      <c r="D81" s="107"/>
      <c r="E81" s="193"/>
      <c r="F81" s="120"/>
      <c r="J81" s="237">
        <f>SUM(J76:J80)</f>
        <v>0</v>
      </c>
    </row>
    <row r="82" spans="1:10" ht="141.75">
      <c r="A82" s="107">
        <v>13</v>
      </c>
      <c r="B82" s="107" t="s">
        <v>7629</v>
      </c>
      <c r="C82" s="107" t="s">
        <v>14183</v>
      </c>
      <c r="D82" s="107" t="s">
        <v>14746</v>
      </c>
      <c r="E82" s="193">
        <v>1700000</v>
      </c>
      <c r="F82" s="120" t="s">
        <v>118</v>
      </c>
      <c r="J82" s="237">
        <v>8650000</v>
      </c>
    </row>
    <row r="83" spans="1:10" ht="157.5">
      <c r="A83" s="107">
        <v>49</v>
      </c>
      <c r="B83" s="107" t="s">
        <v>14270</v>
      </c>
      <c r="C83" s="107" t="s">
        <v>14271</v>
      </c>
      <c r="D83" s="107" t="s">
        <v>14740</v>
      </c>
      <c r="E83" s="390">
        <v>450000</v>
      </c>
      <c r="F83" s="120" t="s">
        <v>4</v>
      </c>
      <c r="J83" s="237">
        <f>J82-E82</f>
        <v>6950000</v>
      </c>
    </row>
    <row r="84" spans="1:10">
      <c r="E84" s="757">
        <f>SUM(E76:E83)</f>
        <v>20342568</v>
      </c>
    </row>
    <row r="87" spans="1:10">
      <c r="E87" s="757">
        <f>E84+E65</f>
        <v>109040875.52000001</v>
      </c>
    </row>
  </sheetData>
  <mergeCells count="15">
    <mergeCell ref="A1:F1"/>
    <mergeCell ref="A2:F2"/>
    <mergeCell ref="A3:F3"/>
    <mergeCell ref="B5:D5"/>
    <mergeCell ref="B13:D13"/>
    <mergeCell ref="B17:D17"/>
    <mergeCell ref="B58:C58"/>
    <mergeCell ref="A66:C66"/>
    <mergeCell ref="D66:F66"/>
    <mergeCell ref="B19:C19"/>
    <mergeCell ref="B81:C81"/>
    <mergeCell ref="B21:C21"/>
    <mergeCell ref="B25:C25"/>
    <mergeCell ref="B28:C28"/>
    <mergeCell ref="B49:C49"/>
  </mergeCells>
  <pageMargins left="0.7" right="0.7" top="0.75" bottom="0.75" header="0.3" footer="0.3"/>
  <pageSetup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sheetPr>
    <tabColor theme="5" tint="-0.499984740745262"/>
  </sheetPr>
  <dimension ref="A1:IV98"/>
  <sheetViews>
    <sheetView topLeftCell="A91" workbookViewId="0">
      <selection activeCell="G127" sqref="G127"/>
    </sheetView>
  </sheetViews>
  <sheetFormatPr defaultColWidth="17" defaultRowHeight="12.75"/>
  <cols>
    <col min="1" max="1" width="7" style="1724" customWidth="1"/>
    <col min="2" max="2" width="15.28515625" style="1724" customWidth="1"/>
    <col min="3" max="3" width="41.7109375" style="1724" customWidth="1"/>
    <col min="4" max="4" width="26.28515625" style="1724" customWidth="1"/>
    <col min="5" max="5" width="20.28515625" style="1730" customWidth="1"/>
    <col min="6" max="6" width="9.28515625" style="1727" customWidth="1"/>
    <col min="7" max="254" width="8.85546875" style="1724" customWidth="1"/>
    <col min="255" max="255" width="27.7109375" style="1724" customWidth="1"/>
    <col min="256" max="16384" width="17" style="1724"/>
  </cols>
  <sheetData>
    <row r="1" spans="1:256" ht="15.75">
      <c r="A1" s="2169" t="s">
        <v>133</v>
      </c>
      <c r="B1" s="2170"/>
      <c r="C1" s="2170"/>
      <c r="D1" s="2170"/>
      <c r="E1" s="2170"/>
      <c r="F1" s="2170"/>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row>
    <row r="2" spans="1:256" ht="15.75">
      <c r="A2" s="2169" t="s">
        <v>40601</v>
      </c>
      <c r="B2" s="2170"/>
      <c r="C2" s="2170"/>
      <c r="D2" s="2170"/>
      <c r="E2" s="2170"/>
      <c r="F2" s="2170"/>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row>
    <row r="3" spans="1:256" ht="15.75">
      <c r="A3" s="2169" t="s">
        <v>6436</v>
      </c>
      <c r="B3" s="2170"/>
      <c r="C3" s="2170"/>
      <c r="D3" s="2170"/>
      <c r="E3" s="2170"/>
      <c r="F3" s="2170"/>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c r="FL3" s="286"/>
      <c r="FM3" s="286"/>
      <c r="FN3" s="286"/>
      <c r="FO3" s="286"/>
      <c r="FP3" s="286"/>
      <c r="FQ3" s="286"/>
      <c r="FR3" s="286"/>
      <c r="FS3" s="286"/>
      <c r="FT3" s="286"/>
      <c r="FU3" s="286"/>
      <c r="FV3" s="286"/>
      <c r="FW3" s="286"/>
      <c r="FX3" s="286"/>
      <c r="FY3" s="286"/>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286"/>
      <c r="IA3" s="286"/>
      <c r="IB3" s="286"/>
      <c r="IC3" s="286"/>
      <c r="ID3" s="286"/>
      <c r="IE3" s="286"/>
      <c r="IF3" s="286"/>
      <c r="IG3" s="286"/>
      <c r="IH3" s="286"/>
      <c r="II3" s="286"/>
      <c r="IJ3" s="286"/>
      <c r="IK3" s="286"/>
      <c r="IL3" s="286"/>
      <c r="IM3" s="286"/>
      <c r="IN3" s="286"/>
      <c r="IO3" s="286"/>
      <c r="IP3" s="286"/>
      <c r="IQ3" s="286"/>
      <c r="IR3" s="286"/>
      <c r="IS3" s="286"/>
      <c r="IT3" s="286"/>
      <c r="IU3" s="286"/>
      <c r="IV3" s="286"/>
    </row>
    <row r="4" spans="1:256" ht="19.5" customHeight="1">
      <c r="A4" s="173" t="s">
        <v>134</v>
      </c>
      <c r="B4" s="85" t="s">
        <v>1486</v>
      </c>
      <c r="C4" s="85" t="s">
        <v>0</v>
      </c>
      <c r="D4" s="85" t="s">
        <v>14556</v>
      </c>
      <c r="E4" s="246" t="s">
        <v>137</v>
      </c>
      <c r="F4" s="173" t="s">
        <v>138</v>
      </c>
    </row>
    <row r="5" spans="1:256" ht="15.75" customHeight="1">
      <c r="A5" s="50"/>
      <c r="B5" s="2173" t="s">
        <v>7507</v>
      </c>
      <c r="C5" s="2174"/>
      <c r="D5" s="2175"/>
      <c r="E5" s="246"/>
      <c r="F5" s="173"/>
    </row>
    <row r="6" spans="1:256" ht="31.5">
      <c r="A6" s="50">
        <v>1</v>
      </c>
      <c r="B6" s="84" t="s">
        <v>5824</v>
      </c>
      <c r="C6" s="84" t="s">
        <v>40602</v>
      </c>
      <c r="D6" s="84" t="s">
        <v>3</v>
      </c>
      <c r="E6" s="202">
        <v>4300000</v>
      </c>
      <c r="F6" s="50" t="s">
        <v>118</v>
      </c>
    </row>
    <row r="7" spans="1:256" ht="78.75">
      <c r="A7" s="50">
        <v>2</v>
      </c>
      <c r="B7" s="84" t="s">
        <v>5822</v>
      </c>
      <c r="C7" s="84" t="s">
        <v>40603</v>
      </c>
      <c r="D7" s="84" t="s">
        <v>40604</v>
      </c>
      <c r="E7" s="202">
        <v>842452.53</v>
      </c>
      <c r="F7" s="50" t="s">
        <v>118</v>
      </c>
    </row>
    <row r="8" spans="1:256" ht="31.5">
      <c r="A8" s="50">
        <v>3</v>
      </c>
      <c r="B8" s="84" t="s">
        <v>7</v>
      </c>
      <c r="C8" s="84" t="s">
        <v>40605</v>
      </c>
      <c r="D8" s="102" t="s">
        <v>40606</v>
      </c>
      <c r="E8" s="202">
        <v>200000</v>
      </c>
      <c r="F8" s="50" t="s">
        <v>118</v>
      </c>
    </row>
    <row r="9" spans="1:256" ht="47.25">
      <c r="A9" s="50">
        <v>4</v>
      </c>
      <c r="B9" s="84" t="s">
        <v>12</v>
      </c>
      <c r="C9" s="84" t="s">
        <v>40607</v>
      </c>
      <c r="D9" s="84" t="s">
        <v>40608</v>
      </c>
      <c r="E9" s="202">
        <v>1200000</v>
      </c>
      <c r="F9" s="50" t="s">
        <v>118</v>
      </c>
    </row>
    <row r="10" spans="1:256" ht="15.75">
      <c r="A10" s="50"/>
      <c r="B10" s="2171" t="s">
        <v>143</v>
      </c>
      <c r="C10" s="2171"/>
      <c r="D10" s="84"/>
      <c r="E10" s="202"/>
      <c r="F10" s="50"/>
    </row>
    <row r="11" spans="1:256" ht="63">
      <c r="A11" s="50">
        <v>5</v>
      </c>
      <c r="B11" s="84" t="s">
        <v>195</v>
      </c>
      <c r="C11" s="84" t="s">
        <v>40609</v>
      </c>
      <c r="D11" s="84" t="s">
        <v>41907</v>
      </c>
      <c r="E11" s="202">
        <v>5738993.4500000002</v>
      </c>
      <c r="F11" s="50" t="s">
        <v>118</v>
      </c>
    </row>
    <row r="12" spans="1:256" ht="15.75" customHeight="1">
      <c r="A12" s="50"/>
      <c r="B12" s="2173" t="s">
        <v>142</v>
      </c>
      <c r="C12" s="2174"/>
      <c r="D12" s="2175"/>
      <c r="E12" s="246"/>
      <c r="F12" s="50"/>
    </row>
    <row r="13" spans="1:256" ht="47.25">
      <c r="A13" s="50">
        <v>6</v>
      </c>
      <c r="B13" s="84" t="s">
        <v>1423</v>
      </c>
      <c r="C13" s="84" t="s">
        <v>40610</v>
      </c>
      <c r="D13" s="84" t="s">
        <v>40724</v>
      </c>
      <c r="E13" s="202">
        <v>867375.52</v>
      </c>
      <c r="F13" s="50" t="s">
        <v>118</v>
      </c>
    </row>
    <row r="14" spans="1:256" ht="47.25">
      <c r="A14" s="60">
        <v>7</v>
      </c>
      <c r="B14" s="147" t="s">
        <v>1426</v>
      </c>
      <c r="C14" s="147" t="s">
        <v>40611</v>
      </c>
      <c r="D14" s="147" t="s">
        <v>40612</v>
      </c>
      <c r="E14" s="202">
        <v>1300000</v>
      </c>
      <c r="F14" s="60" t="s">
        <v>118</v>
      </c>
      <c r="G14" s="1725"/>
      <c r="H14" s="1725"/>
      <c r="I14" s="1725"/>
      <c r="J14" s="1725"/>
      <c r="K14" s="1725"/>
      <c r="L14" s="1725"/>
      <c r="M14" s="1725"/>
      <c r="N14" s="1725"/>
      <c r="O14" s="1725"/>
      <c r="P14" s="1725"/>
      <c r="Q14" s="1725"/>
      <c r="R14" s="1725"/>
      <c r="S14" s="1725"/>
      <c r="T14" s="1725"/>
      <c r="U14" s="1725"/>
      <c r="V14" s="1725"/>
      <c r="W14" s="1725"/>
      <c r="X14" s="1725"/>
      <c r="Y14" s="1725"/>
      <c r="Z14" s="1725"/>
      <c r="AA14" s="1725"/>
      <c r="AB14" s="1725"/>
      <c r="AC14" s="1725"/>
      <c r="AD14" s="1725"/>
      <c r="AE14" s="1725"/>
      <c r="AF14" s="1725"/>
      <c r="AG14" s="1725"/>
      <c r="AH14" s="1725"/>
      <c r="AI14" s="1725"/>
      <c r="AJ14" s="1725"/>
      <c r="AK14" s="1725"/>
      <c r="AL14" s="1725"/>
      <c r="AM14" s="1725"/>
      <c r="AN14" s="1725"/>
      <c r="AO14" s="1725"/>
      <c r="AP14" s="1725"/>
      <c r="AQ14" s="1725"/>
      <c r="AR14" s="1725"/>
      <c r="AS14" s="1725"/>
      <c r="AT14" s="1725"/>
      <c r="AU14" s="1725"/>
      <c r="AV14" s="1725"/>
      <c r="AW14" s="1725"/>
      <c r="AX14" s="1725"/>
      <c r="AY14" s="1725"/>
      <c r="AZ14" s="1725"/>
      <c r="BA14" s="1725"/>
      <c r="BB14" s="1725"/>
      <c r="BC14" s="1725"/>
      <c r="BD14" s="1725"/>
      <c r="BE14" s="1725"/>
      <c r="BF14" s="1725"/>
      <c r="BG14" s="1725"/>
      <c r="BH14" s="1725"/>
      <c r="BI14" s="1725"/>
      <c r="BJ14" s="1725"/>
      <c r="BK14" s="1725"/>
      <c r="BL14" s="1725"/>
      <c r="BM14" s="1725"/>
      <c r="BN14" s="1725"/>
      <c r="BO14" s="1725"/>
      <c r="BP14" s="1725"/>
      <c r="BQ14" s="1725"/>
      <c r="BR14" s="1725"/>
      <c r="BS14" s="1725"/>
      <c r="BT14" s="1725"/>
      <c r="BU14" s="1725"/>
      <c r="BV14" s="1725"/>
      <c r="BW14" s="1725"/>
      <c r="BX14" s="1725"/>
      <c r="BY14" s="1725"/>
      <c r="BZ14" s="1725"/>
      <c r="CA14" s="1725"/>
      <c r="CB14" s="1725"/>
      <c r="CC14" s="1725"/>
      <c r="CD14" s="1725"/>
      <c r="CE14" s="1725"/>
      <c r="CF14" s="1725"/>
      <c r="CG14" s="1725"/>
      <c r="CH14" s="1725"/>
      <c r="CI14" s="1725"/>
      <c r="CJ14" s="1725"/>
      <c r="CK14" s="1725"/>
      <c r="CL14" s="1725"/>
      <c r="CM14" s="1725"/>
      <c r="CN14" s="1725"/>
      <c r="CO14" s="1725"/>
      <c r="CP14" s="1725"/>
      <c r="CQ14" s="1725"/>
      <c r="CR14" s="1725"/>
      <c r="CS14" s="1725"/>
      <c r="CT14" s="1725"/>
      <c r="CU14" s="1725"/>
      <c r="CV14" s="1725"/>
      <c r="CW14" s="1725"/>
      <c r="CX14" s="1725"/>
      <c r="CY14" s="1725"/>
      <c r="CZ14" s="1725"/>
      <c r="DA14" s="1725"/>
      <c r="DB14" s="1725"/>
      <c r="DC14" s="1725"/>
      <c r="DD14" s="1725"/>
      <c r="DE14" s="1725"/>
      <c r="DF14" s="1725"/>
      <c r="DG14" s="1725"/>
      <c r="DH14" s="1725"/>
      <c r="DI14" s="1725"/>
      <c r="DJ14" s="1725"/>
      <c r="DK14" s="1725"/>
      <c r="DL14" s="1725"/>
      <c r="DM14" s="1725"/>
      <c r="DN14" s="1725"/>
      <c r="DO14" s="1725"/>
      <c r="DP14" s="1725"/>
      <c r="DQ14" s="1725"/>
      <c r="DR14" s="1725"/>
      <c r="DS14" s="1725"/>
      <c r="DT14" s="1725"/>
      <c r="DU14" s="1725"/>
      <c r="DV14" s="1725"/>
      <c r="DW14" s="1725"/>
      <c r="DX14" s="1725"/>
      <c r="DY14" s="1725"/>
      <c r="DZ14" s="1725"/>
      <c r="EA14" s="1725"/>
      <c r="EB14" s="1725"/>
      <c r="EC14" s="1725"/>
      <c r="ED14" s="1725"/>
      <c r="EE14" s="1725"/>
      <c r="EF14" s="1725"/>
      <c r="EG14" s="1725"/>
      <c r="EH14" s="1725"/>
      <c r="EI14" s="1725"/>
      <c r="EJ14" s="1725"/>
      <c r="EK14" s="1725"/>
      <c r="EL14" s="1725"/>
      <c r="EM14" s="1725"/>
      <c r="EN14" s="1725"/>
      <c r="EO14" s="1725"/>
      <c r="EP14" s="1725"/>
      <c r="EQ14" s="1725"/>
      <c r="ER14" s="1725"/>
      <c r="ES14" s="1725"/>
      <c r="ET14" s="1725"/>
      <c r="EU14" s="1725"/>
      <c r="EV14" s="1725"/>
      <c r="EW14" s="1725"/>
      <c r="EX14" s="1725"/>
      <c r="EY14" s="1725"/>
      <c r="EZ14" s="1725"/>
      <c r="FA14" s="1725"/>
      <c r="FB14" s="1725"/>
      <c r="FC14" s="1725"/>
      <c r="FD14" s="1725"/>
      <c r="FE14" s="1725"/>
      <c r="FF14" s="1725"/>
      <c r="FG14" s="1725"/>
      <c r="FH14" s="1725"/>
      <c r="FI14" s="1725"/>
      <c r="FJ14" s="1725"/>
      <c r="FK14" s="1725"/>
      <c r="FL14" s="1725"/>
      <c r="FM14" s="1725"/>
      <c r="FN14" s="1725"/>
      <c r="FO14" s="1725"/>
      <c r="FP14" s="1725"/>
      <c r="FQ14" s="1725"/>
      <c r="FR14" s="1725"/>
      <c r="FS14" s="1725"/>
      <c r="FT14" s="1725"/>
      <c r="FU14" s="1725"/>
      <c r="FV14" s="1725"/>
      <c r="FW14" s="1725"/>
      <c r="FX14" s="1725"/>
      <c r="FY14" s="1725"/>
      <c r="FZ14" s="1725"/>
      <c r="GA14" s="1725"/>
      <c r="GB14" s="1725"/>
      <c r="GC14" s="1725"/>
      <c r="GD14" s="1725"/>
      <c r="GE14" s="1725"/>
      <c r="GF14" s="1725"/>
      <c r="GG14" s="1725"/>
      <c r="GH14" s="1725"/>
      <c r="GI14" s="1725"/>
      <c r="GJ14" s="1725"/>
      <c r="GK14" s="1725"/>
      <c r="GL14" s="1725"/>
      <c r="GM14" s="1725"/>
      <c r="GN14" s="1725"/>
      <c r="GO14" s="1725"/>
      <c r="GP14" s="1725"/>
      <c r="GQ14" s="1725"/>
      <c r="GR14" s="1725"/>
      <c r="GS14" s="1725"/>
      <c r="GT14" s="1725"/>
      <c r="GU14" s="1725"/>
      <c r="GV14" s="1725"/>
      <c r="GW14" s="1725"/>
      <c r="GX14" s="1725"/>
      <c r="GY14" s="1725"/>
      <c r="GZ14" s="1725"/>
      <c r="HA14" s="1725"/>
      <c r="HB14" s="1725"/>
      <c r="HC14" s="1725"/>
      <c r="HD14" s="1725"/>
      <c r="HE14" s="1725"/>
      <c r="HF14" s="1725"/>
      <c r="HG14" s="1725"/>
      <c r="HH14" s="1725"/>
      <c r="HI14" s="1725"/>
      <c r="HJ14" s="1725"/>
      <c r="HK14" s="1725"/>
      <c r="HL14" s="1725"/>
      <c r="HM14" s="1725"/>
      <c r="HN14" s="1725"/>
      <c r="HO14" s="1725"/>
      <c r="HP14" s="1725"/>
      <c r="HQ14" s="1725"/>
      <c r="HR14" s="1725"/>
      <c r="HS14" s="1725"/>
      <c r="HT14" s="1725"/>
      <c r="HU14" s="1725"/>
      <c r="HV14" s="1725"/>
      <c r="HW14" s="1725"/>
      <c r="HX14" s="1725"/>
      <c r="HY14" s="1725"/>
      <c r="HZ14" s="1725"/>
      <c r="IA14" s="1725"/>
      <c r="IB14" s="1725"/>
      <c r="IC14" s="1725"/>
      <c r="ID14" s="1725"/>
      <c r="IE14" s="1725"/>
      <c r="IF14" s="1725"/>
      <c r="IG14" s="1725"/>
      <c r="IH14" s="1725"/>
      <c r="II14" s="1725"/>
      <c r="IJ14" s="1725"/>
      <c r="IK14" s="1725"/>
      <c r="IL14" s="1725"/>
      <c r="IM14" s="1725"/>
      <c r="IN14" s="1725"/>
      <c r="IO14" s="1725"/>
      <c r="IP14" s="1725"/>
      <c r="IQ14" s="1725"/>
      <c r="IR14" s="1725"/>
      <c r="IS14" s="1725"/>
      <c r="IT14" s="1725"/>
      <c r="IU14" s="1725"/>
      <c r="IV14" s="1725"/>
    </row>
    <row r="15" spans="1:256" ht="63">
      <c r="A15" s="50">
        <v>8</v>
      </c>
      <c r="B15" s="84" t="s">
        <v>40725</v>
      </c>
      <c r="C15" s="84" t="s">
        <v>40613</v>
      </c>
      <c r="D15" s="84" t="s">
        <v>40726</v>
      </c>
      <c r="E15" s="202">
        <v>1000000</v>
      </c>
      <c r="F15" s="50" t="s">
        <v>118</v>
      </c>
    </row>
    <row r="16" spans="1:256" ht="15.75">
      <c r="A16" s="50"/>
      <c r="B16" s="2171" t="s">
        <v>593</v>
      </c>
      <c r="C16" s="2171"/>
      <c r="D16" s="890"/>
      <c r="E16" s="246"/>
      <c r="F16" s="50"/>
    </row>
    <row r="17" spans="1:256" ht="47.25">
      <c r="A17" s="50">
        <v>9</v>
      </c>
      <c r="B17" s="84" t="s">
        <v>39</v>
      </c>
      <c r="C17" s="84" t="s">
        <v>40614</v>
      </c>
      <c r="D17" s="84" t="s">
        <v>40</v>
      </c>
      <c r="E17" s="202">
        <v>20000000</v>
      </c>
      <c r="F17" s="50" t="s">
        <v>118</v>
      </c>
    </row>
    <row r="18" spans="1:256" ht="47.25">
      <c r="A18" s="50">
        <v>10</v>
      </c>
      <c r="B18" s="84" t="s">
        <v>40615</v>
      </c>
      <c r="C18" s="84" t="s">
        <v>40616</v>
      </c>
      <c r="D18" s="84" t="s">
        <v>40</v>
      </c>
      <c r="E18" s="202">
        <v>9380319</v>
      </c>
      <c r="F18" s="50" t="s">
        <v>118</v>
      </c>
    </row>
    <row r="19" spans="1:256" ht="47.25">
      <c r="A19" s="50">
        <v>11</v>
      </c>
      <c r="B19" s="84" t="s">
        <v>40617</v>
      </c>
      <c r="C19" s="84" t="s">
        <v>40618</v>
      </c>
      <c r="D19" s="84" t="s">
        <v>40619</v>
      </c>
      <c r="E19" s="202">
        <v>800000</v>
      </c>
      <c r="F19" s="50" t="s">
        <v>118</v>
      </c>
    </row>
    <row r="20" spans="1:256" ht="15.75">
      <c r="A20" s="50"/>
      <c r="B20" s="2171" t="s">
        <v>40756</v>
      </c>
      <c r="C20" s="2171"/>
      <c r="D20" s="1722"/>
      <c r="E20" s="246"/>
      <c r="F20" s="50"/>
    </row>
    <row r="21" spans="1:256" ht="78.75">
      <c r="A21" s="50">
        <v>12</v>
      </c>
      <c r="B21" s="84" t="s">
        <v>591</v>
      </c>
      <c r="C21" s="84" t="s">
        <v>40730</v>
      </c>
      <c r="D21" s="50" t="s">
        <v>41908</v>
      </c>
      <c r="E21" s="202">
        <v>2180817.5099999998</v>
      </c>
      <c r="F21" s="50" t="s">
        <v>4</v>
      </c>
    </row>
    <row r="22" spans="1:256" ht="15.75">
      <c r="A22" s="50"/>
      <c r="B22" s="2171" t="s">
        <v>8382</v>
      </c>
      <c r="C22" s="2171"/>
      <c r="D22" s="84"/>
      <c r="E22" s="202"/>
      <c r="F22" s="50"/>
    </row>
    <row r="23" spans="1:256" ht="78.75">
      <c r="A23" s="50">
        <v>13</v>
      </c>
      <c r="B23" s="50" t="s">
        <v>40727</v>
      </c>
      <c r="C23" s="147" t="s">
        <v>40731</v>
      </c>
      <c r="D23" s="50" t="s">
        <v>40630</v>
      </c>
      <c r="E23" s="116">
        <v>1500000</v>
      </c>
      <c r="F23" s="50" t="s">
        <v>4</v>
      </c>
    </row>
    <row r="24" spans="1:256" ht="78.75">
      <c r="A24" s="50">
        <v>14</v>
      </c>
      <c r="B24" s="50" t="s">
        <v>40631</v>
      </c>
      <c r="C24" s="147" t="s">
        <v>40732</v>
      </c>
      <c r="D24" s="50" t="s">
        <v>40632</v>
      </c>
      <c r="E24" s="116">
        <v>300000</v>
      </c>
      <c r="F24" s="50" t="s">
        <v>4</v>
      </c>
    </row>
    <row r="25" spans="1:256" ht="63">
      <c r="A25" s="50">
        <v>15</v>
      </c>
      <c r="B25" s="50" t="s">
        <v>40633</v>
      </c>
      <c r="C25" s="147" t="s">
        <v>40733</v>
      </c>
      <c r="D25" s="50" t="s">
        <v>40634</v>
      </c>
      <c r="E25" s="116">
        <v>400000</v>
      </c>
      <c r="F25" s="50" t="s">
        <v>118</v>
      </c>
    </row>
    <row r="26" spans="1:256" ht="94.5">
      <c r="A26" s="50">
        <v>16</v>
      </c>
      <c r="B26" s="60" t="s">
        <v>40635</v>
      </c>
      <c r="C26" s="147" t="s">
        <v>40734</v>
      </c>
      <c r="D26" s="60" t="s">
        <v>40636</v>
      </c>
      <c r="E26" s="116">
        <v>600000</v>
      </c>
      <c r="F26" s="60" t="s">
        <v>118</v>
      </c>
      <c r="G26" s="1725"/>
      <c r="H26" s="1725"/>
      <c r="I26" s="1725"/>
      <c r="J26" s="1725"/>
      <c r="K26" s="1725"/>
      <c r="L26" s="1725"/>
      <c r="M26" s="1725"/>
      <c r="N26" s="1725"/>
      <c r="O26" s="1725"/>
      <c r="P26" s="1725"/>
      <c r="Q26" s="1725"/>
      <c r="R26" s="1725"/>
      <c r="S26" s="1725"/>
      <c r="T26" s="1725"/>
      <c r="U26" s="1725"/>
      <c r="V26" s="1725"/>
      <c r="W26" s="1725"/>
      <c r="X26" s="1725"/>
      <c r="Y26" s="1725"/>
      <c r="Z26" s="1725"/>
      <c r="AA26" s="1725"/>
      <c r="AB26" s="1725"/>
      <c r="AC26" s="1725"/>
      <c r="AD26" s="1725"/>
      <c r="AE26" s="1725"/>
      <c r="AF26" s="1725"/>
      <c r="AG26" s="1725"/>
      <c r="AH26" s="1725"/>
      <c r="AI26" s="1725"/>
      <c r="AJ26" s="1725"/>
      <c r="AK26" s="1725"/>
      <c r="AL26" s="1725"/>
      <c r="AM26" s="1725"/>
      <c r="AN26" s="1725"/>
      <c r="AO26" s="1725"/>
      <c r="AP26" s="1725"/>
      <c r="AQ26" s="1725"/>
      <c r="AR26" s="1725"/>
      <c r="AS26" s="1725"/>
      <c r="AT26" s="1725"/>
      <c r="AU26" s="1725"/>
      <c r="AV26" s="1725"/>
      <c r="AW26" s="1725"/>
      <c r="AX26" s="1725"/>
      <c r="AY26" s="1725"/>
      <c r="AZ26" s="1725"/>
      <c r="BA26" s="1725"/>
      <c r="BB26" s="1725"/>
      <c r="BC26" s="1725"/>
      <c r="BD26" s="1725"/>
      <c r="BE26" s="1725"/>
      <c r="BF26" s="1725"/>
      <c r="BG26" s="1725"/>
      <c r="BH26" s="1725"/>
      <c r="BI26" s="1725"/>
      <c r="BJ26" s="1725"/>
      <c r="BK26" s="1725"/>
      <c r="BL26" s="1725"/>
      <c r="BM26" s="1725"/>
      <c r="BN26" s="1725"/>
      <c r="BO26" s="1725"/>
      <c r="BP26" s="1725"/>
      <c r="BQ26" s="1725"/>
      <c r="BR26" s="1725"/>
      <c r="BS26" s="1725"/>
      <c r="BT26" s="1725"/>
      <c r="BU26" s="1725"/>
      <c r="BV26" s="1725"/>
      <c r="BW26" s="1725"/>
      <c r="BX26" s="1725"/>
      <c r="BY26" s="1725"/>
      <c r="BZ26" s="1725"/>
      <c r="CA26" s="1725"/>
      <c r="CB26" s="1725"/>
      <c r="CC26" s="1725"/>
      <c r="CD26" s="1725"/>
      <c r="CE26" s="1725"/>
      <c r="CF26" s="1725"/>
      <c r="CG26" s="1725"/>
      <c r="CH26" s="1725"/>
      <c r="CI26" s="1725"/>
      <c r="CJ26" s="1725"/>
      <c r="CK26" s="1725"/>
      <c r="CL26" s="1725"/>
      <c r="CM26" s="1725"/>
      <c r="CN26" s="1725"/>
      <c r="CO26" s="1725"/>
      <c r="CP26" s="1725"/>
      <c r="CQ26" s="1725"/>
      <c r="CR26" s="1725"/>
      <c r="CS26" s="1725"/>
      <c r="CT26" s="1725"/>
      <c r="CU26" s="1725"/>
      <c r="CV26" s="1725"/>
      <c r="CW26" s="1725"/>
      <c r="CX26" s="1725"/>
      <c r="CY26" s="1725"/>
      <c r="CZ26" s="1725"/>
      <c r="DA26" s="1725"/>
      <c r="DB26" s="1725"/>
      <c r="DC26" s="1725"/>
      <c r="DD26" s="1725"/>
      <c r="DE26" s="1725"/>
      <c r="DF26" s="1725"/>
      <c r="DG26" s="1725"/>
      <c r="DH26" s="1725"/>
      <c r="DI26" s="1725"/>
      <c r="DJ26" s="1725"/>
      <c r="DK26" s="1725"/>
      <c r="DL26" s="1725"/>
      <c r="DM26" s="1725"/>
      <c r="DN26" s="1725"/>
      <c r="DO26" s="1725"/>
      <c r="DP26" s="1725"/>
      <c r="DQ26" s="1725"/>
      <c r="DR26" s="1725"/>
      <c r="DS26" s="1725"/>
      <c r="DT26" s="1725"/>
      <c r="DU26" s="1725"/>
      <c r="DV26" s="1725"/>
      <c r="DW26" s="1725"/>
      <c r="DX26" s="1725"/>
      <c r="DY26" s="1725"/>
      <c r="DZ26" s="1725"/>
      <c r="EA26" s="1725"/>
      <c r="EB26" s="1725"/>
      <c r="EC26" s="1725"/>
      <c r="ED26" s="1725"/>
      <c r="EE26" s="1725"/>
      <c r="EF26" s="1725"/>
      <c r="EG26" s="1725"/>
      <c r="EH26" s="1725"/>
      <c r="EI26" s="1725"/>
      <c r="EJ26" s="1725"/>
      <c r="EK26" s="1725"/>
      <c r="EL26" s="1725"/>
      <c r="EM26" s="1725"/>
      <c r="EN26" s="1725"/>
      <c r="EO26" s="1725"/>
      <c r="EP26" s="1725"/>
      <c r="EQ26" s="1725"/>
      <c r="ER26" s="1725"/>
      <c r="ES26" s="1725"/>
      <c r="ET26" s="1725"/>
      <c r="EU26" s="1725"/>
      <c r="EV26" s="1725"/>
      <c r="EW26" s="1725"/>
      <c r="EX26" s="1725"/>
      <c r="EY26" s="1725"/>
      <c r="EZ26" s="1725"/>
      <c r="FA26" s="1725"/>
      <c r="FB26" s="1725"/>
      <c r="FC26" s="1725"/>
      <c r="FD26" s="1725"/>
      <c r="FE26" s="1725"/>
      <c r="FF26" s="1725"/>
      <c r="FG26" s="1725"/>
      <c r="FH26" s="1725"/>
      <c r="FI26" s="1725"/>
      <c r="FJ26" s="1725"/>
      <c r="FK26" s="1725"/>
      <c r="FL26" s="1725"/>
      <c r="FM26" s="1725"/>
      <c r="FN26" s="1725"/>
      <c r="FO26" s="1725"/>
      <c r="FP26" s="1725"/>
      <c r="FQ26" s="1725"/>
      <c r="FR26" s="1725"/>
      <c r="FS26" s="1725"/>
      <c r="FT26" s="1725"/>
      <c r="FU26" s="1725"/>
      <c r="FV26" s="1725"/>
      <c r="FW26" s="1725"/>
      <c r="FX26" s="1725"/>
      <c r="FY26" s="1725"/>
      <c r="FZ26" s="1725"/>
      <c r="GA26" s="1725"/>
      <c r="GB26" s="1725"/>
      <c r="GC26" s="1725"/>
      <c r="GD26" s="1725"/>
      <c r="GE26" s="1725"/>
      <c r="GF26" s="1725"/>
      <c r="GG26" s="1725"/>
      <c r="GH26" s="1725"/>
      <c r="GI26" s="1725"/>
      <c r="GJ26" s="1725"/>
      <c r="GK26" s="1725"/>
      <c r="GL26" s="1725"/>
      <c r="GM26" s="1725"/>
      <c r="GN26" s="1725"/>
      <c r="GO26" s="1725"/>
      <c r="GP26" s="1725"/>
      <c r="GQ26" s="1725"/>
      <c r="GR26" s="1725"/>
      <c r="GS26" s="1725"/>
      <c r="GT26" s="1725"/>
      <c r="GU26" s="1725"/>
      <c r="GV26" s="1725"/>
      <c r="GW26" s="1725"/>
      <c r="GX26" s="1725"/>
      <c r="GY26" s="1725"/>
      <c r="GZ26" s="1725"/>
      <c r="HA26" s="1725"/>
      <c r="HB26" s="1725"/>
      <c r="HC26" s="1725"/>
      <c r="HD26" s="1725"/>
      <c r="HE26" s="1725"/>
      <c r="HF26" s="1725"/>
      <c r="HG26" s="1725"/>
      <c r="HH26" s="1725"/>
      <c r="HI26" s="1725"/>
      <c r="HJ26" s="1725"/>
      <c r="HK26" s="1725"/>
      <c r="HL26" s="1725"/>
      <c r="HM26" s="1725"/>
      <c r="HN26" s="1725"/>
      <c r="HO26" s="1725"/>
      <c r="HP26" s="1725"/>
      <c r="HQ26" s="1725"/>
      <c r="HR26" s="1725"/>
      <c r="HS26" s="1725"/>
      <c r="HT26" s="1725"/>
      <c r="HU26" s="1725"/>
      <c r="HV26" s="1725"/>
      <c r="HW26" s="1725"/>
      <c r="HX26" s="1725"/>
      <c r="HY26" s="1725"/>
      <c r="HZ26" s="1725"/>
      <c r="IA26" s="1725"/>
      <c r="IB26" s="1725"/>
      <c r="IC26" s="1725"/>
      <c r="ID26" s="1725"/>
      <c r="IE26" s="1725"/>
      <c r="IF26" s="1725"/>
      <c r="IG26" s="1725"/>
      <c r="IH26" s="1725"/>
      <c r="II26" s="1725"/>
      <c r="IJ26" s="1725"/>
      <c r="IK26" s="1725"/>
      <c r="IL26" s="1725"/>
      <c r="IM26" s="1725"/>
      <c r="IN26" s="1725"/>
      <c r="IO26" s="1725"/>
      <c r="IP26" s="1725"/>
      <c r="IQ26" s="1725"/>
      <c r="IR26" s="1725"/>
      <c r="IS26" s="1725"/>
      <c r="IT26" s="1725"/>
      <c r="IU26" s="1725"/>
      <c r="IV26" s="1725"/>
    </row>
    <row r="27" spans="1:256" ht="94.5">
      <c r="A27" s="50">
        <v>17</v>
      </c>
      <c r="B27" s="50" t="s">
        <v>40637</v>
      </c>
      <c r="C27" s="147" t="s">
        <v>40735</v>
      </c>
      <c r="D27" s="50" t="s">
        <v>40638</v>
      </c>
      <c r="E27" s="116">
        <v>500000</v>
      </c>
      <c r="F27" s="75" t="s">
        <v>118</v>
      </c>
    </row>
    <row r="28" spans="1:256" ht="94.5">
      <c r="A28" s="50">
        <v>18</v>
      </c>
      <c r="B28" s="84" t="s">
        <v>40639</v>
      </c>
      <c r="C28" s="147" t="s">
        <v>40736</v>
      </c>
      <c r="D28" s="84" t="s">
        <v>40640</v>
      </c>
      <c r="E28" s="202">
        <v>1000000</v>
      </c>
      <c r="F28" s="50" t="s">
        <v>118</v>
      </c>
    </row>
    <row r="29" spans="1:256" ht="63">
      <c r="A29" s="50">
        <v>19</v>
      </c>
      <c r="B29" s="50" t="s">
        <v>40728</v>
      </c>
      <c r="C29" s="147" t="s">
        <v>40737</v>
      </c>
      <c r="D29" s="50" t="s">
        <v>40641</v>
      </c>
      <c r="E29" s="116">
        <v>1100000</v>
      </c>
      <c r="F29" s="50" t="s">
        <v>4</v>
      </c>
    </row>
    <row r="30" spans="1:256" ht="78.75">
      <c r="A30" s="50">
        <v>20</v>
      </c>
      <c r="B30" s="50" t="s">
        <v>40642</v>
      </c>
      <c r="C30" s="147" t="s">
        <v>40738</v>
      </c>
      <c r="D30" s="60" t="s">
        <v>40643</v>
      </c>
      <c r="E30" s="116">
        <v>500000</v>
      </c>
      <c r="F30" s="75" t="s">
        <v>4</v>
      </c>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26"/>
      <c r="AE30" s="1726"/>
      <c r="AF30" s="1726"/>
      <c r="AG30" s="1726"/>
      <c r="AH30" s="1726"/>
      <c r="AI30" s="1726"/>
      <c r="AJ30" s="1726"/>
      <c r="AK30" s="1726"/>
      <c r="AL30" s="1726"/>
      <c r="AM30" s="1726"/>
      <c r="AN30" s="1726"/>
      <c r="AO30" s="1726"/>
      <c r="AP30" s="1726"/>
      <c r="AQ30" s="1726"/>
      <c r="AR30" s="1726"/>
      <c r="AS30" s="1726"/>
      <c r="AT30" s="1726"/>
      <c r="AU30" s="1726"/>
      <c r="AV30" s="1726"/>
      <c r="AW30" s="1726"/>
      <c r="AX30" s="1726"/>
      <c r="AY30" s="1726"/>
      <c r="AZ30" s="1726"/>
      <c r="BA30" s="1726"/>
      <c r="BB30" s="1726"/>
      <c r="BC30" s="1726"/>
      <c r="BD30" s="1726"/>
      <c r="BE30" s="1726"/>
      <c r="BF30" s="1726"/>
      <c r="BG30" s="1726"/>
      <c r="BH30" s="1726"/>
      <c r="BI30" s="1726"/>
      <c r="BJ30" s="1726"/>
      <c r="BK30" s="1726"/>
      <c r="BL30" s="1726"/>
      <c r="BM30" s="1726"/>
      <c r="BN30" s="1726"/>
      <c r="BO30" s="1726"/>
      <c r="BP30" s="1726"/>
      <c r="BQ30" s="1726"/>
      <c r="BR30" s="1726"/>
      <c r="BS30" s="1726"/>
      <c r="BT30" s="1726"/>
      <c r="BU30" s="1726"/>
      <c r="BV30" s="1726"/>
      <c r="BW30" s="1726"/>
      <c r="BX30" s="1726"/>
      <c r="BY30" s="1726"/>
      <c r="BZ30" s="1726"/>
      <c r="CA30" s="1726"/>
      <c r="CB30" s="1726"/>
      <c r="CC30" s="1726"/>
      <c r="CD30" s="1726"/>
      <c r="CE30" s="1726"/>
      <c r="CF30" s="1726"/>
      <c r="CG30" s="1726"/>
      <c r="CH30" s="1726"/>
      <c r="CI30" s="1726"/>
      <c r="CJ30" s="1726"/>
      <c r="CK30" s="1726"/>
      <c r="CL30" s="1726"/>
      <c r="CM30" s="1726"/>
      <c r="CN30" s="1726"/>
      <c r="CO30" s="1726"/>
      <c r="CP30" s="1726"/>
      <c r="CQ30" s="1726"/>
      <c r="CR30" s="1726"/>
      <c r="CS30" s="1726"/>
      <c r="CT30" s="1726"/>
      <c r="CU30" s="1726"/>
      <c r="CV30" s="1726"/>
      <c r="CW30" s="1726"/>
      <c r="CX30" s="1726"/>
      <c r="CY30" s="1726"/>
      <c r="CZ30" s="1726"/>
      <c r="DA30" s="1726"/>
      <c r="DB30" s="1726"/>
      <c r="DC30" s="1726"/>
      <c r="DD30" s="1726"/>
      <c r="DE30" s="1726"/>
      <c r="DF30" s="1726"/>
      <c r="DG30" s="1726"/>
      <c r="DH30" s="1726"/>
      <c r="DI30" s="1726"/>
      <c r="DJ30" s="1726"/>
      <c r="DK30" s="1726"/>
      <c r="DL30" s="1726"/>
      <c r="DM30" s="1726"/>
      <c r="DN30" s="1726"/>
      <c r="DO30" s="1726"/>
      <c r="DP30" s="1726"/>
      <c r="DQ30" s="1726"/>
      <c r="DR30" s="1726"/>
      <c r="DS30" s="1726"/>
      <c r="DT30" s="1726"/>
      <c r="DU30" s="1726"/>
      <c r="DV30" s="1726"/>
      <c r="DW30" s="1726"/>
      <c r="DX30" s="1726"/>
      <c r="DY30" s="1726"/>
      <c r="DZ30" s="1726"/>
      <c r="EA30" s="1726"/>
      <c r="EB30" s="1726"/>
      <c r="EC30" s="1726"/>
      <c r="ED30" s="1726"/>
      <c r="EE30" s="1726"/>
      <c r="EF30" s="1726"/>
      <c r="EG30" s="1726"/>
      <c r="EH30" s="1726"/>
      <c r="EI30" s="1726"/>
      <c r="EJ30" s="1726"/>
      <c r="EK30" s="1726"/>
      <c r="EL30" s="1726"/>
      <c r="EM30" s="1726"/>
      <c r="EN30" s="1726"/>
      <c r="EO30" s="1726"/>
      <c r="EP30" s="1726"/>
      <c r="EQ30" s="1726"/>
      <c r="ER30" s="1726"/>
      <c r="ES30" s="1726"/>
      <c r="ET30" s="1726"/>
      <c r="EU30" s="1726"/>
      <c r="EV30" s="1726"/>
      <c r="EW30" s="1726"/>
      <c r="EX30" s="1726"/>
      <c r="EY30" s="1726"/>
      <c r="EZ30" s="1726"/>
      <c r="FA30" s="1726"/>
      <c r="FB30" s="1726"/>
      <c r="FC30" s="1726"/>
      <c r="FD30" s="1726"/>
      <c r="FE30" s="1726"/>
      <c r="FF30" s="1726"/>
      <c r="FG30" s="1726"/>
      <c r="FH30" s="1726"/>
      <c r="FI30" s="1726"/>
      <c r="FJ30" s="1726"/>
      <c r="FK30" s="1726"/>
      <c r="FL30" s="1726"/>
      <c r="FM30" s="1726"/>
      <c r="FN30" s="1726"/>
      <c r="FO30" s="1726"/>
      <c r="FP30" s="1726"/>
      <c r="FQ30" s="1726"/>
      <c r="FR30" s="1726"/>
      <c r="FS30" s="1726"/>
      <c r="FT30" s="1726"/>
      <c r="FU30" s="1726"/>
      <c r="FV30" s="1726"/>
      <c r="FW30" s="1726"/>
      <c r="FX30" s="1726"/>
      <c r="FY30" s="1726"/>
      <c r="FZ30" s="1726"/>
      <c r="GA30" s="1726"/>
      <c r="GB30" s="1726"/>
      <c r="GC30" s="1726"/>
      <c r="GD30" s="1726"/>
      <c r="GE30" s="1726"/>
      <c r="GF30" s="1726"/>
      <c r="GG30" s="1726"/>
      <c r="GH30" s="1726"/>
      <c r="GI30" s="1726"/>
      <c r="GJ30" s="1726"/>
      <c r="GK30" s="1726"/>
      <c r="GL30" s="1726"/>
      <c r="GM30" s="1726"/>
      <c r="GN30" s="1726"/>
      <c r="GO30" s="1726"/>
      <c r="GP30" s="1726"/>
      <c r="GQ30" s="1726"/>
      <c r="GR30" s="1726"/>
      <c r="GS30" s="1726"/>
      <c r="GT30" s="1726"/>
      <c r="GU30" s="1726"/>
      <c r="GV30" s="1726"/>
      <c r="GW30" s="1726"/>
      <c r="GX30" s="1726"/>
      <c r="GY30" s="1726"/>
      <c r="GZ30" s="1726"/>
      <c r="HA30" s="1726"/>
      <c r="HB30" s="1726"/>
      <c r="HC30" s="1726"/>
      <c r="HD30" s="1726"/>
      <c r="HE30" s="1726"/>
      <c r="HF30" s="1726"/>
      <c r="HG30" s="1726"/>
      <c r="HH30" s="1726"/>
      <c r="HI30" s="1726"/>
      <c r="HJ30" s="1726"/>
      <c r="HK30" s="1726"/>
      <c r="HL30" s="1726"/>
      <c r="HM30" s="1726"/>
      <c r="HN30" s="1726"/>
      <c r="HO30" s="1726"/>
      <c r="HP30" s="1726"/>
      <c r="HQ30" s="1726"/>
      <c r="HR30" s="1726"/>
      <c r="HS30" s="1726"/>
      <c r="HT30" s="1726"/>
      <c r="HU30" s="1726"/>
      <c r="HV30" s="1726"/>
      <c r="HW30" s="1726"/>
      <c r="HX30" s="1726"/>
      <c r="HY30" s="1726"/>
      <c r="HZ30" s="1726"/>
      <c r="IA30" s="1726"/>
      <c r="IB30" s="1726"/>
      <c r="IC30" s="1726"/>
      <c r="ID30" s="1726"/>
      <c r="IE30" s="1726"/>
      <c r="IF30" s="1726"/>
      <c r="IG30" s="1726"/>
      <c r="IH30" s="1726"/>
      <c r="II30" s="1726"/>
      <c r="IJ30" s="1726"/>
      <c r="IK30" s="1726"/>
      <c r="IL30" s="1726"/>
      <c r="IM30" s="1726"/>
      <c r="IN30" s="1726"/>
      <c r="IO30" s="1726"/>
      <c r="IP30" s="1726"/>
      <c r="IQ30" s="1726"/>
      <c r="IR30" s="1726"/>
      <c r="IS30" s="1726"/>
      <c r="IT30" s="1726"/>
      <c r="IU30" s="1726"/>
      <c r="IV30" s="1726"/>
    </row>
    <row r="31" spans="1:256" ht="63">
      <c r="A31" s="50">
        <v>21</v>
      </c>
      <c r="B31" s="50" t="s">
        <v>40644</v>
      </c>
      <c r="C31" s="147" t="s">
        <v>40739</v>
      </c>
      <c r="D31" s="50" t="s">
        <v>40645</v>
      </c>
      <c r="E31" s="202">
        <v>500000</v>
      </c>
      <c r="F31" s="50" t="s">
        <v>118</v>
      </c>
    </row>
    <row r="32" spans="1:256" ht="78.75">
      <c r="A32" s="50">
        <v>22</v>
      </c>
      <c r="B32" s="60" t="s">
        <v>40646</v>
      </c>
      <c r="C32" s="147" t="s">
        <v>40740</v>
      </c>
      <c r="D32" s="60" t="s">
        <v>40647</v>
      </c>
      <c r="E32" s="116">
        <v>400000</v>
      </c>
      <c r="F32" s="60" t="s">
        <v>118</v>
      </c>
      <c r="G32" s="1725"/>
      <c r="H32" s="1725"/>
      <c r="I32" s="1725"/>
      <c r="J32" s="1725"/>
      <c r="K32" s="1725"/>
      <c r="L32" s="1725"/>
      <c r="M32" s="1725"/>
      <c r="N32" s="1725"/>
      <c r="O32" s="1725"/>
      <c r="P32" s="1725"/>
      <c r="Q32" s="1725"/>
      <c r="R32" s="1725"/>
      <c r="S32" s="1725"/>
      <c r="T32" s="1725"/>
      <c r="U32" s="1725"/>
      <c r="V32" s="1725"/>
      <c r="W32" s="1725"/>
      <c r="X32" s="1725"/>
      <c r="Y32" s="1725"/>
      <c r="Z32" s="1725"/>
      <c r="AA32" s="1725"/>
      <c r="AB32" s="1725"/>
      <c r="AC32" s="1725"/>
      <c r="AD32" s="1725"/>
      <c r="AE32" s="1725"/>
      <c r="AF32" s="1725"/>
      <c r="AG32" s="1725"/>
      <c r="AH32" s="1725"/>
      <c r="AI32" s="1725"/>
      <c r="AJ32" s="1725"/>
      <c r="AK32" s="1725"/>
      <c r="AL32" s="1725"/>
      <c r="AM32" s="1725"/>
      <c r="AN32" s="1725"/>
      <c r="AO32" s="1725"/>
      <c r="AP32" s="1725"/>
      <c r="AQ32" s="1725"/>
      <c r="AR32" s="1725"/>
      <c r="AS32" s="1725"/>
      <c r="AT32" s="1725"/>
      <c r="AU32" s="1725"/>
      <c r="AV32" s="1725"/>
      <c r="AW32" s="1725"/>
      <c r="AX32" s="1725"/>
      <c r="AY32" s="1725"/>
      <c r="AZ32" s="1725"/>
      <c r="BA32" s="1725"/>
      <c r="BB32" s="1725"/>
      <c r="BC32" s="1725"/>
      <c r="BD32" s="1725"/>
      <c r="BE32" s="1725"/>
      <c r="BF32" s="1725"/>
      <c r="BG32" s="1725"/>
      <c r="BH32" s="1725"/>
      <c r="BI32" s="1725"/>
      <c r="BJ32" s="1725"/>
      <c r="BK32" s="1725"/>
      <c r="BL32" s="1725"/>
      <c r="BM32" s="1725"/>
      <c r="BN32" s="1725"/>
      <c r="BO32" s="1725"/>
      <c r="BP32" s="1725"/>
      <c r="BQ32" s="1725"/>
      <c r="BR32" s="1725"/>
      <c r="BS32" s="1725"/>
      <c r="BT32" s="1725"/>
      <c r="BU32" s="1725"/>
      <c r="BV32" s="1725"/>
      <c r="BW32" s="1725"/>
      <c r="BX32" s="1725"/>
      <c r="BY32" s="1725"/>
      <c r="BZ32" s="1725"/>
      <c r="CA32" s="1725"/>
      <c r="CB32" s="1725"/>
      <c r="CC32" s="1725"/>
      <c r="CD32" s="1725"/>
      <c r="CE32" s="1725"/>
      <c r="CF32" s="1725"/>
      <c r="CG32" s="1725"/>
      <c r="CH32" s="1725"/>
      <c r="CI32" s="1725"/>
      <c r="CJ32" s="1725"/>
      <c r="CK32" s="1725"/>
      <c r="CL32" s="1725"/>
      <c r="CM32" s="1725"/>
      <c r="CN32" s="1725"/>
      <c r="CO32" s="1725"/>
      <c r="CP32" s="1725"/>
      <c r="CQ32" s="1725"/>
      <c r="CR32" s="1725"/>
      <c r="CS32" s="1725"/>
      <c r="CT32" s="1725"/>
      <c r="CU32" s="1725"/>
      <c r="CV32" s="1725"/>
      <c r="CW32" s="1725"/>
      <c r="CX32" s="1725"/>
      <c r="CY32" s="1725"/>
      <c r="CZ32" s="1725"/>
      <c r="DA32" s="1725"/>
      <c r="DB32" s="1725"/>
      <c r="DC32" s="1725"/>
      <c r="DD32" s="1725"/>
      <c r="DE32" s="1725"/>
      <c r="DF32" s="1725"/>
      <c r="DG32" s="1725"/>
      <c r="DH32" s="1725"/>
      <c r="DI32" s="1725"/>
      <c r="DJ32" s="1725"/>
      <c r="DK32" s="1725"/>
      <c r="DL32" s="1725"/>
      <c r="DM32" s="1725"/>
      <c r="DN32" s="1725"/>
      <c r="DO32" s="1725"/>
      <c r="DP32" s="1725"/>
      <c r="DQ32" s="1725"/>
      <c r="DR32" s="1725"/>
      <c r="DS32" s="1725"/>
      <c r="DT32" s="1725"/>
      <c r="DU32" s="1725"/>
      <c r="DV32" s="1725"/>
      <c r="DW32" s="1725"/>
      <c r="DX32" s="1725"/>
      <c r="DY32" s="1725"/>
      <c r="DZ32" s="1725"/>
      <c r="EA32" s="1725"/>
      <c r="EB32" s="1725"/>
      <c r="EC32" s="1725"/>
      <c r="ED32" s="1725"/>
      <c r="EE32" s="1725"/>
      <c r="EF32" s="1725"/>
      <c r="EG32" s="1725"/>
      <c r="EH32" s="1725"/>
      <c r="EI32" s="1725"/>
      <c r="EJ32" s="1725"/>
      <c r="EK32" s="1725"/>
      <c r="EL32" s="1725"/>
      <c r="EM32" s="1725"/>
      <c r="EN32" s="1725"/>
      <c r="EO32" s="1725"/>
      <c r="EP32" s="1725"/>
      <c r="EQ32" s="1725"/>
      <c r="ER32" s="1725"/>
      <c r="ES32" s="1725"/>
      <c r="ET32" s="1725"/>
      <c r="EU32" s="1725"/>
      <c r="EV32" s="1725"/>
      <c r="EW32" s="1725"/>
      <c r="EX32" s="1725"/>
      <c r="EY32" s="1725"/>
      <c r="EZ32" s="1725"/>
      <c r="FA32" s="1725"/>
      <c r="FB32" s="1725"/>
      <c r="FC32" s="1725"/>
      <c r="FD32" s="1725"/>
      <c r="FE32" s="1725"/>
      <c r="FF32" s="1725"/>
      <c r="FG32" s="1725"/>
      <c r="FH32" s="1725"/>
      <c r="FI32" s="1725"/>
      <c r="FJ32" s="1725"/>
      <c r="FK32" s="1725"/>
      <c r="FL32" s="1725"/>
      <c r="FM32" s="1725"/>
      <c r="FN32" s="1725"/>
      <c r="FO32" s="1725"/>
      <c r="FP32" s="1725"/>
      <c r="FQ32" s="1725"/>
      <c r="FR32" s="1725"/>
      <c r="FS32" s="1725"/>
      <c r="FT32" s="1725"/>
      <c r="FU32" s="1725"/>
      <c r="FV32" s="1725"/>
      <c r="FW32" s="1725"/>
      <c r="FX32" s="1725"/>
      <c r="FY32" s="1725"/>
      <c r="FZ32" s="1725"/>
      <c r="GA32" s="1725"/>
      <c r="GB32" s="1725"/>
      <c r="GC32" s="1725"/>
      <c r="GD32" s="1725"/>
      <c r="GE32" s="1725"/>
      <c r="GF32" s="1725"/>
      <c r="GG32" s="1725"/>
      <c r="GH32" s="1725"/>
      <c r="GI32" s="1725"/>
      <c r="GJ32" s="1725"/>
      <c r="GK32" s="1725"/>
      <c r="GL32" s="1725"/>
      <c r="GM32" s="1725"/>
      <c r="GN32" s="1725"/>
      <c r="GO32" s="1725"/>
      <c r="GP32" s="1725"/>
      <c r="GQ32" s="1725"/>
      <c r="GR32" s="1725"/>
      <c r="GS32" s="1725"/>
      <c r="GT32" s="1725"/>
      <c r="GU32" s="1725"/>
      <c r="GV32" s="1725"/>
      <c r="GW32" s="1725"/>
      <c r="GX32" s="1725"/>
      <c r="GY32" s="1725"/>
      <c r="GZ32" s="1725"/>
      <c r="HA32" s="1725"/>
      <c r="HB32" s="1725"/>
      <c r="HC32" s="1725"/>
      <c r="HD32" s="1725"/>
      <c r="HE32" s="1725"/>
      <c r="HF32" s="1725"/>
      <c r="HG32" s="1725"/>
      <c r="HH32" s="1725"/>
      <c r="HI32" s="1725"/>
      <c r="HJ32" s="1725"/>
      <c r="HK32" s="1725"/>
      <c r="HL32" s="1725"/>
      <c r="HM32" s="1725"/>
      <c r="HN32" s="1725"/>
      <c r="HO32" s="1725"/>
      <c r="HP32" s="1725"/>
      <c r="HQ32" s="1725"/>
      <c r="HR32" s="1725"/>
      <c r="HS32" s="1725"/>
      <c r="HT32" s="1725"/>
      <c r="HU32" s="1725"/>
      <c r="HV32" s="1725"/>
      <c r="HW32" s="1725"/>
      <c r="HX32" s="1725"/>
      <c r="HY32" s="1725"/>
      <c r="HZ32" s="1725"/>
      <c r="IA32" s="1725"/>
      <c r="IB32" s="1725"/>
      <c r="IC32" s="1725"/>
      <c r="ID32" s="1725"/>
      <c r="IE32" s="1725"/>
      <c r="IF32" s="1725"/>
      <c r="IG32" s="1725"/>
      <c r="IH32" s="1725"/>
      <c r="II32" s="1725"/>
      <c r="IJ32" s="1725"/>
      <c r="IK32" s="1725"/>
      <c r="IL32" s="1725"/>
      <c r="IM32" s="1725"/>
      <c r="IN32" s="1725"/>
      <c r="IO32" s="1725"/>
      <c r="IP32" s="1725"/>
      <c r="IQ32" s="1725"/>
      <c r="IR32" s="1725"/>
      <c r="IS32" s="1725"/>
      <c r="IT32" s="1725"/>
      <c r="IU32" s="1725"/>
      <c r="IV32" s="1725"/>
    </row>
    <row r="33" spans="1:256" ht="78.75">
      <c r="A33" s="50">
        <v>23</v>
      </c>
      <c r="B33" s="84" t="s">
        <v>40648</v>
      </c>
      <c r="C33" s="147" t="s">
        <v>40741</v>
      </c>
      <c r="D33" s="84" t="s">
        <v>40649</v>
      </c>
      <c r="E33" s="202">
        <v>300000</v>
      </c>
      <c r="F33" s="75" t="s">
        <v>118</v>
      </c>
      <c r="G33" s="1726"/>
      <c r="H33" s="1726"/>
      <c r="I33" s="1726"/>
      <c r="J33" s="1726"/>
      <c r="K33" s="1726"/>
      <c r="L33" s="1726"/>
      <c r="M33" s="1726"/>
      <c r="N33" s="1726"/>
      <c r="O33" s="1726"/>
      <c r="P33" s="1726"/>
      <c r="Q33" s="1726"/>
      <c r="R33" s="1726"/>
      <c r="S33" s="1726"/>
      <c r="T33" s="1726"/>
      <c r="U33" s="1726"/>
      <c r="V33" s="1726"/>
      <c r="W33" s="1726"/>
      <c r="X33" s="1726"/>
      <c r="Y33" s="1726"/>
      <c r="Z33" s="1726"/>
      <c r="AA33" s="1726"/>
      <c r="AB33" s="1726"/>
      <c r="AC33" s="1726"/>
      <c r="AD33" s="1726"/>
      <c r="AE33" s="1726"/>
      <c r="AF33" s="1726"/>
      <c r="AG33" s="1726"/>
      <c r="AH33" s="1726"/>
      <c r="AI33" s="1726"/>
      <c r="AJ33" s="1726"/>
      <c r="AK33" s="1726"/>
      <c r="AL33" s="1726"/>
      <c r="AM33" s="1726"/>
      <c r="AN33" s="1726"/>
      <c r="AO33" s="1726"/>
      <c r="AP33" s="1726"/>
      <c r="AQ33" s="1726"/>
      <c r="AR33" s="1726"/>
      <c r="AS33" s="1726"/>
      <c r="AT33" s="1726"/>
      <c r="AU33" s="1726"/>
      <c r="AV33" s="1726"/>
      <c r="AW33" s="1726"/>
      <c r="AX33" s="1726"/>
      <c r="AY33" s="1726"/>
      <c r="AZ33" s="1726"/>
      <c r="BA33" s="1726"/>
      <c r="BB33" s="1726"/>
      <c r="BC33" s="1726"/>
      <c r="BD33" s="1726"/>
      <c r="BE33" s="1726"/>
      <c r="BF33" s="1726"/>
      <c r="BG33" s="1726"/>
      <c r="BH33" s="1726"/>
      <c r="BI33" s="1726"/>
      <c r="BJ33" s="1726"/>
      <c r="BK33" s="1726"/>
      <c r="BL33" s="1726"/>
      <c r="BM33" s="1726"/>
      <c r="BN33" s="1726"/>
      <c r="BO33" s="1726"/>
      <c r="BP33" s="1726"/>
      <c r="BQ33" s="1726"/>
      <c r="BR33" s="1726"/>
      <c r="BS33" s="1726"/>
      <c r="BT33" s="1726"/>
      <c r="BU33" s="1726"/>
      <c r="BV33" s="1726"/>
      <c r="BW33" s="1726"/>
      <c r="BX33" s="1726"/>
      <c r="BY33" s="1726"/>
      <c r="BZ33" s="1726"/>
      <c r="CA33" s="1726"/>
      <c r="CB33" s="1726"/>
      <c r="CC33" s="1726"/>
      <c r="CD33" s="1726"/>
      <c r="CE33" s="1726"/>
      <c r="CF33" s="1726"/>
      <c r="CG33" s="1726"/>
      <c r="CH33" s="1726"/>
      <c r="CI33" s="1726"/>
      <c r="CJ33" s="1726"/>
      <c r="CK33" s="1726"/>
      <c r="CL33" s="1726"/>
      <c r="CM33" s="1726"/>
      <c r="CN33" s="1726"/>
      <c r="CO33" s="1726"/>
      <c r="CP33" s="1726"/>
      <c r="CQ33" s="1726"/>
      <c r="CR33" s="1726"/>
      <c r="CS33" s="1726"/>
      <c r="CT33" s="1726"/>
      <c r="CU33" s="1726"/>
      <c r="CV33" s="1726"/>
      <c r="CW33" s="1726"/>
      <c r="CX33" s="1726"/>
      <c r="CY33" s="1726"/>
      <c r="CZ33" s="1726"/>
      <c r="DA33" s="1726"/>
      <c r="DB33" s="1726"/>
      <c r="DC33" s="1726"/>
      <c r="DD33" s="1726"/>
      <c r="DE33" s="1726"/>
      <c r="DF33" s="1726"/>
      <c r="DG33" s="1726"/>
      <c r="DH33" s="1726"/>
      <c r="DI33" s="1726"/>
      <c r="DJ33" s="1726"/>
      <c r="DK33" s="1726"/>
      <c r="DL33" s="1726"/>
      <c r="DM33" s="1726"/>
      <c r="DN33" s="1726"/>
      <c r="DO33" s="1726"/>
      <c r="DP33" s="1726"/>
      <c r="DQ33" s="1726"/>
      <c r="DR33" s="1726"/>
      <c r="DS33" s="1726"/>
      <c r="DT33" s="1726"/>
      <c r="DU33" s="1726"/>
      <c r="DV33" s="1726"/>
      <c r="DW33" s="1726"/>
      <c r="DX33" s="1726"/>
      <c r="DY33" s="1726"/>
      <c r="DZ33" s="1726"/>
      <c r="EA33" s="1726"/>
      <c r="EB33" s="1726"/>
      <c r="EC33" s="1726"/>
      <c r="ED33" s="1726"/>
      <c r="EE33" s="1726"/>
      <c r="EF33" s="1726"/>
      <c r="EG33" s="1726"/>
      <c r="EH33" s="1726"/>
      <c r="EI33" s="1726"/>
      <c r="EJ33" s="1726"/>
      <c r="EK33" s="1726"/>
      <c r="EL33" s="1726"/>
      <c r="EM33" s="1726"/>
      <c r="EN33" s="1726"/>
      <c r="EO33" s="1726"/>
      <c r="EP33" s="1726"/>
      <c r="EQ33" s="1726"/>
      <c r="ER33" s="1726"/>
      <c r="ES33" s="1726"/>
      <c r="ET33" s="1726"/>
      <c r="EU33" s="1726"/>
      <c r="EV33" s="1726"/>
      <c r="EW33" s="1726"/>
      <c r="EX33" s="1726"/>
      <c r="EY33" s="1726"/>
      <c r="EZ33" s="1726"/>
      <c r="FA33" s="1726"/>
      <c r="FB33" s="1726"/>
      <c r="FC33" s="1726"/>
      <c r="FD33" s="1726"/>
      <c r="FE33" s="1726"/>
      <c r="FF33" s="1726"/>
      <c r="FG33" s="1726"/>
      <c r="FH33" s="1726"/>
      <c r="FI33" s="1726"/>
      <c r="FJ33" s="1726"/>
      <c r="FK33" s="1726"/>
      <c r="FL33" s="1726"/>
      <c r="FM33" s="1726"/>
      <c r="FN33" s="1726"/>
      <c r="FO33" s="1726"/>
      <c r="FP33" s="1726"/>
      <c r="FQ33" s="1726"/>
      <c r="FR33" s="1726"/>
      <c r="FS33" s="1726"/>
      <c r="FT33" s="1726"/>
      <c r="FU33" s="1726"/>
      <c r="FV33" s="1726"/>
      <c r="FW33" s="1726"/>
      <c r="FX33" s="1726"/>
      <c r="FY33" s="1726"/>
      <c r="FZ33" s="1726"/>
      <c r="GA33" s="1726"/>
      <c r="GB33" s="1726"/>
      <c r="GC33" s="1726"/>
      <c r="GD33" s="1726"/>
      <c r="GE33" s="1726"/>
      <c r="GF33" s="1726"/>
      <c r="GG33" s="1726"/>
      <c r="GH33" s="1726"/>
      <c r="GI33" s="1726"/>
      <c r="GJ33" s="1726"/>
      <c r="GK33" s="1726"/>
      <c r="GL33" s="1726"/>
      <c r="GM33" s="1726"/>
      <c r="GN33" s="1726"/>
      <c r="GO33" s="1726"/>
      <c r="GP33" s="1726"/>
      <c r="GQ33" s="1726"/>
      <c r="GR33" s="1726"/>
      <c r="GS33" s="1726"/>
      <c r="GT33" s="1726"/>
      <c r="GU33" s="1726"/>
      <c r="GV33" s="1726"/>
      <c r="GW33" s="1726"/>
      <c r="GX33" s="1726"/>
      <c r="GY33" s="1726"/>
      <c r="GZ33" s="1726"/>
      <c r="HA33" s="1726"/>
      <c r="HB33" s="1726"/>
      <c r="HC33" s="1726"/>
      <c r="HD33" s="1726"/>
      <c r="HE33" s="1726"/>
      <c r="HF33" s="1726"/>
      <c r="HG33" s="1726"/>
      <c r="HH33" s="1726"/>
      <c r="HI33" s="1726"/>
      <c r="HJ33" s="1726"/>
      <c r="HK33" s="1726"/>
      <c r="HL33" s="1726"/>
      <c r="HM33" s="1726"/>
      <c r="HN33" s="1726"/>
      <c r="HO33" s="1726"/>
      <c r="HP33" s="1726"/>
      <c r="HQ33" s="1726"/>
      <c r="HR33" s="1726"/>
      <c r="HS33" s="1726"/>
      <c r="HT33" s="1726"/>
      <c r="HU33" s="1726"/>
      <c r="HV33" s="1726"/>
      <c r="HW33" s="1726"/>
      <c r="HX33" s="1726"/>
      <c r="HY33" s="1726"/>
      <c r="HZ33" s="1726"/>
      <c r="IA33" s="1726"/>
      <c r="IB33" s="1726"/>
      <c r="IC33" s="1726"/>
      <c r="ID33" s="1726"/>
      <c r="IE33" s="1726"/>
      <c r="IF33" s="1726"/>
      <c r="IG33" s="1726"/>
      <c r="IH33" s="1726"/>
      <c r="II33" s="1726"/>
      <c r="IJ33" s="1726"/>
      <c r="IK33" s="1726"/>
      <c r="IL33" s="1726"/>
      <c r="IM33" s="1726"/>
      <c r="IN33" s="1726"/>
      <c r="IO33" s="1726"/>
      <c r="IP33" s="1726"/>
      <c r="IQ33" s="1726"/>
      <c r="IR33" s="1726"/>
      <c r="IS33" s="1726"/>
      <c r="IT33" s="1726"/>
      <c r="IU33" s="1726"/>
      <c r="IV33" s="1726"/>
    </row>
    <row r="34" spans="1:256" ht="63">
      <c r="A34" s="50">
        <v>24</v>
      </c>
      <c r="B34" s="50" t="s">
        <v>40648</v>
      </c>
      <c r="C34" s="147" t="s">
        <v>40742</v>
      </c>
      <c r="D34" s="50" t="s">
        <v>40650</v>
      </c>
      <c r="E34" s="116">
        <v>1100000</v>
      </c>
      <c r="F34" s="75" t="s">
        <v>4</v>
      </c>
      <c r="G34" s="1726"/>
      <c r="H34" s="1726"/>
      <c r="I34" s="1726"/>
      <c r="J34" s="1726"/>
      <c r="K34" s="1726"/>
      <c r="L34" s="1726"/>
      <c r="M34" s="1726"/>
      <c r="N34" s="1726"/>
      <c r="O34" s="1726"/>
      <c r="P34" s="1726"/>
      <c r="Q34" s="1726"/>
      <c r="R34" s="1726"/>
      <c r="S34" s="1726"/>
      <c r="T34" s="1726"/>
      <c r="U34" s="1726"/>
      <c r="V34" s="1726"/>
      <c r="W34" s="1726"/>
      <c r="X34" s="1726"/>
      <c r="Y34" s="1726"/>
      <c r="Z34" s="1726"/>
      <c r="AA34" s="1726"/>
      <c r="AB34" s="1726"/>
      <c r="AC34" s="1726"/>
      <c r="AD34" s="1726"/>
      <c r="AE34" s="1726"/>
      <c r="AF34" s="1726"/>
      <c r="AG34" s="1726"/>
      <c r="AH34" s="1726"/>
      <c r="AI34" s="1726"/>
      <c r="AJ34" s="1726"/>
      <c r="AK34" s="1726"/>
      <c r="AL34" s="1726"/>
      <c r="AM34" s="1726"/>
      <c r="AN34" s="1726"/>
      <c r="AO34" s="1726"/>
      <c r="AP34" s="1726"/>
      <c r="AQ34" s="1726"/>
      <c r="AR34" s="1726"/>
      <c r="AS34" s="1726"/>
      <c r="AT34" s="1726"/>
      <c r="AU34" s="1726"/>
      <c r="AV34" s="1726"/>
      <c r="AW34" s="1726"/>
      <c r="AX34" s="1726"/>
      <c r="AY34" s="1726"/>
      <c r="AZ34" s="1726"/>
      <c r="BA34" s="1726"/>
      <c r="BB34" s="1726"/>
      <c r="BC34" s="1726"/>
      <c r="BD34" s="1726"/>
      <c r="BE34" s="1726"/>
      <c r="BF34" s="1726"/>
      <c r="BG34" s="1726"/>
      <c r="BH34" s="1726"/>
      <c r="BI34" s="1726"/>
      <c r="BJ34" s="1726"/>
      <c r="BK34" s="1726"/>
      <c r="BL34" s="1726"/>
      <c r="BM34" s="1726"/>
      <c r="BN34" s="1726"/>
      <c r="BO34" s="1726"/>
      <c r="BP34" s="1726"/>
      <c r="BQ34" s="1726"/>
      <c r="BR34" s="1726"/>
      <c r="BS34" s="1726"/>
      <c r="BT34" s="1726"/>
      <c r="BU34" s="1726"/>
      <c r="BV34" s="1726"/>
      <c r="BW34" s="1726"/>
      <c r="BX34" s="1726"/>
      <c r="BY34" s="1726"/>
      <c r="BZ34" s="1726"/>
      <c r="CA34" s="1726"/>
      <c r="CB34" s="1726"/>
      <c r="CC34" s="1726"/>
      <c r="CD34" s="1726"/>
      <c r="CE34" s="1726"/>
      <c r="CF34" s="1726"/>
      <c r="CG34" s="1726"/>
      <c r="CH34" s="1726"/>
      <c r="CI34" s="1726"/>
      <c r="CJ34" s="1726"/>
      <c r="CK34" s="1726"/>
      <c r="CL34" s="1726"/>
      <c r="CM34" s="1726"/>
      <c r="CN34" s="1726"/>
      <c r="CO34" s="1726"/>
      <c r="CP34" s="1726"/>
      <c r="CQ34" s="1726"/>
      <c r="CR34" s="1726"/>
      <c r="CS34" s="1726"/>
      <c r="CT34" s="1726"/>
      <c r="CU34" s="1726"/>
      <c r="CV34" s="1726"/>
      <c r="CW34" s="1726"/>
      <c r="CX34" s="1726"/>
      <c r="CY34" s="1726"/>
      <c r="CZ34" s="1726"/>
      <c r="DA34" s="1726"/>
      <c r="DB34" s="1726"/>
      <c r="DC34" s="1726"/>
      <c r="DD34" s="1726"/>
      <c r="DE34" s="1726"/>
      <c r="DF34" s="1726"/>
      <c r="DG34" s="1726"/>
      <c r="DH34" s="1726"/>
      <c r="DI34" s="1726"/>
      <c r="DJ34" s="1726"/>
      <c r="DK34" s="1726"/>
      <c r="DL34" s="1726"/>
      <c r="DM34" s="1726"/>
      <c r="DN34" s="1726"/>
      <c r="DO34" s="1726"/>
      <c r="DP34" s="1726"/>
      <c r="DQ34" s="1726"/>
      <c r="DR34" s="1726"/>
      <c r="DS34" s="1726"/>
      <c r="DT34" s="1726"/>
      <c r="DU34" s="1726"/>
      <c r="DV34" s="1726"/>
      <c r="DW34" s="1726"/>
      <c r="DX34" s="1726"/>
      <c r="DY34" s="1726"/>
      <c r="DZ34" s="1726"/>
      <c r="EA34" s="1726"/>
      <c r="EB34" s="1726"/>
      <c r="EC34" s="1726"/>
      <c r="ED34" s="1726"/>
      <c r="EE34" s="1726"/>
      <c r="EF34" s="1726"/>
      <c r="EG34" s="1726"/>
      <c r="EH34" s="1726"/>
      <c r="EI34" s="1726"/>
      <c r="EJ34" s="1726"/>
      <c r="EK34" s="1726"/>
      <c r="EL34" s="1726"/>
      <c r="EM34" s="1726"/>
      <c r="EN34" s="1726"/>
      <c r="EO34" s="1726"/>
      <c r="EP34" s="1726"/>
      <c r="EQ34" s="1726"/>
      <c r="ER34" s="1726"/>
      <c r="ES34" s="1726"/>
      <c r="ET34" s="1726"/>
      <c r="EU34" s="1726"/>
      <c r="EV34" s="1726"/>
      <c r="EW34" s="1726"/>
      <c r="EX34" s="1726"/>
      <c r="EY34" s="1726"/>
      <c r="EZ34" s="1726"/>
      <c r="FA34" s="1726"/>
      <c r="FB34" s="1726"/>
      <c r="FC34" s="1726"/>
      <c r="FD34" s="1726"/>
      <c r="FE34" s="1726"/>
      <c r="FF34" s="1726"/>
      <c r="FG34" s="1726"/>
      <c r="FH34" s="1726"/>
      <c r="FI34" s="1726"/>
      <c r="FJ34" s="1726"/>
      <c r="FK34" s="1726"/>
      <c r="FL34" s="1726"/>
      <c r="FM34" s="1726"/>
      <c r="FN34" s="1726"/>
      <c r="FO34" s="1726"/>
      <c r="FP34" s="1726"/>
      <c r="FQ34" s="1726"/>
      <c r="FR34" s="1726"/>
      <c r="FS34" s="1726"/>
      <c r="FT34" s="1726"/>
      <c r="FU34" s="1726"/>
      <c r="FV34" s="1726"/>
      <c r="FW34" s="1726"/>
      <c r="FX34" s="1726"/>
      <c r="FY34" s="1726"/>
      <c r="FZ34" s="1726"/>
      <c r="GA34" s="1726"/>
      <c r="GB34" s="1726"/>
      <c r="GC34" s="1726"/>
      <c r="GD34" s="1726"/>
      <c r="GE34" s="1726"/>
      <c r="GF34" s="1726"/>
      <c r="GG34" s="1726"/>
      <c r="GH34" s="1726"/>
      <c r="GI34" s="1726"/>
      <c r="GJ34" s="1726"/>
      <c r="GK34" s="1726"/>
      <c r="GL34" s="1726"/>
      <c r="GM34" s="1726"/>
      <c r="GN34" s="1726"/>
      <c r="GO34" s="1726"/>
      <c r="GP34" s="1726"/>
      <c r="GQ34" s="1726"/>
      <c r="GR34" s="1726"/>
      <c r="GS34" s="1726"/>
      <c r="GT34" s="1726"/>
      <c r="GU34" s="1726"/>
      <c r="GV34" s="1726"/>
      <c r="GW34" s="1726"/>
      <c r="GX34" s="1726"/>
      <c r="GY34" s="1726"/>
      <c r="GZ34" s="1726"/>
      <c r="HA34" s="1726"/>
      <c r="HB34" s="1726"/>
      <c r="HC34" s="1726"/>
      <c r="HD34" s="1726"/>
      <c r="HE34" s="1726"/>
      <c r="HF34" s="1726"/>
      <c r="HG34" s="1726"/>
      <c r="HH34" s="1726"/>
      <c r="HI34" s="1726"/>
      <c r="HJ34" s="1726"/>
      <c r="HK34" s="1726"/>
      <c r="HL34" s="1726"/>
      <c r="HM34" s="1726"/>
      <c r="HN34" s="1726"/>
      <c r="HO34" s="1726"/>
      <c r="HP34" s="1726"/>
      <c r="HQ34" s="1726"/>
      <c r="HR34" s="1726"/>
      <c r="HS34" s="1726"/>
      <c r="HT34" s="1726"/>
      <c r="HU34" s="1726"/>
      <c r="HV34" s="1726"/>
      <c r="HW34" s="1726"/>
      <c r="HX34" s="1726"/>
      <c r="HY34" s="1726"/>
      <c r="HZ34" s="1726"/>
      <c r="IA34" s="1726"/>
      <c r="IB34" s="1726"/>
      <c r="IC34" s="1726"/>
      <c r="ID34" s="1726"/>
      <c r="IE34" s="1726"/>
      <c r="IF34" s="1726"/>
      <c r="IG34" s="1726"/>
      <c r="IH34" s="1726"/>
      <c r="II34" s="1726"/>
      <c r="IJ34" s="1726"/>
      <c r="IK34" s="1726"/>
      <c r="IL34" s="1726"/>
      <c r="IM34" s="1726"/>
      <c r="IN34" s="1726"/>
      <c r="IO34" s="1726"/>
      <c r="IP34" s="1726"/>
      <c r="IQ34" s="1726"/>
      <c r="IR34" s="1726"/>
      <c r="IS34" s="1726"/>
      <c r="IT34" s="1726"/>
      <c r="IU34" s="1726"/>
      <c r="IV34" s="1726"/>
    </row>
    <row r="35" spans="1:256" ht="78.75">
      <c r="A35" s="50">
        <v>25</v>
      </c>
      <c r="B35" s="50" t="s">
        <v>40651</v>
      </c>
      <c r="C35" s="147" t="s">
        <v>40743</v>
      </c>
      <c r="D35" s="50" t="s">
        <v>40652</v>
      </c>
      <c r="E35" s="116">
        <v>600000</v>
      </c>
      <c r="F35" s="50" t="s">
        <v>118</v>
      </c>
    </row>
    <row r="36" spans="1:256" ht="126">
      <c r="A36" s="50">
        <v>26</v>
      </c>
      <c r="B36" s="50" t="s">
        <v>40653</v>
      </c>
      <c r="C36" s="147" t="s">
        <v>40744</v>
      </c>
      <c r="D36" s="60" t="s">
        <v>40729</v>
      </c>
      <c r="E36" s="116">
        <v>450000</v>
      </c>
      <c r="F36" s="75" t="s">
        <v>4</v>
      </c>
      <c r="G36" s="1726"/>
      <c r="H36" s="1726"/>
      <c r="I36" s="1726"/>
      <c r="J36" s="1726"/>
      <c r="K36" s="1726"/>
      <c r="L36" s="1726"/>
      <c r="M36" s="1726"/>
      <c r="N36" s="1726"/>
      <c r="O36" s="1726"/>
      <c r="P36" s="1726"/>
      <c r="Q36" s="1726"/>
      <c r="R36" s="1726"/>
      <c r="S36" s="1726"/>
      <c r="T36" s="1726"/>
      <c r="U36" s="1726"/>
      <c r="V36" s="1726"/>
      <c r="W36" s="1726"/>
      <c r="X36" s="1726"/>
      <c r="Y36" s="1726"/>
      <c r="Z36" s="1726"/>
      <c r="AA36" s="1726"/>
      <c r="AB36" s="1726"/>
      <c r="AC36" s="1726"/>
      <c r="AD36" s="1726"/>
      <c r="AE36" s="1726"/>
      <c r="AF36" s="1726"/>
      <c r="AG36" s="1726"/>
      <c r="AH36" s="1726"/>
      <c r="AI36" s="1726"/>
      <c r="AJ36" s="1726"/>
      <c r="AK36" s="1726"/>
      <c r="AL36" s="1726"/>
      <c r="AM36" s="1726"/>
      <c r="AN36" s="1726"/>
      <c r="AO36" s="1726"/>
      <c r="AP36" s="1726"/>
      <c r="AQ36" s="1726"/>
      <c r="AR36" s="1726"/>
      <c r="AS36" s="1726"/>
      <c r="AT36" s="1726"/>
      <c r="AU36" s="1726"/>
      <c r="AV36" s="1726"/>
      <c r="AW36" s="1726"/>
      <c r="AX36" s="1726"/>
      <c r="AY36" s="1726"/>
      <c r="AZ36" s="1726"/>
      <c r="BA36" s="1726"/>
      <c r="BB36" s="1726"/>
      <c r="BC36" s="1726"/>
      <c r="BD36" s="1726"/>
      <c r="BE36" s="1726"/>
      <c r="BF36" s="1726"/>
      <c r="BG36" s="1726"/>
      <c r="BH36" s="1726"/>
      <c r="BI36" s="1726"/>
      <c r="BJ36" s="1726"/>
      <c r="BK36" s="1726"/>
      <c r="BL36" s="1726"/>
      <c r="BM36" s="1726"/>
      <c r="BN36" s="1726"/>
      <c r="BO36" s="1726"/>
      <c r="BP36" s="1726"/>
      <c r="BQ36" s="1726"/>
      <c r="BR36" s="1726"/>
      <c r="BS36" s="1726"/>
      <c r="BT36" s="1726"/>
      <c r="BU36" s="1726"/>
      <c r="BV36" s="1726"/>
      <c r="BW36" s="1726"/>
      <c r="BX36" s="1726"/>
      <c r="BY36" s="1726"/>
      <c r="BZ36" s="1726"/>
      <c r="CA36" s="1726"/>
      <c r="CB36" s="1726"/>
      <c r="CC36" s="1726"/>
      <c r="CD36" s="1726"/>
      <c r="CE36" s="1726"/>
      <c r="CF36" s="1726"/>
      <c r="CG36" s="1726"/>
      <c r="CH36" s="1726"/>
      <c r="CI36" s="1726"/>
      <c r="CJ36" s="1726"/>
      <c r="CK36" s="1726"/>
      <c r="CL36" s="1726"/>
      <c r="CM36" s="1726"/>
      <c r="CN36" s="1726"/>
      <c r="CO36" s="1726"/>
      <c r="CP36" s="1726"/>
      <c r="CQ36" s="1726"/>
      <c r="CR36" s="1726"/>
      <c r="CS36" s="1726"/>
      <c r="CT36" s="1726"/>
      <c r="CU36" s="1726"/>
      <c r="CV36" s="1726"/>
      <c r="CW36" s="1726"/>
      <c r="CX36" s="1726"/>
      <c r="CY36" s="1726"/>
      <c r="CZ36" s="1726"/>
      <c r="DA36" s="1726"/>
      <c r="DB36" s="1726"/>
      <c r="DC36" s="1726"/>
      <c r="DD36" s="1726"/>
      <c r="DE36" s="1726"/>
      <c r="DF36" s="1726"/>
      <c r="DG36" s="1726"/>
      <c r="DH36" s="1726"/>
      <c r="DI36" s="1726"/>
      <c r="DJ36" s="1726"/>
      <c r="DK36" s="1726"/>
      <c r="DL36" s="1726"/>
      <c r="DM36" s="1726"/>
      <c r="DN36" s="1726"/>
      <c r="DO36" s="1726"/>
      <c r="DP36" s="1726"/>
      <c r="DQ36" s="1726"/>
      <c r="DR36" s="1726"/>
      <c r="DS36" s="1726"/>
      <c r="DT36" s="1726"/>
      <c r="DU36" s="1726"/>
      <c r="DV36" s="1726"/>
      <c r="DW36" s="1726"/>
      <c r="DX36" s="1726"/>
      <c r="DY36" s="1726"/>
      <c r="DZ36" s="1726"/>
      <c r="EA36" s="1726"/>
      <c r="EB36" s="1726"/>
      <c r="EC36" s="1726"/>
      <c r="ED36" s="1726"/>
      <c r="EE36" s="1726"/>
      <c r="EF36" s="1726"/>
      <c r="EG36" s="1726"/>
      <c r="EH36" s="1726"/>
      <c r="EI36" s="1726"/>
      <c r="EJ36" s="1726"/>
      <c r="EK36" s="1726"/>
      <c r="EL36" s="1726"/>
      <c r="EM36" s="1726"/>
      <c r="EN36" s="1726"/>
      <c r="EO36" s="1726"/>
      <c r="EP36" s="1726"/>
      <c r="EQ36" s="1726"/>
      <c r="ER36" s="1726"/>
      <c r="ES36" s="1726"/>
      <c r="ET36" s="1726"/>
      <c r="EU36" s="1726"/>
      <c r="EV36" s="1726"/>
      <c r="EW36" s="1726"/>
      <c r="EX36" s="1726"/>
      <c r="EY36" s="1726"/>
      <c r="EZ36" s="1726"/>
      <c r="FA36" s="1726"/>
      <c r="FB36" s="1726"/>
      <c r="FC36" s="1726"/>
      <c r="FD36" s="1726"/>
      <c r="FE36" s="1726"/>
      <c r="FF36" s="1726"/>
      <c r="FG36" s="1726"/>
      <c r="FH36" s="1726"/>
      <c r="FI36" s="1726"/>
      <c r="FJ36" s="1726"/>
      <c r="FK36" s="1726"/>
      <c r="FL36" s="1726"/>
      <c r="FM36" s="1726"/>
      <c r="FN36" s="1726"/>
      <c r="FO36" s="1726"/>
      <c r="FP36" s="1726"/>
      <c r="FQ36" s="1726"/>
      <c r="FR36" s="1726"/>
      <c r="FS36" s="1726"/>
      <c r="FT36" s="1726"/>
      <c r="FU36" s="1726"/>
      <c r="FV36" s="1726"/>
      <c r="FW36" s="1726"/>
      <c r="FX36" s="1726"/>
      <c r="FY36" s="1726"/>
      <c r="FZ36" s="1726"/>
      <c r="GA36" s="1726"/>
      <c r="GB36" s="1726"/>
      <c r="GC36" s="1726"/>
      <c r="GD36" s="1726"/>
      <c r="GE36" s="1726"/>
      <c r="GF36" s="1726"/>
      <c r="GG36" s="1726"/>
      <c r="GH36" s="1726"/>
      <c r="GI36" s="1726"/>
      <c r="GJ36" s="1726"/>
      <c r="GK36" s="1726"/>
      <c r="GL36" s="1726"/>
      <c r="GM36" s="1726"/>
      <c r="GN36" s="1726"/>
      <c r="GO36" s="1726"/>
      <c r="GP36" s="1726"/>
      <c r="GQ36" s="1726"/>
      <c r="GR36" s="1726"/>
      <c r="GS36" s="1726"/>
      <c r="GT36" s="1726"/>
      <c r="GU36" s="1726"/>
      <c r="GV36" s="1726"/>
      <c r="GW36" s="1726"/>
      <c r="GX36" s="1726"/>
      <c r="GY36" s="1726"/>
      <c r="GZ36" s="1726"/>
      <c r="HA36" s="1726"/>
      <c r="HB36" s="1726"/>
      <c r="HC36" s="1726"/>
      <c r="HD36" s="1726"/>
      <c r="HE36" s="1726"/>
      <c r="HF36" s="1726"/>
      <c r="HG36" s="1726"/>
      <c r="HH36" s="1726"/>
      <c r="HI36" s="1726"/>
      <c r="HJ36" s="1726"/>
      <c r="HK36" s="1726"/>
      <c r="HL36" s="1726"/>
      <c r="HM36" s="1726"/>
      <c r="HN36" s="1726"/>
      <c r="HO36" s="1726"/>
      <c r="HP36" s="1726"/>
      <c r="HQ36" s="1726"/>
      <c r="HR36" s="1726"/>
      <c r="HS36" s="1726"/>
      <c r="HT36" s="1726"/>
      <c r="HU36" s="1726"/>
      <c r="HV36" s="1726"/>
      <c r="HW36" s="1726"/>
      <c r="HX36" s="1726"/>
      <c r="HY36" s="1726"/>
      <c r="HZ36" s="1726"/>
      <c r="IA36" s="1726"/>
      <c r="IB36" s="1726"/>
      <c r="IC36" s="1726"/>
      <c r="ID36" s="1726"/>
      <c r="IE36" s="1726"/>
      <c r="IF36" s="1726"/>
      <c r="IG36" s="1726"/>
      <c r="IH36" s="1726"/>
      <c r="II36" s="1726"/>
      <c r="IJ36" s="1726"/>
      <c r="IK36" s="1726"/>
      <c r="IL36" s="1726"/>
      <c r="IM36" s="1726"/>
      <c r="IN36" s="1726"/>
      <c r="IO36" s="1726"/>
      <c r="IP36" s="1726"/>
      <c r="IQ36" s="1726"/>
      <c r="IR36" s="1726"/>
      <c r="IS36" s="1726"/>
      <c r="IT36" s="1726"/>
      <c r="IU36" s="1726"/>
      <c r="IV36" s="1726"/>
    </row>
    <row r="37" spans="1:256" ht="110.25">
      <c r="A37" s="50">
        <v>27</v>
      </c>
      <c r="B37" s="50" t="s">
        <v>40654</v>
      </c>
      <c r="C37" s="147" t="s">
        <v>40745</v>
      </c>
      <c r="D37" s="50" t="s">
        <v>40655</v>
      </c>
      <c r="E37" s="116">
        <v>600000</v>
      </c>
      <c r="F37" s="50" t="s">
        <v>4</v>
      </c>
    </row>
    <row r="38" spans="1:256" ht="78.75">
      <c r="A38" s="50">
        <v>28</v>
      </c>
      <c r="B38" s="50" t="s">
        <v>32082</v>
      </c>
      <c r="C38" s="147" t="s">
        <v>40746</v>
      </c>
      <c r="D38" s="50" t="s">
        <v>40656</v>
      </c>
      <c r="E38" s="116">
        <v>600000</v>
      </c>
      <c r="F38" s="75" t="s">
        <v>4</v>
      </c>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D38" s="1726"/>
      <c r="AE38" s="1726"/>
      <c r="AF38" s="1726"/>
      <c r="AG38" s="1726"/>
      <c r="AH38" s="1726"/>
      <c r="AI38" s="1726"/>
      <c r="AJ38" s="1726"/>
      <c r="AK38" s="1726"/>
      <c r="AL38" s="1726"/>
      <c r="AM38" s="1726"/>
      <c r="AN38" s="1726"/>
      <c r="AO38" s="1726"/>
      <c r="AP38" s="1726"/>
      <c r="AQ38" s="1726"/>
      <c r="AR38" s="1726"/>
      <c r="AS38" s="1726"/>
      <c r="AT38" s="1726"/>
      <c r="AU38" s="1726"/>
      <c r="AV38" s="1726"/>
      <c r="AW38" s="1726"/>
      <c r="AX38" s="1726"/>
      <c r="AY38" s="1726"/>
      <c r="AZ38" s="1726"/>
      <c r="BA38" s="1726"/>
      <c r="BB38" s="1726"/>
      <c r="BC38" s="1726"/>
      <c r="BD38" s="1726"/>
      <c r="BE38" s="1726"/>
      <c r="BF38" s="1726"/>
      <c r="BG38" s="1726"/>
      <c r="BH38" s="1726"/>
      <c r="BI38" s="1726"/>
      <c r="BJ38" s="1726"/>
      <c r="BK38" s="1726"/>
      <c r="BL38" s="1726"/>
      <c r="BM38" s="1726"/>
      <c r="BN38" s="1726"/>
      <c r="BO38" s="1726"/>
      <c r="BP38" s="1726"/>
      <c r="BQ38" s="1726"/>
      <c r="BR38" s="1726"/>
      <c r="BS38" s="1726"/>
      <c r="BT38" s="1726"/>
      <c r="BU38" s="1726"/>
      <c r="BV38" s="1726"/>
      <c r="BW38" s="1726"/>
      <c r="BX38" s="1726"/>
      <c r="BY38" s="1726"/>
      <c r="BZ38" s="1726"/>
      <c r="CA38" s="1726"/>
      <c r="CB38" s="1726"/>
      <c r="CC38" s="1726"/>
      <c r="CD38" s="1726"/>
      <c r="CE38" s="1726"/>
      <c r="CF38" s="1726"/>
      <c r="CG38" s="1726"/>
      <c r="CH38" s="1726"/>
      <c r="CI38" s="1726"/>
      <c r="CJ38" s="1726"/>
      <c r="CK38" s="1726"/>
      <c r="CL38" s="1726"/>
      <c r="CM38" s="1726"/>
      <c r="CN38" s="1726"/>
      <c r="CO38" s="1726"/>
      <c r="CP38" s="1726"/>
      <c r="CQ38" s="1726"/>
      <c r="CR38" s="1726"/>
      <c r="CS38" s="1726"/>
      <c r="CT38" s="1726"/>
      <c r="CU38" s="1726"/>
      <c r="CV38" s="1726"/>
      <c r="CW38" s="1726"/>
      <c r="CX38" s="1726"/>
      <c r="CY38" s="1726"/>
      <c r="CZ38" s="1726"/>
      <c r="DA38" s="1726"/>
      <c r="DB38" s="1726"/>
      <c r="DC38" s="1726"/>
      <c r="DD38" s="1726"/>
      <c r="DE38" s="1726"/>
      <c r="DF38" s="1726"/>
      <c r="DG38" s="1726"/>
      <c r="DH38" s="1726"/>
      <c r="DI38" s="1726"/>
      <c r="DJ38" s="1726"/>
      <c r="DK38" s="1726"/>
      <c r="DL38" s="1726"/>
      <c r="DM38" s="1726"/>
      <c r="DN38" s="1726"/>
      <c r="DO38" s="1726"/>
      <c r="DP38" s="1726"/>
      <c r="DQ38" s="1726"/>
      <c r="DR38" s="1726"/>
      <c r="DS38" s="1726"/>
      <c r="DT38" s="1726"/>
      <c r="DU38" s="1726"/>
      <c r="DV38" s="1726"/>
      <c r="DW38" s="1726"/>
      <c r="DX38" s="1726"/>
      <c r="DY38" s="1726"/>
      <c r="DZ38" s="1726"/>
      <c r="EA38" s="1726"/>
      <c r="EB38" s="1726"/>
      <c r="EC38" s="1726"/>
      <c r="ED38" s="1726"/>
      <c r="EE38" s="1726"/>
      <c r="EF38" s="1726"/>
      <c r="EG38" s="1726"/>
      <c r="EH38" s="1726"/>
      <c r="EI38" s="1726"/>
      <c r="EJ38" s="1726"/>
      <c r="EK38" s="1726"/>
      <c r="EL38" s="1726"/>
      <c r="EM38" s="1726"/>
      <c r="EN38" s="1726"/>
      <c r="EO38" s="1726"/>
      <c r="EP38" s="1726"/>
      <c r="EQ38" s="1726"/>
      <c r="ER38" s="1726"/>
      <c r="ES38" s="1726"/>
      <c r="ET38" s="1726"/>
      <c r="EU38" s="1726"/>
      <c r="EV38" s="1726"/>
      <c r="EW38" s="1726"/>
      <c r="EX38" s="1726"/>
      <c r="EY38" s="1726"/>
      <c r="EZ38" s="1726"/>
      <c r="FA38" s="1726"/>
      <c r="FB38" s="1726"/>
      <c r="FC38" s="1726"/>
      <c r="FD38" s="1726"/>
      <c r="FE38" s="1726"/>
      <c r="FF38" s="1726"/>
      <c r="FG38" s="1726"/>
      <c r="FH38" s="1726"/>
      <c r="FI38" s="1726"/>
      <c r="FJ38" s="1726"/>
      <c r="FK38" s="1726"/>
      <c r="FL38" s="1726"/>
      <c r="FM38" s="1726"/>
      <c r="FN38" s="1726"/>
      <c r="FO38" s="1726"/>
      <c r="FP38" s="1726"/>
      <c r="FQ38" s="1726"/>
      <c r="FR38" s="1726"/>
      <c r="FS38" s="1726"/>
      <c r="FT38" s="1726"/>
      <c r="FU38" s="1726"/>
      <c r="FV38" s="1726"/>
      <c r="FW38" s="1726"/>
      <c r="FX38" s="1726"/>
      <c r="FY38" s="1726"/>
      <c r="FZ38" s="1726"/>
      <c r="GA38" s="1726"/>
      <c r="GB38" s="1726"/>
      <c r="GC38" s="1726"/>
      <c r="GD38" s="1726"/>
      <c r="GE38" s="1726"/>
      <c r="GF38" s="1726"/>
      <c r="GG38" s="1726"/>
      <c r="GH38" s="1726"/>
      <c r="GI38" s="1726"/>
      <c r="GJ38" s="1726"/>
      <c r="GK38" s="1726"/>
      <c r="GL38" s="1726"/>
      <c r="GM38" s="1726"/>
      <c r="GN38" s="1726"/>
      <c r="GO38" s="1726"/>
      <c r="GP38" s="1726"/>
      <c r="GQ38" s="1726"/>
      <c r="GR38" s="1726"/>
      <c r="GS38" s="1726"/>
      <c r="GT38" s="1726"/>
      <c r="GU38" s="1726"/>
      <c r="GV38" s="1726"/>
      <c r="GW38" s="1726"/>
      <c r="GX38" s="1726"/>
      <c r="GY38" s="1726"/>
      <c r="GZ38" s="1726"/>
      <c r="HA38" s="1726"/>
      <c r="HB38" s="1726"/>
      <c r="HC38" s="1726"/>
      <c r="HD38" s="1726"/>
      <c r="HE38" s="1726"/>
      <c r="HF38" s="1726"/>
      <c r="HG38" s="1726"/>
      <c r="HH38" s="1726"/>
      <c r="HI38" s="1726"/>
      <c r="HJ38" s="1726"/>
      <c r="HK38" s="1726"/>
      <c r="HL38" s="1726"/>
      <c r="HM38" s="1726"/>
      <c r="HN38" s="1726"/>
      <c r="HO38" s="1726"/>
      <c r="HP38" s="1726"/>
      <c r="HQ38" s="1726"/>
      <c r="HR38" s="1726"/>
      <c r="HS38" s="1726"/>
      <c r="HT38" s="1726"/>
      <c r="HU38" s="1726"/>
      <c r="HV38" s="1726"/>
      <c r="HW38" s="1726"/>
      <c r="HX38" s="1726"/>
      <c r="HY38" s="1726"/>
      <c r="HZ38" s="1726"/>
      <c r="IA38" s="1726"/>
      <c r="IB38" s="1726"/>
      <c r="IC38" s="1726"/>
      <c r="ID38" s="1726"/>
      <c r="IE38" s="1726"/>
      <c r="IF38" s="1726"/>
      <c r="IG38" s="1726"/>
      <c r="IH38" s="1726"/>
      <c r="II38" s="1726"/>
      <c r="IJ38" s="1726"/>
      <c r="IK38" s="1726"/>
      <c r="IL38" s="1726"/>
      <c r="IM38" s="1726"/>
      <c r="IN38" s="1726"/>
      <c r="IO38" s="1726"/>
      <c r="IP38" s="1726"/>
      <c r="IQ38" s="1726"/>
      <c r="IR38" s="1726"/>
      <c r="IS38" s="1726"/>
      <c r="IT38" s="1726"/>
      <c r="IU38" s="1726"/>
      <c r="IV38" s="1726"/>
    </row>
    <row r="39" spans="1:256" ht="94.5">
      <c r="A39" s="50">
        <v>29</v>
      </c>
      <c r="B39" s="50" t="s">
        <v>40620</v>
      </c>
      <c r="C39" s="147" t="s">
        <v>40747</v>
      </c>
      <c r="D39" s="50" t="s">
        <v>40638</v>
      </c>
      <c r="E39" s="116">
        <v>350000</v>
      </c>
      <c r="F39" s="75" t="s">
        <v>118</v>
      </c>
      <c r="G39" s="1726"/>
      <c r="H39" s="1726"/>
      <c r="I39" s="1726"/>
      <c r="J39" s="1726"/>
      <c r="K39" s="1726"/>
      <c r="L39" s="1726"/>
      <c r="M39" s="1726"/>
      <c r="N39" s="1726"/>
      <c r="O39" s="1726"/>
      <c r="P39" s="1726"/>
      <c r="Q39" s="1726"/>
      <c r="R39" s="1726"/>
      <c r="S39" s="1726"/>
      <c r="T39" s="1726"/>
      <c r="U39" s="1726"/>
      <c r="V39" s="1726"/>
      <c r="W39" s="1726"/>
      <c r="X39" s="1726"/>
      <c r="Y39" s="1726"/>
      <c r="Z39" s="1726"/>
      <c r="AA39" s="1726"/>
      <c r="AB39" s="1726"/>
      <c r="AC39" s="1726"/>
      <c r="AD39" s="1726"/>
      <c r="AE39" s="1726"/>
      <c r="AF39" s="1726"/>
      <c r="AG39" s="1726"/>
      <c r="AH39" s="1726"/>
      <c r="AI39" s="1726"/>
      <c r="AJ39" s="1726"/>
      <c r="AK39" s="1726"/>
      <c r="AL39" s="1726"/>
      <c r="AM39" s="1726"/>
      <c r="AN39" s="1726"/>
      <c r="AO39" s="1726"/>
      <c r="AP39" s="1726"/>
      <c r="AQ39" s="1726"/>
      <c r="AR39" s="1726"/>
      <c r="AS39" s="1726"/>
      <c r="AT39" s="1726"/>
      <c r="AU39" s="1726"/>
      <c r="AV39" s="1726"/>
      <c r="AW39" s="1726"/>
      <c r="AX39" s="1726"/>
      <c r="AY39" s="1726"/>
      <c r="AZ39" s="1726"/>
      <c r="BA39" s="1726"/>
      <c r="BB39" s="1726"/>
      <c r="BC39" s="1726"/>
      <c r="BD39" s="1726"/>
      <c r="BE39" s="1726"/>
      <c r="BF39" s="1726"/>
      <c r="BG39" s="1726"/>
      <c r="BH39" s="1726"/>
      <c r="BI39" s="1726"/>
      <c r="BJ39" s="1726"/>
      <c r="BK39" s="1726"/>
      <c r="BL39" s="1726"/>
      <c r="BM39" s="1726"/>
      <c r="BN39" s="1726"/>
      <c r="BO39" s="1726"/>
      <c r="BP39" s="1726"/>
      <c r="BQ39" s="1726"/>
      <c r="BR39" s="1726"/>
      <c r="BS39" s="1726"/>
      <c r="BT39" s="1726"/>
      <c r="BU39" s="1726"/>
      <c r="BV39" s="1726"/>
      <c r="BW39" s="1726"/>
      <c r="BX39" s="1726"/>
      <c r="BY39" s="1726"/>
      <c r="BZ39" s="1726"/>
      <c r="CA39" s="1726"/>
      <c r="CB39" s="1726"/>
      <c r="CC39" s="1726"/>
      <c r="CD39" s="1726"/>
      <c r="CE39" s="1726"/>
      <c r="CF39" s="1726"/>
      <c r="CG39" s="1726"/>
      <c r="CH39" s="1726"/>
      <c r="CI39" s="1726"/>
      <c r="CJ39" s="1726"/>
      <c r="CK39" s="1726"/>
      <c r="CL39" s="1726"/>
      <c r="CM39" s="1726"/>
      <c r="CN39" s="1726"/>
      <c r="CO39" s="1726"/>
      <c r="CP39" s="1726"/>
      <c r="CQ39" s="1726"/>
      <c r="CR39" s="1726"/>
      <c r="CS39" s="1726"/>
      <c r="CT39" s="1726"/>
      <c r="CU39" s="1726"/>
      <c r="CV39" s="1726"/>
      <c r="CW39" s="1726"/>
      <c r="CX39" s="1726"/>
      <c r="CY39" s="1726"/>
      <c r="CZ39" s="1726"/>
      <c r="DA39" s="1726"/>
      <c r="DB39" s="1726"/>
      <c r="DC39" s="1726"/>
      <c r="DD39" s="1726"/>
      <c r="DE39" s="1726"/>
      <c r="DF39" s="1726"/>
      <c r="DG39" s="1726"/>
      <c r="DH39" s="1726"/>
      <c r="DI39" s="1726"/>
      <c r="DJ39" s="1726"/>
      <c r="DK39" s="1726"/>
      <c r="DL39" s="1726"/>
      <c r="DM39" s="1726"/>
      <c r="DN39" s="1726"/>
      <c r="DO39" s="1726"/>
      <c r="DP39" s="1726"/>
      <c r="DQ39" s="1726"/>
      <c r="DR39" s="1726"/>
      <c r="DS39" s="1726"/>
      <c r="DT39" s="1726"/>
      <c r="DU39" s="1726"/>
      <c r="DV39" s="1726"/>
      <c r="DW39" s="1726"/>
      <c r="DX39" s="1726"/>
      <c r="DY39" s="1726"/>
      <c r="DZ39" s="1726"/>
      <c r="EA39" s="1726"/>
      <c r="EB39" s="1726"/>
      <c r="EC39" s="1726"/>
      <c r="ED39" s="1726"/>
      <c r="EE39" s="1726"/>
      <c r="EF39" s="1726"/>
      <c r="EG39" s="1726"/>
      <c r="EH39" s="1726"/>
      <c r="EI39" s="1726"/>
      <c r="EJ39" s="1726"/>
      <c r="EK39" s="1726"/>
      <c r="EL39" s="1726"/>
      <c r="EM39" s="1726"/>
      <c r="EN39" s="1726"/>
      <c r="EO39" s="1726"/>
      <c r="EP39" s="1726"/>
      <c r="EQ39" s="1726"/>
      <c r="ER39" s="1726"/>
      <c r="ES39" s="1726"/>
      <c r="ET39" s="1726"/>
      <c r="EU39" s="1726"/>
      <c r="EV39" s="1726"/>
      <c r="EW39" s="1726"/>
      <c r="EX39" s="1726"/>
      <c r="EY39" s="1726"/>
      <c r="EZ39" s="1726"/>
      <c r="FA39" s="1726"/>
      <c r="FB39" s="1726"/>
      <c r="FC39" s="1726"/>
      <c r="FD39" s="1726"/>
      <c r="FE39" s="1726"/>
      <c r="FF39" s="1726"/>
      <c r="FG39" s="1726"/>
      <c r="FH39" s="1726"/>
      <c r="FI39" s="1726"/>
      <c r="FJ39" s="1726"/>
      <c r="FK39" s="1726"/>
      <c r="FL39" s="1726"/>
      <c r="FM39" s="1726"/>
      <c r="FN39" s="1726"/>
      <c r="FO39" s="1726"/>
      <c r="FP39" s="1726"/>
      <c r="FQ39" s="1726"/>
      <c r="FR39" s="1726"/>
      <c r="FS39" s="1726"/>
      <c r="FT39" s="1726"/>
      <c r="FU39" s="1726"/>
      <c r="FV39" s="1726"/>
      <c r="FW39" s="1726"/>
      <c r="FX39" s="1726"/>
      <c r="FY39" s="1726"/>
      <c r="FZ39" s="1726"/>
      <c r="GA39" s="1726"/>
      <c r="GB39" s="1726"/>
      <c r="GC39" s="1726"/>
      <c r="GD39" s="1726"/>
      <c r="GE39" s="1726"/>
      <c r="GF39" s="1726"/>
      <c r="GG39" s="1726"/>
      <c r="GH39" s="1726"/>
      <c r="GI39" s="1726"/>
      <c r="GJ39" s="1726"/>
      <c r="GK39" s="1726"/>
      <c r="GL39" s="1726"/>
      <c r="GM39" s="1726"/>
      <c r="GN39" s="1726"/>
      <c r="GO39" s="1726"/>
      <c r="GP39" s="1726"/>
      <c r="GQ39" s="1726"/>
      <c r="GR39" s="1726"/>
      <c r="GS39" s="1726"/>
      <c r="GT39" s="1726"/>
      <c r="GU39" s="1726"/>
      <c r="GV39" s="1726"/>
      <c r="GW39" s="1726"/>
      <c r="GX39" s="1726"/>
      <c r="GY39" s="1726"/>
      <c r="GZ39" s="1726"/>
      <c r="HA39" s="1726"/>
      <c r="HB39" s="1726"/>
      <c r="HC39" s="1726"/>
      <c r="HD39" s="1726"/>
      <c r="HE39" s="1726"/>
      <c r="HF39" s="1726"/>
      <c r="HG39" s="1726"/>
      <c r="HH39" s="1726"/>
      <c r="HI39" s="1726"/>
      <c r="HJ39" s="1726"/>
      <c r="HK39" s="1726"/>
      <c r="HL39" s="1726"/>
      <c r="HM39" s="1726"/>
      <c r="HN39" s="1726"/>
      <c r="HO39" s="1726"/>
      <c r="HP39" s="1726"/>
      <c r="HQ39" s="1726"/>
      <c r="HR39" s="1726"/>
      <c r="HS39" s="1726"/>
      <c r="HT39" s="1726"/>
      <c r="HU39" s="1726"/>
      <c r="HV39" s="1726"/>
      <c r="HW39" s="1726"/>
      <c r="HX39" s="1726"/>
      <c r="HY39" s="1726"/>
      <c r="HZ39" s="1726"/>
      <c r="IA39" s="1726"/>
      <c r="IB39" s="1726"/>
      <c r="IC39" s="1726"/>
      <c r="ID39" s="1726"/>
      <c r="IE39" s="1726"/>
      <c r="IF39" s="1726"/>
      <c r="IG39" s="1726"/>
      <c r="IH39" s="1726"/>
      <c r="II39" s="1726"/>
      <c r="IJ39" s="1726"/>
      <c r="IK39" s="1726"/>
      <c r="IL39" s="1726"/>
      <c r="IM39" s="1726"/>
      <c r="IN39" s="1726"/>
      <c r="IO39" s="1726"/>
      <c r="IP39" s="1726"/>
      <c r="IQ39" s="1726"/>
      <c r="IR39" s="1726"/>
      <c r="IS39" s="1726"/>
      <c r="IT39" s="1726"/>
      <c r="IU39" s="1726"/>
      <c r="IV39" s="1726"/>
    </row>
    <row r="40" spans="1:256" ht="31.5">
      <c r="A40" s="50">
        <v>30</v>
      </c>
      <c r="B40" s="50" t="s">
        <v>40657</v>
      </c>
      <c r="C40" s="147" t="s">
        <v>40748</v>
      </c>
      <c r="D40" s="50" t="s">
        <v>40658</v>
      </c>
      <c r="E40" s="116">
        <v>350000</v>
      </c>
      <c r="F40" s="75" t="s">
        <v>4</v>
      </c>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c r="AF40" s="1726"/>
      <c r="AG40" s="1726"/>
      <c r="AH40" s="1726"/>
      <c r="AI40" s="1726"/>
      <c r="AJ40" s="1726"/>
      <c r="AK40" s="1726"/>
      <c r="AL40" s="1726"/>
      <c r="AM40" s="1726"/>
      <c r="AN40" s="1726"/>
      <c r="AO40" s="1726"/>
      <c r="AP40" s="1726"/>
      <c r="AQ40" s="1726"/>
      <c r="AR40" s="1726"/>
      <c r="AS40" s="1726"/>
      <c r="AT40" s="1726"/>
      <c r="AU40" s="1726"/>
      <c r="AV40" s="1726"/>
      <c r="AW40" s="1726"/>
      <c r="AX40" s="1726"/>
      <c r="AY40" s="1726"/>
      <c r="AZ40" s="1726"/>
      <c r="BA40" s="1726"/>
      <c r="BB40" s="1726"/>
      <c r="BC40" s="1726"/>
      <c r="BD40" s="1726"/>
      <c r="BE40" s="1726"/>
      <c r="BF40" s="1726"/>
      <c r="BG40" s="1726"/>
      <c r="BH40" s="1726"/>
      <c r="BI40" s="1726"/>
      <c r="BJ40" s="1726"/>
      <c r="BK40" s="1726"/>
      <c r="BL40" s="1726"/>
      <c r="BM40" s="1726"/>
      <c r="BN40" s="1726"/>
      <c r="BO40" s="1726"/>
      <c r="BP40" s="1726"/>
      <c r="BQ40" s="1726"/>
      <c r="BR40" s="1726"/>
      <c r="BS40" s="1726"/>
      <c r="BT40" s="1726"/>
      <c r="BU40" s="1726"/>
      <c r="BV40" s="1726"/>
      <c r="BW40" s="1726"/>
      <c r="BX40" s="1726"/>
      <c r="BY40" s="1726"/>
      <c r="BZ40" s="1726"/>
      <c r="CA40" s="1726"/>
      <c r="CB40" s="1726"/>
      <c r="CC40" s="1726"/>
      <c r="CD40" s="1726"/>
      <c r="CE40" s="1726"/>
      <c r="CF40" s="1726"/>
      <c r="CG40" s="1726"/>
      <c r="CH40" s="1726"/>
      <c r="CI40" s="1726"/>
      <c r="CJ40" s="1726"/>
      <c r="CK40" s="1726"/>
      <c r="CL40" s="1726"/>
      <c r="CM40" s="1726"/>
      <c r="CN40" s="1726"/>
      <c r="CO40" s="1726"/>
      <c r="CP40" s="1726"/>
      <c r="CQ40" s="1726"/>
      <c r="CR40" s="1726"/>
      <c r="CS40" s="1726"/>
      <c r="CT40" s="1726"/>
      <c r="CU40" s="1726"/>
      <c r="CV40" s="1726"/>
      <c r="CW40" s="1726"/>
      <c r="CX40" s="1726"/>
      <c r="CY40" s="1726"/>
      <c r="CZ40" s="1726"/>
      <c r="DA40" s="1726"/>
      <c r="DB40" s="1726"/>
      <c r="DC40" s="1726"/>
      <c r="DD40" s="1726"/>
      <c r="DE40" s="1726"/>
      <c r="DF40" s="1726"/>
      <c r="DG40" s="1726"/>
      <c r="DH40" s="1726"/>
      <c r="DI40" s="1726"/>
      <c r="DJ40" s="1726"/>
      <c r="DK40" s="1726"/>
      <c r="DL40" s="1726"/>
      <c r="DM40" s="1726"/>
      <c r="DN40" s="1726"/>
      <c r="DO40" s="1726"/>
      <c r="DP40" s="1726"/>
      <c r="DQ40" s="1726"/>
      <c r="DR40" s="1726"/>
      <c r="DS40" s="1726"/>
      <c r="DT40" s="1726"/>
      <c r="DU40" s="1726"/>
      <c r="DV40" s="1726"/>
      <c r="DW40" s="1726"/>
      <c r="DX40" s="1726"/>
      <c r="DY40" s="1726"/>
      <c r="DZ40" s="1726"/>
      <c r="EA40" s="1726"/>
      <c r="EB40" s="1726"/>
      <c r="EC40" s="1726"/>
      <c r="ED40" s="1726"/>
      <c r="EE40" s="1726"/>
      <c r="EF40" s="1726"/>
      <c r="EG40" s="1726"/>
      <c r="EH40" s="1726"/>
      <c r="EI40" s="1726"/>
      <c r="EJ40" s="1726"/>
      <c r="EK40" s="1726"/>
      <c r="EL40" s="1726"/>
      <c r="EM40" s="1726"/>
      <c r="EN40" s="1726"/>
      <c r="EO40" s="1726"/>
      <c r="EP40" s="1726"/>
      <c r="EQ40" s="1726"/>
      <c r="ER40" s="1726"/>
      <c r="ES40" s="1726"/>
      <c r="ET40" s="1726"/>
      <c r="EU40" s="1726"/>
      <c r="EV40" s="1726"/>
      <c r="EW40" s="1726"/>
      <c r="EX40" s="1726"/>
      <c r="EY40" s="1726"/>
      <c r="EZ40" s="1726"/>
      <c r="FA40" s="1726"/>
      <c r="FB40" s="1726"/>
      <c r="FC40" s="1726"/>
      <c r="FD40" s="1726"/>
      <c r="FE40" s="1726"/>
      <c r="FF40" s="1726"/>
      <c r="FG40" s="1726"/>
      <c r="FH40" s="1726"/>
      <c r="FI40" s="1726"/>
      <c r="FJ40" s="1726"/>
      <c r="FK40" s="1726"/>
      <c r="FL40" s="1726"/>
      <c r="FM40" s="1726"/>
      <c r="FN40" s="1726"/>
      <c r="FO40" s="1726"/>
      <c r="FP40" s="1726"/>
      <c r="FQ40" s="1726"/>
      <c r="FR40" s="1726"/>
      <c r="FS40" s="1726"/>
      <c r="FT40" s="1726"/>
      <c r="FU40" s="1726"/>
      <c r="FV40" s="1726"/>
      <c r="FW40" s="1726"/>
      <c r="FX40" s="1726"/>
      <c r="FY40" s="1726"/>
      <c r="FZ40" s="1726"/>
      <c r="GA40" s="1726"/>
      <c r="GB40" s="1726"/>
      <c r="GC40" s="1726"/>
      <c r="GD40" s="1726"/>
      <c r="GE40" s="1726"/>
      <c r="GF40" s="1726"/>
      <c r="GG40" s="1726"/>
      <c r="GH40" s="1726"/>
      <c r="GI40" s="1726"/>
      <c r="GJ40" s="1726"/>
      <c r="GK40" s="1726"/>
      <c r="GL40" s="1726"/>
      <c r="GM40" s="1726"/>
      <c r="GN40" s="1726"/>
      <c r="GO40" s="1726"/>
      <c r="GP40" s="1726"/>
      <c r="GQ40" s="1726"/>
      <c r="GR40" s="1726"/>
      <c r="GS40" s="1726"/>
      <c r="GT40" s="1726"/>
      <c r="GU40" s="1726"/>
      <c r="GV40" s="1726"/>
      <c r="GW40" s="1726"/>
      <c r="GX40" s="1726"/>
      <c r="GY40" s="1726"/>
      <c r="GZ40" s="1726"/>
      <c r="HA40" s="1726"/>
      <c r="HB40" s="1726"/>
      <c r="HC40" s="1726"/>
      <c r="HD40" s="1726"/>
      <c r="HE40" s="1726"/>
      <c r="HF40" s="1726"/>
      <c r="HG40" s="1726"/>
      <c r="HH40" s="1726"/>
      <c r="HI40" s="1726"/>
      <c r="HJ40" s="1726"/>
      <c r="HK40" s="1726"/>
      <c r="HL40" s="1726"/>
      <c r="HM40" s="1726"/>
      <c r="HN40" s="1726"/>
      <c r="HO40" s="1726"/>
      <c r="HP40" s="1726"/>
      <c r="HQ40" s="1726"/>
      <c r="HR40" s="1726"/>
      <c r="HS40" s="1726"/>
      <c r="HT40" s="1726"/>
      <c r="HU40" s="1726"/>
      <c r="HV40" s="1726"/>
      <c r="HW40" s="1726"/>
      <c r="HX40" s="1726"/>
      <c r="HY40" s="1726"/>
      <c r="HZ40" s="1726"/>
      <c r="IA40" s="1726"/>
      <c r="IB40" s="1726"/>
      <c r="IC40" s="1726"/>
      <c r="ID40" s="1726"/>
      <c r="IE40" s="1726"/>
      <c r="IF40" s="1726"/>
      <c r="IG40" s="1726"/>
      <c r="IH40" s="1726"/>
      <c r="II40" s="1726"/>
      <c r="IJ40" s="1726"/>
      <c r="IK40" s="1726"/>
      <c r="IL40" s="1726"/>
      <c r="IM40" s="1726"/>
      <c r="IN40" s="1726"/>
      <c r="IO40" s="1726"/>
      <c r="IP40" s="1726"/>
      <c r="IQ40" s="1726"/>
      <c r="IR40" s="1726"/>
      <c r="IS40" s="1726"/>
      <c r="IT40" s="1726"/>
      <c r="IU40" s="1726"/>
      <c r="IV40" s="1726"/>
    </row>
    <row r="41" spans="1:256" ht="63">
      <c r="A41" s="50">
        <v>31</v>
      </c>
      <c r="B41" s="50" t="s">
        <v>40659</v>
      </c>
      <c r="C41" s="147" t="s">
        <v>40749</v>
      </c>
      <c r="D41" s="50" t="s">
        <v>40660</v>
      </c>
      <c r="E41" s="116">
        <v>300000</v>
      </c>
      <c r="F41" s="75" t="s">
        <v>118</v>
      </c>
      <c r="G41" s="1726"/>
      <c r="H41" s="1726"/>
      <c r="I41" s="1726"/>
      <c r="J41" s="1726"/>
      <c r="K41" s="1726"/>
      <c r="L41" s="1726"/>
      <c r="M41" s="1726"/>
      <c r="N41" s="1726"/>
      <c r="O41" s="1726"/>
      <c r="P41" s="1726"/>
      <c r="Q41" s="1726"/>
      <c r="R41" s="1726"/>
      <c r="S41" s="1726"/>
      <c r="T41" s="1726"/>
      <c r="U41" s="1726"/>
      <c r="V41" s="1726"/>
      <c r="W41" s="1726"/>
      <c r="X41" s="1726"/>
      <c r="Y41" s="1726"/>
      <c r="Z41" s="1726"/>
      <c r="AA41" s="1726"/>
      <c r="AB41" s="1726"/>
      <c r="AC41" s="1726"/>
      <c r="AD41" s="1726"/>
      <c r="AE41" s="1726"/>
      <c r="AF41" s="1726"/>
      <c r="AG41" s="1726"/>
      <c r="AH41" s="1726"/>
      <c r="AI41" s="1726"/>
      <c r="AJ41" s="1726"/>
      <c r="AK41" s="1726"/>
      <c r="AL41" s="1726"/>
      <c r="AM41" s="1726"/>
      <c r="AN41" s="1726"/>
      <c r="AO41" s="1726"/>
      <c r="AP41" s="1726"/>
      <c r="AQ41" s="1726"/>
      <c r="AR41" s="1726"/>
      <c r="AS41" s="1726"/>
      <c r="AT41" s="1726"/>
      <c r="AU41" s="1726"/>
      <c r="AV41" s="1726"/>
      <c r="AW41" s="1726"/>
      <c r="AX41" s="1726"/>
      <c r="AY41" s="1726"/>
      <c r="AZ41" s="1726"/>
      <c r="BA41" s="1726"/>
      <c r="BB41" s="1726"/>
      <c r="BC41" s="1726"/>
      <c r="BD41" s="1726"/>
      <c r="BE41" s="1726"/>
      <c r="BF41" s="1726"/>
      <c r="BG41" s="1726"/>
      <c r="BH41" s="1726"/>
      <c r="BI41" s="1726"/>
      <c r="BJ41" s="1726"/>
      <c r="BK41" s="1726"/>
      <c r="BL41" s="1726"/>
      <c r="BM41" s="1726"/>
      <c r="BN41" s="1726"/>
      <c r="BO41" s="1726"/>
      <c r="BP41" s="1726"/>
      <c r="BQ41" s="1726"/>
      <c r="BR41" s="1726"/>
      <c r="BS41" s="1726"/>
      <c r="BT41" s="1726"/>
      <c r="BU41" s="1726"/>
      <c r="BV41" s="1726"/>
      <c r="BW41" s="1726"/>
      <c r="BX41" s="1726"/>
      <c r="BY41" s="1726"/>
      <c r="BZ41" s="1726"/>
      <c r="CA41" s="1726"/>
      <c r="CB41" s="1726"/>
      <c r="CC41" s="1726"/>
      <c r="CD41" s="1726"/>
      <c r="CE41" s="1726"/>
      <c r="CF41" s="1726"/>
      <c r="CG41" s="1726"/>
      <c r="CH41" s="1726"/>
      <c r="CI41" s="1726"/>
      <c r="CJ41" s="1726"/>
      <c r="CK41" s="1726"/>
      <c r="CL41" s="1726"/>
      <c r="CM41" s="1726"/>
      <c r="CN41" s="1726"/>
      <c r="CO41" s="1726"/>
      <c r="CP41" s="1726"/>
      <c r="CQ41" s="1726"/>
      <c r="CR41" s="1726"/>
      <c r="CS41" s="1726"/>
      <c r="CT41" s="1726"/>
      <c r="CU41" s="1726"/>
      <c r="CV41" s="1726"/>
      <c r="CW41" s="1726"/>
      <c r="CX41" s="1726"/>
      <c r="CY41" s="1726"/>
      <c r="CZ41" s="1726"/>
      <c r="DA41" s="1726"/>
      <c r="DB41" s="1726"/>
      <c r="DC41" s="1726"/>
      <c r="DD41" s="1726"/>
      <c r="DE41" s="1726"/>
      <c r="DF41" s="1726"/>
      <c r="DG41" s="1726"/>
      <c r="DH41" s="1726"/>
      <c r="DI41" s="1726"/>
      <c r="DJ41" s="1726"/>
      <c r="DK41" s="1726"/>
      <c r="DL41" s="1726"/>
      <c r="DM41" s="1726"/>
      <c r="DN41" s="1726"/>
      <c r="DO41" s="1726"/>
      <c r="DP41" s="1726"/>
      <c r="DQ41" s="1726"/>
      <c r="DR41" s="1726"/>
      <c r="DS41" s="1726"/>
      <c r="DT41" s="1726"/>
      <c r="DU41" s="1726"/>
      <c r="DV41" s="1726"/>
      <c r="DW41" s="1726"/>
      <c r="DX41" s="1726"/>
      <c r="DY41" s="1726"/>
      <c r="DZ41" s="1726"/>
      <c r="EA41" s="1726"/>
      <c r="EB41" s="1726"/>
      <c r="EC41" s="1726"/>
      <c r="ED41" s="1726"/>
      <c r="EE41" s="1726"/>
      <c r="EF41" s="1726"/>
      <c r="EG41" s="1726"/>
      <c r="EH41" s="1726"/>
      <c r="EI41" s="1726"/>
      <c r="EJ41" s="1726"/>
      <c r="EK41" s="1726"/>
      <c r="EL41" s="1726"/>
      <c r="EM41" s="1726"/>
      <c r="EN41" s="1726"/>
      <c r="EO41" s="1726"/>
      <c r="EP41" s="1726"/>
      <c r="EQ41" s="1726"/>
      <c r="ER41" s="1726"/>
      <c r="ES41" s="1726"/>
      <c r="ET41" s="1726"/>
      <c r="EU41" s="1726"/>
      <c r="EV41" s="1726"/>
      <c r="EW41" s="1726"/>
      <c r="EX41" s="1726"/>
      <c r="EY41" s="1726"/>
      <c r="EZ41" s="1726"/>
      <c r="FA41" s="1726"/>
      <c r="FB41" s="1726"/>
      <c r="FC41" s="1726"/>
      <c r="FD41" s="1726"/>
      <c r="FE41" s="1726"/>
      <c r="FF41" s="1726"/>
      <c r="FG41" s="1726"/>
      <c r="FH41" s="1726"/>
      <c r="FI41" s="1726"/>
      <c r="FJ41" s="1726"/>
      <c r="FK41" s="1726"/>
      <c r="FL41" s="1726"/>
      <c r="FM41" s="1726"/>
      <c r="FN41" s="1726"/>
      <c r="FO41" s="1726"/>
      <c r="FP41" s="1726"/>
      <c r="FQ41" s="1726"/>
      <c r="FR41" s="1726"/>
      <c r="FS41" s="1726"/>
      <c r="FT41" s="1726"/>
      <c r="FU41" s="1726"/>
      <c r="FV41" s="1726"/>
      <c r="FW41" s="1726"/>
      <c r="FX41" s="1726"/>
      <c r="FY41" s="1726"/>
      <c r="FZ41" s="1726"/>
      <c r="GA41" s="1726"/>
      <c r="GB41" s="1726"/>
      <c r="GC41" s="1726"/>
      <c r="GD41" s="1726"/>
      <c r="GE41" s="1726"/>
      <c r="GF41" s="1726"/>
      <c r="GG41" s="1726"/>
      <c r="GH41" s="1726"/>
      <c r="GI41" s="1726"/>
      <c r="GJ41" s="1726"/>
      <c r="GK41" s="1726"/>
      <c r="GL41" s="1726"/>
      <c r="GM41" s="1726"/>
      <c r="GN41" s="1726"/>
      <c r="GO41" s="1726"/>
      <c r="GP41" s="1726"/>
      <c r="GQ41" s="1726"/>
      <c r="GR41" s="1726"/>
      <c r="GS41" s="1726"/>
      <c r="GT41" s="1726"/>
      <c r="GU41" s="1726"/>
      <c r="GV41" s="1726"/>
      <c r="GW41" s="1726"/>
      <c r="GX41" s="1726"/>
      <c r="GY41" s="1726"/>
      <c r="GZ41" s="1726"/>
      <c r="HA41" s="1726"/>
      <c r="HB41" s="1726"/>
      <c r="HC41" s="1726"/>
      <c r="HD41" s="1726"/>
      <c r="HE41" s="1726"/>
      <c r="HF41" s="1726"/>
      <c r="HG41" s="1726"/>
      <c r="HH41" s="1726"/>
      <c r="HI41" s="1726"/>
      <c r="HJ41" s="1726"/>
      <c r="HK41" s="1726"/>
      <c r="HL41" s="1726"/>
      <c r="HM41" s="1726"/>
      <c r="HN41" s="1726"/>
      <c r="HO41" s="1726"/>
      <c r="HP41" s="1726"/>
      <c r="HQ41" s="1726"/>
      <c r="HR41" s="1726"/>
      <c r="HS41" s="1726"/>
      <c r="HT41" s="1726"/>
      <c r="HU41" s="1726"/>
      <c r="HV41" s="1726"/>
      <c r="HW41" s="1726"/>
      <c r="HX41" s="1726"/>
      <c r="HY41" s="1726"/>
      <c r="HZ41" s="1726"/>
      <c r="IA41" s="1726"/>
      <c r="IB41" s="1726"/>
      <c r="IC41" s="1726"/>
      <c r="ID41" s="1726"/>
      <c r="IE41" s="1726"/>
      <c r="IF41" s="1726"/>
      <c r="IG41" s="1726"/>
      <c r="IH41" s="1726"/>
      <c r="II41" s="1726"/>
      <c r="IJ41" s="1726"/>
      <c r="IK41" s="1726"/>
      <c r="IL41" s="1726"/>
      <c r="IM41" s="1726"/>
      <c r="IN41" s="1726"/>
      <c r="IO41" s="1726"/>
      <c r="IP41" s="1726"/>
      <c r="IQ41" s="1726"/>
      <c r="IR41" s="1726"/>
      <c r="IS41" s="1726"/>
      <c r="IT41" s="1726"/>
      <c r="IU41" s="1726"/>
      <c r="IV41" s="1726"/>
    </row>
    <row r="42" spans="1:256" ht="94.5">
      <c r="A42" s="50">
        <v>32</v>
      </c>
      <c r="B42" s="60" t="s">
        <v>40626</v>
      </c>
      <c r="C42" s="147" t="s">
        <v>40750</v>
      </c>
      <c r="D42" s="60" t="s">
        <v>40627</v>
      </c>
      <c r="E42" s="116">
        <v>500000</v>
      </c>
      <c r="F42" s="60" t="s">
        <v>4</v>
      </c>
      <c r="G42" s="1726"/>
      <c r="H42" s="1726"/>
      <c r="I42" s="1726"/>
      <c r="J42" s="1726"/>
      <c r="K42" s="1726"/>
      <c r="L42" s="1726"/>
      <c r="M42" s="1726"/>
      <c r="N42" s="1726"/>
      <c r="O42" s="1726"/>
      <c r="P42" s="1726"/>
      <c r="Q42" s="1726"/>
      <c r="R42" s="1726"/>
      <c r="S42" s="1726"/>
      <c r="T42" s="1726"/>
      <c r="U42" s="1726"/>
      <c r="V42" s="1726"/>
      <c r="W42" s="1726"/>
      <c r="X42" s="1726"/>
      <c r="Y42" s="1726"/>
      <c r="Z42" s="1726"/>
      <c r="AA42" s="1726"/>
      <c r="AB42" s="1726"/>
      <c r="AC42" s="1726"/>
      <c r="AD42" s="1726"/>
      <c r="AE42" s="1726"/>
      <c r="AF42" s="1726"/>
      <c r="AG42" s="1726"/>
      <c r="AH42" s="1726"/>
      <c r="AI42" s="1726"/>
      <c r="AJ42" s="1726"/>
      <c r="AK42" s="1726"/>
      <c r="AL42" s="1726"/>
      <c r="AM42" s="1726"/>
      <c r="AN42" s="1726"/>
      <c r="AO42" s="1726"/>
      <c r="AP42" s="1726"/>
      <c r="AQ42" s="1726"/>
      <c r="AR42" s="1726"/>
      <c r="AS42" s="1726"/>
      <c r="AT42" s="1726"/>
      <c r="AU42" s="1726"/>
      <c r="AV42" s="1726"/>
      <c r="AW42" s="1726"/>
      <c r="AX42" s="1726"/>
      <c r="AY42" s="1726"/>
      <c r="AZ42" s="1726"/>
      <c r="BA42" s="1726"/>
      <c r="BB42" s="1726"/>
      <c r="BC42" s="1726"/>
      <c r="BD42" s="1726"/>
      <c r="BE42" s="1726"/>
      <c r="BF42" s="1726"/>
      <c r="BG42" s="1726"/>
      <c r="BH42" s="1726"/>
      <c r="BI42" s="1726"/>
      <c r="BJ42" s="1726"/>
      <c r="BK42" s="1726"/>
      <c r="BL42" s="1726"/>
      <c r="BM42" s="1726"/>
      <c r="BN42" s="1726"/>
      <c r="BO42" s="1726"/>
      <c r="BP42" s="1726"/>
      <c r="BQ42" s="1726"/>
      <c r="BR42" s="1726"/>
      <c r="BS42" s="1726"/>
      <c r="BT42" s="1726"/>
      <c r="BU42" s="1726"/>
      <c r="BV42" s="1726"/>
      <c r="BW42" s="1726"/>
      <c r="BX42" s="1726"/>
      <c r="BY42" s="1726"/>
      <c r="BZ42" s="1726"/>
      <c r="CA42" s="1726"/>
      <c r="CB42" s="1726"/>
      <c r="CC42" s="1726"/>
      <c r="CD42" s="1726"/>
      <c r="CE42" s="1726"/>
      <c r="CF42" s="1726"/>
      <c r="CG42" s="1726"/>
      <c r="CH42" s="1726"/>
      <c r="CI42" s="1726"/>
      <c r="CJ42" s="1726"/>
      <c r="CK42" s="1726"/>
      <c r="CL42" s="1726"/>
      <c r="CM42" s="1726"/>
      <c r="CN42" s="1726"/>
      <c r="CO42" s="1726"/>
      <c r="CP42" s="1726"/>
      <c r="CQ42" s="1726"/>
      <c r="CR42" s="1726"/>
      <c r="CS42" s="1726"/>
      <c r="CT42" s="1726"/>
      <c r="CU42" s="1726"/>
      <c r="CV42" s="1726"/>
      <c r="CW42" s="1726"/>
      <c r="CX42" s="1726"/>
      <c r="CY42" s="1726"/>
      <c r="CZ42" s="1726"/>
      <c r="DA42" s="1726"/>
      <c r="DB42" s="1726"/>
      <c r="DC42" s="1726"/>
      <c r="DD42" s="1726"/>
      <c r="DE42" s="1726"/>
      <c r="DF42" s="1726"/>
      <c r="DG42" s="1726"/>
      <c r="DH42" s="1726"/>
      <c r="DI42" s="1726"/>
      <c r="DJ42" s="1726"/>
      <c r="DK42" s="1726"/>
      <c r="DL42" s="1726"/>
      <c r="DM42" s="1726"/>
      <c r="DN42" s="1726"/>
      <c r="DO42" s="1726"/>
      <c r="DP42" s="1726"/>
      <c r="DQ42" s="1726"/>
      <c r="DR42" s="1726"/>
      <c r="DS42" s="1726"/>
      <c r="DT42" s="1726"/>
      <c r="DU42" s="1726"/>
      <c r="DV42" s="1726"/>
      <c r="DW42" s="1726"/>
      <c r="DX42" s="1726"/>
      <c r="DY42" s="1726"/>
      <c r="DZ42" s="1726"/>
      <c r="EA42" s="1726"/>
      <c r="EB42" s="1726"/>
      <c r="EC42" s="1726"/>
      <c r="ED42" s="1726"/>
      <c r="EE42" s="1726"/>
      <c r="EF42" s="1726"/>
      <c r="EG42" s="1726"/>
      <c r="EH42" s="1726"/>
      <c r="EI42" s="1726"/>
      <c r="EJ42" s="1726"/>
      <c r="EK42" s="1726"/>
      <c r="EL42" s="1726"/>
      <c r="EM42" s="1726"/>
      <c r="EN42" s="1726"/>
      <c r="EO42" s="1726"/>
      <c r="EP42" s="1726"/>
      <c r="EQ42" s="1726"/>
      <c r="ER42" s="1726"/>
      <c r="ES42" s="1726"/>
      <c r="ET42" s="1726"/>
      <c r="EU42" s="1726"/>
      <c r="EV42" s="1726"/>
      <c r="EW42" s="1726"/>
      <c r="EX42" s="1726"/>
      <c r="EY42" s="1726"/>
      <c r="EZ42" s="1726"/>
      <c r="FA42" s="1726"/>
      <c r="FB42" s="1726"/>
      <c r="FC42" s="1726"/>
      <c r="FD42" s="1726"/>
      <c r="FE42" s="1726"/>
      <c r="FF42" s="1726"/>
      <c r="FG42" s="1726"/>
      <c r="FH42" s="1726"/>
      <c r="FI42" s="1726"/>
      <c r="FJ42" s="1726"/>
      <c r="FK42" s="1726"/>
      <c r="FL42" s="1726"/>
      <c r="FM42" s="1726"/>
      <c r="FN42" s="1726"/>
      <c r="FO42" s="1726"/>
      <c r="FP42" s="1726"/>
      <c r="FQ42" s="1726"/>
      <c r="FR42" s="1726"/>
      <c r="FS42" s="1726"/>
      <c r="FT42" s="1726"/>
      <c r="FU42" s="1726"/>
      <c r="FV42" s="1726"/>
      <c r="FW42" s="1726"/>
      <c r="FX42" s="1726"/>
      <c r="FY42" s="1726"/>
      <c r="FZ42" s="1726"/>
      <c r="GA42" s="1726"/>
      <c r="GB42" s="1726"/>
      <c r="GC42" s="1726"/>
      <c r="GD42" s="1726"/>
      <c r="GE42" s="1726"/>
      <c r="GF42" s="1726"/>
      <c r="GG42" s="1726"/>
      <c r="GH42" s="1726"/>
      <c r="GI42" s="1726"/>
      <c r="GJ42" s="1726"/>
      <c r="GK42" s="1726"/>
      <c r="GL42" s="1726"/>
      <c r="GM42" s="1726"/>
      <c r="GN42" s="1726"/>
      <c r="GO42" s="1726"/>
      <c r="GP42" s="1726"/>
      <c r="GQ42" s="1726"/>
      <c r="GR42" s="1726"/>
      <c r="GS42" s="1726"/>
      <c r="GT42" s="1726"/>
      <c r="GU42" s="1726"/>
      <c r="GV42" s="1726"/>
      <c r="GW42" s="1726"/>
      <c r="GX42" s="1726"/>
      <c r="GY42" s="1726"/>
      <c r="GZ42" s="1726"/>
      <c r="HA42" s="1726"/>
      <c r="HB42" s="1726"/>
      <c r="HC42" s="1726"/>
      <c r="HD42" s="1726"/>
      <c r="HE42" s="1726"/>
      <c r="HF42" s="1726"/>
      <c r="HG42" s="1726"/>
      <c r="HH42" s="1726"/>
      <c r="HI42" s="1726"/>
      <c r="HJ42" s="1726"/>
      <c r="HK42" s="1726"/>
      <c r="HL42" s="1726"/>
      <c r="HM42" s="1726"/>
      <c r="HN42" s="1726"/>
      <c r="HO42" s="1726"/>
      <c r="HP42" s="1726"/>
      <c r="HQ42" s="1726"/>
      <c r="HR42" s="1726"/>
      <c r="HS42" s="1726"/>
      <c r="HT42" s="1726"/>
      <c r="HU42" s="1726"/>
      <c r="HV42" s="1726"/>
      <c r="HW42" s="1726"/>
      <c r="HX42" s="1726"/>
      <c r="HY42" s="1726"/>
      <c r="HZ42" s="1726"/>
      <c r="IA42" s="1726"/>
      <c r="IB42" s="1726"/>
      <c r="IC42" s="1726"/>
      <c r="ID42" s="1726"/>
      <c r="IE42" s="1726"/>
      <c r="IF42" s="1726"/>
      <c r="IG42" s="1726"/>
      <c r="IH42" s="1726"/>
      <c r="II42" s="1726"/>
      <c r="IJ42" s="1726"/>
      <c r="IK42" s="1726"/>
      <c r="IL42" s="1726"/>
      <c r="IM42" s="1726"/>
      <c r="IN42" s="1726"/>
      <c r="IO42" s="1726"/>
      <c r="IP42" s="1726"/>
      <c r="IQ42" s="1726"/>
      <c r="IR42" s="1726"/>
      <c r="IS42" s="1726"/>
      <c r="IT42" s="1726"/>
      <c r="IU42" s="1726"/>
      <c r="IV42" s="1726"/>
    </row>
    <row r="43" spans="1:256" ht="110.25">
      <c r="A43" s="50">
        <v>33</v>
      </c>
      <c r="B43" s="60" t="s">
        <v>40628</v>
      </c>
      <c r="C43" s="147" t="s">
        <v>40751</v>
      </c>
      <c r="D43" s="60" t="s">
        <v>40629</v>
      </c>
      <c r="E43" s="116">
        <v>400000</v>
      </c>
      <c r="F43" s="60" t="s">
        <v>4</v>
      </c>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D43" s="1726"/>
      <c r="AE43" s="1726"/>
      <c r="AF43" s="1726"/>
      <c r="AG43" s="1726"/>
      <c r="AH43" s="1726"/>
      <c r="AI43" s="1726"/>
      <c r="AJ43" s="1726"/>
      <c r="AK43" s="1726"/>
      <c r="AL43" s="1726"/>
      <c r="AM43" s="1726"/>
      <c r="AN43" s="1726"/>
      <c r="AO43" s="1726"/>
      <c r="AP43" s="1726"/>
      <c r="AQ43" s="1726"/>
      <c r="AR43" s="1726"/>
      <c r="AS43" s="1726"/>
      <c r="AT43" s="1726"/>
      <c r="AU43" s="1726"/>
      <c r="AV43" s="1726"/>
      <c r="AW43" s="1726"/>
      <c r="AX43" s="1726"/>
      <c r="AY43" s="1726"/>
      <c r="AZ43" s="1726"/>
      <c r="BA43" s="1726"/>
      <c r="BB43" s="1726"/>
      <c r="BC43" s="1726"/>
      <c r="BD43" s="1726"/>
      <c r="BE43" s="1726"/>
      <c r="BF43" s="1726"/>
      <c r="BG43" s="1726"/>
      <c r="BH43" s="1726"/>
      <c r="BI43" s="1726"/>
      <c r="BJ43" s="1726"/>
      <c r="BK43" s="1726"/>
      <c r="BL43" s="1726"/>
      <c r="BM43" s="1726"/>
      <c r="BN43" s="1726"/>
      <c r="BO43" s="1726"/>
      <c r="BP43" s="1726"/>
      <c r="BQ43" s="1726"/>
      <c r="BR43" s="1726"/>
      <c r="BS43" s="1726"/>
      <c r="BT43" s="1726"/>
      <c r="BU43" s="1726"/>
      <c r="BV43" s="1726"/>
      <c r="BW43" s="1726"/>
      <c r="BX43" s="1726"/>
      <c r="BY43" s="1726"/>
      <c r="BZ43" s="1726"/>
      <c r="CA43" s="1726"/>
      <c r="CB43" s="1726"/>
      <c r="CC43" s="1726"/>
      <c r="CD43" s="1726"/>
      <c r="CE43" s="1726"/>
      <c r="CF43" s="1726"/>
      <c r="CG43" s="1726"/>
      <c r="CH43" s="1726"/>
      <c r="CI43" s="1726"/>
      <c r="CJ43" s="1726"/>
      <c r="CK43" s="1726"/>
      <c r="CL43" s="1726"/>
      <c r="CM43" s="1726"/>
      <c r="CN43" s="1726"/>
      <c r="CO43" s="1726"/>
      <c r="CP43" s="1726"/>
      <c r="CQ43" s="1726"/>
      <c r="CR43" s="1726"/>
      <c r="CS43" s="1726"/>
      <c r="CT43" s="1726"/>
      <c r="CU43" s="1726"/>
      <c r="CV43" s="1726"/>
      <c r="CW43" s="1726"/>
      <c r="CX43" s="1726"/>
      <c r="CY43" s="1726"/>
      <c r="CZ43" s="1726"/>
      <c r="DA43" s="1726"/>
      <c r="DB43" s="1726"/>
      <c r="DC43" s="1726"/>
      <c r="DD43" s="1726"/>
      <c r="DE43" s="1726"/>
      <c r="DF43" s="1726"/>
      <c r="DG43" s="1726"/>
      <c r="DH43" s="1726"/>
      <c r="DI43" s="1726"/>
      <c r="DJ43" s="1726"/>
      <c r="DK43" s="1726"/>
      <c r="DL43" s="1726"/>
      <c r="DM43" s="1726"/>
      <c r="DN43" s="1726"/>
      <c r="DO43" s="1726"/>
      <c r="DP43" s="1726"/>
      <c r="DQ43" s="1726"/>
      <c r="DR43" s="1726"/>
      <c r="DS43" s="1726"/>
      <c r="DT43" s="1726"/>
      <c r="DU43" s="1726"/>
      <c r="DV43" s="1726"/>
      <c r="DW43" s="1726"/>
      <c r="DX43" s="1726"/>
      <c r="DY43" s="1726"/>
      <c r="DZ43" s="1726"/>
      <c r="EA43" s="1726"/>
      <c r="EB43" s="1726"/>
      <c r="EC43" s="1726"/>
      <c r="ED43" s="1726"/>
      <c r="EE43" s="1726"/>
      <c r="EF43" s="1726"/>
      <c r="EG43" s="1726"/>
      <c r="EH43" s="1726"/>
      <c r="EI43" s="1726"/>
      <c r="EJ43" s="1726"/>
      <c r="EK43" s="1726"/>
      <c r="EL43" s="1726"/>
      <c r="EM43" s="1726"/>
      <c r="EN43" s="1726"/>
      <c r="EO43" s="1726"/>
      <c r="EP43" s="1726"/>
      <c r="EQ43" s="1726"/>
      <c r="ER43" s="1726"/>
      <c r="ES43" s="1726"/>
      <c r="ET43" s="1726"/>
      <c r="EU43" s="1726"/>
      <c r="EV43" s="1726"/>
      <c r="EW43" s="1726"/>
      <c r="EX43" s="1726"/>
      <c r="EY43" s="1726"/>
      <c r="EZ43" s="1726"/>
      <c r="FA43" s="1726"/>
      <c r="FB43" s="1726"/>
      <c r="FC43" s="1726"/>
      <c r="FD43" s="1726"/>
      <c r="FE43" s="1726"/>
      <c r="FF43" s="1726"/>
      <c r="FG43" s="1726"/>
      <c r="FH43" s="1726"/>
      <c r="FI43" s="1726"/>
      <c r="FJ43" s="1726"/>
      <c r="FK43" s="1726"/>
      <c r="FL43" s="1726"/>
      <c r="FM43" s="1726"/>
      <c r="FN43" s="1726"/>
      <c r="FO43" s="1726"/>
      <c r="FP43" s="1726"/>
      <c r="FQ43" s="1726"/>
      <c r="FR43" s="1726"/>
      <c r="FS43" s="1726"/>
      <c r="FT43" s="1726"/>
      <c r="FU43" s="1726"/>
      <c r="FV43" s="1726"/>
      <c r="FW43" s="1726"/>
      <c r="FX43" s="1726"/>
      <c r="FY43" s="1726"/>
      <c r="FZ43" s="1726"/>
      <c r="GA43" s="1726"/>
      <c r="GB43" s="1726"/>
      <c r="GC43" s="1726"/>
      <c r="GD43" s="1726"/>
      <c r="GE43" s="1726"/>
      <c r="GF43" s="1726"/>
      <c r="GG43" s="1726"/>
      <c r="GH43" s="1726"/>
      <c r="GI43" s="1726"/>
      <c r="GJ43" s="1726"/>
      <c r="GK43" s="1726"/>
      <c r="GL43" s="1726"/>
      <c r="GM43" s="1726"/>
      <c r="GN43" s="1726"/>
      <c r="GO43" s="1726"/>
      <c r="GP43" s="1726"/>
      <c r="GQ43" s="1726"/>
      <c r="GR43" s="1726"/>
      <c r="GS43" s="1726"/>
      <c r="GT43" s="1726"/>
      <c r="GU43" s="1726"/>
      <c r="GV43" s="1726"/>
      <c r="GW43" s="1726"/>
      <c r="GX43" s="1726"/>
      <c r="GY43" s="1726"/>
      <c r="GZ43" s="1726"/>
      <c r="HA43" s="1726"/>
      <c r="HB43" s="1726"/>
      <c r="HC43" s="1726"/>
      <c r="HD43" s="1726"/>
      <c r="HE43" s="1726"/>
      <c r="HF43" s="1726"/>
      <c r="HG43" s="1726"/>
      <c r="HH43" s="1726"/>
      <c r="HI43" s="1726"/>
      <c r="HJ43" s="1726"/>
      <c r="HK43" s="1726"/>
      <c r="HL43" s="1726"/>
      <c r="HM43" s="1726"/>
      <c r="HN43" s="1726"/>
      <c r="HO43" s="1726"/>
      <c r="HP43" s="1726"/>
      <c r="HQ43" s="1726"/>
      <c r="HR43" s="1726"/>
      <c r="HS43" s="1726"/>
      <c r="HT43" s="1726"/>
      <c r="HU43" s="1726"/>
      <c r="HV43" s="1726"/>
      <c r="HW43" s="1726"/>
      <c r="HX43" s="1726"/>
      <c r="HY43" s="1726"/>
      <c r="HZ43" s="1726"/>
      <c r="IA43" s="1726"/>
      <c r="IB43" s="1726"/>
      <c r="IC43" s="1726"/>
      <c r="ID43" s="1726"/>
      <c r="IE43" s="1726"/>
      <c r="IF43" s="1726"/>
      <c r="IG43" s="1726"/>
      <c r="IH43" s="1726"/>
      <c r="II43" s="1726"/>
      <c r="IJ43" s="1726"/>
      <c r="IK43" s="1726"/>
      <c r="IL43" s="1726"/>
      <c r="IM43" s="1726"/>
      <c r="IN43" s="1726"/>
      <c r="IO43" s="1726"/>
      <c r="IP43" s="1726"/>
      <c r="IQ43" s="1726"/>
      <c r="IR43" s="1726"/>
      <c r="IS43" s="1726"/>
      <c r="IT43" s="1726"/>
      <c r="IU43" s="1726"/>
      <c r="IV43" s="1726"/>
    </row>
    <row r="44" spans="1:256" ht="15.75">
      <c r="A44" s="50"/>
      <c r="B44" s="2171" t="s">
        <v>40757</v>
      </c>
      <c r="C44" s="2171"/>
      <c r="D44" s="1722"/>
      <c r="E44" s="246"/>
      <c r="F44" s="50"/>
    </row>
    <row r="45" spans="1:256" ht="78.75">
      <c r="A45" s="50">
        <v>34</v>
      </c>
      <c r="B45" s="50" t="s">
        <v>40667</v>
      </c>
      <c r="C45" s="84" t="s">
        <v>40668</v>
      </c>
      <c r="D45" s="50" t="s">
        <v>40669</v>
      </c>
      <c r="E45" s="116">
        <v>1000000</v>
      </c>
      <c r="F45" s="50" t="s">
        <v>118</v>
      </c>
    </row>
    <row r="46" spans="1:256" ht="63">
      <c r="A46" s="60">
        <v>35</v>
      </c>
      <c r="B46" s="60" t="s">
        <v>40670</v>
      </c>
      <c r="C46" s="84" t="s">
        <v>40671</v>
      </c>
      <c r="D46" s="60" t="s">
        <v>41909</v>
      </c>
      <c r="E46" s="116">
        <v>450000</v>
      </c>
      <c r="F46" s="60" t="s">
        <v>4</v>
      </c>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725"/>
      <c r="AM46" s="1725"/>
      <c r="AN46" s="1725"/>
      <c r="AO46" s="1725"/>
      <c r="AP46" s="1725"/>
      <c r="AQ46" s="1725"/>
      <c r="AR46" s="1725"/>
      <c r="AS46" s="1725"/>
      <c r="AT46" s="1725"/>
      <c r="AU46" s="1725"/>
      <c r="AV46" s="1725"/>
      <c r="AW46" s="1725"/>
      <c r="AX46" s="1725"/>
      <c r="AY46" s="1725"/>
      <c r="AZ46" s="1725"/>
      <c r="BA46" s="1725"/>
      <c r="BB46" s="1725"/>
      <c r="BC46" s="1725"/>
      <c r="BD46" s="1725"/>
      <c r="BE46" s="1725"/>
      <c r="BF46" s="1725"/>
      <c r="BG46" s="1725"/>
      <c r="BH46" s="1725"/>
      <c r="BI46" s="1725"/>
      <c r="BJ46" s="1725"/>
      <c r="BK46" s="1725"/>
      <c r="BL46" s="1725"/>
      <c r="BM46" s="1725"/>
      <c r="BN46" s="1725"/>
      <c r="BO46" s="1725"/>
      <c r="BP46" s="1725"/>
      <c r="BQ46" s="1725"/>
      <c r="BR46" s="1725"/>
      <c r="BS46" s="1725"/>
      <c r="BT46" s="1725"/>
      <c r="BU46" s="1725"/>
      <c r="BV46" s="1725"/>
      <c r="BW46" s="1725"/>
      <c r="BX46" s="1725"/>
      <c r="BY46" s="1725"/>
      <c r="BZ46" s="1725"/>
      <c r="CA46" s="1725"/>
      <c r="CB46" s="1725"/>
      <c r="CC46" s="1725"/>
      <c r="CD46" s="1725"/>
      <c r="CE46" s="1725"/>
      <c r="CF46" s="1725"/>
      <c r="CG46" s="1725"/>
      <c r="CH46" s="1725"/>
      <c r="CI46" s="1725"/>
      <c r="CJ46" s="1725"/>
      <c r="CK46" s="1725"/>
      <c r="CL46" s="1725"/>
      <c r="CM46" s="1725"/>
      <c r="CN46" s="1725"/>
      <c r="CO46" s="1725"/>
      <c r="CP46" s="1725"/>
      <c r="CQ46" s="1725"/>
      <c r="CR46" s="1725"/>
      <c r="CS46" s="1725"/>
      <c r="CT46" s="1725"/>
      <c r="CU46" s="1725"/>
      <c r="CV46" s="1725"/>
      <c r="CW46" s="1725"/>
      <c r="CX46" s="1725"/>
      <c r="CY46" s="1725"/>
      <c r="CZ46" s="1725"/>
      <c r="DA46" s="1725"/>
      <c r="DB46" s="1725"/>
      <c r="DC46" s="1725"/>
      <c r="DD46" s="1725"/>
      <c r="DE46" s="1725"/>
      <c r="DF46" s="1725"/>
      <c r="DG46" s="1725"/>
      <c r="DH46" s="1725"/>
      <c r="DI46" s="1725"/>
      <c r="DJ46" s="1725"/>
      <c r="DK46" s="1725"/>
      <c r="DL46" s="1725"/>
      <c r="DM46" s="1725"/>
      <c r="DN46" s="1725"/>
      <c r="DO46" s="1725"/>
      <c r="DP46" s="1725"/>
      <c r="DQ46" s="1725"/>
      <c r="DR46" s="1725"/>
      <c r="DS46" s="1725"/>
      <c r="DT46" s="1725"/>
      <c r="DU46" s="1725"/>
      <c r="DV46" s="1725"/>
      <c r="DW46" s="1725"/>
      <c r="DX46" s="1725"/>
      <c r="DY46" s="1725"/>
      <c r="DZ46" s="1725"/>
      <c r="EA46" s="1725"/>
      <c r="EB46" s="1725"/>
      <c r="EC46" s="1725"/>
      <c r="ED46" s="1725"/>
      <c r="EE46" s="1725"/>
      <c r="EF46" s="1725"/>
      <c r="EG46" s="1725"/>
      <c r="EH46" s="1725"/>
      <c r="EI46" s="1725"/>
      <c r="EJ46" s="1725"/>
      <c r="EK46" s="1725"/>
      <c r="EL46" s="1725"/>
      <c r="EM46" s="1725"/>
      <c r="EN46" s="1725"/>
      <c r="EO46" s="1725"/>
      <c r="EP46" s="1725"/>
      <c r="EQ46" s="1725"/>
      <c r="ER46" s="1725"/>
      <c r="ES46" s="1725"/>
      <c r="ET46" s="1725"/>
      <c r="EU46" s="1725"/>
      <c r="EV46" s="1725"/>
      <c r="EW46" s="1725"/>
      <c r="EX46" s="1725"/>
      <c r="EY46" s="1725"/>
      <c r="EZ46" s="1725"/>
      <c r="FA46" s="1725"/>
      <c r="FB46" s="1725"/>
      <c r="FC46" s="1725"/>
      <c r="FD46" s="1725"/>
      <c r="FE46" s="1725"/>
      <c r="FF46" s="1725"/>
      <c r="FG46" s="1725"/>
      <c r="FH46" s="1725"/>
      <c r="FI46" s="1725"/>
      <c r="FJ46" s="1725"/>
      <c r="FK46" s="1725"/>
      <c r="FL46" s="1725"/>
      <c r="FM46" s="1725"/>
      <c r="FN46" s="1725"/>
      <c r="FO46" s="1725"/>
      <c r="FP46" s="1725"/>
      <c r="FQ46" s="1725"/>
      <c r="FR46" s="1725"/>
      <c r="FS46" s="1725"/>
      <c r="FT46" s="1725"/>
      <c r="FU46" s="1725"/>
      <c r="FV46" s="1725"/>
      <c r="FW46" s="1725"/>
      <c r="FX46" s="1725"/>
      <c r="FY46" s="1725"/>
      <c r="FZ46" s="1725"/>
      <c r="GA46" s="1725"/>
      <c r="GB46" s="1725"/>
      <c r="GC46" s="1725"/>
      <c r="GD46" s="1725"/>
      <c r="GE46" s="1725"/>
      <c r="GF46" s="1725"/>
      <c r="GG46" s="1725"/>
      <c r="GH46" s="1725"/>
      <c r="GI46" s="1725"/>
      <c r="GJ46" s="1725"/>
      <c r="GK46" s="1725"/>
      <c r="GL46" s="1725"/>
      <c r="GM46" s="1725"/>
      <c r="GN46" s="1725"/>
      <c r="GO46" s="1725"/>
      <c r="GP46" s="1725"/>
      <c r="GQ46" s="1725"/>
      <c r="GR46" s="1725"/>
      <c r="GS46" s="1725"/>
      <c r="GT46" s="1725"/>
      <c r="GU46" s="1725"/>
      <c r="GV46" s="1725"/>
      <c r="GW46" s="1725"/>
      <c r="GX46" s="1725"/>
      <c r="GY46" s="1725"/>
      <c r="GZ46" s="1725"/>
      <c r="HA46" s="1725"/>
      <c r="HB46" s="1725"/>
      <c r="HC46" s="1725"/>
      <c r="HD46" s="1725"/>
      <c r="HE46" s="1725"/>
      <c r="HF46" s="1725"/>
      <c r="HG46" s="1725"/>
      <c r="HH46" s="1725"/>
      <c r="HI46" s="1725"/>
      <c r="HJ46" s="1725"/>
      <c r="HK46" s="1725"/>
      <c r="HL46" s="1725"/>
      <c r="HM46" s="1725"/>
      <c r="HN46" s="1725"/>
      <c r="HO46" s="1725"/>
      <c r="HP46" s="1725"/>
      <c r="HQ46" s="1725"/>
      <c r="HR46" s="1725"/>
      <c r="HS46" s="1725"/>
      <c r="HT46" s="1725"/>
      <c r="HU46" s="1725"/>
      <c r="HV46" s="1725"/>
      <c r="HW46" s="1725"/>
      <c r="HX46" s="1725"/>
      <c r="HY46" s="1725"/>
      <c r="HZ46" s="1725"/>
      <c r="IA46" s="1725"/>
      <c r="IB46" s="1725"/>
      <c r="IC46" s="1725"/>
      <c r="ID46" s="1725"/>
      <c r="IE46" s="1725"/>
      <c r="IF46" s="1725"/>
      <c r="IG46" s="1725"/>
      <c r="IH46" s="1725"/>
      <c r="II46" s="1725"/>
      <c r="IJ46" s="1725"/>
      <c r="IK46" s="1725"/>
      <c r="IL46" s="1725"/>
      <c r="IM46" s="1725"/>
      <c r="IN46" s="1725"/>
      <c r="IO46" s="1725"/>
      <c r="IP46" s="1725"/>
      <c r="IQ46" s="1725"/>
      <c r="IR46" s="1725"/>
      <c r="IS46" s="1725"/>
      <c r="IT46" s="1725"/>
      <c r="IU46" s="1725"/>
      <c r="IV46" s="1725"/>
    </row>
    <row r="47" spans="1:256" ht="47.25">
      <c r="A47" s="50">
        <v>36</v>
      </c>
      <c r="B47" s="60" t="s">
        <v>40672</v>
      </c>
      <c r="C47" s="84" t="s">
        <v>40673</v>
      </c>
      <c r="D47" s="60" t="s">
        <v>41909</v>
      </c>
      <c r="E47" s="116">
        <v>600000</v>
      </c>
      <c r="F47" s="60"/>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c r="AJ47" s="1725"/>
      <c r="AK47" s="1725"/>
      <c r="AL47" s="1725"/>
      <c r="AM47" s="1725"/>
      <c r="AN47" s="1725"/>
      <c r="AO47" s="1725"/>
      <c r="AP47" s="1725"/>
      <c r="AQ47" s="1725"/>
      <c r="AR47" s="1725"/>
      <c r="AS47" s="1725"/>
      <c r="AT47" s="1725"/>
      <c r="AU47" s="1725"/>
      <c r="AV47" s="1725"/>
      <c r="AW47" s="1725"/>
      <c r="AX47" s="1725"/>
      <c r="AY47" s="1725"/>
      <c r="AZ47" s="1725"/>
      <c r="BA47" s="1725"/>
      <c r="BB47" s="1725"/>
      <c r="BC47" s="1725"/>
      <c r="BD47" s="1725"/>
      <c r="BE47" s="1725"/>
      <c r="BF47" s="1725"/>
      <c r="BG47" s="1725"/>
      <c r="BH47" s="1725"/>
      <c r="BI47" s="1725"/>
      <c r="BJ47" s="1725"/>
      <c r="BK47" s="1725"/>
      <c r="BL47" s="1725"/>
      <c r="BM47" s="1725"/>
      <c r="BN47" s="1725"/>
      <c r="BO47" s="1725"/>
      <c r="BP47" s="1725"/>
      <c r="BQ47" s="1725"/>
      <c r="BR47" s="1725"/>
      <c r="BS47" s="1725"/>
      <c r="BT47" s="1725"/>
      <c r="BU47" s="1725"/>
      <c r="BV47" s="1725"/>
      <c r="BW47" s="1725"/>
      <c r="BX47" s="1725"/>
      <c r="BY47" s="1725"/>
      <c r="BZ47" s="1725"/>
      <c r="CA47" s="1725"/>
      <c r="CB47" s="1725"/>
      <c r="CC47" s="1725"/>
      <c r="CD47" s="1725"/>
      <c r="CE47" s="1725"/>
      <c r="CF47" s="1725"/>
      <c r="CG47" s="1725"/>
      <c r="CH47" s="1725"/>
      <c r="CI47" s="1725"/>
      <c r="CJ47" s="1725"/>
      <c r="CK47" s="1725"/>
      <c r="CL47" s="1725"/>
      <c r="CM47" s="1725"/>
      <c r="CN47" s="1725"/>
      <c r="CO47" s="1725"/>
      <c r="CP47" s="1725"/>
      <c r="CQ47" s="1725"/>
      <c r="CR47" s="1725"/>
      <c r="CS47" s="1725"/>
      <c r="CT47" s="1725"/>
      <c r="CU47" s="1725"/>
      <c r="CV47" s="1725"/>
      <c r="CW47" s="1725"/>
      <c r="CX47" s="1725"/>
      <c r="CY47" s="1725"/>
      <c r="CZ47" s="1725"/>
      <c r="DA47" s="1725"/>
      <c r="DB47" s="1725"/>
      <c r="DC47" s="1725"/>
      <c r="DD47" s="1725"/>
      <c r="DE47" s="1725"/>
      <c r="DF47" s="1725"/>
      <c r="DG47" s="1725"/>
      <c r="DH47" s="1725"/>
      <c r="DI47" s="1725"/>
      <c r="DJ47" s="1725"/>
      <c r="DK47" s="1725"/>
      <c r="DL47" s="1725"/>
      <c r="DM47" s="1725"/>
      <c r="DN47" s="1725"/>
      <c r="DO47" s="1725"/>
      <c r="DP47" s="1725"/>
      <c r="DQ47" s="1725"/>
      <c r="DR47" s="1725"/>
      <c r="DS47" s="1725"/>
      <c r="DT47" s="1725"/>
      <c r="DU47" s="1725"/>
      <c r="DV47" s="1725"/>
      <c r="DW47" s="1725"/>
      <c r="DX47" s="1725"/>
      <c r="DY47" s="1725"/>
      <c r="DZ47" s="1725"/>
      <c r="EA47" s="1725"/>
      <c r="EB47" s="1725"/>
      <c r="EC47" s="1725"/>
      <c r="ED47" s="1725"/>
      <c r="EE47" s="1725"/>
      <c r="EF47" s="1725"/>
      <c r="EG47" s="1725"/>
      <c r="EH47" s="1725"/>
      <c r="EI47" s="1725"/>
      <c r="EJ47" s="1725"/>
      <c r="EK47" s="1725"/>
      <c r="EL47" s="1725"/>
      <c r="EM47" s="1725"/>
      <c r="EN47" s="1725"/>
      <c r="EO47" s="1725"/>
      <c r="EP47" s="1725"/>
      <c r="EQ47" s="1725"/>
      <c r="ER47" s="1725"/>
      <c r="ES47" s="1725"/>
      <c r="ET47" s="1725"/>
      <c r="EU47" s="1725"/>
      <c r="EV47" s="1725"/>
      <c r="EW47" s="1725"/>
      <c r="EX47" s="1725"/>
      <c r="EY47" s="1725"/>
      <c r="EZ47" s="1725"/>
      <c r="FA47" s="1725"/>
      <c r="FB47" s="1725"/>
      <c r="FC47" s="1725"/>
      <c r="FD47" s="1725"/>
      <c r="FE47" s="1725"/>
      <c r="FF47" s="1725"/>
      <c r="FG47" s="1725"/>
      <c r="FH47" s="1725"/>
      <c r="FI47" s="1725"/>
      <c r="FJ47" s="1725"/>
      <c r="FK47" s="1725"/>
      <c r="FL47" s="1725"/>
      <c r="FM47" s="1725"/>
      <c r="FN47" s="1725"/>
      <c r="FO47" s="1725"/>
      <c r="FP47" s="1725"/>
      <c r="FQ47" s="1725"/>
      <c r="FR47" s="1725"/>
      <c r="FS47" s="1725"/>
      <c r="FT47" s="1725"/>
      <c r="FU47" s="1725"/>
      <c r="FV47" s="1725"/>
      <c r="FW47" s="1725"/>
      <c r="FX47" s="1725"/>
      <c r="FY47" s="1725"/>
      <c r="FZ47" s="1725"/>
      <c r="GA47" s="1725"/>
      <c r="GB47" s="1725"/>
      <c r="GC47" s="1725"/>
      <c r="GD47" s="1725"/>
      <c r="GE47" s="1725"/>
      <c r="GF47" s="1725"/>
      <c r="GG47" s="1725"/>
      <c r="GH47" s="1725"/>
      <c r="GI47" s="1725"/>
      <c r="GJ47" s="1725"/>
      <c r="GK47" s="1725"/>
      <c r="GL47" s="1725"/>
      <c r="GM47" s="1725"/>
      <c r="GN47" s="1725"/>
      <c r="GO47" s="1725"/>
      <c r="GP47" s="1725"/>
      <c r="GQ47" s="1725"/>
      <c r="GR47" s="1725"/>
      <c r="GS47" s="1725"/>
      <c r="GT47" s="1725"/>
      <c r="GU47" s="1725"/>
      <c r="GV47" s="1725"/>
      <c r="GW47" s="1725"/>
      <c r="GX47" s="1725"/>
      <c r="GY47" s="1725"/>
      <c r="GZ47" s="1725"/>
      <c r="HA47" s="1725"/>
      <c r="HB47" s="1725"/>
      <c r="HC47" s="1725"/>
      <c r="HD47" s="1725"/>
      <c r="HE47" s="1725"/>
      <c r="HF47" s="1725"/>
      <c r="HG47" s="1725"/>
      <c r="HH47" s="1725"/>
      <c r="HI47" s="1725"/>
      <c r="HJ47" s="1725"/>
      <c r="HK47" s="1725"/>
      <c r="HL47" s="1725"/>
      <c r="HM47" s="1725"/>
      <c r="HN47" s="1725"/>
      <c r="HO47" s="1725"/>
      <c r="HP47" s="1725"/>
      <c r="HQ47" s="1725"/>
      <c r="HR47" s="1725"/>
      <c r="HS47" s="1725"/>
      <c r="HT47" s="1725"/>
      <c r="HU47" s="1725"/>
      <c r="HV47" s="1725"/>
      <c r="HW47" s="1725"/>
      <c r="HX47" s="1725"/>
      <c r="HY47" s="1725"/>
      <c r="HZ47" s="1725"/>
      <c r="IA47" s="1725"/>
      <c r="IB47" s="1725"/>
      <c r="IC47" s="1725"/>
      <c r="ID47" s="1725"/>
      <c r="IE47" s="1725"/>
      <c r="IF47" s="1725"/>
      <c r="IG47" s="1725"/>
      <c r="IH47" s="1725"/>
      <c r="II47" s="1725"/>
      <c r="IJ47" s="1725"/>
      <c r="IK47" s="1725"/>
      <c r="IL47" s="1725"/>
      <c r="IM47" s="1725"/>
      <c r="IN47" s="1725"/>
      <c r="IO47" s="1725"/>
      <c r="IP47" s="1725"/>
      <c r="IQ47" s="1725"/>
      <c r="IR47" s="1725"/>
      <c r="IS47" s="1725"/>
      <c r="IT47" s="1725"/>
      <c r="IU47" s="1725"/>
      <c r="IV47" s="1725"/>
    </row>
    <row r="48" spans="1:256" ht="110.25">
      <c r="A48" s="60">
        <v>37</v>
      </c>
      <c r="B48" s="50" t="s">
        <v>40674</v>
      </c>
      <c r="C48" s="84" t="s">
        <v>40675</v>
      </c>
      <c r="D48" s="50" t="s">
        <v>40676</v>
      </c>
      <c r="E48" s="116">
        <v>300000</v>
      </c>
      <c r="F48" s="50" t="s">
        <v>118</v>
      </c>
    </row>
    <row r="49" spans="1:256" ht="47.25">
      <c r="A49" s="50">
        <v>38</v>
      </c>
      <c r="B49" s="50" t="s">
        <v>40677</v>
      </c>
      <c r="C49" s="84" t="s">
        <v>40678</v>
      </c>
      <c r="D49" s="50" t="s">
        <v>40679</v>
      </c>
      <c r="E49" s="116">
        <v>1100000</v>
      </c>
      <c r="F49" s="50" t="s">
        <v>4</v>
      </c>
    </row>
    <row r="50" spans="1:256" ht="63">
      <c r="A50" s="60">
        <v>39</v>
      </c>
      <c r="B50" s="60" t="s">
        <v>40680</v>
      </c>
      <c r="C50" s="84" t="s">
        <v>40681</v>
      </c>
      <c r="D50" s="60" t="s">
        <v>40682</v>
      </c>
      <c r="E50" s="116">
        <v>500000</v>
      </c>
      <c r="F50" s="60" t="s">
        <v>118</v>
      </c>
      <c r="G50" s="1725"/>
      <c r="H50" s="1725"/>
      <c r="I50" s="1725"/>
      <c r="J50" s="1725"/>
      <c r="K50" s="1725"/>
      <c r="L50" s="1725"/>
      <c r="M50" s="1725"/>
      <c r="N50" s="1725"/>
      <c r="O50" s="1725"/>
      <c r="P50" s="1725"/>
      <c r="Q50" s="1725"/>
      <c r="R50" s="1725"/>
      <c r="S50" s="1725"/>
      <c r="T50" s="1725"/>
      <c r="U50" s="1725"/>
      <c r="V50" s="1725"/>
      <c r="W50" s="1725"/>
      <c r="X50" s="1725"/>
      <c r="Y50" s="1725"/>
      <c r="Z50" s="1725"/>
      <c r="AA50" s="1725"/>
      <c r="AB50" s="1725"/>
      <c r="AC50" s="1725"/>
      <c r="AD50" s="1725"/>
      <c r="AE50" s="1725"/>
      <c r="AF50" s="1725"/>
      <c r="AG50" s="1725"/>
      <c r="AH50" s="1725"/>
      <c r="AI50" s="1725"/>
      <c r="AJ50" s="1725"/>
      <c r="AK50" s="1725"/>
      <c r="AL50" s="1725"/>
      <c r="AM50" s="1725"/>
      <c r="AN50" s="1725"/>
      <c r="AO50" s="1725"/>
      <c r="AP50" s="1725"/>
      <c r="AQ50" s="1725"/>
      <c r="AR50" s="1725"/>
      <c r="AS50" s="1725"/>
      <c r="AT50" s="1725"/>
      <c r="AU50" s="1725"/>
      <c r="AV50" s="1725"/>
      <c r="AW50" s="1725"/>
      <c r="AX50" s="1725"/>
      <c r="AY50" s="1725"/>
      <c r="AZ50" s="1725"/>
      <c r="BA50" s="1725"/>
      <c r="BB50" s="1725"/>
      <c r="BC50" s="1725"/>
      <c r="BD50" s="1725"/>
      <c r="BE50" s="1725"/>
      <c r="BF50" s="1725"/>
      <c r="BG50" s="1725"/>
      <c r="BH50" s="1725"/>
      <c r="BI50" s="1725"/>
      <c r="BJ50" s="1725"/>
      <c r="BK50" s="1725"/>
      <c r="BL50" s="1725"/>
      <c r="BM50" s="1725"/>
      <c r="BN50" s="1725"/>
      <c r="BO50" s="1725"/>
      <c r="BP50" s="1725"/>
      <c r="BQ50" s="1725"/>
      <c r="BR50" s="1725"/>
      <c r="BS50" s="1725"/>
      <c r="BT50" s="1725"/>
      <c r="BU50" s="1725"/>
      <c r="BV50" s="1725"/>
      <c r="BW50" s="1725"/>
      <c r="BX50" s="1725"/>
      <c r="BY50" s="1725"/>
      <c r="BZ50" s="1725"/>
      <c r="CA50" s="1725"/>
      <c r="CB50" s="1725"/>
      <c r="CC50" s="1725"/>
      <c r="CD50" s="1725"/>
      <c r="CE50" s="1725"/>
      <c r="CF50" s="1725"/>
      <c r="CG50" s="1725"/>
      <c r="CH50" s="1725"/>
      <c r="CI50" s="1725"/>
      <c r="CJ50" s="1725"/>
      <c r="CK50" s="1725"/>
      <c r="CL50" s="1725"/>
      <c r="CM50" s="1725"/>
      <c r="CN50" s="1725"/>
      <c r="CO50" s="1725"/>
      <c r="CP50" s="1725"/>
      <c r="CQ50" s="1725"/>
      <c r="CR50" s="1725"/>
      <c r="CS50" s="1725"/>
      <c r="CT50" s="1725"/>
      <c r="CU50" s="1725"/>
      <c r="CV50" s="1725"/>
      <c r="CW50" s="1725"/>
      <c r="CX50" s="1725"/>
      <c r="CY50" s="1725"/>
      <c r="CZ50" s="1725"/>
      <c r="DA50" s="1725"/>
      <c r="DB50" s="1725"/>
      <c r="DC50" s="1725"/>
      <c r="DD50" s="1725"/>
      <c r="DE50" s="1725"/>
      <c r="DF50" s="1725"/>
      <c r="DG50" s="1725"/>
      <c r="DH50" s="1725"/>
      <c r="DI50" s="1725"/>
      <c r="DJ50" s="1725"/>
      <c r="DK50" s="1725"/>
      <c r="DL50" s="1725"/>
      <c r="DM50" s="1725"/>
      <c r="DN50" s="1725"/>
      <c r="DO50" s="1725"/>
      <c r="DP50" s="1725"/>
      <c r="DQ50" s="1725"/>
      <c r="DR50" s="1725"/>
      <c r="DS50" s="1725"/>
      <c r="DT50" s="1725"/>
      <c r="DU50" s="1725"/>
      <c r="DV50" s="1725"/>
      <c r="DW50" s="1725"/>
      <c r="DX50" s="1725"/>
      <c r="DY50" s="1725"/>
      <c r="DZ50" s="1725"/>
      <c r="EA50" s="1725"/>
      <c r="EB50" s="1725"/>
      <c r="EC50" s="1725"/>
      <c r="ED50" s="1725"/>
      <c r="EE50" s="1725"/>
      <c r="EF50" s="1725"/>
      <c r="EG50" s="1725"/>
      <c r="EH50" s="1725"/>
      <c r="EI50" s="1725"/>
      <c r="EJ50" s="1725"/>
      <c r="EK50" s="1725"/>
      <c r="EL50" s="1725"/>
      <c r="EM50" s="1725"/>
      <c r="EN50" s="1725"/>
      <c r="EO50" s="1725"/>
      <c r="EP50" s="1725"/>
      <c r="EQ50" s="1725"/>
      <c r="ER50" s="1725"/>
      <c r="ES50" s="1725"/>
      <c r="ET50" s="1725"/>
      <c r="EU50" s="1725"/>
      <c r="EV50" s="1725"/>
      <c r="EW50" s="1725"/>
      <c r="EX50" s="1725"/>
      <c r="EY50" s="1725"/>
      <c r="EZ50" s="1725"/>
      <c r="FA50" s="1725"/>
      <c r="FB50" s="1725"/>
      <c r="FC50" s="1725"/>
      <c r="FD50" s="1725"/>
      <c r="FE50" s="1725"/>
      <c r="FF50" s="1725"/>
      <c r="FG50" s="1725"/>
      <c r="FH50" s="1725"/>
      <c r="FI50" s="1725"/>
      <c r="FJ50" s="1725"/>
      <c r="FK50" s="1725"/>
      <c r="FL50" s="1725"/>
      <c r="FM50" s="1725"/>
      <c r="FN50" s="1725"/>
      <c r="FO50" s="1725"/>
      <c r="FP50" s="1725"/>
      <c r="FQ50" s="1725"/>
      <c r="FR50" s="1725"/>
      <c r="FS50" s="1725"/>
      <c r="FT50" s="1725"/>
      <c r="FU50" s="1725"/>
      <c r="FV50" s="1725"/>
      <c r="FW50" s="1725"/>
      <c r="FX50" s="1725"/>
      <c r="FY50" s="1725"/>
      <c r="FZ50" s="1725"/>
      <c r="GA50" s="1725"/>
      <c r="GB50" s="1725"/>
      <c r="GC50" s="1725"/>
      <c r="GD50" s="1725"/>
      <c r="GE50" s="1725"/>
      <c r="GF50" s="1725"/>
      <c r="GG50" s="1725"/>
      <c r="GH50" s="1725"/>
      <c r="GI50" s="1725"/>
      <c r="GJ50" s="1725"/>
      <c r="GK50" s="1725"/>
      <c r="GL50" s="1725"/>
      <c r="GM50" s="1725"/>
      <c r="GN50" s="1725"/>
      <c r="GO50" s="1725"/>
      <c r="GP50" s="1725"/>
      <c r="GQ50" s="1725"/>
      <c r="GR50" s="1725"/>
      <c r="GS50" s="1725"/>
      <c r="GT50" s="1725"/>
      <c r="GU50" s="1725"/>
      <c r="GV50" s="1725"/>
      <c r="GW50" s="1725"/>
      <c r="GX50" s="1725"/>
      <c r="GY50" s="1725"/>
      <c r="GZ50" s="1725"/>
      <c r="HA50" s="1725"/>
      <c r="HB50" s="1725"/>
      <c r="HC50" s="1725"/>
      <c r="HD50" s="1725"/>
      <c r="HE50" s="1725"/>
      <c r="HF50" s="1725"/>
      <c r="HG50" s="1725"/>
      <c r="HH50" s="1725"/>
      <c r="HI50" s="1725"/>
      <c r="HJ50" s="1725"/>
      <c r="HK50" s="1725"/>
      <c r="HL50" s="1725"/>
      <c r="HM50" s="1725"/>
      <c r="HN50" s="1725"/>
      <c r="HO50" s="1725"/>
      <c r="HP50" s="1725"/>
      <c r="HQ50" s="1725"/>
      <c r="HR50" s="1725"/>
      <c r="HS50" s="1725"/>
      <c r="HT50" s="1725"/>
      <c r="HU50" s="1725"/>
      <c r="HV50" s="1725"/>
      <c r="HW50" s="1725"/>
      <c r="HX50" s="1725"/>
      <c r="HY50" s="1725"/>
      <c r="HZ50" s="1725"/>
      <c r="IA50" s="1725"/>
      <c r="IB50" s="1725"/>
      <c r="IC50" s="1725"/>
      <c r="ID50" s="1725"/>
      <c r="IE50" s="1725"/>
      <c r="IF50" s="1725"/>
      <c r="IG50" s="1725"/>
      <c r="IH50" s="1725"/>
      <c r="II50" s="1725"/>
      <c r="IJ50" s="1725"/>
      <c r="IK50" s="1725"/>
      <c r="IL50" s="1725"/>
      <c r="IM50" s="1725"/>
      <c r="IN50" s="1725"/>
      <c r="IO50" s="1725"/>
      <c r="IP50" s="1725"/>
      <c r="IQ50" s="1725"/>
      <c r="IR50" s="1725"/>
      <c r="IS50" s="1725"/>
      <c r="IT50" s="1725"/>
      <c r="IU50" s="1725"/>
      <c r="IV50" s="1725"/>
    </row>
    <row r="51" spans="1:256" ht="78.75">
      <c r="A51" s="50">
        <v>40</v>
      </c>
      <c r="B51" s="50" t="s">
        <v>40683</v>
      </c>
      <c r="C51" s="84" t="s">
        <v>40684</v>
      </c>
      <c r="D51" s="50" t="s">
        <v>40685</v>
      </c>
      <c r="E51" s="116">
        <v>600000</v>
      </c>
      <c r="F51" s="75" t="s">
        <v>118</v>
      </c>
      <c r="G51" s="1726"/>
      <c r="H51" s="1726"/>
      <c r="I51" s="1726"/>
      <c r="J51" s="1726"/>
      <c r="K51" s="1726"/>
      <c r="L51" s="1726"/>
      <c r="M51" s="1726"/>
      <c r="N51" s="1726"/>
      <c r="O51" s="1726"/>
      <c r="P51" s="1726"/>
      <c r="Q51" s="1726"/>
      <c r="R51" s="1726"/>
      <c r="S51" s="1726"/>
      <c r="T51" s="1726"/>
      <c r="U51" s="1726"/>
      <c r="V51" s="1726"/>
      <c r="W51" s="1726"/>
      <c r="X51" s="1726"/>
      <c r="Y51" s="1726"/>
      <c r="Z51" s="1726"/>
      <c r="AA51" s="1726"/>
      <c r="AB51" s="1726"/>
      <c r="AC51" s="1726"/>
      <c r="AD51" s="1726"/>
      <c r="AE51" s="1726"/>
      <c r="AF51" s="1726"/>
      <c r="AG51" s="1726"/>
      <c r="AH51" s="1726"/>
      <c r="AI51" s="1726"/>
      <c r="AJ51" s="1726"/>
      <c r="AK51" s="1726"/>
      <c r="AL51" s="1726"/>
      <c r="AM51" s="1726"/>
      <c r="AN51" s="1726"/>
      <c r="AO51" s="1726"/>
      <c r="AP51" s="1726"/>
      <c r="AQ51" s="1726"/>
      <c r="AR51" s="1726"/>
      <c r="AS51" s="1726"/>
      <c r="AT51" s="1726"/>
      <c r="AU51" s="1726"/>
      <c r="AV51" s="1726"/>
      <c r="AW51" s="1726"/>
      <c r="AX51" s="1726"/>
      <c r="AY51" s="1726"/>
      <c r="AZ51" s="1726"/>
      <c r="BA51" s="1726"/>
      <c r="BB51" s="1726"/>
      <c r="BC51" s="1726"/>
      <c r="BD51" s="1726"/>
      <c r="BE51" s="1726"/>
      <c r="BF51" s="1726"/>
      <c r="BG51" s="1726"/>
      <c r="BH51" s="1726"/>
      <c r="BI51" s="1726"/>
      <c r="BJ51" s="1726"/>
      <c r="BK51" s="1726"/>
      <c r="BL51" s="1726"/>
      <c r="BM51" s="1726"/>
      <c r="BN51" s="1726"/>
      <c r="BO51" s="1726"/>
      <c r="BP51" s="1726"/>
      <c r="BQ51" s="1726"/>
      <c r="BR51" s="1726"/>
      <c r="BS51" s="1726"/>
      <c r="BT51" s="1726"/>
      <c r="BU51" s="1726"/>
      <c r="BV51" s="1726"/>
      <c r="BW51" s="1726"/>
      <c r="BX51" s="1726"/>
      <c r="BY51" s="1726"/>
      <c r="BZ51" s="1726"/>
      <c r="CA51" s="1726"/>
      <c r="CB51" s="1726"/>
      <c r="CC51" s="1726"/>
      <c r="CD51" s="1726"/>
      <c r="CE51" s="1726"/>
      <c r="CF51" s="1726"/>
      <c r="CG51" s="1726"/>
      <c r="CH51" s="1726"/>
      <c r="CI51" s="1726"/>
      <c r="CJ51" s="1726"/>
      <c r="CK51" s="1726"/>
      <c r="CL51" s="1726"/>
      <c r="CM51" s="1726"/>
      <c r="CN51" s="1726"/>
      <c r="CO51" s="1726"/>
      <c r="CP51" s="1726"/>
      <c r="CQ51" s="1726"/>
      <c r="CR51" s="1726"/>
      <c r="CS51" s="1726"/>
      <c r="CT51" s="1726"/>
      <c r="CU51" s="1726"/>
      <c r="CV51" s="1726"/>
      <c r="CW51" s="1726"/>
      <c r="CX51" s="1726"/>
      <c r="CY51" s="1726"/>
      <c r="CZ51" s="1726"/>
      <c r="DA51" s="1726"/>
      <c r="DB51" s="1726"/>
      <c r="DC51" s="1726"/>
      <c r="DD51" s="1726"/>
      <c r="DE51" s="1726"/>
      <c r="DF51" s="1726"/>
      <c r="DG51" s="1726"/>
      <c r="DH51" s="1726"/>
      <c r="DI51" s="1726"/>
      <c r="DJ51" s="1726"/>
      <c r="DK51" s="1726"/>
      <c r="DL51" s="1726"/>
      <c r="DM51" s="1726"/>
      <c r="DN51" s="1726"/>
      <c r="DO51" s="1726"/>
      <c r="DP51" s="1726"/>
      <c r="DQ51" s="1726"/>
      <c r="DR51" s="1726"/>
      <c r="DS51" s="1726"/>
      <c r="DT51" s="1726"/>
      <c r="DU51" s="1726"/>
      <c r="DV51" s="1726"/>
      <c r="DW51" s="1726"/>
      <c r="DX51" s="1726"/>
      <c r="DY51" s="1726"/>
      <c r="DZ51" s="1726"/>
      <c r="EA51" s="1726"/>
      <c r="EB51" s="1726"/>
      <c r="EC51" s="1726"/>
      <c r="ED51" s="1726"/>
      <c r="EE51" s="1726"/>
      <c r="EF51" s="1726"/>
      <c r="EG51" s="1726"/>
      <c r="EH51" s="1726"/>
      <c r="EI51" s="1726"/>
      <c r="EJ51" s="1726"/>
      <c r="EK51" s="1726"/>
      <c r="EL51" s="1726"/>
      <c r="EM51" s="1726"/>
      <c r="EN51" s="1726"/>
      <c r="EO51" s="1726"/>
      <c r="EP51" s="1726"/>
      <c r="EQ51" s="1726"/>
      <c r="ER51" s="1726"/>
      <c r="ES51" s="1726"/>
      <c r="ET51" s="1726"/>
      <c r="EU51" s="1726"/>
      <c r="EV51" s="1726"/>
      <c r="EW51" s="1726"/>
      <c r="EX51" s="1726"/>
      <c r="EY51" s="1726"/>
      <c r="EZ51" s="1726"/>
      <c r="FA51" s="1726"/>
      <c r="FB51" s="1726"/>
      <c r="FC51" s="1726"/>
      <c r="FD51" s="1726"/>
      <c r="FE51" s="1726"/>
      <c r="FF51" s="1726"/>
      <c r="FG51" s="1726"/>
      <c r="FH51" s="1726"/>
      <c r="FI51" s="1726"/>
      <c r="FJ51" s="1726"/>
      <c r="FK51" s="1726"/>
      <c r="FL51" s="1726"/>
      <c r="FM51" s="1726"/>
      <c r="FN51" s="1726"/>
      <c r="FO51" s="1726"/>
      <c r="FP51" s="1726"/>
      <c r="FQ51" s="1726"/>
      <c r="FR51" s="1726"/>
      <c r="FS51" s="1726"/>
      <c r="FT51" s="1726"/>
      <c r="FU51" s="1726"/>
      <c r="FV51" s="1726"/>
      <c r="FW51" s="1726"/>
      <c r="FX51" s="1726"/>
      <c r="FY51" s="1726"/>
      <c r="FZ51" s="1726"/>
      <c r="GA51" s="1726"/>
      <c r="GB51" s="1726"/>
      <c r="GC51" s="1726"/>
      <c r="GD51" s="1726"/>
      <c r="GE51" s="1726"/>
      <c r="GF51" s="1726"/>
      <c r="GG51" s="1726"/>
      <c r="GH51" s="1726"/>
      <c r="GI51" s="1726"/>
      <c r="GJ51" s="1726"/>
      <c r="GK51" s="1726"/>
      <c r="GL51" s="1726"/>
      <c r="GM51" s="1726"/>
      <c r="GN51" s="1726"/>
      <c r="GO51" s="1726"/>
      <c r="GP51" s="1726"/>
      <c r="GQ51" s="1726"/>
      <c r="GR51" s="1726"/>
      <c r="GS51" s="1726"/>
      <c r="GT51" s="1726"/>
      <c r="GU51" s="1726"/>
      <c r="GV51" s="1726"/>
      <c r="GW51" s="1726"/>
      <c r="GX51" s="1726"/>
      <c r="GY51" s="1726"/>
      <c r="GZ51" s="1726"/>
      <c r="HA51" s="1726"/>
      <c r="HB51" s="1726"/>
      <c r="HC51" s="1726"/>
      <c r="HD51" s="1726"/>
      <c r="HE51" s="1726"/>
      <c r="HF51" s="1726"/>
      <c r="HG51" s="1726"/>
      <c r="HH51" s="1726"/>
      <c r="HI51" s="1726"/>
      <c r="HJ51" s="1726"/>
      <c r="HK51" s="1726"/>
      <c r="HL51" s="1726"/>
      <c r="HM51" s="1726"/>
      <c r="HN51" s="1726"/>
      <c r="HO51" s="1726"/>
      <c r="HP51" s="1726"/>
      <c r="HQ51" s="1726"/>
      <c r="HR51" s="1726"/>
      <c r="HS51" s="1726"/>
      <c r="HT51" s="1726"/>
      <c r="HU51" s="1726"/>
      <c r="HV51" s="1726"/>
      <c r="HW51" s="1726"/>
      <c r="HX51" s="1726"/>
      <c r="HY51" s="1726"/>
      <c r="HZ51" s="1726"/>
      <c r="IA51" s="1726"/>
      <c r="IB51" s="1726"/>
      <c r="IC51" s="1726"/>
      <c r="ID51" s="1726"/>
      <c r="IE51" s="1726"/>
      <c r="IF51" s="1726"/>
      <c r="IG51" s="1726"/>
      <c r="IH51" s="1726"/>
      <c r="II51" s="1726"/>
      <c r="IJ51" s="1726"/>
      <c r="IK51" s="1726"/>
      <c r="IL51" s="1726"/>
      <c r="IM51" s="1726"/>
      <c r="IN51" s="1726"/>
      <c r="IO51" s="1726"/>
      <c r="IP51" s="1726"/>
      <c r="IQ51" s="1726"/>
      <c r="IR51" s="1726"/>
      <c r="IS51" s="1726"/>
      <c r="IT51" s="1726"/>
      <c r="IU51" s="1726"/>
      <c r="IV51" s="1726"/>
    </row>
    <row r="52" spans="1:256" ht="94.5">
      <c r="A52" s="60">
        <v>41</v>
      </c>
      <c r="B52" s="50" t="s">
        <v>40686</v>
      </c>
      <c r="C52" s="84" t="s">
        <v>40687</v>
      </c>
      <c r="D52" s="50" t="s">
        <v>40688</v>
      </c>
      <c r="E52" s="116">
        <v>1100000</v>
      </c>
      <c r="F52" s="50" t="s">
        <v>4</v>
      </c>
    </row>
    <row r="53" spans="1:256" ht="63">
      <c r="A53" s="50">
        <v>42</v>
      </c>
      <c r="B53" s="50" t="s">
        <v>40689</v>
      </c>
      <c r="C53" s="84" t="s">
        <v>40690</v>
      </c>
      <c r="D53" s="50" t="s">
        <v>41910</v>
      </c>
      <c r="E53" s="116">
        <v>350000</v>
      </c>
      <c r="F53" s="50" t="s">
        <v>4</v>
      </c>
    </row>
    <row r="54" spans="1:256" ht="63">
      <c r="A54" s="60">
        <v>43</v>
      </c>
      <c r="B54" s="50" t="s">
        <v>40691</v>
      </c>
      <c r="C54" s="84" t="s">
        <v>40692</v>
      </c>
      <c r="D54" s="50" t="s">
        <v>40693</v>
      </c>
      <c r="E54" s="116">
        <v>1100000</v>
      </c>
      <c r="F54" s="75" t="s">
        <v>4</v>
      </c>
      <c r="G54" s="1726"/>
      <c r="H54" s="1726"/>
      <c r="I54" s="1726"/>
      <c r="J54" s="1726"/>
      <c r="K54" s="1726"/>
      <c r="L54" s="1726"/>
      <c r="M54" s="1726"/>
      <c r="N54" s="1726"/>
      <c r="O54" s="1726"/>
      <c r="P54" s="1726"/>
      <c r="Q54" s="1726"/>
      <c r="R54" s="1726"/>
      <c r="S54" s="1726"/>
      <c r="T54" s="1726"/>
      <c r="U54" s="1726"/>
      <c r="V54" s="1726"/>
      <c r="W54" s="1726"/>
      <c r="X54" s="1726"/>
      <c r="Y54" s="1726"/>
      <c r="Z54" s="1726"/>
      <c r="AA54" s="1726"/>
      <c r="AB54" s="1726"/>
      <c r="AC54" s="1726"/>
      <c r="AD54" s="1726"/>
      <c r="AE54" s="1726"/>
      <c r="AF54" s="1726"/>
      <c r="AG54" s="1726"/>
      <c r="AH54" s="1726"/>
      <c r="AI54" s="1726"/>
      <c r="AJ54" s="1726"/>
      <c r="AK54" s="1726"/>
      <c r="AL54" s="1726"/>
      <c r="AM54" s="1726"/>
      <c r="AN54" s="1726"/>
      <c r="AO54" s="1726"/>
      <c r="AP54" s="1726"/>
      <c r="AQ54" s="1726"/>
      <c r="AR54" s="1726"/>
      <c r="AS54" s="1726"/>
      <c r="AT54" s="1726"/>
      <c r="AU54" s="1726"/>
      <c r="AV54" s="1726"/>
      <c r="AW54" s="1726"/>
      <c r="AX54" s="1726"/>
      <c r="AY54" s="1726"/>
      <c r="AZ54" s="1726"/>
      <c r="BA54" s="1726"/>
      <c r="BB54" s="1726"/>
      <c r="BC54" s="1726"/>
      <c r="BD54" s="1726"/>
      <c r="BE54" s="1726"/>
      <c r="BF54" s="1726"/>
      <c r="BG54" s="1726"/>
      <c r="BH54" s="1726"/>
      <c r="BI54" s="1726"/>
      <c r="BJ54" s="1726"/>
      <c r="BK54" s="1726"/>
      <c r="BL54" s="1726"/>
      <c r="BM54" s="1726"/>
      <c r="BN54" s="1726"/>
      <c r="BO54" s="1726"/>
      <c r="BP54" s="1726"/>
      <c r="BQ54" s="1726"/>
      <c r="BR54" s="1726"/>
      <c r="BS54" s="1726"/>
      <c r="BT54" s="1726"/>
      <c r="BU54" s="1726"/>
      <c r="BV54" s="1726"/>
      <c r="BW54" s="1726"/>
      <c r="BX54" s="1726"/>
      <c r="BY54" s="1726"/>
      <c r="BZ54" s="1726"/>
      <c r="CA54" s="1726"/>
      <c r="CB54" s="1726"/>
      <c r="CC54" s="1726"/>
      <c r="CD54" s="1726"/>
      <c r="CE54" s="1726"/>
      <c r="CF54" s="1726"/>
      <c r="CG54" s="1726"/>
      <c r="CH54" s="1726"/>
      <c r="CI54" s="1726"/>
      <c r="CJ54" s="1726"/>
      <c r="CK54" s="1726"/>
      <c r="CL54" s="1726"/>
      <c r="CM54" s="1726"/>
      <c r="CN54" s="1726"/>
      <c r="CO54" s="1726"/>
      <c r="CP54" s="1726"/>
      <c r="CQ54" s="1726"/>
      <c r="CR54" s="1726"/>
      <c r="CS54" s="1726"/>
      <c r="CT54" s="1726"/>
      <c r="CU54" s="1726"/>
      <c r="CV54" s="1726"/>
      <c r="CW54" s="1726"/>
      <c r="CX54" s="1726"/>
      <c r="CY54" s="1726"/>
      <c r="CZ54" s="1726"/>
      <c r="DA54" s="1726"/>
      <c r="DB54" s="1726"/>
      <c r="DC54" s="1726"/>
      <c r="DD54" s="1726"/>
      <c r="DE54" s="1726"/>
      <c r="DF54" s="1726"/>
      <c r="DG54" s="1726"/>
      <c r="DH54" s="1726"/>
      <c r="DI54" s="1726"/>
      <c r="DJ54" s="1726"/>
      <c r="DK54" s="1726"/>
      <c r="DL54" s="1726"/>
      <c r="DM54" s="1726"/>
      <c r="DN54" s="1726"/>
      <c r="DO54" s="1726"/>
      <c r="DP54" s="1726"/>
      <c r="DQ54" s="1726"/>
      <c r="DR54" s="1726"/>
      <c r="DS54" s="1726"/>
      <c r="DT54" s="1726"/>
      <c r="DU54" s="1726"/>
      <c r="DV54" s="1726"/>
      <c r="DW54" s="1726"/>
      <c r="DX54" s="1726"/>
      <c r="DY54" s="1726"/>
      <c r="DZ54" s="1726"/>
      <c r="EA54" s="1726"/>
      <c r="EB54" s="1726"/>
      <c r="EC54" s="1726"/>
      <c r="ED54" s="1726"/>
      <c r="EE54" s="1726"/>
      <c r="EF54" s="1726"/>
      <c r="EG54" s="1726"/>
      <c r="EH54" s="1726"/>
      <c r="EI54" s="1726"/>
      <c r="EJ54" s="1726"/>
      <c r="EK54" s="1726"/>
      <c r="EL54" s="1726"/>
      <c r="EM54" s="1726"/>
      <c r="EN54" s="1726"/>
      <c r="EO54" s="1726"/>
      <c r="EP54" s="1726"/>
      <c r="EQ54" s="1726"/>
      <c r="ER54" s="1726"/>
      <c r="ES54" s="1726"/>
      <c r="ET54" s="1726"/>
      <c r="EU54" s="1726"/>
      <c r="EV54" s="1726"/>
      <c r="EW54" s="1726"/>
      <c r="EX54" s="1726"/>
      <c r="EY54" s="1726"/>
      <c r="EZ54" s="1726"/>
      <c r="FA54" s="1726"/>
      <c r="FB54" s="1726"/>
      <c r="FC54" s="1726"/>
      <c r="FD54" s="1726"/>
      <c r="FE54" s="1726"/>
      <c r="FF54" s="1726"/>
      <c r="FG54" s="1726"/>
      <c r="FH54" s="1726"/>
      <c r="FI54" s="1726"/>
      <c r="FJ54" s="1726"/>
      <c r="FK54" s="1726"/>
      <c r="FL54" s="1726"/>
      <c r="FM54" s="1726"/>
      <c r="FN54" s="1726"/>
      <c r="FO54" s="1726"/>
      <c r="FP54" s="1726"/>
      <c r="FQ54" s="1726"/>
      <c r="FR54" s="1726"/>
      <c r="FS54" s="1726"/>
      <c r="FT54" s="1726"/>
      <c r="FU54" s="1726"/>
      <c r="FV54" s="1726"/>
      <c r="FW54" s="1726"/>
      <c r="FX54" s="1726"/>
      <c r="FY54" s="1726"/>
      <c r="FZ54" s="1726"/>
      <c r="GA54" s="1726"/>
      <c r="GB54" s="1726"/>
      <c r="GC54" s="1726"/>
      <c r="GD54" s="1726"/>
      <c r="GE54" s="1726"/>
      <c r="GF54" s="1726"/>
      <c r="GG54" s="1726"/>
      <c r="GH54" s="1726"/>
      <c r="GI54" s="1726"/>
      <c r="GJ54" s="1726"/>
      <c r="GK54" s="1726"/>
      <c r="GL54" s="1726"/>
      <c r="GM54" s="1726"/>
      <c r="GN54" s="1726"/>
      <c r="GO54" s="1726"/>
      <c r="GP54" s="1726"/>
      <c r="GQ54" s="1726"/>
      <c r="GR54" s="1726"/>
      <c r="GS54" s="1726"/>
      <c r="GT54" s="1726"/>
      <c r="GU54" s="1726"/>
      <c r="GV54" s="1726"/>
      <c r="GW54" s="1726"/>
      <c r="GX54" s="1726"/>
      <c r="GY54" s="1726"/>
      <c r="GZ54" s="1726"/>
      <c r="HA54" s="1726"/>
      <c r="HB54" s="1726"/>
      <c r="HC54" s="1726"/>
      <c r="HD54" s="1726"/>
      <c r="HE54" s="1726"/>
      <c r="HF54" s="1726"/>
      <c r="HG54" s="1726"/>
      <c r="HH54" s="1726"/>
      <c r="HI54" s="1726"/>
      <c r="HJ54" s="1726"/>
      <c r="HK54" s="1726"/>
      <c r="HL54" s="1726"/>
      <c r="HM54" s="1726"/>
      <c r="HN54" s="1726"/>
      <c r="HO54" s="1726"/>
      <c r="HP54" s="1726"/>
      <c r="HQ54" s="1726"/>
      <c r="HR54" s="1726"/>
      <c r="HS54" s="1726"/>
      <c r="HT54" s="1726"/>
      <c r="HU54" s="1726"/>
      <c r="HV54" s="1726"/>
      <c r="HW54" s="1726"/>
      <c r="HX54" s="1726"/>
      <c r="HY54" s="1726"/>
      <c r="HZ54" s="1726"/>
      <c r="IA54" s="1726"/>
      <c r="IB54" s="1726"/>
      <c r="IC54" s="1726"/>
      <c r="ID54" s="1726"/>
      <c r="IE54" s="1726"/>
      <c r="IF54" s="1726"/>
      <c r="IG54" s="1726"/>
      <c r="IH54" s="1726"/>
      <c r="II54" s="1726"/>
      <c r="IJ54" s="1726"/>
      <c r="IK54" s="1726"/>
      <c r="IL54" s="1726"/>
      <c r="IM54" s="1726"/>
      <c r="IN54" s="1726"/>
      <c r="IO54" s="1726"/>
      <c r="IP54" s="1726"/>
      <c r="IQ54" s="1726"/>
      <c r="IR54" s="1726"/>
      <c r="IS54" s="1726"/>
      <c r="IT54" s="1726"/>
      <c r="IU54" s="1726"/>
      <c r="IV54" s="1726"/>
    </row>
    <row r="55" spans="1:256" ht="78.75">
      <c r="A55" s="50">
        <v>44</v>
      </c>
      <c r="B55" s="60" t="s">
        <v>40694</v>
      </c>
      <c r="C55" s="147" t="s">
        <v>40695</v>
      </c>
      <c r="D55" s="60" t="s">
        <v>40696</v>
      </c>
      <c r="E55" s="202">
        <v>300000</v>
      </c>
      <c r="F55" s="60" t="s">
        <v>118</v>
      </c>
      <c r="G55" s="1725"/>
      <c r="H55" s="1725"/>
      <c r="I55" s="1725"/>
      <c r="J55" s="1725"/>
      <c r="K55" s="1725"/>
      <c r="L55" s="1725"/>
      <c r="M55" s="1725"/>
      <c r="N55" s="1725"/>
      <c r="O55" s="1725"/>
      <c r="P55" s="1725"/>
      <c r="Q55" s="1725"/>
      <c r="R55" s="1725"/>
      <c r="S55" s="1725"/>
      <c r="T55" s="1725"/>
      <c r="U55" s="1725"/>
      <c r="V55" s="1725"/>
      <c r="W55" s="1725"/>
      <c r="X55" s="1725"/>
      <c r="Y55" s="1725"/>
      <c r="Z55" s="1725"/>
      <c r="AA55" s="1725"/>
      <c r="AB55" s="1725"/>
      <c r="AC55" s="1725"/>
      <c r="AD55" s="1725"/>
      <c r="AE55" s="1725"/>
      <c r="AF55" s="1725"/>
      <c r="AG55" s="1725"/>
      <c r="AH55" s="1725"/>
      <c r="AI55" s="1725"/>
      <c r="AJ55" s="1725"/>
      <c r="AK55" s="1725"/>
      <c r="AL55" s="1725"/>
      <c r="AM55" s="1725"/>
      <c r="AN55" s="1725"/>
      <c r="AO55" s="1725"/>
      <c r="AP55" s="1725"/>
      <c r="AQ55" s="1725"/>
      <c r="AR55" s="1725"/>
      <c r="AS55" s="1725"/>
      <c r="AT55" s="1725"/>
      <c r="AU55" s="1725"/>
      <c r="AV55" s="1725"/>
      <c r="AW55" s="1725"/>
      <c r="AX55" s="1725"/>
      <c r="AY55" s="1725"/>
      <c r="AZ55" s="1725"/>
      <c r="BA55" s="1725"/>
      <c r="BB55" s="1725"/>
      <c r="BC55" s="1725"/>
      <c r="BD55" s="1725"/>
      <c r="BE55" s="1725"/>
      <c r="BF55" s="1725"/>
      <c r="BG55" s="1725"/>
      <c r="BH55" s="1725"/>
      <c r="BI55" s="1725"/>
      <c r="BJ55" s="1725"/>
      <c r="BK55" s="1725"/>
      <c r="BL55" s="1725"/>
      <c r="BM55" s="1725"/>
      <c r="BN55" s="1725"/>
      <c r="BO55" s="1725"/>
      <c r="BP55" s="1725"/>
      <c r="BQ55" s="1725"/>
      <c r="BR55" s="1725"/>
      <c r="BS55" s="1725"/>
      <c r="BT55" s="1725"/>
      <c r="BU55" s="1725"/>
      <c r="BV55" s="1725"/>
      <c r="BW55" s="1725"/>
      <c r="BX55" s="1725"/>
      <c r="BY55" s="1725"/>
      <c r="BZ55" s="1725"/>
      <c r="CA55" s="1725"/>
      <c r="CB55" s="1725"/>
      <c r="CC55" s="1725"/>
      <c r="CD55" s="1725"/>
      <c r="CE55" s="1725"/>
      <c r="CF55" s="1725"/>
      <c r="CG55" s="1725"/>
      <c r="CH55" s="1725"/>
      <c r="CI55" s="1725"/>
      <c r="CJ55" s="1725"/>
      <c r="CK55" s="1725"/>
      <c r="CL55" s="1725"/>
      <c r="CM55" s="1725"/>
      <c r="CN55" s="1725"/>
      <c r="CO55" s="1725"/>
      <c r="CP55" s="1725"/>
      <c r="CQ55" s="1725"/>
      <c r="CR55" s="1725"/>
      <c r="CS55" s="1725"/>
      <c r="CT55" s="1725"/>
      <c r="CU55" s="1725"/>
      <c r="CV55" s="1725"/>
      <c r="CW55" s="1725"/>
      <c r="CX55" s="1725"/>
      <c r="CY55" s="1725"/>
      <c r="CZ55" s="1725"/>
      <c r="DA55" s="1725"/>
      <c r="DB55" s="1725"/>
      <c r="DC55" s="1725"/>
      <c r="DD55" s="1725"/>
      <c r="DE55" s="1725"/>
      <c r="DF55" s="1725"/>
      <c r="DG55" s="1725"/>
      <c r="DH55" s="1725"/>
      <c r="DI55" s="1725"/>
      <c r="DJ55" s="1725"/>
      <c r="DK55" s="1725"/>
      <c r="DL55" s="1725"/>
      <c r="DM55" s="1725"/>
      <c r="DN55" s="1725"/>
      <c r="DO55" s="1725"/>
      <c r="DP55" s="1725"/>
      <c r="DQ55" s="1725"/>
      <c r="DR55" s="1725"/>
      <c r="DS55" s="1725"/>
      <c r="DT55" s="1725"/>
      <c r="DU55" s="1725"/>
      <c r="DV55" s="1725"/>
      <c r="DW55" s="1725"/>
      <c r="DX55" s="1725"/>
      <c r="DY55" s="1725"/>
      <c r="DZ55" s="1725"/>
      <c r="EA55" s="1725"/>
      <c r="EB55" s="1725"/>
      <c r="EC55" s="1725"/>
      <c r="ED55" s="1725"/>
      <c r="EE55" s="1725"/>
      <c r="EF55" s="1725"/>
      <c r="EG55" s="1725"/>
      <c r="EH55" s="1725"/>
      <c r="EI55" s="1725"/>
      <c r="EJ55" s="1725"/>
      <c r="EK55" s="1725"/>
      <c r="EL55" s="1725"/>
      <c r="EM55" s="1725"/>
      <c r="EN55" s="1725"/>
      <c r="EO55" s="1725"/>
      <c r="EP55" s="1725"/>
      <c r="EQ55" s="1725"/>
      <c r="ER55" s="1725"/>
      <c r="ES55" s="1725"/>
      <c r="ET55" s="1725"/>
      <c r="EU55" s="1725"/>
      <c r="EV55" s="1725"/>
      <c r="EW55" s="1725"/>
      <c r="EX55" s="1725"/>
      <c r="EY55" s="1725"/>
      <c r="EZ55" s="1725"/>
      <c r="FA55" s="1725"/>
      <c r="FB55" s="1725"/>
      <c r="FC55" s="1725"/>
      <c r="FD55" s="1725"/>
      <c r="FE55" s="1725"/>
      <c r="FF55" s="1725"/>
      <c r="FG55" s="1725"/>
      <c r="FH55" s="1725"/>
      <c r="FI55" s="1725"/>
      <c r="FJ55" s="1725"/>
      <c r="FK55" s="1725"/>
      <c r="FL55" s="1725"/>
      <c r="FM55" s="1725"/>
      <c r="FN55" s="1725"/>
      <c r="FO55" s="1725"/>
      <c r="FP55" s="1725"/>
      <c r="FQ55" s="1725"/>
      <c r="FR55" s="1725"/>
      <c r="FS55" s="1725"/>
      <c r="FT55" s="1725"/>
      <c r="FU55" s="1725"/>
      <c r="FV55" s="1725"/>
      <c r="FW55" s="1725"/>
      <c r="FX55" s="1725"/>
      <c r="FY55" s="1725"/>
      <c r="FZ55" s="1725"/>
      <c r="GA55" s="1725"/>
      <c r="GB55" s="1725"/>
      <c r="GC55" s="1725"/>
      <c r="GD55" s="1725"/>
      <c r="GE55" s="1725"/>
      <c r="GF55" s="1725"/>
      <c r="GG55" s="1725"/>
      <c r="GH55" s="1725"/>
      <c r="GI55" s="1725"/>
      <c r="GJ55" s="1725"/>
      <c r="GK55" s="1725"/>
      <c r="GL55" s="1725"/>
      <c r="GM55" s="1725"/>
      <c r="GN55" s="1725"/>
      <c r="GO55" s="1725"/>
      <c r="GP55" s="1725"/>
      <c r="GQ55" s="1725"/>
      <c r="GR55" s="1725"/>
      <c r="GS55" s="1725"/>
      <c r="GT55" s="1725"/>
      <c r="GU55" s="1725"/>
      <c r="GV55" s="1725"/>
      <c r="GW55" s="1725"/>
      <c r="GX55" s="1725"/>
      <c r="GY55" s="1725"/>
      <c r="GZ55" s="1725"/>
      <c r="HA55" s="1725"/>
      <c r="HB55" s="1725"/>
      <c r="HC55" s="1725"/>
      <c r="HD55" s="1725"/>
      <c r="HE55" s="1725"/>
      <c r="HF55" s="1725"/>
      <c r="HG55" s="1725"/>
      <c r="HH55" s="1725"/>
      <c r="HI55" s="1725"/>
      <c r="HJ55" s="1725"/>
      <c r="HK55" s="1725"/>
      <c r="HL55" s="1725"/>
      <c r="HM55" s="1725"/>
      <c r="HN55" s="1725"/>
      <c r="HO55" s="1725"/>
      <c r="HP55" s="1725"/>
      <c r="HQ55" s="1725"/>
      <c r="HR55" s="1725"/>
      <c r="HS55" s="1725"/>
      <c r="HT55" s="1725"/>
      <c r="HU55" s="1725"/>
      <c r="HV55" s="1725"/>
      <c r="HW55" s="1725"/>
      <c r="HX55" s="1725"/>
      <c r="HY55" s="1725"/>
      <c r="HZ55" s="1725"/>
      <c r="IA55" s="1725"/>
      <c r="IB55" s="1725"/>
      <c r="IC55" s="1725"/>
      <c r="ID55" s="1725"/>
      <c r="IE55" s="1725"/>
      <c r="IF55" s="1725"/>
      <c r="IG55" s="1725"/>
      <c r="IH55" s="1725"/>
      <c r="II55" s="1725"/>
      <c r="IJ55" s="1725"/>
      <c r="IK55" s="1725"/>
      <c r="IL55" s="1725"/>
      <c r="IM55" s="1725"/>
      <c r="IN55" s="1725"/>
      <c r="IO55" s="1725"/>
      <c r="IP55" s="1725"/>
      <c r="IQ55" s="1725"/>
      <c r="IR55" s="1725"/>
      <c r="IS55" s="1725"/>
      <c r="IT55" s="1725"/>
      <c r="IU55" s="1725"/>
      <c r="IV55" s="1725"/>
    </row>
    <row r="56" spans="1:256" ht="15.75">
      <c r="A56" s="50"/>
      <c r="B56" s="2172" t="s">
        <v>785</v>
      </c>
      <c r="C56" s="2172"/>
      <c r="D56" s="102"/>
      <c r="E56" s="202"/>
      <c r="F56" s="50"/>
    </row>
    <row r="57" spans="1:256" ht="63">
      <c r="A57" s="50">
        <v>45</v>
      </c>
      <c r="B57" s="50" t="s">
        <v>40700</v>
      </c>
      <c r="C57" s="102" t="s">
        <v>40701</v>
      </c>
      <c r="D57" s="147" t="s">
        <v>40702</v>
      </c>
      <c r="E57" s="116">
        <v>5000000</v>
      </c>
      <c r="F57" s="50" t="s">
        <v>118</v>
      </c>
    </row>
    <row r="58" spans="1:256" ht="15.75">
      <c r="A58" s="50"/>
      <c r="B58" s="2172" t="s">
        <v>40758</v>
      </c>
      <c r="C58" s="2172"/>
      <c r="D58" s="84"/>
      <c r="E58" s="202"/>
      <c r="F58" s="50"/>
    </row>
    <row r="59" spans="1:256" ht="78.75">
      <c r="A59" s="50">
        <v>46</v>
      </c>
      <c r="B59" s="50" t="s">
        <v>40706</v>
      </c>
      <c r="C59" s="1458" t="s">
        <v>40707</v>
      </c>
      <c r="D59" s="60" t="s">
        <v>40708</v>
      </c>
      <c r="E59" s="116">
        <v>1100000</v>
      </c>
      <c r="F59" s="50" t="s">
        <v>4</v>
      </c>
    </row>
    <row r="60" spans="1:256" ht="104.25" customHeight="1">
      <c r="A60" s="50">
        <v>47</v>
      </c>
      <c r="B60" s="50" t="s">
        <v>40709</v>
      </c>
      <c r="C60" s="1458" t="s">
        <v>40710</v>
      </c>
      <c r="D60" s="50" t="s">
        <v>40711</v>
      </c>
      <c r="E60" s="116" t="s">
        <v>40712</v>
      </c>
      <c r="F60" s="50" t="s">
        <v>110</v>
      </c>
    </row>
    <row r="61" spans="1:256" ht="130.5" customHeight="1">
      <c r="A61" s="50">
        <v>48</v>
      </c>
      <c r="B61" s="60" t="s">
        <v>40718</v>
      </c>
      <c r="C61" s="1458" t="s">
        <v>40719</v>
      </c>
      <c r="D61" s="60" t="s">
        <v>40720</v>
      </c>
      <c r="E61" s="116">
        <v>3000000</v>
      </c>
      <c r="F61" s="60" t="s">
        <v>118</v>
      </c>
      <c r="G61" s="1725"/>
      <c r="H61" s="1725"/>
      <c r="I61" s="1725"/>
      <c r="J61" s="1725"/>
      <c r="K61" s="1725"/>
      <c r="L61" s="1725"/>
      <c r="M61" s="1725"/>
      <c r="N61" s="1725"/>
      <c r="O61" s="1725"/>
      <c r="P61" s="1725"/>
      <c r="Q61" s="1725"/>
      <c r="R61" s="1725"/>
      <c r="S61" s="1725"/>
      <c r="T61" s="1725"/>
      <c r="U61" s="1725"/>
      <c r="V61" s="1725"/>
      <c r="W61" s="1725"/>
      <c r="X61" s="1725"/>
      <c r="Y61" s="1725"/>
      <c r="Z61" s="1725"/>
      <c r="AA61" s="1725"/>
      <c r="AB61" s="1725"/>
      <c r="AC61" s="1725"/>
      <c r="AD61" s="1725"/>
      <c r="AE61" s="1725"/>
      <c r="AF61" s="1725"/>
      <c r="AG61" s="1725"/>
      <c r="AH61" s="1725"/>
      <c r="AI61" s="1725"/>
      <c r="AJ61" s="1725"/>
      <c r="AK61" s="1725"/>
      <c r="AL61" s="1725"/>
      <c r="AM61" s="1725"/>
      <c r="AN61" s="1725"/>
      <c r="AO61" s="1725"/>
      <c r="AP61" s="1725"/>
      <c r="AQ61" s="1725"/>
      <c r="AR61" s="1725"/>
      <c r="AS61" s="1725"/>
      <c r="AT61" s="1725"/>
      <c r="AU61" s="1725"/>
      <c r="AV61" s="1725"/>
      <c r="AW61" s="1725"/>
      <c r="AX61" s="1725"/>
      <c r="AY61" s="1725"/>
      <c r="AZ61" s="1725"/>
      <c r="BA61" s="1725"/>
      <c r="BB61" s="1725"/>
      <c r="BC61" s="1725"/>
      <c r="BD61" s="1725"/>
      <c r="BE61" s="1725"/>
      <c r="BF61" s="1725"/>
      <c r="BG61" s="1725"/>
      <c r="BH61" s="1725"/>
      <c r="BI61" s="1725"/>
      <c r="BJ61" s="1725"/>
      <c r="BK61" s="1725"/>
      <c r="BL61" s="1725"/>
      <c r="BM61" s="1725"/>
      <c r="BN61" s="1725"/>
      <c r="BO61" s="1725"/>
      <c r="BP61" s="1725"/>
      <c r="BQ61" s="1725"/>
      <c r="BR61" s="1725"/>
      <c r="BS61" s="1725"/>
      <c r="BT61" s="1725"/>
      <c r="BU61" s="1725"/>
      <c r="BV61" s="1725"/>
      <c r="BW61" s="1725"/>
      <c r="BX61" s="1725"/>
      <c r="BY61" s="1725"/>
      <c r="BZ61" s="1725"/>
      <c r="CA61" s="1725"/>
      <c r="CB61" s="1725"/>
      <c r="CC61" s="1725"/>
      <c r="CD61" s="1725"/>
      <c r="CE61" s="1725"/>
      <c r="CF61" s="1725"/>
      <c r="CG61" s="1725"/>
      <c r="CH61" s="1725"/>
      <c r="CI61" s="1725"/>
      <c r="CJ61" s="1725"/>
      <c r="CK61" s="1725"/>
      <c r="CL61" s="1725"/>
      <c r="CM61" s="1725"/>
      <c r="CN61" s="1725"/>
      <c r="CO61" s="1725"/>
      <c r="CP61" s="1725"/>
      <c r="CQ61" s="1725"/>
      <c r="CR61" s="1725"/>
      <c r="CS61" s="1725"/>
      <c r="CT61" s="1725"/>
      <c r="CU61" s="1725"/>
      <c r="CV61" s="1725"/>
      <c r="CW61" s="1725"/>
      <c r="CX61" s="1725"/>
      <c r="CY61" s="1725"/>
      <c r="CZ61" s="1725"/>
      <c r="DA61" s="1725"/>
      <c r="DB61" s="1725"/>
      <c r="DC61" s="1725"/>
      <c r="DD61" s="1725"/>
      <c r="DE61" s="1725"/>
      <c r="DF61" s="1725"/>
      <c r="DG61" s="1725"/>
      <c r="DH61" s="1725"/>
      <c r="DI61" s="1725"/>
      <c r="DJ61" s="1725"/>
      <c r="DK61" s="1725"/>
      <c r="DL61" s="1725"/>
      <c r="DM61" s="1725"/>
      <c r="DN61" s="1725"/>
      <c r="DO61" s="1725"/>
      <c r="DP61" s="1725"/>
      <c r="DQ61" s="1725"/>
      <c r="DR61" s="1725"/>
      <c r="DS61" s="1725"/>
      <c r="DT61" s="1725"/>
      <c r="DU61" s="1725"/>
      <c r="DV61" s="1725"/>
      <c r="DW61" s="1725"/>
      <c r="DX61" s="1725"/>
      <c r="DY61" s="1725"/>
      <c r="DZ61" s="1725"/>
      <c r="EA61" s="1725"/>
      <c r="EB61" s="1725"/>
      <c r="EC61" s="1725"/>
      <c r="ED61" s="1725"/>
      <c r="EE61" s="1725"/>
      <c r="EF61" s="1725"/>
      <c r="EG61" s="1725"/>
      <c r="EH61" s="1725"/>
      <c r="EI61" s="1725"/>
      <c r="EJ61" s="1725"/>
      <c r="EK61" s="1725"/>
      <c r="EL61" s="1725"/>
      <c r="EM61" s="1725"/>
      <c r="EN61" s="1725"/>
      <c r="EO61" s="1725"/>
      <c r="EP61" s="1725"/>
      <c r="EQ61" s="1725"/>
      <c r="ER61" s="1725"/>
      <c r="ES61" s="1725"/>
      <c r="ET61" s="1725"/>
      <c r="EU61" s="1725"/>
      <c r="EV61" s="1725"/>
      <c r="EW61" s="1725"/>
      <c r="EX61" s="1725"/>
      <c r="EY61" s="1725"/>
      <c r="EZ61" s="1725"/>
      <c r="FA61" s="1725"/>
      <c r="FB61" s="1725"/>
      <c r="FC61" s="1725"/>
      <c r="FD61" s="1725"/>
      <c r="FE61" s="1725"/>
      <c r="FF61" s="1725"/>
      <c r="FG61" s="1725"/>
      <c r="FH61" s="1725"/>
      <c r="FI61" s="1725"/>
      <c r="FJ61" s="1725"/>
      <c r="FK61" s="1725"/>
      <c r="FL61" s="1725"/>
      <c r="FM61" s="1725"/>
      <c r="FN61" s="1725"/>
      <c r="FO61" s="1725"/>
      <c r="FP61" s="1725"/>
      <c r="FQ61" s="1725"/>
      <c r="FR61" s="1725"/>
      <c r="FS61" s="1725"/>
      <c r="FT61" s="1725"/>
      <c r="FU61" s="1725"/>
      <c r="FV61" s="1725"/>
      <c r="FW61" s="1725"/>
      <c r="FX61" s="1725"/>
      <c r="FY61" s="1725"/>
      <c r="FZ61" s="1725"/>
      <c r="GA61" s="1725"/>
      <c r="GB61" s="1725"/>
      <c r="GC61" s="1725"/>
      <c r="GD61" s="1725"/>
      <c r="GE61" s="1725"/>
      <c r="GF61" s="1725"/>
      <c r="GG61" s="1725"/>
      <c r="GH61" s="1725"/>
      <c r="GI61" s="1725"/>
      <c r="GJ61" s="1725"/>
      <c r="GK61" s="1725"/>
      <c r="GL61" s="1725"/>
      <c r="GM61" s="1725"/>
      <c r="GN61" s="1725"/>
      <c r="GO61" s="1725"/>
      <c r="GP61" s="1725"/>
      <c r="GQ61" s="1725"/>
      <c r="GR61" s="1725"/>
      <c r="GS61" s="1725"/>
      <c r="GT61" s="1725"/>
      <c r="GU61" s="1725"/>
      <c r="GV61" s="1725"/>
      <c r="GW61" s="1725"/>
      <c r="GX61" s="1725"/>
      <c r="GY61" s="1725"/>
      <c r="GZ61" s="1725"/>
      <c r="HA61" s="1725"/>
      <c r="HB61" s="1725"/>
      <c r="HC61" s="1725"/>
      <c r="HD61" s="1725"/>
      <c r="HE61" s="1725"/>
      <c r="HF61" s="1725"/>
      <c r="HG61" s="1725"/>
      <c r="HH61" s="1725"/>
      <c r="HI61" s="1725"/>
      <c r="HJ61" s="1725"/>
      <c r="HK61" s="1725"/>
      <c r="HL61" s="1725"/>
      <c r="HM61" s="1725"/>
      <c r="HN61" s="1725"/>
      <c r="HO61" s="1725"/>
      <c r="HP61" s="1725"/>
      <c r="HQ61" s="1725"/>
      <c r="HR61" s="1725"/>
      <c r="HS61" s="1725"/>
      <c r="HT61" s="1725"/>
      <c r="HU61" s="1725"/>
      <c r="HV61" s="1725"/>
      <c r="HW61" s="1725"/>
      <c r="HX61" s="1725"/>
      <c r="HY61" s="1725"/>
      <c r="HZ61" s="1725"/>
      <c r="IA61" s="1725"/>
      <c r="IB61" s="1725"/>
      <c r="IC61" s="1725"/>
      <c r="ID61" s="1725"/>
      <c r="IE61" s="1725"/>
      <c r="IF61" s="1725"/>
      <c r="IG61" s="1725"/>
      <c r="IH61" s="1725"/>
      <c r="II61" s="1725"/>
      <c r="IJ61" s="1725"/>
      <c r="IK61" s="1725"/>
      <c r="IL61" s="1725"/>
      <c r="IM61" s="1725"/>
      <c r="IN61" s="1725"/>
      <c r="IO61" s="1725"/>
      <c r="IP61" s="1725"/>
      <c r="IQ61" s="1725"/>
      <c r="IR61" s="1725"/>
      <c r="IS61" s="1725"/>
      <c r="IT61" s="1725"/>
      <c r="IU61" s="1725"/>
      <c r="IV61" s="1725"/>
    </row>
    <row r="62" spans="1:256" ht="78.75" customHeight="1">
      <c r="A62" s="50">
        <v>49</v>
      </c>
      <c r="B62" s="60" t="s">
        <v>40721</v>
      </c>
      <c r="C62" s="1458" t="s">
        <v>40722</v>
      </c>
      <c r="D62" s="60" t="s">
        <v>40723</v>
      </c>
      <c r="E62" s="116">
        <v>5000000</v>
      </c>
      <c r="F62" s="60" t="s">
        <v>118</v>
      </c>
      <c r="G62" s="1725"/>
      <c r="H62" s="1725"/>
      <c r="I62" s="1725"/>
      <c r="J62" s="1725"/>
      <c r="K62" s="1725"/>
      <c r="L62" s="1725"/>
      <c r="M62" s="1725"/>
      <c r="N62" s="1725"/>
      <c r="O62" s="1725"/>
      <c r="P62" s="1725"/>
      <c r="Q62" s="1725"/>
      <c r="R62" s="1725"/>
      <c r="S62" s="1725"/>
      <c r="T62" s="1725"/>
      <c r="U62" s="1725"/>
      <c r="V62" s="1725"/>
      <c r="W62" s="1725"/>
      <c r="X62" s="1725"/>
      <c r="Y62" s="1725"/>
      <c r="Z62" s="1725"/>
      <c r="AA62" s="1725"/>
      <c r="AB62" s="1725"/>
      <c r="AC62" s="1725"/>
      <c r="AD62" s="1725"/>
      <c r="AE62" s="1725"/>
      <c r="AF62" s="1725"/>
      <c r="AG62" s="1725"/>
      <c r="AH62" s="1725"/>
      <c r="AI62" s="1725"/>
      <c r="AJ62" s="1725"/>
      <c r="AK62" s="1725"/>
      <c r="AL62" s="1725"/>
      <c r="AM62" s="1725"/>
      <c r="AN62" s="1725"/>
      <c r="AO62" s="1725"/>
      <c r="AP62" s="1725"/>
      <c r="AQ62" s="1725"/>
      <c r="AR62" s="1725"/>
      <c r="AS62" s="1725"/>
      <c r="AT62" s="1725"/>
      <c r="AU62" s="1725"/>
      <c r="AV62" s="1725"/>
      <c r="AW62" s="1725"/>
      <c r="AX62" s="1725"/>
      <c r="AY62" s="1725"/>
      <c r="AZ62" s="1725"/>
      <c r="BA62" s="1725"/>
      <c r="BB62" s="1725"/>
      <c r="BC62" s="1725"/>
      <c r="BD62" s="1725"/>
      <c r="BE62" s="1725"/>
      <c r="BF62" s="1725"/>
      <c r="BG62" s="1725"/>
      <c r="BH62" s="1725"/>
      <c r="BI62" s="1725"/>
      <c r="BJ62" s="1725"/>
      <c r="BK62" s="1725"/>
      <c r="BL62" s="1725"/>
      <c r="BM62" s="1725"/>
      <c r="BN62" s="1725"/>
      <c r="BO62" s="1725"/>
      <c r="BP62" s="1725"/>
      <c r="BQ62" s="1725"/>
      <c r="BR62" s="1725"/>
      <c r="BS62" s="1725"/>
      <c r="BT62" s="1725"/>
      <c r="BU62" s="1725"/>
      <c r="BV62" s="1725"/>
      <c r="BW62" s="1725"/>
      <c r="BX62" s="1725"/>
      <c r="BY62" s="1725"/>
      <c r="BZ62" s="1725"/>
      <c r="CA62" s="1725"/>
      <c r="CB62" s="1725"/>
      <c r="CC62" s="1725"/>
      <c r="CD62" s="1725"/>
      <c r="CE62" s="1725"/>
      <c r="CF62" s="1725"/>
      <c r="CG62" s="1725"/>
      <c r="CH62" s="1725"/>
      <c r="CI62" s="1725"/>
      <c r="CJ62" s="1725"/>
      <c r="CK62" s="1725"/>
      <c r="CL62" s="1725"/>
      <c r="CM62" s="1725"/>
      <c r="CN62" s="1725"/>
      <c r="CO62" s="1725"/>
      <c r="CP62" s="1725"/>
      <c r="CQ62" s="1725"/>
      <c r="CR62" s="1725"/>
      <c r="CS62" s="1725"/>
      <c r="CT62" s="1725"/>
      <c r="CU62" s="1725"/>
      <c r="CV62" s="1725"/>
      <c r="CW62" s="1725"/>
      <c r="CX62" s="1725"/>
      <c r="CY62" s="1725"/>
      <c r="CZ62" s="1725"/>
      <c r="DA62" s="1725"/>
      <c r="DB62" s="1725"/>
      <c r="DC62" s="1725"/>
      <c r="DD62" s="1725"/>
      <c r="DE62" s="1725"/>
      <c r="DF62" s="1725"/>
      <c r="DG62" s="1725"/>
      <c r="DH62" s="1725"/>
      <c r="DI62" s="1725"/>
      <c r="DJ62" s="1725"/>
      <c r="DK62" s="1725"/>
      <c r="DL62" s="1725"/>
      <c r="DM62" s="1725"/>
      <c r="DN62" s="1725"/>
      <c r="DO62" s="1725"/>
      <c r="DP62" s="1725"/>
      <c r="DQ62" s="1725"/>
      <c r="DR62" s="1725"/>
      <c r="DS62" s="1725"/>
      <c r="DT62" s="1725"/>
      <c r="DU62" s="1725"/>
      <c r="DV62" s="1725"/>
      <c r="DW62" s="1725"/>
      <c r="DX62" s="1725"/>
      <c r="DY62" s="1725"/>
      <c r="DZ62" s="1725"/>
      <c r="EA62" s="1725"/>
      <c r="EB62" s="1725"/>
      <c r="EC62" s="1725"/>
      <c r="ED62" s="1725"/>
      <c r="EE62" s="1725"/>
      <c r="EF62" s="1725"/>
      <c r="EG62" s="1725"/>
      <c r="EH62" s="1725"/>
      <c r="EI62" s="1725"/>
      <c r="EJ62" s="1725"/>
      <c r="EK62" s="1725"/>
      <c r="EL62" s="1725"/>
      <c r="EM62" s="1725"/>
      <c r="EN62" s="1725"/>
      <c r="EO62" s="1725"/>
      <c r="EP62" s="1725"/>
      <c r="EQ62" s="1725"/>
      <c r="ER62" s="1725"/>
      <c r="ES62" s="1725"/>
      <c r="ET62" s="1725"/>
      <c r="EU62" s="1725"/>
      <c r="EV62" s="1725"/>
      <c r="EW62" s="1725"/>
      <c r="EX62" s="1725"/>
      <c r="EY62" s="1725"/>
      <c r="EZ62" s="1725"/>
      <c r="FA62" s="1725"/>
      <c r="FB62" s="1725"/>
      <c r="FC62" s="1725"/>
      <c r="FD62" s="1725"/>
      <c r="FE62" s="1725"/>
      <c r="FF62" s="1725"/>
      <c r="FG62" s="1725"/>
      <c r="FH62" s="1725"/>
      <c r="FI62" s="1725"/>
      <c r="FJ62" s="1725"/>
      <c r="FK62" s="1725"/>
      <c r="FL62" s="1725"/>
      <c r="FM62" s="1725"/>
      <c r="FN62" s="1725"/>
      <c r="FO62" s="1725"/>
      <c r="FP62" s="1725"/>
      <c r="FQ62" s="1725"/>
      <c r="FR62" s="1725"/>
      <c r="FS62" s="1725"/>
      <c r="FT62" s="1725"/>
      <c r="FU62" s="1725"/>
      <c r="FV62" s="1725"/>
      <c r="FW62" s="1725"/>
      <c r="FX62" s="1725"/>
      <c r="FY62" s="1725"/>
      <c r="FZ62" s="1725"/>
      <c r="GA62" s="1725"/>
      <c r="GB62" s="1725"/>
      <c r="GC62" s="1725"/>
      <c r="GD62" s="1725"/>
      <c r="GE62" s="1725"/>
      <c r="GF62" s="1725"/>
      <c r="GG62" s="1725"/>
      <c r="GH62" s="1725"/>
      <c r="GI62" s="1725"/>
      <c r="GJ62" s="1725"/>
      <c r="GK62" s="1725"/>
      <c r="GL62" s="1725"/>
      <c r="GM62" s="1725"/>
      <c r="GN62" s="1725"/>
      <c r="GO62" s="1725"/>
      <c r="GP62" s="1725"/>
      <c r="GQ62" s="1725"/>
      <c r="GR62" s="1725"/>
      <c r="GS62" s="1725"/>
      <c r="GT62" s="1725"/>
      <c r="GU62" s="1725"/>
      <c r="GV62" s="1725"/>
      <c r="GW62" s="1725"/>
      <c r="GX62" s="1725"/>
      <c r="GY62" s="1725"/>
      <c r="GZ62" s="1725"/>
      <c r="HA62" s="1725"/>
      <c r="HB62" s="1725"/>
      <c r="HC62" s="1725"/>
      <c r="HD62" s="1725"/>
      <c r="HE62" s="1725"/>
      <c r="HF62" s="1725"/>
      <c r="HG62" s="1725"/>
      <c r="HH62" s="1725"/>
      <c r="HI62" s="1725"/>
      <c r="HJ62" s="1725"/>
      <c r="HK62" s="1725"/>
      <c r="HL62" s="1725"/>
      <c r="HM62" s="1725"/>
      <c r="HN62" s="1725"/>
      <c r="HO62" s="1725"/>
      <c r="HP62" s="1725"/>
      <c r="HQ62" s="1725"/>
      <c r="HR62" s="1725"/>
      <c r="HS62" s="1725"/>
      <c r="HT62" s="1725"/>
      <c r="HU62" s="1725"/>
      <c r="HV62" s="1725"/>
      <c r="HW62" s="1725"/>
      <c r="HX62" s="1725"/>
      <c r="HY62" s="1725"/>
      <c r="HZ62" s="1725"/>
      <c r="IA62" s="1725"/>
      <c r="IB62" s="1725"/>
      <c r="IC62" s="1725"/>
      <c r="ID62" s="1725"/>
      <c r="IE62" s="1725"/>
      <c r="IF62" s="1725"/>
      <c r="IG62" s="1725"/>
      <c r="IH62" s="1725"/>
      <c r="II62" s="1725"/>
      <c r="IJ62" s="1725"/>
      <c r="IK62" s="1725"/>
      <c r="IL62" s="1725"/>
      <c r="IM62" s="1725"/>
      <c r="IN62" s="1725"/>
      <c r="IO62" s="1725"/>
      <c r="IP62" s="1725"/>
      <c r="IQ62" s="1725"/>
      <c r="IR62" s="1725"/>
      <c r="IS62" s="1725"/>
      <c r="IT62" s="1725"/>
      <c r="IU62" s="1725"/>
      <c r="IV62" s="1725"/>
    </row>
    <row r="63" spans="1:256" ht="15.75">
      <c r="A63" s="50"/>
      <c r="B63" s="173" t="s">
        <v>15</v>
      </c>
      <c r="C63" s="50"/>
      <c r="D63" s="1723"/>
      <c r="E63" s="1729">
        <f>SUM(E6:E62)</f>
        <v>81659958.00999999</v>
      </c>
      <c r="F63" s="50"/>
    </row>
    <row r="64" spans="1:256" ht="87" customHeight="1">
      <c r="A64" s="2143" t="s">
        <v>39556</v>
      </c>
      <c r="B64" s="2143"/>
      <c r="C64" s="2143"/>
      <c r="D64" s="2143" t="s">
        <v>172</v>
      </c>
      <c r="E64" s="2143"/>
      <c r="F64" s="2143"/>
    </row>
    <row r="84" spans="1:6" ht="15.75">
      <c r="A84" s="50"/>
      <c r="B84" s="2171" t="s">
        <v>930</v>
      </c>
      <c r="C84" s="2171"/>
      <c r="D84" s="1722"/>
      <c r="E84" s="246"/>
      <c r="F84" s="50"/>
    </row>
    <row r="85" spans="1:6" ht="126">
      <c r="A85" s="75">
        <v>13</v>
      </c>
      <c r="B85" s="102" t="s">
        <v>40620</v>
      </c>
      <c r="C85" s="102" t="s">
        <v>40753</v>
      </c>
      <c r="D85" s="66" t="s">
        <v>40621</v>
      </c>
      <c r="E85" s="202">
        <v>400000</v>
      </c>
      <c r="F85" s="75" t="s">
        <v>4</v>
      </c>
    </row>
    <row r="86" spans="1:6" ht="141.75">
      <c r="A86" s="75">
        <v>14</v>
      </c>
      <c r="B86" s="102" t="s">
        <v>40622</v>
      </c>
      <c r="C86" s="102" t="s">
        <v>40754</v>
      </c>
      <c r="D86" s="66" t="s">
        <v>40623</v>
      </c>
      <c r="E86" s="202">
        <v>500000</v>
      </c>
      <c r="F86" s="75" t="s">
        <v>4</v>
      </c>
    </row>
    <row r="87" spans="1:6" ht="31.5">
      <c r="A87" s="75">
        <v>15</v>
      </c>
      <c r="B87" s="102" t="s">
        <v>40624</v>
      </c>
      <c r="C87" s="102" t="s">
        <v>40755</v>
      </c>
      <c r="D87" s="66" t="s">
        <v>40625</v>
      </c>
      <c r="E87" s="202">
        <v>280917.51</v>
      </c>
      <c r="F87" s="75" t="s">
        <v>4</v>
      </c>
    </row>
    <row r="88" spans="1:6" ht="78.75">
      <c r="B88" s="97" t="s">
        <v>40661</v>
      </c>
      <c r="C88" s="98" t="s">
        <v>40750</v>
      </c>
      <c r="D88" s="97" t="s">
        <v>40662</v>
      </c>
      <c r="E88" s="116">
        <v>4000000</v>
      </c>
      <c r="F88" s="97" t="s">
        <v>4</v>
      </c>
    </row>
    <row r="89" spans="1:6" ht="63">
      <c r="B89" s="97" t="s">
        <v>40663</v>
      </c>
      <c r="C89" s="98" t="s">
        <v>40751</v>
      </c>
      <c r="D89" s="97" t="s">
        <v>40664</v>
      </c>
      <c r="E89" s="116">
        <v>4000000</v>
      </c>
      <c r="F89" s="97" t="s">
        <v>4</v>
      </c>
    </row>
    <row r="90" spans="1:6" ht="94.5">
      <c r="B90" s="97" t="s">
        <v>40665</v>
      </c>
      <c r="C90" s="98" t="s">
        <v>40752</v>
      </c>
      <c r="D90" s="98" t="s">
        <v>40666</v>
      </c>
      <c r="E90" s="116">
        <v>3000000</v>
      </c>
      <c r="F90" s="97" t="s">
        <v>118</v>
      </c>
    </row>
    <row r="91" spans="1:6" ht="110.25">
      <c r="B91" s="97" t="s">
        <v>40697</v>
      </c>
      <c r="C91" s="98" t="s">
        <v>40698</v>
      </c>
      <c r="D91" s="97" t="s">
        <v>40699</v>
      </c>
      <c r="E91" s="202">
        <v>4000000</v>
      </c>
      <c r="F91" s="97" t="s">
        <v>4</v>
      </c>
    </row>
    <row r="92" spans="1:6" ht="110.25">
      <c r="B92" s="97" t="s">
        <v>40703</v>
      </c>
      <c r="C92" s="98" t="s">
        <v>40704</v>
      </c>
      <c r="D92" s="98" t="s">
        <v>40705</v>
      </c>
      <c r="E92" s="116">
        <v>10000000</v>
      </c>
      <c r="F92" s="97" t="s">
        <v>4</v>
      </c>
    </row>
    <row r="93" spans="1:6" ht="31.5">
      <c r="B93" s="97" t="s">
        <v>40713</v>
      </c>
      <c r="C93" s="1728" t="s">
        <v>40714</v>
      </c>
      <c r="D93" s="97" t="s">
        <v>40715</v>
      </c>
      <c r="E93" s="116">
        <v>600000</v>
      </c>
      <c r="F93" s="97" t="s">
        <v>4</v>
      </c>
    </row>
    <row r="94" spans="1:6" ht="31.5">
      <c r="B94" s="97" t="s">
        <v>40716</v>
      </c>
      <c r="C94" s="1728" t="s">
        <v>40717</v>
      </c>
      <c r="D94" s="97" t="s">
        <v>40715</v>
      </c>
      <c r="E94" s="116">
        <v>600000</v>
      </c>
      <c r="F94" s="97" t="s">
        <v>4</v>
      </c>
    </row>
    <row r="95" spans="1:6">
      <c r="E95" s="1730">
        <f>SUM(E85:E94)</f>
        <v>27380917.509999998</v>
      </c>
    </row>
    <row r="98" spans="5:5">
      <c r="E98" s="1730">
        <f>E95+E63</f>
        <v>109040875.51999998</v>
      </c>
    </row>
  </sheetData>
  <mergeCells count="15">
    <mergeCell ref="A64:C64"/>
    <mergeCell ref="D64:F64"/>
    <mergeCell ref="B16:C16"/>
    <mergeCell ref="B20:C20"/>
    <mergeCell ref="B84:C84"/>
    <mergeCell ref="B22:C22"/>
    <mergeCell ref="B44:C44"/>
    <mergeCell ref="B56:C56"/>
    <mergeCell ref="A1:F1"/>
    <mergeCell ref="A2:F2"/>
    <mergeCell ref="A3:F3"/>
    <mergeCell ref="B10:C10"/>
    <mergeCell ref="B58:C58"/>
    <mergeCell ref="B5:D5"/>
    <mergeCell ref="B12:D12"/>
  </mergeCells>
  <pageMargins left="0.7" right="0.7" top="0.75" bottom="0.75" header="0.3" footer="0.3"/>
  <pageSetup orientation="landscape" r:id="rId1"/>
  <headerFooter>
    <oddFooter>Page &amp;P of &amp;N</oddFooter>
  </headerFooter>
</worksheet>
</file>

<file path=xl/worksheets/sheet50.xml><?xml version="1.0" encoding="utf-8"?>
<worksheet xmlns="http://schemas.openxmlformats.org/spreadsheetml/2006/main" xmlns:r="http://schemas.openxmlformats.org/officeDocument/2006/relationships">
  <sheetPr>
    <tabColor theme="5" tint="-0.499984740745262"/>
  </sheetPr>
  <dimension ref="A1:J116"/>
  <sheetViews>
    <sheetView topLeftCell="A83" workbookViewId="0">
      <selection activeCell="B85" sqref="B85"/>
    </sheetView>
  </sheetViews>
  <sheetFormatPr defaultRowHeight="15.75"/>
  <cols>
    <col min="1" max="1" width="6.42578125" style="286" customWidth="1"/>
    <col min="2" max="2" width="15.42578125" style="89" customWidth="1"/>
    <col min="3" max="3" width="42.5703125" style="89" customWidth="1"/>
    <col min="4" max="4" width="26.42578125" style="89" customWidth="1"/>
    <col min="5" max="5" width="20.7109375" style="10" customWidth="1"/>
    <col min="6" max="6" width="10.5703125" style="262" customWidth="1"/>
    <col min="7" max="9" width="9.140625" style="798"/>
    <col min="10" max="10" width="9.5703125" style="424" bestFit="1" customWidth="1"/>
    <col min="11" max="16384" width="9.140625" style="798"/>
  </cols>
  <sheetData>
    <row r="1" spans="1:8" ht="15.75" customHeight="1">
      <c r="A1" s="2149" t="s">
        <v>133</v>
      </c>
      <c r="B1" s="2149"/>
      <c r="C1" s="2149"/>
      <c r="D1" s="2149"/>
      <c r="E1" s="2149"/>
      <c r="F1" s="2149"/>
    </row>
    <row r="2" spans="1:8" ht="15.75" customHeight="1">
      <c r="A2" s="2149" t="s">
        <v>4563</v>
      </c>
      <c r="B2" s="2149"/>
      <c r="C2" s="2149"/>
      <c r="D2" s="2149"/>
      <c r="E2" s="2149"/>
      <c r="F2" s="2149"/>
    </row>
    <row r="3" spans="1:8" ht="15.75" customHeight="1">
      <c r="A3" s="2149" t="s">
        <v>140</v>
      </c>
      <c r="B3" s="2149"/>
      <c r="C3" s="2149"/>
      <c r="D3" s="2149"/>
      <c r="E3" s="2149"/>
      <c r="F3" s="2149"/>
    </row>
    <row r="4" spans="1:8" ht="35.1" customHeight="1">
      <c r="A4" s="173" t="s">
        <v>4564</v>
      </c>
      <c r="B4" s="400" t="s">
        <v>135</v>
      </c>
      <c r="C4" s="172" t="s">
        <v>0</v>
      </c>
      <c r="D4" s="172" t="s">
        <v>136</v>
      </c>
      <c r="E4" s="45" t="s">
        <v>137</v>
      </c>
      <c r="F4" s="172" t="s">
        <v>1646</v>
      </c>
    </row>
    <row r="5" spans="1:8" ht="19.5" customHeight="1">
      <c r="A5" s="51"/>
      <c r="B5" s="2189" t="s">
        <v>4566</v>
      </c>
      <c r="C5" s="2190"/>
      <c r="D5" s="2191"/>
      <c r="E5" s="221"/>
      <c r="F5" s="160"/>
    </row>
    <row r="6" spans="1:8" ht="31.5">
      <c r="A6" s="50">
        <v>1</v>
      </c>
      <c r="B6" s="51" t="s">
        <v>1</v>
      </c>
      <c r="C6" s="51" t="s">
        <v>4567</v>
      </c>
      <c r="D6" s="51" t="s">
        <v>2388</v>
      </c>
      <c r="E6" s="117">
        <v>2040000</v>
      </c>
      <c r="F6" s="160" t="s">
        <v>466</v>
      </c>
      <c r="G6" s="2286"/>
      <c r="H6" s="2287"/>
    </row>
    <row r="7" spans="1:8" ht="31.5">
      <c r="A7" s="50">
        <v>2</v>
      </c>
      <c r="B7" s="51" t="s">
        <v>3288</v>
      </c>
      <c r="C7" s="51" t="s">
        <v>4568</v>
      </c>
      <c r="D7" s="51" t="s">
        <v>4569</v>
      </c>
      <c r="E7" s="117">
        <v>625797</v>
      </c>
      <c r="F7" s="160" t="s">
        <v>466</v>
      </c>
      <c r="G7" s="2286"/>
      <c r="H7" s="2287"/>
    </row>
    <row r="8" spans="1:8" ht="31.5">
      <c r="A8" s="50">
        <v>3</v>
      </c>
      <c r="B8" s="51" t="s">
        <v>176</v>
      </c>
      <c r="C8" s="51" t="s">
        <v>7744</v>
      </c>
      <c r="D8" s="51" t="s">
        <v>585</v>
      </c>
      <c r="E8" s="117">
        <v>1500000</v>
      </c>
      <c r="F8" s="160" t="s">
        <v>466</v>
      </c>
      <c r="G8" s="2286"/>
      <c r="H8" s="2287"/>
    </row>
    <row r="9" spans="1:8" ht="78.75">
      <c r="A9" s="50">
        <v>4</v>
      </c>
      <c r="B9" s="51" t="s">
        <v>5</v>
      </c>
      <c r="C9" s="51" t="s">
        <v>4570</v>
      </c>
      <c r="D9" s="51" t="s">
        <v>4571</v>
      </c>
      <c r="E9" s="117">
        <v>2275496.5299999998</v>
      </c>
      <c r="F9" s="160" t="s">
        <v>466</v>
      </c>
      <c r="G9" s="2286"/>
      <c r="H9" s="2287"/>
    </row>
    <row r="10" spans="1:8" ht="31.5">
      <c r="A10" s="50">
        <v>5</v>
      </c>
      <c r="B10" s="51" t="s">
        <v>4572</v>
      </c>
      <c r="C10" s="51" t="s">
        <v>4573</v>
      </c>
      <c r="D10" s="51" t="s">
        <v>9</v>
      </c>
      <c r="E10" s="117">
        <v>38400</v>
      </c>
      <c r="F10" s="160" t="s">
        <v>466</v>
      </c>
      <c r="G10" s="2286"/>
      <c r="H10" s="2287"/>
    </row>
    <row r="11" spans="1:8" ht="31.5">
      <c r="A11" s="50">
        <v>6</v>
      </c>
      <c r="B11" s="51" t="s">
        <v>4574</v>
      </c>
      <c r="C11" s="51" t="s">
        <v>4575</v>
      </c>
      <c r="D11" s="51" t="s">
        <v>580</v>
      </c>
      <c r="E11" s="117">
        <v>62760</v>
      </c>
      <c r="F11" s="160" t="s">
        <v>466</v>
      </c>
      <c r="G11" s="2286"/>
      <c r="H11" s="2287"/>
    </row>
    <row r="12" spans="1:8">
      <c r="A12" s="50"/>
      <c r="B12" s="2189" t="s">
        <v>4576</v>
      </c>
      <c r="C12" s="2190"/>
      <c r="D12" s="2191"/>
      <c r="E12" s="60"/>
      <c r="F12" s="159"/>
      <c r="G12" s="2286"/>
      <c r="H12" s="2287"/>
    </row>
    <row r="13" spans="1:8" ht="31.5">
      <c r="A13" s="50">
        <v>7</v>
      </c>
      <c r="B13" s="51" t="s">
        <v>176</v>
      </c>
      <c r="C13" s="51" t="s">
        <v>4577</v>
      </c>
      <c r="D13" s="51" t="s">
        <v>585</v>
      </c>
      <c r="E13" s="117">
        <v>1071226.26</v>
      </c>
      <c r="F13" s="160" t="s">
        <v>466</v>
      </c>
      <c r="G13" s="2286"/>
      <c r="H13" s="2287"/>
    </row>
    <row r="14" spans="1:8" ht="78.75">
      <c r="A14" s="50">
        <v>8</v>
      </c>
      <c r="B14" s="51" t="s">
        <v>467</v>
      </c>
      <c r="C14" s="51" t="s">
        <v>4578</v>
      </c>
      <c r="D14" s="51" t="s">
        <v>686</v>
      </c>
      <c r="E14" s="117">
        <v>700000</v>
      </c>
      <c r="F14" s="160" t="s">
        <v>466</v>
      </c>
      <c r="G14" s="2286"/>
      <c r="H14" s="2287"/>
    </row>
    <row r="15" spans="1:8" ht="63">
      <c r="A15" s="50">
        <v>9</v>
      </c>
      <c r="B15" s="51" t="s">
        <v>360</v>
      </c>
      <c r="C15" s="51" t="s">
        <v>4579</v>
      </c>
      <c r="D15" s="51" t="s">
        <v>1736</v>
      </c>
      <c r="E15" s="117">
        <v>1500000</v>
      </c>
      <c r="F15" s="160" t="s">
        <v>466</v>
      </c>
      <c r="G15" s="2286"/>
      <c r="H15" s="2287"/>
    </row>
    <row r="16" spans="1:8">
      <c r="A16" s="50"/>
      <c r="B16" s="2189" t="s">
        <v>1575</v>
      </c>
      <c r="C16" s="2191"/>
      <c r="D16" s="51"/>
      <c r="E16" s="60"/>
      <c r="F16" s="159"/>
      <c r="G16" s="2286"/>
      <c r="H16" s="2287"/>
    </row>
    <row r="17" spans="1:8" ht="78.75">
      <c r="A17" s="50">
        <v>10</v>
      </c>
      <c r="B17" s="51" t="s">
        <v>4580</v>
      </c>
      <c r="C17" s="51" t="s">
        <v>4581</v>
      </c>
      <c r="D17" s="51" t="s">
        <v>4582</v>
      </c>
      <c r="E17" s="117">
        <v>2180817.5099999998</v>
      </c>
      <c r="F17" s="160" t="s">
        <v>4</v>
      </c>
      <c r="G17" s="2286"/>
      <c r="H17" s="2287"/>
    </row>
    <row r="18" spans="1:8">
      <c r="A18" s="50"/>
      <c r="B18" s="2189" t="s">
        <v>4583</v>
      </c>
      <c r="C18" s="2191"/>
      <c r="D18" s="51"/>
      <c r="E18" s="221"/>
      <c r="F18" s="160"/>
      <c r="G18" s="797"/>
    </row>
    <row r="19" spans="1:8" ht="63">
      <c r="A19" s="50">
        <v>11</v>
      </c>
      <c r="B19" s="51" t="s">
        <v>475</v>
      </c>
      <c r="C19" s="51" t="s">
        <v>4584</v>
      </c>
      <c r="D19" s="51" t="s">
        <v>196</v>
      </c>
      <c r="E19" s="117">
        <v>5738993.4500000002</v>
      </c>
      <c r="F19" s="160" t="s">
        <v>466</v>
      </c>
      <c r="G19" s="797"/>
    </row>
    <row r="20" spans="1:8">
      <c r="A20" s="50"/>
      <c r="B20" s="2189" t="s">
        <v>593</v>
      </c>
      <c r="C20" s="2191"/>
      <c r="D20" s="51"/>
      <c r="E20" s="60"/>
      <c r="F20" s="160"/>
      <c r="G20" s="797"/>
    </row>
    <row r="21" spans="1:8" ht="31.5">
      <c r="A21" s="50">
        <v>12</v>
      </c>
      <c r="B21" s="51" t="s">
        <v>4585</v>
      </c>
      <c r="C21" s="51" t="s">
        <v>4586</v>
      </c>
      <c r="D21" s="51" t="s">
        <v>40</v>
      </c>
      <c r="E21" s="117">
        <v>15000000</v>
      </c>
      <c r="F21" s="160" t="s">
        <v>466</v>
      </c>
      <c r="G21" s="797"/>
    </row>
    <row r="22" spans="1:8" ht="47.25">
      <c r="A22" s="50">
        <v>13</v>
      </c>
      <c r="B22" s="51" t="s">
        <v>41</v>
      </c>
      <c r="C22" s="51" t="s">
        <v>4587</v>
      </c>
      <c r="D22" s="51" t="s">
        <v>4588</v>
      </c>
      <c r="E22" s="117">
        <v>15000000</v>
      </c>
      <c r="F22" s="160" t="s">
        <v>466</v>
      </c>
      <c r="G22" s="797"/>
    </row>
    <row r="23" spans="1:8">
      <c r="A23" s="50"/>
      <c r="B23" s="2288" t="s">
        <v>4589</v>
      </c>
      <c r="C23" s="2289"/>
      <c r="D23" s="306"/>
      <c r="E23" s="207"/>
      <c r="F23" s="812"/>
      <c r="G23" s="2286"/>
      <c r="H23" s="2287"/>
    </row>
    <row r="24" spans="1:8" ht="47.25">
      <c r="A24" s="504">
        <v>14</v>
      </c>
      <c r="B24" s="51" t="s">
        <v>4590</v>
      </c>
      <c r="C24" s="307" t="s">
        <v>7745</v>
      </c>
      <c r="D24" s="50" t="s">
        <v>4591</v>
      </c>
      <c r="E24" s="116">
        <v>80000</v>
      </c>
      <c r="F24" s="160" t="s">
        <v>4</v>
      </c>
      <c r="G24" s="2286"/>
      <c r="H24" s="2287"/>
    </row>
    <row r="25" spans="1:8" ht="47.25">
      <c r="A25" s="504">
        <v>15</v>
      </c>
      <c r="B25" s="51" t="s">
        <v>4592</v>
      </c>
      <c r="C25" s="307" t="s">
        <v>7746</v>
      </c>
      <c r="D25" s="50" t="s">
        <v>4591</v>
      </c>
      <c r="E25" s="116">
        <v>80000</v>
      </c>
      <c r="F25" s="160" t="s">
        <v>4</v>
      </c>
      <c r="G25" s="2286"/>
      <c r="H25" s="2287"/>
    </row>
    <row r="26" spans="1:8" ht="63">
      <c r="A26" s="504">
        <v>16</v>
      </c>
      <c r="B26" s="51" t="s">
        <v>4593</v>
      </c>
      <c r="C26" s="307" t="s">
        <v>7747</v>
      </c>
      <c r="D26" s="50" t="s">
        <v>4591</v>
      </c>
      <c r="E26" s="116">
        <v>80000</v>
      </c>
      <c r="F26" s="160" t="s">
        <v>4</v>
      </c>
      <c r="G26" s="2286"/>
      <c r="H26" s="2287"/>
    </row>
    <row r="27" spans="1:8" ht="47.25">
      <c r="A27" s="504">
        <v>17</v>
      </c>
      <c r="B27" s="51" t="s">
        <v>4594</v>
      </c>
      <c r="C27" s="307" t="s">
        <v>7748</v>
      </c>
      <c r="D27" s="50" t="s">
        <v>4591</v>
      </c>
      <c r="E27" s="116">
        <v>80000</v>
      </c>
      <c r="F27" s="160" t="s">
        <v>4</v>
      </c>
      <c r="G27" s="2286"/>
      <c r="H27" s="2287"/>
    </row>
    <row r="28" spans="1:8" ht="47.25">
      <c r="A28" s="504">
        <v>18</v>
      </c>
      <c r="B28" s="51" t="s">
        <v>4595</v>
      </c>
      <c r="C28" s="307" t="s">
        <v>7749</v>
      </c>
      <c r="D28" s="50" t="s">
        <v>4591</v>
      </c>
      <c r="E28" s="116">
        <v>80000</v>
      </c>
      <c r="F28" s="160" t="s">
        <v>4</v>
      </c>
      <c r="G28" s="2286"/>
      <c r="H28" s="2287"/>
    </row>
    <row r="29" spans="1:8" ht="31.5">
      <c r="A29" s="504">
        <v>19</v>
      </c>
      <c r="B29" s="107" t="s">
        <v>4596</v>
      </c>
      <c r="C29" s="478" t="s">
        <v>7750</v>
      </c>
      <c r="D29" s="60" t="s">
        <v>7734</v>
      </c>
      <c r="E29" s="116">
        <v>140817.51</v>
      </c>
      <c r="F29" s="120" t="s">
        <v>4</v>
      </c>
      <c r="G29" s="2286"/>
      <c r="H29" s="2287"/>
    </row>
    <row r="30" spans="1:8" ht="47.25">
      <c r="A30" s="504">
        <v>20</v>
      </c>
      <c r="B30" s="51" t="s">
        <v>4598</v>
      </c>
      <c r="C30" s="308" t="s">
        <v>7751</v>
      </c>
      <c r="D30" s="283" t="s">
        <v>4591</v>
      </c>
      <c r="E30" s="813">
        <v>80000</v>
      </c>
      <c r="F30" s="81" t="s">
        <v>4</v>
      </c>
      <c r="G30" s="2286"/>
      <c r="H30" s="2287"/>
    </row>
    <row r="31" spans="1:8" ht="63">
      <c r="A31" s="504">
        <v>21</v>
      </c>
      <c r="B31" s="51" t="s">
        <v>4599</v>
      </c>
      <c r="C31" s="307" t="s">
        <v>7752</v>
      </c>
      <c r="D31" s="50" t="s">
        <v>4591</v>
      </c>
      <c r="E31" s="116">
        <v>80000</v>
      </c>
      <c r="F31" s="160" t="s">
        <v>4</v>
      </c>
      <c r="G31" s="2286"/>
      <c r="H31" s="2287"/>
    </row>
    <row r="32" spans="1:8" ht="47.25">
      <c r="A32" s="504">
        <v>22</v>
      </c>
      <c r="B32" s="51" t="s">
        <v>7735</v>
      </c>
      <c r="C32" s="307" t="s">
        <v>7753</v>
      </c>
      <c r="D32" s="50" t="s">
        <v>4591</v>
      </c>
      <c r="E32" s="116">
        <v>80000</v>
      </c>
      <c r="F32" s="160" t="s">
        <v>4</v>
      </c>
      <c r="G32" s="2286"/>
      <c r="H32" s="2287"/>
    </row>
    <row r="33" spans="1:8" ht="47.25">
      <c r="A33" s="504">
        <v>23</v>
      </c>
      <c r="B33" s="51" t="s">
        <v>4600</v>
      </c>
      <c r="C33" s="307" t="s">
        <v>7754</v>
      </c>
      <c r="D33" s="50" t="s">
        <v>4597</v>
      </c>
      <c r="E33" s="116">
        <v>150000</v>
      </c>
      <c r="F33" s="160" t="s">
        <v>4</v>
      </c>
      <c r="G33" s="2286"/>
      <c r="H33" s="2287"/>
    </row>
    <row r="34" spans="1:8" ht="47.25">
      <c r="A34" s="504">
        <v>24</v>
      </c>
      <c r="B34" s="51" t="s">
        <v>4601</v>
      </c>
      <c r="C34" s="307" t="s">
        <v>7755</v>
      </c>
      <c r="D34" s="50" t="s">
        <v>4591</v>
      </c>
      <c r="E34" s="116">
        <v>80000</v>
      </c>
      <c r="F34" s="160" t="s">
        <v>4</v>
      </c>
      <c r="G34" s="2286"/>
      <c r="H34" s="2287"/>
    </row>
    <row r="35" spans="1:8" ht="47.25">
      <c r="A35" s="504">
        <v>25</v>
      </c>
      <c r="B35" s="51" t="s">
        <v>2216</v>
      </c>
      <c r="C35" s="307" t="s">
        <v>7756</v>
      </c>
      <c r="D35" s="50" t="s">
        <v>4591</v>
      </c>
      <c r="E35" s="116">
        <v>80000</v>
      </c>
      <c r="F35" s="160" t="s">
        <v>4</v>
      </c>
      <c r="G35" s="2286"/>
      <c r="H35" s="2287"/>
    </row>
    <row r="36" spans="1:8" ht="47.25">
      <c r="A36" s="504">
        <v>26</v>
      </c>
      <c r="B36" s="51" t="s">
        <v>4602</v>
      </c>
      <c r="C36" s="307" t="s">
        <v>7757</v>
      </c>
      <c r="D36" s="50" t="s">
        <v>4591</v>
      </c>
      <c r="E36" s="116">
        <v>80000</v>
      </c>
      <c r="F36" s="160" t="s">
        <v>4</v>
      </c>
      <c r="G36" s="2286"/>
      <c r="H36" s="2287"/>
    </row>
    <row r="37" spans="1:8" ht="63">
      <c r="A37" s="504">
        <v>27</v>
      </c>
      <c r="B37" s="51" t="s">
        <v>4603</v>
      </c>
      <c r="C37" s="307" t="s">
        <v>7758</v>
      </c>
      <c r="D37" s="50" t="s">
        <v>4591</v>
      </c>
      <c r="E37" s="116">
        <v>80000</v>
      </c>
      <c r="F37" s="160" t="s">
        <v>4</v>
      </c>
      <c r="G37" s="2286"/>
      <c r="H37" s="2287"/>
    </row>
    <row r="38" spans="1:8" ht="31.5">
      <c r="A38" s="504">
        <v>28</v>
      </c>
      <c r="B38" s="51" t="s">
        <v>4604</v>
      </c>
      <c r="C38" s="307" t="s">
        <v>7759</v>
      </c>
      <c r="D38" s="50" t="s">
        <v>4597</v>
      </c>
      <c r="E38" s="116">
        <v>150000</v>
      </c>
      <c r="F38" s="160" t="s">
        <v>4</v>
      </c>
      <c r="G38" s="2286"/>
      <c r="H38" s="2287"/>
    </row>
    <row r="39" spans="1:8" ht="47.25">
      <c r="A39" s="504">
        <v>29</v>
      </c>
      <c r="B39" s="51" t="s">
        <v>4605</v>
      </c>
      <c r="C39" s="307" t="s">
        <v>7760</v>
      </c>
      <c r="D39" s="50" t="s">
        <v>4591</v>
      </c>
      <c r="E39" s="116">
        <v>80000</v>
      </c>
      <c r="F39" s="160" t="s">
        <v>4</v>
      </c>
      <c r="G39" s="2286"/>
      <c r="H39" s="2287"/>
    </row>
    <row r="40" spans="1:8" ht="47.25">
      <c r="A40" s="504">
        <v>30</v>
      </c>
      <c r="B40" s="51" t="s">
        <v>4606</v>
      </c>
      <c r="C40" s="307" t="s">
        <v>7761</v>
      </c>
      <c r="D40" s="50" t="s">
        <v>4591</v>
      </c>
      <c r="E40" s="116">
        <v>80000</v>
      </c>
      <c r="F40" s="160" t="s">
        <v>4</v>
      </c>
      <c r="G40" s="2286"/>
      <c r="H40" s="2287"/>
    </row>
    <row r="41" spans="1:8" ht="31.5">
      <c r="A41" s="504">
        <v>31</v>
      </c>
      <c r="B41" s="51" t="s">
        <v>4607</v>
      </c>
      <c r="C41" s="307" t="s">
        <v>7762</v>
      </c>
      <c r="D41" s="50" t="s">
        <v>4597</v>
      </c>
      <c r="E41" s="116">
        <v>150000</v>
      </c>
      <c r="F41" s="160" t="s">
        <v>4</v>
      </c>
      <c r="G41" s="2286"/>
      <c r="H41" s="2287"/>
    </row>
    <row r="42" spans="1:8" ht="63">
      <c r="A42" s="504">
        <v>32</v>
      </c>
      <c r="B42" s="51" t="s">
        <v>4608</v>
      </c>
      <c r="C42" s="307" t="s">
        <v>7763</v>
      </c>
      <c r="D42" s="50" t="s">
        <v>4591</v>
      </c>
      <c r="E42" s="116">
        <v>80000</v>
      </c>
      <c r="F42" s="160" t="s">
        <v>4</v>
      </c>
      <c r="G42" s="2286"/>
      <c r="H42" s="2287"/>
    </row>
    <row r="43" spans="1:8" ht="47.25">
      <c r="A43" s="504">
        <v>33</v>
      </c>
      <c r="B43" s="51" t="s">
        <v>4609</v>
      </c>
      <c r="C43" s="307" t="s">
        <v>7764</v>
      </c>
      <c r="D43" s="50" t="s">
        <v>4591</v>
      </c>
      <c r="E43" s="116">
        <v>80000</v>
      </c>
      <c r="F43" s="160" t="s">
        <v>4</v>
      </c>
      <c r="G43" s="2286"/>
      <c r="H43" s="2287"/>
    </row>
    <row r="44" spans="1:8" ht="47.25">
      <c r="A44" s="50">
        <v>34</v>
      </c>
      <c r="B44" s="51" t="s">
        <v>4610</v>
      </c>
      <c r="C44" s="51" t="s">
        <v>7765</v>
      </c>
      <c r="D44" s="50" t="s">
        <v>4591</v>
      </c>
      <c r="E44" s="116">
        <v>80000</v>
      </c>
      <c r="F44" s="160" t="s">
        <v>4</v>
      </c>
      <c r="G44" s="2286"/>
      <c r="H44" s="2287"/>
    </row>
    <row r="45" spans="1:8" ht="47.25">
      <c r="A45" s="50">
        <v>35</v>
      </c>
      <c r="B45" s="51" t="s">
        <v>4611</v>
      </c>
      <c r="C45" s="51" t="s">
        <v>7766</v>
      </c>
      <c r="D45" s="50" t="s">
        <v>4591</v>
      </c>
      <c r="E45" s="116">
        <v>80000</v>
      </c>
      <c r="F45" s="160" t="s">
        <v>4</v>
      </c>
      <c r="G45" s="2286"/>
      <c r="H45" s="2287"/>
    </row>
    <row r="46" spans="1:8" ht="31.5">
      <c r="A46" s="50">
        <v>36</v>
      </c>
      <c r="B46" s="51" t="s">
        <v>4612</v>
      </c>
      <c r="C46" s="51" t="s">
        <v>7767</v>
      </c>
      <c r="D46" s="50" t="s">
        <v>4597</v>
      </c>
      <c r="E46" s="116">
        <v>150000</v>
      </c>
      <c r="F46" s="160" t="s">
        <v>4</v>
      </c>
      <c r="G46" s="2286"/>
      <c r="H46" s="2287"/>
    </row>
    <row r="47" spans="1:8">
      <c r="A47" s="50"/>
      <c r="B47" s="2189" t="s">
        <v>4613</v>
      </c>
      <c r="C47" s="2191"/>
      <c r="D47" s="51"/>
      <c r="E47" s="60"/>
      <c r="F47" s="160"/>
      <c r="G47" s="797"/>
    </row>
    <row r="48" spans="1:8" ht="47.25">
      <c r="A48" s="50">
        <v>37</v>
      </c>
      <c r="B48" s="51" t="s">
        <v>4614</v>
      </c>
      <c r="C48" s="51" t="s">
        <v>4615</v>
      </c>
      <c r="D48" s="51" t="s">
        <v>4616</v>
      </c>
      <c r="E48" s="117">
        <v>1600000</v>
      </c>
      <c r="F48" s="160" t="s">
        <v>4</v>
      </c>
      <c r="G48" s="797"/>
    </row>
    <row r="49" spans="1:7" ht="47.25">
      <c r="A49" s="50">
        <v>38</v>
      </c>
      <c r="B49" s="51" t="s">
        <v>4617</v>
      </c>
      <c r="C49" s="51" t="s">
        <v>4618</v>
      </c>
      <c r="D49" s="51" t="s">
        <v>4619</v>
      </c>
      <c r="E49" s="117">
        <v>900000</v>
      </c>
      <c r="F49" s="160" t="s">
        <v>4</v>
      </c>
      <c r="G49" s="797"/>
    </row>
    <row r="50" spans="1:7" ht="47.25">
      <c r="A50" s="50">
        <v>39</v>
      </c>
      <c r="B50" s="51" t="s">
        <v>4620</v>
      </c>
      <c r="C50" s="51" t="s">
        <v>4621</v>
      </c>
      <c r="D50" s="51" t="s">
        <v>4622</v>
      </c>
      <c r="E50" s="117">
        <v>1200000</v>
      </c>
      <c r="F50" s="160" t="s">
        <v>4</v>
      </c>
      <c r="G50" s="797"/>
    </row>
    <row r="51" spans="1:7" ht="31.5">
      <c r="A51" s="50">
        <v>40</v>
      </c>
      <c r="B51" s="51" t="s">
        <v>4623</v>
      </c>
      <c r="C51" s="51" t="s">
        <v>4624</v>
      </c>
      <c r="D51" s="51" t="s">
        <v>115</v>
      </c>
      <c r="E51" s="117">
        <v>800000</v>
      </c>
      <c r="F51" s="160" t="s">
        <v>4</v>
      </c>
      <c r="G51" s="797"/>
    </row>
    <row r="52" spans="1:7" ht="63">
      <c r="A52" s="50">
        <v>41</v>
      </c>
      <c r="B52" s="51" t="s">
        <v>4625</v>
      </c>
      <c r="C52" s="51" t="s">
        <v>4626</v>
      </c>
      <c r="D52" s="51" t="s">
        <v>4627</v>
      </c>
      <c r="E52" s="117">
        <v>1200000</v>
      </c>
      <c r="F52" s="160" t="s">
        <v>4</v>
      </c>
      <c r="G52" s="797"/>
    </row>
    <row r="53" spans="1:7" ht="47.25">
      <c r="A53" s="50">
        <v>42</v>
      </c>
      <c r="B53" s="51" t="s">
        <v>4628</v>
      </c>
      <c r="C53" s="51" t="s">
        <v>4629</v>
      </c>
      <c r="D53" s="51" t="s">
        <v>4619</v>
      </c>
      <c r="E53" s="117">
        <v>900000</v>
      </c>
      <c r="F53" s="160" t="s">
        <v>4</v>
      </c>
      <c r="G53" s="797"/>
    </row>
    <row r="54" spans="1:7" ht="47.25">
      <c r="A54" s="50">
        <v>43</v>
      </c>
      <c r="B54" s="51" t="s">
        <v>4630</v>
      </c>
      <c r="C54" s="51" t="s">
        <v>4631</v>
      </c>
      <c r="D54" s="51" t="s">
        <v>115</v>
      </c>
      <c r="E54" s="117">
        <v>800000</v>
      </c>
      <c r="F54" s="160" t="s">
        <v>763</v>
      </c>
      <c r="G54" s="797"/>
    </row>
    <row r="55" spans="1:7" ht="47.25">
      <c r="A55" s="50">
        <v>44</v>
      </c>
      <c r="B55" s="51" t="s">
        <v>4632</v>
      </c>
      <c r="C55" s="51" t="s">
        <v>4633</v>
      </c>
      <c r="D55" s="51" t="s">
        <v>115</v>
      </c>
      <c r="E55" s="117">
        <v>800000</v>
      </c>
      <c r="F55" s="160" t="s">
        <v>763</v>
      </c>
      <c r="G55" s="797"/>
    </row>
    <row r="56" spans="1:7" ht="47.25">
      <c r="A56" s="50">
        <v>45</v>
      </c>
      <c r="B56" s="51" t="s">
        <v>4634</v>
      </c>
      <c r="C56" s="51" t="s">
        <v>4635</v>
      </c>
      <c r="D56" s="51" t="s">
        <v>115</v>
      </c>
      <c r="E56" s="117">
        <v>800000</v>
      </c>
      <c r="F56" s="160" t="s">
        <v>4</v>
      </c>
      <c r="G56" s="797"/>
    </row>
    <row r="57" spans="1:7" ht="47.25">
      <c r="A57" s="50">
        <v>46</v>
      </c>
      <c r="B57" s="51" t="s">
        <v>4636</v>
      </c>
      <c r="C57" s="51" t="s">
        <v>4637</v>
      </c>
      <c r="D57" s="51" t="s">
        <v>115</v>
      </c>
      <c r="E57" s="117">
        <v>800000</v>
      </c>
      <c r="F57" s="160" t="s">
        <v>4</v>
      </c>
      <c r="G57" s="797"/>
    </row>
    <row r="58" spans="1:7" ht="47.25">
      <c r="A58" s="50">
        <v>47</v>
      </c>
      <c r="B58" s="51" t="s">
        <v>4638</v>
      </c>
      <c r="C58" s="51" t="s">
        <v>4639</v>
      </c>
      <c r="D58" s="51" t="s">
        <v>4622</v>
      </c>
      <c r="E58" s="117">
        <v>1200000</v>
      </c>
      <c r="F58" s="160" t="s">
        <v>4</v>
      </c>
      <c r="G58" s="797"/>
    </row>
    <row r="59" spans="1:7" ht="47.25">
      <c r="A59" s="50">
        <v>48</v>
      </c>
      <c r="B59" s="51" t="s">
        <v>4640</v>
      </c>
      <c r="C59" s="51" t="s">
        <v>4641</v>
      </c>
      <c r="D59" s="51" t="s">
        <v>4622</v>
      </c>
      <c r="E59" s="117">
        <v>1200000</v>
      </c>
      <c r="F59" s="160" t="s">
        <v>4</v>
      </c>
      <c r="G59" s="797"/>
    </row>
    <row r="60" spans="1:7" ht="47.25">
      <c r="A60" s="50">
        <v>49</v>
      </c>
      <c r="B60" s="51" t="s">
        <v>4642</v>
      </c>
      <c r="C60" s="51" t="s">
        <v>4643</v>
      </c>
      <c r="D60" s="51" t="s">
        <v>4622</v>
      </c>
      <c r="E60" s="117">
        <v>1200000</v>
      </c>
      <c r="F60" s="160" t="s">
        <v>4</v>
      </c>
      <c r="G60" s="797"/>
    </row>
    <row r="61" spans="1:7" ht="63">
      <c r="A61" s="50">
        <v>50</v>
      </c>
      <c r="B61" s="51" t="s">
        <v>4644</v>
      </c>
      <c r="C61" s="51" t="s">
        <v>4645</v>
      </c>
      <c r="D61" s="51" t="s">
        <v>4646</v>
      </c>
      <c r="E61" s="117">
        <v>600000</v>
      </c>
      <c r="F61" s="160" t="s">
        <v>4</v>
      </c>
      <c r="G61" s="797"/>
    </row>
    <row r="62" spans="1:7" ht="47.25">
      <c r="A62" s="50">
        <v>51</v>
      </c>
      <c r="B62" s="51" t="s">
        <v>4647</v>
      </c>
      <c r="C62" s="51" t="s">
        <v>4648</v>
      </c>
      <c r="D62" s="51" t="s">
        <v>4619</v>
      </c>
      <c r="E62" s="117">
        <v>900000</v>
      </c>
      <c r="F62" s="160" t="s">
        <v>4</v>
      </c>
      <c r="G62" s="797"/>
    </row>
    <row r="63" spans="1:7" ht="47.25">
      <c r="A63" s="50">
        <v>52</v>
      </c>
      <c r="B63" s="51" t="s">
        <v>4649</v>
      </c>
      <c r="C63" s="51" t="s">
        <v>4650</v>
      </c>
      <c r="D63" s="51" t="s">
        <v>4619</v>
      </c>
      <c r="E63" s="117">
        <v>900000</v>
      </c>
      <c r="F63" s="160" t="s">
        <v>4</v>
      </c>
      <c r="G63" s="797"/>
    </row>
    <row r="64" spans="1:7" ht="47.25">
      <c r="A64" s="50">
        <v>53</v>
      </c>
      <c r="B64" s="51" t="s">
        <v>4651</v>
      </c>
      <c r="C64" s="51" t="s">
        <v>4652</v>
      </c>
      <c r="D64" s="51" t="s">
        <v>4653</v>
      </c>
      <c r="E64" s="117">
        <v>600000</v>
      </c>
      <c r="F64" s="160" t="s">
        <v>4</v>
      </c>
      <c r="G64" s="797"/>
    </row>
    <row r="65" spans="1:8" ht="47.25">
      <c r="A65" s="50">
        <v>54</v>
      </c>
      <c r="B65" s="51" t="s">
        <v>4654</v>
      </c>
      <c r="C65" s="51" t="s">
        <v>4655</v>
      </c>
      <c r="D65" s="51" t="s">
        <v>4686</v>
      </c>
      <c r="E65" s="117">
        <v>800000</v>
      </c>
      <c r="F65" s="160" t="s">
        <v>763</v>
      </c>
      <c r="G65" s="797"/>
    </row>
    <row r="66" spans="1:8" ht="47.25">
      <c r="A66" s="50">
        <v>55</v>
      </c>
      <c r="B66" s="51" t="s">
        <v>4656</v>
      </c>
      <c r="C66" s="51" t="s">
        <v>4657</v>
      </c>
      <c r="D66" s="51" t="s">
        <v>115</v>
      </c>
      <c r="E66" s="117">
        <v>800000</v>
      </c>
      <c r="F66" s="160" t="s">
        <v>4</v>
      </c>
      <c r="G66" s="797"/>
    </row>
    <row r="67" spans="1:8" ht="31.5">
      <c r="A67" s="50">
        <v>56</v>
      </c>
      <c r="B67" s="51" t="s">
        <v>4658</v>
      </c>
      <c r="C67" s="51" t="s">
        <v>4659</v>
      </c>
      <c r="D67" s="51" t="s">
        <v>115</v>
      </c>
      <c r="E67" s="117">
        <v>800000</v>
      </c>
      <c r="F67" s="160" t="s">
        <v>4</v>
      </c>
      <c r="G67" s="797"/>
    </row>
    <row r="68" spans="1:8" ht="47.25">
      <c r="A68" s="50">
        <v>57</v>
      </c>
      <c r="B68" s="51" t="s">
        <v>4660</v>
      </c>
      <c r="C68" s="51" t="s">
        <v>4661</v>
      </c>
      <c r="D68" s="51" t="s">
        <v>4622</v>
      </c>
      <c r="E68" s="117">
        <v>1200000</v>
      </c>
      <c r="F68" s="160" t="s">
        <v>4</v>
      </c>
      <c r="G68" s="797"/>
    </row>
    <row r="69" spans="1:8" ht="47.25">
      <c r="A69" s="50">
        <v>58</v>
      </c>
      <c r="B69" s="51" t="s">
        <v>4662</v>
      </c>
      <c r="C69" s="51" t="s">
        <v>4663</v>
      </c>
      <c r="D69" s="51" t="s">
        <v>115</v>
      </c>
      <c r="E69" s="117">
        <v>800000</v>
      </c>
      <c r="F69" s="160" t="s">
        <v>4</v>
      </c>
      <c r="G69" s="797"/>
    </row>
    <row r="70" spans="1:8" ht="47.25">
      <c r="A70" s="50">
        <v>59</v>
      </c>
      <c r="B70" s="51" t="s">
        <v>4664</v>
      </c>
      <c r="C70" s="51" t="s">
        <v>4665</v>
      </c>
      <c r="D70" s="51" t="s">
        <v>4622</v>
      </c>
      <c r="E70" s="117">
        <v>1200000</v>
      </c>
      <c r="F70" s="160" t="s">
        <v>4</v>
      </c>
      <c r="G70" s="797"/>
    </row>
    <row r="71" spans="1:8" ht="47.25">
      <c r="A71" s="50">
        <v>60</v>
      </c>
      <c r="B71" s="51" t="s">
        <v>4666</v>
      </c>
      <c r="C71" s="51" t="s">
        <v>4667</v>
      </c>
      <c r="D71" s="51" t="s">
        <v>115</v>
      </c>
      <c r="E71" s="117">
        <v>800000</v>
      </c>
      <c r="F71" s="160" t="s">
        <v>4</v>
      </c>
      <c r="G71" s="797"/>
    </row>
    <row r="72" spans="1:8" ht="47.25">
      <c r="A72" s="50">
        <v>61</v>
      </c>
      <c r="B72" s="51" t="s">
        <v>4668</v>
      </c>
      <c r="C72" s="51" t="s">
        <v>4669</v>
      </c>
      <c r="D72" s="51" t="s">
        <v>115</v>
      </c>
      <c r="E72" s="117">
        <v>800000</v>
      </c>
      <c r="F72" s="160" t="s">
        <v>4</v>
      </c>
      <c r="G72" s="797"/>
    </row>
    <row r="73" spans="1:8" ht="47.25">
      <c r="A73" s="50">
        <v>62</v>
      </c>
      <c r="B73" s="51" t="s">
        <v>4670</v>
      </c>
      <c r="C73" s="51" t="s">
        <v>4671</v>
      </c>
      <c r="D73" s="51" t="s">
        <v>115</v>
      </c>
      <c r="E73" s="117">
        <v>800000</v>
      </c>
      <c r="F73" s="160" t="s">
        <v>4</v>
      </c>
      <c r="G73" s="797"/>
    </row>
    <row r="74" spans="1:8" ht="47.25">
      <c r="A74" s="50">
        <v>63</v>
      </c>
      <c r="B74" s="51" t="s">
        <v>4672</v>
      </c>
      <c r="C74" s="51" t="s">
        <v>4673</v>
      </c>
      <c r="D74" s="51" t="s">
        <v>115</v>
      </c>
      <c r="E74" s="117">
        <v>800000</v>
      </c>
      <c r="F74" s="160" t="s">
        <v>4</v>
      </c>
      <c r="G74" s="797"/>
    </row>
    <row r="75" spans="1:8" ht="63">
      <c r="A75" s="50">
        <v>64</v>
      </c>
      <c r="B75" s="51" t="s">
        <v>4674</v>
      </c>
      <c r="C75" s="51" t="s">
        <v>4675</v>
      </c>
      <c r="D75" s="51" t="s">
        <v>1362</v>
      </c>
      <c r="E75" s="117">
        <v>2000000</v>
      </c>
      <c r="F75" s="160" t="s">
        <v>4</v>
      </c>
      <c r="G75" s="797"/>
    </row>
    <row r="76" spans="1:8">
      <c r="A76" s="50"/>
      <c r="B76" s="2189" t="s">
        <v>4676</v>
      </c>
      <c r="C76" s="2191"/>
      <c r="D76" s="51"/>
      <c r="E76" s="60"/>
      <c r="F76" s="160"/>
      <c r="G76" s="2286"/>
      <c r="H76" s="2287"/>
    </row>
    <row r="77" spans="1:8" ht="47.25">
      <c r="A77" s="50">
        <v>65</v>
      </c>
      <c r="B77" s="51" t="s">
        <v>4677</v>
      </c>
      <c r="C77" s="51" t="s">
        <v>7770</v>
      </c>
      <c r="D77" s="51" t="s">
        <v>4678</v>
      </c>
      <c r="E77" s="117">
        <v>600000</v>
      </c>
      <c r="F77" s="160" t="s">
        <v>466</v>
      </c>
      <c r="G77" s="2286"/>
      <c r="H77" s="2287"/>
    </row>
    <row r="78" spans="1:8" ht="78.75">
      <c r="A78" s="50">
        <v>66</v>
      </c>
      <c r="B78" s="51" t="s">
        <v>4679</v>
      </c>
      <c r="C78" s="51" t="s">
        <v>4680</v>
      </c>
      <c r="D78" s="51" t="s">
        <v>7736</v>
      </c>
      <c r="E78" s="117">
        <v>1000000</v>
      </c>
      <c r="F78" s="160" t="s">
        <v>272</v>
      </c>
      <c r="G78" s="2286"/>
      <c r="H78" s="2287"/>
    </row>
    <row r="79" spans="1:8" ht="47.25">
      <c r="A79" s="50">
        <v>67</v>
      </c>
      <c r="B79" s="51" t="s">
        <v>4681</v>
      </c>
      <c r="C79" s="51" t="s">
        <v>4682</v>
      </c>
      <c r="D79" s="51" t="s">
        <v>4683</v>
      </c>
      <c r="E79" s="117">
        <v>2000000</v>
      </c>
      <c r="F79" s="160" t="s">
        <v>4</v>
      </c>
      <c r="G79" s="2286"/>
      <c r="H79" s="2287"/>
    </row>
    <row r="80" spans="1:8" ht="47.25">
      <c r="A80" s="50">
        <v>68</v>
      </c>
      <c r="B80" s="51" t="s">
        <v>4684</v>
      </c>
      <c r="C80" s="51" t="s">
        <v>4685</v>
      </c>
      <c r="D80" s="51" t="s">
        <v>4686</v>
      </c>
      <c r="E80" s="117">
        <v>800000</v>
      </c>
      <c r="F80" s="160" t="s">
        <v>4</v>
      </c>
      <c r="G80" s="2286"/>
      <c r="H80" s="2287"/>
    </row>
    <row r="81" spans="1:8" ht="63">
      <c r="A81" s="50">
        <v>69</v>
      </c>
      <c r="B81" s="51" t="s">
        <v>4687</v>
      </c>
      <c r="C81" s="51" t="s">
        <v>4688</v>
      </c>
      <c r="D81" s="51" t="s">
        <v>115</v>
      </c>
      <c r="E81" s="117">
        <v>800000</v>
      </c>
      <c r="F81" s="160" t="s">
        <v>4</v>
      </c>
      <c r="G81" s="2286"/>
      <c r="H81" s="2287"/>
    </row>
    <row r="82" spans="1:8" ht="47.25">
      <c r="A82" s="50">
        <v>70</v>
      </c>
      <c r="B82" s="51" t="s">
        <v>4689</v>
      </c>
      <c r="C82" s="51" t="s">
        <v>4690</v>
      </c>
      <c r="D82" s="51" t="s">
        <v>115</v>
      </c>
      <c r="E82" s="117">
        <v>800000</v>
      </c>
      <c r="F82" s="160" t="s">
        <v>4</v>
      </c>
      <c r="G82" s="2286"/>
      <c r="H82" s="2287"/>
    </row>
    <row r="83" spans="1:8" ht="63">
      <c r="A83" s="50">
        <v>71</v>
      </c>
      <c r="B83" s="51" t="s">
        <v>4691</v>
      </c>
      <c r="C83" s="51" t="s">
        <v>4692</v>
      </c>
      <c r="D83" s="51" t="s">
        <v>4683</v>
      </c>
      <c r="E83" s="117">
        <v>2000000</v>
      </c>
      <c r="F83" s="160" t="s">
        <v>4</v>
      </c>
      <c r="G83" s="2286"/>
      <c r="H83" s="2287"/>
    </row>
    <row r="84" spans="1:8" ht="63">
      <c r="A84" s="50">
        <v>72</v>
      </c>
      <c r="B84" s="51" t="s">
        <v>4693</v>
      </c>
      <c r="C84" s="51" t="s">
        <v>4694</v>
      </c>
      <c r="D84" s="51" t="s">
        <v>115</v>
      </c>
      <c r="E84" s="117">
        <v>800000</v>
      </c>
      <c r="F84" s="160" t="s">
        <v>4</v>
      </c>
      <c r="G84" s="2286"/>
      <c r="H84" s="2287"/>
    </row>
    <row r="85" spans="1:8" ht="47.25">
      <c r="A85" s="50">
        <v>73</v>
      </c>
      <c r="B85" s="51" t="s">
        <v>4611</v>
      </c>
      <c r="C85" s="51" t="s">
        <v>4695</v>
      </c>
      <c r="D85" s="51" t="s">
        <v>871</v>
      </c>
      <c r="E85" s="117">
        <v>1500000</v>
      </c>
      <c r="F85" s="160" t="s">
        <v>4</v>
      </c>
      <c r="G85" s="2286"/>
      <c r="H85" s="2287"/>
    </row>
    <row r="86" spans="1:8" ht="47.25">
      <c r="A86" s="50">
        <v>74</v>
      </c>
      <c r="B86" s="51" t="s">
        <v>4699</v>
      </c>
      <c r="C86" s="51" t="s">
        <v>4700</v>
      </c>
      <c r="D86" s="51" t="s">
        <v>904</v>
      </c>
      <c r="E86" s="117">
        <v>1300000</v>
      </c>
      <c r="F86" s="160" t="s">
        <v>4</v>
      </c>
      <c r="G86" s="2286"/>
      <c r="H86" s="2287"/>
    </row>
    <row r="87" spans="1:8" ht="78.75">
      <c r="A87" s="50">
        <v>75</v>
      </c>
      <c r="B87" s="51" t="s">
        <v>4701</v>
      </c>
      <c r="C87" s="51" t="s">
        <v>4702</v>
      </c>
      <c r="D87" s="51" t="s">
        <v>4703</v>
      </c>
      <c r="E87" s="117">
        <v>500000</v>
      </c>
      <c r="F87" s="160" t="s">
        <v>4</v>
      </c>
      <c r="G87" s="2286"/>
      <c r="H87" s="2287"/>
    </row>
    <row r="88" spans="1:8" ht="63">
      <c r="A88" s="50">
        <v>76</v>
      </c>
      <c r="B88" s="51" t="s">
        <v>4704</v>
      </c>
      <c r="C88" s="51" t="s">
        <v>4705</v>
      </c>
      <c r="D88" s="51" t="s">
        <v>115</v>
      </c>
      <c r="E88" s="117">
        <v>800000</v>
      </c>
      <c r="F88" s="160" t="s">
        <v>4</v>
      </c>
      <c r="G88" s="2286"/>
      <c r="H88" s="2287"/>
    </row>
    <row r="89" spans="1:8" ht="63">
      <c r="A89" s="50">
        <v>77</v>
      </c>
      <c r="B89" s="51" t="s">
        <v>4706</v>
      </c>
      <c r="C89" s="51" t="s">
        <v>4707</v>
      </c>
      <c r="D89" s="51" t="s">
        <v>115</v>
      </c>
      <c r="E89" s="117">
        <v>800000</v>
      </c>
      <c r="F89" s="160" t="s">
        <v>4</v>
      </c>
      <c r="G89" s="2286"/>
      <c r="H89" s="2287"/>
    </row>
    <row r="90" spans="1:8" ht="63">
      <c r="A90" s="50">
        <v>78</v>
      </c>
      <c r="B90" s="51" t="s">
        <v>4708</v>
      </c>
      <c r="C90" s="51" t="s">
        <v>4709</v>
      </c>
      <c r="D90" s="51" t="s">
        <v>1111</v>
      </c>
      <c r="E90" s="117">
        <v>1700000</v>
      </c>
      <c r="F90" s="160" t="s">
        <v>4</v>
      </c>
      <c r="G90" s="2286"/>
      <c r="H90" s="2287"/>
    </row>
    <row r="91" spans="1:8">
      <c r="A91" s="50"/>
      <c r="B91" s="2189" t="s">
        <v>785</v>
      </c>
      <c r="C91" s="2191"/>
      <c r="D91" s="51"/>
      <c r="E91" s="82"/>
      <c r="F91" s="160"/>
      <c r="G91" s="797"/>
    </row>
    <row r="92" spans="1:8" ht="63">
      <c r="A92" s="50">
        <v>79</v>
      </c>
      <c r="B92" s="51" t="s">
        <v>4714</v>
      </c>
      <c r="C92" s="51" t="s">
        <v>7768</v>
      </c>
      <c r="D92" s="51" t="s">
        <v>4715</v>
      </c>
      <c r="E92" s="117">
        <v>1400000</v>
      </c>
      <c r="F92" s="160" t="s">
        <v>4</v>
      </c>
      <c r="G92" s="797"/>
    </row>
    <row r="93" spans="1:8" ht="110.25">
      <c r="A93" s="50">
        <v>80</v>
      </c>
      <c r="B93" s="51" t="s">
        <v>4716</v>
      </c>
      <c r="C93" s="51" t="s">
        <v>7769</v>
      </c>
      <c r="D93" s="51" t="s">
        <v>7771</v>
      </c>
      <c r="E93" s="117">
        <v>8000000</v>
      </c>
      <c r="F93" s="160" t="s">
        <v>272</v>
      </c>
      <c r="G93" s="797"/>
    </row>
    <row r="94" spans="1:8">
      <c r="A94" s="50"/>
      <c r="B94" s="2189" t="s">
        <v>208</v>
      </c>
      <c r="C94" s="2191"/>
      <c r="D94" s="50"/>
      <c r="E94" s="60"/>
      <c r="F94" s="159"/>
      <c r="G94" s="797"/>
    </row>
    <row r="95" spans="1:8" ht="63">
      <c r="A95" s="50">
        <v>81</v>
      </c>
      <c r="B95" s="51" t="s">
        <v>1282</v>
      </c>
      <c r="C95" s="51" t="s">
        <v>4717</v>
      </c>
      <c r="D95" s="51" t="s">
        <v>4718</v>
      </c>
      <c r="E95" s="117">
        <v>126567.26</v>
      </c>
      <c r="F95" s="160" t="s">
        <v>466</v>
      </c>
      <c r="G95" s="797"/>
    </row>
    <row r="96" spans="1:8">
      <c r="A96" s="50"/>
      <c r="B96" s="2189" t="s">
        <v>15</v>
      </c>
      <c r="C96" s="2190"/>
      <c r="D96" s="2191"/>
      <c r="E96" s="239">
        <f>SUM(E6:E95)</f>
        <v>102040875.52</v>
      </c>
      <c r="F96" s="172"/>
      <c r="G96" s="2286"/>
      <c r="H96" s="2287"/>
    </row>
    <row r="97" spans="1:6" ht="92.25" customHeight="1">
      <c r="A97" s="2143" t="s">
        <v>1391</v>
      </c>
      <c r="B97" s="2143"/>
      <c r="C97" s="2143"/>
      <c r="D97" s="2143" t="s">
        <v>172</v>
      </c>
      <c r="E97" s="2143"/>
      <c r="F97" s="2143"/>
    </row>
    <row r="98" spans="1:6">
      <c r="A98" s="275"/>
      <c r="B98" s="272"/>
      <c r="C98" s="272"/>
      <c r="D98" s="272"/>
      <c r="E98" s="272"/>
      <c r="F98" s="309"/>
    </row>
    <row r="109" spans="1:6" ht="47.25">
      <c r="A109" s="50">
        <v>74</v>
      </c>
      <c r="B109" s="51" t="s">
        <v>4696</v>
      </c>
      <c r="C109" s="51" t="s">
        <v>4697</v>
      </c>
      <c r="D109" s="143" t="s">
        <v>7737</v>
      </c>
      <c r="E109" s="117">
        <v>1000000</v>
      </c>
      <c r="F109" s="160" t="s">
        <v>4698</v>
      </c>
    </row>
    <row r="110" spans="1:6">
      <c r="A110" s="50"/>
      <c r="B110" s="2189" t="s">
        <v>148</v>
      </c>
      <c r="C110" s="2191"/>
      <c r="D110" s="51"/>
      <c r="E110" s="60"/>
      <c r="F110" s="160"/>
    </row>
    <row r="111" spans="1:6" ht="63">
      <c r="A111" s="50">
        <v>80</v>
      </c>
      <c r="B111" s="51" t="s">
        <v>4710</v>
      </c>
      <c r="C111" s="51" t="s">
        <v>4711</v>
      </c>
      <c r="D111" s="143" t="s">
        <v>7742</v>
      </c>
      <c r="E111" s="117">
        <v>2000000</v>
      </c>
      <c r="F111" s="160" t="s">
        <v>4</v>
      </c>
    </row>
    <row r="112" spans="1:6" ht="63">
      <c r="A112" s="50">
        <v>81</v>
      </c>
      <c r="B112" s="51" t="s">
        <v>4712</v>
      </c>
      <c r="C112" s="51" t="s">
        <v>4713</v>
      </c>
      <c r="D112" s="143" t="s">
        <v>7743</v>
      </c>
      <c r="E112" s="117">
        <v>4000000</v>
      </c>
      <c r="F112" s="159" t="s">
        <v>4</v>
      </c>
    </row>
    <row r="113" spans="5:5">
      <c r="E113" s="814">
        <f>SUM(E109:E112)</f>
        <v>7000000</v>
      </c>
    </row>
    <row r="116" spans="5:5">
      <c r="E116" s="814">
        <f>E113+E96</f>
        <v>109040875.52</v>
      </c>
    </row>
  </sheetData>
  <mergeCells count="69">
    <mergeCell ref="B110:C110"/>
    <mergeCell ref="B94:C94"/>
    <mergeCell ref="B96:D96"/>
    <mergeCell ref="G96:H96"/>
    <mergeCell ref="G83:H83"/>
    <mergeCell ref="G84:H84"/>
    <mergeCell ref="G85:H85"/>
    <mergeCell ref="G86:H86"/>
    <mergeCell ref="G87:H87"/>
    <mergeCell ref="B91:C91"/>
    <mergeCell ref="A97:C97"/>
    <mergeCell ref="D97:F97"/>
    <mergeCell ref="G88:H88"/>
    <mergeCell ref="G89:H89"/>
    <mergeCell ref="G90:H90"/>
    <mergeCell ref="G82:H82"/>
    <mergeCell ref="G44:H44"/>
    <mergeCell ref="G45:H45"/>
    <mergeCell ref="G46:H46"/>
    <mergeCell ref="B47:C47"/>
    <mergeCell ref="B76:C76"/>
    <mergeCell ref="G76:H76"/>
    <mergeCell ref="G77:H77"/>
    <mergeCell ref="G78:H78"/>
    <mergeCell ref="G79:H79"/>
    <mergeCell ref="G80:H80"/>
    <mergeCell ref="G81:H81"/>
    <mergeCell ref="G43:H43"/>
    <mergeCell ref="G32:H32"/>
    <mergeCell ref="G33:H33"/>
    <mergeCell ref="G34:H34"/>
    <mergeCell ref="G35:H35"/>
    <mergeCell ref="G36:H36"/>
    <mergeCell ref="G37:H37"/>
    <mergeCell ref="G38:H38"/>
    <mergeCell ref="G39:H39"/>
    <mergeCell ref="G40:H40"/>
    <mergeCell ref="G41:H41"/>
    <mergeCell ref="G42:H42"/>
    <mergeCell ref="B16:C16"/>
    <mergeCell ref="G16:H16"/>
    <mergeCell ref="G31:H31"/>
    <mergeCell ref="B18:C18"/>
    <mergeCell ref="B20:C20"/>
    <mergeCell ref="B23:C23"/>
    <mergeCell ref="G23:H23"/>
    <mergeCell ref="G24:H24"/>
    <mergeCell ref="G25:H25"/>
    <mergeCell ref="G26:H26"/>
    <mergeCell ref="G27:H27"/>
    <mergeCell ref="G28:H28"/>
    <mergeCell ref="G29:H29"/>
    <mergeCell ref="G30:H30"/>
    <mergeCell ref="G17:H17"/>
    <mergeCell ref="G14:H14"/>
    <mergeCell ref="G15:H15"/>
    <mergeCell ref="B12:D12"/>
    <mergeCell ref="G12:H12"/>
    <mergeCell ref="A1:F1"/>
    <mergeCell ref="A2:F2"/>
    <mergeCell ref="A3:F3"/>
    <mergeCell ref="B5:D5"/>
    <mergeCell ref="G6:H6"/>
    <mergeCell ref="G7:H7"/>
    <mergeCell ref="G8:H8"/>
    <mergeCell ref="G9:H9"/>
    <mergeCell ref="G10:H10"/>
    <mergeCell ref="G11:H11"/>
    <mergeCell ref="G13:H13"/>
  </mergeCells>
  <pageMargins left="0.7" right="0.7" top="0.75" bottom="0.75" header="0.3" footer="0.3"/>
  <pageSetup orientation="landscape" r:id="rId1"/>
  <headerFooter>
    <oddFooter>Page &amp;P of &amp;N</oddFooter>
  </headerFooter>
</worksheet>
</file>

<file path=xl/worksheets/sheet51.xml><?xml version="1.0" encoding="utf-8"?>
<worksheet xmlns="http://schemas.openxmlformats.org/spreadsheetml/2006/main" xmlns:r="http://schemas.openxmlformats.org/officeDocument/2006/relationships">
  <sheetPr>
    <tabColor theme="5" tint="-0.499984740745262"/>
  </sheetPr>
  <dimension ref="A1:K76"/>
  <sheetViews>
    <sheetView topLeftCell="A48" workbookViewId="0">
      <selection activeCell="B51" sqref="B51"/>
    </sheetView>
  </sheetViews>
  <sheetFormatPr defaultRowHeight="15.75"/>
  <cols>
    <col min="1" max="1" width="6" style="128" customWidth="1"/>
    <col min="2" max="2" width="19.85546875" style="11" customWidth="1"/>
    <col min="3" max="3" width="42.28515625" style="11" customWidth="1"/>
    <col min="4" max="4" width="24.5703125" style="11" customWidth="1"/>
    <col min="5" max="5" width="19.140625" style="132" customWidth="1"/>
    <col min="6" max="6" width="10" style="11" customWidth="1"/>
    <col min="7" max="7" width="9.140625" style="11"/>
    <col min="8" max="16384" width="9.140625" style="12"/>
  </cols>
  <sheetData>
    <row r="1" spans="1:8">
      <c r="A1" s="2149" t="s">
        <v>133</v>
      </c>
      <c r="B1" s="2149"/>
      <c r="C1" s="2149"/>
      <c r="D1" s="2149"/>
      <c r="E1" s="2149"/>
      <c r="F1" s="2149"/>
    </row>
    <row r="2" spans="1:8">
      <c r="A2" s="2149" t="s">
        <v>6937</v>
      </c>
      <c r="B2" s="2149"/>
      <c r="C2" s="2149"/>
      <c r="D2" s="2149"/>
      <c r="E2" s="2149"/>
      <c r="F2" s="2149"/>
    </row>
    <row r="3" spans="1:8">
      <c r="A3" s="2149" t="s">
        <v>140</v>
      </c>
      <c r="B3" s="2149"/>
      <c r="C3" s="2149"/>
      <c r="D3" s="2149"/>
      <c r="E3" s="2149"/>
      <c r="F3" s="2149"/>
    </row>
    <row r="4" spans="1:8">
      <c r="A4" s="750" t="s">
        <v>4564</v>
      </c>
      <c r="B4" s="400" t="s">
        <v>135</v>
      </c>
      <c r="C4" s="172" t="s">
        <v>0</v>
      </c>
      <c r="D4" s="172" t="s">
        <v>136</v>
      </c>
      <c r="E4" s="45" t="s">
        <v>137</v>
      </c>
      <c r="F4" s="470" t="s">
        <v>1489</v>
      </c>
    </row>
    <row r="5" spans="1:8">
      <c r="A5" s="47"/>
      <c r="B5" s="2189" t="s">
        <v>4566</v>
      </c>
      <c r="C5" s="2190"/>
      <c r="D5" s="2191"/>
      <c r="E5" s="82"/>
      <c r="F5" s="305"/>
    </row>
    <row r="6" spans="1:8" ht="31.5">
      <c r="A6" s="50">
        <v>1</v>
      </c>
      <c r="B6" s="50" t="s">
        <v>1</v>
      </c>
      <c r="C6" s="50" t="s">
        <v>6938</v>
      </c>
      <c r="D6" s="50" t="s">
        <v>3</v>
      </c>
      <c r="E6" s="117">
        <v>3100000</v>
      </c>
      <c r="F6" s="51" t="s">
        <v>118</v>
      </c>
      <c r="H6" s="751"/>
    </row>
    <row r="7" spans="1:8" ht="110.25">
      <c r="A7" s="50">
        <v>2</v>
      </c>
      <c r="B7" s="50" t="s">
        <v>5</v>
      </c>
      <c r="C7" s="50" t="s">
        <v>6939</v>
      </c>
      <c r="D7" s="50" t="s">
        <v>6940</v>
      </c>
      <c r="E7" s="61">
        <v>1024827.53</v>
      </c>
      <c r="F7" s="51" t="s">
        <v>118</v>
      </c>
      <c r="H7" s="751"/>
    </row>
    <row r="8" spans="1:8" ht="31.5">
      <c r="A8" s="50">
        <v>3</v>
      </c>
      <c r="B8" s="50" t="s">
        <v>7</v>
      </c>
      <c r="C8" s="50" t="s">
        <v>6941</v>
      </c>
      <c r="D8" s="50" t="s">
        <v>9</v>
      </c>
      <c r="E8" s="61">
        <v>206916</v>
      </c>
      <c r="F8" s="50" t="s">
        <v>118</v>
      </c>
      <c r="H8" s="751"/>
    </row>
    <row r="9" spans="1:8" ht="31.5">
      <c r="A9" s="50">
        <v>4</v>
      </c>
      <c r="B9" s="50" t="s">
        <v>10</v>
      </c>
      <c r="C9" s="50" t="s">
        <v>6942</v>
      </c>
      <c r="D9" s="50" t="s">
        <v>175</v>
      </c>
      <c r="E9" s="116">
        <v>210709</v>
      </c>
      <c r="F9" s="50" t="s">
        <v>118</v>
      </c>
      <c r="H9" s="751"/>
    </row>
    <row r="10" spans="1:8" ht="63">
      <c r="A10" s="50">
        <v>5</v>
      </c>
      <c r="B10" s="50" t="s">
        <v>12</v>
      </c>
      <c r="C10" s="50" t="s">
        <v>6943</v>
      </c>
      <c r="D10" s="50" t="s">
        <v>6944</v>
      </c>
      <c r="E10" s="116">
        <v>2000000</v>
      </c>
      <c r="F10" s="50" t="s">
        <v>118</v>
      </c>
      <c r="H10" s="751"/>
    </row>
    <row r="11" spans="1:8">
      <c r="A11" s="50"/>
      <c r="B11" s="2189" t="s">
        <v>4576</v>
      </c>
      <c r="C11" s="2190"/>
      <c r="D11" s="2191"/>
      <c r="E11" s="116"/>
      <c r="F11" s="50"/>
      <c r="H11" s="751"/>
    </row>
    <row r="12" spans="1:8" ht="94.5">
      <c r="A12" s="50">
        <v>6</v>
      </c>
      <c r="B12" s="50" t="s">
        <v>5</v>
      </c>
      <c r="C12" s="50" t="s">
        <v>14885</v>
      </c>
      <c r="D12" s="50" t="s">
        <v>13688</v>
      </c>
      <c r="E12" s="116">
        <v>1171226.27</v>
      </c>
      <c r="F12" s="51" t="s">
        <v>118</v>
      </c>
      <c r="H12" s="751"/>
    </row>
    <row r="13" spans="1:8" ht="63">
      <c r="A13" s="50">
        <v>7</v>
      </c>
      <c r="B13" s="50" t="s">
        <v>1426</v>
      </c>
      <c r="C13" s="50" t="s">
        <v>14886</v>
      </c>
      <c r="D13" s="50" t="s">
        <v>6945</v>
      </c>
      <c r="E13" s="116">
        <v>900000</v>
      </c>
      <c r="F13" s="51" t="s">
        <v>118</v>
      </c>
      <c r="H13" s="751"/>
    </row>
    <row r="14" spans="1:8" ht="78.75">
      <c r="A14" s="50">
        <v>8</v>
      </c>
      <c r="B14" s="50" t="s">
        <v>360</v>
      </c>
      <c r="C14" s="50" t="s">
        <v>6946</v>
      </c>
      <c r="D14" s="50" t="s">
        <v>13689</v>
      </c>
      <c r="E14" s="61">
        <v>1200000</v>
      </c>
      <c r="F14" s="51" t="s">
        <v>118</v>
      </c>
      <c r="H14" s="751"/>
    </row>
    <row r="15" spans="1:8">
      <c r="A15" s="50"/>
      <c r="B15" s="2189" t="s">
        <v>4583</v>
      </c>
      <c r="C15" s="2191"/>
      <c r="D15" s="50"/>
      <c r="E15" s="61"/>
      <c r="F15" s="51"/>
      <c r="H15" s="751"/>
    </row>
    <row r="16" spans="1:8" ht="78.75">
      <c r="A16" s="50">
        <v>9</v>
      </c>
      <c r="B16" s="51" t="s">
        <v>195</v>
      </c>
      <c r="C16" s="50" t="s">
        <v>13690</v>
      </c>
      <c r="D16" s="51" t="s">
        <v>196</v>
      </c>
      <c r="E16" s="61">
        <v>5738993.4500000002</v>
      </c>
      <c r="F16" s="51" t="s">
        <v>118</v>
      </c>
      <c r="H16" s="751"/>
    </row>
    <row r="17" spans="1:11">
      <c r="A17" s="50"/>
      <c r="B17" s="2291" t="s">
        <v>13691</v>
      </c>
      <c r="C17" s="2191"/>
      <c r="D17" s="51"/>
      <c r="E17" s="61"/>
      <c r="F17" s="51"/>
      <c r="H17" s="751"/>
    </row>
    <row r="18" spans="1:11" ht="126">
      <c r="A18" s="50">
        <v>10</v>
      </c>
      <c r="B18" s="51" t="s">
        <v>6947</v>
      </c>
      <c r="C18" s="50" t="s">
        <v>13692</v>
      </c>
      <c r="D18" s="51" t="s">
        <v>13693</v>
      </c>
      <c r="E18" s="61">
        <v>2180817.5099999998</v>
      </c>
      <c r="F18" s="51" t="s">
        <v>118</v>
      </c>
    </row>
    <row r="19" spans="1:11">
      <c r="A19" s="50"/>
      <c r="B19" s="2292" t="s">
        <v>4589</v>
      </c>
      <c r="C19" s="2289"/>
      <c r="D19" s="51"/>
      <c r="E19" s="61"/>
      <c r="F19" s="51"/>
    </row>
    <row r="20" spans="1:11" ht="69" customHeight="1">
      <c r="A20" s="504">
        <v>11</v>
      </c>
      <c r="B20" s="51" t="s">
        <v>13694</v>
      </c>
      <c r="C20" s="101" t="s">
        <v>6948</v>
      </c>
      <c r="D20" s="50" t="s">
        <v>13695</v>
      </c>
      <c r="E20" s="61">
        <v>780817.51</v>
      </c>
      <c r="F20" s="51" t="s">
        <v>4</v>
      </c>
    </row>
    <row r="21" spans="1:11" ht="69" customHeight="1">
      <c r="A21" s="504">
        <v>12</v>
      </c>
      <c r="B21" s="51" t="s">
        <v>13696</v>
      </c>
      <c r="C21" s="101" t="s">
        <v>6949</v>
      </c>
      <c r="D21" s="50" t="s">
        <v>6950</v>
      </c>
      <c r="E21" s="61">
        <v>700000</v>
      </c>
      <c r="F21" s="51" t="s">
        <v>4</v>
      </c>
    </row>
    <row r="22" spans="1:11" ht="65.25" customHeight="1">
      <c r="A22" s="504">
        <v>13</v>
      </c>
      <c r="B22" s="51" t="s">
        <v>13697</v>
      </c>
      <c r="C22" s="101" t="s">
        <v>6951</v>
      </c>
      <c r="D22" s="50" t="s">
        <v>6952</v>
      </c>
      <c r="E22" s="61">
        <v>700000</v>
      </c>
      <c r="F22" s="51" t="s">
        <v>4</v>
      </c>
    </row>
    <row r="23" spans="1:11" ht="21" customHeight="1">
      <c r="A23" s="504"/>
      <c r="B23" s="2227" t="s">
        <v>593</v>
      </c>
      <c r="C23" s="2227"/>
      <c r="D23" s="50"/>
      <c r="E23" s="61"/>
      <c r="F23" s="51"/>
    </row>
    <row r="24" spans="1:11" ht="31.5">
      <c r="A24" s="504">
        <v>14</v>
      </c>
      <c r="B24" s="51" t="s">
        <v>6953</v>
      </c>
      <c r="C24" s="101" t="s">
        <v>6954</v>
      </c>
      <c r="D24" s="51" t="s">
        <v>264</v>
      </c>
      <c r="E24" s="222">
        <v>11000000</v>
      </c>
      <c r="F24" s="51" t="s">
        <v>118</v>
      </c>
    </row>
    <row r="25" spans="1:11" ht="31.5">
      <c r="A25" s="504">
        <v>15</v>
      </c>
      <c r="B25" s="51" t="s">
        <v>596</v>
      </c>
      <c r="C25" s="101" t="s">
        <v>6955</v>
      </c>
      <c r="D25" s="51" t="s">
        <v>264</v>
      </c>
      <c r="E25" s="222">
        <v>11260218.880000001</v>
      </c>
      <c r="F25" s="51" t="s">
        <v>118</v>
      </c>
    </row>
    <row r="26" spans="1:11" ht="31.5">
      <c r="A26" s="504">
        <v>16</v>
      </c>
      <c r="B26" s="51" t="s">
        <v>13698</v>
      </c>
      <c r="C26" s="101" t="s">
        <v>13699</v>
      </c>
      <c r="D26" s="51" t="s">
        <v>6956</v>
      </c>
      <c r="E26" s="222">
        <v>5000000</v>
      </c>
      <c r="F26" s="51" t="s">
        <v>118</v>
      </c>
    </row>
    <row r="27" spans="1:11" ht="19.5" customHeight="1">
      <c r="A27" s="504"/>
      <c r="B27" s="2189" t="s">
        <v>13700</v>
      </c>
      <c r="C27" s="2190"/>
      <c r="D27" s="2191"/>
      <c r="E27" s="222"/>
      <c r="F27" s="51"/>
    </row>
    <row r="28" spans="1:11" ht="163.5" customHeight="1">
      <c r="A28" s="504">
        <v>17</v>
      </c>
      <c r="B28" s="51" t="s">
        <v>13701</v>
      </c>
      <c r="C28" s="101" t="s">
        <v>14887</v>
      </c>
      <c r="D28" s="51" t="s">
        <v>6957</v>
      </c>
      <c r="E28" s="116">
        <v>3466349.37</v>
      </c>
      <c r="F28" s="51" t="s">
        <v>4</v>
      </c>
    </row>
    <row r="29" spans="1:11" ht="19.5" customHeight="1">
      <c r="A29" s="504"/>
      <c r="B29" s="2189" t="s">
        <v>4613</v>
      </c>
      <c r="C29" s="2191"/>
      <c r="D29" s="51"/>
      <c r="E29" s="116"/>
      <c r="F29" s="51"/>
    </row>
    <row r="30" spans="1:11" ht="78.75">
      <c r="A30" s="504">
        <v>18</v>
      </c>
      <c r="B30" s="51" t="s">
        <v>13702</v>
      </c>
      <c r="C30" s="101" t="s">
        <v>6958</v>
      </c>
      <c r="D30" s="50" t="s">
        <v>6959</v>
      </c>
      <c r="E30" s="222">
        <v>1500000</v>
      </c>
      <c r="F30" s="51" t="s">
        <v>118</v>
      </c>
    </row>
    <row r="31" spans="1:11" ht="78.75">
      <c r="A31" s="504">
        <v>19</v>
      </c>
      <c r="B31" s="51" t="s">
        <v>13702</v>
      </c>
      <c r="C31" s="101" t="s">
        <v>6960</v>
      </c>
      <c r="D31" s="50" t="s">
        <v>14875</v>
      </c>
      <c r="E31" s="222">
        <v>100000</v>
      </c>
      <c r="F31" s="51" t="s">
        <v>4</v>
      </c>
    </row>
    <row r="32" spans="1:11" s="11" customFormat="1" ht="78.75">
      <c r="A32" s="504">
        <v>20</v>
      </c>
      <c r="B32" s="51" t="s">
        <v>13703</v>
      </c>
      <c r="C32" s="101" t="s">
        <v>6961</v>
      </c>
      <c r="D32" s="50" t="s">
        <v>6962</v>
      </c>
      <c r="E32" s="222">
        <v>1500000</v>
      </c>
      <c r="F32" s="51" t="s">
        <v>118</v>
      </c>
      <c r="H32" s="12"/>
      <c r="I32" s="12"/>
      <c r="J32" s="12"/>
      <c r="K32" s="12"/>
    </row>
    <row r="33" spans="1:11" s="11" customFormat="1" ht="47.25">
      <c r="A33" s="504">
        <v>21</v>
      </c>
      <c r="B33" s="51" t="s">
        <v>13704</v>
      </c>
      <c r="C33" s="101" t="s">
        <v>6963</v>
      </c>
      <c r="D33" s="50" t="s">
        <v>6964</v>
      </c>
      <c r="E33" s="222">
        <v>2000000</v>
      </c>
      <c r="F33" s="51" t="s">
        <v>4</v>
      </c>
      <c r="H33" s="12"/>
      <c r="I33" s="12"/>
      <c r="J33" s="12"/>
      <c r="K33" s="12"/>
    </row>
    <row r="34" spans="1:11" s="11" customFormat="1" ht="47.25">
      <c r="A34" s="504">
        <v>22</v>
      </c>
      <c r="B34" s="51" t="s">
        <v>13705</v>
      </c>
      <c r="C34" s="101" t="s">
        <v>6965</v>
      </c>
      <c r="D34" s="50" t="s">
        <v>1246</v>
      </c>
      <c r="E34" s="222">
        <v>2000000</v>
      </c>
      <c r="F34" s="51" t="s">
        <v>4</v>
      </c>
      <c r="H34" s="12"/>
      <c r="I34" s="12"/>
      <c r="J34" s="12"/>
      <c r="K34" s="12"/>
    </row>
    <row r="35" spans="1:11" s="11" customFormat="1" ht="47.25">
      <c r="A35" s="504">
        <v>23</v>
      </c>
      <c r="B35" s="51" t="s">
        <v>7600</v>
      </c>
      <c r="C35" s="101" t="s">
        <v>6966</v>
      </c>
      <c r="D35" s="50" t="s">
        <v>6967</v>
      </c>
      <c r="E35" s="222">
        <v>1000000</v>
      </c>
      <c r="F35" s="51" t="s">
        <v>4</v>
      </c>
      <c r="H35" s="12"/>
      <c r="I35" s="12"/>
      <c r="J35" s="12"/>
      <c r="K35" s="12"/>
    </row>
    <row r="36" spans="1:11" s="11" customFormat="1" ht="47.25">
      <c r="A36" s="504">
        <v>24</v>
      </c>
      <c r="B36" s="51" t="s">
        <v>13706</v>
      </c>
      <c r="C36" s="101" t="s">
        <v>6968</v>
      </c>
      <c r="D36" s="50" t="s">
        <v>1246</v>
      </c>
      <c r="E36" s="222">
        <v>2000000</v>
      </c>
      <c r="F36" s="51" t="s">
        <v>4</v>
      </c>
      <c r="H36" s="12"/>
      <c r="I36" s="12"/>
      <c r="J36" s="12"/>
      <c r="K36" s="12"/>
    </row>
    <row r="37" spans="1:11" s="11" customFormat="1" ht="47.25">
      <c r="A37" s="504">
        <v>25</v>
      </c>
      <c r="B37" s="51" t="s">
        <v>13707</v>
      </c>
      <c r="C37" s="101" t="s">
        <v>6969</v>
      </c>
      <c r="D37" s="50" t="s">
        <v>6970</v>
      </c>
      <c r="E37" s="222">
        <v>1000000</v>
      </c>
      <c r="F37" s="51" t="s">
        <v>4</v>
      </c>
      <c r="H37" s="12"/>
      <c r="I37" s="12"/>
      <c r="J37" s="12"/>
      <c r="K37" s="12"/>
    </row>
    <row r="38" spans="1:11" s="11" customFormat="1" ht="47.25">
      <c r="A38" s="504">
        <v>26</v>
      </c>
      <c r="B38" s="51" t="s">
        <v>13708</v>
      </c>
      <c r="C38" s="101" t="s">
        <v>6971</v>
      </c>
      <c r="D38" s="50" t="s">
        <v>1246</v>
      </c>
      <c r="E38" s="61">
        <v>2000000</v>
      </c>
      <c r="F38" s="51" t="s">
        <v>4</v>
      </c>
      <c r="H38" s="12"/>
      <c r="I38" s="12"/>
      <c r="J38" s="12"/>
      <c r="K38" s="12"/>
    </row>
    <row r="39" spans="1:11" s="11" customFormat="1" ht="47.25">
      <c r="A39" s="504">
        <v>27</v>
      </c>
      <c r="B39" s="51" t="s">
        <v>13709</v>
      </c>
      <c r="C39" s="101" t="s">
        <v>6972</v>
      </c>
      <c r="D39" s="50" t="s">
        <v>1246</v>
      </c>
      <c r="E39" s="61">
        <v>2000000</v>
      </c>
      <c r="F39" s="51" t="s">
        <v>4</v>
      </c>
      <c r="H39" s="12"/>
      <c r="I39" s="12"/>
      <c r="J39" s="12"/>
      <c r="K39" s="12"/>
    </row>
    <row r="40" spans="1:11" s="11" customFormat="1" ht="47.25">
      <c r="A40" s="504">
        <v>28</v>
      </c>
      <c r="B40" s="51" t="s">
        <v>13710</v>
      </c>
      <c r="C40" s="101" t="s">
        <v>6973</v>
      </c>
      <c r="D40" s="50" t="s">
        <v>6974</v>
      </c>
      <c r="E40" s="61">
        <v>7500000</v>
      </c>
      <c r="F40" s="51" t="s">
        <v>4</v>
      </c>
      <c r="H40" s="12"/>
      <c r="I40" s="12"/>
      <c r="J40" s="12"/>
      <c r="K40" s="12"/>
    </row>
    <row r="41" spans="1:11" s="11" customFormat="1" ht="47.25">
      <c r="A41" s="504">
        <v>29</v>
      </c>
      <c r="B41" s="51" t="s">
        <v>13711</v>
      </c>
      <c r="C41" s="101" t="s">
        <v>6975</v>
      </c>
      <c r="D41" s="50" t="s">
        <v>1246</v>
      </c>
      <c r="E41" s="61">
        <v>2000000</v>
      </c>
      <c r="F41" s="51" t="s">
        <v>4</v>
      </c>
      <c r="H41" s="12"/>
      <c r="I41" s="12"/>
      <c r="J41" s="12"/>
      <c r="K41" s="12"/>
    </row>
    <row r="42" spans="1:11" s="11" customFormat="1" ht="47.25">
      <c r="A42" s="504">
        <v>30</v>
      </c>
      <c r="B42" s="51" t="s">
        <v>13712</v>
      </c>
      <c r="C42" s="101" t="s">
        <v>6976</v>
      </c>
      <c r="D42" s="50" t="s">
        <v>4517</v>
      </c>
      <c r="E42" s="61">
        <v>1000000</v>
      </c>
      <c r="F42" s="51" t="s">
        <v>4</v>
      </c>
      <c r="H42" s="12"/>
      <c r="I42" s="12"/>
      <c r="J42" s="12"/>
      <c r="K42" s="12"/>
    </row>
    <row r="43" spans="1:11" s="11" customFormat="1" ht="63">
      <c r="A43" s="504">
        <v>31</v>
      </c>
      <c r="B43" s="51" t="s">
        <v>13713</v>
      </c>
      <c r="C43" s="101" t="s">
        <v>6977</v>
      </c>
      <c r="D43" s="50" t="s">
        <v>6978</v>
      </c>
      <c r="E43" s="61">
        <v>1800000</v>
      </c>
      <c r="F43" s="51" t="s">
        <v>4</v>
      </c>
      <c r="H43" s="12"/>
      <c r="I43" s="12"/>
      <c r="J43" s="12"/>
      <c r="K43" s="12"/>
    </row>
    <row r="44" spans="1:11" s="11" customFormat="1" ht="47.25">
      <c r="A44" s="504">
        <v>32</v>
      </c>
      <c r="B44" s="51" t="s">
        <v>13714</v>
      </c>
      <c r="C44" s="101" t="s">
        <v>6979</v>
      </c>
      <c r="D44" s="50" t="s">
        <v>6967</v>
      </c>
      <c r="E44" s="61">
        <v>1000000</v>
      </c>
      <c r="F44" s="51" t="s">
        <v>4</v>
      </c>
      <c r="H44" s="12"/>
      <c r="I44" s="12"/>
      <c r="J44" s="12"/>
      <c r="K44" s="12"/>
    </row>
    <row r="45" spans="1:11" s="11" customFormat="1" ht="47.25">
      <c r="A45" s="504">
        <v>33</v>
      </c>
      <c r="B45" s="51" t="s">
        <v>13715</v>
      </c>
      <c r="C45" s="101" t="s">
        <v>6980</v>
      </c>
      <c r="D45" s="50" t="s">
        <v>1246</v>
      </c>
      <c r="E45" s="61">
        <v>2000000</v>
      </c>
      <c r="F45" s="51" t="s">
        <v>4</v>
      </c>
      <c r="H45" s="12"/>
      <c r="I45" s="12"/>
      <c r="J45" s="12"/>
      <c r="K45" s="12"/>
    </row>
    <row r="46" spans="1:11" s="11" customFormat="1" ht="47.25">
      <c r="A46" s="504">
        <v>34</v>
      </c>
      <c r="B46" s="51" t="s">
        <v>13716</v>
      </c>
      <c r="C46" s="101" t="s">
        <v>6981</v>
      </c>
      <c r="D46" s="50" t="s">
        <v>6974</v>
      </c>
      <c r="E46" s="61">
        <v>7500000</v>
      </c>
      <c r="F46" s="51" t="s">
        <v>4</v>
      </c>
      <c r="H46" s="12"/>
      <c r="I46" s="12"/>
      <c r="J46" s="12"/>
      <c r="K46" s="12"/>
    </row>
    <row r="47" spans="1:11" s="11" customFormat="1" ht="47.25">
      <c r="A47" s="504">
        <v>35</v>
      </c>
      <c r="B47" s="51" t="s">
        <v>13716</v>
      </c>
      <c r="C47" s="101" t="s">
        <v>6982</v>
      </c>
      <c r="D47" s="50" t="s">
        <v>6967</v>
      </c>
      <c r="E47" s="61">
        <v>1500000</v>
      </c>
      <c r="F47" s="51" t="s">
        <v>4</v>
      </c>
      <c r="H47" s="12"/>
      <c r="I47" s="12"/>
      <c r="J47" s="12"/>
      <c r="K47" s="12"/>
    </row>
    <row r="48" spans="1:11" ht="47.25">
      <c r="A48" s="504">
        <v>36</v>
      </c>
      <c r="B48" s="51" t="s">
        <v>13717</v>
      </c>
      <c r="C48" s="101" t="s">
        <v>6983</v>
      </c>
      <c r="D48" s="50" t="s">
        <v>6967</v>
      </c>
      <c r="E48" s="61">
        <v>1000000</v>
      </c>
      <c r="F48" s="51" t="s">
        <v>4</v>
      </c>
    </row>
    <row r="49" spans="1:7" ht="47.25">
      <c r="A49" s="504">
        <v>37</v>
      </c>
      <c r="B49" s="51" t="s">
        <v>13718</v>
      </c>
      <c r="C49" s="101" t="s">
        <v>6984</v>
      </c>
      <c r="D49" s="50" t="s">
        <v>6985</v>
      </c>
      <c r="E49" s="61">
        <v>1000000</v>
      </c>
      <c r="F49" s="51" t="s">
        <v>4</v>
      </c>
    </row>
    <row r="50" spans="1:7" ht="78.75">
      <c r="A50" s="504">
        <v>38</v>
      </c>
      <c r="B50" s="51" t="s">
        <v>13719</v>
      </c>
      <c r="C50" s="101" t="s">
        <v>6986</v>
      </c>
      <c r="D50" s="50" t="s">
        <v>6987</v>
      </c>
      <c r="E50" s="61">
        <v>800000</v>
      </c>
      <c r="F50" s="51" t="s">
        <v>4</v>
      </c>
    </row>
    <row r="51" spans="1:7" ht="47.25">
      <c r="A51" s="504">
        <v>39</v>
      </c>
      <c r="B51" s="51" t="s">
        <v>13720</v>
      </c>
      <c r="C51" s="101" t="s">
        <v>6988</v>
      </c>
      <c r="D51" s="50" t="s">
        <v>1246</v>
      </c>
      <c r="E51" s="61">
        <v>2000000</v>
      </c>
      <c r="F51" s="51" t="s">
        <v>4</v>
      </c>
    </row>
    <row r="52" spans="1:7">
      <c r="A52" s="504"/>
      <c r="B52" s="2172" t="s">
        <v>4676</v>
      </c>
      <c r="C52" s="2172"/>
      <c r="D52" s="2172"/>
      <c r="E52" s="61"/>
      <c r="F52" s="51"/>
    </row>
    <row r="53" spans="1:7" ht="78.75">
      <c r="A53" s="504">
        <v>40</v>
      </c>
      <c r="B53" s="51" t="s">
        <v>13721</v>
      </c>
      <c r="C53" s="101" t="s">
        <v>6989</v>
      </c>
      <c r="D53" s="50" t="s">
        <v>6990</v>
      </c>
      <c r="E53" s="61">
        <v>3000000</v>
      </c>
      <c r="F53" s="51" t="s">
        <v>118</v>
      </c>
    </row>
    <row r="54" spans="1:7" ht="47.25">
      <c r="A54" s="504">
        <v>41</v>
      </c>
      <c r="B54" s="51" t="s">
        <v>13722</v>
      </c>
      <c r="C54" s="101" t="s">
        <v>6991</v>
      </c>
      <c r="D54" s="50" t="s">
        <v>1246</v>
      </c>
      <c r="E54" s="61">
        <v>2000000</v>
      </c>
      <c r="F54" s="51" t="s">
        <v>4</v>
      </c>
    </row>
    <row r="55" spans="1:7" ht="47.25">
      <c r="A55" s="504">
        <v>42</v>
      </c>
      <c r="B55" s="51" t="s">
        <v>6992</v>
      </c>
      <c r="C55" s="101" t="s">
        <v>6993</v>
      </c>
      <c r="D55" s="50" t="s">
        <v>6967</v>
      </c>
      <c r="E55" s="61">
        <v>1000000</v>
      </c>
      <c r="F55" s="51" t="s">
        <v>4</v>
      </c>
    </row>
    <row r="56" spans="1:7" ht="47.25">
      <c r="A56" s="504">
        <v>43</v>
      </c>
      <c r="B56" s="51" t="s">
        <v>13723</v>
      </c>
      <c r="C56" s="101" t="s">
        <v>6994</v>
      </c>
      <c r="D56" s="50" t="s">
        <v>6995</v>
      </c>
      <c r="E56" s="61">
        <v>2000000</v>
      </c>
      <c r="F56" s="51" t="s">
        <v>4</v>
      </c>
    </row>
    <row r="57" spans="1:7" ht="47.25">
      <c r="A57" s="504">
        <v>44</v>
      </c>
      <c r="B57" s="51" t="s">
        <v>13724</v>
      </c>
      <c r="C57" s="101" t="s">
        <v>6996</v>
      </c>
      <c r="D57" s="50" t="s">
        <v>6995</v>
      </c>
      <c r="E57" s="61">
        <v>2000000</v>
      </c>
      <c r="F57" s="51" t="s">
        <v>4</v>
      </c>
    </row>
    <row r="58" spans="1:7">
      <c r="A58" s="504"/>
      <c r="B58" s="2215" t="s">
        <v>148</v>
      </c>
      <c r="C58" s="2216"/>
      <c r="D58" s="50"/>
      <c r="E58" s="61"/>
      <c r="F58" s="51"/>
    </row>
    <row r="59" spans="1:7" ht="47.25">
      <c r="A59" s="504">
        <v>45</v>
      </c>
      <c r="B59" s="51" t="s">
        <v>13727</v>
      </c>
      <c r="C59" s="101" t="s">
        <v>7002</v>
      </c>
      <c r="D59" s="50" t="s">
        <v>7003</v>
      </c>
      <c r="E59" s="117">
        <v>300000</v>
      </c>
      <c r="F59" s="51" t="s">
        <v>118</v>
      </c>
    </row>
    <row r="60" spans="1:7" ht="47.25">
      <c r="A60" s="504">
        <v>46</v>
      </c>
      <c r="B60" s="51" t="s">
        <v>13728</v>
      </c>
      <c r="C60" s="101" t="s">
        <v>7004</v>
      </c>
      <c r="D60" s="50" t="s">
        <v>7005</v>
      </c>
      <c r="E60" s="117">
        <v>1200000</v>
      </c>
      <c r="F60" s="51" t="s">
        <v>118</v>
      </c>
    </row>
    <row r="61" spans="1:7" ht="47.25">
      <c r="A61" s="504">
        <v>47</v>
      </c>
      <c r="B61" s="51" t="s">
        <v>13729</v>
      </c>
      <c r="C61" s="101" t="s">
        <v>7006</v>
      </c>
      <c r="D61" s="50" t="s">
        <v>7005</v>
      </c>
      <c r="E61" s="117">
        <v>600000</v>
      </c>
      <c r="F61" s="51" t="s">
        <v>118</v>
      </c>
    </row>
    <row r="62" spans="1:7" ht="47.25">
      <c r="A62" s="504">
        <v>48</v>
      </c>
      <c r="B62" s="51" t="s">
        <v>13730</v>
      </c>
      <c r="C62" s="101" t="s">
        <v>7007</v>
      </c>
      <c r="D62" s="50" t="s">
        <v>7005</v>
      </c>
      <c r="E62" s="117">
        <v>300000</v>
      </c>
      <c r="F62" s="51" t="s">
        <v>118</v>
      </c>
    </row>
    <row r="63" spans="1:7" ht="19.5" customHeight="1">
      <c r="A63" s="51"/>
      <c r="B63" s="47" t="s">
        <v>6631</v>
      </c>
      <c r="C63" s="47"/>
      <c r="D63" s="47"/>
      <c r="E63" s="265">
        <f>SUM(E6:E62)</f>
        <v>107240875.52</v>
      </c>
      <c r="F63" s="305"/>
      <c r="G63" s="12"/>
    </row>
    <row r="64" spans="1:7" ht="83.25" customHeight="1">
      <c r="A64" s="2143" t="s">
        <v>1391</v>
      </c>
      <c r="B64" s="2143"/>
      <c r="C64" s="2143"/>
      <c r="D64" s="2143" t="s">
        <v>172</v>
      </c>
      <c r="E64" s="2143"/>
      <c r="F64" s="2143"/>
      <c r="G64" s="12"/>
    </row>
    <row r="65" spans="1:6" ht="25.5" customHeight="1">
      <c r="A65" s="741"/>
      <c r="B65" s="752"/>
      <c r="C65" s="497"/>
      <c r="D65" s="497"/>
      <c r="E65" s="808"/>
      <c r="F65" s="753"/>
    </row>
    <row r="66" spans="1:6">
      <c r="A66" s="741"/>
      <c r="B66" s="2290"/>
      <c r="C66" s="2290"/>
      <c r="D66" s="2290"/>
      <c r="E66" s="809"/>
      <c r="F66" s="754"/>
    </row>
    <row r="67" spans="1:6">
      <c r="D67" s="755"/>
      <c r="E67" s="810"/>
    </row>
    <row r="68" spans="1:6">
      <c r="E68" s="756"/>
    </row>
    <row r="69" spans="1:6" ht="47.25">
      <c r="A69" s="504">
        <v>45</v>
      </c>
      <c r="B69" s="51" t="s">
        <v>13725</v>
      </c>
      <c r="C69" s="101" t="s">
        <v>6997</v>
      </c>
      <c r="D69" s="97" t="s">
        <v>14876</v>
      </c>
      <c r="E69" s="117">
        <v>300000</v>
      </c>
      <c r="F69" s="51" t="s">
        <v>118</v>
      </c>
    </row>
    <row r="70" spans="1:6" ht="47.25">
      <c r="A70" s="504">
        <v>46</v>
      </c>
      <c r="B70" s="51" t="s">
        <v>13725</v>
      </c>
      <c r="C70" s="101" t="s">
        <v>6998</v>
      </c>
      <c r="D70" s="97" t="s">
        <v>6999</v>
      </c>
      <c r="E70" s="193">
        <v>600000</v>
      </c>
      <c r="F70" s="51" t="s">
        <v>118</v>
      </c>
    </row>
    <row r="71" spans="1:6" ht="47.25">
      <c r="A71" s="504">
        <v>47</v>
      </c>
      <c r="B71" s="51" t="s">
        <v>13726</v>
      </c>
      <c r="C71" s="101" t="s">
        <v>7000</v>
      </c>
      <c r="D71" s="97" t="s">
        <v>14877</v>
      </c>
      <c r="E71" s="117">
        <v>300000</v>
      </c>
      <c r="F71" s="51" t="s">
        <v>118</v>
      </c>
    </row>
    <row r="72" spans="1:6" ht="47.25">
      <c r="A72" s="504">
        <v>48</v>
      </c>
      <c r="B72" s="51" t="s">
        <v>13726</v>
      </c>
      <c r="C72" s="101" t="s">
        <v>7001</v>
      </c>
      <c r="D72" s="97" t="s">
        <v>7005</v>
      </c>
      <c r="E72" s="117">
        <v>600000</v>
      </c>
      <c r="F72" s="51" t="s">
        <v>118</v>
      </c>
    </row>
    <row r="73" spans="1:6">
      <c r="E73" s="811">
        <f>SUM(E69:E72)</f>
        <v>1800000</v>
      </c>
    </row>
    <row r="76" spans="1:6">
      <c r="E76" s="811">
        <f>E73+E63</f>
        <v>109040875.52</v>
      </c>
    </row>
  </sheetData>
  <mergeCells count="16">
    <mergeCell ref="B66:D66"/>
    <mergeCell ref="A1:F1"/>
    <mergeCell ref="A2:F2"/>
    <mergeCell ref="A3:F3"/>
    <mergeCell ref="B5:D5"/>
    <mergeCell ref="B11:D11"/>
    <mergeCell ref="B29:C29"/>
    <mergeCell ref="B52:D52"/>
    <mergeCell ref="B58:C58"/>
    <mergeCell ref="A64:C64"/>
    <mergeCell ref="D64:F64"/>
    <mergeCell ref="B15:C15"/>
    <mergeCell ref="B17:C17"/>
    <mergeCell ref="B19:C19"/>
    <mergeCell ref="B23:C23"/>
    <mergeCell ref="B27:D27"/>
  </mergeCells>
  <pageMargins left="0.7" right="0.7" top="0.75" bottom="0.75" header="0.3" footer="0.3"/>
  <pageSetup orientation="landscape" r:id="rId1"/>
  <headerFooter>
    <oddFooter>Page &amp;P of &amp;N</oddFooter>
  </headerFooter>
</worksheet>
</file>

<file path=xl/worksheets/sheet52.xml><?xml version="1.0" encoding="utf-8"?>
<worksheet xmlns="http://schemas.openxmlformats.org/spreadsheetml/2006/main" xmlns:r="http://schemas.openxmlformats.org/officeDocument/2006/relationships">
  <sheetPr>
    <tabColor theme="5" tint="-0.499984740745262"/>
  </sheetPr>
  <dimension ref="A1:H105"/>
  <sheetViews>
    <sheetView topLeftCell="A79" workbookViewId="0">
      <selection activeCell="C82" sqref="C82"/>
    </sheetView>
  </sheetViews>
  <sheetFormatPr defaultRowHeight="15"/>
  <cols>
    <col min="1" max="1" width="6" style="67" customWidth="1"/>
    <col min="2" max="2" width="17.42578125" style="12" customWidth="1"/>
    <col min="3" max="3" width="41.7109375" style="12" customWidth="1"/>
    <col min="4" max="4" width="28.28515625" style="12" customWidth="1"/>
    <col min="5" max="5" width="18.85546875" style="224" customWidth="1"/>
    <col min="6" max="6" width="9.85546875" style="12" customWidth="1"/>
    <col min="7" max="16384" width="9.140625" style="12"/>
  </cols>
  <sheetData>
    <row r="1" spans="1:6" ht="15.75">
      <c r="A1" s="2164" t="s">
        <v>133</v>
      </c>
      <c r="B1" s="2164"/>
      <c r="C1" s="2164"/>
      <c r="D1" s="2164"/>
      <c r="E1" s="2164"/>
      <c r="F1" s="2164"/>
    </row>
    <row r="2" spans="1:6" ht="15.75">
      <c r="A2" s="2164" t="s">
        <v>15625</v>
      </c>
      <c r="B2" s="2164"/>
      <c r="C2" s="2164"/>
      <c r="D2" s="2164"/>
      <c r="E2" s="2164"/>
      <c r="F2" s="2164"/>
    </row>
    <row r="3" spans="1:6" ht="15.75">
      <c r="A3" s="2164" t="s">
        <v>6436</v>
      </c>
      <c r="B3" s="2164"/>
      <c r="C3" s="2164"/>
      <c r="D3" s="2164"/>
      <c r="E3" s="2164"/>
      <c r="F3" s="2164"/>
    </row>
    <row r="4" spans="1:6" ht="31.5">
      <c r="A4" s="882" t="s">
        <v>134</v>
      </c>
      <c r="B4" s="332" t="s">
        <v>676</v>
      </c>
      <c r="C4" s="332" t="s">
        <v>6633</v>
      </c>
      <c r="D4" s="332" t="s">
        <v>788</v>
      </c>
      <c r="E4" s="324" t="s">
        <v>1394</v>
      </c>
      <c r="F4" s="332" t="s">
        <v>677</v>
      </c>
    </row>
    <row r="5" spans="1:6" ht="15.75">
      <c r="A5" s="485"/>
      <c r="B5" s="2233" t="s">
        <v>139</v>
      </c>
      <c r="C5" s="2233"/>
      <c r="D5" s="332"/>
      <c r="E5" s="324"/>
      <c r="F5" s="332"/>
    </row>
    <row r="6" spans="1:6" ht="31.5">
      <c r="A6" s="175">
        <v>1</v>
      </c>
      <c r="B6" s="160" t="s">
        <v>464</v>
      </c>
      <c r="C6" s="160" t="s">
        <v>15626</v>
      </c>
      <c r="D6" s="160" t="s">
        <v>239</v>
      </c>
      <c r="E6" s="117">
        <v>2294452.5</v>
      </c>
      <c r="F6" s="160" t="s">
        <v>118</v>
      </c>
    </row>
    <row r="7" spans="1:6" ht="63">
      <c r="A7" s="175">
        <v>2</v>
      </c>
      <c r="B7" s="160" t="s">
        <v>5</v>
      </c>
      <c r="C7" s="160" t="s">
        <v>15627</v>
      </c>
      <c r="D7" s="160" t="s">
        <v>240</v>
      </c>
      <c r="E7" s="193">
        <v>2500000</v>
      </c>
      <c r="F7" s="160" t="s">
        <v>118</v>
      </c>
    </row>
    <row r="8" spans="1:6" ht="31.5">
      <c r="A8" s="175">
        <v>3</v>
      </c>
      <c r="B8" s="160" t="s">
        <v>7</v>
      </c>
      <c r="C8" s="160" t="s">
        <v>15628</v>
      </c>
      <c r="D8" s="160" t="s">
        <v>9</v>
      </c>
      <c r="E8" s="193">
        <v>200000</v>
      </c>
      <c r="F8" s="160" t="s">
        <v>118</v>
      </c>
    </row>
    <row r="9" spans="1:6" ht="31.5">
      <c r="A9" s="175">
        <v>4</v>
      </c>
      <c r="B9" s="160" t="s">
        <v>10</v>
      </c>
      <c r="C9" s="160" t="s">
        <v>15629</v>
      </c>
      <c r="D9" s="160" t="s">
        <v>175</v>
      </c>
      <c r="E9" s="193">
        <v>48000</v>
      </c>
      <c r="F9" s="160" t="s">
        <v>118</v>
      </c>
    </row>
    <row r="10" spans="1:6" ht="47.25">
      <c r="A10" s="175">
        <v>5</v>
      </c>
      <c r="B10" s="160" t="s">
        <v>12</v>
      </c>
      <c r="C10" s="160" t="s">
        <v>15630</v>
      </c>
      <c r="D10" s="160" t="s">
        <v>14</v>
      </c>
      <c r="E10" s="193">
        <v>1500000</v>
      </c>
      <c r="F10" s="160" t="s">
        <v>118</v>
      </c>
    </row>
    <row r="11" spans="1:6" ht="15.75">
      <c r="A11" s="883"/>
      <c r="B11" s="2237" t="s">
        <v>3161</v>
      </c>
      <c r="C11" s="2293"/>
      <c r="D11" s="2238"/>
      <c r="E11" s="361"/>
      <c r="F11" s="332"/>
    </row>
    <row r="12" spans="1:6" ht="63">
      <c r="A12" s="175">
        <v>6</v>
      </c>
      <c r="B12" s="160" t="s">
        <v>5</v>
      </c>
      <c r="C12" s="160" t="s">
        <v>15631</v>
      </c>
      <c r="D12" s="160" t="s">
        <v>242</v>
      </c>
      <c r="E12" s="193">
        <v>1271226.53</v>
      </c>
      <c r="F12" s="160" t="s">
        <v>118</v>
      </c>
    </row>
    <row r="13" spans="1:6" ht="47.25">
      <c r="A13" s="175">
        <v>7</v>
      </c>
      <c r="B13" s="160" t="s">
        <v>12</v>
      </c>
      <c r="C13" s="160" t="s">
        <v>15632</v>
      </c>
      <c r="D13" s="160" t="s">
        <v>14</v>
      </c>
      <c r="E13" s="193">
        <v>1000000</v>
      </c>
      <c r="F13" s="160" t="s">
        <v>118</v>
      </c>
    </row>
    <row r="14" spans="1:6" ht="47.25">
      <c r="A14" s="175">
        <v>8</v>
      </c>
      <c r="B14" s="160" t="s">
        <v>360</v>
      </c>
      <c r="C14" s="160" t="s">
        <v>15633</v>
      </c>
      <c r="D14" s="160" t="s">
        <v>6647</v>
      </c>
      <c r="E14" s="193">
        <v>1000000</v>
      </c>
      <c r="F14" s="160" t="s">
        <v>118</v>
      </c>
    </row>
    <row r="15" spans="1:6" ht="15.75">
      <c r="A15" s="883"/>
      <c r="B15" s="332" t="s">
        <v>593</v>
      </c>
      <c r="C15" s="332"/>
      <c r="D15" s="332"/>
      <c r="E15" s="361"/>
      <c r="F15" s="332"/>
    </row>
    <row r="16" spans="1:6" ht="47.25">
      <c r="A16" s="175">
        <v>9</v>
      </c>
      <c r="B16" s="160" t="s">
        <v>39</v>
      </c>
      <c r="C16" s="160" t="s">
        <v>15634</v>
      </c>
      <c r="D16" s="160" t="s">
        <v>40</v>
      </c>
      <c r="E16" s="193">
        <v>14726568.52</v>
      </c>
      <c r="F16" s="160" t="s">
        <v>118</v>
      </c>
    </row>
    <row r="17" spans="1:8" ht="31.5">
      <c r="A17" s="175">
        <v>10</v>
      </c>
      <c r="B17" s="160" t="s">
        <v>41</v>
      </c>
      <c r="C17" s="160" t="s">
        <v>15635</v>
      </c>
      <c r="D17" s="160" t="s">
        <v>8146</v>
      </c>
      <c r="E17" s="193">
        <v>10000000</v>
      </c>
      <c r="F17" s="160" t="s">
        <v>118</v>
      </c>
    </row>
    <row r="18" spans="1:8" ht="31.5">
      <c r="A18" s="175">
        <v>11</v>
      </c>
      <c r="B18" s="160" t="s">
        <v>15636</v>
      </c>
      <c r="C18" s="160" t="s">
        <v>15637</v>
      </c>
      <c r="D18" s="160" t="s">
        <v>15638</v>
      </c>
      <c r="E18" s="193">
        <v>2000000</v>
      </c>
      <c r="F18" s="160" t="s">
        <v>118</v>
      </c>
    </row>
    <row r="19" spans="1:8" ht="15.75">
      <c r="A19" s="884"/>
      <c r="B19" s="332" t="s">
        <v>207</v>
      </c>
      <c r="C19" s="332"/>
      <c r="D19" s="332"/>
      <c r="E19" s="361"/>
      <c r="F19" s="332"/>
    </row>
    <row r="20" spans="1:8" ht="63">
      <c r="A20" s="175">
        <v>12</v>
      </c>
      <c r="B20" s="160" t="s">
        <v>195</v>
      </c>
      <c r="C20" s="160" t="s">
        <v>15639</v>
      </c>
      <c r="D20" s="160" t="s">
        <v>8653</v>
      </c>
      <c r="E20" s="193">
        <v>5738993.4500000002</v>
      </c>
      <c r="F20" s="160" t="s">
        <v>118</v>
      </c>
    </row>
    <row r="21" spans="1:8" ht="15.75">
      <c r="A21" s="883"/>
      <c r="B21" s="332" t="s">
        <v>555</v>
      </c>
      <c r="C21" s="332"/>
      <c r="D21" s="332"/>
      <c r="E21" s="361"/>
      <c r="F21" s="332"/>
    </row>
    <row r="22" spans="1:8" ht="31.5">
      <c r="A22" s="175">
        <v>13</v>
      </c>
      <c r="B22" s="160" t="s">
        <v>247</v>
      </c>
      <c r="C22" s="160" t="s">
        <v>15640</v>
      </c>
      <c r="D22" s="160" t="s">
        <v>17814</v>
      </c>
      <c r="E22" s="193">
        <v>2180817.5099999998</v>
      </c>
      <c r="F22" s="160" t="s">
        <v>118</v>
      </c>
      <c r="H22" s="990"/>
    </row>
    <row r="23" spans="1:8" ht="18" customHeight="1">
      <c r="A23" s="883"/>
      <c r="B23" s="2237" t="s">
        <v>930</v>
      </c>
      <c r="C23" s="2238"/>
      <c r="D23" s="332"/>
      <c r="E23" s="361"/>
      <c r="F23" s="332"/>
    </row>
    <row r="24" spans="1:8" ht="31.5">
      <c r="A24" s="175">
        <v>14</v>
      </c>
      <c r="B24" s="160" t="s">
        <v>15641</v>
      </c>
      <c r="C24" s="160" t="s">
        <v>15642</v>
      </c>
      <c r="D24" s="160" t="s">
        <v>15643</v>
      </c>
      <c r="E24" s="193">
        <v>100000</v>
      </c>
      <c r="F24" s="160" t="s">
        <v>118</v>
      </c>
    </row>
    <row r="25" spans="1:8" ht="31.5">
      <c r="A25" s="175">
        <v>15</v>
      </c>
      <c r="B25" s="160" t="s">
        <v>15644</v>
      </c>
      <c r="C25" s="160" t="s">
        <v>15645</v>
      </c>
      <c r="D25" s="160" t="s">
        <v>15643</v>
      </c>
      <c r="E25" s="193">
        <v>100000</v>
      </c>
      <c r="F25" s="160" t="s">
        <v>118</v>
      </c>
    </row>
    <row r="26" spans="1:8" ht="31.5">
      <c r="A26" s="175">
        <v>16</v>
      </c>
      <c r="B26" s="160" t="s">
        <v>15646</v>
      </c>
      <c r="C26" s="160" t="s">
        <v>15647</v>
      </c>
      <c r="D26" s="160" t="s">
        <v>15643</v>
      </c>
      <c r="E26" s="193">
        <v>100000</v>
      </c>
      <c r="F26" s="160" t="s">
        <v>118</v>
      </c>
    </row>
    <row r="27" spans="1:8" ht="31.5">
      <c r="A27" s="175">
        <v>17</v>
      </c>
      <c r="B27" s="160" t="s">
        <v>15648</v>
      </c>
      <c r="C27" s="160" t="s">
        <v>15649</v>
      </c>
      <c r="D27" s="160" t="s">
        <v>15643</v>
      </c>
      <c r="E27" s="193">
        <v>100000</v>
      </c>
      <c r="F27" s="160" t="s">
        <v>118</v>
      </c>
    </row>
    <row r="28" spans="1:8" ht="31.5">
      <c r="A28" s="175">
        <v>18</v>
      </c>
      <c r="B28" s="160" t="s">
        <v>15650</v>
      </c>
      <c r="C28" s="160" t="s">
        <v>15651</v>
      </c>
      <c r="D28" s="160" t="s">
        <v>15643</v>
      </c>
      <c r="E28" s="193">
        <v>100000</v>
      </c>
      <c r="F28" s="160" t="s">
        <v>118</v>
      </c>
    </row>
    <row r="29" spans="1:8" ht="47.25">
      <c r="A29" s="175">
        <v>19</v>
      </c>
      <c r="B29" s="160" t="s">
        <v>15652</v>
      </c>
      <c r="C29" s="160" t="s">
        <v>15653</v>
      </c>
      <c r="D29" s="160" t="s">
        <v>15643</v>
      </c>
      <c r="E29" s="193">
        <v>100000</v>
      </c>
      <c r="F29" s="160" t="s">
        <v>118</v>
      </c>
    </row>
    <row r="30" spans="1:8" ht="31.5">
      <c r="A30" s="175">
        <v>20</v>
      </c>
      <c r="B30" s="160" t="s">
        <v>15654</v>
      </c>
      <c r="C30" s="160" t="s">
        <v>15655</v>
      </c>
      <c r="D30" s="160" t="s">
        <v>15643</v>
      </c>
      <c r="E30" s="193">
        <v>100000</v>
      </c>
      <c r="F30" s="160" t="s">
        <v>118</v>
      </c>
    </row>
    <row r="31" spans="1:8" ht="31.5">
      <c r="A31" s="175">
        <v>21</v>
      </c>
      <c r="B31" s="160" t="s">
        <v>15656</v>
      </c>
      <c r="C31" s="160" t="s">
        <v>15657</v>
      </c>
      <c r="D31" s="160" t="s">
        <v>15643</v>
      </c>
      <c r="E31" s="193">
        <v>100000</v>
      </c>
      <c r="F31" s="160" t="s">
        <v>118</v>
      </c>
    </row>
    <row r="32" spans="1:8" ht="31.5">
      <c r="A32" s="175">
        <v>22</v>
      </c>
      <c r="B32" s="160" t="s">
        <v>15658</v>
      </c>
      <c r="C32" s="160" t="s">
        <v>15659</v>
      </c>
      <c r="D32" s="160" t="s">
        <v>15643</v>
      </c>
      <c r="E32" s="193">
        <v>100000</v>
      </c>
      <c r="F32" s="160" t="s">
        <v>118</v>
      </c>
    </row>
    <row r="33" spans="1:6" ht="31.5">
      <c r="A33" s="175">
        <v>23</v>
      </c>
      <c r="B33" s="160" t="s">
        <v>15660</v>
      </c>
      <c r="C33" s="160" t="s">
        <v>15661</v>
      </c>
      <c r="D33" s="160" t="s">
        <v>15643</v>
      </c>
      <c r="E33" s="193">
        <v>100000</v>
      </c>
      <c r="F33" s="160" t="s">
        <v>118</v>
      </c>
    </row>
    <row r="34" spans="1:6" ht="47.25">
      <c r="A34" s="175">
        <v>24</v>
      </c>
      <c r="B34" s="160" t="s">
        <v>15662</v>
      </c>
      <c r="C34" s="160" t="s">
        <v>15663</v>
      </c>
      <c r="D34" s="160" t="s">
        <v>15643</v>
      </c>
      <c r="E34" s="193">
        <v>100000</v>
      </c>
      <c r="F34" s="160" t="s">
        <v>118</v>
      </c>
    </row>
    <row r="35" spans="1:6" ht="31.5">
      <c r="A35" s="175">
        <v>25</v>
      </c>
      <c r="B35" s="160" t="s">
        <v>15664</v>
      </c>
      <c r="C35" s="160" t="s">
        <v>15665</v>
      </c>
      <c r="D35" s="160" t="s">
        <v>15643</v>
      </c>
      <c r="E35" s="193">
        <v>100000</v>
      </c>
      <c r="F35" s="160" t="s">
        <v>118</v>
      </c>
    </row>
    <row r="36" spans="1:6" ht="31.5">
      <c r="A36" s="175">
        <v>26</v>
      </c>
      <c r="B36" s="160" t="s">
        <v>15666</v>
      </c>
      <c r="C36" s="160" t="s">
        <v>15667</v>
      </c>
      <c r="D36" s="160" t="s">
        <v>15643</v>
      </c>
      <c r="E36" s="193">
        <v>100000</v>
      </c>
      <c r="F36" s="160" t="s">
        <v>118</v>
      </c>
    </row>
    <row r="37" spans="1:6" ht="31.5">
      <c r="A37" s="175">
        <v>27</v>
      </c>
      <c r="B37" s="160" t="s">
        <v>15668</v>
      </c>
      <c r="C37" s="160" t="s">
        <v>15669</v>
      </c>
      <c r="D37" s="160" t="s">
        <v>15643</v>
      </c>
      <c r="E37" s="193">
        <v>100000</v>
      </c>
      <c r="F37" s="160" t="s">
        <v>118</v>
      </c>
    </row>
    <row r="38" spans="1:6" ht="31.5">
      <c r="A38" s="175">
        <v>28</v>
      </c>
      <c r="B38" s="160" t="s">
        <v>15670</v>
      </c>
      <c r="C38" s="160" t="s">
        <v>15671</v>
      </c>
      <c r="D38" s="160" t="s">
        <v>15643</v>
      </c>
      <c r="E38" s="193">
        <v>100000</v>
      </c>
      <c r="F38" s="160" t="s">
        <v>118</v>
      </c>
    </row>
    <row r="39" spans="1:6" ht="31.5">
      <c r="A39" s="175">
        <v>29</v>
      </c>
      <c r="B39" s="160" t="s">
        <v>15672</v>
      </c>
      <c r="C39" s="160" t="s">
        <v>15673</v>
      </c>
      <c r="D39" s="160" t="s">
        <v>15643</v>
      </c>
      <c r="E39" s="193">
        <v>100000</v>
      </c>
      <c r="F39" s="160" t="s">
        <v>118</v>
      </c>
    </row>
    <row r="40" spans="1:6" ht="31.5">
      <c r="A40" s="175">
        <v>30</v>
      </c>
      <c r="B40" s="160" t="s">
        <v>15674</v>
      </c>
      <c r="C40" s="160" t="s">
        <v>15675</v>
      </c>
      <c r="D40" s="160" t="s">
        <v>15643</v>
      </c>
      <c r="E40" s="193">
        <v>100000</v>
      </c>
      <c r="F40" s="160" t="s">
        <v>118</v>
      </c>
    </row>
    <row r="41" spans="1:6" ht="47.25">
      <c r="A41" s="175">
        <v>31</v>
      </c>
      <c r="B41" s="160" t="s">
        <v>15676</v>
      </c>
      <c r="C41" s="160" t="s">
        <v>15677</v>
      </c>
      <c r="D41" s="160" t="s">
        <v>15643</v>
      </c>
      <c r="E41" s="193">
        <v>100000</v>
      </c>
      <c r="F41" s="160" t="s">
        <v>118</v>
      </c>
    </row>
    <row r="42" spans="1:6" ht="31.5">
      <c r="A42" s="175">
        <v>32</v>
      </c>
      <c r="B42" s="160" t="s">
        <v>15678</v>
      </c>
      <c r="C42" s="160" t="s">
        <v>15679</v>
      </c>
      <c r="D42" s="160" t="s">
        <v>15643</v>
      </c>
      <c r="E42" s="193">
        <v>100000</v>
      </c>
      <c r="F42" s="160" t="s">
        <v>118</v>
      </c>
    </row>
    <row r="43" spans="1:6" ht="31.5">
      <c r="A43" s="175">
        <v>33</v>
      </c>
      <c r="B43" s="160" t="s">
        <v>15680</v>
      </c>
      <c r="C43" s="160" t="s">
        <v>15681</v>
      </c>
      <c r="D43" s="160" t="s">
        <v>15643</v>
      </c>
      <c r="E43" s="193">
        <v>100000</v>
      </c>
      <c r="F43" s="160" t="s">
        <v>118</v>
      </c>
    </row>
    <row r="44" spans="1:6" ht="31.5">
      <c r="A44" s="175">
        <v>34</v>
      </c>
      <c r="B44" s="160" t="s">
        <v>15682</v>
      </c>
      <c r="C44" s="160" t="s">
        <v>15683</v>
      </c>
      <c r="D44" s="160" t="s">
        <v>15643</v>
      </c>
      <c r="E44" s="193">
        <v>80817.509999999995</v>
      </c>
      <c r="F44" s="160" t="s">
        <v>118</v>
      </c>
    </row>
    <row r="45" spans="1:6" ht="47.25">
      <c r="A45" s="175">
        <v>35</v>
      </c>
      <c r="B45" s="160" t="s">
        <v>15684</v>
      </c>
      <c r="C45" s="160" t="s">
        <v>15685</v>
      </c>
      <c r="D45" s="160" t="s">
        <v>15643</v>
      </c>
      <c r="E45" s="193">
        <v>100000</v>
      </c>
      <c r="F45" s="160" t="s">
        <v>118</v>
      </c>
    </row>
    <row r="46" spans="1:6" ht="15.75">
      <c r="A46" s="883"/>
      <c r="B46" s="2237" t="s">
        <v>8382</v>
      </c>
      <c r="C46" s="2238"/>
      <c r="D46" s="332"/>
      <c r="E46" s="361"/>
      <c r="F46" s="332"/>
    </row>
    <row r="47" spans="1:6" ht="63">
      <c r="A47" s="175">
        <v>36</v>
      </c>
      <c r="B47" s="160" t="s">
        <v>15650</v>
      </c>
      <c r="C47" s="160" t="s">
        <v>17817</v>
      </c>
      <c r="D47" s="160" t="s">
        <v>15688</v>
      </c>
      <c r="E47" s="193">
        <v>5000000</v>
      </c>
      <c r="F47" s="160" t="s">
        <v>4</v>
      </c>
    </row>
    <row r="48" spans="1:6" ht="31.5">
      <c r="A48" s="175">
        <v>37</v>
      </c>
      <c r="B48" s="160" t="s">
        <v>15691</v>
      </c>
      <c r="C48" s="160" t="s">
        <v>17819</v>
      </c>
      <c r="D48" s="160" t="s">
        <v>15692</v>
      </c>
      <c r="E48" s="193">
        <v>2000000</v>
      </c>
      <c r="F48" s="160" t="s">
        <v>4</v>
      </c>
    </row>
    <row r="49" spans="1:6" ht="63">
      <c r="A49" s="175">
        <v>38</v>
      </c>
      <c r="B49" s="160" t="s">
        <v>15654</v>
      </c>
      <c r="C49" s="160" t="s">
        <v>17820</v>
      </c>
      <c r="D49" s="160" t="s">
        <v>15693</v>
      </c>
      <c r="E49" s="193">
        <v>1000000</v>
      </c>
      <c r="F49" s="160" t="s">
        <v>4</v>
      </c>
    </row>
    <row r="50" spans="1:6" ht="31.5">
      <c r="A50" s="175">
        <v>39</v>
      </c>
      <c r="B50" s="160" t="s">
        <v>15674</v>
      </c>
      <c r="C50" s="160" t="s">
        <v>17821</v>
      </c>
      <c r="D50" s="160" t="s">
        <v>15694</v>
      </c>
      <c r="E50" s="193">
        <v>900000</v>
      </c>
      <c r="F50" s="160" t="s">
        <v>4</v>
      </c>
    </row>
    <row r="51" spans="1:6" ht="31.5">
      <c r="A51" s="175">
        <v>40</v>
      </c>
      <c r="B51" s="160" t="s">
        <v>15695</v>
      </c>
      <c r="C51" s="160" t="s">
        <v>17822</v>
      </c>
      <c r="D51" s="160" t="s">
        <v>15696</v>
      </c>
      <c r="E51" s="193">
        <v>900000</v>
      </c>
      <c r="F51" s="160" t="s">
        <v>4</v>
      </c>
    </row>
    <row r="52" spans="1:6" ht="47.25">
      <c r="A52" s="175">
        <v>41</v>
      </c>
      <c r="B52" s="160" t="s">
        <v>15697</v>
      </c>
      <c r="C52" s="160" t="s">
        <v>17823</v>
      </c>
      <c r="D52" s="160" t="s">
        <v>15698</v>
      </c>
      <c r="E52" s="193">
        <v>900000</v>
      </c>
      <c r="F52" s="160" t="s">
        <v>4</v>
      </c>
    </row>
    <row r="53" spans="1:6" ht="31.5">
      <c r="A53" s="175">
        <v>42</v>
      </c>
      <c r="B53" s="160" t="s">
        <v>15699</v>
      </c>
      <c r="C53" s="160" t="s">
        <v>17824</v>
      </c>
      <c r="D53" s="160" t="s">
        <v>15700</v>
      </c>
      <c r="E53" s="193">
        <v>1000000</v>
      </c>
      <c r="F53" s="160" t="s">
        <v>4</v>
      </c>
    </row>
    <row r="54" spans="1:6" ht="31.5">
      <c r="A54" s="175">
        <v>43</v>
      </c>
      <c r="B54" s="160" t="s">
        <v>15701</v>
      </c>
      <c r="C54" s="160" t="s">
        <v>17825</v>
      </c>
      <c r="D54" s="160" t="s">
        <v>15700</v>
      </c>
      <c r="E54" s="193">
        <v>900000</v>
      </c>
      <c r="F54" s="160" t="s">
        <v>4</v>
      </c>
    </row>
    <row r="55" spans="1:6" ht="31.5">
      <c r="A55" s="175">
        <v>44</v>
      </c>
      <c r="B55" s="160" t="s">
        <v>15702</v>
      </c>
      <c r="C55" s="160" t="s">
        <v>17826</v>
      </c>
      <c r="D55" s="160" t="s">
        <v>15700</v>
      </c>
      <c r="E55" s="193">
        <v>900000</v>
      </c>
      <c r="F55" s="160" t="s">
        <v>4</v>
      </c>
    </row>
    <row r="56" spans="1:6" ht="31.5">
      <c r="A56" s="175">
        <v>45</v>
      </c>
      <c r="B56" s="160" t="s">
        <v>15703</v>
      </c>
      <c r="C56" s="160" t="s">
        <v>17827</v>
      </c>
      <c r="D56" s="160" t="s">
        <v>15700</v>
      </c>
      <c r="E56" s="193">
        <v>900000</v>
      </c>
      <c r="F56" s="160" t="s">
        <v>4</v>
      </c>
    </row>
    <row r="57" spans="1:6" ht="47.25">
      <c r="A57" s="175">
        <v>46</v>
      </c>
      <c r="B57" s="160" t="s">
        <v>15706</v>
      </c>
      <c r="C57" s="160" t="s">
        <v>15710</v>
      </c>
      <c r="D57" s="160" t="s">
        <v>17815</v>
      </c>
      <c r="E57" s="193">
        <v>1000000</v>
      </c>
      <c r="F57" s="160" t="s">
        <v>4</v>
      </c>
    </row>
    <row r="58" spans="1:6" ht="47.25">
      <c r="A58" s="175">
        <v>47</v>
      </c>
      <c r="B58" s="160" t="s">
        <v>15707</v>
      </c>
      <c r="C58" s="160" t="s">
        <v>17829</v>
      </c>
      <c r="D58" s="160" t="s">
        <v>15708</v>
      </c>
      <c r="E58" s="193">
        <v>900000</v>
      </c>
      <c r="F58" s="160" t="s">
        <v>4</v>
      </c>
    </row>
    <row r="59" spans="1:6" ht="15.75">
      <c r="A59" s="883"/>
      <c r="B59" s="2237" t="s">
        <v>1353</v>
      </c>
      <c r="C59" s="2238"/>
      <c r="D59" s="332"/>
      <c r="E59" s="361"/>
      <c r="F59" s="332"/>
    </row>
    <row r="60" spans="1:6" ht="47.25">
      <c r="A60" s="175">
        <v>48</v>
      </c>
      <c r="B60" s="160" t="s">
        <v>15711</v>
      </c>
      <c r="C60" s="160" t="s">
        <v>17831</v>
      </c>
      <c r="D60" s="160" t="s">
        <v>15712</v>
      </c>
      <c r="E60" s="193">
        <v>2000000</v>
      </c>
      <c r="F60" s="160" t="s">
        <v>4</v>
      </c>
    </row>
    <row r="61" spans="1:6" ht="63">
      <c r="A61" s="175">
        <v>49</v>
      </c>
      <c r="B61" s="160" t="s">
        <v>15713</v>
      </c>
      <c r="C61" s="160" t="s">
        <v>17832</v>
      </c>
      <c r="D61" s="160" t="s">
        <v>15714</v>
      </c>
      <c r="E61" s="193">
        <v>1200000</v>
      </c>
      <c r="F61" s="160" t="s">
        <v>4</v>
      </c>
    </row>
    <row r="62" spans="1:6" ht="47.25">
      <c r="A62" s="175">
        <v>50</v>
      </c>
      <c r="B62" s="160" t="s">
        <v>15715</v>
      </c>
      <c r="C62" s="160" t="s">
        <v>17833</v>
      </c>
      <c r="D62" s="160" t="s">
        <v>15716</v>
      </c>
      <c r="E62" s="193">
        <v>900000</v>
      </c>
      <c r="F62" s="160" t="s">
        <v>4</v>
      </c>
    </row>
    <row r="63" spans="1:6" ht="47.25">
      <c r="A63" s="175">
        <v>51</v>
      </c>
      <c r="B63" s="160" t="s">
        <v>15717</v>
      </c>
      <c r="C63" s="160" t="s">
        <v>17834</v>
      </c>
      <c r="D63" s="160" t="s">
        <v>15718</v>
      </c>
      <c r="E63" s="193">
        <v>1300000</v>
      </c>
      <c r="F63" s="160" t="s">
        <v>118</v>
      </c>
    </row>
    <row r="64" spans="1:6" ht="47.25">
      <c r="A64" s="175">
        <v>52</v>
      </c>
      <c r="B64" s="160" t="s">
        <v>15719</v>
      </c>
      <c r="C64" s="160" t="s">
        <v>17835</v>
      </c>
      <c r="D64" s="160" t="s">
        <v>15720</v>
      </c>
      <c r="E64" s="193">
        <v>500000</v>
      </c>
      <c r="F64" s="160" t="s">
        <v>118</v>
      </c>
    </row>
    <row r="65" spans="1:6" ht="47.25">
      <c r="A65" s="175">
        <v>53</v>
      </c>
      <c r="B65" s="160" t="s">
        <v>15721</v>
      </c>
      <c r="C65" s="160" t="s">
        <v>17836</v>
      </c>
      <c r="D65" s="160" t="s">
        <v>15722</v>
      </c>
      <c r="E65" s="193">
        <v>6600000</v>
      </c>
      <c r="F65" s="160" t="s">
        <v>4</v>
      </c>
    </row>
    <row r="66" spans="1:6" ht="47.25">
      <c r="A66" s="175">
        <v>54</v>
      </c>
      <c r="B66" s="160" t="s">
        <v>15723</v>
      </c>
      <c r="C66" s="160" t="s">
        <v>17837</v>
      </c>
      <c r="D66" s="160" t="s">
        <v>15724</v>
      </c>
      <c r="E66" s="193">
        <v>6600000</v>
      </c>
      <c r="F66" s="160" t="s">
        <v>4</v>
      </c>
    </row>
    <row r="67" spans="1:6" ht="47.25">
      <c r="A67" s="175">
        <v>55</v>
      </c>
      <c r="B67" s="160" t="s">
        <v>15725</v>
      </c>
      <c r="C67" s="160" t="s">
        <v>17838</v>
      </c>
      <c r="D67" s="160" t="s">
        <v>15696</v>
      </c>
      <c r="E67" s="193">
        <v>900000</v>
      </c>
      <c r="F67" s="160" t="s">
        <v>4</v>
      </c>
    </row>
    <row r="68" spans="1:6" ht="15.75">
      <c r="A68" s="883"/>
      <c r="B68" s="332" t="s">
        <v>662</v>
      </c>
      <c r="C68" s="332"/>
      <c r="D68" s="332"/>
      <c r="E68" s="361"/>
      <c r="F68" s="335"/>
    </row>
    <row r="69" spans="1:6" ht="47.25">
      <c r="A69" s="175">
        <v>56</v>
      </c>
      <c r="B69" s="160" t="s">
        <v>15726</v>
      </c>
      <c r="C69" s="160" t="s">
        <v>17839</v>
      </c>
      <c r="D69" s="160" t="s">
        <v>15727</v>
      </c>
      <c r="E69" s="193">
        <v>1000000</v>
      </c>
      <c r="F69" s="160" t="s">
        <v>4</v>
      </c>
    </row>
    <row r="70" spans="1:6" ht="47.25">
      <c r="A70" s="175">
        <v>57</v>
      </c>
      <c r="B70" s="160" t="s">
        <v>15728</v>
      </c>
      <c r="C70" s="160" t="s">
        <v>17840</v>
      </c>
      <c r="D70" s="160" t="s">
        <v>15729</v>
      </c>
      <c r="E70" s="193">
        <v>2500000</v>
      </c>
      <c r="F70" s="160" t="s">
        <v>4</v>
      </c>
    </row>
    <row r="71" spans="1:6" ht="31.5">
      <c r="A71" s="175">
        <v>58</v>
      </c>
      <c r="B71" s="160" t="s">
        <v>15732</v>
      </c>
      <c r="C71" s="160" t="s">
        <v>17842</v>
      </c>
      <c r="D71" s="160" t="s">
        <v>15733</v>
      </c>
      <c r="E71" s="193">
        <v>500000</v>
      </c>
      <c r="F71" s="160" t="s">
        <v>4</v>
      </c>
    </row>
    <row r="72" spans="1:6" ht="47.25">
      <c r="A72" s="175">
        <v>59</v>
      </c>
      <c r="B72" s="160" t="s">
        <v>15734</v>
      </c>
      <c r="C72" s="160" t="s">
        <v>17843</v>
      </c>
      <c r="D72" s="160" t="s">
        <v>15735</v>
      </c>
      <c r="E72" s="193">
        <v>500000</v>
      </c>
      <c r="F72" s="160" t="s">
        <v>4</v>
      </c>
    </row>
    <row r="73" spans="1:6" ht="47.25">
      <c r="A73" s="175">
        <v>60</v>
      </c>
      <c r="B73" s="160" t="s">
        <v>15736</v>
      </c>
      <c r="C73" s="160" t="s">
        <v>17844</v>
      </c>
      <c r="D73" s="160" t="s">
        <v>15737</v>
      </c>
      <c r="E73" s="193">
        <v>1500000</v>
      </c>
      <c r="F73" s="160" t="s">
        <v>118</v>
      </c>
    </row>
    <row r="74" spans="1:6" ht="47.25">
      <c r="A74" s="175">
        <v>61</v>
      </c>
      <c r="B74" s="160" t="s">
        <v>15738</v>
      </c>
      <c r="C74" s="160" t="s">
        <v>17845</v>
      </c>
      <c r="D74" s="160" t="s">
        <v>15739</v>
      </c>
      <c r="E74" s="193">
        <v>2000000</v>
      </c>
      <c r="F74" s="160" t="s">
        <v>118</v>
      </c>
    </row>
    <row r="75" spans="1:6" ht="31.5">
      <c r="A75" s="175">
        <v>62</v>
      </c>
      <c r="B75" s="160" t="s">
        <v>15740</v>
      </c>
      <c r="C75" s="160" t="s">
        <v>17846</v>
      </c>
      <c r="D75" s="160" t="s">
        <v>15741</v>
      </c>
      <c r="E75" s="193">
        <v>400000</v>
      </c>
      <c r="F75" s="160" t="s">
        <v>118</v>
      </c>
    </row>
    <row r="76" spans="1:6" ht="59.25" customHeight="1">
      <c r="A76" s="175">
        <v>63</v>
      </c>
      <c r="B76" s="160" t="s">
        <v>15742</v>
      </c>
      <c r="C76" s="160" t="s">
        <v>17847</v>
      </c>
      <c r="D76" s="160" t="s">
        <v>15741</v>
      </c>
      <c r="E76" s="193">
        <v>400000</v>
      </c>
      <c r="F76" s="160" t="s">
        <v>118</v>
      </c>
    </row>
    <row r="77" spans="1:6" ht="49.5" customHeight="1">
      <c r="A77" s="175">
        <v>64</v>
      </c>
      <c r="B77" s="160" t="s">
        <v>15743</v>
      </c>
      <c r="C77" s="160" t="s">
        <v>17848</v>
      </c>
      <c r="D77" s="160" t="s">
        <v>15741</v>
      </c>
      <c r="E77" s="193">
        <v>400000</v>
      </c>
      <c r="F77" s="160" t="s">
        <v>118</v>
      </c>
    </row>
    <row r="78" spans="1:6" ht="66" customHeight="1">
      <c r="A78" s="175">
        <v>65</v>
      </c>
      <c r="B78" s="160" t="s">
        <v>15744</v>
      </c>
      <c r="C78" s="160" t="s">
        <v>17849</v>
      </c>
      <c r="D78" s="160" t="s">
        <v>15745</v>
      </c>
      <c r="E78" s="193">
        <v>2000000</v>
      </c>
      <c r="F78" s="160" t="s">
        <v>118</v>
      </c>
    </row>
    <row r="79" spans="1:6" ht="55.5" customHeight="1">
      <c r="A79" s="175">
        <v>66</v>
      </c>
      <c r="B79" s="160" t="s">
        <v>15746</v>
      </c>
      <c r="C79" s="160" t="s">
        <v>17850</v>
      </c>
      <c r="D79" s="160" t="s">
        <v>15747</v>
      </c>
      <c r="E79" s="193">
        <v>300000</v>
      </c>
      <c r="F79" s="160" t="s">
        <v>118</v>
      </c>
    </row>
    <row r="80" spans="1:6" ht="64.5" customHeight="1">
      <c r="A80" s="175">
        <v>67</v>
      </c>
      <c r="B80" s="160" t="s">
        <v>15748</v>
      </c>
      <c r="C80" s="160" t="s">
        <v>17851</v>
      </c>
      <c r="D80" s="160" t="s">
        <v>15747</v>
      </c>
      <c r="E80" s="193">
        <v>300000</v>
      </c>
      <c r="F80" s="160" t="s">
        <v>118</v>
      </c>
    </row>
    <row r="81" spans="1:6" ht="15.75">
      <c r="A81" s="175"/>
      <c r="B81" s="2189" t="s">
        <v>24502</v>
      </c>
      <c r="C81" s="2191"/>
      <c r="D81" s="160"/>
      <c r="E81" s="193"/>
      <c r="F81" s="160"/>
    </row>
    <row r="82" spans="1:6" ht="63">
      <c r="A82" s="175">
        <v>68</v>
      </c>
      <c r="B82" s="160" t="s">
        <v>15749</v>
      </c>
      <c r="C82" s="160" t="s">
        <v>17852</v>
      </c>
      <c r="D82" s="160" t="s">
        <v>15750</v>
      </c>
      <c r="E82" s="193">
        <v>1300000</v>
      </c>
      <c r="F82" s="160" t="s">
        <v>118</v>
      </c>
    </row>
    <row r="83" spans="1:6" s="2" customFormat="1" ht="15.75" customHeight="1">
      <c r="A83" s="325"/>
      <c r="B83" s="280" t="s">
        <v>6930</v>
      </c>
      <c r="C83" s="326"/>
      <c r="D83" s="326"/>
      <c r="E83" s="329">
        <f>SUM(E6:E82)</f>
        <v>96040876.019999996</v>
      </c>
      <c r="F83" s="326"/>
    </row>
    <row r="84" spans="1:6" ht="19.5" customHeight="1">
      <c r="A84" s="2168" t="s">
        <v>3665</v>
      </c>
      <c r="B84" s="2168"/>
      <c r="C84" s="2168"/>
      <c r="D84" s="2168"/>
      <c r="E84" s="2168"/>
      <c r="F84" s="2168"/>
    </row>
    <row r="85" spans="1:6" ht="114.75" customHeight="1">
      <c r="A85" s="2168" t="s">
        <v>17853</v>
      </c>
      <c r="B85" s="2168"/>
      <c r="C85" s="2168"/>
      <c r="D85" s="2168" t="s">
        <v>13524</v>
      </c>
      <c r="E85" s="2168"/>
      <c r="F85" s="2168"/>
    </row>
    <row r="86" spans="1:6" ht="85.5" customHeight="1">
      <c r="A86" s="2143" t="s">
        <v>7567</v>
      </c>
      <c r="B86" s="2143"/>
      <c r="C86" s="2143"/>
      <c r="D86" s="2143" t="s">
        <v>1392</v>
      </c>
      <c r="E86" s="2143"/>
      <c r="F86" s="2143"/>
    </row>
    <row r="87" spans="1:6" ht="15.75">
      <c r="A87" s="371"/>
      <c r="B87" s="371"/>
      <c r="C87" s="371"/>
      <c r="D87" s="371"/>
      <c r="E87" s="371"/>
      <c r="F87" s="371"/>
    </row>
    <row r="88" spans="1:6" ht="15.75">
      <c r="A88" s="371"/>
      <c r="B88" s="371"/>
      <c r="C88" s="371"/>
      <c r="D88" s="371"/>
      <c r="E88" s="371"/>
      <c r="F88" s="371"/>
    </row>
    <row r="89" spans="1:6" ht="15.75">
      <c r="A89" s="371"/>
      <c r="B89" s="371"/>
      <c r="C89" s="371"/>
      <c r="D89" s="371"/>
      <c r="E89" s="371"/>
      <c r="F89" s="371"/>
    </row>
    <row r="90" spans="1:6" ht="15.75">
      <c r="A90" s="371"/>
      <c r="B90" s="371"/>
      <c r="C90" s="371"/>
      <c r="D90" s="371"/>
      <c r="E90" s="371"/>
      <c r="F90" s="371"/>
    </row>
    <row r="91" spans="1:6" ht="15.75">
      <c r="A91" s="371"/>
      <c r="B91" s="371"/>
      <c r="C91" s="371"/>
      <c r="D91" s="371"/>
      <c r="E91" s="371"/>
      <c r="F91" s="371"/>
    </row>
    <row r="92" spans="1:6" ht="15.75">
      <c r="A92" s="371"/>
      <c r="B92" s="371"/>
      <c r="C92" s="371"/>
      <c r="D92" s="371"/>
      <c r="E92" s="371"/>
      <c r="F92" s="371"/>
    </row>
    <row r="93" spans="1:6" ht="15.75">
      <c r="A93" s="371"/>
      <c r="B93" s="371"/>
      <c r="C93" s="371"/>
      <c r="D93" s="371"/>
      <c r="E93" s="371"/>
      <c r="F93" s="371"/>
    </row>
    <row r="101" spans="1:6" ht="31.5">
      <c r="A101" s="175">
        <v>36</v>
      </c>
      <c r="B101" s="160" t="s">
        <v>15686</v>
      </c>
      <c r="C101" s="160" t="s">
        <v>17816</v>
      </c>
      <c r="D101" s="160" t="s">
        <v>15687</v>
      </c>
      <c r="E101" s="193">
        <v>5000000</v>
      </c>
      <c r="F101" s="160" t="s">
        <v>4</v>
      </c>
    </row>
    <row r="102" spans="1:6" ht="31.5">
      <c r="A102" s="175">
        <v>38</v>
      </c>
      <c r="B102" s="160" t="s">
        <v>15689</v>
      </c>
      <c r="C102" s="160" t="s">
        <v>17818</v>
      </c>
      <c r="D102" s="160" t="s">
        <v>15690</v>
      </c>
      <c r="E102" s="193">
        <v>1000000</v>
      </c>
      <c r="F102" s="160" t="s">
        <v>4</v>
      </c>
    </row>
    <row r="103" spans="1:6" ht="31.5">
      <c r="A103" s="175">
        <v>48</v>
      </c>
      <c r="B103" s="160" t="s">
        <v>15704</v>
      </c>
      <c r="C103" s="160" t="s">
        <v>17828</v>
      </c>
      <c r="D103" s="160" t="s">
        <v>15705</v>
      </c>
      <c r="E103" s="193">
        <v>3000000</v>
      </c>
      <c r="F103" s="160" t="s">
        <v>4</v>
      </c>
    </row>
    <row r="104" spans="1:6" ht="31.5">
      <c r="A104" s="175">
        <v>51</v>
      </c>
      <c r="B104" s="160" t="s">
        <v>15709</v>
      </c>
      <c r="C104" s="160" t="s">
        <v>17830</v>
      </c>
      <c r="D104" s="160" t="s">
        <v>15687</v>
      </c>
      <c r="E104" s="193">
        <v>3000000</v>
      </c>
      <c r="F104" s="160" t="s">
        <v>4</v>
      </c>
    </row>
    <row r="105" spans="1:6" ht="31.5">
      <c r="A105" s="175">
        <v>62</v>
      </c>
      <c r="B105" s="160" t="s">
        <v>15730</v>
      </c>
      <c r="C105" s="160" t="s">
        <v>17841</v>
      </c>
      <c r="D105" s="160" t="s">
        <v>15731</v>
      </c>
      <c r="E105" s="193">
        <v>1000000</v>
      </c>
      <c r="F105" s="160" t="s">
        <v>4</v>
      </c>
    </row>
  </sheetData>
  <mergeCells count="14">
    <mergeCell ref="A86:C86"/>
    <mergeCell ref="D86:F86"/>
    <mergeCell ref="A1:F1"/>
    <mergeCell ref="A2:F2"/>
    <mergeCell ref="A3:F3"/>
    <mergeCell ref="B5:C5"/>
    <mergeCell ref="B11:D11"/>
    <mergeCell ref="A84:F84"/>
    <mergeCell ref="B23:C23"/>
    <mergeCell ref="B46:C46"/>
    <mergeCell ref="B59:C59"/>
    <mergeCell ref="B81:C81"/>
    <mergeCell ref="A85:C85"/>
    <mergeCell ref="D85:F85"/>
  </mergeCells>
  <pageMargins left="0.7" right="0.7" top="0.75" bottom="0.75" header="0.3" footer="0.3"/>
  <pageSetup orientation="landscape" r:id="rId1"/>
  <headerFooter>
    <oddFooter>Page &amp;P of &amp;N</oddFooter>
  </headerFooter>
</worksheet>
</file>

<file path=xl/worksheets/sheet53.xml><?xml version="1.0" encoding="utf-8"?>
<worksheet xmlns="http://schemas.openxmlformats.org/spreadsheetml/2006/main" xmlns:r="http://schemas.openxmlformats.org/officeDocument/2006/relationships">
  <sheetPr>
    <tabColor theme="5" tint="-0.499984740745262"/>
  </sheetPr>
  <dimension ref="A1:F89"/>
  <sheetViews>
    <sheetView topLeftCell="A78" workbookViewId="0">
      <selection activeCell="E81" sqref="E81"/>
    </sheetView>
  </sheetViews>
  <sheetFormatPr defaultRowHeight="15.75"/>
  <cols>
    <col min="1" max="1" width="7.42578125" style="1013" customWidth="1"/>
    <col min="2" max="2" width="19.5703125" style="342" customWidth="1"/>
    <col min="3" max="3" width="41.85546875" style="568" customWidth="1"/>
    <col min="4" max="4" width="23.140625" style="1014" customWidth="1"/>
    <col min="5" max="5" width="19.42578125" style="1078" bestFit="1" customWidth="1"/>
    <col min="6" max="6" width="9.5703125" style="1010" customWidth="1"/>
    <col min="7" max="16384" width="9.140625" style="1010"/>
  </cols>
  <sheetData>
    <row r="1" spans="1:6" s="89" customFormat="1">
      <c r="A1" s="2280" t="s">
        <v>133</v>
      </c>
      <c r="B1" s="2280"/>
      <c r="C1" s="2280"/>
      <c r="D1" s="2280"/>
      <c r="E1" s="2280"/>
      <c r="F1" s="2280"/>
    </row>
    <row r="2" spans="1:6" s="89" customFormat="1">
      <c r="A2" s="2280" t="s">
        <v>18505</v>
      </c>
      <c r="B2" s="2280"/>
      <c r="C2" s="2280"/>
      <c r="D2" s="2280"/>
      <c r="E2" s="2280"/>
      <c r="F2" s="2280"/>
    </row>
    <row r="3" spans="1:6" s="89" customFormat="1">
      <c r="A3" s="2280" t="s">
        <v>6436</v>
      </c>
      <c r="B3" s="2280"/>
      <c r="C3" s="2280"/>
      <c r="D3" s="2280"/>
      <c r="E3" s="2280"/>
      <c r="F3" s="2280"/>
    </row>
    <row r="4" spans="1:6" s="89" customFormat="1">
      <c r="A4" s="472" t="s">
        <v>134</v>
      </c>
      <c r="B4" s="472" t="s">
        <v>676</v>
      </c>
      <c r="C4" s="278" t="s">
        <v>463</v>
      </c>
      <c r="D4" s="472" t="s">
        <v>788</v>
      </c>
      <c r="E4" s="278" t="s">
        <v>1741</v>
      </c>
      <c r="F4" s="472" t="s">
        <v>677</v>
      </c>
    </row>
    <row r="5" spans="1:6" s="89" customFormat="1">
      <c r="A5" s="84"/>
      <c r="B5" s="2173" t="s">
        <v>7482</v>
      </c>
      <c r="C5" s="2174"/>
      <c r="D5" s="2175"/>
      <c r="E5" s="1008"/>
      <c r="F5" s="316"/>
    </row>
    <row r="6" spans="1:6" ht="31.5">
      <c r="A6" s="1009">
        <v>1</v>
      </c>
      <c r="B6" s="84" t="s">
        <v>464</v>
      </c>
      <c r="C6" s="147" t="s">
        <v>18506</v>
      </c>
      <c r="D6" s="84" t="s">
        <v>239</v>
      </c>
      <c r="E6" s="202">
        <v>2895528</v>
      </c>
      <c r="F6" s="84" t="s">
        <v>118</v>
      </c>
    </row>
    <row r="7" spans="1:6" ht="113.25" customHeight="1">
      <c r="A7" s="1009">
        <f>A6+1</f>
        <v>2</v>
      </c>
      <c r="B7" s="84" t="s">
        <v>5</v>
      </c>
      <c r="C7" s="147" t="s">
        <v>18507</v>
      </c>
      <c r="D7" s="84" t="s">
        <v>20339</v>
      </c>
      <c r="E7" s="202">
        <v>1665724.5311999992</v>
      </c>
      <c r="F7" s="84" t="s">
        <v>118</v>
      </c>
    </row>
    <row r="8" spans="1:6" ht="31.5">
      <c r="A8" s="1009">
        <f t="shared" ref="A8:A17" si="0">A7+1</f>
        <v>3</v>
      </c>
      <c r="B8" s="84" t="s">
        <v>7</v>
      </c>
      <c r="C8" s="147" t="s">
        <v>18508</v>
      </c>
      <c r="D8" s="84" t="s">
        <v>9</v>
      </c>
      <c r="E8" s="202">
        <v>48200</v>
      </c>
      <c r="F8" s="84" t="s">
        <v>118</v>
      </c>
    </row>
    <row r="9" spans="1:6" ht="31.5">
      <c r="A9" s="1009">
        <f t="shared" si="0"/>
        <v>4</v>
      </c>
      <c r="B9" s="84" t="s">
        <v>10</v>
      </c>
      <c r="C9" s="147" t="s">
        <v>18509</v>
      </c>
      <c r="D9" s="84" t="s">
        <v>175</v>
      </c>
      <c r="E9" s="202">
        <v>85000</v>
      </c>
      <c r="F9" s="84" t="s">
        <v>118</v>
      </c>
    </row>
    <row r="10" spans="1:6" ht="78.75">
      <c r="A10" s="1009">
        <f t="shared" si="0"/>
        <v>5</v>
      </c>
      <c r="B10" s="84" t="s">
        <v>12</v>
      </c>
      <c r="C10" s="147" t="s">
        <v>18510</v>
      </c>
      <c r="D10" s="84" t="s">
        <v>18511</v>
      </c>
      <c r="E10" s="202">
        <v>1848000</v>
      </c>
      <c r="F10" s="84" t="s">
        <v>118</v>
      </c>
    </row>
    <row r="11" spans="1:6" s="89" customFormat="1">
      <c r="A11" s="84"/>
      <c r="B11" s="2173" t="s">
        <v>18512</v>
      </c>
      <c r="C11" s="2174"/>
      <c r="D11" s="2175"/>
      <c r="E11" s="1008"/>
      <c r="F11" s="84"/>
    </row>
    <row r="12" spans="1:6" ht="94.5">
      <c r="A12" s="1009">
        <v>6</v>
      </c>
      <c r="B12" s="84" t="s">
        <v>5</v>
      </c>
      <c r="C12" s="147" t="s">
        <v>18513</v>
      </c>
      <c r="D12" s="84" t="s">
        <v>18514</v>
      </c>
      <c r="E12" s="202">
        <v>1071226.2655999996</v>
      </c>
      <c r="F12" s="84" t="s">
        <v>118</v>
      </c>
    </row>
    <row r="13" spans="1:6" ht="63">
      <c r="A13" s="1009">
        <f t="shared" si="0"/>
        <v>7</v>
      </c>
      <c r="B13" s="84" t="s">
        <v>12</v>
      </c>
      <c r="C13" s="147" t="s">
        <v>18515</v>
      </c>
      <c r="D13" s="84" t="s">
        <v>18516</v>
      </c>
      <c r="E13" s="202">
        <v>1300000</v>
      </c>
      <c r="F13" s="84" t="s">
        <v>118</v>
      </c>
    </row>
    <row r="14" spans="1:6" ht="63">
      <c r="A14" s="1009">
        <f t="shared" si="0"/>
        <v>8</v>
      </c>
      <c r="B14" s="84" t="s">
        <v>13461</v>
      </c>
      <c r="C14" s="147" t="s">
        <v>18517</v>
      </c>
      <c r="D14" s="84" t="s">
        <v>246</v>
      </c>
      <c r="E14" s="202">
        <v>900000</v>
      </c>
      <c r="F14" s="84" t="s">
        <v>118</v>
      </c>
    </row>
    <row r="15" spans="1:6" s="89" customFormat="1">
      <c r="A15" s="84"/>
      <c r="B15" s="2173" t="s">
        <v>18518</v>
      </c>
      <c r="C15" s="2174"/>
      <c r="D15" s="2175"/>
      <c r="E15" s="487"/>
      <c r="F15" s="316"/>
    </row>
    <row r="16" spans="1:6" ht="47.25">
      <c r="A16" s="1009">
        <v>9</v>
      </c>
      <c r="B16" s="84" t="s">
        <v>39</v>
      </c>
      <c r="C16" s="147" t="s">
        <v>18519</v>
      </c>
      <c r="D16" s="84" t="s">
        <v>8206</v>
      </c>
      <c r="E16" s="202">
        <v>14760218.880000001</v>
      </c>
      <c r="F16" s="84" t="s">
        <v>118</v>
      </c>
    </row>
    <row r="17" spans="1:6" ht="47.25">
      <c r="A17" s="1009">
        <f t="shared" si="0"/>
        <v>10</v>
      </c>
      <c r="B17" s="84" t="s">
        <v>41</v>
      </c>
      <c r="C17" s="147" t="s">
        <v>18520</v>
      </c>
      <c r="D17" s="84" t="s">
        <v>18521</v>
      </c>
      <c r="E17" s="202">
        <v>12000000</v>
      </c>
      <c r="F17" s="84" t="s">
        <v>118</v>
      </c>
    </row>
    <row r="18" spans="1:6" s="89" customFormat="1">
      <c r="A18" s="84"/>
      <c r="B18" s="2173" t="s">
        <v>207</v>
      </c>
      <c r="C18" s="2174"/>
      <c r="D18" s="2175"/>
      <c r="E18" s="487"/>
      <c r="F18" s="316"/>
    </row>
    <row r="19" spans="1:6" ht="78.75">
      <c r="A19" s="1009">
        <v>11</v>
      </c>
      <c r="B19" s="84" t="s">
        <v>18524</v>
      </c>
      <c r="C19" s="147" t="s">
        <v>18525</v>
      </c>
      <c r="D19" s="84" t="s">
        <v>196</v>
      </c>
      <c r="E19" s="202">
        <v>5738993.4500000002</v>
      </c>
      <c r="F19" s="84" t="s">
        <v>118</v>
      </c>
    </row>
    <row r="20" spans="1:6" s="89" customFormat="1">
      <c r="A20" s="84"/>
      <c r="B20" s="2173" t="s">
        <v>1575</v>
      </c>
      <c r="C20" s="2175"/>
      <c r="D20" s="84"/>
      <c r="E20" s="202"/>
      <c r="F20" s="84"/>
    </row>
    <row r="21" spans="1:6" ht="237.75" customHeight="1">
      <c r="A21" s="1009">
        <v>12</v>
      </c>
      <c r="B21" s="84" t="s">
        <v>18526</v>
      </c>
      <c r="C21" s="147" t="s">
        <v>18527</v>
      </c>
      <c r="D21" s="51" t="s">
        <v>22288</v>
      </c>
      <c r="E21" s="117">
        <v>1777984.39</v>
      </c>
      <c r="F21" s="84" t="s">
        <v>118</v>
      </c>
    </row>
    <row r="22" spans="1:6" s="89" customFormat="1">
      <c r="A22" s="84"/>
      <c r="B22" s="2173" t="s">
        <v>146</v>
      </c>
      <c r="C22" s="2174"/>
      <c r="D22" s="2175"/>
      <c r="E22" s="1011"/>
      <c r="F22" s="84"/>
    </row>
    <row r="23" spans="1:6" ht="78.75">
      <c r="A23" s="1009">
        <v>13</v>
      </c>
      <c r="B23" s="50" t="s">
        <v>18528</v>
      </c>
      <c r="C23" s="147" t="s">
        <v>18529</v>
      </c>
      <c r="D23" s="50" t="s">
        <v>18530</v>
      </c>
      <c r="E23" s="1076">
        <v>300000</v>
      </c>
      <c r="F23" s="84" t="s">
        <v>763</v>
      </c>
    </row>
    <row r="24" spans="1:6" ht="110.25">
      <c r="A24" s="1009">
        <v>14</v>
      </c>
      <c r="B24" s="50" t="s">
        <v>18531</v>
      </c>
      <c r="C24" s="147" t="s">
        <v>18532</v>
      </c>
      <c r="D24" s="50" t="s">
        <v>18533</v>
      </c>
      <c r="E24" s="1076">
        <v>300000</v>
      </c>
      <c r="F24" s="84" t="s">
        <v>763</v>
      </c>
    </row>
    <row r="25" spans="1:6" ht="94.5">
      <c r="A25" s="1009">
        <v>15</v>
      </c>
      <c r="B25" s="50" t="s">
        <v>18534</v>
      </c>
      <c r="C25" s="147" t="s">
        <v>18535</v>
      </c>
      <c r="D25" s="50" t="s">
        <v>20340</v>
      </c>
      <c r="E25" s="1076">
        <v>1400000</v>
      </c>
      <c r="F25" s="84" t="s">
        <v>763</v>
      </c>
    </row>
    <row r="26" spans="1:6" ht="63">
      <c r="A26" s="1009">
        <v>16</v>
      </c>
      <c r="B26" s="50" t="s">
        <v>18536</v>
      </c>
      <c r="C26" s="147" t="s">
        <v>18537</v>
      </c>
      <c r="D26" s="50" t="s">
        <v>18538</v>
      </c>
      <c r="E26" s="1076">
        <v>1500000</v>
      </c>
      <c r="F26" s="84" t="s">
        <v>763</v>
      </c>
    </row>
    <row r="27" spans="1:6" s="1012" customFormat="1" ht="110.25">
      <c r="A27" s="1009">
        <v>17</v>
      </c>
      <c r="B27" s="60" t="s">
        <v>18539</v>
      </c>
      <c r="C27" s="147" t="s">
        <v>18540</v>
      </c>
      <c r="D27" s="60" t="s">
        <v>20341</v>
      </c>
      <c r="E27" s="1076">
        <v>1200000</v>
      </c>
      <c r="F27" s="147" t="s">
        <v>763</v>
      </c>
    </row>
    <row r="28" spans="1:6" ht="78.75">
      <c r="A28" s="1009">
        <v>18</v>
      </c>
      <c r="B28" s="50" t="s">
        <v>18541</v>
      </c>
      <c r="C28" s="147" t="s">
        <v>18542</v>
      </c>
      <c r="D28" s="50" t="s">
        <v>18530</v>
      </c>
      <c r="E28" s="1076">
        <v>300000</v>
      </c>
      <c r="F28" s="84" t="s">
        <v>763</v>
      </c>
    </row>
    <row r="29" spans="1:6" ht="78.75">
      <c r="A29" s="1009">
        <v>19</v>
      </c>
      <c r="B29" s="50" t="s">
        <v>18543</v>
      </c>
      <c r="C29" s="147" t="s">
        <v>18544</v>
      </c>
      <c r="D29" s="50" t="s">
        <v>18545</v>
      </c>
      <c r="E29" s="1076">
        <v>500000</v>
      </c>
      <c r="F29" s="84" t="s">
        <v>763</v>
      </c>
    </row>
    <row r="30" spans="1:6" ht="47.25">
      <c r="A30" s="1009">
        <v>20</v>
      </c>
      <c r="B30" s="51" t="s">
        <v>18546</v>
      </c>
      <c r="C30" s="147" t="s">
        <v>18547</v>
      </c>
      <c r="D30" s="50" t="s">
        <v>20342</v>
      </c>
      <c r="E30" s="1076">
        <v>1200000</v>
      </c>
      <c r="F30" s="84" t="s">
        <v>763</v>
      </c>
    </row>
    <row r="31" spans="1:6" s="1012" customFormat="1" ht="94.5">
      <c r="A31" s="1009">
        <v>21</v>
      </c>
      <c r="B31" s="107" t="s">
        <v>18548</v>
      </c>
      <c r="C31" s="147" t="s">
        <v>18549</v>
      </c>
      <c r="D31" s="60" t="s">
        <v>20340</v>
      </c>
      <c r="E31" s="1076">
        <v>1400000</v>
      </c>
      <c r="F31" s="147" t="s">
        <v>763</v>
      </c>
    </row>
    <row r="32" spans="1:6" ht="63">
      <c r="A32" s="1009">
        <v>22</v>
      </c>
      <c r="B32" s="50" t="s">
        <v>18550</v>
      </c>
      <c r="C32" s="147" t="s">
        <v>18551</v>
      </c>
      <c r="D32" s="50" t="s">
        <v>18552</v>
      </c>
      <c r="E32" s="1076">
        <v>1500000</v>
      </c>
      <c r="F32" s="84" t="s">
        <v>763</v>
      </c>
    </row>
    <row r="33" spans="1:6" ht="78.75">
      <c r="A33" s="1009">
        <v>23</v>
      </c>
      <c r="B33" s="50" t="s">
        <v>18553</v>
      </c>
      <c r="C33" s="147" t="s">
        <v>18554</v>
      </c>
      <c r="D33" s="50" t="s">
        <v>18530</v>
      </c>
      <c r="E33" s="1076">
        <v>300000</v>
      </c>
      <c r="F33" s="84" t="s">
        <v>763</v>
      </c>
    </row>
    <row r="34" spans="1:6" ht="31.5">
      <c r="A34" s="1009">
        <v>24</v>
      </c>
      <c r="B34" s="50" t="s">
        <v>18557</v>
      </c>
      <c r="C34" s="147" t="s">
        <v>18558</v>
      </c>
      <c r="D34" s="50" t="s">
        <v>24084</v>
      </c>
      <c r="E34" s="1076">
        <v>1200000</v>
      </c>
      <c r="F34" s="84" t="s">
        <v>763</v>
      </c>
    </row>
    <row r="35" spans="1:6" ht="31.5">
      <c r="A35" s="1009">
        <v>25</v>
      </c>
      <c r="B35" s="50" t="s">
        <v>18559</v>
      </c>
      <c r="C35" s="147" t="s">
        <v>18560</v>
      </c>
      <c r="D35" s="50" t="s">
        <v>24085</v>
      </c>
      <c r="E35" s="1076">
        <v>1200000</v>
      </c>
      <c r="F35" s="84" t="s">
        <v>763</v>
      </c>
    </row>
    <row r="36" spans="1:6" ht="31.5">
      <c r="A36" s="1009">
        <v>26</v>
      </c>
      <c r="B36" s="50" t="s">
        <v>18561</v>
      </c>
      <c r="C36" s="147" t="s">
        <v>18562</v>
      </c>
      <c r="D36" s="50" t="s">
        <v>24085</v>
      </c>
      <c r="E36" s="1076">
        <v>1200000</v>
      </c>
      <c r="F36" s="84" t="s">
        <v>763</v>
      </c>
    </row>
    <row r="37" spans="1:6" ht="78.75">
      <c r="A37" s="1009">
        <v>27</v>
      </c>
      <c r="B37" s="50" t="s">
        <v>18563</v>
      </c>
      <c r="C37" s="147" t="s">
        <v>18564</v>
      </c>
      <c r="D37" s="50" t="s">
        <v>18565</v>
      </c>
      <c r="E37" s="1076">
        <v>300000</v>
      </c>
      <c r="F37" s="84" t="s">
        <v>763</v>
      </c>
    </row>
    <row r="38" spans="1:6" ht="78.75">
      <c r="A38" s="1009">
        <v>28</v>
      </c>
      <c r="B38" s="50" t="s">
        <v>18566</v>
      </c>
      <c r="C38" s="147" t="s">
        <v>18567</v>
      </c>
      <c r="D38" s="50" t="s">
        <v>18530</v>
      </c>
      <c r="E38" s="1076">
        <v>300000</v>
      </c>
      <c r="F38" s="84" t="s">
        <v>763</v>
      </c>
    </row>
    <row r="39" spans="1:6" ht="78.75">
      <c r="A39" s="1009">
        <v>29</v>
      </c>
      <c r="B39" s="50" t="s">
        <v>18568</v>
      </c>
      <c r="C39" s="147" t="s">
        <v>18569</v>
      </c>
      <c r="D39" s="50" t="s">
        <v>18530</v>
      </c>
      <c r="E39" s="1076">
        <v>300000</v>
      </c>
      <c r="F39" s="84" t="s">
        <v>763</v>
      </c>
    </row>
    <row r="40" spans="1:6" ht="47.25">
      <c r="A40" s="1009">
        <v>30</v>
      </c>
      <c r="B40" s="50" t="s">
        <v>18570</v>
      </c>
      <c r="C40" s="147" t="s">
        <v>18571</v>
      </c>
      <c r="D40" s="50" t="s">
        <v>20343</v>
      </c>
      <c r="E40" s="1076">
        <v>1200000</v>
      </c>
      <c r="F40" s="84" t="s">
        <v>763</v>
      </c>
    </row>
    <row r="41" spans="1:6" ht="94.5">
      <c r="A41" s="1009">
        <v>31</v>
      </c>
      <c r="B41" s="50" t="s">
        <v>18572</v>
      </c>
      <c r="C41" s="147" t="s">
        <v>18573</v>
      </c>
      <c r="D41" s="50" t="s">
        <v>18574</v>
      </c>
      <c r="E41" s="1076">
        <v>500000</v>
      </c>
      <c r="F41" s="84" t="s">
        <v>763</v>
      </c>
    </row>
    <row r="42" spans="1:6" ht="47.25">
      <c r="A42" s="1009">
        <v>32</v>
      </c>
      <c r="B42" s="50" t="s">
        <v>18575</v>
      </c>
      <c r="C42" s="147" t="s">
        <v>18576</v>
      </c>
      <c r="D42" s="50" t="s">
        <v>115</v>
      </c>
      <c r="E42" s="1076">
        <v>1200000</v>
      </c>
      <c r="F42" s="84" t="s">
        <v>763</v>
      </c>
    </row>
    <row r="43" spans="1:6" ht="47.25">
      <c r="A43" s="1009">
        <v>33</v>
      </c>
      <c r="B43" s="50" t="s">
        <v>18577</v>
      </c>
      <c r="C43" s="147" t="s">
        <v>18578</v>
      </c>
      <c r="D43" s="50" t="s">
        <v>20344</v>
      </c>
      <c r="E43" s="1076">
        <v>300000</v>
      </c>
      <c r="F43" s="84" t="s">
        <v>763</v>
      </c>
    </row>
    <row r="44" spans="1:6" ht="63">
      <c r="A44" s="1009">
        <v>34</v>
      </c>
      <c r="B44" s="50" t="s">
        <v>18579</v>
      </c>
      <c r="C44" s="147" t="s">
        <v>18580</v>
      </c>
      <c r="D44" s="50" t="s">
        <v>18581</v>
      </c>
      <c r="E44" s="1076">
        <v>200000</v>
      </c>
      <c r="F44" s="84" t="s">
        <v>763</v>
      </c>
    </row>
    <row r="45" spans="1:6" ht="63">
      <c r="A45" s="1009">
        <v>35</v>
      </c>
      <c r="B45" s="50" t="s">
        <v>18582</v>
      </c>
      <c r="C45" s="147" t="s">
        <v>18583</v>
      </c>
      <c r="D45" s="50" t="s">
        <v>18584</v>
      </c>
      <c r="E45" s="1076">
        <v>1000000</v>
      </c>
      <c r="F45" s="84" t="s">
        <v>763</v>
      </c>
    </row>
    <row r="46" spans="1:6" ht="78.75">
      <c r="A46" s="1009">
        <v>36</v>
      </c>
      <c r="B46" s="50" t="s">
        <v>18585</v>
      </c>
      <c r="C46" s="147" t="s">
        <v>18586</v>
      </c>
      <c r="D46" s="50" t="s">
        <v>18587</v>
      </c>
      <c r="E46" s="1076">
        <v>150000</v>
      </c>
      <c r="F46" s="84" t="s">
        <v>763</v>
      </c>
    </row>
    <row r="47" spans="1:6" ht="31.5">
      <c r="A47" s="1009">
        <v>37</v>
      </c>
      <c r="B47" s="50" t="s">
        <v>18588</v>
      </c>
      <c r="C47" s="147" t="s">
        <v>18589</v>
      </c>
      <c r="D47" s="50" t="s">
        <v>24085</v>
      </c>
      <c r="E47" s="1076">
        <v>1200000</v>
      </c>
      <c r="F47" s="84" t="s">
        <v>763</v>
      </c>
    </row>
    <row r="48" spans="1:6" ht="51" customHeight="1">
      <c r="A48" s="1009">
        <v>38</v>
      </c>
      <c r="B48" s="50" t="s">
        <v>18590</v>
      </c>
      <c r="C48" s="147" t="s">
        <v>18591</v>
      </c>
      <c r="D48" s="50" t="s">
        <v>18592</v>
      </c>
      <c r="E48" s="1076">
        <v>200000</v>
      </c>
      <c r="F48" s="84" t="s">
        <v>763</v>
      </c>
    </row>
    <row r="49" spans="1:6" ht="31.5">
      <c r="A49" s="1009">
        <v>39</v>
      </c>
      <c r="B49" s="50" t="s">
        <v>18593</v>
      </c>
      <c r="C49" s="147" t="s">
        <v>18594</v>
      </c>
      <c r="D49" s="50" t="s">
        <v>24085</v>
      </c>
      <c r="E49" s="1076">
        <v>1200000</v>
      </c>
      <c r="F49" s="84" t="s">
        <v>763</v>
      </c>
    </row>
    <row r="50" spans="1:6" ht="31.5">
      <c r="A50" s="1009">
        <v>40</v>
      </c>
      <c r="B50" s="50" t="s">
        <v>18595</v>
      </c>
      <c r="C50" s="147" t="s">
        <v>18596</v>
      </c>
      <c r="D50" s="50" t="s">
        <v>24084</v>
      </c>
      <c r="E50" s="1076">
        <v>1200000</v>
      </c>
      <c r="F50" s="84" t="s">
        <v>763</v>
      </c>
    </row>
    <row r="51" spans="1:6" ht="31.5">
      <c r="A51" s="1009">
        <v>41</v>
      </c>
      <c r="B51" s="50" t="s">
        <v>18597</v>
      </c>
      <c r="C51" s="147" t="s">
        <v>18598</v>
      </c>
      <c r="D51" s="50" t="s">
        <v>24084</v>
      </c>
      <c r="E51" s="1076">
        <v>1200000</v>
      </c>
      <c r="F51" s="84" t="s">
        <v>763</v>
      </c>
    </row>
    <row r="52" spans="1:6" ht="31.5">
      <c r="A52" s="1009">
        <v>42</v>
      </c>
      <c r="B52" s="50" t="s">
        <v>18599</v>
      </c>
      <c r="C52" s="147" t="s">
        <v>18600</v>
      </c>
      <c r="D52" s="50" t="s">
        <v>24085</v>
      </c>
      <c r="E52" s="1076">
        <v>1200000</v>
      </c>
      <c r="F52" s="84" t="s">
        <v>763</v>
      </c>
    </row>
    <row r="53" spans="1:6" ht="34.5" customHeight="1">
      <c r="A53" s="1009">
        <v>43</v>
      </c>
      <c r="B53" s="50" t="s">
        <v>18601</v>
      </c>
      <c r="C53" s="147" t="s">
        <v>18602</v>
      </c>
      <c r="D53" s="50" t="s">
        <v>24085</v>
      </c>
      <c r="E53" s="1076">
        <v>1200000</v>
      </c>
      <c r="F53" s="84" t="s">
        <v>763</v>
      </c>
    </row>
    <row r="54" spans="1:6" ht="34.5" customHeight="1">
      <c r="A54" s="1009">
        <v>44</v>
      </c>
      <c r="B54" s="50" t="s">
        <v>18603</v>
      </c>
      <c r="C54" s="147" t="s">
        <v>18604</v>
      </c>
      <c r="D54" s="50" t="s">
        <v>24085</v>
      </c>
      <c r="E54" s="1076">
        <v>1200000</v>
      </c>
      <c r="F54" s="84" t="s">
        <v>763</v>
      </c>
    </row>
    <row r="55" spans="1:6" s="89" customFormat="1">
      <c r="A55" s="84"/>
      <c r="B55" s="2173" t="s">
        <v>1353</v>
      </c>
      <c r="C55" s="2174"/>
      <c r="D55" s="2175"/>
      <c r="E55" s="487"/>
      <c r="F55" s="84"/>
    </row>
    <row r="56" spans="1:6" ht="220.5">
      <c r="A56" s="1009">
        <v>45</v>
      </c>
      <c r="B56" s="147" t="s">
        <v>18607</v>
      </c>
      <c r="C56" s="147" t="s">
        <v>18608</v>
      </c>
      <c r="D56" s="1029" t="s">
        <v>24081</v>
      </c>
      <c r="E56" s="1076">
        <v>2900000</v>
      </c>
      <c r="F56" s="1009" t="s">
        <v>118</v>
      </c>
    </row>
    <row r="57" spans="1:6" ht="126">
      <c r="A57" s="1009">
        <v>46</v>
      </c>
      <c r="B57" s="147" t="s">
        <v>18609</v>
      </c>
      <c r="C57" s="147" t="s">
        <v>18610</v>
      </c>
      <c r="D57" s="66" t="s">
        <v>24083</v>
      </c>
      <c r="E57" s="200">
        <v>800000</v>
      </c>
      <c r="F57" s="1009" t="s">
        <v>118</v>
      </c>
    </row>
    <row r="58" spans="1:6" ht="49.5" customHeight="1">
      <c r="A58" s="1009">
        <v>47</v>
      </c>
      <c r="B58" s="147" t="s">
        <v>18611</v>
      </c>
      <c r="C58" s="147" t="s">
        <v>18612</v>
      </c>
      <c r="D58" s="65" t="s">
        <v>20345</v>
      </c>
      <c r="E58" s="200">
        <v>2500000</v>
      </c>
      <c r="F58" s="1009" t="s">
        <v>4</v>
      </c>
    </row>
    <row r="59" spans="1:6">
      <c r="A59" s="1009"/>
      <c r="B59" s="2171" t="s">
        <v>19678</v>
      </c>
      <c r="C59" s="2171"/>
      <c r="D59" s="85"/>
      <c r="E59" s="377"/>
      <c r="F59" s="85"/>
    </row>
    <row r="60" spans="1:6" ht="48.75" customHeight="1">
      <c r="A60" s="1009">
        <v>48</v>
      </c>
      <c r="B60" s="50" t="s">
        <v>18613</v>
      </c>
      <c r="C60" s="147" t="s">
        <v>18614</v>
      </c>
      <c r="D60" s="84" t="s">
        <v>24082</v>
      </c>
      <c r="E60" s="200">
        <v>1400000</v>
      </c>
      <c r="F60" s="1009" t="s">
        <v>4</v>
      </c>
    </row>
    <row r="61" spans="1:6" ht="66.75" customHeight="1">
      <c r="A61" s="1009">
        <v>49</v>
      </c>
      <c r="B61" s="50" t="s">
        <v>20346</v>
      </c>
      <c r="C61" s="147" t="s">
        <v>18615</v>
      </c>
      <c r="D61" s="84" t="s">
        <v>20347</v>
      </c>
      <c r="E61" s="200">
        <v>1300000</v>
      </c>
      <c r="F61" s="1009" t="s">
        <v>4</v>
      </c>
    </row>
    <row r="62" spans="1:6">
      <c r="A62" s="1009"/>
      <c r="B62" s="2173" t="s">
        <v>13307</v>
      </c>
      <c r="C62" s="2175"/>
      <c r="D62" s="51"/>
      <c r="E62" s="117"/>
      <c r="F62" s="84"/>
    </row>
    <row r="63" spans="1:6" ht="65.25" customHeight="1">
      <c r="A63" s="1009">
        <v>50</v>
      </c>
      <c r="B63" s="84" t="s">
        <v>6023</v>
      </c>
      <c r="C63" s="147" t="s">
        <v>18621</v>
      </c>
      <c r="D63" s="50" t="s">
        <v>18622</v>
      </c>
      <c r="E63" s="116">
        <v>500000</v>
      </c>
      <c r="F63" s="84" t="s">
        <v>118</v>
      </c>
    </row>
    <row r="64" spans="1:6" s="10" customFormat="1" ht="22.5" customHeight="1">
      <c r="A64" s="327"/>
      <c r="B64" s="2281" t="s">
        <v>6631</v>
      </c>
      <c r="C64" s="2281"/>
      <c r="D64" s="328"/>
      <c r="E64" s="329">
        <f>SUM(E6:E63)</f>
        <v>81040875.516800001</v>
      </c>
      <c r="F64" s="280"/>
    </row>
    <row r="65" spans="1:6" s="10" customFormat="1" ht="81.75" customHeight="1">
      <c r="A65" s="2143" t="s">
        <v>19194</v>
      </c>
      <c r="B65" s="2143"/>
      <c r="C65" s="2143"/>
      <c r="D65" s="2143" t="s">
        <v>5819</v>
      </c>
      <c r="E65" s="2143"/>
      <c r="F65" s="2143"/>
    </row>
    <row r="66" spans="1:6" ht="23.25" customHeight="1">
      <c r="A66" s="1074"/>
      <c r="B66" s="1074"/>
      <c r="C66" s="1074"/>
      <c r="D66" s="1074"/>
      <c r="E66" s="1075"/>
      <c r="F66" s="794"/>
    </row>
    <row r="76" spans="1:6" ht="126">
      <c r="A76" s="1009">
        <v>45</v>
      </c>
      <c r="B76" s="147" t="s">
        <v>18607</v>
      </c>
      <c r="C76" s="147" t="s">
        <v>18608</v>
      </c>
      <c r="D76" s="1029" t="s">
        <v>24080</v>
      </c>
      <c r="E76" s="1076">
        <v>2000000</v>
      </c>
      <c r="F76" s="1009" t="s">
        <v>118</v>
      </c>
    </row>
    <row r="77" spans="1:6" ht="173.25">
      <c r="A77" s="1009">
        <f>A17+1</f>
        <v>11</v>
      </c>
      <c r="B77" s="84" t="s">
        <v>18522</v>
      </c>
      <c r="C77" s="147" t="s">
        <v>18523</v>
      </c>
      <c r="D77" s="50" t="s">
        <v>22289</v>
      </c>
      <c r="E77" s="116">
        <v>500000</v>
      </c>
      <c r="F77" s="84" t="s">
        <v>118</v>
      </c>
    </row>
    <row r="78" spans="1:6" ht="63">
      <c r="A78" s="1009">
        <f>A83+1</f>
        <v>54</v>
      </c>
      <c r="B78" s="84" t="s">
        <v>18625</v>
      </c>
      <c r="C78" s="147" t="s">
        <v>18626</v>
      </c>
      <c r="D78" s="168" t="s">
        <v>18627</v>
      </c>
      <c r="E78" s="202">
        <v>7600000</v>
      </c>
      <c r="F78" s="84" t="s">
        <v>4</v>
      </c>
    </row>
    <row r="79" spans="1:6" ht="126">
      <c r="A79" s="1009">
        <f>A61+1</f>
        <v>50</v>
      </c>
      <c r="B79" s="50" t="s">
        <v>18616</v>
      </c>
      <c r="C79" s="147" t="s">
        <v>18617</v>
      </c>
      <c r="D79" s="97" t="s">
        <v>20348</v>
      </c>
      <c r="E79" s="1076">
        <v>4000000</v>
      </c>
      <c r="F79" s="1009" t="s">
        <v>4</v>
      </c>
    </row>
    <row r="80" spans="1:6" ht="47.25">
      <c r="A80" s="1009">
        <v>51</v>
      </c>
      <c r="B80" s="50" t="s">
        <v>18613</v>
      </c>
      <c r="C80" s="147" t="s">
        <v>18614</v>
      </c>
      <c r="D80" s="1073" t="s">
        <v>22287</v>
      </c>
      <c r="E80" s="200">
        <v>200000</v>
      </c>
      <c r="F80" s="1009" t="s">
        <v>4</v>
      </c>
    </row>
    <row r="81" spans="1:6" ht="94.5">
      <c r="A81" s="1009"/>
      <c r="B81" s="51" t="s">
        <v>18555</v>
      </c>
      <c r="C81" s="147" t="s">
        <v>18556</v>
      </c>
      <c r="D81" s="97" t="s">
        <v>20340</v>
      </c>
      <c r="E81" s="1076">
        <v>1200000</v>
      </c>
      <c r="F81" s="84" t="s">
        <v>763</v>
      </c>
    </row>
    <row r="82" spans="1:6">
      <c r="A82" s="1009"/>
      <c r="B82" s="2173" t="s">
        <v>208</v>
      </c>
      <c r="C82" s="2175"/>
      <c r="D82" s="50"/>
      <c r="E82" s="116"/>
      <c r="F82" s="84"/>
    </row>
    <row r="83" spans="1:6" ht="189">
      <c r="A83" s="1009">
        <v>53</v>
      </c>
      <c r="B83" s="84" t="s">
        <v>18623</v>
      </c>
      <c r="C83" s="147" t="s">
        <v>18624</v>
      </c>
      <c r="D83" s="65" t="s">
        <v>24039</v>
      </c>
      <c r="E83" s="202">
        <v>8000000</v>
      </c>
      <c r="F83" s="84" t="s">
        <v>4</v>
      </c>
    </row>
    <row r="84" spans="1:6" ht="346.5">
      <c r="A84" s="1009">
        <v>45</v>
      </c>
      <c r="B84" s="147" t="s">
        <v>18605</v>
      </c>
      <c r="C84" s="147" t="s">
        <v>18606</v>
      </c>
      <c r="D84" s="1029" t="s">
        <v>24040</v>
      </c>
      <c r="E84" s="1076">
        <v>4000000</v>
      </c>
      <c r="F84" s="1009" t="s">
        <v>118</v>
      </c>
    </row>
    <row r="85" spans="1:6" ht="173.25">
      <c r="A85" s="1009">
        <v>51</v>
      </c>
      <c r="B85" s="50" t="s">
        <v>18618</v>
      </c>
      <c r="C85" s="147" t="s">
        <v>18619</v>
      </c>
      <c r="D85" s="51" t="s">
        <v>18620</v>
      </c>
      <c r="E85" s="1077">
        <v>500000</v>
      </c>
      <c r="F85" s="1009" t="s">
        <v>4</v>
      </c>
    </row>
    <row r="86" spans="1:6">
      <c r="E86" s="1078">
        <f>SUM(E76:E85)</f>
        <v>28000000</v>
      </c>
    </row>
    <row r="89" spans="1:6">
      <c r="E89" s="1078">
        <f>E86+E64</f>
        <v>109040875.5168</v>
      </c>
    </row>
  </sheetData>
  <mergeCells count="16">
    <mergeCell ref="B82:C82"/>
    <mergeCell ref="B64:C64"/>
    <mergeCell ref="A65:C65"/>
    <mergeCell ref="D65:F65"/>
    <mergeCell ref="B18:D18"/>
    <mergeCell ref="B20:C20"/>
    <mergeCell ref="B22:D22"/>
    <mergeCell ref="B55:D55"/>
    <mergeCell ref="B59:C59"/>
    <mergeCell ref="B62:C62"/>
    <mergeCell ref="B15:D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54.xml><?xml version="1.0" encoding="utf-8"?>
<worksheet xmlns="http://schemas.openxmlformats.org/spreadsheetml/2006/main" xmlns:r="http://schemas.openxmlformats.org/officeDocument/2006/relationships">
  <sheetPr>
    <tabColor theme="5" tint="-0.499984740745262"/>
  </sheetPr>
  <dimension ref="A1:G83"/>
  <sheetViews>
    <sheetView topLeftCell="A3" workbookViewId="0">
      <selection activeCell="E8" sqref="E8"/>
    </sheetView>
  </sheetViews>
  <sheetFormatPr defaultRowHeight="15.75"/>
  <cols>
    <col min="1" max="1" width="6.7109375" style="89" customWidth="1"/>
    <col min="2" max="2" width="16.5703125" style="89" customWidth="1"/>
    <col min="3" max="3" width="42.85546875" style="89" customWidth="1"/>
    <col min="4" max="4" width="22.5703125" style="89" customWidth="1"/>
    <col min="5" max="5" width="20.5703125" style="757" customWidth="1"/>
    <col min="6" max="6" width="9.5703125" style="89" customWidth="1"/>
    <col min="7" max="7" width="9.140625" style="89"/>
    <col min="8" max="16384" width="9.140625" style="1053"/>
  </cols>
  <sheetData>
    <row r="1" spans="1:6">
      <c r="A1" s="2149" t="s">
        <v>133</v>
      </c>
      <c r="B1" s="2149"/>
      <c r="C1" s="2149"/>
      <c r="D1" s="2149"/>
      <c r="E1" s="2149"/>
      <c r="F1" s="2149"/>
    </row>
    <row r="2" spans="1:6">
      <c r="A2" s="2253" t="s">
        <v>18628</v>
      </c>
      <c r="B2" s="2253"/>
      <c r="C2" s="2253"/>
      <c r="D2" s="2253"/>
      <c r="E2" s="2253"/>
      <c r="F2" s="2253"/>
    </row>
    <row r="3" spans="1:6">
      <c r="A3" s="2149" t="s">
        <v>140</v>
      </c>
      <c r="B3" s="2149"/>
      <c r="C3" s="2149"/>
      <c r="D3" s="2149"/>
      <c r="E3" s="2149"/>
      <c r="F3" s="2149"/>
    </row>
    <row r="4" spans="1:6" ht="23.25" customHeight="1">
      <c r="A4" s="173" t="s">
        <v>4564</v>
      </c>
      <c r="B4" s="400" t="s">
        <v>135</v>
      </c>
      <c r="C4" s="172" t="s">
        <v>0</v>
      </c>
      <c r="D4" s="172" t="s">
        <v>136</v>
      </c>
      <c r="E4" s="611" t="s">
        <v>137</v>
      </c>
      <c r="F4" s="470" t="s">
        <v>1646</v>
      </c>
    </row>
    <row r="5" spans="1:6" ht="19.5" customHeight="1">
      <c r="A5" s="51"/>
      <c r="B5" s="2189" t="s">
        <v>14721</v>
      </c>
      <c r="C5" s="2190"/>
      <c r="D5" s="2191"/>
      <c r="E5" s="110"/>
      <c r="F5" s="51"/>
    </row>
    <row r="6" spans="1:6" ht="31.5">
      <c r="A6" s="51">
        <v>1</v>
      </c>
      <c r="B6" s="51" t="s">
        <v>18629</v>
      </c>
      <c r="C6" s="51" t="s">
        <v>18630</v>
      </c>
      <c r="D6" s="51" t="s">
        <v>18631</v>
      </c>
      <c r="E6" s="193">
        <v>2887182</v>
      </c>
      <c r="F6" s="51" t="s">
        <v>22282</v>
      </c>
    </row>
    <row r="7" spans="1:6" ht="78.75">
      <c r="A7" s="51">
        <v>2</v>
      </c>
      <c r="B7" s="51" t="s">
        <v>18632</v>
      </c>
      <c r="C7" s="51" t="s">
        <v>18633</v>
      </c>
      <c r="D7" s="51" t="s">
        <v>1914</v>
      </c>
      <c r="E7" s="193">
        <v>1248000</v>
      </c>
      <c r="F7" s="51" t="s">
        <v>22282</v>
      </c>
    </row>
    <row r="8" spans="1:6" ht="31.5">
      <c r="A8" s="51">
        <v>3</v>
      </c>
      <c r="B8" s="51" t="s">
        <v>7</v>
      </c>
      <c r="C8" s="51" t="s">
        <v>18634</v>
      </c>
      <c r="D8" s="51" t="s">
        <v>9</v>
      </c>
      <c r="E8" s="193">
        <v>116640</v>
      </c>
      <c r="F8" s="51" t="s">
        <v>22282</v>
      </c>
    </row>
    <row r="9" spans="1:6" ht="31.5">
      <c r="A9" s="51">
        <v>4</v>
      </c>
      <c r="B9" s="51" t="s">
        <v>10</v>
      </c>
      <c r="C9" s="51" t="s">
        <v>18635</v>
      </c>
      <c r="D9" s="51" t="s">
        <v>175</v>
      </c>
      <c r="E9" s="193">
        <v>37202.879999999997</v>
      </c>
      <c r="F9" s="51" t="s">
        <v>22282</v>
      </c>
    </row>
    <row r="10" spans="1:6" ht="94.5">
      <c r="A10" s="51">
        <v>5</v>
      </c>
      <c r="B10" s="51" t="s">
        <v>18636</v>
      </c>
      <c r="C10" s="51" t="s">
        <v>18637</v>
      </c>
      <c r="D10" s="51" t="s">
        <v>20336</v>
      </c>
      <c r="E10" s="193">
        <v>2253427.65</v>
      </c>
      <c r="F10" s="51" t="s">
        <v>22282</v>
      </c>
    </row>
    <row r="11" spans="1:6">
      <c r="A11" s="51"/>
      <c r="B11" s="2189" t="s">
        <v>142</v>
      </c>
      <c r="C11" s="2190"/>
      <c r="D11" s="2191"/>
      <c r="E11" s="193"/>
      <c r="F11" s="51"/>
    </row>
    <row r="12" spans="1:6" ht="94.5">
      <c r="A12" s="51">
        <v>6</v>
      </c>
      <c r="B12" s="51" t="s">
        <v>18636</v>
      </c>
      <c r="C12" s="51" t="s">
        <v>18638</v>
      </c>
      <c r="D12" s="51" t="s">
        <v>5981</v>
      </c>
      <c r="E12" s="193">
        <v>170000</v>
      </c>
      <c r="F12" s="51" t="s">
        <v>22282</v>
      </c>
    </row>
    <row r="13" spans="1:6" ht="78.75">
      <c r="A13" s="51">
        <v>7</v>
      </c>
      <c r="B13" s="51" t="s">
        <v>18632</v>
      </c>
      <c r="C13" s="51" t="s">
        <v>18639</v>
      </c>
      <c r="D13" s="51" t="s">
        <v>1914</v>
      </c>
      <c r="E13" s="193">
        <v>1200000</v>
      </c>
      <c r="F13" s="51" t="s">
        <v>22282</v>
      </c>
    </row>
    <row r="14" spans="1:6" ht="63">
      <c r="A14" s="51">
        <v>8</v>
      </c>
      <c r="B14" s="51" t="s">
        <v>360</v>
      </c>
      <c r="C14" s="51" t="s">
        <v>18640</v>
      </c>
      <c r="D14" s="51" t="s">
        <v>8125</v>
      </c>
      <c r="E14" s="193">
        <v>1901226.26</v>
      </c>
      <c r="F14" s="51" t="s">
        <v>22282</v>
      </c>
    </row>
    <row r="15" spans="1:6">
      <c r="A15" s="50"/>
      <c r="B15" s="2215" t="s">
        <v>207</v>
      </c>
      <c r="C15" s="2220"/>
      <c r="D15" s="2216"/>
      <c r="E15" s="189"/>
      <c r="F15" s="50"/>
    </row>
    <row r="16" spans="1:6" ht="78.75">
      <c r="A16" s="50">
        <v>9</v>
      </c>
      <c r="B16" s="50" t="s">
        <v>475</v>
      </c>
      <c r="C16" s="50" t="s">
        <v>18641</v>
      </c>
      <c r="D16" s="51" t="s">
        <v>196</v>
      </c>
      <c r="E16" s="189">
        <v>5738993.4500000002</v>
      </c>
      <c r="F16" s="50" t="s">
        <v>22282</v>
      </c>
    </row>
    <row r="17" spans="1:6">
      <c r="A17" s="50"/>
      <c r="B17" s="2215" t="s">
        <v>593</v>
      </c>
      <c r="C17" s="2220"/>
      <c r="D17" s="2216"/>
      <c r="E17" s="189"/>
      <c r="F17" s="50"/>
    </row>
    <row r="18" spans="1:6" ht="47.25">
      <c r="A18" s="50">
        <v>10</v>
      </c>
      <c r="B18" s="50" t="s">
        <v>18642</v>
      </c>
      <c r="C18" s="50" t="s">
        <v>18643</v>
      </c>
      <c r="D18" s="50" t="s">
        <v>18644</v>
      </c>
      <c r="E18" s="189">
        <v>18164306</v>
      </c>
      <c r="F18" s="50" t="s">
        <v>22282</v>
      </c>
    </row>
    <row r="19" spans="1:6" ht="47.25">
      <c r="A19" s="50">
        <v>11</v>
      </c>
      <c r="B19" s="50" t="s">
        <v>16287</v>
      </c>
      <c r="C19" s="50" t="s">
        <v>18645</v>
      </c>
      <c r="D19" s="50" t="s">
        <v>18644</v>
      </c>
      <c r="E19" s="189">
        <v>17500000</v>
      </c>
      <c r="F19" s="50" t="s">
        <v>22282</v>
      </c>
    </row>
    <row r="20" spans="1:6">
      <c r="A20" s="50"/>
      <c r="B20" s="2215" t="s">
        <v>18646</v>
      </c>
      <c r="C20" s="2216"/>
      <c r="D20" s="159"/>
      <c r="E20" s="106"/>
      <c r="F20" s="50"/>
    </row>
    <row r="21" spans="1:6" ht="47.25">
      <c r="A21" s="50">
        <v>12</v>
      </c>
      <c r="B21" s="173" t="s">
        <v>18647</v>
      </c>
      <c r="C21" s="50" t="s">
        <v>18648</v>
      </c>
      <c r="D21" s="50" t="s">
        <v>18649</v>
      </c>
      <c r="E21" s="189">
        <v>500000</v>
      </c>
      <c r="F21" s="50" t="s">
        <v>4</v>
      </c>
    </row>
    <row r="22" spans="1:6">
      <c r="A22" s="50"/>
      <c r="B22" s="2227" t="s">
        <v>810</v>
      </c>
      <c r="C22" s="2227"/>
      <c r="D22" s="51"/>
      <c r="E22" s="193"/>
      <c r="F22" s="51"/>
    </row>
    <row r="23" spans="1:6" ht="63">
      <c r="A23" s="50">
        <v>13</v>
      </c>
      <c r="B23" s="50" t="s">
        <v>18650</v>
      </c>
      <c r="C23" s="50" t="s">
        <v>18651</v>
      </c>
      <c r="D23" s="50" t="s">
        <v>18652</v>
      </c>
      <c r="E23" s="189">
        <v>500000</v>
      </c>
      <c r="F23" s="50" t="s">
        <v>4</v>
      </c>
    </row>
    <row r="24" spans="1:6" ht="47.25">
      <c r="A24" s="50">
        <v>14</v>
      </c>
      <c r="B24" s="50" t="s">
        <v>18653</v>
      </c>
      <c r="C24" s="50" t="s">
        <v>18654</v>
      </c>
      <c r="D24" s="50" t="s">
        <v>18655</v>
      </c>
      <c r="E24" s="189">
        <v>500000</v>
      </c>
      <c r="F24" s="50" t="s">
        <v>4</v>
      </c>
    </row>
    <row r="25" spans="1:6" ht="47.25">
      <c r="A25" s="50">
        <v>15</v>
      </c>
      <c r="B25" s="50" t="s">
        <v>18656</v>
      </c>
      <c r="C25" s="50" t="s">
        <v>18657</v>
      </c>
      <c r="D25" s="50" t="s">
        <v>20338</v>
      </c>
      <c r="E25" s="189">
        <v>1000000</v>
      </c>
      <c r="F25" s="50" t="s">
        <v>4</v>
      </c>
    </row>
    <row r="26" spans="1:6" ht="47.25">
      <c r="A26" s="50">
        <v>16</v>
      </c>
      <c r="B26" s="50" t="s">
        <v>18658</v>
      </c>
      <c r="C26" s="50" t="s">
        <v>18659</v>
      </c>
      <c r="D26" s="50" t="s">
        <v>4517</v>
      </c>
      <c r="E26" s="189">
        <v>700000</v>
      </c>
      <c r="F26" s="50" t="s">
        <v>4</v>
      </c>
    </row>
    <row r="27" spans="1:6" ht="31.5">
      <c r="A27" s="50">
        <v>17</v>
      </c>
      <c r="B27" s="50" t="s">
        <v>18660</v>
      </c>
      <c r="C27" s="50" t="s">
        <v>18661</v>
      </c>
      <c r="D27" s="50" t="s">
        <v>18662</v>
      </c>
      <c r="E27" s="189">
        <v>700000</v>
      </c>
      <c r="F27" s="50" t="s">
        <v>4</v>
      </c>
    </row>
    <row r="28" spans="1:6" ht="63">
      <c r="A28" s="50">
        <v>18</v>
      </c>
      <c r="B28" s="50" t="s">
        <v>18663</v>
      </c>
      <c r="C28" s="50" t="s">
        <v>18664</v>
      </c>
      <c r="D28" s="50" t="s">
        <v>18665</v>
      </c>
      <c r="E28" s="189">
        <v>500000</v>
      </c>
      <c r="F28" s="50" t="s">
        <v>22282</v>
      </c>
    </row>
    <row r="29" spans="1:6" ht="63">
      <c r="A29" s="50">
        <v>19</v>
      </c>
      <c r="B29" s="50" t="s">
        <v>18666</v>
      </c>
      <c r="C29" s="50" t="s">
        <v>18667</v>
      </c>
      <c r="D29" s="50" t="s">
        <v>18668</v>
      </c>
      <c r="E29" s="189">
        <v>800000</v>
      </c>
      <c r="F29" s="50" t="s">
        <v>4</v>
      </c>
    </row>
    <row r="30" spans="1:6" ht="63">
      <c r="A30" s="50">
        <v>20</v>
      </c>
      <c r="B30" s="50" t="s">
        <v>18669</v>
      </c>
      <c r="C30" s="50" t="s">
        <v>18670</v>
      </c>
      <c r="D30" s="50" t="s">
        <v>18665</v>
      </c>
      <c r="E30" s="189">
        <v>600000</v>
      </c>
      <c r="F30" s="50" t="s">
        <v>4</v>
      </c>
    </row>
    <row r="31" spans="1:6" ht="63">
      <c r="A31" s="50">
        <v>21</v>
      </c>
      <c r="B31" s="50" t="s">
        <v>18671</v>
      </c>
      <c r="C31" s="50" t="s">
        <v>18672</v>
      </c>
      <c r="D31" s="50" t="s">
        <v>18673</v>
      </c>
      <c r="E31" s="189">
        <v>500000</v>
      </c>
      <c r="F31" s="50" t="s">
        <v>4</v>
      </c>
    </row>
    <row r="32" spans="1:6" ht="47.25">
      <c r="A32" s="50">
        <v>22</v>
      </c>
      <c r="B32" s="50" t="s">
        <v>18674</v>
      </c>
      <c r="C32" s="50" t="s">
        <v>18675</v>
      </c>
      <c r="D32" s="50" t="s">
        <v>4517</v>
      </c>
      <c r="E32" s="189">
        <v>700000</v>
      </c>
      <c r="F32" s="50" t="s">
        <v>4</v>
      </c>
    </row>
    <row r="33" spans="1:6" ht="63">
      <c r="A33" s="50">
        <v>23</v>
      </c>
      <c r="B33" s="50" t="s">
        <v>18676</v>
      </c>
      <c r="C33" s="50" t="s">
        <v>18677</v>
      </c>
      <c r="D33" s="50" t="s">
        <v>18678</v>
      </c>
      <c r="E33" s="189">
        <v>800000</v>
      </c>
      <c r="F33" s="50" t="s">
        <v>4</v>
      </c>
    </row>
    <row r="34" spans="1:6" ht="31.5">
      <c r="A34" s="50">
        <v>24</v>
      </c>
      <c r="B34" s="50" t="s">
        <v>18679</v>
      </c>
      <c r="C34" s="50" t="s">
        <v>18680</v>
      </c>
      <c r="D34" s="50" t="s">
        <v>18681</v>
      </c>
      <c r="E34" s="189">
        <v>2500000</v>
      </c>
      <c r="F34" s="50" t="s">
        <v>4</v>
      </c>
    </row>
    <row r="35" spans="1:6" ht="63">
      <c r="A35" s="50">
        <v>25</v>
      </c>
      <c r="B35" s="50" t="s">
        <v>18682</v>
      </c>
      <c r="C35" s="50" t="s">
        <v>18683</v>
      </c>
      <c r="D35" s="50" t="s">
        <v>18684</v>
      </c>
      <c r="E35" s="189">
        <v>800000</v>
      </c>
      <c r="F35" s="50" t="s">
        <v>4</v>
      </c>
    </row>
    <row r="36" spans="1:6" ht="63">
      <c r="A36" s="50">
        <v>26</v>
      </c>
      <c r="B36" s="50" t="s">
        <v>18685</v>
      </c>
      <c r="C36" s="50" t="s">
        <v>18686</v>
      </c>
      <c r="D36" s="50" t="s">
        <v>18687</v>
      </c>
      <c r="E36" s="189">
        <v>1000000</v>
      </c>
      <c r="F36" s="50" t="s">
        <v>4</v>
      </c>
    </row>
    <row r="37" spans="1:6" ht="63">
      <c r="A37" s="50">
        <v>27</v>
      </c>
      <c r="B37" s="50" t="s">
        <v>18688</v>
      </c>
      <c r="C37" s="50" t="s">
        <v>18689</v>
      </c>
      <c r="D37" s="50" t="s">
        <v>18690</v>
      </c>
      <c r="E37" s="189">
        <v>800000</v>
      </c>
      <c r="F37" s="50" t="s">
        <v>4</v>
      </c>
    </row>
    <row r="38" spans="1:6" ht="63">
      <c r="A38" s="50">
        <v>28</v>
      </c>
      <c r="B38" s="50" t="s">
        <v>18691</v>
      </c>
      <c r="C38" s="50" t="s">
        <v>18692</v>
      </c>
      <c r="D38" s="50" t="s">
        <v>18693</v>
      </c>
      <c r="E38" s="189">
        <v>500000</v>
      </c>
      <c r="F38" s="50" t="s">
        <v>18694</v>
      </c>
    </row>
    <row r="39" spans="1:6" ht="63">
      <c r="A39" s="50">
        <v>29</v>
      </c>
      <c r="B39" s="50" t="s">
        <v>18695</v>
      </c>
      <c r="C39" s="50" t="s">
        <v>18696</v>
      </c>
      <c r="D39" s="50" t="s">
        <v>18684</v>
      </c>
      <c r="E39" s="189">
        <v>800000</v>
      </c>
      <c r="F39" s="50" t="s">
        <v>4</v>
      </c>
    </row>
    <row r="40" spans="1:6" ht="47.25">
      <c r="A40" s="50">
        <v>30</v>
      </c>
      <c r="B40" s="50" t="s">
        <v>18697</v>
      </c>
      <c r="C40" s="50" t="s">
        <v>18698</v>
      </c>
      <c r="D40" s="50" t="s">
        <v>6796</v>
      </c>
      <c r="E40" s="189">
        <v>700000</v>
      </c>
      <c r="F40" s="50" t="s">
        <v>4</v>
      </c>
    </row>
    <row r="41" spans="1:6">
      <c r="A41" s="50"/>
      <c r="B41" s="2167" t="s">
        <v>535</v>
      </c>
      <c r="C41" s="2167"/>
      <c r="D41" s="1015"/>
      <c r="E41" s="1067"/>
      <c r="F41" s="1015"/>
    </row>
    <row r="42" spans="1:6" ht="47.25">
      <c r="A42" s="50">
        <v>31</v>
      </c>
      <c r="B42" s="50" t="s">
        <v>18699</v>
      </c>
      <c r="C42" s="50" t="s">
        <v>18700</v>
      </c>
      <c r="D42" s="50" t="s">
        <v>6796</v>
      </c>
      <c r="E42" s="189">
        <v>700000</v>
      </c>
      <c r="F42" s="50" t="s">
        <v>4</v>
      </c>
    </row>
    <row r="43" spans="1:6" ht="47.25">
      <c r="A43" s="50">
        <v>32</v>
      </c>
      <c r="B43" s="50" t="s">
        <v>18704</v>
      </c>
      <c r="C43" s="50" t="s">
        <v>18705</v>
      </c>
      <c r="D43" s="50" t="s">
        <v>6796</v>
      </c>
      <c r="E43" s="189">
        <v>700000</v>
      </c>
      <c r="F43" s="50" t="s">
        <v>4</v>
      </c>
    </row>
    <row r="44" spans="1:6" ht="47.25">
      <c r="A44" s="50">
        <v>33</v>
      </c>
      <c r="B44" s="50" t="s">
        <v>18706</v>
      </c>
      <c r="C44" s="50" t="s">
        <v>18707</v>
      </c>
      <c r="D44" s="50" t="s">
        <v>6796</v>
      </c>
      <c r="E44" s="189">
        <v>700000</v>
      </c>
      <c r="F44" s="50" t="s">
        <v>4</v>
      </c>
    </row>
    <row r="45" spans="1:6" ht="63">
      <c r="A45" s="50">
        <v>34</v>
      </c>
      <c r="B45" s="50" t="s">
        <v>18708</v>
      </c>
      <c r="C45" s="50" t="s">
        <v>18709</v>
      </c>
      <c r="D45" s="50" t="s">
        <v>18710</v>
      </c>
      <c r="E45" s="189">
        <v>700000</v>
      </c>
      <c r="F45" s="50" t="s">
        <v>4</v>
      </c>
    </row>
    <row r="46" spans="1:6" ht="63">
      <c r="A46" s="50">
        <v>35</v>
      </c>
      <c r="B46" s="50" t="s">
        <v>18711</v>
      </c>
      <c r="C46" s="50" t="s">
        <v>18712</v>
      </c>
      <c r="D46" s="60" t="s">
        <v>18713</v>
      </c>
      <c r="E46" s="189">
        <v>1000000</v>
      </c>
      <c r="F46" s="50" t="s">
        <v>22282</v>
      </c>
    </row>
    <row r="47" spans="1:6" ht="78.75">
      <c r="A47" s="50">
        <v>36</v>
      </c>
      <c r="B47" s="50" t="s">
        <v>18714</v>
      </c>
      <c r="C47" s="50" t="s">
        <v>18715</v>
      </c>
      <c r="D47" s="60" t="s">
        <v>18713</v>
      </c>
      <c r="E47" s="189">
        <v>1000000</v>
      </c>
      <c r="F47" s="50" t="s">
        <v>22282</v>
      </c>
    </row>
    <row r="48" spans="1:6" ht="47.25">
      <c r="A48" s="50">
        <v>37</v>
      </c>
      <c r="B48" s="50" t="s">
        <v>18716</v>
      </c>
      <c r="C48" s="50" t="s">
        <v>18717</v>
      </c>
      <c r="D48" s="50" t="s">
        <v>6796</v>
      </c>
      <c r="E48" s="189">
        <v>600000</v>
      </c>
      <c r="F48" s="50" t="s">
        <v>4</v>
      </c>
    </row>
    <row r="49" spans="1:6" ht="63">
      <c r="A49" s="50">
        <v>38</v>
      </c>
      <c r="B49" s="50" t="s">
        <v>18718</v>
      </c>
      <c r="C49" s="50" t="s">
        <v>18719</v>
      </c>
      <c r="D49" s="60" t="s">
        <v>18713</v>
      </c>
      <c r="E49" s="189">
        <v>1000000</v>
      </c>
      <c r="F49" s="50" t="s">
        <v>22282</v>
      </c>
    </row>
    <row r="50" spans="1:6" ht="47.25">
      <c r="A50" s="50">
        <v>39</v>
      </c>
      <c r="B50" s="50" t="s">
        <v>18720</v>
      </c>
      <c r="C50" s="50" t="s">
        <v>18721</v>
      </c>
      <c r="D50" s="50" t="s">
        <v>6796</v>
      </c>
      <c r="E50" s="189">
        <v>700000</v>
      </c>
      <c r="F50" s="50" t="s">
        <v>4</v>
      </c>
    </row>
    <row r="51" spans="1:6" ht="63">
      <c r="A51" s="50">
        <v>40</v>
      </c>
      <c r="B51" s="50" t="s">
        <v>18723</v>
      </c>
      <c r="C51" s="50" t="s">
        <v>18724</v>
      </c>
      <c r="D51" s="50" t="s">
        <v>18725</v>
      </c>
      <c r="E51" s="189">
        <v>500000</v>
      </c>
      <c r="F51" s="50" t="s">
        <v>4</v>
      </c>
    </row>
    <row r="52" spans="1:6" ht="63">
      <c r="A52" s="50">
        <v>41</v>
      </c>
      <c r="B52" s="50" t="s">
        <v>18726</v>
      </c>
      <c r="C52" s="50" t="s">
        <v>18727</v>
      </c>
      <c r="D52" s="50" t="s">
        <v>18728</v>
      </c>
      <c r="E52" s="189">
        <v>600000</v>
      </c>
      <c r="F52" s="50" t="s">
        <v>22282</v>
      </c>
    </row>
    <row r="53" spans="1:6" ht="63">
      <c r="A53" s="50">
        <v>42</v>
      </c>
      <c r="B53" s="50" t="s">
        <v>20337</v>
      </c>
      <c r="C53" s="50" t="s">
        <v>18731</v>
      </c>
      <c r="D53" s="50" t="s">
        <v>18732</v>
      </c>
      <c r="E53" s="189">
        <v>600000</v>
      </c>
      <c r="F53" s="50" t="s">
        <v>22282</v>
      </c>
    </row>
    <row r="54" spans="1:6" ht="63">
      <c r="A54" s="50">
        <v>43</v>
      </c>
      <c r="B54" s="50" t="s">
        <v>18733</v>
      </c>
      <c r="C54" s="50" t="s">
        <v>18734</v>
      </c>
      <c r="D54" s="60" t="s">
        <v>18713</v>
      </c>
      <c r="E54" s="189">
        <v>1000000</v>
      </c>
      <c r="F54" s="50" t="s">
        <v>22282</v>
      </c>
    </row>
    <row r="55" spans="1:6" ht="63">
      <c r="A55" s="50">
        <v>44</v>
      </c>
      <c r="B55" s="50" t="s">
        <v>18735</v>
      </c>
      <c r="C55" s="50" t="s">
        <v>18736</v>
      </c>
      <c r="D55" s="50" t="s">
        <v>18732</v>
      </c>
      <c r="E55" s="189">
        <v>523897.28</v>
      </c>
      <c r="F55" s="50" t="s">
        <v>22282</v>
      </c>
    </row>
    <row r="56" spans="1:6" ht="47.25">
      <c r="A56" s="50">
        <v>45</v>
      </c>
      <c r="B56" s="50" t="s">
        <v>18737</v>
      </c>
      <c r="C56" s="50" t="s">
        <v>18738</v>
      </c>
      <c r="D56" s="50" t="s">
        <v>18722</v>
      </c>
      <c r="E56" s="189">
        <v>700000</v>
      </c>
      <c r="F56" s="50" t="s">
        <v>4</v>
      </c>
    </row>
    <row r="57" spans="1:6" ht="63">
      <c r="A57" s="50">
        <v>46</v>
      </c>
      <c r="B57" s="50" t="s">
        <v>18739</v>
      </c>
      <c r="C57" s="50" t="s">
        <v>18740</v>
      </c>
      <c r="D57" s="50" t="s">
        <v>18741</v>
      </c>
      <c r="E57" s="189">
        <v>500000</v>
      </c>
      <c r="F57" s="50" t="s">
        <v>4</v>
      </c>
    </row>
    <row r="58" spans="1:6" ht="63">
      <c r="A58" s="50">
        <v>47</v>
      </c>
      <c r="B58" s="50" t="s">
        <v>18742</v>
      </c>
      <c r="C58" s="50" t="s">
        <v>18743</v>
      </c>
      <c r="D58" s="50" t="s">
        <v>18728</v>
      </c>
      <c r="E58" s="189">
        <v>500000</v>
      </c>
      <c r="F58" s="50" t="s">
        <v>22282</v>
      </c>
    </row>
    <row r="59" spans="1:6" ht="47.25">
      <c r="A59" s="50">
        <v>48</v>
      </c>
      <c r="B59" s="50" t="s">
        <v>18744</v>
      </c>
      <c r="C59" s="50" t="s">
        <v>18745</v>
      </c>
      <c r="D59" s="50" t="s">
        <v>18746</v>
      </c>
      <c r="E59" s="189">
        <v>2500000</v>
      </c>
      <c r="F59" s="50" t="s">
        <v>4</v>
      </c>
    </row>
    <row r="60" spans="1:6" ht="49.5" customHeight="1">
      <c r="A60" s="50">
        <v>49</v>
      </c>
      <c r="B60" s="50" t="s">
        <v>18747</v>
      </c>
      <c r="C60" s="50" t="s">
        <v>18748</v>
      </c>
      <c r="D60" s="50" t="s">
        <v>18749</v>
      </c>
      <c r="E60" s="189">
        <v>1000000</v>
      </c>
      <c r="F60" s="50" t="s">
        <v>4</v>
      </c>
    </row>
    <row r="61" spans="1:6" ht="47.25">
      <c r="A61" s="50">
        <v>50</v>
      </c>
      <c r="B61" s="50" t="s">
        <v>18750</v>
      </c>
      <c r="C61" s="50" t="s">
        <v>18751</v>
      </c>
      <c r="D61" s="50" t="s">
        <v>18752</v>
      </c>
      <c r="E61" s="189">
        <v>800000</v>
      </c>
      <c r="F61" s="50" t="s">
        <v>22282</v>
      </c>
    </row>
    <row r="62" spans="1:6" ht="31.5">
      <c r="A62" s="50">
        <v>51</v>
      </c>
      <c r="B62" s="50" t="s">
        <v>18753</v>
      </c>
      <c r="C62" s="50" t="s">
        <v>18754</v>
      </c>
      <c r="D62" s="50" t="s">
        <v>8838</v>
      </c>
      <c r="E62" s="189">
        <v>1000000</v>
      </c>
      <c r="F62" s="50" t="s">
        <v>4</v>
      </c>
    </row>
    <row r="63" spans="1:6">
      <c r="A63" s="50"/>
      <c r="B63" s="2189" t="s">
        <v>148</v>
      </c>
      <c r="C63" s="2191"/>
      <c r="D63" s="51"/>
      <c r="E63" s="193"/>
      <c r="F63" s="51"/>
    </row>
    <row r="64" spans="1:6" ht="66" customHeight="1">
      <c r="A64" s="50">
        <v>52</v>
      </c>
      <c r="B64" s="51" t="s">
        <v>18758</v>
      </c>
      <c r="C64" s="51" t="s">
        <v>18759</v>
      </c>
      <c r="D64" s="51" t="s">
        <v>18760</v>
      </c>
      <c r="E64" s="193">
        <v>1000000</v>
      </c>
      <c r="F64" s="51" t="s">
        <v>4</v>
      </c>
    </row>
    <row r="65" spans="1:6" ht="63">
      <c r="A65" s="50">
        <v>53</v>
      </c>
      <c r="B65" s="51" t="s">
        <v>18761</v>
      </c>
      <c r="C65" s="51" t="s">
        <v>18762</v>
      </c>
      <c r="D65" s="51" t="s">
        <v>18763</v>
      </c>
      <c r="E65" s="193">
        <v>1000000</v>
      </c>
      <c r="F65" s="51" t="s">
        <v>4</v>
      </c>
    </row>
    <row r="66" spans="1:6">
      <c r="A66" s="50"/>
      <c r="B66" s="2189" t="s">
        <v>15</v>
      </c>
      <c r="C66" s="2190"/>
      <c r="D66" s="2191"/>
      <c r="E66" s="4">
        <f>SUM(E6:E65)</f>
        <v>85440875.519999996</v>
      </c>
      <c r="F66" s="47"/>
    </row>
    <row r="67" spans="1:6" ht="19.5" customHeight="1">
      <c r="A67" s="2168" t="s">
        <v>3665</v>
      </c>
      <c r="B67" s="2168"/>
      <c r="C67" s="2168"/>
      <c r="D67" s="2168"/>
      <c r="E67" s="2168"/>
      <c r="F67" s="2168"/>
    </row>
    <row r="68" spans="1:6" ht="66" customHeight="1">
      <c r="A68" s="2168" t="s">
        <v>3666</v>
      </c>
      <c r="B68" s="2168"/>
      <c r="C68" s="2168"/>
      <c r="D68" s="2168" t="s">
        <v>3667</v>
      </c>
      <c r="E68" s="2168"/>
      <c r="F68" s="2168"/>
    </row>
    <row r="69" spans="1:6" ht="72.75" customHeight="1">
      <c r="A69" s="2143" t="s">
        <v>19194</v>
      </c>
      <c r="B69" s="2143"/>
      <c r="C69" s="2143"/>
      <c r="D69" s="2143" t="s">
        <v>5819</v>
      </c>
      <c r="E69" s="2143"/>
      <c r="F69" s="2143"/>
    </row>
    <row r="76" spans="1:6">
      <c r="A76" s="50"/>
      <c r="B76" s="2167" t="s">
        <v>785</v>
      </c>
      <c r="C76" s="2167"/>
      <c r="D76" s="50"/>
      <c r="E76" s="189"/>
      <c r="F76" s="50"/>
    </row>
    <row r="77" spans="1:6" ht="63">
      <c r="A77" s="50">
        <v>54</v>
      </c>
      <c r="B77" s="97" t="s">
        <v>18755</v>
      </c>
      <c r="C77" s="97" t="s">
        <v>18756</v>
      </c>
      <c r="D77" s="97" t="s">
        <v>18757</v>
      </c>
      <c r="E77" s="189">
        <v>10000000</v>
      </c>
      <c r="F77" s="97" t="s">
        <v>4</v>
      </c>
    </row>
    <row r="78" spans="1:6" ht="47.25">
      <c r="A78" s="50">
        <v>32</v>
      </c>
      <c r="B78" s="50" t="s">
        <v>18701</v>
      </c>
      <c r="C78" s="50" t="s">
        <v>18702</v>
      </c>
      <c r="D78" s="97" t="s">
        <v>22281</v>
      </c>
      <c r="E78" s="189">
        <v>6800000</v>
      </c>
      <c r="F78" s="50" t="s">
        <v>4</v>
      </c>
    </row>
    <row r="79" spans="1:6" ht="31.5">
      <c r="A79" s="50">
        <v>43</v>
      </c>
      <c r="B79" s="50" t="s">
        <v>18729</v>
      </c>
      <c r="C79" s="50" t="s">
        <v>18730</v>
      </c>
      <c r="D79" s="97" t="s">
        <v>18703</v>
      </c>
      <c r="E79" s="189">
        <v>6800000</v>
      </c>
      <c r="F79" s="50" t="s">
        <v>4</v>
      </c>
    </row>
    <row r="80" spans="1:6">
      <c r="E80" s="757">
        <f>SUM(E77:E79)</f>
        <v>23600000</v>
      </c>
    </row>
    <row r="83" spans="5:5">
      <c r="E83" s="757">
        <f>E80+E66</f>
        <v>109040875.52</v>
      </c>
    </row>
  </sheetData>
  <mergeCells count="18">
    <mergeCell ref="B17:D17"/>
    <mergeCell ref="B22:C22"/>
    <mergeCell ref="B41:C41"/>
    <mergeCell ref="B76:C76"/>
    <mergeCell ref="B63:C63"/>
    <mergeCell ref="B66:D66"/>
    <mergeCell ref="A67:F67"/>
    <mergeCell ref="A68:C68"/>
    <mergeCell ref="D68:F68"/>
    <mergeCell ref="A69:C69"/>
    <mergeCell ref="D69:F69"/>
    <mergeCell ref="B20:C20"/>
    <mergeCell ref="B15:D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55.xml><?xml version="1.0" encoding="utf-8"?>
<worksheet xmlns="http://schemas.openxmlformats.org/spreadsheetml/2006/main" xmlns:r="http://schemas.openxmlformats.org/officeDocument/2006/relationships">
  <sheetPr>
    <tabColor theme="5" tint="-0.499984740745262"/>
  </sheetPr>
  <dimension ref="A1:F82"/>
  <sheetViews>
    <sheetView view="pageLayout" workbookViewId="0">
      <selection activeCell="A2" sqref="A2:F2"/>
    </sheetView>
  </sheetViews>
  <sheetFormatPr defaultRowHeight="15.75"/>
  <cols>
    <col min="1" max="1" width="6.7109375" style="286" customWidth="1"/>
    <col min="2" max="2" width="14.85546875" style="89" customWidth="1"/>
    <col min="3" max="3" width="42.42578125" style="89" customWidth="1"/>
    <col min="4" max="4" width="27.140625" style="89" customWidth="1"/>
    <col min="5" max="5" width="19.42578125" style="10" customWidth="1"/>
    <col min="6" max="6" width="9.85546875" style="262" customWidth="1"/>
    <col min="7" max="16384" width="9.140625" style="994"/>
  </cols>
  <sheetData>
    <row r="1" spans="1:6">
      <c r="A1" s="2149" t="s">
        <v>133</v>
      </c>
      <c r="B1" s="2149"/>
      <c r="C1" s="2149"/>
      <c r="D1" s="2149"/>
      <c r="E1" s="2149"/>
      <c r="F1" s="2149"/>
    </row>
    <row r="2" spans="1:6">
      <c r="A2" s="2149" t="s">
        <v>18764</v>
      </c>
      <c r="B2" s="2149"/>
      <c r="C2" s="2149"/>
      <c r="D2" s="2149"/>
      <c r="E2" s="2149"/>
      <c r="F2" s="2149"/>
    </row>
    <row r="3" spans="1:6">
      <c r="A3" s="2149" t="s">
        <v>140</v>
      </c>
      <c r="B3" s="2149"/>
      <c r="C3" s="2149"/>
      <c r="D3" s="2149"/>
      <c r="E3" s="2149"/>
      <c r="F3" s="2149"/>
    </row>
    <row r="4" spans="1:6" ht="31.5">
      <c r="A4" s="173" t="s">
        <v>4564</v>
      </c>
      <c r="B4" s="400" t="s">
        <v>135</v>
      </c>
      <c r="C4" s="172" t="s">
        <v>0</v>
      </c>
      <c r="D4" s="172" t="s">
        <v>136</v>
      </c>
      <c r="E4" s="45" t="s">
        <v>137</v>
      </c>
      <c r="F4" s="172" t="s">
        <v>1646</v>
      </c>
    </row>
    <row r="5" spans="1:6">
      <c r="A5" s="51"/>
      <c r="B5" s="2189" t="s">
        <v>139</v>
      </c>
      <c r="C5" s="2190"/>
      <c r="D5" s="2191"/>
      <c r="E5" s="221"/>
      <c r="F5" s="160"/>
    </row>
    <row r="6" spans="1:6" ht="31.5">
      <c r="A6" s="50">
        <v>1</v>
      </c>
      <c r="B6" s="51" t="s">
        <v>1</v>
      </c>
      <c r="C6" s="51" t="s">
        <v>18765</v>
      </c>
      <c r="D6" s="51" t="s">
        <v>3</v>
      </c>
      <c r="E6" s="117">
        <v>3200000</v>
      </c>
      <c r="F6" s="160" t="s">
        <v>583</v>
      </c>
    </row>
    <row r="7" spans="1:6" ht="78.75">
      <c r="A7" s="50">
        <v>2</v>
      </c>
      <c r="B7" s="51" t="s">
        <v>5</v>
      </c>
      <c r="C7" s="51" t="s">
        <v>18766</v>
      </c>
      <c r="D7" s="51" t="s">
        <v>240</v>
      </c>
      <c r="E7" s="117">
        <v>900000</v>
      </c>
      <c r="F7" s="160" t="s">
        <v>583</v>
      </c>
    </row>
    <row r="8" spans="1:6" ht="47.25">
      <c r="A8" s="50">
        <v>3</v>
      </c>
      <c r="B8" s="51" t="s">
        <v>12</v>
      </c>
      <c r="C8" s="51" t="s">
        <v>18767</v>
      </c>
      <c r="D8" s="51" t="s">
        <v>14</v>
      </c>
      <c r="E8" s="117">
        <v>2356052.0699999998</v>
      </c>
      <c r="F8" s="160" t="s">
        <v>583</v>
      </c>
    </row>
    <row r="9" spans="1:6" ht="31.5">
      <c r="A9" s="50">
        <v>4</v>
      </c>
      <c r="B9" s="51" t="s">
        <v>7</v>
      </c>
      <c r="C9" s="51" t="s">
        <v>18768</v>
      </c>
      <c r="D9" s="51" t="s">
        <v>18769</v>
      </c>
      <c r="E9" s="117">
        <v>19200</v>
      </c>
      <c r="F9" s="160" t="s">
        <v>583</v>
      </c>
    </row>
    <row r="10" spans="1:6" ht="31.5">
      <c r="A10" s="50">
        <v>5</v>
      </c>
      <c r="B10" s="51" t="s">
        <v>10</v>
      </c>
      <c r="C10" s="51" t="s">
        <v>18770</v>
      </c>
      <c r="D10" s="51" t="s">
        <v>18771</v>
      </c>
      <c r="E10" s="117">
        <v>67200</v>
      </c>
      <c r="F10" s="160" t="s">
        <v>583</v>
      </c>
    </row>
    <row r="11" spans="1:6">
      <c r="A11" s="50"/>
      <c r="B11" s="2189" t="s">
        <v>142</v>
      </c>
      <c r="C11" s="2190"/>
      <c r="D11" s="2191"/>
      <c r="E11" s="107"/>
      <c r="F11" s="160"/>
    </row>
    <row r="12" spans="1:6" ht="78.75">
      <c r="A12" s="50">
        <v>6</v>
      </c>
      <c r="B12" s="51" t="s">
        <v>5</v>
      </c>
      <c r="C12" s="51" t="s">
        <v>18772</v>
      </c>
      <c r="D12" s="51" t="s">
        <v>686</v>
      </c>
      <c r="E12" s="117">
        <v>371227</v>
      </c>
      <c r="F12" s="160" t="s">
        <v>583</v>
      </c>
    </row>
    <row r="13" spans="1:6" ht="47.25">
      <c r="A13" s="50">
        <v>7</v>
      </c>
      <c r="B13" s="51" t="s">
        <v>12</v>
      </c>
      <c r="C13" s="51" t="s">
        <v>18773</v>
      </c>
      <c r="D13" s="51" t="s">
        <v>14</v>
      </c>
      <c r="E13" s="117">
        <v>1000000</v>
      </c>
      <c r="F13" s="160" t="s">
        <v>583</v>
      </c>
    </row>
    <row r="14" spans="1:6" ht="63">
      <c r="A14" s="50">
        <v>8</v>
      </c>
      <c r="B14" s="51" t="s">
        <v>360</v>
      </c>
      <c r="C14" s="51" t="s">
        <v>18774</v>
      </c>
      <c r="D14" s="51" t="s">
        <v>18775</v>
      </c>
      <c r="E14" s="117">
        <v>1900000</v>
      </c>
      <c r="F14" s="160" t="s">
        <v>583</v>
      </c>
    </row>
    <row r="15" spans="1:6">
      <c r="A15" s="50"/>
      <c r="B15" s="2189" t="s">
        <v>4583</v>
      </c>
      <c r="C15" s="2191"/>
      <c r="D15" s="51"/>
      <c r="E15" s="107"/>
      <c r="F15" s="160"/>
    </row>
    <row r="16" spans="1:6" ht="63">
      <c r="A16" s="50">
        <v>9</v>
      </c>
      <c r="B16" s="51" t="s">
        <v>195</v>
      </c>
      <c r="C16" s="51" t="s">
        <v>18776</v>
      </c>
      <c r="D16" s="51" t="s">
        <v>196</v>
      </c>
      <c r="E16" s="117">
        <v>5738993.4500000002</v>
      </c>
      <c r="F16" s="160" t="s">
        <v>583</v>
      </c>
    </row>
    <row r="17" spans="1:6">
      <c r="A17" s="50"/>
      <c r="B17" s="2189" t="s">
        <v>593</v>
      </c>
      <c r="C17" s="2191"/>
      <c r="D17" s="51"/>
      <c r="E17" s="107"/>
      <c r="F17" s="160"/>
    </row>
    <row r="18" spans="1:6" ht="47.25">
      <c r="A18" s="50">
        <v>10</v>
      </c>
      <c r="B18" s="51" t="s">
        <v>39</v>
      </c>
      <c r="C18" s="51" t="s">
        <v>18777</v>
      </c>
      <c r="D18" s="51" t="s">
        <v>40</v>
      </c>
      <c r="E18" s="117">
        <v>17508203</v>
      </c>
      <c r="F18" s="160" t="s">
        <v>583</v>
      </c>
    </row>
    <row r="19" spans="1:6" ht="47.25">
      <c r="A19" s="50">
        <v>11</v>
      </c>
      <c r="B19" s="51" t="s">
        <v>596</v>
      </c>
      <c r="C19" s="51" t="s">
        <v>18778</v>
      </c>
      <c r="D19" s="51" t="s">
        <v>40</v>
      </c>
      <c r="E19" s="117">
        <v>10000000</v>
      </c>
      <c r="F19" s="160" t="s">
        <v>583</v>
      </c>
    </row>
    <row r="20" spans="1:6">
      <c r="A20" s="50"/>
      <c r="B20" s="2189" t="s">
        <v>810</v>
      </c>
      <c r="C20" s="2191"/>
      <c r="D20" s="51"/>
      <c r="E20" s="107"/>
      <c r="F20" s="160"/>
    </row>
    <row r="21" spans="1:6" ht="47.25">
      <c r="A21" s="50">
        <v>12</v>
      </c>
      <c r="B21" s="51" t="s">
        <v>18782</v>
      </c>
      <c r="C21" s="51" t="s">
        <v>18783</v>
      </c>
      <c r="D21" s="51" t="s">
        <v>115</v>
      </c>
      <c r="E21" s="222">
        <v>800000</v>
      </c>
      <c r="F21" s="160" t="s">
        <v>4</v>
      </c>
    </row>
    <row r="22" spans="1:6" ht="47.25">
      <c r="A22" s="50">
        <v>13</v>
      </c>
      <c r="B22" s="51" t="s">
        <v>18787</v>
      </c>
      <c r="C22" s="51" t="s">
        <v>18788</v>
      </c>
      <c r="D22" s="51" t="s">
        <v>4686</v>
      </c>
      <c r="E22" s="222">
        <v>800000</v>
      </c>
      <c r="F22" s="160" t="s">
        <v>4</v>
      </c>
    </row>
    <row r="23" spans="1:6" ht="47.25">
      <c r="A23" s="50">
        <v>14</v>
      </c>
      <c r="B23" s="51" t="s">
        <v>18791</v>
      </c>
      <c r="C23" s="51" t="s">
        <v>18792</v>
      </c>
      <c r="D23" s="51" t="s">
        <v>4686</v>
      </c>
      <c r="E23" s="222">
        <v>800000</v>
      </c>
      <c r="F23" s="160" t="s">
        <v>4</v>
      </c>
    </row>
    <row r="24" spans="1:6" ht="63">
      <c r="A24" s="50">
        <v>15</v>
      </c>
      <c r="B24" s="51" t="s">
        <v>18793</v>
      </c>
      <c r="C24" s="51" t="s">
        <v>18794</v>
      </c>
      <c r="D24" s="51" t="s">
        <v>18795</v>
      </c>
      <c r="E24" s="222">
        <v>1000000</v>
      </c>
      <c r="F24" s="160" t="s">
        <v>4</v>
      </c>
    </row>
    <row r="25" spans="1:6" ht="63">
      <c r="A25" s="50">
        <v>16</v>
      </c>
      <c r="B25" s="51" t="s">
        <v>18796</v>
      </c>
      <c r="C25" s="51" t="s">
        <v>18797</v>
      </c>
      <c r="D25" s="51" t="s">
        <v>20349</v>
      </c>
      <c r="E25" s="222">
        <v>1400000</v>
      </c>
      <c r="F25" s="160" t="s">
        <v>4</v>
      </c>
    </row>
    <row r="26" spans="1:6" ht="47.25">
      <c r="A26" s="50">
        <v>17</v>
      </c>
      <c r="B26" s="51" t="s">
        <v>18798</v>
      </c>
      <c r="C26" s="51" t="s">
        <v>18799</v>
      </c>
      <c r="D26" s="51" t="s">
        <v>4686</v>
      </c>
      <c r="E26" s="222">
        <v>800000</v>
      </c>
      <c r="F26" s="160" t="s">
        <v>4</v>
      </c>
    </row>
    <row r="27" spans="1:6" ht="47.25">
      <c r="A27" s="50">
        <v>18</v>
      </c>
      <c r="B27" s="51" t="s">
        <v>18800</v>
      </c>
      <c r="C27" s="51" t="s">
        <v>18801</v>
      </c>
      <c r="D27" s="51" t="s">
        <v>4686</v>
      </c>
      <c r="E27" s="222">
        <v>800000</v>
      </c>
      <c r="F27" s="160" t="s">
        <v>4</v>
      </c>
    </row>
    <row r="28" spans="1:6" ht="47.25">
      <c r="A28" s="50">
        <v>19</v>
      </c>
      <c r="B28" s="51" t="s">
        <v>2379</v>
      </c>
      <c r="C28" s="51" t="s">
        <v>18804</v>
      </c>
      <c r="D28" s="51" t="s">
        <v>4686</v>
      </c>
      <c r="E28" s="222">
        <v>800000</v>
      </c>
      <c r="F28" s="160" t="s">
        <v>4</v>
      </c>
    </row>
    <row r="29" spans="1:6" ht="47.25">
      <c r="A29" s="50">
        <v>20</v>
      </c>
      <c r="B29" s="51" t="s">
        <v>5240</v>
      </c>
      <c r="C29" s="51" t="s">
        <v>18805</v>
      </c>
      <c r="D29" s="51" t="s">
        <v>18806</v>
      </c>
      <c r="E29" s="222">
        <v>370000</v>
      </c>
      <c r="F29" s="160" t="s">
        <v>4</v>
      </c>
    </row>
    <row r="30" spans="1:6" ht="63">
      <c r="A30" s="50">
        <v>21</v>
      </c>
      <c r="B30" s="51" t="s">
        <v>18807</v>
      </c>
      <c r="C30" s="51" t="s">
        <v>18808</v>
      </c>
      <c r="D30" s="51" t="s">
        <v>18809</v>
      </c>
      <c r="E30" s="222">
        <v>300000</v>
      </c>
      <c r="F30" s="160" t="s">
        <v>4</v>
      </c>
    </row>
    <row r="31" spans="1:6" ht="47.25">
      <c r="A31" s="50">
        <v>22</v>
      </c>
      <c r="B31" s="51" t="s">
        <v>18815</v>
      </c>
      <c r="C31" s="51" t="s">
        <v>18816</v>
      </c>
      <c r="D31" s="51" t="s">
        <v>18817</v>
      </c>
      <c r="E31" s="222">
        <v>1600000</v>
      </c>
      <c r="F31" s="160" t="s">
        <v>4</v>
      </c>
    </row>
    <row r="32" spans="1:6" ht="63">
      <c r="A32" s="50">
        <v>23</v>
      </c>
      <c r="B32" s="51" t="s">
        <v>18819</v>
      </c>
      <c r="C32" s="51" t="s">
        <v>18820</v>
      </c>
      <c r="D32" s="51" t="s">
        <v>18821</v>
      </c>
      <c r="E32" s="222">
        <v>600000</v>
      </c>
      <c r="F32" s="160" t="s">
        <v>4</v>
      </c>
    </row>
    <row r="33" spans="1:6" ht="47.25">
      <c r="A33" s="50">
        <v>24</v>
      </c>
      <c r="B33" s="51" t="s">
        <v>18822</v>
      </c>
      <c r="C33" s="51" t="s">
        <v>18823</v>
      </c>
      <c r="D33" s="51" t="s">
        <v>4686</v>
      </c>
      <c r="E33" s="222">
        <v>800000</v>
      </c>
      <c r="F33" s="160" t="s">
        <v>4</v>
      </c>
    </row>
    <row r="34" spans="1:6" ht="47.25">
      <c r="A34" s="50">
        <v>25</v>
      </c>
      <c r="B34" s="51" t="s">
        <v>18824</v>
      </c>
      <c r="C34" s="51" t="s">
        <v>18825</v>
      </c>
      <c r="D34" s="51" t="s">
        <v>4686</v>
      </c>
      <c r="E34" s="222">
        <v>800000</v>
      </c>
      <c r="F34" s="160" t="s">
        <v>4</v>
      </c>
    </row>
    <row r="35" spans="1:6">
      <c r="A35" s="50"/>
      <c r="B35" s="2215" t="s">
        <v>535</v>
      </c>
      <c r="C35" s="2220"/>
      <c r="D35" s="2216"/>
      <c r="E35" s="114"/>
      <c r="F35" s="172"/>
    </row>
    <row r="36" spans="1:6" ht="78.75">
      <c r="A36" s="50">
        <v>26</v>
      </c>
      <c r="B36" s="51" t="s">
        <v>18826</v>
      </c>
      <c r="C36" s="51" t="s">
        <v>18827</v>
      </c>
      <c r="D36" s="51" t="s">
        <v>18828</v>
      </c>
      <c r="E36" s="222">
        <v>600000</v>
      </c>
      <c r="F36" s="160" t="s">
        <v>4</v>
      </c>
    </row>
    <row r="37" spans="1:6" ht="47.25">
      <c r="A37" s="50">
        <v>27</v>
      </c>
      <c r="B37" s="51" t="s">
        <v>18829</v>
      </c>
      <c r="C37" s="51" t="s">
        <v>18830</v>
      </c>
      <c r="D37" s="51" t="s">
        <v>18831</v>
      </c>
      <c r="E37" s="222">
        <v>500000</v>
      </c>
      <c r="F37" s="160" t="s">
        <v>583</v>
      </c>
    </row>
    <row r="38" spans="1:6" ht="47.25">
      <c r="A38" s="50">
        <v>28</v>
      </c>
      <c r="B38" s="51" t="s">
        <v>18832</v>
      </c>
      <c r="C38" s="51" t="s">
        <v>18833</v>
      </c>
      <c r="D38" s="51" t="s">
        <v>18834</v>
      </c>
      <c r="E38" s="222">
        <v>1000000</v>
      </c>
      <c r="F38" s="160" t="s">
        <v>583</v>
      </c>
    </row>
    <row r="39" spans="1:6" ht="63">
      <c r="A39" s="50">
        <v>29</v>
      </c>
      <c r="B39" s="51" t="s">
        <v>20350</v>
      </c>
      <c r="C39" s="51" t="s">
        <v>18835</v>
      </c>
      <c r="D39" s="51" t="s">
        <v>5631</v>
      </c>
      <c r="E39" s="222">
        <v>1000000</v>
      </c>
      <c r="F39" s="160" t="s">
        <v>4</v>
      </c>
    </row>
    <row r="40" spans="1:6" ht="47.25">
      <c r="A40" s="50">
        <v>30</v>
      </c>
      <c r="B40" s="51" t="s">
        <v>18836</v>
      </c>
      <c r="C40" s="51" t="s">
        <v>18837</v>
      </c>
      <c r="D40" s="51" t="s">
        <v>895</v>
      </c>
      <c r="E40" s="222">
        <v>6500000</v>
      </c>
      <c r="F40" s="160" t="s">
        <v>4</v>
      </c>
    </row>
    <row r="41" spans="1:6" ht="47.25">
      <c r="A41" s="50">
        <v>31</v>
      </c>
      <c r="B41" s="51" t="s">
        <v>18838</v>
      </c>
      <c r="C41" s="51" t="s">
        <v>18839</v>
      </c>
      <c r="D41" s="51" t="s">
        <v>115</v>
      </c>
      <c r="E41" s="222">
        <v>800000</v>
      </c>
      <c r="F41" s="160" t="s">
        <v>4</v>
      </c>
    </row>
    <row r="42" spans="1:6" ht="47.25">
      <c r="A42" s="50">
        <v>32</v>
      </c>
      <c r="B42" s="51" t="s">
        <v>18840</v>
      </c>
      <c r="C42" s="51" t="s">
        <v>18841</v>
      </c>
      <c r="D42" s="51" t="s">
        <v>18842</v>
      </c>
      <c r="E42" s="222">
        <v>500000</v>
      </c>
      <c r="F42" s="160" t="s">
        <v>583</v>
      </c>
    </row>
    <row r="43" spans="1:6" ht="47.25">
      <c r="A43" s="50">
        <v>33</v>
      </c>
      <c r="B43" s="51" t="s">
        <v>18843</v>
      </c>
      <c r="C43" s="51" t="s">
        <v>18844</v>
      </c>
      <c r="D43" s="51" t="s">
        <v>115</v>
      </c>
      <c r="E43" s="222">
        <v>800000</v>
      </c>
      <c r="F43" s="160" t="s">
        <v>4</v>
      </c>
    </row>
    <row r="44" spans="1:6" ht="47.25">
      <c r="A44" s="50">
        <v>34</v>
      </c>
      <c r="B44" s="51" t="s">
        <v>18845</v>
      </c>
      <c r="C44" s="51" t="s">
        <v>18846</v>
      </c>
      <c r="D44" s="51" t="s">
        <v>115</v>
      </c>
      <c r="E44" s="222">
        <v>800000</v>
      </c>
      <c r="F44" s="160" t="s">
        <v>4</v>
      </c>
    </row>
    <row r="45" spans="1:6" ht="47.25">
      <c r="A45" s="50">
        <v>35</v>
      </c>
      <c r="B45" s="51" t="s">
        <v>18847</v>
      </c>
      <c r="C45" s="51" t="s">
        <v>18848</v>
      </c>
      <c r="D45" s="51" t="s">
        <v>115</v>
      </c>
      <c r="E45" s="222">
        <v>800000</v>
      </c>
      <c r="F45" s="160" t="s">
        <v>4</v>
      </c>
    </row>
    <row r="46" spans="1:6" ht="47.25">
      <c r="A46" s="50">
        <v>36</v>
      </c>
      <c r="B46" s="51" t="s">
        <v>18849</v>
      </c>
      <c r="C46" s="51" t="s">
        <v>18850</v>
      </c>
      <c r="D46" s="51" t="s">
        <v>18851</v>
      </c>
      <c r="E46" s="222">
        <v>600000</v>
      </c>
      <c r="F46" s="160" t="s">
        <v>4</v>
      </c>
    </row>
    <row r="47" spans="1:6" ht="110.25">
      <c r="A47" s="50">
        <v>37</v>
      </c>
      <c r="B47" s="51" t="s">
        <v>18852</v>
      </c>
      <c r="C47" s="51" t="s">
        <v>18853</v>
      </c>
      <c r="D47" s="51" t="s">
        <v>20351</v>
      </c>
      <c r="E47" s="222">
        <v>3600000</v>
      </c>
      <c r="F47" s="160" t="s">
        <v>4</v>
      </c>
    </row>
    <row r="48" spans="1:6" ht="63">
      <c r="A48" s="50">
        <v>38</v>
      </c>
      <c r="B48" s="51" t="s">
        <v>20352</v>
      </c>
      <c r="C48" s="51" t="s">
        <v>18854</v>
      </c>
      <c r="D48" s="51" t="s">
        <v>18855</v>
      </c>
      <c r="E48" s="222">
        <v>1200000</v>
      </c>
      <c r="F48" s="160" t="s">
        <v>4</v>
      </c>
    </row>
    <row r="49" spans="1:6" ht="47.25">
      <c r="A49" s="50">
        <v>39</v>
      </c>
      <c r="B49" s="51" t="s">
        <v>18856</v>
      </c>
      <c r="C49" s="51" t="s">
        <v>18857</v>
      </c>
      <c r="D49" s="51" t="s">
        <v>115</v>
      </c>
      <c r="E49" s="222">
        <v>800000</v>
      </c>
      <c r="F49" s="160" t="s">
        <v>4</v>
      </c>
    </row>
    <row r="50" spans="1:6" ht="47.25">
      <c r="A50" s="50">
        <v>40</v>
      </c>
      <c r="B50" s="51" t="s">
        <v>18858</v>
      </c>
      <c r="C50" s="51" t="s">
        <v>18859</v>
      </c>
      <c r="D50" s="51" t="s">
        <v>18860</v>
      </c>
      <c r="E50" s="222">
        <v>500000</v>
      </c>
      <c r="F50" s="160" t="s">
        <v>583</v>
      </c>
    </row>
    <row r="51" spans="1:6" ht="47.25">
      <c r="A51" s="50">
        <v>41</v>
      </c>
      <c r="B51" s="51" t="s">
        <v>18861</v>
      </c>
      <c r="C51" s="51" t="s">
        <v>18862</v>
      </c>
      <c r="D51" s="51" t="s">
        <v>18863</v>
      </c>
      <c r="E51" s="222">
        <v>1000000</v>
      </c>
      <c r="F51" s="160" t="s">
        <v>583</v>
      </c>
    </row>
    <row r="52" spans="1:6">
      <c r="A52" s="50"/>
      <c r="B52" s="2189" t="s">
        <v>785</v>
      </c>
      <c r="C52" s="2191"/>
      <c r="D52" s="51"/>
      <c r="E52" s="107"/>
      <c r="F52" s="160"/>
    </row>
    <row r="53" spans="1:6" ht="141.75">
      <c r="A53" s="50">
        <v>42</v>
      </c>
      <c r="B53" s="51" t="s">
        <v>20355</v>
      </c>
      <c r="C53" s="51" t="s">
        <v>18864</v>
      </c>
      <c r="D53" s="107" t="s">
        <v>4243</v>
      </c>
      <c r="E53" s="222">
        <v>10000000</v>
      </c>
      <c r="F53" s="160" t="s">
        <v>4</v>
      </c>
    </row>
    <row r="54" spans="1:6">
      <c r="A54" s="50"/>
      <c r="B54" s="2189" t="s">
        <v>148</v>
      </c>
      <c r="C54" s="2191"/>
      <c r="D54" s="51"/>
      <c r="E54" s="107"/>
      <c r="F54" s="160"/>
    </row>
    <row r="55" spans="1:6" ht="78.75">
      <c r="A55" s="50">
        <v>43</v>
      </c>
      <c r="B55" s="51" t="s">
        <v>20353</v>
      </c>
      <c r="C55" s="51" t="s">
        <v>18865</v>
      </c>
      <c r="D55" s="51" t="s">
        <v>20354</v>
      </c>
      <c r="E55" s="222">
        <v>500000</v>
      </c>
      <c r="F55" s="160" t="s">
        <v>583</v>
      </c>
    </row>
    <row r="56" spans="1:6" ht="31.5">
      <c r="A56" s="50">
        <v>44</v>
      </c>
      <c r="B56" s="51" t="s">
        <v>18866</v>
      </c>
      <c r="C56" s="51" t="s">
        <v>18867</v>
      </c>
      <c r="D56" s="51" t="s">
        <v>18868</v>
      </c>
      <c r="E56" s="222">
        <v>2000000</v>
      </c>
      <c r="F56" s="160" t="s">
        <v>4</v>
      </c>
    </row>
    <row r="57" spans="1:6" ht="31.5">
      <c r="A57" s="50">
        <v>45</v>
      </c>
      <c r="B57" s="51" t="s">
        <v>18869</v>
      </c>
      <c r="C57" s="51" t="s">
        <v>18870</v>
      </c>
      <c r="D57" s="51" t="s">
        <v>18871</v>
      </c>
      <c r="E57" s="222">
        <v>4000000</v>
      </c>
      <c r="F57" s="160" t="s">
        <v>4</v>
      </c>
    </row>
    <row r="58" spans="1:6">
      <c r="A58" s="50"/>
      <c r="B58" s="2189" t="s">
        <v>1575</v>
      </c>
      <c r="C58" s="2191"/>
      <c r="D58" s="47"/>
      <c r="E58" s="114"/>
      <c r="F58" s="172"/>
    </row>
    <row r="59" spans="1:6" ht="110.25">
      <c r="A59" s="50">
        <v>46</v>
      </c>
      <c r="B59" s="51" t="s">
        <v>381</v>
      </c>
      <c r="C59" s="51" t="s">
        <v>18872</v>
      </c>
      <c r="D59" s="51" t="s">
        <v>18873</v>
      </c>
      <c r="E59" s="117">
        <v>2180000</v>
      </c>
      <c r="F59" s="160" t="s">
        <v>4</v>
      </c>
    </row>
    <row r="60" spans="1:6">
      <c r="A60" s="50"/>
      <c r="B60" s="2189" t="s">
        <v>4589</v>
      </c>
      <c r="C60" s="2191"/>
      <c r="D60" s="51"/>
      <c r="E60" s="107"/>
      <c r="F60" s="160"/>
    </row>
    <row r="61" spans="1:6" ht="31.5">
      <c r="A61" s="50">
        <v>47</v>
      </c>
      <c r="B61" s="51" t="s">
        <v>18874</v>
      </c>
      <c r="C61" s="51" t="s">
        <v>18875</v>
      </c>
      <c r="D61" s="51" t="s">
        <v>18876</v>
      </c>
      <c r="E61" s="117">
        <v>700000</v>
      </c>
      <c r="F61" s="160" t="s">
        <v>278</v>
      </c>
    </row>
    <row r="62" spans="1:6" ht="47.25">
      <c r="A62" s="50">
        <v>48</v>
      </c>
      <c r="B62" s="51" t="s">
        <v>18877</v>
      </c>
      <c r="C62" s="51" t="s">
        <v>18878</v>
      </c>
      <c r="D62" s="51" t="s">
        <v>18879</v>
      </c>
      <c r="E62" s="117">
        <v>700000</v>
      </c>
      <c r="F62" s="160" t="s">
        <v>278</v>
      </c>
    </row>
    <row r="63" spans="1:6" ht="47.25">
      <c r="A63" s="50">
        <v>49</v>
      </c>
      <c r="B63" s="51" t="s">
        <v>18880</v>
      </c>
      <c r="C63" s="51" t="s">
        <v>18881</v>
      </c>
      <c r="D63" s="51" t="s">
        <v>18882</v>
      </c>
      <c r="E63" s="117">
        <v>780000</v>
      </c>
      <c r="F63" s="160" t="s">
        <v>278</v>
      </c>
    </row>
    <row r="64" spans="1:6">
      <c r="A64" s="50"/>
      <c r="B64" s="47" t="s">
        <v>15</v>
      </c>
      <c r="C64" s="47"/>
      <c r="D64" s="47"/>
      <c r="E64" s="239">
        <f>SUM(E6:E63)</f>
        <v>96590875.519999996</v>
      </c>
      <c r="F64" s="172"/>
    </row>
    <row r="65" spans="1:6" ht="92.25" customHeight="1">
      <c r="A65" s="2143" t="s">
        <v>19194</v>
      </c>
      <c r="B65" s="2143"/>
      <c r="C65" s="2143"/>
      <c r="D65" s="2143" t="s">
        <v>5819</v>
      </c>
      <c r="E65" s="2143"/>
      <c r="F65" s="2143"/>
    </row>
    <row r="73" spans="1:6" ht="47.25">
      <c r="A73" s="97">
        <v>12</v>
      </c>
      <c r="B73" s="143" t="s">
        <v>18779</v>
      </c>
      <c r="C73" s="143" t="s">
        <v>18780</v>
      </c>
      <c r="D73" s="143" t="s">
        <v>18781</v>
      </c>
      <c r="E73" s="222">
        <v>3000000</v>
      </c>
      <c r="F73" s="214" t="s">
        <v>4</v>
      </c>
    </row>
    <row r="74" spans="1:6" ht="47.25">
      <c r="A74" s="50">
        <v>16</v>
      </c>
      <c r="B74" s="51" t="s">
        <v>18789</v>
      </c>
      <c r="C74" s="51" t="s">
        <v>18790</v>
      </c>
      <c r="D74" s="51" t="s">
        <v>18781</v>
      </c>
      <c r="E74" s="222">
        <v>3000000</v>
      </c>
      <c r="F74" s="160" t="s">
        <v>4</v>
      </c>
    </row>
    <row r="75" spans="1:6" ht="47.25">
      <c r="A75" s="50">
        <v>22</v>
      </c>
      <c r="B75" s="51" t="s">
        <v>18802</v>
      </c>
      <c r="C75" s="51" t="s">
        <v>18803</v>
      </c>
      <c r="D75" s="51" t="s">
        <v>18781</v>
      </c>
      <c r="E75" s="222">
        <v>3000000</v>
      </c>
      <c r="F75" s="160" t="s">
        <v>4</v>
      </c>
    </row>
    <row r="76" spans="1:6" ht="47.25">
      <c r="A76" s="50">
        <v>27</v>
      </c>
      <c r="B76" s="51" t="s">
        <v>18812</v>
      </c>
      <c r="C76" s="51" t="s">
        <v>18813</v>
      </c>
      <c r="D76" s="51" t="s">
        <v>18814</v>
      </c>
      <c r="E76" s="222">
        <v>3000000</v>
      </c>
      <c r="F76" s="160" t="s">
        <v>4</v>
      </c>
    </row>
    <row r="77" spans="1:6" ht="63">
      <c r="A77" s="50">
        <v>26</v>
      </c>
      <c r="B77" s="51" t="s">
        <v>18810</v>
      </c>
      <c r="C77" s="51" t="s">
        <v>18811</v>
      </c>
      <c r="D77" s="51" t="s">
        <v>18786</v>
      </c>
      <c r="E77" s="222">
        <v>150000</v>
      </c>
      <c r="F77" s="160" t="s">
        <v>4</v>
      </c>
    </row>
    <row r="78" spans="1:6" ht="63">
      <c r="A78" s="50">
        <v>14</v>
      </c>
      <c r="B78" s="51" t="s">
        <v>18784</v>
      </c>
      <c r="C78" s="51" t="s">
        <v>18785</v>
      </c>
      <c r="D78" s="51" t="s">
        <v>18786</v>
      </c>
      <c r="E78" s="222">
        <v>150000</v>
      </c>
      <c r="F78" s="160" t="s">
        <v>4</v>
      </c>
    </row>
    <row r="79" spans="1:6" ht="63">
      <c r="A79" s="50">
        <v>29</v>
      </c>
      <c r="B79" s="51" t="s">
        <v>15569</v>
      </c>
      <c r="C79" s="51" t="s">
        <v>18818</v>
      </c>
      <c r="D79" s="51" t="s">
        <v>18786</v>
      </c>
      <c r="E79" s="222">
        <v>150000</v>
      </c>
      <c r="F79" s="160" t="s">
        <v>4</v>
      </c>
    </row>
    <row r="80" spans="1:6">
      <c r="E80" s="814">
        <f>SUM(E73:E79)</f>
        <v>12450000</v>
      </c>
    </row>
    <row r="82" spans="5:5">
      <c r="E82" s="814">
        <f>E80+E64</f>
        <v>109040875.52</v>
      </c>
    </row>
  </sheetData>
  <mergeCells count="15">
    <mergeCell ref="B60:C60"/>
    <mergeCell ref="A65:C65"/>
    <mergeCell ref="D65:F65"/>
    <mergeCell ref="B17:C17"/>
    <mergeCell ref="B20:C20"/>
    <mergeCell ref="B35:D35"/>
    <mergeCell ref="B52:C52"/>
    <mergeCell ref="B54:C54"/>
    <mergeCell ref="B58:C58"/>
    <mergeCell ref="B15:C15"/>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56.xml><?xml version="1.0" encoding="utf-8"?>
<worksheet xmlns="http://schemas.openxmlformats.org/spreadsheetml/2006/main" xmlns:r="http://schemas.openxmlformats.org/officeDocument/2006/relationships">
  <sheetPr>
    <tabColor theme="5" tint="-0.499984740745262"/>
  </sheetPr>
  <dimension ref="A1:IV71"/>
  <sheetViews>
    <sheetView topLeftCell="A37" workbookViewId="0">
      <selection activeCell="C9" sqref="C9"/>
    </sheetView>
  </sheetViews>
  <sheetFormatPr defaultColWidth="22.140625" defaultRowHeight="15.75"/>
  <cols>
    <col min="1" max="1" width="6.7109375" style="1026" customWidth="1"/>
    <col min="2" max="2" width="13.7109375" style="1027" customWidth="1"/>
    <col min="3" max="3" width="41.85546875" style="1022" customWidth="1"/>
    <col min="4" max="4" width="30" style="1028" customWidth="1"/>
    <col min="5" max="5" width="20.5703125" style="1071" customWidth="1"/>
    <col min="6" max="6" width="9.42578125" style="1022" customWidth="1"/>
    <col min="7" max="8" width="9.140625" style="1022" customWidth="1"/>
    <col min="9" max="9" width="15.7109375" style="1022" bestFit="1" customWidth="1"/>
    <col min="10" max="10" width="12.7109375" style="1022" bestFit="1" customWidth="1"/>
    <col min="11" max="255" width="9.140625" style="1022" customWidth="1"/>
    <col min="256" max="16384" width="22.140625" style="1022"/>
  </cols>
  <sheetData>
    <row r="1" spans="1:256">
      <c r="A1" s="2164" t="s">
        <v>133</v>
      </c>
      <c r="B1" s="2164"/>
      <c r="C1" s="2164"/>
      <c r="D1" s="2164"/>
      <c r="E1" s="2164"/>
      <c r="F1" s="216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c r="CK1" s="994"/>
      <c r="CL1" s="994"/>
      <c r="CM1" s="994"/>
      <c r="CN1" s="994"/>
      <c r="CO1" s="994"/>
      <c r="CP1" s="994"/>
      <c r="CQ1" s="994"/>
      <c r="CR1" s="994"/>
      <c r="CS1" s="994"/>
      <c r="CT1" s="994"/>
      <c r="CU1" s="994"/>
      <c r="CV1" s="994"/>
      <c r="CW1" s="994"/>
      <c r="CX1" s="994"/>
      <c r="CY1" s="994"/>
      <c r="CZ1" s="994"/>
      <c r="DA1" s="994"/>
      <c r="DB1" s="994"/>
      <c r="DC1" s="994"/>
      <c r="DD1" s="994"/>
      <c r="DE1" s="994"/>
      <c r="DF1" s="994"/>
      <c r="DG1" s="994"/>
      <c r="DH1" s="994"/>
      <c r="DI1" s="994"/>
      <c r="DJ1" s="994"/>
      <c r="DK1" s="994"/>
      <c r="DL1" s="994"/>
      <c r="DM1" s="994"/>
      <c r="DN1" s="994"/>
      <c r="DO1" s="994"/>
      <c r="DP1" s="994"/>
      <c r="DQ1" s="994"/>
      <c r="DR1" s="994"/>
      <c r="DS1" s="994"/>
      <c r="DT1" s="994"/>
      <c r="DU1" s="994"/>
      <c r="DV1" s="994"/>
      <c r="DW1" s="994"/>
      <c r="DX1" s="994"/>
      <c r="DY1" s="994"/>
      <c r="DZ1" s="994"/>
      <c r="EA1" s="994"/>
      <c r="EB1" s="994"/>
      <c r="EC1" s="994"/>
      <c r="ED1" s="994"/>
      <c r="EE1" s="994"/>
      <c r="EF1" s="994"/>
      <c r="EG1" s="994"/>
      <c r="EH1" s="994"/>
      <c r="EI1" s="994"/>
      <c r="EJ1" s="994"/>
      <c r="EK1" s="994"/>
      <c r="EL1" s="994"/>
      <c r="EM1" s="994"/>
      <c r="EN1" s="994"/>
      <c r="EO1" s="994"/>
      <c r="EP1" s="994"/>
      <c r="EQ1" s="994"/>
      <c r="ER1" s="994"/>
      <c r="ES1" s="994"/>
      <c r="ET1" s="994"/>
      <c r="EU1" s="994"/>
      <c r="EV1" s="994"/>
      <c r="EW1" s="994"/>
      <c r="EX1" s="994"/>
      <c r="EY1" s="994"/>
      <c r="EZ1" s="994"/>
      <c r="FA1" s="994"/>
      <c r="FB1" s="994"/>
      <c r="FC1" s="994"/>
      <c r="FD1" s="994"/>
      <c r="FE1" s="994"/>
      <c r="FF1" s="994"/>
      <c r="FG1" s="994"/>
      <c r="FH1" s="994"/>
      <c r="FI1" s="994"/>
      <c r="FJ1" s="994"/>
      <c r="FK1" s="994"/>
      <c r="FL1" s="994"/>
      <c r="FM1" s="994"/>
      <c r="FN1" s="994"/>
      <c r="FO1" s="994"/>
      <c r="FP1" s="994"/>
      <c r="FQ1" s="994"/>
      <c r="FR1" s="994"/>
      <c r="FS1" s="994"/>
      <c r="FT1" s="994"/>
      <c r="FU1" s="994"/>
      <c r="FV1" s="994"/>
      <c r="FW1" s="994"/>
      <c r="FX1" s="994"/>
      <c r="FY1" s="994"/>
      <c r="FZ1" s="994"/>
      <c r="GA1" s="994"/>
      <c r="GB1" s="994"/>
      <c r="GC1" s="994"/>
      <c r="GD1" s="994"/>
      <c r="GE1" s="994"/>
      <c r="GF1" s="994"/>
      <c r="GG1" s="994"/>
      <c r="GH1" s="994"/>
      <c r="GI1" s="994"/>
      <c r="GJ1" s="994"/>
      <c r="GK1" s="994"/>
      <c r="GL1" s="994"/>
      <c r="GM1" s="994"/>
      <c r="GN1" s="994"/>
      <c r="GO1" s="994"/>
      <c r="GP1" s="994"/>
      <c r="GQ1" s="994"/>
      <c r="GR1" s="994"/>
      <c r="GS1" s="994"/>
      <c r="GT1" s="994"/>
      <c r="GU1" s="994"/>
      <c r="GV1" s="994"/>
      <c r="GW1" s="994"/>
      <c r="GX1" s="994"/>
      <c r="GY1" s="994"/>
      <c r="GZ1" s="994"/>
      <c r="HA1" s="994"/>
      <c r="HB1" s="994"/>
      <c r="HC1" s="994"/>
      <c r="HD1" s="994"/>
      <c r="HE1" s="994"/>
      <c r="HF1" s="994"/>
      <c r="HG1" s="994"/>
      <c r="HH1" s="994"/>
      <c r="HI1" s="994"/>
      <c r="HJ1" s="994"/>
      <c r="HK1" s="994"/>
      <c r="HL1" s="994"/>
      <c r="HM1" s="994"/>
      <c r="HN1" s="994"/>
      <c r="HO1" s="994"/>
      <c r="HP1" s="994"/>
      <c r="HQ1" s="994"/>
      <c r="HR1" s="994"/>
      <c r="HS1" s="994"/>
      <c r="HT1" s="994"/>
      <c r="HU1" s="994"/>
      <c r="HV1" s="994"/>
      <c r="HW1" s="994"/>
      <c r="HX1" s="994"/>
      <c r="HY1" s="994"/>
      <c r="HZ1" s="994"/>
      <c r="IA1" s="994"/>
      <c r="IB1" s="994"/>
      <c r="IC1" s="994"/>
      <c r="ID1" s="994"/>
      <c r="IE1" s="994"/>
      <c r="IF1" s="994"/>
      <c r="IG1" s="994"/>
      <c r="IH1" s="994"/>
      <c r="II1" s="994"/>
      <c r="IJ1" s="994"/>
      <c r="IK1" s="994"/>
      <c r="IL1" s="994"/>
      <c r="IM1" s="994"/>
      <c r="IN1" s="994"/>
      <c r="IO1" s="994"/>
      <c r="IP1" s="994"/>
      <c r="IQ1" s="994"/>
      <c r="IR1" s="994"/>
      <c r="IS1" s="994"/>
      <c r="IT1" s="994"/>
      <c r="IU1" s="994"/>
      <c r="IV1" s="994"/>
    </row>
    <row r="2" spans="1:256">
      <c r="A2" s="2164" t="s">
        <v>19622</v>
      </c>
      <c r="B2" s="2164"/>
      <c r="C2" s="2164"/>
      <c r="D2" s="2164"/>
      <c r="E2" s="2164"/>
      <c r="F2" s="216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c r="CD2" s="994"/>
      <c r="CE2" s="994"/>
      <c r="CF2" s="994"/>
      <c r="CG2" s="994"/>
      <c r="CH2" s="994"/>
      <c r="CI2" s="994"/>
      <c r="CJ2" s="994"/>
      <c r="CK2" s="994"/>
      <c r="CL2" s="994"/>
      <c r="CM2" s="994"/>
      <c r="CN2" s="994"/>
      <c r="CO2" s="994"/>
      <c r="CP2" s="994"/>
      <c r="CQ2" s="994"/>
      <c r="CR2" s="994"/>
      <c r="CS2" s="994"/>
      <c r="CT2" s="994"/>
      <c r="CU2" s="994"/>
      <c r="CV2" s="994"/>
      <c r="CW2" s="994"/>
      <c r="CX2" s="994"/>
      <c r="CY2" s="994"/>
      <c r="CZ2" s="994"/>
      <c r="DA2" s="994"/>
      <c r="DB2" s="994"/>
      <c r="DC2" s="994"/>
      <c r="DD2" s="994"/>
      <c r="DE2" s="994"/>
      <c r="DF2" s="994"/>
      <c r="DG2" s="994"/>
      <c r="DH2" s="994"/>
      <c r="DI2" s="994"/>
      <c r="DJ2" s="994"/>
      <c r="DK2" s="994"/>
      <c r="DL2" s="994"/>
      <c r="DM2" s="994"/>
      <c r="DN2" s="994"/>
      <c r="DO2" s="994"/>
      <c r="DP2" s="994"/>
      <c r="DQ2" s="994"/>
      <c r="DR2" s="994"/>
      <c r="DS2" s="994"/>
      <c r="DT2" s="994"/>
      <c r="DU2" s="994"/>
      <c r="DV2" s="994"/>
      <c r="DW2" s="994"/>
      <c r="DX2" s="994"/>
      <c r="DY2" s="994"/>
      <c r="DZ2" s="994"/>
      <c r="EA2" s="994"/>
      <c r="EB2" s="994"/>
      <c r="EC2" s="994"/>
      <c r="ED2" s="994"/>
      <c r="EE2" s="994"/>
      <c r="EF2" s="994"/>
      <c r="EG2" s="994"/>
      <c r="EH2" s="994"/>
      <c r="EI2" s="994"/>
      <c r="EJ2" s="994"/>
      <c r="EK2" s="994"/>
      <c r="EL2" s="994"/>
      <c r="EM2" s="994"/>
      <c r="EN2" s="994"/>
      <c r="EO2" s="994"/>
      <c r="EP2" s="994"/>
      <c r="EQ2" s="994"/>
      <c r="ER2" s="994"/>
      <c r="ES2" s="994"/>
      <c r="ET2" s="994"/>
      <c r="EU2" s="994"/>
      <c r="EV2" s="994"/>
      <c r="EW2" s="994"/>
      <c r="EX2" s="994"/>
      <c r="EY2" s="994"/>
      <c r="EZ2" s="994"/>
      <c r="FA2" s="994"/>
      <c r="FB2" s="994"/>
      <c r="FC2" s="994"/>
      <c r="FD2" s="994"/>
      <c r="FE2" s="994"/>
      <c r="FF2" s="994"/>
      <c r="FG2" s="994"/>
      <c r="FH2" s="994"/>
      <c r="FI2" s="994"/>
      <c r="FJ2" s="994"/>
      <c r="FK2" s="994"/>
      <c r="FL2" s="994"/>
      <c r="FM2" s="994"/>
      <c r="FN2" s="994"/>
      <c r="FO2" s="994"/>
      <c r="FP2" s="994"/>
      <c r="FQ2" s="994"/>
      <c r="FR2" s="994"/>
      <c r="FS2" s="994"/>
      <c r="FT2" s="994"/>
      <c r="FU2" s="994"/>
      <c r="FV2" s="994"/>
      <c r="FW2" s="994"/>
      <c r="FX2" s="994"/>
      <c r="FY2" s="994"/>
      <c r="FZ2" s="994"/>
      <c r="GA2" s="994"/>
      <c r="GB2" s="994"/>
      <c r="GC2" s="994"/>
      <c r="GD2" s="994"/>
      <c r="GE2" s="994"/>
      <c r="GF2" s="994"/>
      <c r="GG2" s="994"/>
      <c r="GH2" s="994"/>
      <c r="GI2" s="994"/>
      <c r="GJ2" s="994"/>
      <c r="GK2" s="994"/>
      <c r="GL2" s="994"/>
      <c r="GM2" s="994"/>
      <c r="GN2" s="994"/>
      <c r="GO2" s="994"/>
      <c r="GP2" s="994"/>
      <c r="GQ2" s="994"/>
      <c r="GR2" s="994"/>
      <c r="GS2" s="994"/>
      <c r="GT2" s="994"/>
      <c r="GU2" s="994"/>
      <c r="GV2" s="994"/>
      <c r="GW2" s="994"/>
      <c r="GX2" s="994"/>
      <c r="GY2" s="994"/>
      <c r="GZ2" s="994"/>
      <c r="HA2" s="994"/>
      <c r="HB2" s="994"/>
      <c r="HC2" s="994"/>
      <c r="HD2" s="994"/>
      <c r="HE2" s="994"/>
      <c r="HF2" s="994"/>
      <c r="HG2" s="994"/>
      <c r="HH2" s="994"/>
      <c r="HI2" s="994"/>
      <c r="HJ2" s="994"/>
      <c r="HK2" s="994"/>
      <c r="HL2" s="994"/>
      <c r="HM2" s="994"/>
      <c r="HN2" s="994"/>
      <c r="HO2" s="994"/>
      <c r="HP2" s="994"/>
      <c r="HQ2" s="994"/>
      <c r="HR2" s="994"/>
      <c r="HS2" s="994"/>
      <c r="HT2" s="994"/>
      <c r="HU2" s="994"/>
      <c r="HV2" s="994"/>
      <c r="HW2" s="994"/>
      <c r="HX2" s="994"/>
      <c r="HY2" s="994"/>
      <c r="HZ2" s="994"/>
      <c r="IA2" s="994"/>
      <c r="IB2" s="994"/>
      <c r="IC2" s="994"/>
      <c r="ID2" s="994"/>
      <c r="IE2" s="994"/>
      <c r="IF2" s="994"/>
      <c r="IG2" s="994"/>
      <c r="IH2" s="994"/>
      <c r="II2" s="994"/>
      <c r="IJ2" s="994"/>
      <c r="IK2" s="994"/>
      <c r="IL2" s="994"/>
      <c r="IM2" s="994"/>
      <c r="IN2" s="994"/>
      <c r="IO2" s="994"/>
      <c r="IP2" s="994"/>
      <c r="IQ2" s="994"/>
      <c r="IR2" s="994"/>
      <c r="IS2" s="994"/>
      <c r="IT2" s="994"/>
      <c r="IU2" s="994"/>
      <c r="IV2" s="994"/>
    </row>
    <row r="3" spans="1:256">
      <c r="A3" s="2164" t="s">
        <v>6436</v>
      </c>
      <c r="B3" s="2164"/>
      <c r="C3" s="2164"/>
      <c r="D3" s="2164"/>
      <c r="E3" s="2164"/>
      <c r="F3" s="216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c r="IU3" s="994"/>
      <c r="IV3" s="994"/>
    </row>
    <row r="4" spans="1:256" ht="31.5">
      <c r="A4" s="341" t="s">
        <v>134</v>
      </c>
      <c r="B4" s="472" t="s">
        <v>676</v>
      </c>
      <c r="C4" s="472" t="s">
        <v>463</v>
      </c>
      <c r="D4" s="472" t="s">
        <v>788</v>
      </c>
      <c r="E4" s="360" t="s">
        <v>7774</v>
      </c>
      <c r="F4" s="472" t="s">
        <v>677</v>
      </c>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P4" s="994"/>
      <c r="BQ4" s="994"/>
      <c r="BR4" s="994"/>
      <c r="BS4" s="994"/>
      <c r="BT4" s="994"/>
      <c r="BU4" s="994"/>
      <c r="BV4" s="994"/>
      <c r="BW4" s="994"/>
      <c r="BX4" s="994"/>
      <c r="BY4" s="994"/>
      <c r="BZ4" s="994"/>
      <c r="CA4" s="994"/>
      <c r="CB4" s="994"/>
      <c r="CC4" s="994"/>
      <c r="CD4" s="994"/>
      <c r="CE4" s="994"/>
      <c r="CF4" s="994"/>
      <c r="CG4" s="994"/>
      <c r="CH4" s="994"/>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4"/>
      <c r="DM4" s="994"/>
      <c r="DN4" s="994"/>
      <c r="DO4" s="994"/>
      <c r="DP4" s="994"/>
      <c r="DQ4" s="994"/>
      <c r="DR4" s="994"/>
      <c r="DS4" s="994"/>
      <c r="DT4" s="994"/>
      <c r="DU4" s="994"/>
      <c r="DV4" s="994"/>
      <c r="DW4" s="994"/>
      <c r="DX4" s="994"/>
      <c r="DY4" s="994"/>
      <c r="DZ4" s="994"/>
      <c r="EA4" s="994"/>
      <c r="EB4" s="994"/>
      <c r="EC4" s="994"/>
      <c r="ED4" s="994"/>
      <c r="EE4" s="994"/>
      <c r="EF4" s="994"/>
      <c r="EG4" s="994"/>
      <c r="EH4" s="994"/>
      <c r="EI4" s="994"/>
      <c r="EJ4" s="994"/>
      <c r="EK4" s="994"/>
      <c r="EL4" s="994"/>
      <c r="EM4" s="994"/>
      <c r="EN4" s="994"/>
      <c r="EO4" s="994"/>
      <c r="EP4" s="994"/>
      <c r="EQ4" s="994"/>
      <c r="ER4" s="994"/>
      <c r="ES4" s="994"/>
      <c r="ET4" s="994"/>
      <c r="EU4" s="994"/>
      <c r="EV4" s="994"/>
      <c r="EW4" s="994"/>
      <c r="EX4" s="994"/>
      <c r="EY4" s="994"/>
      <c r="EZ4" s="994"/>
      <c r="FA4" s="994"/>
      <c r="FB4" s="994"/>
      <c r="FC4" s="994"/>
      <c r="FD4" s="994"/>
      <c r="FE4" s="994"/>
      <c r="FF4" s="994"/>
      <c r="FG4" s="994"/>
      <c r="FH4" s="994"/>
      <c r="FI4" s="994"/>
      <c r="FJ4" s="994"/>
      <c r="FK4" s="994"/>
      <c r="FL4" s="994"/>
      <c r="FM4" s="994"/>
      <c r="FN4" s="994"/>
      <c r="FO4" s="994"/>
      <c r="FP4" s="994"/>
      <c r="FQ4" s="994"/>
      <c r="FR4" s="994"/>
      <c r="FS4" s="994"/>
      <c r="FT4" s="994"/>
      <c r="FU4" s="994"/>
      <c r="FV4" s="994"/>
      <c r="FW4" s="994"/>
      <c r="FX4" s="994"/>
      <c r="FY4" s="994"/>
      <c r="FZ4" s="994"/>
      <c r="GA4" s="994"/>
      <c r="GB4" s="994"/>
      <c r="GC4" s="994"/>
      <c r="GD4" s="994"/>
      <c r="GE4" s="994"/>
      <c r="GF4" s="994"/>
      <c r="GG4" s="994"/>
      <c r="GH4" s="994"/>
      <c r="GI4" s="994"/>
      <c r="GJ4" s="994"/>
      <c r="GK4" s="994"/>
      <c r="GL4" s="994"/>
      <c r="GM4" s="994"/>
      <c r="GN4" s="994"/>
      <c r="GO4" s="994"/>
      <c r="GP4" s="994"/>
      <c r="GQ4" s="994"/>
      <c r="GR4" s="994"/>
      <c r="GS4" s="994"/>
      <c r="GT4" s="994"/>
      <c r="GU4" s="994"/>
      <c r="GV4" s="994"/>
      <c r="GW4" s="994"/>
      <c r="GX4" s="994"/>
      <c r="GY4" s="994"/>
      <c r="GZ4" s="994"/>
      <c r="HA4" s="994"/>
      <c r="HB4" s="994"/>
      <c r="HC4" s="994"/>
      <c r="HD4" s="994"/>
      <c r="HE4" s="994"/>
      <c r="HF4" s="994"/>
      <c r="HG4" s="994"/>
      <c r="HH4" s="994"/>
      <c r="HI4" s="994"/>
      <c r="HJ4" s="994"/>
      <c r="HK4" s="994"/>
      <c r="HL4" s="994"/>
      <c r="HM4" s="994"/>
      <c r="HN4" s="994"/>
      <c r="HO4" s="994"/>
      <c r="HP4" s="994"/>
      <c r="HQ4" s="994"/>
      <c r="HR4" s="994"/>
      <c r="HS4" s="994"/>
      <c r="HT4" s="994"/>
      <c r="HU4" s="994"/>
      <c r="HV4" s="994"/>
      <c r="HW4" s="994"/>
      <c r="HX4" s="994"/>
      <c r="HY4" s="994"/>
      <c r="HZ4" s="994"/>
      <c r="IA4" s="994"/>
      <c r="IB4" s="994"/>
      <c r="IC4" s="994"/>
      <c r="ID4" s="994"/>
      <c r="IE4" s="994"/>
      <c r="IF4" s="994"/>
      <c r="IG4" s="994"/>
      <c r="IH4" s="994"/>
      <c r="II4" s="994"/>
      <c r="IJ4" s="994"/>
      <c r="IK4" s="994"/>
      <c r="IL4" s="994"/>
      <c r="IM4" s="994"/>
      <c r="IN4" s="994"/>
      <c r="IO4" s="994"/>
      <c r="IP4" s="994"/>
      <c r="IQ4" s="994"/>
      <c r="IR4" s="994"/>
      <c r="IS4" s="994"/>
      <c r="IT4" s="994"/>
      <c r="IU4" s="994"/>
      <c r="IV4" s="994"/>
    </row>
    <row r="5" spans="1:256">
      <c r="A5" s="63"/>
      <c r="B5" s="2171" t="s">
        <v>139</v>
      </c>
      <c r="C5" s="2171"/>
      <c r="D5" s="2171"/>
      <c r="E5" s="390"/>
      <c r="F5" s="8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4"/>
      <c r="BB5" s="994"/>
      <c r="BC5" s="994"/>
      <c r="BD5" s="994"/>
      <c r="BE5" s="994"/>
      <c r="BF5" s="994"/>
      <c r="BG5" s="994"/>
      <c r="BH5" s="994"/>
      <c r="BI5" s="994"/>
      <c r="BJ5" s="994"/>
      <c r="BK5" s="994"/>
      <c r="BL5" s="994"/>
      <c r="BM5" s="994"/>
      <c r="BN5" s="994"/>
      <c r="BO5" s="994"/>
      <c r="BP5" s="994"/>
      <c r="BQ5" s="994"/>
      <c r="BR5" s="994"/>
      <c r="BS5" s="994"/>
      <c r="BT5" s="994"/>
      <c r="BU5" s="994"/>
      <c r="BV5" s="994"/>
      <c r="BW5" s="994"/>
      <c r="BX5" s="994"/>
      <c r="BY5" s="994"/>
      <c r="BZ5" s="994"/>
      <c r="CA5" s="994"/>
      <c r="CB5" s="994"/>
      <c r="CC5" s="994"/>
      <c r="CD5" s="994"/>
      <c r="CE5" s="994"/>
      <c r="CF5" s="994"/>
      <c r="CG5" s="994"/>
      <c r="CH5" s="994"/>
      <c r="CI5" s="994"/>
      <c r="CJ5" s="994"/>
      <c r="CK5" s="994"/>
      <c r="CL5" s="994"/>
      <c r="CM5" s="994"/>
      <c r="CN5" s="994"/>
      <c r="CO5" s="994"/>
      <c r="CP5" s="994"/>
      <c r="CQ5" s="994"/>
      <c r="CR5" s="994"/>
      <c r="CS5" s="994"/>
      <c r="CT5" s="994"/>
      <c r="CU5" s="994"/>
      <c r="CV5" s="994"/>
      <c r="CW5" s="994"/>
      <c r="CX5" s="994"/>
      <c r="CY5" s="994"/>
      <c r="CZ5" s="994"/>
      <c r="DA5" s="994"/>
      <c r="DB5" s="994"/>
      <c r="DC5" s="994"/>
      <c r="DD5" s="994"/>
      <c r="DE5" s="994"/>
      <c r="DF5" s="994"/>
      <c r="DG5" s="994"/>
      <c r="DH5" s="994"/>
      <c r="DI5" s="994"/>
      <c r="DJ5" s="994"/>
      <c r="DK5" s="994"/>
      <c r="DL5" s="994"/>
      <c r="DM5" s="994"/>
      <c r="DN5" s="994"/>
      <c r="DO5" s="994"/>
      <c r="DP5" s="994"/>
      <c r="DQ5" s="994"/>
      <c r="DR5" s="994"/>
      <c r="DS5" s="994"/>
      <c r="DT5" s="994"/>
      <c r="DU5" s="994"/>
      <c r="DV5" s="994"/>
      <c r="DW5" s="994"/>
      <c r="DX5" s="994"/>
      <c r="DY5" s="994"/>
      <c r="DZ5" s="994"/>
      <c r="EA5" s="994"/>
      <c r="EB5" s="994"/>
      <c r="EC5" s="994"/>
      <c r="ED5" s="994"/>
      <c r="EE5" s="994"/>
      <c r="EF5" s="994"/>
      <c r="EG5" s="994"/>
      <c r="EH5" s="994"/>
      <c r="EI5" s="994"/>
      <c r="EJ5" s="994"/>
      <c r="EK5" s="994"/>
      <c r="EL5" s="994"/>
      <c r="EM5" s="994"/>
      <c r="EN5" s="994"/>
      <c r="EO5" s="994"/>
      <c r="EP5" s="994"/>
      <c r="EQ5" s="994"/>
      <c r="ER5" s="994"/>
      <c r="ES5" s="994"/>
      <c r="ET5" s="994"/>
      <c r="EU5" s="994"/>
      <c r="EV5" s="994"/>
      <c r="EW5" s="994"/>
      <c r="EX5" s="994"/>
      <c r="EY5" s="994"/>
      <c r="EZ5" s="994"/>
      <c r="FA5" s="994"/>
      <c r="FB5" s="994"/>
      <c r="FC5" s="994"/>
      <c r="FD5" s="994"/>
      <c r="FE5" s="994"/>
      <c r="FF5" s="994"/>
      <c r="FG5" s="994"/>
      <c r="FH5" s="994"/>
      <c r="FI5" s="994"/>
      <c r="FJ5" s="994"/>
      <c r="FK5" s="994"/>
      <c r="FL5" s="994"/>
      <c r="FM5" s="994"/>
      <c r="FN5" s="994"/>
      <c r="FO5" s="994"/>
      <c r="FP5" s="994"/>
      <c r="FQ5" s="994"/>
      <c r="FR5" s="994"/>
      <c r="FS5" s="994"/>
      <c r="FT5" s="994"/>
      <c r="FU5" s="994"/>
      <c r="FV5" s="994"/>
      <c r="FW5" s="994"/>
      <c r="FX5" s="994"/>
      <c r="FY5" s="994"/>
      <c r="FZ5" s="994"/>
      <c r="GA5" s="994"/>
      <c r="GB5" s="994"/>
      <c r="GC5" s="994"/>
      <c r="GD5" s="994"/>
      <c r="GE5" s="994"/>
      <c r="GF5" s="994"/>
      <c r="GG5" s="994"/>
      <c r="GH5" s="994"/>
      <c r="GI5" s="994"/>
      <c r="GJ5" s="994"/>
      <c r="GK5" s="994"/>
      <c r="GL5" s="994"/>
      <c r="GM5" s="994"/>
      <c r="GN5" s="994"/>
      <c r="GO5" s="994"/>
      <c r="GP5" s="994"/>
      <c r="GQ5" s="994"/>
      <c r="GR5" s="994"/>
      <c r="GS5" s="994"/>
      <c r="GT5" s="994"/>
      <c r="GU5" s="994"/>
      <c r="GV5" s="994"/>
      <c r="GW5" s="994"/>
      <c r="GX5" s="994"/>
      <c r="GY5" s="994"/>
      <c r="GZ5" s="994"/>
      <c r="HA5" s="994"/>
      <c r="HB5" s="994"/>
      <c r="HC5" s="994"/>
      <c r="HD5" s="994"/>
      <c r="HE5" s="994"/>
      <c r="HF5" s="994"/>
      <c r="HG5" s="994"/>
      <c r="HH5" s="994"/>
      <c r="HI5" s="994"/>
      <c r="HJ5" s="994"/>
      <c r="HK5" s="994"/>
      <c r="HL5" s="994"/>
      <c r="HM5" s="994"/>
      <c r="HN5" s="994"/>
      <c r="HO5" s="994"/>
      <c r="HP5" s="994"/>
      <c r="HQ5" s="994"/>
      <c r="HR5" s="994"/>
      <c r="HS5" s="994"/>
      <c r="HT5" s="994"/>
      <c r="HU5" s="994"/>
      <c r="HV5" s="994"/>
      <c r="HW5" s="994"/>
      <c r="HX5" s="994"/>
      <c r="HY5" s="994"/>
      <c r="HZ5" s="994"/>
      <c r="IA5" s="994"/>
      <c r="IB5" s="994"/>
      <c r="IC5" s="994"/>
      <c r="ID5" s="994"/>
      <c r="IE5" s="994"/>
      <c r="IF5" s="994"/>
      <c r="IG5" s="994"/>
      <c r="IH5" s="994"/>
      <c r="II5" s="994"/>
      <c r="IJ5" s="994"/>
      <c r="IK5" s="994"/>
      <c r="IL5" s="994"/>
      <c r="IM5" s="994"/>
      <c r="IN5" s="994"/>
      <c r="IO5" s="994"/>
      <c r="IP5" s="994"/>
      <c r="IQ5" s="994"/>
      <c r="IR5" s="994"/>
      <c r="IS5" s="994"/>
      <c r="IT5" s="994"/>
      <c r="IU5" s="994"/>
      <c r="IV5" s="994"/>
    </row>
    <row r="6" spans="1:256" ht="31.5">
      <c r="A6" s="63">
        <v>1</v>
      </c>
      <c r="B6" s="84" t="s">
        <v>464</v>
      </c>
      <c r="C6" s="84" t="s">
        <v>19623</v>
      </c>
      <c r="D6" s="84" t="s">
        <v>239</v>
      </c>
      <c r="E6" s="390">
        <v>2750000</v>
      </c>
      <c r="F6" s="84" t="s">
        <v>118</v>
      </c>
    </row>
    <row r="7" spans="1:256" ht="78.75">
      <c r="A7" s="63">
        <v>2</v>
      </c>
      <c r="B7" s="84" t="s">
        <v>5</v>
      </c>
      <c r="C7" s="84" t="s">
        <v>19624</v>
      </c>
      <c r="D7" s="84" t="s">
        <v>19625</v>
      </c>
      <c r="E7" s="390">
        <v>1587300.7</v>
      </c>
      <c r="F7" s="84" t="s">
        <v>118</v>
      </c>
    </row>
    <row r="8" spans="1:256" ht="31.5">
      <c r="A8" s="63">
        <v>3</v>
      </c>
      <c r="B8" s="84" t="s">
        <v>7</v>
      </c>
      <c r="C8" s="84" t="s">
        <v>19626</v>
      </c>
      <c r="D8" s="84" t="s">
        <v>9</v>
      </c>
      <c r="E8" s="390">
        <v>24000</v>
      </c>
      <c r="F8" s="84" t="s">
        <v>118</v>
      </c>
    </row>
    <row r="9" spans="1:256" ht="31.5">
      <c r="A9" s="63">
        <v>4</v>
      </c>
      <c r="B9" s="84" t="s">
        <v>10</v>
      </c>
      <c r="C9" s="84" t="s">
        <v>19627</v>
      </c>
      <c r="D9" s="84" t="s">
        <v>175</v>
      </c>
      <c r="E9" s="390">
        <v>48000</v>
      </c>
      <c r="F9" s="84" t="s">
        <v>118</v>
      </c>
    </row>
    <row r="10" spans="1:256" ht="47.25">
      <c r="A10" s="63">
        <v>5</v>
      </c>
      <c r="B10" s="84" t="s">
        <v>12</v>
      </c>
      <c r="C10" s="84" t="s">
        <v>19628</v>
      </c>
      <c r="D10" s="84" t="s">
        <v>14</v>
      </c>
      <c r="E10" s="390">
        <v>2133151.83</v>
      </c>
      <c r="F10" s="84" t="s">
        <v>118</v>
      </c>
    </row>
    <row r="11" spans="1:256">
      <c r="A11" s="63"/>
      <c r="B11" s="2171" t="s">
        <v>13041</v>
      </c>
      <c r="C11" s="2171"/>
      <c r="D11" s="2171"/>
      <c r="E11" s="390"/>
      <c r="F11" s="84"/>
      <c r="G11" s="994"/>
      <c r="H11" s="994"/>
      <c r="I11" s="99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94"/>
      <c r="AR11" s="994"/>
      <c r="AS11" s="994"/>
      <c r="AT11" s="994"/>
      <c r="AU11" s="994"/>
      <c r="AV11" s="994"/>
      <c r="AW11" s="994"/>
      <c r="AX11" s="994"/>
      <c r="AY11" s="994"/>
      <c r="AZ11" s="994"/>
      <c r="BA11" s="994"/>
      <c r="BB11" s="994"/>
      <c r="BC11" s="994"/>
      <c r="BD11" s="994"/>
      <c r="BE11" s="994"/>
      <c r="BF11" s="994"/>
      <c r="BG11" s="994"/>
      <c r="BH11" s="994"/>
      <c r="BI11" s="994"/>
      <c r="BJ11" s="994"/>
      <c r="BK11" s="994"/>
      <c r="BL11" s="994"/>
      <c r="BM11" s="994"/>
      <c r="BN11" s="994"/>
      <c r="BO11" s="994"/>
      <c r="BP11" s="994"/>
      <c r="BQ11" s="994"/>
      <c r="BR11" s="994"/>
      <c r="BS11" s="994"/>
      <c r="BT11" s="994"/>
      <c r="BU11" s="994"/>
      <c r="BV11" s="994"/>
      <c r="BW11" s="994"/>
      <c r="BX11" s="994"/>
      <c r="BY11" s="994"/>
      <c r="BZ11" s="994"/>
      <c r="CA11" s="994"/>
      <c r="CB11" s="994"/>
      <c r="CC11" s="994"/>
      <c r="CD11" s="994"/>
      <c r="CE11" s="994"/>
      <c r="CF11" s="994"/>
      <c r="CG11" s="994"/>
      <c r="CH11" s="994"/>
      <c r="CI11" s="994"/>
      <c r="CJ11" s="994"/>
      <c r="CK11" s="994"/>
      <c r="CL11" s="994"/>
      <c r="CM11" s="994"/>
      <c r="CN11" s="994"/>
      <c r="CO11" s="994"/>
      <c r="CP11" s="994"/>
      <c r="CQ11" s="994"/>
      <c r="CR11" s="994"/>
      <c r="CS11" s="994"/>
      <c r="CT11" s="994"/>
      <c r="CU11" s="994"/>
      <c r="CV11" s="994"/>
      <c r="CW11" s="994"/>
      <c r="CX11" s="994"/>
      <c r="CY11" s="994"/>
      <c r="CZ11" s="994"/>
      <c r="DA11" s="994"/>
      <c r="DB11" s="994"/>
      <c r="DC11" s="994"/>
      <c r="DD11" s="994"/>
      <c r="DE11" s="994"/>
      <c r="DF11" s="994"/>
      <c r="DG11" s="994"/>
      <c r="DH11" s="994"/>
      <c r="DI11" s="994"/>
      <c r="DJ11" s="994"/>
      <c r="DK11" s="994"/>
      <c r="DL11" s="994"/>
      <c r="DM11" s="994"/>
      <c r="DN11" s="994"/>
      <c r="DO11" s="994"/>
      <c r="DP11" s="994"/>
      <c r="DQ11" s="994"/>
      <c r="DR11" s="994"/>
      <c r="DS11" s="994"/>
      <c r="DT11" s="994"/>
      <c r="DU11" s="994"/>
      <c r="DV11" s="994"/>
      <c r="DW11" s="994"/>
      <c r="DX11" s="994"/>
      <c r="DY11" s="994"/>
      <c r="DZ11" s="994"/>
      <c r="EA11" s="994"/>
      <c r="EB11" s="994"/>
      <c r="EC11" s="994"/>
      <c r="ED11" s="994"/>
      <c r="EE11" s="994"/>
      <c r="EF11" s="994"/>
      <c r="EG11" s="994"/>
      <c r="EH11" s="994"/>
      <c r="EI11" s="994"/>
      <c r="EJ11" s="994"/>
      <c r="EK11" s="994"/>
      <c r="EL11" s="994"/>
      <c r="EM11" s="994"/>
      <c r="EN11" s="994"/>
      <c r="EO11" s="994"/>
      <c r="EP11" s="994"/>
      <c r="EQ11" s="994"/>
      <c r="ER11" s="994"/>
      <c r="ES11" s="994"/>
      <c r="ET11" s="994"/>
      <c r="EU11" s="994"/>
      <c r="EV11" s="994"/>
      <c r="EW11" s="994"/>
      <c r="EX11" s="994"/>
      <c r="EY11" s="994"/>
      <c r="EZ11" s="994"/>
      <c r="FA11" s="994"/>
      <c r="FB11" s="994"/>
      <c r="FC11" s="994"/>
      <c r="FD11" s="994"/>
      <c r="FE11" s="994"/>
      <c r="FF11" s="994"/>
      <c r="FG11" s="994"/>
      <c r="FH11" s="994"/>
      <c r="FI11" s="994"/>
      <c r="FJ11" s="994"/>
      <c r="FK11" s="994"/>
      <c r="FL11" s="994"/>
      <c r="FM11" s="994"/>
      <c r="FN11" s="994"/>
      <c r="FO11" s="994"/>
      <c r="FP11" s="994"/>
      <c r="FQ11" s="994"/>
      <c r="FR11" s="994"/>
      <c r="FS11" s="994"/>
      <c r="FT11" s="994"/>
      <c r="FU11" s="994"/>
      <c r="FV11" s="994"/>
      <c r="FW11" s="994"/>
      <c r="FX11" s="994"/>
      <c r="FY11" s="994"/>
      <c r="FZ11" s="994"/>
      <c r="GA11" s="994"/>
      <c r="GB11" s="994"/>
      <c r="GC11" s="994"/>
      <c r="GD11" s="994"/>
      <c r="GE11" s="994"/>
      <c r="GF11" s="994"/>
      <c r="GG11" s="994"/>
      <c r="GH11" s="994"/>
      <c r="GI11" s="994"/>
      <c r="GJ11" s="994"/>
      <c r="GK11" s="994"/>
      <c r="GL11" s="994"/>
      <c r="GM11" s="994"/>
      <c r="GN11" s="994"/>
      <c r="GO11" s="994"/>
      <c r="GP11" s="994"/>
      <c r="GQ11" s="994"/>
      <c r="GR11" s="994"/>
      <c r="GS11" s="994"/>
      <c r="GT11" s="994"/>
      <c r="GU11" s="994"/>
      <c r="GV11" s="994"/>
      <c r="GW11" s="994"/>
      <c r="GX11" s="994"/>
      <c r="GY11" s="994"/>
      <c r="GZ11" s="994"/>
      <c r="HA11" s="994"/>
      <c r="HB11" s="994"/>
      <c r="HC11" s="994"/>
      <c r="HD11" s="994"/>
      <c r="HE11" s="994"/>
      <c r="HF11" s="994"/>
      <c r="HG11" s="994"/>
      <c r="HH11" s="994"/>
      <c r="HI11" s="994"/>
      <c r="HJ11" s="994"/>
      <c r="HK11" s="994"/>
      <c r="HL11" s="994"/>
      <c r="HM11" s="994"/>
      <c r="HN11" s="994"/>
      <c r="HO11" s="994"/>
      <c r="HP11" s="994"/>
      <c r="HQ11" s="994"/>
      <c r="HR11" s="994"/>
      <c r="HS11" s="994"/>
      <c r="HT11" s="994"/>
      <c r="HU11" s="994"/>
      <c r="HV11" s="994"/>
      <c r="HW11" s="994"/>
      <c r="HX11" s="994"/>
      <c r="HY11" s="994"/>
      <c r="HZ11" s="994"/>
      <c r="IA11" s="994"/>
      <c r="IB11" s="994"/>
      <c r="IC11" s="994"/>
      <c r="ID11" s="994"/>
      <c r="IE11" s="994"/>
      <c r="IF11" s="994"/>
      <c r="IG11" s="994"/>
      <c r="IH11" s="994"/>
      <c r="II11" s="994"/>
      <c r="IJ11" s="994"/>
      <c r="IK11" s="994"/>
      <c r="IL11" s="994"/>
      <c r="IM11" s="994"/>
      <c r="IN11" s="994"/>
      <c r="IO11" s="994"/>
      <c r="IP11" s="994"/>
      <c r="IQ11" s="994"/>
      <c r="IR11" s="994"/>
      <c r="IS11" s="994"/>
      <c r="IT11" s="994"/>
      <c r="IU11" s="994"/>
      <c r="IV11" s="994"/>
    </row>
    <row r="12" spans="1:256" ht="63">
      <c r="A12" s="63">
        <v>6</v>
      </c>
      <c r="B12" s="84" t="s">
        <v>5</v>
      </c>
      <c r="C12" s="84" t="s">
        <v>19629</v>
      </c>
      <c r="D12" s="84" t="s">
        <v>242</v>
      </c>
      <c r="E12" s="390">
        <v>1100000</v>
      </c>
      <c r="F12" s="84" t="s">
        <v>118</v>
      </c>
    </row>
    <row r="13" spans="1:256" ht="47.25">
      <c r="A13" s="63">
        <v>7</v>
      </c>
      <c r="B13" s="84" t="s">
        <v>12</v>
      </c>
      <c r="C13" s="84" t="s">
        <v>19630</v>
      </c>
      <c r="D13" s="84" t="s">
        <v>19631</v>
      </c>
      <c r="E13" s="390">
        <v>1271226.27</v>
      </c>
      <c r="F13" s="84" t="s">
        <v>118</v>
      </c>
    </row>
    <row r="14" spans="1:256" ht="63">
      <c r="A14" s="63">
        <v>8</v>
      </c>
      <c r="B14" s="84" t="s">
        <v>360</v>
      </c>
      <c r="C14" s="84" t="s">
        <v>20370</v>
      </c>
      <c r="D14" s="84" t="s">
        <v>6647</v>
      </c>
      <c r="E14" s="390">
        <v>900000</v>
      </c>
      <c r="F14" s="84" t="s">
        <v>118</v>
      </c>
    </row>
    <row r="15" spans="1:256">
      <c r="A15" s="63"/>
      <c r="B15" s="2171" t="s">
        <v>145</v>
      </c>
      <c r="C15" s="2171"/>
      <c r="D15" s="2171"/>
      <c r="E15" s="390"/>
      <c r="F15" s="8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c r="CQ15" s="994"/>
      <c r="CR15" s="994"/>
      <c r="CS15" s="994"/>
      <c r="CT15" s="994"/>
      <c r="CU15" s="994"/>
      <c r="CV15" s="994"/>
      <c r="CW15" s="994"/>
      <c r="CX15" s="994"/>
      <c r="CY15" s="994"/>
      <c r="CZ15" s="994"/>
      <c r="DA15" s="994"/>
      <c r="DB15" s="994"/>
      <c r="DC15" s="994"/>
      <c r="DD15" s="994"/>
      <c r="DE15" s="994"/>
      <c r="DF15" s="994"/>
      <c r="DG15" s="994"/>
      <c r="DH15" s="994"/>
      <c r="DI15" s="994"/>
      <c r="DJ15" s="994"/>
      <c r="DK15" s="994"/>
      <c r="DL15" s="994"/>
      <c r="DM15" s="994"/>
      <c r="DN15" s="994"/>
      <c r="DO15" s="994"/>
      <c r="DP15" s="994"/>
      <c r="DQ15" s="994"/>
      <c r="DR15" s="994"/>
      <c r="DS15" s="994"/>
      <c r="DT15" s="994"/>
      <c r="DU15" s="994"/>
      <c r="DV15" s="994"/>
      <c r="DW15" s="994"/>
      <c r="DX15" s="994"/>
      <c r="DY15" s="994"/>
      <c r="DZ15" s="994"/>
      <c r="EA15" s="994"/>
      <c r="EB15" s="994"/>
      <c r="EC15" s="994"/>
      <c r="ED15" s="994"/>
      <c r="EE15" s="994"/>
      <c r="EF15" s="994"/>
      <c r="EG15" s="994"/>
      <c r="EH15" s="994"/>
      <c r="EI15" s="994"/>
      <c r="EJ15" s="994"/>
      <c r="EK15" s="994"/>
      <c r="EL15" s="994"/>
      <c r="EM15" s="994"/>
      <c r="EN15" s="994"/>
      <c r="EO15" s="994"/>
      <c r="EP15" s="994"/>
      <c r="EQ15" s="994"/>
      <c r="ER15" s="994"/>
      <c r="ES15" s="994"/>
      <c r="ET15" s="994"/>
      <c r="EU15" s="994"/>
      <c r="EV15" s="994"/>
      <c r="EW15" s="994"/>
      <c r="EX15" s="994"/>
      <c r="EY15" s="994"/>
      <c r="EZ15" s="994"/>
      <c r="FA15" s="994"/>
      <c r="FB15" s="994"/>
      <c r="FC15" s="994"/>
      <c r="FD15" s="994"/>
      <c r="FE15" s="994"/>
      <c r="FF15" s="994"/>
      <c r="FG15" s="994"/>
      <c r="FH15" s="994"/>
      <c r="FI15" s="994"/>
      <c r="FJ15" s="994"/>
      <c r="FK15" s="994"/>
      <c r="FL15" s="994"/>
      <c r="FM15" s="994"/>
      <c r="FN15" s="994"/>
      <c r="FO15" s="994"/>
      <c r="FP15" s="994"/>
      <c r="FQ15" s="994"/>
      <c r="FR15" s="994"/>
      <c r="FS15" s="994"/>
      <c r="FT15" s="994"/>
      <c r="FU15" s="994"/>
      <c r="FV15" s="994"/>
      <c r="FW15" s="994"/>
      <c r="FX15" s="994"/>
      <c r="FY15" s="994"/>
      <c r="FZ15" s="994"/>
      <c r="GA15" s="994"/>
      <c r="GB15" s="994"/>
      <c r="GC15" s="994"/>
      <c r="GD15" s="994"/>
      <c r="GE15" s="994"/>
      <c r="GF15" s="994"/>
      <c r="GG15" s="994"/>
      <c r="GH15" s="994"/>
      <c r="GI15" s="994"/>
      <c r="GJ15" s="994"/>
      <c r="GK15" s="994"/>
      <c r="GL15" s="994"/>
      <c r="GM15" s="994"/>
      <c r="GN15" s="994"/>
      <c r="GO15" s="994"/>
      <c r="GP15" s="994"/>
      <c r="GQ15" s="994"/>
      <c r="GR15" s="994"/>
      <c r="GS15" s="994"/>
      <c r="GT15" s="994"/>
      <c r="GU15" s="994"/>
      <c r="GV15" s="994"/>
      <c r="GW15" s="994"/>
      <c r="GX15" s="994"/>
      <c r="GY15" s="994"/>
      <c r="GZ15" s="994"/>
      <c r="HA15" s="994"/>
      <c r="HB15" s="994"/>
      <c r="HC15" s="994"/>
      <c r="HD15" s="994"/>
      <c r="HE15" s="994"/>
      <c r="HF15" s="994"/>
      <c r="HG15" s="994"/>
      <c r="HH15" s="994"/>
      <c r="HI15" s="994"/>
      <c r="HJ15" s="994"/>
      <c r="HK15" s="994"/>
      <c r="HL15" s="994"/>
      <c r="HM15" s="994"/>
      <c r="HN15" s="994"/>
      <c r="HO15" s="994"/>
      <c r="HP15" s="994"/>
      <c r="HQ15" s="994"/>
      <c r="HR15" s="994"/>
      <c r="HS15" s="994"/>
      <c r="HT15" s="994"/>
      <c r="HU15" s="994"/>
      <c r="HV15" s="994"/>
      <c r="HW15" s="994"/>
      <c r="HX15" s="994"/>
      <c r="HY15" s="994"/>
      <c r="HZ15" s="994"/>
      <c r="IA15" s="994"/>
      <c r="IB15" s="994"/>
      <c r="IC15" s="994"/>
      <c r="ID15" s="994"/>
      <c r="IE15" s="994"/>
      <c r="IF15" s="994"/>
      <c r="IG15" s="994"/>
      <c r="IH15" s="994"/>
      <c r="II15" s="994"/>
      <c r="IJ15" s="994"/>
      <c r="IK15" s="994"/>
      <c r="IL15" s="994"/>
      <c r="IM15" s="994"/>
      <c r="IN15" s="994"/>
      <c r="IO15" s="994"/>
      <c r="IP15" s="994"/>
      <c r="IQ15" s="994"/>
      <c r="IR15" s="994"/>
      <c r="IS15" s="994"/>
      <c r="IT15" s="994"/>
      <c r="IU15" s="994"/>
      <c r="IV15" s="994"/>
    </row>
    <row r="16" spans="1:256" ht="47.25">
      <c r="A16" s="1023">
        <v>9</v>
      </c>
      <c r="B16" s="84" t="s">
        <v>39</v>
      </c>
      <c r="C16" s="84" t="s">
        <v>19632</v>
      </c>
      <c r="D16" s="84" t="s">
        <v>1443</v>
      </c>
      <c r="E16" s="390">
        <v>15260203.27</v>
      </c>
      <c r="F16" s="84" t="s">
        <v>118</v>
      </c>
    </row>
    <row r="17" spans="1:256" ht="47.25">
      <c r="A17" s="1023">
        <v>10</v>
      </c>
      <c r="B17" s="84" t="s">
        <v>41</v>
      </c>
      <c r="C17" s="84" t="s">
        <v>19633</v>
      </c>
      <c r="D17" s="84" t="s">
        <v>18521</v>
      </c>
      <c r="E17" s="390">
        <v>12000000</v>
      </c>
      <c r="F17" s="84" t="s">
        <v>118</v>
      </c>
    </row>
    <row r="18" spans="1:256">
      <c r="A18" s="63"/>
      <c r="B18" s="2171" t="s">
        <v>207</v>
      </c>
      <c r="C18" s="2171"/>
      <c r="D18" s="65"/>
      <c r="E18" s="390"/>
      <c r="F18" s="84"/>
      <c r="G18" s="994"/>
      <c r="H18" s="994"/>
      <c r="I18" s="994"/>
      <c r="J18" s="994"/>
      <c r="K18" s="994"/>
      <c r="L18" s="994"/>
      <c r="M18" s="994"/>
      <c r="N18" s="994"/>
      <c r="O18" s="994"/>
      <c r="P18" s="994"/>
      <c r="Q18" s="994"/>
      <c r="R18" s="994"/>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94"/>
      <c r="AS18" s="994"/>
      <c r="AT18" s="994"/>
      <c r="AU18" s="994"/>
      <c r="AV18" s="994"/>
      <c r="AW18" s="994"/>
      <c r="AX18" s="994"/>
      <c r="AY18" s="994"/>
      <c r="AZ18" s="994"/>
      <c r="BA18" s="994"/>
      <c r="BB18" s="994"/>
      <c r="BC18" s="994"/>
      <c r="BD18" s="994"/>
      <c r="BE18" s="994"/>
      <c r="BF18" s="994"/>
      <c r="BG18" s="994"/>
      <c r="BH18" s="994"/>
      <c r="BI18" s="994"/>
      <c r="BJ18" s="994"/>
      <c r="BK18" s="994"/>
      <c r="BL18" s="994"/>
      <c r="BM18" s="994"/>
      <c r="BN18" s="994"/>
      <c r="BO18" s="994"/>
      <c r="BP18" s="994"/>
      <c r="BQ18" s="994"/>
      <c r="BR18" s="994"/>
      <c r="BS18" s="994"/>
      <c r="BT18" s="994"/>
      <c r="BU18" s="994"/>
      <c r="BV18" s="994"/>
      <c r="BW18" s="994"/>
      <c r="BX18" s="994"/>
      <c r="BY18" s="994"/>
      <c r="BZ18" s="994"/>
      <c r="CA18" s="994"/>
      <c r="CB18" s="994"/>
      <c r="CC18" s="994"/>
      <c r="CD18" s="994"/>
      <c r="CE18" s="994"/>
      <c r="CF18" s="994"/>
      <c r="CG18" s="994"/>
      <c r="CH18" s="994"/>
      <c r="CI18" s="994"/>
      <c r="CJ18" s="994"/>
      <c r="CK18" s="994"/>
      <c r="CL18" s="994"/>
      <c r="CM18" s="994"/>
      <c r="CN18" s="994"/>
      <c r="CO18" s="994"/>
      <c r="CP18" s="994"/>
      <c r="CQ18" s="994"/>
      <c r="CR18" s="994"/>
      <c r="CS18" s="994"/>
      <c r="CT18" s="994"/>
      <c r="CU18" s="994"/>
      <c r="CV18" s="994"/>
      <c r="CW18" s="994"/>
      <c r="CX18" s="994"/>
      <c r="CY18" s="994"/>
      <c r="CZ18" s="994"/>
      <c r="DA18" s="994"/>
      <c r="DB18" s="994"/>
      <c r="DC18" s="994"/>
      <c r="DD18" s="994"/>
      <c r="DE18" s="994"/>
      <c r="DF18" s="994"/>
      <c r="DG18" s="994"/>
      <c r="DH18" s="994"/>
      <c r="DI18" s="994"/>
      <c r="DJ18" s="994"/>
      <c r="DK18" s="994"/>
      <c r="DL18" s="994"/>
      <c r="DM18" s="994"/>
      <c r="DN18" s="994"/>
      <c r="DO18" s="994"/>
      <c r="DP18" s="994"/>
      <c r="DQ18" s="994"/>
      <c r="DR18" s="994"/>
      <c r="DS18" s="994"/>
      <c r="DT18" s="994"/>
      <c r="DU18" s="994"/>
      <c r="DV18" s="994"/>
      <c r="DW18" s="994"/>
      <c r="DX18" s="994"/>
      <c r="DY18" s="994"/>
      <c r="DZ18" s="994"/>
      <c r="EA18" s="994"/>
      <c r="EB18" s="994"/>
      <c r="EC18" s="994"/>
      <c r="ED18" s="994"/>
      <c r="EE18" s="994"/>
      <c r="EF18" s="994"/>
      <c r="EG18" s="994"/>
      <c r="EH18" s="994"/>
      <c r="EI18" s="994"/>
      <c r="EJ18" s="994"/>
      <c r="EK18" s="994"/>
      <c r="EL18" s="994"/>
      <c r="EM18" s="994"/>
      <c r="EN18" s="994"/>
      <c r="EO18" s="994"/>
      <c r="EP18" s="994"/>
      <c r="EQ18" s="994"/>
      <c r="ER18" s="994"/>
      <c r="ES18" s="994"/>
      <c r="ET18" s="994"/>
      <c r="EU18" s="994"/>
      <c r="EV18" s="994"/>
      <c r="EW18" s="994"/>
      <c r="EX18" s="994"/>
      <c r="EY18" s="994"/>
      <c r="EZ18" s="994"/>
      <c r="FA18" s="994"/>
      <c r="FB18" s="994"/>
      <c r="FC18" s="994"/>
      <c r="FD18" s="994"/>
      <c r="FE18" s="994"/>
      <c r="FF18" s="994"/>
      <c r="FG18" s="994"/>
      <c r="FH18" s="994"/>
      <c r="FI18" s="994"/>
      <c r="FJ18" s="994"/>
      <c r="FK18" s="994"/>
      <c r="FL18" s="994"/>
      <c r="FM18" s="994"/>
      <c r="FN18" s="994"/>
      <c r="FO18" s="994"/>
      <c r="FP18" s="994"/>
      <c r="FQ18" s="994"/>
      <c r="FR18" s="994"/>
      <c r="FS18" s="994"/>
      <c r="FT18" s="994"/>
      <c r="FU18" s="994"/>
      <c r="FV18" s="994"/>
      <c r="FW18" s="994"/>
      <c r="FX18" s="994"/>
      <c r="FY18" s="994"/>
      <c r="FZ18" s="994"/>
      <c r="GA18" s="994"/>
      <c r="GB18" s="994"/>
      <c r="GC18" s="994"/>
      <c r="GD18" s="994"/>
      <c r="GE18" s="994"/>
      <c r="GF18" s="994"/>
      <c r="GG18" s="994"/>
      <c r="GH18" s="994"/>
      <c r="GI18" s="994"/>
      <c r="GJ18" s="994"/>
      <c r="GK18" s="994"/>
      <c r="GL18" s="994"/>
      <c r="GM18" s="994"/>
      <c r="GN18" s="994"/>
      <c r="GO18" s="994"/>
      <c r="GP18" s="994"/>
      <c r="GQ18" s="994"/>
      <c r="GR18" s="994"/>
      <c r="GS18" s="994"/>
      <c r="GT18" s="994"/>
      <c r="GU18" s="994"/>
      <c r="GV18" s="994"/>
      <c r="GW18" s="994"/>
      <c r="GX18" s="994"/>
      <c r="GY18" s="994"/>
      <c r="GZ18" s="994"/>
      <c r="HA18" s="994"/>
      <c r="HB18" s="994"/>
      <c r="HC18" s="994"/>
      <c r="HD18" s="994"/>
      <c r="HE18" s="994"/>
      <c r="HF18" s="994"/>
      <c r="HG18" s="994"/>
      <c r="HH18" s="994"/>
      <c r="HI18" s="994"/>
      <c r="HJ18" s="994"/>
      <c r="HK18" s="994"/>
      <c r="HL18" s="994"/>
      <c r="HM18" s="994"/>
      <c r="HN18" s="994"/>
      <c r="HO18" s="994"/>
      <c r="HP18" s="994"/>
      <c r="HQ18" s="994"/>
      <c r="HR18" s="994"/>
      <c r="HS18" s="994"/>
      <c r="HT18" s="994"/>
      <c r="HU18" s="994"/>
      <c r="HV18" s="994"/>
      <c r="HW18" s="994"/>
      <c r="HX18" s="994"/>
      <c r="HY18" s="994"/>
      <c r="HZ18" s="994"/>
      <c r="IA18" s="994"/>
      <c r="IB18" s="994"/>
      <c r="IC18" s="994"/>
      <c r="ID18" s="994"/>
      <c r="IE18" s="994"/>
      <c r="IF18" s="994"/>
      <c r="IG18" s="994"/>
      <c r="IH18" s="994"/>
      <c r="II18" s="994"/>
      <c r="IJ18" s="994"/>
      <c r="IK18" s="994"/>
      <c r="IL18" s="994"/>
      <c r="IM18" s="994"/>
      <c r="IN18" s="994"/>
      <c r="IO18" s="994"/>
      <c r="IP18" s="994"/>
      <c r="IQ18" s="994"/>
      <c r="IR18" s="994"/>
      <c r="IS18" s="994"/>
      <c r="IT18" s="994"/>
      <c r="IU18" s="994"/>
      <c r="IV18" s="994"/>
    </row>
    <row r="19" spans="1:256" ht="63">
      <c r="A19" s="1023">
        <v>11</v>
      </c>
      <c r="B19" s="84" t="s">
        <v>18524</v>
      </c>
      <c r="C19" s="84" t="s">
        <v>19634</v>
      </c>
      <c r="D19" s="84" t="s">
        <v>196</v>
      </c>
      <c r="E19" s="390">
        <v>5738993.4500000002</v>
      </c>
      <c r="F19" s="84" t="s">
        <v>4</v>
      </c>
    </row>
    <row r="20" spans="1:256">
      <c r="A20" s="63"/>
      <c r="B20" s="2171" t="s">
        <v>555</v>
      </c>
      <c r="C20" s="2171"/>
      <c r="D20" s="65"/>
      <c r="E20" s="390"/>
      <c r="F20" s="8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c r="AJ20" s="994"/>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c r="CA20" s="994"/>
      <c r="CB20" s="994"/>
      <c r="CC20" s="994"/>
      <c r="CD20" s="994"/>
      <c r="CE20" s="994"/>
      <c r="CF20" s="994"/>
      <c r="CG20" s="994"/>
      <c r="CH20" s="994"/>
      <c r="CI20" s="994"/>
      <c r="CJ20" s="994"/>
      <c r="CK20" s="994"/>
      <c r="CL20" s="994"/>
      <c r="CM20" s="994"/>
      <c r="CN20" s="994"/>
      <c r="CO20" s="994"/>
      <c r="CP20" s="994"/>
      <c r="CQ20" s="994"/>
      <c r="CR20" s="994"/>
      <c r="CS20" s="994"/>
      <c r="CT20" s="994"/>
      <c r="CU20" s="994"/>
      <c r="CV20" s="994"/>
      <c r="CW20" s="994"/>
      <c r="CX20" s="994"/>
      <c r="CY20" s="994"/>
      <c r="CZ20" s="994"/>
      <c r="DA20" s="994"/>
      <c r="DB20" s="994"/>
      <c r="DC20" s="994"/>
      <c r="DD20" s="994"/>
      <c r="DE20" s="994"/>
      <c r="DF20" s="994"/>
      <c r="DG20" s="994"/>
      <c r="DH20" s="994"/>
      <c r="DI20" s="994"/>
      <c r="DJ20" s="994"/>
      <c r="DK20" s="994"/>
      <c r="DL20" s="994"/>
      <c r="DM20" s="994"/>
      <c r="DN20" s="994"/>
      <c r="DO20" s="994"/>
      <c r="DP20" s="994"/>
      <c r="DQ20" s="994"/>
      <c r="DR20" s="994"/>
      <c r="DS20" s="994"/>
      <c r="DT20" s="994"/>
      <c r="DU20" s="994"/>
      <c r="DV20" s="994"/>
      <c r="DW20" s="994"/>
      <c r="DX20" s="994"/>
      <c r="DY20" s="994"/>
      <c r="DZ20" s="994"/>
      <c r="EA20" s="994"/>
      <c r="EB20" s="994"/>
      <c r="EC20" s="994"/>
      <c r="ED20" s="994"/>
      <c r="EE20" s="994"/>
      <c r="EF20" s="994"/>
      <c r="EG20" s="994"/>
      <c r="EH20" s="994"/>
      <c r="EI20" s="994"/>
      <c r="EJ20" s="994"/>
      <c r="EK20" s="994"/>
      <c r="EL20" s="994"/>
      <c r="EM20" s="994"/>
      <c r="EN20" s="994"/>
      <c r="EO20" s="994"/>
      <c r="EP20" s="994"/>
      <c r="EQ20" s="994"/>
      <c r="ER20" s="994"/>
      <c r="ES20" s="994"/>
      <c r="ET20" s="994"/>
      <c r="EU20" s="994"/>
      <c r="EV20" s="994"/>
      <c r="EW20" s="994"/>
      <c r="EX20" s="994"/>
      <c r="EY20" s="994"/>
      <c r="EZ20" s="994"/>
      <c r="FA20" s="994"/>
      <c r="FB20" s="994"/>
      <c r="FC20" s="994"/>
      <c r="FD20" s="994"/>
      <c r="FE20" s="994"/>
      <c r="FF20" s="994"/>
      <c r="FG20" s="994"/>
      <c r="FH20" s="994"/>
      <c r="FI20" s="994"/>
      <c r="FJ20" s="994"/>
      <c r="FK20" s="994"/>
      <c r="FL20" s="994"/>
      <c r="FM20" s="994"/>
      <c r="FN20" s="994"/>
      <c r="FO20" s="994"/>
      <c r="FP20" s="994"/>
      <c r="FQ20" s="994"/>
      <c r="FR20" s="994"/>
      <c r="FS20" s="994"/>
      <c r="FT20" s="994"/>
      <c r="FU20" s="994"/>
      <c r="FV20" s="994"/>
      <c r="FW20" s="994"/>
      <c r="FX20" s="994"/>
      <c r="FY20" s="994"/>
      <c r="FZ20" s="994"/>
      <c r="GA20" s="994"/>
      <c r="GB20" s="994"/>
      <c r="GC20" s="994"/>
      <c r="GD20" s="994"/>
      <c r="GE20" s="994"/>
      <c r="GF20" s="994"/>
      <c r="GG20" s="994"/>
      <c r="GH20" s="994"/>
      <c r="GI20" s="994"/>
      <c r="GJ20" s="994"/>
      <c r="GK20" s="994"/>
      <c r="GL20" s="994"/>
      <c r="GM20" s="994"/>
      <c r="GN20" s="994"/>
      <c r="GO20" s="994"/>
      <c r="GP20" s="994"/>
      <c r="GQ20" s="994"/>
      <c r="GR20" s="994"/>
      <c r="GS20" s="994"/>
      <c r="GT20" s="994"/>
      <c r="GU20" s="994"/>
      <c r="GV20" s="994"/>
      <c r="GW20" s="994"/>
      <c r="GX20" s="994"/>
      <c r="GY20" s="994"/>
      <c r="GZ20" s="994"/>
      <c r="HA20" s="994"/>
      <c r="HB20" s="994"/>
      <c r="HC20" s="994"/>
      <c r="HD20" s="994"/>
      <c r="HE20" s="994"/>
      <c r="HF20" s="994"/>
      <c r="HG20" s="994"/>
      <c r="HH20" s="994"/>
      <c r="HI20" s="994"/>
      <c r="HJ20" s="994"/>
      <c r="HK20" s="994"/>
      <c r="HL20" s="994"/>
      <c r="HM20" s="994"/>
      <c r="HN20" s="994"/>
      <c r="HO20" s="994"/>
      <c r="HP20" s="994"/>
      <c r="HQ20" s="994"/>
      <c r="HR20" s="994"/>
      <c r="HS20" s="994"/>
      <c r="HT20" s="994"/>
      <c r="HU20" s="994"/>
      <c r="HV20" s="994"/>
      <c r="HW20" s="994"/>
      <c r="HX20" s="994"/>
      <c r="HY20" s="994"/>
      <c r="HZ20" s="994"/>
      <c r="IA20" s="994"/>
      <c r="IB20" s="994"/>
      <c r="IC20" s="994"/>
      <c r="ID20" s="994"/>
      <c r="IE20" s="994"/>
      <c r="IF20" s="994"/>
      <c r="IG20" s="994"/>
      <c r="IH20" s="994"/>
      <c r="II20" s="994"/>
      <c r="IJ20" s="994"/>
      <c r="IK20" s="994"/>
      <c r="IL20" s="994"/>
      <c r="IM20" s="994"/>
      <c r="IN20" s="994"/>
      <c r="IO20" s="994"/>
      <c r="IP20" s="994"/>
      <c r="IQ20" s="994"/>
      <c r="IR20" s="994"/>
      <c r="IS20" s="994"/>
      <c r="IT20" s="994"/>
      <c r="IU20" s="994"/>
      <c r="IV20" s="994"/>
    </row>
    <row r="21" spans="1:256" ht="63">
      <c r="A21" s="1023">
        <v>12</v>
      </c>
      <c r="B21" s="84" t="s">
        <v>18526</v>
      </c>
      <c r="C21" s="84" t="s">
        <v>19635</v>
      </c>
      <c r="D21" s="84" t="s">
        <v>19636</v>
      </c>
      <c r="E21" s="390">
        <v>1000000</v>
      </c>
      <c r="F21" s="84" t="s">
        <v>4</v>
      </c>
    </row>
    <row r="22" spans="1:256">
      <c r="A22" s="63"/>
      <c r="B22" s="2171" t="s">
        <v>480</v>
      </c>
      <c r="C22" s="2171"/>
      <c r="D22" s="2171"/>
      <c r="E22" s="388"/>
      <c r="F22" s="8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4"/>
      <c r="BN22" s="994"/>
      <c r="BO22" s="994"/>
      <c r="BP22" s="994"/>
      <c r="BQ22" s="994"/>
      <c r="BR22" s="994"/>
      <c r="BS22" s="994"/>
      <c r="BT22" s="994"/>
      <c r="BU22" s="994"/>
      <c r="BV22" s="994"/>
      <c r="BW22" s="994"/>
      <c r="BX22" s="994"/>
      <c r="BY22" s="994"/>
      <c r="BZ22" s="994"/>
      <c r="CA22" s="994"/>
      <c r="CB22" s="994"/>
      <c r="CC22" s="994"/>
      <c r="CD22" s="994"/>
      <c r="CE22" s="994"/>
      <c r="CF22" s="994"/>
      <c r="CG22" s="994"/>
      <c r="CH22" s="994"/>
      <c r="CI22" s="994"/>
      <c r="CJ22" s="994"/>
      <c r="CK22" s="994"/>
      <c r="CL22" s="994"/>
      <c r="CM22" s="994"/>
      <c r="CN22" s="994"/>
      <c r="CO22" s="994"/>
      <c r="CP22" s="994"/>
      <c r="CQ22" s="994"/>
      <c r="CR22" s="994"/>
      <c r="CS22" s="994"/>
      <c r="CT22" s="994"/>
      <c r="CU22" s="994"/>
      <c r="CV22" s="994"/>
      <c r="CW22" s="994"/>
      <c r="CX22" s="994"/>
      <c r="CY22" s="994"/>
      <c r="CZ22" s="994"/>
      <c r="DA22" s="994"/>
      <c r="DB22" s="994"/>
      <c r="DC22" s="994"/>
      <c r="DD22" s="994"/>
      <c r="DE22" s="994"/>
      <c r="DF22" s="994"/>
      <c r="DG22" s="994"/>
      <c r="DH22" s="994"/>
      <c r="DI22" s="994"/>
      <c r="DJ22" s="994"/>
      <c r="DK22" s="994"/>
      <c r="DL22" s="994"/>
      <c r="DM22" s="994"/>
      <c r="DN22" s="994"/>
      <c r="DO22" s="994"/>
      <c r="DP22" s="994"/>
      <c r="DQ22" s="994"/>
      <c r="DR22" s="994"/>
      <c r="DS22" s="994"/>
      <c r="DT22" s="994"/>
      <c r="DU22" s="994"/>
      <c r="DV22" s="994"/>
      <c r="DW22" s="994"/>
      <c r="DX22" s="994"/>
      <c r="DY22" s="994"/>
      <c r="DZ22" s="994"/>
      <c r="EA22" s="994"/>
      <c r="EB22" s="994"/>
      <c r="EC22" s="994"/>
      <c r="ED22" s="994"/>
      <c r="EE22" s="994"/>
      <c r="EF22" s="994"/>
      <c r="EG22" s="994"/>
      <c r="EH22" s="994"/>
      <c r="EI22" s="994"/>
      <c r="EJ22" s="994"/>
      <c r="EK22" s="994"/>
      <c r="EL22" s="994"/>
      <c r="EM22" s="994"/>
      <c r="EN22" s="994"/>
      <c r="EO22" s="994"/>
      <c r="EP22" s="994"/>
      <c r="EQ22" s="994"/>
      <c r="ER22" s="994"/>
      <c r="ES22" s="994"/>
      <c r="ET22" s="994"/>
      <c r="EU22" s="994"/>
      <c r="EV22" s="994"/>
      <c r="EW22" s="994"/>
      <c r="EX22" s="994"/>
      <c r="EY22" s="994"/>
      <c r="EZ22" s="994"/>
      <c r="FA22" s="994"/>
      <c r="FB22" s="994"/>
      <c r="FC22" s="994"/>
      <c r="FD22" s="994"/>
      <c r="FE22" s="994"/>
      <c r="FF22" s="994"/>
      <c r="FG22" s="994"/>
      <c r="FH22" s="994"/>
      <c r="FI22" s="994"/>
      <c r="FJ22" s="994"/>
      <c r="FK22" s="994"/>
      <c r="FL22" s="994"/>
      <c r="FM22" s="994"/>
      <c r="FN22" s="994"/>
      <c r="FO22" s="994"/>
      <c r="FP22" s="994"/>
      <c r="FQ22" s="994"/>
      <c r="FR22" s="994"/>
      <c r="FS22" s="994"/>
      <c r="FT22" s="994"/>
      <c r="FU22" s="994"/>
      <c r="FV22" s="994"/>
      <c r="FW22" s="994"/>
      <c r="FX22" s="994"/>
      <c r="FY22" s="994"/>
      <c r="FZ22" s="994"/>
      <c r="GA22" s="994"/>
      <c r="GB22" s="994"/>
      <c r="GC22" s="994"/>
      <c r="GD22" s="994"/>
      <c r="GE22" s="994"/>
      <c r="GF22" s="994"/>
      <c r="GG22" s="994"/>
      <c r="GH22" s="994"/>
      <c r="GI22" s="994"/>
      <c r="GJ22" s="994"/>
      <c r="GK22" s="994"/>
      <c r="GL22" s="994"/>
      <c r="GM22" s="994"/>
      <c r="GN22" s="994"/>
      <c r="GO22" s="994"/>
      <c r="GP22" s="994"/>
      <c r="GQ22" s="994"/>
      <c r="GR22" s="994"/>
      <c r="GS22" s="994"/>
      <c r="GT22" s="994"/>
      <c r="GU22" s="994"/>
      <c r="GV22" s="994"/>
      <c r="GW22" s="994"/>
      <c r="GX22" s="994"/>
      <c r="GY22" s="994"/>
      <c r="GZ22" s="994"/>
      <c r="HA22" s="994"/>
      <c r="HB22" s="994"/>
      <c r="HC22" s="994"/>
      <c r="HD22" s="994"/>
      <c r="HE22" s="994"/>
      <c r="HF22" s="994"/>
      <c r="HG22" s="994"/>
      <c r="HH22" s="994"/>
      <c r="HI22" s="994"/>
      <c r="HJ22" s="994"/>
      <c r="HK22" s="994"/>
      <c r="HL22" s="994"/>
      <c r="HM22" s="994"/>
      <c r="HN22" s="994"/>
      <c r="HO22" s="994"/>
      <c r="HP22" s="994"/>
      <c r="HQ22" s="994"/>
      <c r="HR22" s="994"/>
      <c r="HS22" s="994"/>
      <c r="HT22" s="994"/>
      <c r="HU22" s="994"/>
      <c r="HV22" s="994"/>
      <c r="HW22" s="994"/>
      <c r="HX22" s="994"/>
      <c r="HY22" s="994"/>
      <c r="HZ22" s="994"/>
      <c r="IA22" s="994"/>
      <c r="IB22" s="994"/>
      <c r="IC22" s="994"/>
      <c r="ID22" s="994"/>
      <c r="IE22" s="994"/>
      <c r="IF22" s="994"/>
      <c r="IG22" s="994"/>
      <c r="IH22" s="994"/>
      <c r="II22" s="994"/>
      <c r="IJ22" s="994"/>
      <c r="IK22" s="994"/>
      <c r="IL22" s="994"/>
      <c r="IM22" s="994"/>
      <c r="IN22" s="994"/>
      <c r="IO22" s="994"/>
      <c r="IP22" s="994"/>
      <c r="IQ22" s="994"/>
      <c r="IR22" s="994"/>
      <c r="IS22" s="994"/>
      <c r="IT22" s="994"/>
      <c r="IU22" s="994"/>
      <c r="IV22" s="994"/>
    </row>
    <row r="23" spans="1:256" ht="47.25">
      <c r="A23" s="1023">
        <v>13</v>
      </c>
      <c r="B23" s="84" t="s">
        <v>19650</v>
      </c>
      <c r="C23" s="84" t="s">
        <v>19651</v>
      </c>
      <c r="D23" s="84" t="s">
        <v>19652</v>
      </c>
      <c r="E23" s="390">
        <v>600000</v>
      </c>
      <c r="F23" s="84" t="s">
        <v>763</v>
      </c>
    </row>
    <row r="24" spans="1:256" ht="47.25">
      <c r="A24" s="1023">
        <v>14</v>
      </c>
      <c r="B24" s="84" t="s">
        <v>19653</v>
      </c>
      <c r="C24" s="84" t="s">
        <v>19654</v>
      </c>
      <c r="D24" s="84" t="s">
        <v>19655</v>
      </c>
      <c r="E24" s="390">
        <v>1000000</v>
      </c>
      <c r="F24" s="84" t="s">
        <v>763</v>
      </c>
    </row>
    <row r="25" spans="1:256">
      <c r="A25" s="1023"/>
      <c r="B25" s="2171" t="s">
        <v>1353</v>
      </c>
      <c r="C25" s="2171"/>
      <c r="D25" s="84"/>
      <c r="E25" s="390"/>
      <c r="F25" s="84"/>
    </row>
    <row r="26" spans="1:256" ht="409.5">
      <c r="A26" s="1023">
        <v>15</v>
      </c>
      <c r="B26" s="84" t="s">
        <v>19658</v>
      </c>
      <c r="C26" s="84" t="s">
        <v>19659</v>
      </c>
      <c r="D26" s="1101" t="s">
        <v>20363</v>
      </c>
      <c r="E26" s="390">
        <v>3878000</v>
      </c>
      <c r="F26" s="84" t="s">
        <v>118</v>
      </c>
    </row>
    <row r="27" spans="1:256" ht="63">
      <c r="A27" s="1023">
        <v>16</v>
      </c>
      <c r="B27" s="84" t="s">
        <v>19660</v>
      </c>
      <c r="C27" s="84" t="s">
        <v>19661</v>
      </c>
      <c r="D27" s="84" t="s">
        <v>19662</v>
      </c>
      <c r="E27" s="390">
        <v>4000000</v>
      </c>
      <c r="F27" s="84" t="s">
        <v>763</v>
      </c>
    </row>
    <row r="28" spans="1:256" ht="63">
      <c r="A28" s="1023">
        <v>17</v>
      </c>
      <c r="B28" s="84" t="s">
        <v>19663</v>
      </c>
      <c r="C28" s="84" t="s">
        <v>19664</v>
      </c>
      <c r="D28" s="84" t="s">
        <v>20364</v>
      </c>
      <c r="E28" s="390">
        <v>150000</v>
      </c>
      <c r="F28" s="84" t="s">
        <v>763</v>
      </c>
    </row>
    <row r="29" spans="1:256" ht="63">
      <c r="A29" s="1023">
        <v>18</v>
      </c>
      <c r="B29" s="84" t="s">
        <v>19665</v>
      </c>
      <c r="C29" s="84" t="s">
        <v>19666</v>
      </c>
      <c r="D29" s="84" t="s">
        <v>19667</v>
      </c>
      <c r="E29" s="390">
        <v>4000000</v>
      </c>
      <c r="F29" s="84" t="s">
        <v>763</v>
      </c>
    </row>
    <row r="30" spans="1:256" ht="157.5">
      <c r="A30" s="1023">
        <v>19</v>
      </c>
      <c r="B30" s="84" t="s">
        <v>19670</v>
      </c>
      <c r="C30" s="84" t="s">
        <v>19671</v>
      </c>
      <c r="D30" s="84" t="s">
        <v>20366</v>
      </c>
      <c r="E30" s="390">
        <v>6150000</v>
      </c>
      <c r="F30" s="84" t="s">
        <v>763</v>
      </c>
    </row>
    <row r="31" spans="1:256" ht="94.5">
      <c r="A31" s="1023">
        <v>20</v>
      </c>
      <c r="B31" s="84" t="s">
        <v>19674</v>
      </c>
      <c r="C31" s="84" t="s">
        <v>19675</v>
      </c>
      <c r="D31" s="84" t="s">
        <v>20368</v>
      </c>
      <c r="E31" s="390">
        <v>3700000</v>
      </c>
      <c r="F31" s="84" t="s">
        <v>763</v>
      </c>
    </row>
    <row r="32" spans="1:256">
      <c r="A32" s="1023"/>
      <c r="B32" s="2171" t="s">
        <v>6628</v>
      </c>
      <c r="C32" s="2171"/>
      <c r="D32" s="1024"/>
      <c r="E32" s="390"/>
      <c r="F32" s="1025"/>
    </row>
    <row r="33" spans="1:256" ht="63">
      <c r="A33" s="1023">
        <v>21</v>
      </c>
      <c r="B33" s="84" t="s">
        <v>19676</v>
      </c>
      <c r="C33" s="84" t="s">
        <v>19677</v>
      </c>
      <c r="D33" s="84" t="s">
        <v>24042</v>
      </c>
      <c r="E33" s="390">
        <v>2800000</v>
      </c>
      <c r="F33" s="84" t="s">
        <v>4</v>
      </c>
    </row>
    <row r="34" spans="1:256">
      <c r="A34" s="1023"/>
      <c r="B34" s="2171" t="s">
        <v>19678</v>
      </c>
      <c r="C34" s="2171"/>
      <c r="D34" s="84"/>
      <c r="E34" s="390"/>
      <c r="F34" s="1025"/>
    </row>
    <row r="35" spans="1:256" ht="63">
      <c r="A35" s="1023">
        <v>22</v>
      </c>
      <c r="B35" s="84" t="s">
        <v>19679</v>
      </c>
      <c r="C35" s="84" t="s">
        <v>18614</v>
      </c>
      <c r="D35" s="84" t="s">
        <v>19680</v>
      </c>
      <c r="E35" s="390">
        <v>1500000</v>
      </c>
      <c r="F35" s="1009" t="s">
        <v>4</v>
      </c>
    </row>
    <row r="36" spans="1:256" ht="31.5">
      <c r="A36" s="1023">
        <v>23</v>
      </c>
      <c r="B36" s="84" t="s">
        <v>19681</v>
      </c>
      <c r="C36" s="84" t="s">
        <v>18615</v>
      </c>
      <c r="D36" s="50" t="s">
        <v>19682</v>
      </c>
      <c r="E36" s="390">
        <v>2500000</v>
      </c>
      <c r="F36" s="1009" t="s">
        <v>4</v>
      </c>
    </row>
    <row r="37" spans="1:256" ht="31.5">
      <c r="A37" s="1023">
        <v>24</v>
      </c>
      <c r="B37" s="84" t="s">
        <v>19683</v>
      </c>
      <c r="C37" s="84" t="s">
        <v>18617</v>
      </c>
      <c r="D37" s="50" t="s">
        <v>19684</v>
      </c>
      <c r="E37" s="390">
        <v>2500000</v>
      </c>
      <c r="F37" s="1009" t="s">
        <v>4</v>
      </c>
    </row>
    <row r="38" spans="1:256" ht="31.5">
      <c r="A38" s="1023">
        <v>25</v>
      </c>
      <c r="B38" s="84" t="s">
        <v>19685</v>
      </c>
      <c r="C38" s="84" t="s">
        <v>18619</v>
      </c>
      <c r="D38" s="51" t="s">
        <v>19686</v>
      </c>
      <c r="E38" s="390">
        <v>300000</v>
      </c>
      <c r="F38" s="1009" t="s">
        <v>4</v>
      </c>
    </row>
    <row r="39" spans="1:256">
      <c r="A39" s="1023"/>
      <c r="B39" s="2171" t="s">
        <v>3680</v>
      </c>
      <c r="C39" s="2171"/>
      <c r="D39" s="84"/>
      <c r="E39" s="390"/>
      <c r="F39" s="84"/>
    </row>
    <row r="40" spans="1:256" ht="242.25" customHeight="1">
      <c r="A40" s="1023">
        <v>26</v>
      </c>
      <c r="B40" s="84" t="s">
        <v>3614</v>
      </c>
      <c r="C40" s="84" t="s">
        <v>19692</v>
      </c>
      <c r="D40" s="84" t="s">
        <v>19693</v>
      </c>
      <c r="E40" s="390">
        <v>8000000</v>
      </c>
      <c r="F40" s="84" t="s">
        <v>19694</v>
      </c>
    </row>
    <row r="41" spans="1:256">
      <c r="A41" s="325"/>
      <c r="B41" s="280" t="s">
        <v>6930</v>
      </c>
      <c r="C41" s="326"/>
      <c r="D41" s="326"/>
      <c r="E41" s="361">
        <f>SUM(E6:E40)</f>
        <v>84890875.520000011</v>
      </c>
      <c r="F41" s="326"/>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85.5" customHeight="1">
      <c r="A42" s="2143" t="s">
        <v>19194</v>
      </c>
      <c r="B42" s="2143"/>
      <c r="C42" s="2143"/>
      <c r="D42" s="2143" t="s">
        <v>5819</v>
      </c>
      <c r="E42" s="2143"/>
      <c r="F42" s="2143"/>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51" spans="1:6" ht="63">
      <c r="A51" s="1023">
        <v>36</v>
      </c>
      <c r="B51" s="84" t="s">
        <v>19687</v>
      </c>
      <c r="C51" s="84" t="s">
        <v>19688</v>
      </c>
      <c r="D51" s="50" t="s">
        <v>20369</v>
      </c>
      <c r="E51" s="390">
        <v>1000000</v>
      </c>
      <c r="F51" s="1009" t="s">
        <v>4</v>
      </c>
    </row>
    <row r="52" spans="1:6" ht="31.5">
      <c r="A52" s="1023">
        <v>37</v>
      </c>
      <c r="B52" s="84" t="s">
        <v>19689</v>
      </c>
      <c r="C52" s="84" t="s">
        <v>19690</v>
      </c>
      <c r="D52" s="50" t="s">
        <v>19691</v>
      </c>
      <c r="E52" s="390">
        <v>1500000</v>
      </c>
      <c r="F52" s="1009" t="s">
        <v>4</v>
      </c>
    </row>
    <row r="53" spans="1:6">
      <c r="A53" s="63"/>
      <c r="B53" s="2171" t="s">
        <v>930</v>
      </c>
      <c r="C53" s="2171"/>
      <c r="D53" s="62"/>
      <c r="E53" s="390"/>
      <c r="F53" s="84"/>
    </row>
    <row r="54" spans="1:6" ht="267.75">
      <c r="A54" s="1023">
        <v>13</v>
      </c>
      <c r="B54" s="84" t="s">
        <v>19637</v>
      </c>
      <c r="C54" s="84" t="s">
        <v>19638</v>
      </c>
      <c r="D54" s="97" t="s">
        <v>20356</v>
      </c>
      <c r="E54" s="390">
        <v>1700000</v>
      </c>
      <c r="F54" s="84" t="s">
        <v>4</v>
      </c>
    </row>
    <row r="55" spans="1:6" ht="63">
      <c r="A55" s="1023">
        <v>14</v>
      </c>
      <c r="B55" s="84" t="s">
        <v>19639</v>
      </c>
      <c r="C55" s="84" t="s">
        <v>19640</v>
      </c>
      <c r="D55" s="98" t="s">
        <v>20357</v>
      </c>
      <c r="E55" s="390">
        <v>1450000</v>
      </c>
      <c r="F55" s="84" t="s">
        <v>763</v>
      </c>
    </row>
    <row r="56" spans="1:6" ht="63">
      <c r="A56" s="1023">
        <v>15</v>
      </c>
      <c r="B56" s="84" t="s">
        <v>19641</v>
      </c>
      <c r="C56" s="84" t="s">
        <v>19642</v>
      </c>
      <c r="D56" s="98" t="s">
        <v>20358</v>
      </c>
      <c r="E56" s="390">
        <v>1550000</v>
      </c>
      <c r="F56" s="84" t="s">
        <v>763</v>
      </c>
    </row>
    <row r="57" spans="1:6" ht="63">
      <c r="A57" s="1023">
        <v>16</v>
      </c>
      <c r="B57" s="84" t="s">
        <v>19643</v>
      </c>
      <c r="C57" s="84" t="s">
        <v>19644</v>
      </c>
      <c r="D57" s="98" t="s">
        <v>20359</v>
      </c>
      <c r="E57" s="390">
        <v>1750000</v>
      </c>
      <c r="F57" s="84" t="s">
        <v>763</v>
      </c>
    </row>
    <row r="58" spans="1:6" ht="63">
      <c r="A58" s="1023">
        <v>17</v>
      </c>
      <c r="B58" s="84" t="s">
        <v>19645</v>
      </c>
      <c r="C58" s="84" t="s">
        <v>19646</v>
      </c>
      <c r="D58" s="98" t="s">
        <v>20360</v>
      </c>
      <c r="E58" s="390">
        <v>1650000</v>
      </c>
      <c r="F58" s="84" t="s">
        <v>763</v>
      </c>
    </row>
    <row r="59" spans="1:6" ht="63">
      <c r="A59" s="1023">
        <v>18</v>
      </c>
      <c r="B59" s="84" t="s">
        <v>19647</v>
      </c>
      <c r="C59" s="84" t="s">
        <v>19648</v>
      </c>
      <c r="D59" s="98" t="s">
        <v>20360</v>
      </c>
      <c r="E59" s="390">
        <v>1650000</v>
      </c>
      <c r="F59" s="84" t="s">
        <v>763</v>
      </c>
    </row>
    <row r="60" spans="1:6" ht="63">
      <c r="A60" s="1023">
        <v>19</v>
      </c>
      <c r="B60" s="84" t="s">
        <v>2446</v>
      </c>
      <c r="C60" s="84" t="s">
        <v>19649</v>
      </c>
      <c r="D60" s="98" t="s">
        <v>20361</v>
      </c>
      <c r="E60" s="390">
        <v>1650000</v>
      </c>
      <c r="F60" s="84" t="s">
        <v>763</v>
      </c>
    </row>
    <row r="61" spans="1:6" ht="157.5">
      <c r="A61" s="1023">
        <v>27</v>
      </c>
      <c r="B61" s="84" t="s">
        <v>19668</v>
      </c>
      <c r="C61" s="84" t="s">
        <v>19669</v>
      </c>
      <c r="D61" s="98" t="s">
        <v>20365</v>
      </c>
      <c r="E61" s="390">
        <v>6200000</v>
      </c>
      <c r="F61" s="84" t="s">
        <v>118</v>
      </c>
    </row>
    <row r="62" spans="1:6" ht="63">
      <c r="A62" s="1023">
        <v>22</v>
      </c>
      <c r="B62" s="84" t="s">
        <v>19656</v>
      </c>
      <c r="C62" s="84" t="s">
        <v>19657</v>
      </c>
      <c r="D62" s="98" t="s">
        <v>20362</v>
      </c>
      <c r="E62" s="390">
        <v>1750000</v>
      </c>
      <c r="F62" s="84" t="s">
        <v>763</v>
      </c>
    </row>
    <row r="63" spans="1:6" ht="78.75">
      <c r="A63" s="1023">
        <v>27</v>
      </c>
      <c r="B63" s="84" t="s">
        <v>19672</v>
      </c>
      <c r="C63" s="84" t="s">
        <v>19673</v>
      </c>
      <c r="D63" s="84" t="s">
        <v>20367</v>
      </c>
      <c r="E63" s="390">
        <v>2000000</v>
      </c>
      <c r="F63" s="84" t="s">
        <v>763</v>
      </c>
    </row>
    <row r="64" spans="1:6">
      <c r="A64" s="1023"/>
      <c r="B64" s="2171" t="s">
        <v>6628</v>
      </c>
      <c r="C64" s="2171"/>
      <c r="D64" s="1024"/>
      <c r="E64" s="390"/>
      <c r="F64" s="1025"/>
    </row>
    <row r="65" spans="1:6" ht="63">
      <c r="A65" s="1023">
        <v>29</v>
      </c>
      <c r="B65" s="84" t="s">
        <v>19676</v>
      </c>
      <c r="C65" s="84" t="s">
        <v>19677</v>
      </c>
      <c r="D65" s="84" t="s">
        <v>24041</v>
      </c>
      <c r="E65" s="390">
        <v>300000</v>
      </c>
      <c r="F65" s="84" t="s">
        <v>4</v>
      </c>
    </row>
    <row r="66" spans="1:6">
      <c r="E66" s="1071">
        <f>SUM(E51:E65)</f>
        <v>24150000</v>
      </c>
    </row>
    <row r="71" spans="1:6">
      <c r="E71" s="1071">
        <f>E66+E41</f>
        <v>109040875.52000001</v>
      </c>
    </row>
  </sheetData>
  <mergeCells count="17">
    <mergeCell ref="B15:D15"/>
    <mergeCell ref="B34:C34"/>
    <mergeCell ref="B39:C39"/>
    <mergeCell ref="A42:C42"/>
    <mergeCell ref="D42:F42"/>
    <mergeCell ref="B18:C18"/>
    <mergeCell ref="B20:C20"/>
    <mergeCell ref="B64:C64"/>
    <mergeCell ref="B53:C53"/>
    <mergeCell ref="B22:D22"/>
    <mergeCell ref="B25:C25"/>
    <mergeCell ref="B32:C32"/>
    <mergeCell ref="A1:F1"/>
    <mergeCell ref="A2:F2"/>
    <mergeCell ref="A3:F3"/>
    <mergeCell ref="B5:D5"/>
    <mergeCell ref="B11:D11"/>
  </mergeCells>
  <pageMargins left="0.7" right="0.7" top="0.75" bottom="0.75" header="0.3" footer="0.3"/>
  <pageSetup orientation="landscape" r:id="rId1"/>
  <headerFooter>
    <oddFooter>Page &amp;P of &amp;N</oddFooter>
  </headerFooter>
</worksheet>
</file>

<file path=xl/worksheets/sheet57.xml><?xml version="1.0" encoding="utf-8"?>
<worksheet xmlns="http://schemas.openxmlformats.org/spreadsheetml/2006/main" xmlns:r="http://schemas.openxmlformats.org/officeDocument/2006/relationships">
  <sheetPr>
    <tabColor theme="5" tint="-0.499984740745262"/>
  </sheetPr>
  <dimension ref="A1:G85"/>
  <sheetViews>
    <sheetView topLeftCell="A27" workbookViewId="0">
      <selection activeCell="B29" sqref="B29"/>
    </sheetView>
  </sheetViews>
  <sheetFormatPr defaultRowHeight="15.75"/>
  <cols>
    <col min="1" max="1" width="8.140625" style="89" customWidth="1"/>
    <col min="2" max="2" width="16.28515625" style="89" customWidth="1"/>
    <col min="3" max="3" width="42.140625" style="89" customWidth="1"/>
    <col min="4" max="4" width="24.85546875" style="89" customWidth="1"/>
    <col min="5" max="5" width="20.28515625" style="757" customWidth="1"/>
    <col min="6" max="6" width="9.5703125" style="89" customWidth="1"/>
    <col min="7" max="7" width="12.7109375" style="89" customWidth="1"/>
    <col min="8" max="16384" width="9.140625" style="89"/>
  </cols>
  <sheetData>
    <row r="1" spans="1:7">
      <c r="A1" s="2164" t="s">
        <v>133</v>
      </c>
      <c r="B1" s="2164"/>
      <c r="C1" s="2164"/>
      <c r="D1" s="2164"/>
      <c r="E1" s="2164"/>
      <c r="F1" s="2164"/>
    </row>
    <row r="2" spans="1:7">
      <c r="A2" s="2164" t="s">
        <v>20628</v>
      </c>
      <c r="B2" s="2164"/>
      <c r="C2" s="2164"/>
      <c r="D2" s="2164"/>
      <c r="E2" s="2164"/>
      <c r="F2" s="2164"/>
    </row>
    <row r="3" spans="1:7">
      <c r="A3" s="2164" t="s">
        <v>6436</v>
      </c>
      <c r="B3" s="2164"/>
      <c r="C3" s="2164"/>
      <c r="D3" s="2164"/>
      <c r="E3" s="2164"/>
      <c r="F3" s="2164"/>
    </row>
    <row r="4" spans="1:7" ht="33.75" customHeight="1">
      <c r="A4" s="332" t="s">
        <v>134</v>
      </c>
      <c r="B4" s="332" t="s">
        <v>676</v>
      </c>
      <c r="C4" s="332" t="s">
        <v>463</v>
      </c>
      <c r="D4" s="332" t="s">
        <v>788</v>
      </c>
      <c r="E4" s="360" t="s">
        <v>21132</v>
      </c>
      <c r="F4" s="332" t="s">
        <v>677</v>
      </c>
    </row>
    <row r="5" spans="1:7" ht="18.75" customHeight="1">
      <c r="A5" s="334"/>
      <c r="B5" s="2233" t="s">
        <v>10711</v>
      </c>
      <c r="C5" s="2233"/>
      <c r="D5" s="335"/>
      <c r="E5" s="362"/>
      <c r="F5" s="334"/>
    </row>
    <row r="6" spans="1:7" ht="47.25">
      <c r="A6" s="50">
        <v>1</v>
      </c>
      <c r="B6" s="50" t="s">
        <v>20629</v>
      </c>
      <c r="C6" s="50" t="s">
        <v>20630</v>
      </c>
      <c r="D6" s="50" t="s">
        <v>20631</v>
      </c>
      <c r="E6" s="131">
        <v>1600000</v>
      </c>
      <c r="F6" s="41" t="s">
        <v>118</v>
      </c>
    </row>
    <row r="7" spans="1:7" ht="63">
      <c r="A7" s="50">
        <v>2</v>
      </c>
      <c r="B7" s="50" t="s">
        <v>1426</v>
      </c>
      <c r="C7" s="50" t="s">
        <v>20632</v>
      </c>
      <c r="D7" s="50" t="s">
        <v>20633</v>
      </c>
      <c r="E7" s="131">
        <v>2000000</v>
      </c>
      <c r="F7" s="50" t="s">
        <v>118</v>
      </c>
    </row>
    <row r="8" spans="1:7" ht="110.25">
      <c r="A8" s="50">
        <v>3</v>
      </c>
      <c r="B8" s="50" t="s">
        <v>1423</v>
      </c>
      <c r="C8" s="50" t="s">
        <v>20634</v>
      </c>
      <c r="D8" s="50" t="s">
        <v>20635</v>
      </c>
      <c r="E8" s="131">
        <v>2142452.5299999998</v>
      </c>
      <c r="F8" s="50" t="s">
        <v>118</v>
      </c>
    </row>
    <row r="9" spans="1:7" ht="31.5">
      <c r="A9" s="50">
        <v>4</v>
      </c>
      <c r="B9" s="50" t="s">
        <v>7</v>
      </c>
      <c r="C9" s="50" t="s">
        <v>20636</v>
      </c>
      <c r="D9" s="50" t="s">
        <v>794</v>
      </c>
      <c r="E9" s="131">
        <v>150000</v>
      </c>
      <c r="F9" s="50" t="s">
        <v>118</v>
      </c>
    </row>
    <row r="10" spans="1:7" ht="31.5">
      <c r="A10" s="50">
        <v>5</v>
      </c>
      <c r="B10" s="50" t="s">
        <v>10</v>
      </c>
      <c r="C10" s="50" t="s">
        <v>20637</v>
      </c>
      <c r="D10" s="50" t="s">
        <v>580</v>
      </c>
      <c r="E10" s="131">
        <v>150000</v>
      </c>
      <c r="F10" s="50" t="s">
        <v>118</v>
      </c>
    </row>
    <row r="11" spans="1:7">
      <c r="A11" s="334"/>
      <c r="B11" s="2237" t="s">
        <v>3161</v>
      </c>
      <c r="C11" s="2238"/>
      <c r="D11" s="332"/>
      <c r="E11" s="362"/>
      <c r="F11" s="485"/>
    </row>
    <row r="12" spans="1:7" ht="78.75">
      <c r="A12" s="60">
        <v>6</v>
      </c>
      <c r="B12" s="60" t="s">
        <v>5</v>
      </c>
      <c r="C12" s="60" t="s">
        <v>20638</v>
      </c>
      <c r="D12" s="60" t="s">
        <v>20639</v>
      </c>
      <c r="E12" s="189">
        <v>500000</v>
      </c>
      <c r="F12" s="60" t="s">
        <v>118</v>
      </c>
      <c r="G12" s="975"/>
    </row>
    <row r="13" spans="1:7" ht="78.75">
      <c r="A13" s="60">
        <v>7</v>
      </c>
      <c r="B13" s="60" t="s">
        <v>1426</v>
      </c>
      <c r="C13" s="60" t="s">
        <v>20640</v>
      </c>
      <c r="D13" s="60" t="s">
        <v>20641</v>
      </c>
      <c r="E13" s="189">
        <v>2200000</v>
      </c>
      <c r="F13" s="60" t="s">
        <v>118</v>
      </c>
      <c r="G13" s="10"/>
    </row>
    <row r="14" spans="1:7" ht="63">
      <c r="A14" s="60">
        <v>8</v>
      </c>
      <c r="B14" s="60" t="s">
        <v>6777</v>
      </c>
      <c r="C14" s="60" t="s">
        <v>20642</v>
      </c>
      <c r="D14" s="60" t="s">
        <v>20643</v>
      </c>
      <c r="E14" s="189">
        <v>571226</v>
      </c>
      <c r="F14" s="60" t="s">
        <v>118</v>
      </c>
      <c r="G14" s="10"/>
    </row>
    <row r="15" spans="1:7">
      <c r="A15" s="50"/>
      <c r="B15" s="173" t="s">
        <v>593</v>
      </c>
      <c r="C15" s="173"/>
      <c r="D15" s="173"/>
      <c r="E15" s="552"/>
      <c r="F15" s="173"/>
    </row>
    <row r="16" spans="1:7" ht="47.25">
      <c r="A16" s="50">
        <v>9</v>
      </c>
      <c r="B16" s="51" t="s">
        <v>594</v>
      </c>
      <c r="C16" s="50" t="s">
        <v>20644</v>
      </c>
      <c r="D16" s="51" t="s">
        <v>20645</v>
      </c>
      <c r="E16" s="193">
        <v>13260218.880000001</v>
      </c>
      <c r="F16" s="51" t="s">
        <v>118</v>
      </c>
    </row>
    <row r="17" spans="1:6" ht="47.25">
      <c r="A17" s="50">
        <v>10</v>
      </c>
      <c r="B17" s="51" t="s">
        <v>41</v>
      </c>
      <c r="C17" s="50" t="s">
        <v>20646</v>
      </c>
      <c r="D17" s="51" t="s">
        <v>20647</v>
      </c>
      <c r="E17" s="193">
        <v>9000000</v>
      </c>
      <c r="F17" s="51" t="s">
        <v>118</v>
      </c>
    </row>
    <row r="18" spans="1:6" ht="94.5">
      <c r="A18" s="50">
        <v>11</v>
      </c>
      <c r="B18" s="51" t="s">
        <v>1399</v>
      </c>
      <c r="C18" s="50" t="s">
        <v>20648</v>
      </c>
      <c r="D18" s="51" t="s">
        <v>20649</v>
      </c>
      <c r="E18" s="193">
        <v>5000000</v>
      </c>
      <c r="F18" s="51" t="s">
        <v>118</v>
      </c>
    </row>
    <row r="19" spans="1:6">
      <c r="A19" s="50"/>
      <c r="B19" s="47" t="s">
        <v>207</v>
      </c>
      <c r="C19" s="50"/>
      <c r="D19" s="51"/>
      <c r="E19" s="189"/>
      <c r="F19" s="51"/>
    </row>
    <row r="20" spans="1:6" ht="78.75">
      <c r="A20" s="50">
        <v>12</v>
      </c>
      <c r="B20" s="51" t="s">
        <v>195</v>
      </c>
      <c r="C20" s="50" t="s">
        <v>20650</v>
      </c>
      <c r="D20" s="51" t="s">
        <v>20651</v>
      </c>
      <c r="E20" s="189">
        <v>5738993</v>
      </c>
      <c r="F20" s="51" t="s">
        <v>118</v>
      </c>
    </row>
    <row r="21" spans="1:6">
      <c r="A21" s="50"/>
      <c r="B21" s="47" t="s">
        <v>555</v>
      </c>
      <c r="C21" s="50"/>
      <c r="D21" s="51"/>
      <c r="E21" s="193"/>
      <c r="F21" s="51"/>
    </row>
    <row r="22" spans="1:6" ht="236.25">
      <c r="A22" s="50">
        <v>13</v>
      </c>
      <c r="B22" s="51" t="s">
        <v>966</v>
      </c>
      <c r="C22" s="50" t="s">
        <v>20652</v>
      </c>
      <c r="D22" s="51" t="s">
        <v>21133</v>
      </c>
      <c r="E22" s="193">
        <v>2158992.61</v>
      </c>
      <c r="F22" s="51" t="s">
        <v>118</v>
      </c>
    </row>
    <row r="23" spans="1:6">
      <c r="A23" s="50"/>
      <c r="B23" s="2189" t="s">
        <v>4589</v>
      </c>
      <c r="C23" s="2191"/>
      <c r="D23" s="51"/>
      <c r="E23" s="193"/>
      <c r="F23" s="51"/>
    </row>
    <row r="24" spans="1:6" ht="63">
      <c r="A24" s="50">
        <v>14</v>
      </c>
      <c r="B24" s="51" t="s">
        <v>20653</v>
      </c>
      <c r="C24" s="51" t="s">
        <v>20654</v>
      </c>
      <c r="D24" s="50" t="s">
        <v>20655</v>
      </c>
      <c r="E24" s="193">
        <v>250000</v>
      </c>
      <c r="F24" s="51" t="s">
        <v>4</v>
      </c>
    </row>
    <row r="25" spans="1:6" ht="63">
      <c r="A25" s="50">
        <v>15</v>
      </c>
      <c r="B25" s="51" t="s">
        <v>20656</v>
      </c>
      <c r="C25" s="51" t="s">
        <v>20657</v>
      </c>
      <c r="D25" s="50" t="s">
        <v>20655</v>
      </c>
      <c r="E25" s="193">
        <v>250000</v>
      </c>
      <c r="F25" s="51" t="s">
        <v>4</v>
      </c>
    </row>
    <row r="26" spans="1:6" ht="63">
      <c r="A26" s="50">
        <v>16</v>
      </c>
      <c r="B26" s="50" t="s">
        <v>20658</v>
      </c>
      <c r="C26" s="51" t="s">
        <v>20659</v>
      </c>
      <c r="D26" s="50" t="s">
        <v>20655</v>
      </c>
      <c r="E26" s="193">
        <v>250000</v>
      </c>
      <c r="F26" s="51" t="s">
        <v>4</v>
      </c>
    </row>
    <row r="27" spans="1:6" ht="63">
      <c r="A27" s="50">
        <v>17</v>
      </c>
      <c r="B27" s="50" t="s">
        <v>20660</v>
      </c>
      <c r="C27" s="51" t="s">
        <v>20661</v>
      </c>
      <c r="D27" s="50" t="s">
        <v>20655</v>
      </c>
      <c r="E27" s="193">
        <v>250000</v>
      </c>
      <c r="F27" s="51" t="s">
        <v>4</v>
      </c>
    </row>
    <row r="28" spans="1:6" ht="63">
      <c r="A28" s="50">
        <v>18</v>
      </c>
      <c r="B28" s="50" t="s">
        <v>20662</v>
      </c>
      <c r="C28" s="51" t="s">
        <v>20663</v>
      </c>
      <c r="D28" s="50" t="s">
        <v>20655</v>
      </c>
      <c r="E28" s="193">
        <v>250000</v>
      </c>
      <c r="F28" s="51" t="s">
        <v>4</v>
      </c>
    </row>
    <row r="29" spans="1:6" ht="63">
      <c r="A29" s="50">
        <v>19</v>
      </c>
      <c r="B29" s="50" t="s">
        <v>20664</v>
      </c>
      <c r="C29" s="51" t="s">
        <v>20665</v>
      </c>
      <c r="D29" s="50" t="s">
        <v>20655</v>
      </c>
      <c r="E29" s="193">
        <v>250000</v>
      </c>
      <c r="F29" s="51" t="s">
        <v>4</v>
      </c>
    </row>
    <row r="30" spans="1:6" ht="63">
      <c r="A30" s="50">
        <v>20</v>
      </c>
      <c r="B30" s="50" t="s">
        <v>20666</v>
      </c>
      <c r="C30" s="51" t="s">
        <v>20667</v>
      </c>
      <c r="D30" s="50" t="s">
        <v>20655</v>
      </c>
      <c r="E30" s="193">
        <v>250000</v>
      </c>
      <c r="F30" s="51" t="s">
        <v>4</v>
      </c>
    </row>
    <row r="31" spans="1:6" ht="63">
      <c r="A31" s="50">
        <v>21</v>
      </c>
      <c r="B31" s="50" t="s">
        <v>20668</v>
      </c>
      <c r="C31" s="51" t="s">
        <v>20669</v>
      </c>
      <c r="D31" s="50" t="s">
        <v>20655</v>
      </c>
      <c r="E31" s="193">
        <v>250000</v>
      </c>
      <c r="F31" s="51" t="s">
        <v>4</v>
      </c>
    </row>
    <row r="32" spans="1:6">
      <c r="A32" s="334"/>
      <c r="B32" s="2237" t="s">
        <v>480</v>
      </c>
      <c r="C32" s="2238"/>
      <c r="D32" s="332"/>
      <c r="E32" s="1041"/>
      <c r="F32" s="334"/>
    </row>
    <row r="33" spans="1:7" ht="78.75">
      <c r="A33" s="50">
        <v>22</v>
      </c>
      <c r="B33" s="50" t="s">
        <v>20673</v>
      </c>
      <c r="C33" s="50" t="s">
        <v>20674</v>
      </c>
      <c r="D33" s="50" t="s">
        <v>20675</v>
      </c>
      <c r="E33" s="189">
        <v>2900000</v>
      </c>
      <c r="F33" s="50" t="s">
        <v>118</v>
      </c>
    </row>
    <row r="34" spans="1:7" ht="31.5">
      <c r="A34" s="50">
        <v>23</v>
      </c>
      <c r="B34" s="50" t="s">
        <v>20676</v>
      </c>
      <c r="C34" s="50" t="s">
        <v>20677</v>
      </c>
      <c r="D34" s="50" t="s">
        <v>20678</v>
      </c>
      <c r="E34" s="189">
        <v>900000</v>
      </c>
      <c r="F34" s="50" t="s">
        <v>118</v>
      </c>
    </row>
    <row r="35" spans="1:7" ht="63">
      <c r="A35" s="50">
        <v>24</v>
      </c>
      <c r="B35" s="50" t="s">
        <v>20679</v>
      </c>
      <c r="C35" s="50" t="s">
        <v>20680</v>
      </c>
      <c r="D35" s="50" t="s">
        <v>20681</v>
      </c>
      <c r="E35" s="189">
        <v>1000000</v>
      </c>
      <c r="F35" s="50" t="s">
        <v>118</v>
      </c>
    </row>
    <row r="36" spans="1:7" ht="47.25">
      <c r="A36" s="50">
        <v>25</v>
      </c>
      <c r="B36" s="50" t="s">
        <v>20682</v>
      </c>
      <c r="C36" s="50" t="s">
        <v>20683</v>
      </c>
      <c r="D36" s="50" t="s">
        <v>1246</v>
      </c>
      <c r="E36" s="189">
        <v>1400000</v>
      </c>
      <c r="F36" s="50" t="s">
        <v>4</v>
      </c>
    </row>
    <row r="37" spans="1:7" ht="31.5">
      <c r="A37" s="50">
        <v>26</v>
      </c>
      <c r="B37" s="60" t="s">
        <v>20684</v>
      </c>
      <c r="C37" s="60" t="s">
        <v>20685</v>
      </c>
      <c r="D37" s="60" t="s">
        <v>20686</v>
      </c>
      <c r="E37" s="189">
        <v>100000</v>
      </c>
      <c r="F37" s="60" t="s">
        <v>4</v>
      </c>
      <c r="G37" s="1037"/>
    </row>
    <row r="38" spans="1:7" ht="31.5">
      <c r="A38" s="50">
        <v>27</v>
      </c>
      <c r="B38" s="60" t="s">
        <v>20676</v>
      </c>
      <c r="C38" s="60" t="s">
        <v>20685</v>
      </c>
      <c r="D38" s="60" t="s">
        <v>20686</v>
      </c>
      <c r="E38" s="189">
        <v>100000</v>
      </c>
      <c r="F38" s="60" t="s">
        <v>4</v>
      </c>
    </row>
    <row r="39" spans="1:7" ht="31.5">
      <c r="A39" s="50">
        <v>28</v>
      </c>
      <c r="B39" s="60" t="s">
        <v>20687</v>
      </c>
      <c r="C39" s="60" t="s">
        <v>20685</v>
      </c>
      <c r="D39" s="60" t="s">
        <v>20686</v>
      </c>
      <c r="E39" s="189">
        <v>100000</v>
      </c>
      <c r="F39" s="60" t="s">
        <v>4</v>
      </c>
    </row>
    <row r="40" spans="1:7" ht="31.5">
      <c r="A40" s="50">
        <v>29</v>
      </c>
      <c r="B40" s="60" t="s">
        <v>20688</v>
      </c>
      <c r="C40" s="60" t="s">
        <v>20685</v>
      </c>
      <c r="D40" s="60" t="s">
        <v>20686</v>
      </c>
      <c r="E40" s="189">
        <v>100000</v>
      </c>
      <c r="F40" s="60" t="s">
        <v>4</v>
      </c>
    </row>
    <row r="41" spans="1:7" ht="31.5">
      <c r="A41" s="50">
        <v>30</v>
      </c>
      <c r="B41" s="60" t="s">
        <v>20689</v>
      </c>
      <c r="C41" s="60" t="s">
        <v>20685</v>
      </c>
      <c r="D41" s="60" t="s">
        <v>20686</v>
      </c>
      <c r="E41" s="189">
        <v>100000</v>
      </c>
      <c r="F41" s="60" t="s">
        <v>4</v>
      </c>
    </row>
    <row r="42" spans="1:7" ht="31.5">
      <c r="A42" s="50">
        <v>31</v>
      </c>
      <c r="B42" s="60" t="s">
        <v>20690</v>
      </c>
      <c r="C42" s="60" t="s">
        <v>20685</v>
      </c>
      <c r="D42" s="60" t="s">
        <v>20686</v>
      </c>
      <c r="E42" s="189">
        <v>100000</v>
      </c>
      <c r="F42" s="60" t="s">
        <v>4</v>
      </c>
    </row>
    <row r="43" spans="1:7" ht="31.5">
      <c r="A43" s="50">
        <v>32</v>
      </c>
      <c r="B43" s="60" t="s">
        <v>20691</v>
      </c>
      <c r="C43" s="60" t="s">
        <v>20685</v>
      </c>
      <c r="D43" s="60" t="s">
        <v>20686</v>
      </c>
      <c r="E43" s="189">
        <v>100000</v>
      </c>
      <c r="F43" s="60" t="s">
        <v>4</v>
      </c>
    </row>
    <row r="44" spans="1:7" ht="31.5">
      <c r="A44" s="50">
        <v>33</v>
      </c>
      <c r="B44" s="60" t="s">
        <v>20692</v>
      </c>
      <c r="C44" s="60" t="s">
        <v>20685</v>
      </c>
      <c r="D44" s="60" t="s">
        <v>20686</v>
      </c>
      <c r="E44" s="189">
        <v>100000</v>
      </c>
      <c r="F44" s="60" t="s">
        <v>4</v>
      </c>
    </row>
    <row r="45" spans="1:7">
      <c r="A45" s="334"/>
      <c r="B45" s="2237" t="s">
        <v>1353</v>
      </c>
      <c r="C45" s="2238"/>
      <c r="D45" s="332" t="s">
        <v>12261</v>
      </c>
      <c r="E45" s="362"/>
      <c r="F45" s="334"/>
    </row>
    <row r="46" spans="1:7" ht="78.75">
      <c r="A46" s="50">
        <v>34</v>
      </c>
      <c r="B46" s="50" t="s">
        <v>20693</v>
      </c>
      <c r="C46" s="50" t="s">
        <v>20694</v>
      </c>
      <c r="D46" s="50" t="s">
        <v>20695</v>
      </c>
      <c r="E46" s="189">
        <v>600000</v>
      </c>
      <c r="F46" s="50" t="s">
        <v>118</v>
      </c>
    </row>
    <row r="47" spans="1:7" ht="94.5">
      <c r="A47" s="50">
        <v>35</v>
      </c>
      <c r="B47" s="50" t="s">
        <v>20696</v>
      </c>
      <c r="C47" s="50" t="s">
        <v>20697</v>
      </c>
      <c r="D47" s="50" t="s">
        <v>20698</v>
      </c>
      <c r="E47" s="189">
        <v>2000000</v>
      </c>
      <c r="F47" s="51" t="s">
        <v>118</v>
      </c>
    </row>
    <row r="48" spans="1:7" ht="63">
      <c r="A48" s="50">
        <v>36</v>
      </c>
      <c r="B48" s="50" t="s">
        <v>20699</v>
      </c>
      <c r="C48" s="50" t="s">
        <v>20700</v>
      </c>
      <c r="D48" s="50" t="s">
        <v>20701</v>
      </c>
      <c r="E48" s="189">
        <v>1000000</v>
      </c>
      <c r="F48" s="51" t="s">
        <v>118</v>
      </c>
    </row>
    <row r="49" spans="1:6" ht="94.5">
      <c r="A49" s="50">
        <v>37</v>
      </c>
      <c r="B49" s="50" t="s">
        <v>20702</v>
      </c>
      <c r="C49" s="50" t="s">
        <v>20703</v>
      </c>
      <c r="D49" s="50" t="s">
        <v>20704</v>
      </c>
      <c r="E49" s="189">
        <v>3900000</v>
      </c>
      <c r="F49" s="50" t="s">
        <v>118</v>
      </c>
    </row>
    <row r="50" spans="1:6" ht="63">
      <c r="A50" s="50">
        <v>38</v>
      </c>
      <c r="B50" s="50" t="s">
        <v>20705</v>
      </c>
      <c r="C50" s="50" t="s">
        <v>20706</v>
      </c>
      <c r="D50" s="50" t="s">
        <v>20707</v>
      </c>
      <c r="E50" s="189">
        <v>1000000</v>
      </c>
      <c r="F50" s="51" t="s">
        <v>118</v>
      </c>
    </row>
    <row r="51" spans="1:6" ht="94.5">
      <c r="A51" s="50">
        <v>39</v>
      </c>
      <c r="B51" s="50" t="s">
        <v>20708</v>
      </c>
      <c r="C51" s="50" t="s">
        <v>20709</v>
      </c>
      <c r="D51" s="50" t="s">
        <v>20710</v>
      </c>
      <c r="E51" s="189">
        <v>1350000</v>
      </c>
      <c r="F51" s="51" t="s">
        <v>118</v>
      </c>
    </row>
    <row r="52" spans="1:6" ht="78.75">
      <c r="A52" s="50">
        <v>40</v>
      </c>
      <c r="B52" s="50" t="s">
        <v>20711</v>
      </c>
      <c r="C52" s="50" t="s">
        <v>20712</v>
      </c>
      <c r="D52" s="50" t="s">
        <v>20713</v>
      </c>
      <c r="E52" s="189">
        <v>2600000</v>
      </c>
      <c r="F52" s="51" t="s">
        <v>118</v>
      </c>
    </row>
    <row r="53" spans="1:6" ht="78.75">
      <c r="A53" s="50">
        <v>41</v>
      </c>
      <c r="B53" s="50" t="s">
        <v>20714</v>
      </c>
      <c r="C53" s="50" t="s">
        <v>20715</v>
      </c>
      <c r="D53" s="50" t="s">
        <v>20716</v>
      </c>
      <c r="E53" s="189">
        <v>1000000</v>
      </c>
      <c r="F53" s="51" t="s">
        <v>118</v>
      </c>
    </row>
    <row r="54" spans="1:6" ht="78.75">
      <c r="A54" s="50">
        <v>42</v>
      </c>
      <c r="B54" s="50" t="s">
        <v>20717</v>
      </c>
      <c r="C54" s="50" t="s">
        <v>20718</v>
      </c>
      <c r="D54" s="50" t="s">
        <v>21134</v>
      </c>
      <c r="E54" s="189">
        <v>900000</v>
      </c>
      <c r="F54" s="51" t="s">
        <v>118</v>
      </c>
    </row>
    <row r="55" spans="1:6" ht="47.25">
      <c r="A55" s="50">
        <v>43</v>
      </c>
      <c r="B55" s="50" t="s">
        <v>20719</v>
      </c>
      <c r="C55" s="50" t="s">
        <v>20720</v>
      </c>
      <c r="D55" s="50" t="s">
        <v>20721</v>
      </c>
      <c r="E55" s="189">
        <v>2000000</v>
      </c>
      <c r="F55" s="51" t="s">
        <v>4</v>
      </c>
    </row>
    <row r="56" spans="1:6" ht="78.75">
      <c r="A56" s="50">
        <v>44</v>
      </c>
      <c r="B56" s="50" t="s">
        <v>20722</v>
      </c>
      <c r="C56" s="50" t="s">
        <v>20723</v>
      </c>
      <c r="D56" s="50" t="s">
        <v>20724</v>
      </c>
      <c r="E56" s="189">
        <v>2000000</v>
      </c>
      <c r="F56" s="51" t="s">
        <v>118</v>
      </c>
    </row>
    <row r="57" spans="1:6" ht="94.5">
      <c r="A57" s="50">
        <v>45</v>
      </c>
      <c r="B57" s="50" t="s">
        <v>20725</v>
      </c>
      <c r="C57" s="50" t="s">
        <v>20726</v>
      </c>
      <c r="D57" s="50" t="s">
        <v>20727</v>
      </c>
      <c r="E57" s="189">
        <v>1700000</v>
      </c>
      <c r="F57" s="51" t="s">
        <v>118</v>
      </c>
    </row>
    <row r="58" spans="1:6" ht="63">
      <c r="A58" s="50">
        <v>46</v>
      </c>
      <c r="B58" s="50" t="s">
        <v>20725</v>
      </c>
      <c r="C58" s="50" t="s">
        <v>20728</v>
      </c>
      <c r="D58" s="50" t="s">
        <v>10379</v>
      </c>
      <c r="E58" s="189">
        <v>7000000</v>
      </c>
      <c r="F58" s="51" t="s">
        <v>4</v>
      </c>
    </row>
    <row r="59" spans="1:6" ht="47.25">
      <c r="A59" s="50">
        <v>47</v>
      </c>
      <c r="B59" s="50" t="s">
        <v>20729</v>
      </c>
      <c r="C59" s="50" t="s">
        <v>20730</v>
      </c>
      <c r="D59" s="50" t="s">
        <v>20731</v>
      </c>
      <c r="E59" s="189">
        <v>7000000</v>
      </c>
      <c r="F59" s="51" t="s">
        <v>4</v>
      </c>
    </row>
    <row r="60" spans="1:6" ht="63">
      <c r="A60" s="50">
        <v>48</v>
      </c>
      <c r="B60" s="50" t="s">
        <v>20732</v>
      </c>
      <c r="C60" s="50" t="s">
        <v>20733</v>
      </c>
      <c r="D60" s="50" t="s">
        <v>20734</v>
      </c>
      <c r="E60" s="189">
        <v>700000</v>
      </c>
      <c r="F60" s="51" t="s">
        <v>4</v>
      </c>
    </row>
    <row r="61" spans="1:6" ht="63">
      <c r="A61" s="50">
        <v>49</v>
      </c>
      <c r="B61" s="50" t="s">
        <v>20735</v>
      </c>
      <c r="C61" s="50" t="s">
        <v>20736</v>
      </c>
      <c r="D61" s="50" t="s">
        <v>20737</v>
      </c>
      <c r="E61" s="189">
        <v>360000</v>
      </c>
      <c r="F61" s="51" t="s">
        <v>118</v>
      </c>
    </row>
    <row r="62" spans="1:6" ht="63">
      <c r="A62" s="50">
        <v>50</v>
      </c>
      <c r="B62" s="50" t="s">
        <v>20738</v>
      </c>
      <c r="C62" s="50" t="s">
        <v>20739</v>
      </c>
      <c r="D62" s="50" t="s">
        <v>20740</v>
      </c>
      <c r="E62" s="189">
        <v>200000</v>
      </c>
      <c r="F62" s="51" t="s">
        <v>118</v>
      </c>
    </row>
    <row r="63" spans="1:6" ht="63">
      <c r="A63" s="50">
        <v>51</v>
      </c>
      <c r="B63" s="50" t="s">
        <v>20741</v>
      </c>
      <c r="C63" s="50" t="s">
        <v>20742</v>
      </c>
      <c r="D63" s="50" t="s">
        <v>20743</v>
      </c>
      <c r="E63" s="189">
        <v>1000000</v>
      </c>
      <c r="F63" s="51" t="s">
        <v>4</v>
      </c>
    </row>
    <row r="64" spans="1:6" ht="63">
      <c r="A64" s="50">
        <v>52</v>
      </c>
      <c r="B64" s="50" t="s">
        <v>20744</v>
      </c>
      <c r="C64" s="50" t="s">
        <v>20745</v>
      </c>
      <c r="D64" s="50" t="s">
        <v>20746</v>
      </c>
      <c r="E64" s="189">
        <v>1000000</v>
      </c>
      <c r="F64" s="51" t="s">
        <v>4</v>
      </c>
    </row>
    <row r="65" spans="1:6" ht="63">
      <c r="A65" s="50">
        <v>53</v>
      </c>
      <c r="B65" s="50" t="s">
        <v>20747</v>
      </c>
      <c r="C65" s="50" t="s">
        <v>20748</v>
      </c>
      <c r="D65" s="50" t="s">
        <v>20749</v>
      </c>
      <c r="E65" s="189">
        <v>1000000</v>
      </c>
      <c r="F65" s="51" t="s">
        <v>4</v>
      </c>
    </row>
    <row r="66" spans="1:6" ht="63">
      <c r="A66" s="50">
        <v>54</v>
      </c>
      <c r="B66" s="50" t="s">
        <v>20750</v>
      </c>
      <c r="C66" s="50" t="s">
        <v>20751</v>
      </c>
      <c r="D66" s="50" t="s">
        <v>20752</v>
      </c>
      <c r="E66" s="189">
        <v>1000000</v>
      </c>
      <c r="F66" s="51" t="s">
        <v>4</v>
      </c>
    </row>
    <row r="67" spans="1:6" ht="94.5">
      <c r="A67" s="50">
        <v>55</v>
      </c>
      <c r="B67" s="50" t="s">
        <v>20753</v>
      </c>
      <c r="C67" s="50" t="s">
        <v>20754</v>
      </c>
      <c r="D67" s="50" t="s">
        <v>21135</v>
      </c>
      <c r="E67" s="189">
        <v>1500000</v>
      </c>
      <c r="F67" s="51" t="s">
        <v>118</v>
      </c>
    </row>
    <row r="68" spans="1:6">
      <c r="A68" s="50"/>
      <c r="B68" s="173" t="s">
        <v>662</v>
      </c>
      <c r="C68" s="51"/>
      <c r="D68" s="50"/>
      <c r="E68" s="189"/>
      <c r="F68" s="50"/>
    </row>
    <row r="69" spans="1:6" ht="47.25">
      <c r="A69" s="50">
        <v>56</v>
      </c>
      <c r="B69" s="50" t="s">
        <v>20758</v>
      </c>
      <c r="C69" s="50" t="s">
        <v>20759</v>
      </c>
      <c r="D69" s="50" t="s">
        <v>20760</v>
      </c>
      <c r="E69" s="189">
        <v>800000</v>
      </c>
      <c r="F69" s="50" t="s">
        <v>4</v>
      </c>
    </row>
    <row r="70" spans="1:6" ht="47.25">
      <c r="A70" s="50">
        <v>57</v>
      </c>
      <c r="B70" s="50" t="s">
        <v>20761</v>
      </c>
      <c r="C70" s="50" t="s">
        <v>20762</v>
      </c>
      <c r="D70" s="50" t="s">
        <v>20763</v>
      </c>
      <c r="E70" s="189">
        <v>12000000</v>
      </c>
      <c r="F70" s="50" t="s">
        <v>4</v>
      </c>
    </row>
    <row r="71" spans="1:6" ht="63">
      <c r="A71" s="50">
        <v>58</v>
      </c>
      <c r="B71" s="50" t="s">
        <v>20764</v>
      </c>
      <c r="C71" s="50" t="s">
        <v>20765</v>
      </c>
      <c r="D71" s="50" t="s">
        <v>20766</v>
      </c>
      <c r="E71" s="189">
        <v>500000</v>
      </c>
      <c r="F71" s="50" t="s">
        <v>4</v>
      </c>
    </row>
    <row r="72" spans="1:6">
      <c r="A72" s="50"/>
      <c r="B72" s="2215" t="s">
        <v>6926</v>
      </c>
      <c r="C72" s="2216"/>
      <c r="D72" s="50"/>
      <c r="E72" s="189"/>
      <c r="F72" s="50"/>
    </row>
    <row r="73" spans="1:6" ht="267.75">
      <c r="A73" s="50">
        <v>59</v>
      </c>
      <c r="B73" s="50" t="s">
        <v>1282</v>
      </c>
      <c r="C73" s="50" t="s">
        <v>20767</v>
      </c>
      <c r="D73" s="50" t="s">
        <v>20768</v>
      </c>
      <c r="E73" s="189">
        <v>600000</v>
      </c>
      <c r="F73" s="50" t="s">
        <v>4</v>
      </c>
    </row>
    <row r="74" spans="1:6" s="10" customFormat="1" ht="15.75" customHeight="1">
      <c r="A74" s="325"/>
      <c r="B74" s="280" t="s">
        <v>6930</v>
      </c>
      <c r="C74" s="326"/>
      <c r="D74" s="326"/>
      <c r="E74" s="361">
        <f>SUM(E6:E73)</f>
        <v>108181883.02</v>
      </c>
      <c r="F74" s="326"/>
    </row>
    <row r="75" spans="1:6" s="10" customFormat="1" ht="90.75" customHeight="1">
      <c r="A75" s="2143" t="s">
        <v>19194</v>
      </c>
      <c r="B75" s="2143"/>
      <c r="C75" s="2143"/>
      <c r="D75" s="2143" t="s">
        <v>5819</v>
      </c>
      <c r="E75" s="2143"/>
      <c r="F75" s="2143"/>
    </row>
    <row r="80" spans="1:6" ht="31.5">
      <c r="A80" s="50">
        <v>57</v>
      </c>
      <c r="B80" s="50" t="s">
        <v>20755</v>
      </c>
      <c r="C80" s="50" t="s">
        <v>20756</v>
      </c>
      <c r="D80" s="50" t="s">
        <v>20757</v>
      </c>
      <c r="E80" s="189">
        <v>700000</v>
      </c>
      <c r="F80" s="51" t="s">
        <v>4</v>
      </c>
    </row>
    <row r="81" spans="1:6" ht="47.25">
      <c r="A81" s="50">
        <v>22</v>
      </c>
      <c r="B81" s="50" t="s">
        <v>20670</v>
      </c>
      <c r="C81" s="51" t="s">
        <v>20671</v>
      </c>
      <c r="D81" s="50" t="s">
        <v>20672</v>
      </c>
      <c r="E81" s="189">
        <v>158992.51</v>
      </c>
      <c r="F81" s="51" t="s">
        <v>4</v>
      </c>
    </row>
    <row r="82" spans="1:6">
      <c r="E82" s="757">
        <f>SUM(E80:E81)</f>
        <v>858992.51</v>
      </c>
    </row>
    <row r="85" spans="1:6">
      <c r="E85" s="757">
        <f>E82+E74</f>
        <v>109040875.53</v>
      </c>
    </row>
  </sheetData>
  <mergeCells count="11">
    <mergeCell ref="D75:F75"/>
    <mergeCell ref="A1:F1"/>
    <mergeCell ref="A2:F2"/>
    <mergeCell ref="A3:F3"/>
    <mergeCell ref="B5:C5"/>
    <mergeCell ref="B11:C11"/>
    <mergeCell ref="B23:C23"/>
    <mergeCell ref="B32:C32"/>
    <mergeCell ref="B45:C45"/>
    <mergeCell ref="B72:C72"/>
    <mergeCell ref="A75:C75"/>
  </mergeCells>
  <pageMargins left="0.7" right="0.7" top="0.75" bottom="0.75" header="0.3" footer="0.3"/>
  <pageSetup orientation="landscape" r:id="rId1"/>
  <headerFooter>
    <oddFooter>Page &amp;P of &amp;N</oddFooter>
  </headerFooter>
</worksheet>
</file>

<file path=xl/worksheets/sheet58.xml><?xml version="1.0" encoding="utf-8"?>
<worksheet xmlns="http://schemas.openxmlformats.org/spreadsheetml/2006/main" xmlns:r="http://schemas.openxmlformats.org/officeDocument/2006/relationships">
  <sheetPr>
    <tabColor theme="5" tint="-0.499984740745262"/>
  </sheetPr>
  <dimension ref="A1:F94"/>
  <sheetViews>
    <sheetView topLeftCell="A20" workbookViewId="0">
      <selection activeCell="B23" sqref="B23"/>
    </sheetView>
  </sheetViews>
  <sheetFormatPr defaultRowHeight="15"/>
  <cols>
    <col min="1" max="1" width="6.85546875" style="55" customWidth="1"/>
    <col min="2" max="2" width="15.140625" style="12" customWidth="1"/>
    <col min="3" max="3" width="42.28515625" style="12" customWidth="1"/>
    <col min="4" max="4" width="24.42578125" style="12" customWidth="1"/>
    <col min="5" max="5" width="19.85546875" style="224" customWidth="1"/>
    <col min="6" max="6" width="9.28515625" style="12" customWidth="1"/>
    <col min="7" max="16384" width="9.140625" style="12"/>
  </cols>
  <sheetData>
    <row r="1" spans="1:6" s="2" customFormat="1" ht="15.75">
      <c r="A1" s="2164" t="s">
        <v>133</v>
      </c>
      <c r="B1" s="2164"/>
      <c r="C1" s="2164"/>
      <c r="D1" s="2164"/>
      <c r="E1" s="2164"/>
      <c r="F1" s="2164"/>
    </row>
    <row r="2" spans="1:6" s="2" customFormat="1" ht="15.75">
      <c r="A2" s="2164" t="s">
        <v>20769</v>
      </c>
      <c r="B2" s="2164"/>
      <c r="C2" s="2164"/>
      <c r="D2" s="2164"/>
      <c r="E2" s="2164"/>
      <c r="F2" s="2164"/>
    </row>
    <row r="3" spans="1:6" s="2" customFormat="1" ht="15.75">
      <c r="A3" s="2164" t="s">
        <v>6436</v>
      </c>
      <c r="B3" s="2164"/>
      <c r="C3" s="2164"/>
      <c r="D3" s="2164"/>
      <c r="E3" s="2164"/>
      <c r="F3" s="2164"/>
    </row>
    <row r="4" spans="1:6" s="2" customFormat="1" ht="31.5">
      <c r="A4" s="733" t="s">
        <v>134</v>
      </c>
      <c r="B4" s="280" t="s">
        <v>676</v>
      </c>
      <c r="C4" s="280" t="s">
        <v>463</v>
      </c>
      <c r="D4" s="280" t="s">
        <v>788</v>
      </c>
      <c r="E4" s="721" t="s">
        <v>1741</v>
      </c>
      <c r="F4" s="280" t="s">
        <v>677</v>
      </c>
    </row>
    <row r="5" spans="1:6" s="2" customFormat="1" ht="15.75">
      <c r="A5" s="325"/>
      <c r="B5" s="2168" t="s">
        <v>139</v>
      </c>
      <c r="C5" s="2168"/>
      <c r="D5" s="2168"/>
      <c r="E5" s="720"/>
      <c r="F5" s="326"/>
    </row>
    <row r="6" spans="1:6" ht="47.25">
      <c r="A6" s="175">
        <v>1</v>
      </c>
      <c r="B6" s="159" t="s">
        <v>1</v>
      </c>
      <c r="C6" s="159" t="s">
        <v>21139</v>
      </c>
      <c r="D6" s="159" t="s">
        <v>20770</v>
      </c>
      <c r="E6" s="116">
        <v>1868316</v>
      </c>
      <c r="F6" s="65" t="s">
        <v>118</v>
      </c>
    </row>
    <row r="7" spans="1:6" ht="110.25">
      <c r="A7" s="175">
        <v>2</v>
      </c>
      <c r="B7" s="159" t="s">
        <v>5</v>
      </c>
      <c r="C7" s="159" t="s">
        <v>21140</v>
      </c>
      <c r="D7" s="159" t="s">
        <v>20771</v>
      </c>
      <c r="E7" s="116">
        <v>3614336.53</v>
      </c>
      <c r="F7" s="159" t="s">
        <v>118</v>
      </c>
    </row>
    <row r="8" spans="1:6" ht="47.25">
      <c r="A8" s="175">
        <v>3</v>
      </c>
      <c r="B8" s="159" t="s">
        <v>12</v>
      </c>
      <c r="C8" s="159" t="s">
        <v>21141</v>
      </c>
      <c r="D8" s="159" t="s">
        <v>14</v>
      </c>
      <c r="E8" s="116">
        <v>950000</v>
      </c>
      <c r="F8" s="159" t="s">
        <v>118</v>
      </c>
    </row>
    <row r="9" spans="1:6" s="2" customFormat="1" ht="15.75">
      <c r="A9" s="404"/>
      <c r="B9" s="2195" t="s">
        <v>20772</v>
      </c>
      <c r="C9" s="2195"/>
      <c r="D9" s="2195"/>
      <c r="E9" s="487"/>
      <c r="F9" s="66"/>
    </row>
    <row r="10" spans="1:6" ht="78.75">
      <c r="A10" s="175">
        <v>4</v>
      </c>
      <c r="B10" s="65" t="s">
        <v>1423</v>
      </c>
      <c r="C10" s="159" t="s">
        <v>21142</v>
      </c>
      <c r="D10" s="159" t="s">
        <v>242</v>
      </c>
      <c r="E10" s="116">
        <v>1471226.27</v>
      </c>
      <c r="F10" s="65" t="s">
        <v>118</v>
      </c>
    </row>
    <row r="11" spans="1:6" ht="47.25">
      <c r="A11" s="175">
        <v>5</v>
      </c>
      <c r="B11" s="65" t="s">
        <v>1426</v>
      </c>
      <c r="C11" s="159" t="s">
        <v>21143</v>
      </c>
      <c r="D11" s="159" t="s">
        <v>14</v>
      </c>
      <c r="E11" s="116">
        <v>800000</v>
      </c>
      <c r="F11" s="159" t="s">
        <v>118</v>
      </c>
    </row>
    <row r="12" spans="1:6" ht="63">
      <c r="A12" s="175">
        <v>6</v>
      </c>
      <c r="B12" s="65" t="s">
        <v>5879</v>
      </c>
      <c r="C12" s="159" t="s">
        <v>21144</v>
      </c>
      <c r="D12" s="159" t="s">
        <v>1736</v>
      </c>
      <c r="E12" s="116">
        <v>1000000</v>
      </c>
      <c r="F12" s="159" t="s">
        <v>118</v>
      </c>
    </row>
    <row r="13" spans="1:6" ht="15.75">
      <c r="A13" s="175"/>
      <c r="B13" s="62" t="s">
        <v>593</v>
      </c>
      <c r="C13" s="159"/>
      <c r="D13" s="159"/>
      <c r="E13" s="5"/>
      <c r="F13" s="159"/>
    </row>
    <row r="14" spans="1:6" ht="47.25">
      <c r="A14" s="175">
        <v>7</v>
      </c>
      <c r="B14" s="65" t="s">
        <v>39</v>
      </c>
      <c r="C14" s="159" t="s">
        <v>21145</v>
      </c>
      <c r="D14" s="65" t="s">
        <v>5060</v>
      </c>
      <c r="E14" s="116">
        <v>19082153.219999999</v>
      </c>
      <c r="F14" s="65" t="s">
        <v>118</v>
      </c>
    </row>
    <row r="15" spans="1:6" ht="31.5" customHeight="1">
      <c r="A15" s="175">
        <v>8</v>
      </c>
      <c r="B15" s="65" t="s">
        <v>596</v>
      </c>
      <c r="C15" s="159" t="s">
        <v>21146</v>
      </c>
      <c r="D15" s="65" t="s">
        <v>5060</v>
      </c>
      <c r="E15" s="116">
        <v>19082153.219999999</v>
      </c>
      <c r="F15" s="65" t="s">
        <v>118</v>
      </c>
    </row>
    <row r="16" spans="1:6" ht="31.5">
      <c r="A16" s="175"/>
      <c r="B16" s="253" t="s">
        <v>207</v>
      </c>
      <c r="C16" s="159"/>
      <c r="D16" s="159"/>
      <c r="E16" s="5"/>
      <c r="F16" s="159"/>
    </row>
    <row r="17" spans="1:6" ht="78.75">
      <c r="A17" s="175">
        <v>9</v>
      </c>
      <c r="B17" s="159" t="s">
        <v>195</v>
      </c>
      <c r="C17" s="159" t="s">
        <v>21147</v>
      </c>
      <c r="D17" s="159" t="s">
        <v>196</v>
      </c>
      <c r="E17" s="116">
        <v>5738993.4500000002</v>
      </c>
      <c r="F17" s="159" t="s">
        <v>118</v>
      </c>
    </row>
    <row r="18" spans="1:6" ht="15.75" customHeight="1">
      <c r="A18" s="175"/>
      <c r="B18" s="2215" t="s">
        <v>11020</v>
      </c>
      <c r="C18" s="2216"/>
      <c r="D18" s="159"/>
      <c r="E18" s="5"/>
      <c r="F18" s="159"/>
    </row>
    <row r="19" spans="1:6" ht="94.5">
      <c r="A19" s="175">
        <v>10</v>
      </c>
      <c r="B19" s="159" t="s">
        <v>247</v>
      </c>
      <c r="C19" s="159" t="s">
        <v>21148</v>
      </c>
      <c r="D19" s="160" t="s">
        <v>7991</v>
      </c>
      <c r="E19" s="116">
        <v>2180817.5099999998</v>
      </c>
      <c r="F19" s="159" t="s">
        <v>4</v>
      </c>
    </row>
    <row r="20" spans="1:6" s="2" customFormat="1" ht="15.75">
      <c r="A20" s="325"/>
      <c r="B20" s="2195" t="s">
        <v>480</v>
      </c>
      <c r="C20" s="2195"/>
      <c r="D20" s="2195"/>
      <c r="E20" s="720"/>
      <c r="F20" s="326"/>
    </row>
    <row r="21" spans="1:6" ht="63">
      <c r="A21" s="175">
        <v>11</v>
      </c>
      <c r="B21" s="159" t="s">
        <v>15646</v>
      </c>
      <c r="C21" s="159" t="s">
        <v>21149</v>
      </c>
      <c r="D21" s="160" t="s">
        <v>20786</v>
      </c>
      <c r="E21" s="116">
        <v>800000</v>
      </c>
      <c r="F21" s="159" t="s">
        <v>118</v>
      </c>
    </row>
    <row r="22" spans="1:6" ht="63">
      <c r="A22" s="175">
        <v>12</v>
      </c>
      <c r="B22" s="159" t="s">
        <v>20787</v>
      </c>
      <c r="C22" s="159" t="s">
        <v>21150</v>
      </c>
      <c r="D22" s="160" t="s">
        <v>21136</v>
      </c>
      <c r="E22" s="116">
        <v>2000000</v>
      </c>
      <c r="F22" s="159" t="s">
        <v>118</v>
      </c>
    </row>
    <row r="23" spans="1:6" ht="94.5">
      <c r="A23" s="175">
        <v>13</v>
      </c>
      <c r="B23" s="159" t="s">
        <v>20788</v>
      </c>
      <c r="C23" s="159" t="s">
        <v>21151</v>
      </c>
      <c r="D23" s="160" t="s">
        <v>20789</v>
      </c>
      <c r="E23" s="116">
        <v>500000</v>
      </c>
      <c r="F23" s="159" t="s">
        <v>118</v>
      </c>
    </row>
    <row r="24" spans="1:6" ht="63">
      <c r="A24" s="175">
        <v>14</v>
      </c>
      <c r="B24" s="159" t="s">
        <v>20790</v>
      </c>
      <c r="C24" s="159" t="s">
        <v>21152</v>
      </c>
      <c r="D24" s="160" t="s">
        <v>20791</v>
      </c>
      <c r="E24" s="116">
        <v>800000</v>
      </c>
      <c r="F24" s="159" t="s">
        <v>118</v>
      </c>
    </row>
    <row r="25" spans="1:6" ht="78.75">
      <c r="A25" s="175">
        <v>15</v>
      </c>
      <c r="B25" s="159" t="s">
        <v>20792</v>
      </c>
      <c r="C25" s="159" t="s">
        <v>21153</v>
      </c>
      <c r="D25" s="160" t="s">
        <v>21137</v>
      </c>
      <c r="E25" s="116">
        <v>1000000</v>
      </c>
      <c r="F25" s="159" t="s">
        <v>118</v>
      </c>
    </row>
    <row r="26" spans="1:6" ht="47.25">
      <c r="A26" s="175">
        <v>16</v>
      </c>
      <c r="B26" s="159" t="s">
        <v>20793</v>
      </c>
      <c r="C26" s="159" t="s">
        <v>21154</v>
      </c>
      <c r="D26" s="160" t="s">
        <v>20794</v>
      </c>
      <c r="E26" s="116">
        <v>400000</v>
      </c>
      <c r="F26" s="159" t="s">
        <v>118</v>
      </c>
    </row>
    <row r="27" spans="1:6" ht="78.75">
      <c r="A27" s="175">
        <v>17</v>
      </c>
      <c r="B27" s="159" t="s">
        <v>20795</v>
      </c>
      <c r="C27" s="159" t="s">
        <v>21155</v>
      </c>
      <c r="D27" s="160" t="s">
        <v>21137</v>
      </c>
      <c r="E27" s="116">
        <v>2000000</v>
      </c>
      <c r="F27" s="159" t="s">
        <v>4</v>
      </c>
    </row>
    <row r="28" spans="1:6" ht="78.75">
      <c r="A28" s="175">
        <v>18</v>
      </c>
      <c r="B28" s="159" t="s">
        <v>20796</v>
      </c>
      <c r="C28" s="159" t="s">
        <v>21156</v>
      </c>
      <c r="D28" s="160" t="s">
        <v>21138</v>
      </c>
      <c r="E28" s="116">
        <v>2000000</v>
      </c>
      <c r="F28" s="159" t="s">
        <v>4</v>
      </c>
    </row>
    <row r="29" spans="1:6" ht="47.25">
      <c r="A29" s="175">
        <v>19</v>
      </c>
      <c r="B29" s="159" t="s">
        <v>20797</v>
      </c>
      <c r="C29" s="159" t="s">
        <v>21157</v>
      </c>
      <c r="D29" s="160" t="s">
        <v>72</v>
      </c>
      <c r="E29" s="116">
        <v>1800000</v>
      </c>
      <c r="F29" s="159" t="s">
        <v>4</v>
      </c>
    </row>
    <row r="30" spans="1:6" ht="47.25">
      <c r="A30" s="175">
        <v>20</v>
      </c>
      <c r="B30" s="159" t="s">
        <v>20798</v>
      </c>
      <c r="C30" s="159" t="s">
        <v>21158</v>
      </c>
      <c r="D30" s="160" t="s">
        <v>20799</v>
      </c>
      <c r="E30" s="116">
        <v>2000000</v>
      </c>
      <c r="F30" s="159" t="s">
        <v>4</v>
      </c>
    </row>
    <row r="31" spans="1:6" ht="47.25">
      <c r="A31" s="175">
        <v>21</v>
      </c>
      <c r="B31" s="159" t="s">
        <v>20800</v>
      </c>
      <c r="C31" s="159" t="s">
        <v>21159</v>
      </c>
      <c r="D31" s="160" t="s">
        <v>871</v>
      </c>
      <c r="E31" s="116">
        <v>1000000</v>
      </c>
      <c r="F31" s="159" t="s">
        <v>4</v>
      </c>
    </row>
    <row r="32" spans="1:6" ht="78.75">
      <c r="A32" s="175">
        <v>22</v>
      </c>
      <c r="B32" s="159" t="s">
        <v>20801</v>
      </c>
      <c r="C32" s="159" t="s">
        <v>21160</v>
      </c>
      <c r="D32" s="160" t="s">
        <v>21138</v>
      </c>
      <c r="E32" s="116">
        <v>1912261.82</v>
      </c>
      <c r="F32" s="159" t="s">
        <v>4</v>
      </c>
    </row>
    <row r="33" spans="1:6" ht="20.25" customHeight="1">
      <c r="A33" s="175"/>
      <c r="B33" s="2172" t="s">
        <v>1353</v>
      </c>
      <c r="C33" s="2172"/>
      <c r="D33" s="160"/>
      <c r="E33" s="221"/>
      <c r="F33" s="160"/>
    </row>
    <row r="34" spans="1:6" ht="63">
      <c r="A34" s="175">
        <v>23</v>
      </c>
      <c r="B34" s="159" t="s">
        <v>20802</v>
      </c>
      <c r="C34" s="159" t="s">
        <v>21161</v>
      </c>
      <c r="D34" s="160" t="s">
        <v>1246</v>
      </c>
      <c r="E34" s="116">
        <v>2000000</v>
      </c>
      <c r="F34" s="159" t="s">
        <v>4</v>
      </c>
    </row>
    <row r="35" spans="1:6" ht="47.25">
      <c r="A35" s="175">
        <v>24</v>
      </c>
      <c r="B35" s="159" t="s">
        <v>20803</v>
      </c>
      <c r="C35" s="159" t="s">
        <v>21162</v>
      </c>
      <c r="D35" s="160" t="s">
        <v>20804</v>
      </c>
      <c r="E35" s="116">
        <v>2500000</v>
      </c>
      <c r="F35" s="159" t="s">
        <v>118</v>
      </c>
    </row>
    <row r="36" spans="1:6" ht="47.25">
      <c r="A36" s="175">
        <v>25</v>
      </c>
      <c r="B36" s="159" t="s">
        <v>20805</v>
      </c>
      <c r="C36" s="159" t="s">
        <v>21163</v>
      </c>
      <c r="D36" s="160" t="s">
        <v>20806</v>
      </c>
      <c r="E36" s="116">
        <v>1600000</v>
      </c>
      <c r="F36" s="159" t="s">
        <v>118</v>
      </c>
    </row>
    <row r="37" spans="1:6" ht="47.25">
      <c r="A37" s="175">
        <v>26</v>
      </c>
      <c r="B37" s="159" t="s">
        <v>20807</v>
      </c>
      <c r="C37" s="159" t="s">
        <v>21164</v>
      </c>
      <c r="D37" s="160" t="s">
        <v>20806</v>
      </c>
      <c r="E37" s="116">
        <v>1500000</v>
      </c>
      <c r="F37" s="159" t="s">
        <v>118</v>
      </c>
    </row>
    <row r="38" spans="1:6" ht="47.25">
      <c r="A38" s="175">
        <v>27</v>
      </c>
      <c r="B38" s="159" t="s">
        <v>20808</v>
      </c>
      <c r="C38" s="159" t="s">
        <v>21165</v>
      </c>
      <c r="D38" s="160" t="s">
        <v>12193</v>
      </c>
      <c r="E38" s="116">
        <v>3000000</v>
      </c>
      <c r="F38" s="159" t="s">
        <v>4</v>
      </c>
    </row>
    <row r="39" spans="1:6" ht="47.25">
      <c r="A39" s="175">
        <v>28</v>
      </c>
      <c r="B39" s="159" t="s">
        <v>20809</v>
      </c>
      <c r="C39" s="159" t="s">
        <v>21166</v>
      </c>
      <c r="D39" s="160" t="s">
        <v>20806</v>
      </c>
      <c r="E39" s="116">
        <v>500000</v>
      </c>
      <c r="F39" s="159" t="s">
        <v>118</v>
      </c>
    </row>
    <row r="40" spans="1:6" ht="47.25">
      <c r="A40" s="175">
        <v>29</v>
      </c>
      <c r="B40" s="159" t="s">
        <v>20810</v>
      </c>
      <c r="C40" s="159" t="s">
        <v>21167</v>
      </c>
      <c r="D40" s="160" t="s">
        <v>20806</v>
      </c>
      <c r="E40" s="116">
        <v>2500000</v>
      </c>
      <c r="F40" s="159" t="s">
        <v>118</v>
      </c>
    </row>
    <row r="41" spans="1:6" ht="47.25">
      <c r="A41" s="175">
        <v>30</v>
      </c>
      <c r="B41" s="159" t="s">
        <v>20811</v>
      </c>
      <c r="C41" s="159" t="s">
        <v>21168</v>
      </c>
      <c r="D41" s="160" t="s">
        <v>20812</v>
      </c>
      <c r="E41" s="1042">
        <v>1300000</v>
      </c>
      <c r="F41" s="159" t="s">
        <v>118</v>
      </c>
    </row>
    <row r="42" spans="1:6" ht="47.25">
      <c r="A42" s="175">
        <v>31</v>
      </c>
      <c r="B42" s="159" t="s">
        <v>20813</v>
      </c>
      <c r="C42" s="159" t="s">
        <v>21169</v>
      </c>
      <c r="D42" s="160" t="s">
        <v>20814</v>
      </c>
      <c r="E42" s="116">
        <v>1000000</v>
      </c>
      <c r="F42" s="159" t="s">
        <v>118</v>
      </c>
    </row>
    <row r="43" spans="1:6" ht="63">
      <c r="A43" s="175">
        <v>32</v>
      </c>
      <c r="B43" s="159" t="s">
        <v>20815</v>
      </c>
      <c r="C43" s="159" t="s">
        <v>21170</v>
      </c>
      <c r="D43" s="160" t="s">
        <v>20816</v>
      </c>
      <c r="E43" s="116">
        <v>2000000</v>
      </c>
      <c r="F43" s="159" t="s">
        <v>118</v>
      </c>
    </row>
    <row r="44" spans="1:6" ht="63">
      <c r="A44" s="175">
        <v>33</v>
      </c>
      <c r="B44" s="159" t="s">
        <v>20817</v>
      </c>
      <c r="C44" s="159" t="s">
        <v>21171</v>
      </c>
      <c r="D44" s="160" t="s">
        <v>20816</v>
      </c>
      <c r="E44" s="116">
        <v>2400000</v>
      </c>
      <c r="F44" s="159" t="s">
        <v>118</v>
      </c>
    </row>
    <row r="45" spans="1:6" ht="63">
      <c r="A45" s="175">
        <v>34</v>
      </c>
      <c r="B45" s="159" t="s">
        <v>20818</v>
      </c>
      <c r="C45" s="159" t="s">
        <v>21172</v>
      </c>
      <c r="D45" s="160" t="s">
        <v>20816</v>
      </c>
      <c r="E45" s="116">
        <v>2500000</v>
      </c>
      <c r="F45" s="159" t="s">
        <v>118</v>
      </c>
    </row>
    <row r="46" spans="1:6" ht="63">
      <c r="A46" s="175">
        <v>35</v>
      </c>
      <c r="B46" s="159" t="s">
        <v>20819</v>
      </c>
      <c r="C46" s="159" t="s">
        <v>21173</v>
      </c>
      <c r="D46" s="160" t="s">
        <v>20820</v>
      </c>
      <c r="E46" s="116">
        <v>1000000</v>
      </c>
      <c r="F46" s="159" t="s">
        <v>118</v>
      </c>
    </row>
    <row r="47" spans="1:6" ht="47.25">
      <c r="A47" s="175">
        <v>36</v>
      </c>
      <c r="B47" s="159" t="s">
        <v>20821</v>
      </c>
      <c r="C47" s="159" t="s">
        <v>21174</v>
      </c>
      <c r="D47" s="160" t="s">
        <v>20822</v>
      </c>
      <c r="E47" s="116">
        <v>600000</v>
      </c>
      <c r="F47" s="159" t="s">
        <v>118</v>
      </c>
    </row>
    <row r="48" spans="1:6" ht="78.75">
      <c r="A48" s="175">
        <v>37</v>
      </c>
      <c r="B48" s="159" t="s">
        <v>20823</v>
      </c>
      <c r="C48" s="159" t="s">
        <v>21175</v>
      </c>
      <c r="D48" s="160" t="s">
        <v>20824</v>
      </c>
      <c r="E48" s="116">
        <v>400000</v>
      </c>
      <c r="F48" s="159" t="s">
        <v>118</v>
      </c>
    </row>
    <row r="49" spans="1:6" ht="63">
      <c r="A49" s="175">
        <v>38</v>
      </c>
      <c r="B49" s="159" t="s">
        <v>20825</v>
      </c>
      <c r="C49" s="159" t="s">
        <v>21176</v>
      </c>
      <c r="D49" s="160" t="s">
        <v>20826</v>
      </c>
      <c r="E49" s="116">
        <v>500000</v>
      </c>
      <c r="F49" s="159" t="s">
        <v>118</v>
      </c>
    </row>
    <row r="50" spans="1:6" ht="78.75">
      <c r="A50" s="175">
        <v>39</v>
      </c>
      <c r="B50" s="159" t="s">
        <v>20827</v>
      </c>
      <c r="C50" s="159" t="s">
        <v>21177</v>
      </c>
      <c r="D50" s="160" t="s">
        <v>20828</v>
      </c>
      <c r="E50" s="116">
        <v>2000000</v>
      </c>
      <c r="F50" s="159" t="s">
        <v>4</v>
      </c>
    </row>
    <row r="51" spans="1:6" ht="78.75">
      <c r="A51" s="175">
        <v>40</v>
      </c>
      <c r="B51" s="159" t="s">
        <v>20829</v>
      </c>
      <c r="C51" s="159" t="s">
        <v>21178</v>
      </c>
      <c r="D51" s="160" t="s">
        <v>20830</v>
      </c>
      <c r="E51" s="116">
        <v>700000</v>
      </c>
      <c r="F51" s="159" t="s">
        <v>118</v>
      </c>
    </row>
    <row r="52" spans="1:6" ht="31.5">
      <c r="A52" s="175">
        <v>41</v>
      </c>
      <c r="B52" s="159" t="s">
        <v>20831</v>
      </c>
      <c r="C52" s="159" t="s">
        <v>21179</v>
      </c>
      <c r="D52" s="160" t="s">
        <v>12193</v>
      </c>
      <c r="E52" s="116">
        <v>1000000</v>
      </c>
      <c r="F52" s="159" t="s">
        <v>4</v>
      </c>
    </row>
    <row r="53" spans="1:6" ht="47.25">
      <c r="A53" s="175">
        <v>42</v>
      </c>
      <c r="B53" s="159" t="s">
        <v>20832</v>
      </c>
      <c r="C53" s="159" t="s">
        <v>21180</v>
      </c>
      <c r="D53" s="160" t="s">
        <v>72</v>
      </c>
      <c r="E53" s="116">
        <v>1800000</v>
      </c>
      <c r="F53" s="159" t="s">
        <v>4</v>
      </c>
    </row>
    <row r="54" spans="1:6" ht="47.25">
      <c r="A54" s="175">
        <v>43</v>
      </c>
      <c r="B54" s="159" t="s">
        <v>20833</v>
      </c>
      <c r="C54" s="159" t="s">
        <v>21181</v>
      </c>
      <c r="D54" s="160" t="s">
        <v>12193</v>
      </c>
      <c r="E54" s="116">
        <v>600000</v>
      </c>
      <c r="F54" s="159" t="s">
        <v>4</v>
      </c>
    </row>
    <row r="55" spans="1:6" ht="15.75">
      <c r="A55" s="175"/>
      <c r="B55" s="2172" t="s">
        <v>148</v>
      </c>
      <c r="C55" s="2172"/>
      <c r="D55" s="159"/>
      <c r="E55" s="5"/>
      <c r="F55" s="159"/>
    </row>
    <row r="56" spans="1:6" ht="63">
      <c r="A56" s="175">
        <v>44</v>
      </c>
      <c r="B56" s="159" t="s">
        <v>20834</v>
      </c>
      <c r="C56" s="159" t="s">
        <v>21182</v>
      </c>
      <c r="D56" s="160" t="s">
        <v>20835</v>
      </c>
      <c r="E56" s="116">
        <v>100000</v>
      </c>
      <c r="F56" s="159" t="s">
        <v>118</v>
      </c>
    </row>
    <row r="57" spans="1:6" ht="89.25" customHeight="1">
      <c r="A57" s="175">
        <v>45</v>
      </c>
      <c r="B57" s="159" t="s">
        <v>20836</v>
      </c>
      <c r="C57" s="159" t="s">
        <v>21183</v>
      </c>
      <c r="D57" s="160" t="s">
        <v>20837</v>
      </c>
      <c r="E57" s="116">
        <v>150000</v>
      </c>
      <c r="F57" s="159" t="s">
        <v>118</v>
      </c>
    </row>
    <row r="58" spans="1:6" ht="51" customHeight="1">
      <c r="A58" s="175">
        <v>46</v>
      </c>
      <c r="B58" s="159" t="s">
        <v>20838</v>
      </c>
      <c r="C58" s="159" t="s">
        <v>21184</v>
      </c>
      <c r="D58" s="160" t="s">
        <v>21205</v>
      </c>
      <c r="E58" s="116">
        <v>500000</v>
      </c>
      <c r="F58" s="159" t="s">
        <v>118</v>
      </c>
    </row>
    <row r="59" spans="1:6" ht="47.25">
      <c r="A59" s="175">
        <v>47</v>
      </c>
      <c r="B59" s="159" t="s">
        <v>20839</v>
      </c>
      <c r="C59" s="159" t="s">
        <v>21185</v>
      </c>
      <c r="D59" s="160" t="s">
        <v>21205</v>
      </c>
      <c r="E59" s="116">
        <v>400000</v>
      </c>
      <c r="F59" s="159" t="s">
        <v>118</v>
      </c>
    </row>
    <row r="60" spans="1:6" ht="51.75" customHeight="1">
      <c r="A60" s="175">
        <v>48</v>
      </c>
      <c r="B60" s="159" t="s">
        <v>20840</v>
      </c>
      <c r="C60" s="159" t="s">
        <v>21186</v>
      </c>
      <c r="D60" s="160" t="s">
        <v>21206</v>
      </c>
      <c r="E60" s="116">
        <v>400000</v>
      </c>
      <c r="F60" s="159" t="s">
        <v>118</v>
      </c>
    </row>
    <row r="61" spans="1:6" s="1038" customFormat="1" ht="52.5" customHeight="1">
      <c r="A61" s="175">
        <v>49</v>
      </c>
      <c r="B61" s="255" t="s">
        <v>20841</v>
      </c>
      <c r="C61" s="255" t="s">
        <v>21187</v>
      </c>
      <c r="D61" s="337" t="s">
        <v>21205</v>
      </c>
      <c r="E61" s="116">
        <v>500000</v>
      </c>
      <c r="F61" s="255" t="s">
        <v>118</v>
      </c>
    </row>
    <row r="62" spans="1:6" s="1038" customFormat="1" ht="50.25" customHeight="1">
      <c r="A62" s="175">
        <v>50</v>
      </c>
      <c r="B62" s="255" t="s">
        <v>20842</v>
      </c>
      <c r="C62" s="255" t="s">
        <v>21188</v>
      </c>
      <c r="D62" s="337" t="s">
        <v>20843</v>
      </c>
      <c r="E62" s="116">
        <v>400000</v>
      </c>
      <c r="F62" s="255" t="s">
        <v>4</v>
      </c>
    </row>
    <row r="63" spans="1:6" ht="52.5" customHeight="1">
      <c r="A63" s="175">
        <v>51</v>
      </c>
      <c r="B63" s="160" t="s">
        <v>20844</v>
      </c>
      <c r="C63" s="160" t="s">
        <v>21189</v>
      </c>
      <c r="D63" s="160" t="s">
        <v>21204</v>
      </c>
      <c r="E63" s="116">
        <v>900000</v>
      </c>
      <c r="F63" s="159"/>
    </row>
    <row r="64" spans="1:6" s="2" customFormat="1" ht="15.75" customHeight="1">
      <c r="A64" s="325"/>
      <c r="B64" s="280" t="s">
        <v>6930</v>
      </c>
      <c r="C64" s="326"/>
      <c r="D64" s="326"/>
      <c r="E64" s="329">
        <f>SUM(E6:E63)</f>
        <v>106750258.01999998</v>
      </c>
      <c r="F64" s="326"/>
    </row>
    <row r="65" spans="1:6" s="2" customFormat="1" ht="15.75" customHeight="1">
      <c r="A65" s="2168" t="s">
        <v>3665</v>
      </c>
      <c r="B65" s="2168"/>
      <c r="C65" s="2168"/>
      <c r="D65" s="2168"/>
      <c r="E65" s="2168"/>
      <c r="F65" s="2168"/>
    </row>
    <row r="66" spans="1:6" s="2" customFormat="1" ht="63.75" customHeight="1">
      <c r="A66" s="2168" t="s">
        <v>3666</v>
      </c>
      <c r="B66" s="2168"/>
      <c r="C66" s="2168"/>
      <c r="D66" s="2168" t="s">
        <v>3667</v>
      </c>
      <c r="E66" s="2168"/>
      <c r="F66" s="2168"/>
    </row>
    <row r="67" spans="1:6" s="2" customFormat="1" ht="78" customHeight="1">
      <c r="A67" s="2143" t="s">
        <v>19194</v>
      </c>
      <c r="B67" s="2143"/>
      <c r="C67" s="2143"/>
      <c r="D67" s="2143" t="s">
        <v>5819</v>
      </c>
      <c r="E67" s="2143"/>
      <c r="F67" s="2143"/>
    </row>
    <row r="71" spans="1:6">
      <c r="A71" s="12"/>
      <c r="E71" s="185"/>
    </row>
    <row r="72" spans="1:6">
      <c r="A72" s="12"/>
      <c r="E72" s="185"/>
    </row>
    <row r="73" spans="1:6">
      <c r="C73" s="515"/>
    </row>
    <row r="76" spans="1:6" ht="15.75">
      <c r="A76" s="175"/>
      <c r="B76" s="2172" t="s">
        <v>149</v>
      </c>
      <c r="C76" s="2172"/>
      <c r="D76" s="159"/>
      <c r="E76" s="5"/>
      <c r="F76" s="159"/>
    </row>
    <row r="77" spans="1:6" ht="31.5">
      <c r="A77" s="175">
        <v>13</v>
      </c>
      <c r="B77" s="159" t="s">
        <v>20773</v>
      </c>
      <c r="C77" s="159" t="s">
        <v>21190</v>
      </c>
      <c r="D77" s="159" t="s">
        <v>20774</v>
      </c>
      <c r="E77" s="116">
        <v>181734.8</v>
      </c>
      <c r="F77" s="160" t="s">
        <v>4</v>
      </c>
    </row>
    <row r="78" spans="1:6" ht="31.5">
      <c r="A78" s="175">
        <v>14</v>
      </c>
      <c r="B78" s="159" t="s">
        <v>20775</v>
      </c>
      <c r="C78" s="159" t="s">
        <v>21191</v>
      </c>
      <c r="D78" s="159" t="s">
        <v>20774</v>
      </c>
      <c r="E78" s="116">
        <v>181734.8</v>
      </c>
      <c r="F78" s="160" t="s">
        <v>4</v>
      </c>
    </row>
    <row r="79" spans="1:6" ht="31.5">
      <c r="A79" s="175">
        <v>15</v>
      </c>
      <c r="B79" s="159" t="s">
        <v>20776</v>
      </c>
      <c r="C79" s="159" t="s">
        <v>21192</v>
      </c>
      <c r="D79" s="159" t="s">
        <v>20774</v>
      </c>
      <c r="E79" s="116">
        <v>181734.8</v>
      </c>
      <c r="F79" s="160" t="s">
        <v>4</v>
      </c>
    </row>
    <row r="80" spans="1:6" ht="31.5">
      <c r="A80" s="175">
        <v>16</v>
      </c>
      <c r="B80" s="159" t="s">
        <v>20777</v>
      </c>
      <c r="C80" s="159" t="s">
        <v>21193</v>
      </c>
      <c r="D80" s="159" t="s">
        <v>20774</v>
      </c>
      <c r="E80" s="116">
        <v>181734.8</v>
      </c>
      <c r="F80" s="160" t="s">
        <v>4</v>
      </c>
    </row>
    <row r="81" spans="1:6" ht="31.5">
      <c r="A81" s="175">
        <v>17</v>
      </c>
      <c r="B81" s="159" t="s">
        <v>20778</v>
      </c>
      <c r="C81" s="159" t="s">
        <v>21194</v>
      </c>
      <c r="D81" s="159" t="s">
        <v>20774</v>
      </c>
      <c r="E81" s="116">
        <v>181734.8</v>
      </c>
      <c r="F81" s="160" t="s">
        <v>4</v>
      </c>
    </row>
    <row r="82" spans="1:6" ht="31.5">
      <c r="A82" s="175">
        <v>18</v>
      </c>
      <c r="B82" s="159" t="s">
        <v>20779</v>
      </c>
      <c r="C82" s="159" t="s">
        <v>21195</v>
      </c>
      <c r="D82" s="159" t="s">
        <v>20774</v>
      </c>
      <c r="E82" s="116">
        <v>181734.71</v>
      </c>
      <c r="F82" s="160" t="s">
        <v>4</v>
      </c>
    </row>
    <row r="83" spans="1:6" ht="31.5">
      <c r="A83" s="175">
        <v>19</v>
      </c>
      <c r="B83" s="159" t="s">
        <v>20780</v>
      </c>
      <c r="C83" s="159" t="s">
        <v>21196</v>
      </c>
      <c r="D83" s="159" t="s">
        <v>20774</v>
      </c>
      <c r="E83" s="116">
        <v>181734.8</v>
      </c>
      <c r="F83" s="160" t="s">
        <v>4</v>
      </c>
    </row>
    <row r="84" spans="1:6" ht="31.5">
      <c r="A84" s="175">
        <v>20</v>
      </c>
      <c r="B84" s="159" t="s">
        <v>20781</v>
      </c>
      <c r="C84" s="159" t="s">
        <v>21197</v>
      </c>
      <c r="D84" s="159" t="s">
        <v>20774</v>
      </c>
      <c r="E84" s="116">
        <v>181734.8</v>
      </c>
      <c r="F84" s="160" t="s">
        <v>4</v>
      </c>
    </row>
    <row r="85" spans="1:6" ht="31.5">
      <c r="A85" s="175">
        <v>21</v>
      </c>
      <c r="B85" s="159" t="s">
        <v>20782</v>
      </c>
      <c r="C85" s="159" t="s">
        <v>21198</v>
      </c>
      <c r="D85" s="159" t="s">
        <v>20774</v>
      </c>
      <c r="E85" s="116">
        <v>181734.8</v>
      </c>
      <c r="F85" s="160" t="s">
        <v>4</v>
      </c>
    </row>
    <row r="86" spans="1:6" ht="31.5">
      <c r="A86" s="175">
        <v>22</v>
      </c>
      <c r="B86" s="159" t="s">
        <v>20783</v>
      </c>
      <c r="C86" s="159" t="s">
        <v>21199</v>
      </c>
      <c r="D86" s="159" t="s">
        <v>20774</v>
      </c>
      <c r="E86" s="116">
        <v>181734.8</v>
      </c>
      <c r="F86" s="160" t="s">
        <v>4</v>
      </c>
    </row>
    <row r="87" spans="1:6" ht="31.5">
      <c r="A87" s="175">
        <v>23</v>
      </c>
      <c r="B87" s="159" t="s">
        <v>20784</v>
      </c>
      <c r="C87" s="159" t="s">
        <v>21200</v>
      </c>
      <c r="D87" s="159" t="s">
        <v>20774</v>
      </c>
      <c r="E87" s="116">
        <v>181734.8</v>
      </c>
      <c r="F87" s="160" t="s">
        <v>4</v>
      </c>
    </row>
    <row r="88" spans="1:6" ht="31.5">
      <c r="A88" s="175">
        <v>24</v>
      </c>
      <c r="B88" s="159" t="s">
        <v>20785</v>
      </c>
      <c r="C88" s="159" t="s">
        <v>21201</v>
      </c>
      <c r="D88" s="159" t="s">
        <v>20774</v>
      </c>
      <c r="E88" s="116">
        <v>181734.8</v>
      </c>
      <c r="F88" s="160" t="s">
        <v>4</v>
      </c>
    </row>
    <row r="89" spans="1:6" ht="31.5">
      <c r="A89" s="175">
        <v>3</v>
      </c>
      <c r="B89" s="160" t="s">
        <v>10</v>
      </c>
      <c r="C89" s="159" t="s">
        <v>21202</v>
      </c>
      <c r="D89" s="214" t="s">
        <v>175</v>
      </c>
      <c r="E89" s="116">
        <v>45000</v>
      </c>
      <c r="F89" s="159" t="s">
        <v>118</v>
      </c>
    </row>
    <row r="90" spans="1:6" ht="31.5">
      <c r="A90" s="175">
        <v>4</v>
      </c>
      <c r="B90" s="159" t="s">
        <v>7</v>
      </c>
      <c r="C90" s="159" t="s">
        <v>21203</v>
      </c>
      <c r="D90" s="162" t="s">
        <v>9</v>
      </c>
      <c r="E90" s="116">
        <v>64800</v>
      </c>
      <c r="F90" s="159" t="s">
        <v>118</v>
      </c>
    </row>
    <row r="91" spans="1:6">
      <c r="E91" s="1036">
        <f>SUM(E77:E90)</f>
        <v>2290617.5100000002</v>
      </c>
    </row>
    <row r="94" spans="1:6">
      <c r="E94" s="1036">
        <f>E91+E64</f>
        <v>109040875.52999999</v>
      </c>
    </row>
  </sheetData>
  <mergeCells count="15">
    <mergeCell ref="B76:C76"/>
    <mergeCell ref="B20:D20"/>
    <mergeCell ref="B33:C33"/>
    <mergeCell ref="B55:C55"/>
    <mergeCell ref="A67:C67"/>
    <mergeCell ref="D67:F67"/>
    <mergeCell ref="A65:F65"/>
    <mergeCell ref="A66:C66"/>
    <mergeCell ref="D66:F66"/>
    <mergeCell ref="B18:C18"/>
    <mergeCell ref="A1:F1"/>
    <mergeCell ref="A2:F2"/>
    <mergeCell ref="A3:F3"/>
    <mergeCell ref="B5:D5"/>
    <mergeCell ref="B9:D9"/>
  </mergeCells>
  <pageMargins left="0.7" right="0.7" top="0.75" bottom="0.75" header="0.3" footer="0.3"/>
  <pageSetup orientation="landscape" r:id="rId1"/>
  <headerFooter>
    <oddFooter>Page &amp;P of &amp;N</oddFooter>
  </headerFooter>
</worksheet>
</file>

<file path=xl/worksheets/sheet59.xml><?xml version="1.0" encoding="utf-8"?>
<worksheet xmlns="http://schemas.openxmlformats.org/spreadsheetml/2006/main" xmlns:r="http://schemas.openxmlformats.org/officeDocument/2006/relationships">
  <sheetPr>
    <tabColor theme="5" tint="-0.499984740745262"/>
  </sheetPr>
  <dimension ref="A1:K153"/>
  <sheetViews>
    <sheetView topLeftCell="A88" workbookViewId="0">
      <selection activeCell="J92" sqref="J92"/>
    </sheetView>
  </sheetViews>
  <sheetFormatPr defaultRowHeight="15"/>
  <cols>
    <col min="1" max="1" width="6.85546875" style="55" customWidth="1"/>
    <col min="2" max="2" width="14.7109375" style="12" customWidth="1"/>
    <col min="3" max="3" width="42.42578125" style="12" customWidth="1"/>
    <col min="4" max="4" width="28.85546875" style="12" customWidth="1"/>
    <col min="5" max="5" width="19.42578125" style="224" customWidth="1"/>
    <col min="6" max="6" width="9.28515625" style="12" customWidth="1"/>
    <col min="7" max="8" width="9.140625" style="12"/>
    <col min="9" max="9" width="11.5703125" style="12" bestFit="1" customWidth="1"/>
    <col min="10" max="10" width="9.140625" style="12"/>
    <col min="11" max="11" width="13.28515625" style="12" bestFit="1" customWidth="1"/>
    <col min="12" max="16384" width="9.140625" style="12"/>
  </cols>
  <sheetData>
    <row r="1" spans="1:7" s="1040" customFormat="1" ht="15.75">
      <c r="A1" s="2164" t="s">
        <v>133</v>
      </c>
      <c r="B1" s="2164"/>
      <c r="C1" s="2164"/>
      <c r="D1" s="2164"/>
      <c r="E1" s="2164"/>
      <c r="F1" s="2164"/>
      <c r="G1" s="1039"/>
    </row>
    <row r="2" spans="1:7" s="1040" customFormat="1" ht="15.75">
      <c r="A2" s="2164" t="s">
        <v>20845</v>
      </c>
      <c r="B2" s="2164"/>
      <c r="C2" s="2164"/>
      <c r="D2" s="2164"/>
      <c r="E2" s="2164"/>
      <c r="F2" s="2164"/>
      <c r="G2" s="1039"/>
    </row>
    <row r="3" spans="1:7" s="1040" customFormat="1" ht="15.75">
      <c r="A3" s="2164" t="s">
        <v>140</v>
      </c>
      <c r="B3" s="2164"/>
      <c r="C3" s="2164"/>
      <c r="D3" s="2164"/>
      <c r="E3" s="2164"/>
      <c r="F3" s="2164"/>
      <c r="G3" s="1039"/>
    </row>
    <row r="4" spans="1:7" s="1040" customFormat="1" ht="31.5">
      <c r="A4" s="627" t="s">
        <v>134</v>
      </c>
      <c r="B4" s="332" t="s">
        <v>676</v>
      </c>
      <c r="C4" s="332" t="s">
        <v>463</v>
      </c>
      <c r="D4" s="332" t="s">
        <v>788</v>
      </c>
      <c r="E4" s="718" t="s">
        <v>3371</v>
      </c>
      <c r="F4" s="332" t="s">
        <v>677</v>
      </c>
      <c r="G4" s="1039"/>
    </row>
    <row r="5" spans="1:7" s="1040" customFormat="1" ht="15.75">
      <c r="A5" s="334"/>
      <c r="B5" s="2233" t="s">
        <v>7482</v>
      </c>
      <c r="C5" s="2233"/>
      <c r="D5" s="2233"/>
      <c r="E5" s="720"/>
      <c r="F5" s="335"/>
      <c r="G5" s="1039"/>
    </row>
    <row r="6" spans="1:7" ht="47.25">
      <c r="A6" s="175">
        <v>1</v>
      </c>
      <c r="B6" s="159" t="s">
        <v>1285</v>
      </c>
      <c r="C6" s="159" t="s">
        <v>20846</v>
      </c>
      <c r="D6" s="159" t="s">
        <v>20847</v>
      </c>
      <c r="E6" s="116">
        <v>1840000</v>
      </c>
      <c r="F6" s="159" t="s">
        <v>118</v>
      </c>
    </row>
    <row r="7" spans="1:7" ht="63">
      <c r="A7" s="175">
        <v>2</v>
      </c>
      <c r="B7" s="159" t="s">
        <v>1423</v>
      </c>
      <c r="C7" s="159" t="s">
        <v>20848</v>
      </c>
      <c r="D7" s="159" t="s">
        <v>240</v>
      </c>
      <c r="E7" s="116">
        <v>1500000</v>
      </c>
      <c r="F7" s="159" t="s">
        <v>118</v>
      </c>
    </row>
    <row r="8" spans="1:7" ht="47.25">
      <c r="A8" s="175">
        <v>3</v>
      </c>
      <c r="B8" s="159" t="s">
        <v>1426</v>
      </c>
      <c r="C8" s="159" t="s">
        <v>20849</v>
      </c>
      <c r="D8" s="159" t="s">
        <v>20850</v>
      </c>
      <c r="E8" s="116">
        <v>1042452.53</v>
      </c>
      <c r="F8" s="159" t="s">
        <v>118</v>
      </c>
    </row>
    <row r="9" spans="1:7" ht="31.5">
      <c r="A9" s="175">
        <v>4</v>
      </c>
      <c r="B9" s="159" t="s">
        <v>10</v>
      </c>
      <c r="C9" s="159" t="s">
        <v>20851</v>
      </c>
      <c r="D9" s="159" t="s">
        <v>20852</v>
      </c>
      <c r="E9" s="116">
        <v>68000</v>
      </c>
      <c r="F9" s="159" t="s">
        <v>118</v>
      </c>
    </row>
    <row r="10" spans="1:7" ht="31.5">
      <c r="A10" s="175">
        <v>5</v>
      </c>
      <c r="B10" s="159" t="s">
        <v>7</v>
      </c>
      <c r="C10" s="159" t="s">
        <v>20853</v>
      </c>
      <c r="D10" s="159" t="s">
        <v>20854</v>
      </c>
      <c r="E10" s="116">
        <v>92000</v>
      </c>
      <c r="F10" s="159" t="s">
        <v>118</v>
      </c>
    </row>
    <row r="11" spans="1:7" ht="47.25">
      <c r="A11" s="175">
        <v>6</v>
      </c>
      <c r="B11" s="159" t="s">
        <v>5310</v>
      </c>
      <c r="C11" s="159" t="s">
        <v>20855</v>
      </c>
      <c r="D11" s="159" t="s">
        <v>20856</v>
      </c>
      <c r="E11" s="116">
        <v>2000000</v>
      </c>
      <c r="F11" s="159" t="s">
        <v>118</v>
      </c>
    </row>
    <row r="12" spans="1:7" s="1040" customFormat="1" ht="15.75">
      <c r="A12" s="334"/>
      <c r="B12" s="2237" t="s">
        <v>18512</v>
      </c>
      <c r="C12" s="2293"/>
      <c r="D12" s="2238"/>
      <c r="E12" s="720"/>
      <c r="F12" s="335"/>
      <c r="G12" s="1039"/>
    </row>
    <row r="13" spans="1:7" ht="63">
      <c r="A13" s="175">
        <v>7</v>
      </c>
      <c r="B13" s="159" t="s">
        <v>1423</v>
      </c>
      <c r="C13" s="159" t="s">
        <v>20857</v>
      </c>
      <c r="D13" s="159" t="s">
        <v>240</v>
      </c>
      <c r="E13" s="116">
        <v>1050000</v>
      </c>
      <c r="F13" s="159" t="s">
        <v>118</v>
      </c>
    </row>
    <row r="14" spans="1:7" ht="47.25">
      <c r="A14" s="175">
        <v>8</v>
      </c>
      <c r="B14" s="159" t="s">
        <v>1426</v>
      </c>
      <c r="C14" s="159" t="s">
        <v>20858</v>
      </c>
      <c r="D14" s="159" t="s">
        <v>20850</v>
      </c>
      <c r="E14" s="116">
        <v>1121226.26</v>
      </c>
      <c r="F14" s="159" t="s">
        <v>118</v>
      </c>
    </row>
    <row r="15" spans="1:7" ht="63">
      <c r="A15" s="175">
        <v>9</v>
      </c>
      <c r="B15" s="159" t="s">
        <v>20859</v>
      </c>
      <c r="C15" s="159" t="s">
        <v>20860</v>
      </c>
      <c r="D15" s="159" t="s">
        <v>20861</v>
      </c>
      <c r="E15" s="116">
        <v>1100000</v>
      </c>
      <c r="F15" s="159" t="s">
        <v>118</v>
      </c>
    </row>
    <row r="16" spans="1:7" ht="15.75">
      <c r="A16" s="175"/>
      <c r="B16" s="253" t="s">
        <v>593</v>
      </c>
      <c r="C16" s="159"/>
      <c r="D16" s="159"/>
      <c r="E16" s="5"/>
      <c r="F16" s="159"/>
    </row>
    <row r="17" spans="1:11" ht="47.25">
      <c r="A17" s="175">
        <v>10</v>
      </c>
      <c r="B17" s="159" t="s">
        <v>39</v>
      </c>
      <c r="C17" s="159" t="s">
        <v>20862</v>
      </c>
      <c r="D17" s="159" t="s">
        <v>40</v>
      </c>
      <c r="E17" s="116">
        <v>16760218.880000001</v>
      </c>
      <c r="F17" s="159" t="s">
        <v>118</v>
      </c>
    </row>
    <row r="18" spans="1:11" ht="47.25">
      <c r="A18" s="175">
        <v>11</v>
      </c>
      <c r="B18" s="159" t="s">
        <v>15636</v>
      </c>
      <c r="C18" s="159" t="s">
        <v>20863</v>
      </c>
      <c r="D18" s="159" t="s">
        <v>40</v>
      </c>
      <c r="E18" s="116">
        <v>10000000</v>
      </c>
      <c r="F18" s="159" t="s">
        <v>118</v>
      </c>
    </row>
    <row r="19" spans="1:11" ht="47.25">
      <c r="A19" s="175">
        <v>12</v>
      </c>
      <c r="B19" s="159" t="s">
        <v>4511</v>
      </c>
      <c r="C19" s="159" t="s">
        <v>20864</v>
      </c>
      <c r="D19" s="159" t="s">
        <v>40</v>
      </c>
      <c r="E19" s="116">
        <v>500000</v>
      </c>
      <c r="F19" s="159" t="s">
        <v>118</v>
      </c>
    </row>
    <row r="20" spans="1:11" ht="18" customHeight="1">
      <c r="A20" s="175"/>
      <c r="B20" s="2215" t="s">
        <v>1934</v>
      </c>
      <c r="C20" s="2216"/>
      <c r="D20" s="159"/>
      <c r="E20" s="5"/>
      <c r="F20" s="159"/>
    </row>
    <row r="21" spans="1:11" ht="409.5">
      <c r="A21" s="175">
        <v>13</v>
      </c>
      <c r="B21" s="159" t="s">
        <v>581</v>
      </c>
      <c r="C21" s="159" t="s">
        <v>20866</v>
      </c>
      <c r="D21" s="159" t="s">
        <v>21117</v>
      </c>
      <c r="E21" s="116">
        <v>2180817.5099999998</v>
      </c>
      <c r="F21" s="159" t="s">
        <v>118</v>
      </c>
    </row>
    <row r="22" spans="1:11" ht="17.25" customHeight="1">
      <c r="A22" s="175"/>
      <c r="B22" s="2215" t="s">
        <v>480</v>
      </c>
      <c r="C22" s="2216"/>
      <c r="D22" s="159"/>
      <c r="E22" s="5"/>
      <c r="F22" s="159"/>
    </row>
    <row r="23" spans="1:11" ht="47.25">
      <c r="A23" s="175">
        <v>14</v>
      </c>
      <c r="B23" s="159" t="s">
        <v>20868</v>
      </c>
      <c r="C23" s="159" t="s">
        <v>20869</v>
      </c>
      <c r="D23" s="159" t="s">
        <v>21120</v>
      </c>
      <c r="E23" s="116">
        <v>1000000</v>
      </c>
      <c r="F23" s="159" t="s">
        <v>118</v>
      </c>
    </row>
    <row r="24" spans="1:11" ht="47.25">
      <c r="A24" s="175">
        <v>15</v>
      </c>
      <c r="B24" s="159" t="s">
        <v>20871</v>
      </c>
      <c r="C24" s="159" t="s">
        <v>20872</v>
      </c>
      <c r="D24" s="159" t="s">
        <v>21122</v>
      </c>
      <c r="E24" s="116">
        <v>600000</v>
      </c>
      <c r="F24" s="159" t="s">
        <v>118</v>
      </c>
    </row>
    <row r="25" spans="1:11" ht="47.25">
      <c r="A25" s="175">
        <v>16</v>
      </c>
      <c r="B25" s="159" t="s">
        <v>20873</v>
      </c>
      <c r="C25" s="159" t="s">
        <v>20874</v>
      </c>
      <c r="D25" s="159" t="s">
        <v>21123</v>
      </c>
      <c r="E25" s="116">
        <v>200000</v>
      </c>
      <c r="F25" s="159" t="s">
        <v>118</v>
      </c>
    </row>
    <row r="26" spans="1:11" ht="47.25">
      <c r="A26" s="175">
        <v>17</v>
      </c>
      <c r="B26" s="159" t="s">
        <v>20875</v>
      </c>
      <c r="C26" s="159" t="s">
        <v>20876</v>
      </c>
      <c r="D26" s="159" t="s">
        <v>21124</v>
      </c>
      <c r="E26" s="116">
        <v>1000000</v>
      </c>
      <c r="F26" s="159" t="s">
        <v>4</v>
      </c>
    </row>
    <row r="27" spans="1:11" ht="47.25">
      <c r="A27" s="175">
        <v>18</v>
      </c>
      <c r="B27" s="159" t="s">
        <v>20877</v>
      </c>
      <c r="C27" s="159" t="s">
        <v>20878</v>
      </c>
      <c r="D27" s="159" t="s">
        <v>20879</v>
      </c>
      <c r="E27" s="116">
        <v>650000</v>
      </c>
      <c r="F27" s="159" t="s">
        <v>4</v>
      </c>
      <c r="I27" s="553"/>
      <c r="K27" s="7"/>
    </row>
    <row r="28" spans="1:11" ht="47.25">
      <c r="A28" s="175">
        <v>19</v>
      </c>
      <c r="B28" s="159" t="s">
        <v>20880</v>
      </c>
      <c r="C28" s="159" t="s">
        <v>20881</v>
      </c>
      <c r="D28" s="159" t="s">
        <v>1246</v>
      </c>
      <c r="E28" s="116">
        <v>1100000</v>
      </c>
      <c r="F28" s="159" t="s">
        <v>4</v>
      </c>
    </row>
    <row r="29" spans="1:11" ht="47.25">
      <c r="A29" s="175">
        <v>20</v>
      </c>
      <c r="B29" s="159" t="s">
        <v>20882</v>
      </c>
      <c r="C29" s="159" t="s">
        <v>20883</v>
      </c>
      <c r="D29" s="159" t="s">
        <v>20884</v>
      </c>
      <c r="E29" s="116">
        <v>650000</v>
      </c>
      <c r="F29" s="159" t="s">
        <v>4</v>
      </c>
    </row>
    <row r="30" spans="1:11" ht="63">
      <c r="A30" s="175">
        <v>21</v>
      </c>
      <c r="B30" s="159" t="s">
        <v>20885</v>
      </c>
      <c r="C30" s="159" t="s">
        <v>20886</v>
      </c>
      <c r="D30" s="159" t="s">
        <v>21118</v>
      </c>
      <c r="E30" s="116">
        <v>1100000</v>
      </c>
      <c r="F30" s="159" t="s">
        <v>4</v>
      </c>
    </row>
    <row r="31" spans="1:11" ht="63">
      <c r="A31" s="175">
        <v>22</v>
      </c>
      <c r="B31" s="159" t="s">
        <v>20885</v>
      </c>
      <c r="C31" s="159" t="s">
        <v>20887</v>
      </c>
      <c r="D31" s="159" t="s">
        <v>20888</v>
      </c>
      <c r="E31" s="116">
        <v>300000</v>
      </c>
      <c r="F31" s="159" t="s">
        <v>4</v>
      </c>
    </row>
    <row r="32" spans="1:11" ht="47.25">
      <c r="A32" s="175">
        <v>23</v>
      </c>
      <c r="B32" s="159" t="s">
        <v>20889</v>
      </c>
      <c r="C32" s="159" t="s">
        <v>20890</v>
      </c>
      <c r="D32" s="159" t="s">
        <v>20884</v>
      </c>
      <c r="E32" s="116">
        <v>650000</v>
      </c>
      <c r="F32" s="159" t="s">
        <v>4</v>
      </c>
    </row>
    <row r="33" spans="1:6" ht="47.25">
      <c r="A33" s="175">
        <v>24</v>
      </c>
      <c r="B33" s="159" t="s">
        <v>20891</v>
      </c>
      <c r="C33" s="159" t="s">
        <v>20892</v>
      </c>
      <c r="D33" s="159" t="s">
        <v>4517</v>
      </c>
      <c r="E33" s="116">
        <v>600000</v>
      </c>
      <c r="F33" s="159" t="s">
        <v>4</v>
      </c>
    </row>
    <row r="34" spans="1:6" ht="47.25">
      <c r="A34" s="175">
        <v>25</v>
      </c>
      <c r="B34" s="159" t="s">
        <v>20893</v>
      </c>
      <c r="C34" s="159" t="s">
        <v>20894</v>
      </c>
      <c r="D34" s="159" t="s">
        <v>20884</v>
      </c>
      <c r="E34" s="116">
        <v>650000</v>
      </c>
      <c r="F34" s="159" t="s">
        <v>4</v>
      </c>
    </row>
    <row r="35" spans="1:6" ht="47.25">
      <c r="A35" s="175">
        <v>26</v>
      </c>
      <c r="B35" s="159" t="s">
        <v>20895</v>
      </c>
      <c r="C35" s="159" t="s">
        <v>20896</v>
      </c>
      <c r="D35" s="159" t="s">
        <v>20884</v>
      </c>
      <c r="E35" s="116">
        <v>650000</v>
      </c>
      <c r="F35" s="159" t="s">
        <v>4</v>
      </c>
    </row>
    <row r="36" spans="1:6" ht="47.25">
      <c r="A36" s="175">
        <v>27</v>
      </c>
      <c r="B36" s="159" t="s">
        <v>6721</v>
      </c>
      <c r="C36" s="159" t="s">
        <v>20897</v>
      </c>
      <c r="D36" s="159" t="s">
        <v>1246</v>
      </c>
      <c r="E36" s="116">
        <v>1200000</v>
      </c>
      <c r="F36" s="159" t="s">
        <v>4</v>
      </c>
    </row>
    <row r="37" spans="1:6" ht="47.25">
      <c r="A37" s="175">
        <v>28</v>
      </c>
      <c r="B37" s="159" t="s">
        <v>20898</v>
      </c>
      <c r="C37" s="159" t="s">
        <v>20899</v>
      </c>
      <c r="D37" s="159" t="s">
        <v>20884</v>
      </c>
      <c r="E37" s="116">
        <v>650000</v>
      </c>
      <c r="F37" s="159" t="s">
        <v>4</v>
      </c>
    </row>
    <row r="38" spans="1:6" ht="47.25">
      <c r="A38" s="175">
        <v>29</v>
      </c>
      <c r="B38" s="159" t="s">
        <v>20900</v>
      </c>
      <c r="C38" s="159" t="s">
        <v>20901</v>
      </c>
      <c r="D38" s="159" t="s">
        <v>21124</v>
      </c>
      <c r="E38" s="116">
        <v>1000000</v>
      </c>
      <c r="F38" s="159" t="s">
        <v>4</v>
      </c>
    </row>
    <row r="39" spans="1:6" ht="47.25">
      <c r="A39" s="175">
        <v>30</v>
      </c>
      <c r="B39" s="159" t="s">
        <v>20904</v>
      </c>
      <c r="C39" s="159" t="s">
        <v>20905</v>
      </c>
      <c r="D39" s="159" t="s">
        <v>21125</v>
      </c>
      <c r="E39" s="116">
        <v>200000</v>
      </c>
      <c r="F39" s="159" t="s">
        <v>4</v>
      </c>
    </row>
    <row r="40" spans="1:6" ht="47.25">
      <c r="A40" s="175">
        <v>31</v>
      </c>
      <c r="B40" s="159" t="s">
        <v>20906</v>
      </c>
      <c r="C40" s="159" t="s">
        <v>20907</v>
      </c>
      <c r="D40" s="159" t="s">
        <v>8611</v>
      </c>
      <c r="E40" s="116">
        <v>1200000</v>
      </c>
      <c r="F40" s="159" t="s">
        <v>4</v>
      </c>
    </row>
    <row r="41" spans="1:6" ht="47.25">
      <c r="A41" s="175">
        <v>32</v>
      </c>
      <c r="B41" s="159" t="s">
        <v>20908</v>
      </c>
      <c r="C41" s="159" t="s">
        <v>20909</v>
      </c>
      <c r="D41" s="159" t="s">
        <v>21119</v>
      </c>
      <c r="E41" s="116">
        <v>1200000</v>
      </c>
      <c r="F41" s="159" t="s">
        <v>4</v>
      </c>
    </row>
    <row r="42" spans="1:6" ht="47.25">
      <c r="A42" s="175">
        <v>33</v>
      </c>
      <c r="B42" s="159" t="s">
        <v>20910</v>
      </c>
      <c r="C42" s="159" t="s">
        <v>20911</v>
      </c>
      <c r="D42" s="159" t="s">
        <v>21127</v>
      </c>
      <c r="E42" s="116">
        <v>2200000</v>
      </c>
      <c r="F42" s="159" t="s">
        <v>4</v>
      </c>
    </row>
    <row r="43" spans="1:6" ht="47.25">
      <c r="A43" s="175">
        <v>34</v>
      </c>
      <c r="B43" s="159" t="s">
        <v>20912</v>
      </c>
      <c r="C43" s="159" t="s">
        <v>20913</v>
      </c>
      <c r="D43" s="159" t="s">
        <v>21127</v>
      </c>
      <c r="E43" s="116">
        <v>2200000</v>
      </c>
      <c r="F43" s="159" t="s">
        <v>4</v>
      </c>
    </row>
    <row r="44" spans="1:6" ht="47.25">
      <c r="A44" s="175">
        <v>35</v>
      </c>
      <c r="B44" s="159" t="s">
        <v>20914</v>
      </c>
      <c r="C44" s="159" t="s">
        <v>20915</v>
      </c>
      <c r="D44" s="159" t="s">
        <v>4517</v>
      </c>
      <c r="E44" s="116">
        <v>650000</v>
      </c>
      <c r="F44" s="159" t="s">
        <v>4</v>
      </c>
    </row>
    <row r="45" spans="1:6" ht="47.25">
      <c r="A45" s="175">
        <v>36</v>
      </c>
      <c r="B45" s="159" t="s">
        <v>20916</v>
      </c>
      <c r="C45" s="159" t="s">
        <v>20917</v>
      </c>
      <c r="D45" s="159" t="s">
        <v>20884</v>
      </c>
      <c r="E45" s="116">
        <v>650000</v>
      </c>
      <c r="F45" s="159" t="s">
        <v>4</v>
      </c>
    </row>
    <row r="46" spans="1:6" ht="63">
      <c r="A46" s="175">
        <v>37</v>
      </c>
      <c r="B46" s="159" t="s">
        <v>20918</v>
      </c>
      <c r="C46" s="159" t="s">
        <v>20919</v>
      </c>
      <c r="D46" s="159" t="s">
        <v>21126</v>
      </c>
      <c r="E46" s="116">
        <v>600000</v>
      </c>
      <c r="F46" s="159" t="s">
        <v>4</v>
      </c>
    </row>
    <row r="47" spans="1:6" ht="47.25">
      <c r="A47" s="175">
        <v>38</v>
      </c>
      <c r="B47" s="159" t="s">
        <v>20920</v>
      </c>
      <c r="C47" s="159" t="s">
        <v>20921</v>
      </c>
      <c r="D47" s="159" t="s">
        <v>21126</v>
      </c>
      <c r="E47" s="116">
        <v>550000</v>
      </c>
      <c r="F47" s="159" t="s">
        <v>4</v>
      </c>
    </row>
    <row r="48" spans="1:6" ht="47.25">
      <c r="A48" s="175">
        <v>39</v>
      </c>
      <c r="B48" s="159" t="s">
        <v>20922</v>
      </c>
      <c r="C48" s="159" t="s">
        <v>20923</v>
      </c>
      <c r="D48" s="159" t="s">
        <v>20924</v>
      </c>
      <c r="E48" s="116">
        <v>250000</v>
      </c>
      <c r="F48" s="159" t="s">
        <v>4</v>
      </c>
    </row>
    <row r="49" spans="1:6" ht="47.25">
      <c r="A49" s="175">
        <v>40</v>
      </c>
      <c r="B49" s="159" t="s">
        <v>20925</v>
      </c>
      <c r="C49" s="159" t="s">
        <v>20926</v>
      </c>
      <c r="D49" s="159" t="s">
        <v>1246</v>
      </c>
      <c r="E49" s="116">
        <v>1200000</v>
      </c>
      <c r="F49" s="159" t="s">
        <v>4</v>
      </c>
    </row>
    <row r="50" spans="1:6" ht="47.25">
      <c r="A50" s="175">
        <v>41</v>
      </c>
      <c r="B50" s="159" t="s">
        <v>20927</v>
      </c>
      <c r="C50" s="159" t="s">
        <v>20928</v>
      </c>
      <c r="D50" s="159" t="s">
        <v>21128</v>
      </c>
      <c r="E50" s="116">
        <v>600000</v>
      </c>
      <c r="F50" s="159" t="s">
        <v>4</v>
      </c>
    </row>
    <row r="51" spans="1:6" ht="47.25">
      <c r="A51" s="175">
        <v>42</v>
      </c>
      <c r="B51" s="159" t="s">
        <v>20929</v>
      </c>
      <c r="C51" s="159" t="s">
        <v>20930</v>
      </c>
      <c r="D51" s="159" t="s">
        <v>21124</v>
      </c>
      <c r="E51" s="116">
        <v>1000000</v>
      </c>
      <c r="F51" s="159" t="s">
        <v>4</v>
      </c>
    </row>
    <row r="52" spans="1:6" ht="47.25">
      <c r="A52" s="175">
        <v>43</v>
      </c>
      <c r="B52" s="159" t="s">
        <v>20931</v>
      </c>
      <c r="C52" s="159" t="s">
        <v>20932</v>
      </c>
      <c r="D52" s="159" t="s">
        <v>21129</v>
      </c>
      <c r="E52" s="116">
        <v>1800000</v>
      </c>
      <c r="F52" s="159" t="s">
        <v>4</v>
      </c>
    </row>
    <row r="53" spans="1:6" ht="47.25">
      <c r="A53" s="175">
        <v>44</v>
      </c>
      <c r="B53" s="159" t="s">
        <v>20933</v>
      </c>
      <c r="C53" s="159" t="s">
        <v>20934</v>
      </c>
      <c r="D53" s="159" t="s">
        <v>21124</v>
      </c>
      <c r="E53" s="116">
        <v>800000</v>
      </c>
      <c r="F53" s="159" t="s">
        <v>4</v>
      </c>
    </row>
    <row r="54" spans="1:6" ht="47.25">
      <c r="A54" s="175">
        <v>45</v>
      </c>
      <c r="B54" s="159" t="s">
        <v>20936</v>
      </c>
      <c r="C54" s="159" t="s">
        <v>20937</v>
      </c>
      <c r="D54" s="159" t="s">
        <v>21126</v>
      </c>
      <c r="E54" s="116">
        <v>600000</v>
      </c>
      <c r="F54" s="159" t="s">
        <v>4</v>
      </c>
    </row>
    <row r="55" spans="1:6" ht="47.25">
      <c r="A55" s="175">
        <v>46</v>
      </c>
      <c r="B55" s="159" t="s">
        <v>20938</v>
      </c>
      <c r="C55" s="159" t="s">
        <v>20939</v>
      </c>
      <c r="D55" s="159" t="s">
        <v>20940</v>
      </c>
      <c r="E55" s="116">
        <v>650000</v>
      </c>
      <c r="F55" s="159" t="s">
        <v>4</v>
      </c>
    </row>
    <row r="56" spans="1:6" ht="47.25">
      <c r="A56" s="175">
        <v>47</v>
      </c>
      <c r="B56" s="159" t="s">
        <v>20941</v>
      </c>
      <c r="C56" s="159" t="s">
        <v>20942</v>
      </c>
      <c r="D56" s="159" t="s">
        <v>4517</v>
      </c>
      <c r="E56" s="116">
        <v>600000</v>
      </c>
      <c r="F56" s="159" t="s">
        <v>4</v>
      </c>
    </row>
    <row r="57" spans="1:6" ht="47.25">
      <c r="A57" s="175">
        <v>48</v>
      </c>
      <c r="B57" s="159" t="s">
        <v>20943</v>
      </c>
      <c r="C57" s="159" t="s">
        <v>20944</v>
      </c>
      <c r="D57" s="159" t="s">
        <v>21122</v>
      </c>
      <c r="E57" s="116">
        <v>600000</v>
      </c>
      <c r="F57" s="159" t="s">
        <v>4</v>
      </c>
    </row>
    <row r="58" spans="1:6" ht="63">
      <c r="A58" s="175">
        <v>49</v>
      </c>
      <c r="B58" s="159" t="s">
        <v>20945</v>
      </c>
      <c r="C58" s="159" t="s">
        <v>20946</v>
      </c>
      <c r="D58" s="159" t="s">
        <v>20940</v>
      </c>
      <c r="E58" s="116">
        <v>650000</v>
      </c>
      <c r="F58" s="159" t="s">
        <v>4</v>
      </c>
    </row>
    <row r="59" spans="1:6" ht="47.25">
      <c r="A59" s="175">
        <v>50</v>
      </c>
      <c r="B59" s="159" t="s">
        <v>20947</v>
      </c>
      <c r="C59" s="159" t="s">
        <v>20948</v>
      </c>
      <c r="D59" s="159" t="s">
        <v>20940</v>
      </c>
      <c r="E59" s="116">
        <v>650000</v>
      </c>
      <c r="F59" s="159" t="s">
        <v>4</v>
      </c>
    </row>
    <row r="60" spans="1:6" ht="47.25">
      <c r="A60" s="175">
        <v>51</v>
      </c>
      <c r="B60" s="159" t="s">
        <v>20949</v>
      </c>
      <c r="C60" s="159" t="s">
        <v>20950</v>
      </c>
      <c r="D60" s="159" t="s">
        <v>4517</v>
      </c>
      <c r="E60" s="116">
        <v>600000</v>
      </c>
      <c r="F60" s="159" t="s">
        <v>4</v>
      </c>
    </row>
    <row r="61" spans="1:6" ht="47.25">
      <c r="A61" s="175">
        <v>52</v>
      </c>
      <c r="B61" s="159" t="s">
        <v>20951</v>
      </c>
      <c r="C61" s="159" t="s">
        <v>20952</v>
      </c>
      <c r="D61" s="159" t="s">
        <v>20940</v>
      </c>
      <c r="E61" s="116">
        <v>650000</v>
      </c>
      <c r="F61" s="159" t="s">
        <v>4</v>
      </c>
    </row>
    <row r="62" spans="1:6" ht="47.25">
      <c r="A62" s="175">
        <v>53</v>
      </c>
      <c r="B62" s="159" t="s">
        <v>20953</v>
      </c>
      <c r="C62" s="159" t="s">
        <v>20954</v>
      </c>
      <c r="D62" s="159" t="s">
        <v>4517</v>
      </c>
      <c r="E62" s="116">
        <v>600000</v>
      </c>
      <c r="F62" s="159" t="s">
        <v>4</v>
      </c>
    </row>
    <row r="63" spans="1:6" ht="47.25">
      <c r="A63" s="175">
        <v>54</v>
      </c>
      <c r="B63" s="159" t="s">
        <v>20955</v>
      </c>
      <c r="C63" s="159" t="s">
        <v>20956</v>
      </c>
      <c r="D63" s="159" t="s">
        <v>20940</v>
      </c>
      <c r="E63" s="116">
        <v>650000</v>
      </c>
      <c r="F63" s="159" t="s">
        <v>4</v>
      </c>
    </row>
    <row r="64" spans="1:6" ht="47.25">
      <c r="A64" s="175">
        <v>55</v>
      </c>
      <c r="B64" s="159" t="s">
        <v>20957</v>
      </c>
      <c r="C64" s="159" t="s">
        <v>20958</v>
      </c>
      <c r="D64" s="159" t="s">
        <v>20940</v>
      </c>
      <c r="E64" s="116">
        <v>650000</v>
      </c>
      <c r="F64" s="159" t="s">
        <v>4</v>
      </c>
    </row>
    <row r="65" spans="1:6" ht="63">
      <c r="A65" s="175">
        <v>56</v>
      </c>
      <c r="B65" s="159" t="s">
        <v>20959</v>
      </c>
      <c r="C65" s="159" t="s">
        <v>20960</v>
      </c>
      <c r="D65" s="159" t="s">
        <v>21126</v>
      </c>
      <c r="E65" s="116">
        <v>500000</v>
      </c>
      <c r="F65" s="159" t="s">
        <v>4</v>
      </c>
    </row>
    <row r="66" spans="1:6" ht="47.25">
      <c r="A66" s="175">
        <v>57</v>
      </c>
      <c r="B66" s="159" t="s">
        <v>20961</v>
      </c>
      <c r="C66" s="159" t="s">
        <v>20962</v>
      </c>
      <c r="D66" s="159" t="s">
        <v>21122</v>
      </c>
      <c r="E66" s="116">
        <v>600000</v>
      </c>
      <c r="F66" s="159" t="s">
        <v>4</v>
      </c>
    </row>
    <row r="67" spans="1:6" ht="47.25">
      <c r="A67" s="175">
        <v>58</v>
      </c>
      <c r="B67" s="159" t="s">
        <v>20895</v>
      </c>
      <c r="C67" s="159" t="s">
        <v>20963</v>
      </c>
      <c r="D67" s="159" t="s">
        <v>20964</v>
      </c>
      <c r="E67" s="116">
        <v>100000</v>
      </c>
      <c r="F67" s="159" t="s">
        <v>4</v>
      </c>
    </row>
    <row r="68" spans="1:6" ht="47.25">
      <c r="A68" s="175">
        <v>59</v>
      </c>
      <c r="B68" s="159" t="s">
        <v>20965</v>
      </c>
      <c r="C68" s="159" t="s">
        <v>20966</v>
      </c>
      <c r="D68" s="159" t="s">
        <v>20964</v>
      </c>
      <c r="E68" s="116">
        <v>100000</v>
      </c>
      <c r="F68" s="159" t="s">
        <v>4</v>
      </c>
    </row>
    <row r="69" spans="1:6" ht="47.25">
      <c r="A69" s="175">
        <v>60</v>
      </c>
      <c r="B69" s="159" t="s">
        <v>20967</v>
      </c>
      <c r="C69" s="159" t="s">
        <v>20968</v>
      </c>
      <c r="D69" s="159" t="s">
        <v>20964</v>
      </c>
      <c r="E69" s="116">
        <v>100000</v>
      </c>
      <c r="F69" s="159" t="s">
        <v>4</v>
      </c>
    </row>
    <row r="70" spans="1:6" ht="47.25">
      <c r="A70" s="175">
        <v>61</v>
      </c>
      <c r="B70" s="159" t="s">
        <v>20898</v>
      </c>
      <c r="C70" s="159" t="s">
        <v>20969</v>
      </c>
      <c r="D70" s="159" t="s">
        <v>20964</v>
      </c>
      <c r="E70" s="116">
        <v>100000</v>
      </c>
      <c r="F70" s="159" t="s">
        <v>4</v>
      </c>
    </row>
    <row r="71" spans="1:6" ht="47.25">
      <c r="A71" s="175">
        <v>62</v>
      </c>
      <c r="B71" s="159" t="s">
        <v>20970</v>
      </c>
      <c r="C71" s="159" t="s">
        <v>20971</v>
      </c>
      <c r="D71" s="159" t="s">
        <v>20964</v>
      </c>
      <c r="E71" s="116">
        <v>100000</v>
      </c>
      <c r="F71" s="159" t="s">
        <v>4</v>
      </c>
    </row>
    <row r="72" spans="1:6" ht="63">
      <c r="A72" s="175">
        <v>63</v>
      </c>
      <c r="B72" s="159" t="s">
        <v>20972</v>
      </c>
      <c r="C72" s="159" t="s">
        <v>20973</v>
      </c>
      <c r="D72" s="159" t="s">
        <v>20964</v>
      </c>
      <c r="E72" s="116">
        <v>100000</v>
      </c>
      <c r="F72" s="159" t="s">
        <v>4</v>
      </c>
    </row>
    <row r="73" spans="1:6" ht="63">
      <c r="A73" s="175">
        <v>64</v>
      </c>
      <c r="B73" s="159" t="s">
        <v>20974</v>
      </c>
      <c r="C73" s="159" t="s">
        <v>20975</v>
      </c>
      <c r="D73" s="159" t="s">
        <v>20964</v>
      </c>
      <c r="E73" s="116">
        <v>100000</v>
      </c>
      <c r="F73" s="159" t="s">
        <v>4</v>
      </c>
    </row>
    <row r="74" spans="1:6" ht="47.25">
      <c r="A74" s="175">
        <v>65</v>
      </c>
      <c r="B74" s="159" t="s">
        <v>20957</v>
      </c>
      <c r="C74" s="159" t="s">
        <v>20976</v>
      </c>
      <c r="D74" s="159" t="s">
        <v>20964</v>
      </c>
      <c r="E74" s="116">
        <v>100000</v>
      </c>
      <c r="F74" s="159" t="s">
        <v>4</v>
      </c>
    </row>
    <row r="75" spans="1:6" ht="47.25">
      <c r="A75" s="175">
        <v>66</v>
      </c>
      <c r="B75" s="159" t="s">
        <v>20977</v>
      </c>
      <c r="C75" s="159" t="s">
        <v>20978</v>
      </c>
      <c r="D75" s="159" t="s">
        <v>20964</v>
      </c>
      <c r="E75" s="116">
        <v>100000</v>
      </c>
      <c r="F75" s="159" t="s">
        <v>4</v>
      </c>
    </row>
    <row r="76" spans="1:6" ht="47.25">
      <c r="A76" s="175">
        <v>67</v>
      </c>
      <c r="B76" s="159" t="s">
        <v>20979</v>
      </c>
      <c r="C76" s="159" t="s">
        <v>20980</v>
      </c>
      <c r="D76" s="159" t="s">
        <v>20964</v>
      </c>
      <c r="E76" s="116">
        <v>100000</v>
      </c>
      <c r="F76" s="159" t="s">
        <v>4</v>
      </c>
    </row>
    <row r="77" spans="1:6" ht="47.25">
      <c r="A77" s="175">
        <v>68</v>
      </c>
      <c r="B77" s="159" t="s">
        <v>20949</v>
      </c>
      <c r="C77" s="159" t="s">
        <v>20981</v>
      </c>
      <c r="D77" s="159" t="s">
        <v>20964</v>
      </c>
      <c r="E77" s="116">
        <v>100000</v>
      </c>
      <c r="F77" s="159" t="s">
        <v>4</v>
      </c>
    </row>
    <row r="78" spans="1:6" ht="47.25">
      <c r="A78" s="175">
        <v>69</v>
      </c>
      <c r="B78" s="159" t="s">
        <v>20951</v>
      </c>
      <c r="C78" s="159" t="s">
        <v>20982</v>
      </c>
      <c r="D78" s="159" t="s">
        <v>20964</v>
      </c>
      <c r="E78" s="116">
        <v>100000</v>
      </c>
      <c r="F78" s="159" t="s">
        <v>4</v>
      </c>
    </row>
    <row r="79" spans="1:6" ht="63">
      <c r="A79" s="175">
        <v>70</v>
      </c>
      <c r="B79" s="159" t="s">
        <v>20945</v>
      </c>
      <c r="C79" s="159" t="s">
        <v>20983</v>
      </c>
      <c r="D79" s="159" t="s">
        <v>20964</v>
      </c>
      <c r="E79" s="116">
        <v>100000</v>
      </c>
      <c r="F79" s="159" t="s">
        <v>4</v>
      </c>
    </row>
    <row r="80" spans="1:6" ht="47.25">
      <c r="A80" s="175">
        <v>71</v>
      </c>
      <c r="B80" s="159" t="s">
        <v>20947</v>
      </c>
      <c r="C80" s="159" t="s">
        <v>20984</v>
      </c>
      <c r="D80" s="159" t="s">
        <v>20964</v>
      </c>
      <c r="E80" s="116">
        <v>100000</v>
      </c>
      <c r="F80" s="159" t="s">
        <v>4</v>
      </c>
    </row>
    <row r="81" spans="1:6" ht="47.25">
      <c r="A81" s="175">
        <v>72</v>
      </c>
      <c r="B81" s="159" t="s">
        <v>20985</v>
      </c>
      <c r="C81" s="159" t="s">
        <v>20986</v>
      </c>
      <c r="D81" s="159" t="s">
        <v>20964</v>
      </c>
      <c r="E81" s="116">
        <v>100000</v>
      </c>
      <c r="F81" s="159" t="s">
        <v>4</v>
      </c>
    </row>
    <row r="82" spans="1:6" ht="47.25">
      <c r="A82" s="175">
        <v>73</v>
      </c>
      <c r="B82" s="159" t="s">
        <v>20987</v>
      </c>
      <c r="C82" s="159" t="s">
        <v>20988</v>
      </c>
      <c r="D82" s="159" t="s">
        <v>20964</v>
      </c>
      <c r="E82" s="116">
        <v>100000</v>
      </c>
      <c r="F82" s="159" t="s">
        <v>4</v>
      </c>
    </row>
    <row r="83" spans="1:6" ht="47.25">
      <c r="A83" s="175">
        <v>74</v>
      </c>
      <c r="B83" s="159" t="s">
        <v>20920</v>
      </c>
      <c r="C83" s="159" t="s">
        <v>20989</v>
      </c>
      <c r="D83" s="159" t="s">
        <v>20964</v>
      </c>
      <c r="E83" s="116">
        <v>100000</v>
      </c>
      <c r="F83" s="159" t="s">
        <v>4</v>
      </c>
    </row>
    <row r="84" spans="1:6" ht="47.25">
      <c r="A84" s="175">
        <v>75</v>
      </c>
      <c r="B84" s="159" t="s">
        <v>20990</v>
      </c>
      <c r="C84" s="159" t="s">
        <v>20991</v>
      </c>
      <c r="D84" s="159" t="s">
        <v>20964</v>
      </c>
      <c r="E84" s="116">
        <v>100000</v>
      </c>
      <c r="F84" s="159" t="s">
        <v>4</v>
      </c>
    </row>
    <row r="85" spans="1:6" ht="47.25">
      <c r="A85" s="175">
        <v>76</v>
      </c>
      <c r="B85" s="159" t="s">
        <v>20992</v>
      </c>
      <c r="C85" s="159" t="s">
        <v>20993</v>
      </c>
      <c r="D85" s="159" t="s">
        <v>20964</v>
      </c>
      <c r="E85" s="116">
        <v>100000</v>
      </c>
      <c r="F85" s="159" t="s">
        <v>4</v>
      </c>
    </row>
    <row r="86" spans="1:6" ht="47.25">
      <c r="A86" s="175">
        <v>77</v>
      </c>
      <c r="B86" s="159" t="s">
        <v>20994</v>
      </c>
      <c r="C86" s="159" t="s">
        <v>20995</v>
      </c>
      <c r="D86" s="159" t="s">
        <v>20964</v>
      </c>
      <c r="E86" s="116">
        <v>100000</v>
      </c>
      <c r="F86" s="159" t="s">
        <v>4</v>
      </c>
    </row>
    <row r="87" spans="1:6" ht="31.5">
      <c r="A87" s="175">
        <v>78</v>
      </c>
      <c r="B87" s="159" t="s">
        <v>20929</v>
      </c>
      <c r="C87" s="159" t="s">
        <v>20996</v>
      </c>
      <c r="D87" s="159" t="s">
        <v>20964</v>
      </c>
      <c r="E87" s="116">
        <v>100000</v>
      </c>
      <c r="F87" s="159" t="s">
        <v>4</v>
      </c>
    </row>
    <row r="88" spans="1:6" ht="63">
      <c r="A88" s="175">
        <v>79</v>
      </c>
      <c r="B88" s="159" t="s">
        <v>20997</v>
      </c>
      <c r="C88" s="159" t="s">
        <v>20998</v>
      </c>
      <c r="D88" s="159" t="s">
        <v>20964</v>
      </c>
      <c r="E88" s="116">
        <v>100000</v>
      </c>
      <c r="F88" s="159" t="s">
        <v>4</v>
      </c>
    </row>
    <row r="89" spans="1:6" ht="47.25">
      <c r="A89" s="175">
        <v>80</v>
      </c>
      <c r="B89" s="159" t="s">
        <v>20999</v>
      </c>
      <c r="C89" s="159" t="s">
        <v>21000</v>
      </c>
      <c r="D89" s="159" t="s">
        <v>20964</v>
      </c>
      <c r="E89" s="116">
        <v>100000</v>
      </c>
      <c r="F89" s="159" t="s">
        <v>4</v>
      </c>
    </row>
    <row r="90" spans="1:6" ht="47.25">
      <c r="A90" s="175">
        <v>81</v>
      </c>
      <c r="B90" s="159" t="s">
        <v>20953</v>
      </c>
      <c r="C90" s="159" t="s">
        <v>21001</v>
      </c>
      <c r="D90" s="159" t="s">
        <v>20964</v>
      </c>
      <c r="E90" s="116">
        <v>100000</v>
      </c>
      <c r="F90" s="159" t="s">
        <v>4</v>
      </c>
    </row>
    <row r="91" spans="1:6" ht="63">
      <c r="A91" s="175">
        <v>82</v>
      </c>
      <c r="B91" s="159" t="s">
        <v>21002</v>
      </c>
      <c r="C91" s="159" t="s">
        <v>21003</v>
      </c>
      <c r="D91" s="159" t="s">
        <v>20964</v>
      </c>
      <c r="E91" s="116">
        <v>100000</v>
      </c>
      <c r="F91" s="159" t="s">
        <v>4</v>
      </c>
    </row>
    <row r="92" spans="1:6" ht="47.25">
      <c r="A92" s="175">
        <v>83</v>
      </c>
      <c r="B92" s="159" t="s">
        <v>20994</v>
      </c>
      <c r="C92" s="159" t="s">
        <v>21004</v>
      </c>
      <c r="D92" s="159" t="s">
        <v>21005</v>
      </c>
      <c r="E92" s="116">
        <v>500000</v>
      </c>
      <c r="F92" s="159" t="s">
        <v>4</v>
      </c>
    </row>
    <row r="93" spans="1:6" ht="47.25">
      <c r="A93" s="175">
        <v>84</v>
      </c>
      <c r="B93" s="159" t="s">
        <v>21006</v>
      </c>
      <c r="C93" s="159" t="s">
        <v>21007</v>
      </c>
      <c r="D93" s="159" t="s">
        <v>21005</v>
      </c>
      <c r="E93" s="116">
        <v>500000</v>
      </c>
      <c r="F93" s="159" t="s">
        <v>4</v>
      </c>
    </row>
    <row r="94" spans="1:6" ht="47.25">
      <c r="A94" s="175">
        <v>85</v>
      </c>
      <c r="B94" s="159" t="s">
        <v>21008</v>
      </c>
      <c r="C94" s="159" t="s">
        <v>21009</v>
      </c>
      <c r="D94" s="159" t="s">
        <v>21005</v>
      </c>
      <c r="E94" s="116">
        <v>500000</v>
      </c>
      <c r="F94" s="159" t="s">
        <v>4</v>
      </c>
    </row>
    <row r="95" spans="1:6" ht="47.25">
      <c r="A95" s="175">
        <v>86</v>
      </c>
      <c r="B95" s="159" t="s">
        <v>21010</v>
      </c>
      <c r="C95" s="159" t="s">
        <v>21011</v>
      </c>
      <c r="D95" s="159" t="s">
        <v>21005</v>
      </c>
      <c r="E95" s="116">
        <v>500000</v>
      </c>
      <c r="F95" s="159" t="s">
        <v>4</v>
      </c>
    </row>
    <row r="96" spans="1:6" ht="16.5" customHeight="1">
      <c r="A96" s="175"/>
      <c r="B96" s="2215" t="s">
        <v>1353</v>
      </c>
      <c r="C96" s="2216"/>
      <c r="D96" s="159"/>
      <c r="E96" s="5"/>
      <c r="F96" s="159"/>
    </row>
    <row r="97" spans="1:6" ht="47.25">
      <c r="A97" s="175">
        <v>87</v>
      </c>
      <c r="B97" s="159" t="s">
        <v>21012</v>
      </c>
      <c r="C97" s="159" t="s">
        <v>21013</v>
      </c>
      <c r="D97" s="159" t="s">
        <v>1246</v>
      </c>
      <c r="E97" s="116">
        <v>1200000</v>
      </c>
      <c r="F97" s="159" t="s">
        <v>4</v>
      </c>
    </row>
    <row r="98" spans="1:6" ht="47.25">
      <c r="A98" s="175">
        <v>88</v>
      </c>
      <c r="B98" s="159" t="s">
        <v>21014</v>
      </c>
      <c r="C98" s="159" t="s">
        <v>21015</v>
      </c>
      <c r="D98" s="159" t="s">
        <v>4517</v>
      </c>
      <c r="E98" s="116">
        <v>600000</v>
      </c>
      <c r="F98" s="159" t="s">
        <v>4</v>
      </c>
    </row>
    <row r="99" spans="1:6" ht="47.25">
      <c r="A99" s="175">
        <v>89</v>
      </c>
      <c r="B99" s="159" t="s">
        <v>21018</v>
      </c>
      <c r="C99" s="159" t="s">
        <v>21019</v>
      </c>
      <c r="D99" s="159" t="s">
        <v>21020</v>
      </c>
      <c r="E99" s="116">
        <v>500000</v>
      </c>
      <c r="F99" s="159" t="s">
        <v>118</v>
      </c>
    </row>
    <row r="100" spans="1:6" ht="63">
      <c r="A100" s="175">
        <v>90</v>
      </c>
      <c r="B100" s="159" t="s">
        <v>21021</v>
      </c>
      <c r="C100" s="159" t="s">
        <v>21022</v>
      </c>
      <c r="D100" s="159" t="s">
        <v>21130</v>
      </c>
      <c r="E100" s="116">
        <v>500000</v>
      </c>
      <c r="F100" s="159" t="s">
        <v>4</v>
      </c>
    </row>
    <row r="101" spans="1:6" ht="47.25">
      <c r="A101" s="175">
        <v>91</v>
      </c>
      <c r="B101" s="159" t="s">
        <v>21023</v>
      </c>
      <c r="C101" s="159" t="s">
        <v>21024</v>
      </c>
      <c r="D101" s="159" t="s">
        <v>24055</v>
      </c>
      <c r="E101" s="116">
        <v>500000</v>
      </c>
      <c r="F101" s="159" t="s">
        <v>118</v>
      </c>
    </row>
    <row r="102" spans="1:6" ht="63">
      <c r="A102" s="175">
        <v>92</v>
      </c>
      <c r="B102" s="159" t="s">
        <v>21025</v>
      </c>
      <c r="C102" s="159" t="s">
        <v>21026</v>
      </c>
      <c r="D102" s="159" t="s">
        <v>21027</v>
      </c>
      <c r="E102" s="116">
        <v>1000000</v>
      </c>
      <c r="F102" s="159" t="s">
        <v>118</v>
      </c>
    </row>
    <row r="103" spans="1:6" ht="47.25">
      <c r="A103" s="175">
        <v>93</v>
      </c>
      <c r="B103" s="159" t="s">
        <v>21028</v>
      </c>
      <c r="C103" s="159" t="s">
        <v>21029</v>
      </c>
      <c r="D103" s="159" t="s">
        <v>21030</v>
      </c>
      <c r="E103" s="116">
        <v>500000</v>
      </c>
      <c r="F103" s="159" t="s">
        <v>118</v>
      </c>
    </row>
    <row r="104" spans="1:6" ht="47.25">
      <c r="A104" s="175">
        <v>94</v>
      </c>
      <c r="B104" s="159" t="s">
        <v>21031</v>
      </c>
      <c r="C104" s="159" t="s">
        <v>21032</v>
      </c>
      <c r="D104" s="159" t="s">
        <v>7016</v>
      </c>
      <c r="E104" s="116">
        <v>1000000</v>
      </c>
      <c r="F104" s="159" t="s">
        <v>4</v>
      </c>
    </row>
    <row r="105" spans="1:6" ht="78.75">
      <c r="A105" s="175">
        <v>95</v>
      </c>
      <c r="B105" s="159" t="s">
        <v>21033</v>
      </c>
      <c r="C105" s="159" t="s">
        <v>21034</v>
      </c>
      <c r="D105" s="159" t="s">
        <v>4517</v>
      </c>
      <c r="E105" s="116">
        <v>600000</v>
      </c>
      <c r="F105" s="159" t="s">
        <v>4</v>
      </c>
    </row>
    <row r="106" spans="1:6" ht="63">
      <c r="A106" s="175">
        <v>96</v>
      </c>
      <c r="B106" s="159" t="s">
        <v>21035</v>
      </c>
      <c r="C106" s="159" t="s">
        <v>21036</v>
      </c>
      <c r="D106" s="159" t="s">
        <v>21037</v>
      </c>
      <c r="E106" s="116">
        <v>1200000</v>
      </c>
      <c r="F106" s="159" t="s">
        <v>4</v>
      </c>
    </row>
    <row r="107" spans="1:6" ht="63">
      <c r="A107" s="175">
        <v>97</v>
      </c>
      <c r="B107" s="159" t="s">
        <v>21038</v>
      </c>
      <c r="C107" s="159" t="s">
        <v>21039</v>
      </c>
      <c r="D107" s="159" t="s">
        <v>21037</v>
      </c>
      <c r="E107" s="116">
        <v>1200000</v>
      </c>
      <c r="F107" s="159" t="s">
        <v>4</v>
      </c>
    </row>
    <row r="108" spans="1:6" ht="47.25">
      <c r="A108" s="175">
        <v>98</v>
      </c>
      <c r="B108" s="159" t="s">
        <v>21040</v>
      </c>
      <c r="C108" s="159" t="s">
        <v>21041</v>
      </c>
      <c r="D108" s="159" t="s">
        <v>21042</v>
      </c>
      <c r="E108" s="116">
        <v>650000</v>
      </c>
      <c r="F108" s="159" t="s">
        <v>4</v>
      </c>
    </row>
    <row r="109" spans="1:6" ht="47.25">
      <c r="A109" s="175">
        <v>99</v>
      </c>
      <c r="B109" s="159" t="s">
        <v>21018</v>
      </c>
      <c r="C109" s="159" t="s">
        <v>21043</v>
      </c>
      <c r="D109" s="159" t="s">
        <v>21131</v>
      </c>
      <c r="E109" s="116">
        <v>700000</v>
      </c>
      <c r="F109" s="159" t="s">
        <v>4</v>
      </c>
    </row>
    <row r="110" spans="1:6" ht="47.25">
      <c r="A110" s="175">
        <v>100</v>
      </c>
      <c r="B110" s="159" t="s">
        <v>21016</v>
      </c>
      <c r="C110" s="159" t="s">
        <v>21044</v>
      </c>
      <c r="D110" s="159" t="s">
        <v>21005</v>
      </c>
      <c r="E110" s="116">
        <v>500000</v>
      </c>
      <c r="F110" s="159" t="s">
        <v>4</v>
      </c>
    </row>
    <row r="111" spans="1:6" ht="63">
      <c r="A111" s="175">
        <v>101</v>
      </c>
      <c r="B111" s="159" t="s">
        <v>21045</v>
      </c>
      <c r="C111" s="159" t="s">
        <v>21046</v>
      </c>
      <c r="D111" s="159" t="s">
        <v>21005</v>
      </c>
      <c r="E111" s="116">
        <v>500000</v>
      </c>
      <c r="F111" s="159" t="s">
        <v>4</v>
      </c>
    </row>
    <row r="112" spans="1:6" ht="45.75" customHeight="1">
      <c r="A112" s="175">
        <v>102</v>
      </c>
      <c r="B112" s="159" t="s">
        <v>21047</v>
      </c>
      <c r="C112" s="159" t="s">
        <v>21048</v>
      </c>
      <c r="D112" s="159" t="s">
        <v>1246</v>
      </c>
      <c r="E112" s="116">
        <v>1200000</v>
      </c>
      <c r="F112" s="159" t="s">
        <v>4</v>
      </c>
    </row>
    <row r="113" spans="1:6" ht="65.25" customHeight="1">
      <c r="A113" s="175">
        <v>103</v>
      </c>
      <c r="B113" s="159" t="s">
        <v>21049</v>
      </c>
      <c r="C113" s="159" t="s">
        <v>21050</v>
      </c>
      <c r="D113" s="159" t="s">
        <v>21042</v>
      </c>
      <c r="E113" s="116">
        <v>650000</v>
      </c>
      <c r="F113" s="159" t="s">
        <v>4</v>
      </c>
    </row>
    <row r="114" spans="1:6" ht="75" customHeight="1">
      <c r="A114" s="175">
        <v>104</v>
      </c>
      <c r="B114" s="159" t="s">
        <v>21051</v>
      </c>
      <c r="C114" s="159" t="s">
        <v>21052</v>
      </c>
      <c r="D114" s="159" t="s">
        <v>21053</v>
      </c>
      <c r="E114" s="116">
        <v>400000</v>
      </c>
      <c r="F114" s="159" t="s">
        <v>4</v>
      </c>
    </row>
    <row r="115" spans="1:6" ht="15.75">
      <c r="A115" s="175"/>
      <c r="B115" s="2215" t="s">
        <v>17611</v>
      </c>
      <c r="C115" s="2216"/>
      <c r="D115" s="159"/>
      <c r="E115" s="5"/>
      <c r="F115" s="159"/>
    </row>
    <row r="116" spans="1:6" ht="48" customHeight="1">
      <c r="A116" s="175">
        <v>105</v>
      </c>
      <c r="B116" s="159" t="s">
        <v>21054</v>
      </c>
      <c r="C116" s="159" t="s">
        <v>21055</v>
      </c>
      <c r="D116" s="159" t="s">
        <v>1891</v>
      </c>
      <c r="E116" s="116">
        <v>800000</v>
      </c>
      <c r="F116" s="159" t="s">
        <v>4</v>
      </c>
    </row>
    <row r="117" spans="1:6" s="2" customFormat="1" ht="15.75" customHeight="1">
      <c r="A117" s="325"/>
      <c r="B117" s="280" t="s">
        <v>6930</v>
      </c>
      <c r="C117" s="326"/>
      <c r="D117" s="326"/>
      <c r="E117" s="329">
        <f>SUM(E6:E116)</f>
        <v>93054715.180000007</v>
      </c>
      <c r="F117" s="326"/>
    </row>
    <row r="118" spans="1:6" s="2" customFormat="1" ht="86.25" customHeight="1">
      <c r="A118" s="2143" t="s">
        <v>19194</v>
      </c>
      <c r="B118" s="2143"/>
      <c r="C118" s="2143"/>
      <c r="D118" s="2143" t="s">
        <v>5819</v>
      </c>
      <c r="E118" s="2143"/>
      <c r="F118" s="2143"/>
    </row>
    <row r="138" spans="1:6" ht="126">
      <c r="A138" s="175">
        <v>45</v>
      </c>
      <c r="B138" s="159" t="s">
        <v>20933</v>
      </c>
      <c r="C138" s="159" t="s">
        <v>20935</v>
      </c>
      <c r="D138" s="159" t="s">
        <v>24053</v>
      </c>
      <c r="E138" s="116">
        <v>1000000</v>
      </c>
      <c r="F138" s="159" t="s">
        <v>118</v>
      </c>
    </row>
    <row r="139" spans="1:6" ht="78.75">
      <c r="A139" s="175">
        <v>90</v>
      </c>
      <c r="B139" s="159" t="s">
        <v>21016</v>
      </c>
      <c r="C139" s="159" t="s">
        <v>21017</v>
      </c>
      <c r="D139" s="159" t="s">
        <v>24054</v>
      </c>
      <c r="E139" s="116">
        <v>600000</v>
      </c>
      <c r="F139" s="159" t="s">
        <v>118</v>
      </c>
    </row>
    <row r="140" spans="1:6" ht="31.5">
      <c r="A140" s="175"/>
      <c r="B140" s="2215" t="s">
        <v>207</v>
      </c>
      <c r="C140" s="2216"/>
      <c r="D140" s="159"/>
      <c r="E140" s="5"/>
      <c r="F140" s="159" t="s">
        <v>118</v>
      </c>
    </row>
    <row r="141" spans="1:6" ht="63">
      <c r="A141" s="169">
        <v>13</v>
      </c>
      <c r="B141" s="162" t="s">
        <v>475</v>
      </c>
      <c r="C141" s="162" t="s">
        <v>20865</v>
      </c>
      <c r="D141" s="162" t="s">
        <v>22</v>
      </c>
      <c r="E141" s="116">
        <v>5452043.7800000003</v>
      </c>
      <c r="F141" s="162" t="s">
        <v>118</v>
      </c>
    </row>
    <row r="142" spans="1:6" ht="15.75">
      <c r="A142" s="175"/>
      <c r="B142" s="253" t="s">
        <v>555</v>
      </c>
      <c r="C142" s="159"/>
      <c r="D142" s="159"/>
      <c r="E142" s="5"/>
      <c r="F142" s="159"/>
    </row>
    <row r="143" spans="1:6" ht="110.25">
      <c r="A143" s="169">
        <v>14</v>
      </c>
      <c r="B143" s="162" t="s">
        <v>247</v>
      </c>
      <c r="C143" s="162" t="s">
        <v>20866</v>
      </c>
      <c r="D143" s="162" t="s">
        <v>20867</v>
      </c>
      <c r="E143" s="116">
        <v>2180817.5099999998</v>
      </c>
      <c r="F143" s="162" t="s">
        <v>118</v>
      </c>
    </row>
    <row r="144" spans="1:6" ht="15.75">
      <c r="A144" s="175"/>
      <c r="B144" s="2215" t="s">
        <v>6926</v>
      </c>
      <c r="C144" s="2216"/>
      <c r="D144" s="159"/>
      <c r="E144" s="5"/>
      <c r="F144" s="159"/>
    </row>
    <row r="145" spans="1:6" ht="63">
      <c r="A145" s="169">
        <v>112</v>
      </c>
      <c r="B145" s="162" t="s">
        <v>16024</v>
      </c>
      <c r="C145" s="162" t="s">
        <v>21056</v>
      </c>
      <c r="D145" s="162" t="s">
        <v>21057</v>
      </c>
      <c r="E145" s="116">
        <v>4353299.05</v>
      </c>
      <c r="F145" s="162" t="s">
        <v>118</v>
      </c>
    </row>
    <row r="146" spans="1:6" ht="94.5">
      <c r="A146" s="175">
        <v>31</v>
      </c>
      <c r="B146" s="159" t="s">
        <v>20902</v>
      </c>
      <c r="C146" s="159" t="s">
        <v>20903</v>
      </c>
      <c r="D146" s="159" t="s">
        <v>24052</v>
      </c>
      <c r="E146" s="116">
        <v>1200000</v>
      </c>
      <c r="F146" s="159" t="s">
        <v>118</v>
      </c>
    </row>
    <row r="147" spans="1:6" ht="110.25">
      <c r="A147" s="175">
        <v>15</v>
      </c>
      <c r="B147" s="159" t="s">
        <v>20868</v>
      </c>
      <c r="C147" s="159" t="s">
        <v>20870</v>
      </c>
      <c r="D147" s="159" t="s">
        <v>21121</v>
      </c>
      <c r="E147" s="116">
        <v>1200000</v>
      </c>
      <c r="F147" s="159" t="s">
        <v>118</v>
      </c>
    </row>
    <row r="148" spans="1:6">
      <c r="E148" s="1036">
        <f>SUM(E138:E147)</f>
        <v>15986160.34</v>
      </c>
    </row>
    <row r="153" spans="1:6">
      <c r="E153" s="1036">
        <f>E148+E117</f>
        <v>109040875.52000001</v>
      </c>
    </row>
  </sheetData>
  <mergeCells count="13">
    <mergeCell ref="A1:F1"/>
    <mergeCell ref="A2:F2"/>
    <mergeCell ref="A3:F3"/>
    <mergeCell ref="B5:D5"/>
    <mergeCell ref="B12:D12"/>
    <mergeCell ref="B144:C144"/>
    <mergeCell ref="A118:C118"/>
    <mergeCell ref="B140:C140"/>
    <mergeCell ref="D118:F118"/>
    <mergeCell ref="B20:C20"/>
    <mergeCell ref="B22:C22"/>
    <mergeCell ref="B96:C96"/>
    <mergeCell ref="B115:C115"/>
  </mergeCells>
  <pageMargins left="0.7" right="0.7" top="0.75" bottom="0.75" header="0.3" footer="0.3"/>
  <pageSetup orientation="landscape" r:id="rId1"/>
  <headerFooter>
    <oddFooter>Page &amp;P of &amp;N</oddFooter>
  </headerFooter>
</worksheet>
</file>

<file path=xl/worksheets/sheet6.xml><?xml version="1.0" encoding="utf-8"?>
<worksheet xmlns="http://schemas.openxmlformats.org/spreadsheetml/2006/main" xmlns:r="http://schemas.openxmlformats.org/officeDocument/2006/relationships">
  <sheetPr>
    <tabColor theme="5" tint="-0.499984740745262"/>
  </sheetPr>
  <dimension ref="A1:F85"/>
  <sheetViews>
    <sheetView topLeftCell="A67" workbookViewId="0">
      <selection activeCell="G127" sqref="G127"/>
    </sheetView>
  </sheetViews>
  <sheetFormatPr defaultRowHeight="15"/>
  <cols>
    <col min="1" max="1" width="6.7109375" style="1631" customWidth="1"/>
    <col min="2" max="2" width="20" style="12" customWidth="1"/>
    <col min="3" max="3" width="42" style="12" customWidth="1"/>
    <col min="4" max="4" width="31.42578125" style="12" customWidth="1"/>
    <col min="5" max="5" width="22" style="1299" customWidth="1"/>
    <col min="6" max="6" width="10.140625" style="64" customWidth="1"/>
    <col min="7" max="16384" width="9.140625" style="12"/>
  </cols>
  <sheetData>
    <row r="1" spans="1:6" ht="15.75" customHeight="1">
      <c r="A1" s="2164" t="s">
        <v>133</v>
      </c>
      <c r="B1" s="2164"/>
      <c r="C1" s="2164"/>
      <c r="D1" s="2164"/>
      <c r="E1" s="2164"/>
      <c r="F1" s="2164"/>
    </row>
    <row r="2" spans="1:6" ht="16.5" customHeight="1">
      <c r="A2" s="2164" t="s">
        <v>40855</v>
      </c>
      <c r="B2" s="2164"/>
      <c r="C2" s="2164"/>
      <c r="D2" s="2164"/>
      <c r="E2" s="2164"/>
      <c r="F2" s="2164"/>
    </row>
    <row r="3" spans="1:6" ht="15.75" customHeight="1">
      <c r="A3" s="2164" t="s">
        <v>140</v>
      </c>
      <c r="B3" s="2164"/>
      <c r="C3" s="2164"/>
      <c r="D3" s="2164"/>
      <c r="E3" s="2164"/>
      <c r="F3" s="2164"/>
    </row>
    <row r="4" spans="1:6" ht="18" customHeight="1">
      <c r="A4" s="2047" t="s">
        <v>134</v>
      </c>
      <c r="B4" s="278" t="s">
        <v>676</v>
      </c>
      <c r="C4" s="278" t="s">
        <v>463</v>
      </c>
      <c r="D4" s="278" t="s">
        <v>788</v>
      </c>
      <c r="E4" s="2048" t="s">
        <v>1741</v>
      </c>
      <c r="F4" s="2047" t="s">
        <v>6635</v>
      </c>
    </row>
    <row r="5" spans="1:6" ht="15.75">
      <c r="A5" s="1996"/>
      <c r="B5" s="2176" t="s">
        <v>37825</v>
      </c>
      <c r="C5" s="2176"/>
      <c r="D5" s="2176"/>
      <c r="E5" s="2049"/>
      <c r="F5" s="1996"/>
    </row>
    <row r="6" spans="1:6" ht="31.5">
      <c r="A6" s="1996">
        <v>1</v>
      </c>
      <c r="B6" s="690" t="s">
        <v>1</v>
      </c>
      <c r="C6" s="690" t="s">
        <v>40765</v>
      </c>
      <c r="D6" s="690" t="s">
        <v>239</v>
      </c>
      <c r="E6" s="362">
        <v>3000000</v>
      </c>
      <c r="F6" s="326" t="s">
        <v>118</v>
      </c>
    </row>
    <row r="7" spans="1:6" ht="63">
      <c r="A7" s="1996">
        <v>2</v>
      </c>
      <c r="B7" s="690" t="s">
        <v>5</v>
      </c>
      <c r="C7" s="690" t="s">
        <v>40766</v>
      </c>
      <c r="D7" s="690" t="s">
        <v>240</v>
      </c>
      <c r="E7" s="362">
        <v>1500000</v>
      </c>
      <c r="F7" s="326" t="s">
        <v>118</v>
      </c>
    </row>
    <row r="8" spans="1:6" ht="47.25">
      <c r="A8" s="1996">
        <v>3</v>
      </c>
      <c r="B8" s="690" t="s">
        <v>13039</v>
      </c>
      <c r="C8" s="690" t="s">
        <v>40767</v>
      </c>
      <c r="D8" s="690" t="s">
        <v>40768</v>
      </c>
      <c r="E8" s="362">
        <v>250000</v>
      </c>
      <c r="F8" s="326" t="s">
        <v>118</v>
      </c>
    </row>
    <row r="9" spans="1:6" ht="31.5">
      <c r="A9" s="1996">
        <v>4</v>
      </c>
      <c r="B9" s="690" t="s">
        <v>39841</v>
      </c>
      <c r="C9" s="690" t="s">
        <v>40769</v>
      </c>
      <c r="D9" s="690" t="s">
        <v>41078</v>
      </c>
      <c r="E9" s="362">
        <v>250000</v>
      </c>
      <c r="F9" s="326" t="s">
        <v>118</v>
      </c>
    </row>
    <row r="10" spans="1:6" ht="31.5">
      <c r="A10" s="1996">
        <v>5</v>
      </c>
      <c r="B10" s="690" t="s">
        <v>7</v>
      </c>
      <c r="C10" s="690" t="s">
        <v>40770</v>
      </c>
      <c r="D10" s="690" t="s">
        <v>9</v>
      </c>
      <c r="E10" s="362">
        <v>80000</v>
      </c>
      <c r="F10" s="326" t="s">
        <v>118</v>
      </c>
    </row>
    <row r="11" spans="1:6" ht="31.5">
      <c r="A11" s="1996">
        <v>6</v>
      </c>
      <c r="B11" s="690" t="s">
        <v>10</v>
      </c>
      <c r="C11" s="690" t="s">
        <v>40771</v>
      </c>
      <c r="D11" s="690" t="s">
        <v>175</v>
      </c>
      <c r="E11" s="362">
        <v>95000</v>
      </c>
      <c r="F11" s="326" t="s">
        <v>118</v>
      </c>
    </row>
    <row r="12" spans="1:6" ht="47.25">
      <c r="A12" s="1996">
        <v>7</v>
      </c>
      <c r="B12" s="690" t="s">
        <v>12</v>
      </c>
      <c r="C12" s="690" t="s">
        <v>40772</v>
      </c>
      <c r="D12" s="690" t="s">
        <v>14</v>
      </c>
      <c r="E12" s="362">
        <v>1367452.53</v>
      </c>
      <c r="F12" s="326" t="s">
        <v>118</v>
      </c>
    </row>
    <row r="13" spans="1:6" ht="15.75" customHeight="1">
      <c r="A13" s="1996"/>
      <c r="B13" s="2168" t="s">
        <v>3161</v>
      </c>
      <c r="C13" s="2168"/>
      <c r="D13" s="690"/>
      <c r="E13" s="362"/>
      <c r="F13" s="326"/>
    </row>
    <row r="14" spans="1:6" ht="63">
      <c r="A14" s="1996">
        <v>8</v>
      </c>
      <c r="B14" s="690" t="s">
        <v>5</v>
      </c>
      <c r="C14" s="690" t="s">
        <v>40773</v>
      </c>
      <c r="D14" s="690" t="s">
        <v>242</v>
      </c>
      <c r="E14" s="362">
        <v>1300000</v>
      </c>
      <c r="F14" s="326" t="s">
        <v>118</v>
      </c>
    </row>
    <row r="15" spans="1:6" ht="47.25">
      <c r="A15" s="1996">
        <v>10</v>
      </c>
      <c r="B15" s="690" t="s">
        <v>12</v>
      </c>
      <c r="C15" s="690" t="s">
        <v>40774</v>
      </c>
      <c r="D15" s="690" t="s">
        <v>14</v>
      </c>
      <c r="E15" s="362">
        <v>1400000</v>
      </c>
      <c r="F15" s="326" t="s">
        <v>118</v>
      </c>
    </row>
    <row r="16" spans="1:6" ht="47.25">
      <c r="A16" s="1996">
        <v>11</v>
      </c>
      <c r="B16" s="690" t="s">
        <v>360</v>
      </c>
      <c r="C16" s="690" t="s">
        <v>40775</v>
      </c>
      <c r="D16" s="690" t="s">
        <v>1736</v>
      </c>
      <c r="E16" s="362">
        <v>571226.27</v>
      </c>
      <c r="F16" s="326" t="s">
        <v>118</v>
      </c>
    </row>
    <row r="17" spans="1:6" ht="15.75">
      <c r="A17" s="1996"/>
      <c r="B17" s="2168" t="s">
        <v>143</v>
      </c>
      <c r="C17" s="2168"/>
      <c r="D17" s="690"/>
      <c r="E17" s="362"/>
      <c r="F17" s="326"/>
    </row>
    <row r="18" spans="1:6" ht="63">
      <c r="A18" s="1996">
        <v>12</v>
      </c>
      <c r="B18" s="690" t="s">
        <v>195</v>
      </c>
      <c r="C18" s="690" t="s">
        <v>40776</v>
      </c>
      <c r="D18" s="690" t="s">
        <v>196</v>
      </c>
      <c r="E18" s="362">
        <v>5738993.4500000002</v>
      </c>
      <c r="F18" s="326" t="s">
        <v>118</v>
      </c>
    </row>
    <row r="19" spans="1:6" ht="15.75">
      <c r="A19" s="1996"/>
      <c r="B19" s="2168" t="s">
        <v>2271</v>
      </c>
      <c r="C19" s="2168"/>
      <c r="D19" s="690"/>
      <c r="E19" s="362"/>
      <c r="F19" s="326"/>
    </row>
    <row r="20" spans="1:6" ht="78.75">
      <c r="A20" s="1996">
        <v>13</v>
      </c>
      <c r="B20" s="690" t="s">
        <v>40777</v>
      </c>
      <c r="C20" s="690" t="s">
        <v>40778</v>
      </c>
      <c r="D20" s="690" t="s">
        <v>24</v>
      </c>
      <c r="E20" s="362">
        <v>2180817.5099999998</v>
      </c>
      <c r="F20" s="326" t="s">
        <v>118</v>
      </c>
    </row>
    <row r="21" spans="1:6" ht="15.75">
      <c r="A21" s="1996"/>
      <c r="B21" s="2168" t="s">
        <v>4345</v>
      </c>
      <c r="C21" s="2168"/>
      <c r="D21" s="690"/>
      <c r="E21" s="362"/>
      <c r="F21" s="326"/>
    </row>
    <row r="22" spans="1:6" ht="31.5">
      <c r="A22" s="1996">
        <v>14</v>
      </c>
      <c r="B22" s="326" t="s">
        <v>40779</v>
      </c>
      <c r="C22" s="690" t="s">
        <v>44133</v>
      </c>
      <c r="D22" s="690" t="s">
        <v>31120</v>
      </c>
      <c r="E22" s="362">
        <v>100000</v>
      </c>
      <c r="F22" s="326" t="s">
        <v>118</v>
      </c>
    </row>
    <row r="23" spans="1:6" ht="31.5">
      <c r="A23" s="1996">
        <f>A22+1</f>
        <v>15</v>
      </c>
      <c r="B23" s="326" t="s">
        <v>40780</v>
      </c>
      <c r="C23" s="690" t="s">
        <v>44134</v>
      </c>
      <c r="D23" s="690" t="s">
        <v>31120</v>
      </c>
      <c r="E23" s="362">
        <v>100000</v>
      </c>
      <c r="F23" s="326" t="s">
        <v>118</v>
      </c>
    </row>
    <row r="24" spans="1:6" ht="31.5">
      <c r="A24" s="1996">
        <f t="shared" ref="A24:A66" si="0">A23+1</f>
        <v>16</v>
      </c>
      <c r="B24" s="326" t="s">
        <v>40781</v>
      </c>
      <c r="C24" s="690" t="s">
        <v>44135</v>
      </c>
      <c r="D24" s="690" t="s">
        <v>31120</v>
      </c>
      <c r="E24" s="362">
        <v>100000</v>
      </c>
      <c r="F24" s="326" t="s">
        <v>118</v>
      </c>
    </row>
    <row r="25" spans="1:6" ht="31.5">
      <c r="A25" s="1996">
        <f t="shared" si="0"/>
        <v>17</v>
      </c>
      <c r="B25" s="326" t="s">
        <v>40782</v>
      </c>
      <c r="C25" s="690" t="s">
        <v>44136</v>
      </c>
      <c r="D25" s="690" t="s">
        <v>31120</v>
      </c>
      <c r="E25" s="362">
        <v>100000</v>
      </c>
      <c r="F25" s="326" t="s">
        <v>118</v>
      </c>
    </row>
    <row r="26" spans="1:6" ht="31.5">
      <c r="A26" s="1996">
        <f t="shared" si="0"/>
        <v>18</v>
      </c>
      <c r="B26" s="326" t="s">
        <v>40783</v>
      </c>
      <c r="C26" s="690" t="s">
        <v>44137</v>
      </c>
      <c r="D26" s="690" t="s">
        <v>31120</v>
      </c>
      <c r="E26" s="362">
        <v>100000</v>
      </c>
      <c r="F26" s="326" t="s">
        <v>118</v>
      </c>
    </row>
    <row r="27" spans="1:6" ht="31.5">
      <c r="A27" s="1996">
        <f t="shared" si="0"/>
        <v>19</v>
      </c>
      <c r="B27" s="326" t="s">
        <v>40784</v>
      </c>
      <c r="C27" s="690" t="s">
        <v>44138</v>
      </c>
      <c r="D27" s="690" t="s">
        <v>31120</v>
      </c>
      <c r="E27" s="362">
        <v>100000</v>
      </c>
      <c r="F27" s="326" t="s">
        <v>118</v>
      </c>
    </row>
    <row r="28" spans="1:6" ht="31.5">
      <c r="A28" s="1996">
        <f t="shared" si="0"/>
        <v>20</v>
      </c>
      <c r="B28" s="326" t="s">
        <v>40785</v>
      </c>
      <c r="C28" s="690" t="s">
        <v>44139</v>
      </c>
      <c r="D28" s="690" t="s">
        <v>31120</v>
      </c>
      <c r="E28" s="362">
        <v>100000</v>
      </c>
      <c r="F28" s="326" t="s">
        <v>118</v>
      </c>
    </row>
    <row r="29" spans="1:6" ht="31.5">
      <c r="A29" s="1996">
        <f t="shared" si="0"/>
        <v>21</v>
      </c>
      <c r="B29" s="326" t="s">
        <v>41079</v>
      </c>
      <c r="C29" s="690" t="s">
        <v>44140</v>
      </c>
      <c r="D29" s="690" t="s">
        <v>31120</v>
      </c>
      <c r="E29" s="362">
        <v>100000</v>
      </c>
      <c r="F29" s="326" t="s">
        <v>118</v>
      </c>
    </row>
    <row r="30" spans="1:6" ht="31.5">
      <c r="A30" s="1996">
        <f t="shared" si="0"/>
        <v>22</v>
      </c>
      <c r="B30" s="326" t="s">
        <v>40786</v>
      </c>
      <c r="C30" s="690" t="s">
        <v>44141</v>
      </c>
      <c r="D30" s="690" t="s">
        <v>31120</v>
      </c>
      <c r="E30" s="362">
        <v>100000</v>
      </c>
      <c r="F30" s="326" t="s">
        <v>118</v>
      </c>
    </row>
    <row r="31" spans="1:6" ht="31.5">
      <c r="A31" s="1996">
        <f t="shared" si="0"/>
        <v>23</v>
      </c>
      <c r="B31" s="326" t="s">
        <v>40787</v>
      </c>
      <c r="C31" s="690" t="s">
        <v>44142</v>
      </c>
      <c r="D31" s="690" t="s">
        <v>31120</v>
      </c>
      <c r="E31" s="362">
        <v>100000</v>
      </c>
      <c r="F31" s="326" t="s">
        <v>118</v>
      </c>
    </row>
    <row r="32" spans="1:6" ht="31.5">
      <c r="A32" s="1996">
        <f t="shared" si="0"/>
        <v>24</v>
      </c>
      <c r="B32" s="326" t="s">
        <v>40788</v>
      </c>
      <c r="C32" s="690" t="s">
        <v>44143</v>
      </c>
      <c r="D32" s="690" t="s">
        <v>31120</v>
      </c>
      <c r="E32" s="362">
        <v>100000</v>
      </c>
      <c r="F32" s="326" t="s">
        <v>118</v>
      </c>
    </row>
    <row r="33" spans="1:6" ht="31.5">
      <c r="A33" s="1996">
        <f t="shared" si="0"/>
        <v>25</v>
      </c>
      <c r="B33" s="326" t="s">
        <v>40789</v>
      </c>
      <c r="C33" s="690" t="s">
        <v>44144</v>
      </c>
      <c r="D33" s="690" t="s">
        <v>31120</v>
      </c>
      <c r="E33" s="362">
        <v>100000</v>
      </c>
      <c r="F33" s="326" t="s">
        <v>118</v>
      </c>
    </row>
    <row r="34" spans="1:6" ht="31.5">
      <c r="A34" s="1996">
        <f t="shared" si="0"/>
        <v>26</v>
      </c>
      <c r="B34" s="326" t="s">
        <v>40790</v>
      </c>
      <c r="C34" s="690" t="s">
        <v>44145</v>
      </c>
      <c r="D34" s="690" t="s">
        <v>31120</v>
      </c>
      <c r="E34" s="362">
        <v>100000</v>
      </c>
      <c r="F34" s="326" t="s">
        <v>118</v>
      </c>
    </row>
    <row r="35" spans="1:6" ht="31.5">
      <c r="A35" s="1996">
        <f t="shared" si="0"/>
        <v>27</v>
      </c>
      <c r="B35" s="326" t="s">
        <v>40791</v>
      </c>
      <c r="C35" s="690" t="s">
        <v>44146</v>
      </c>
      <c r="D35" s="690" t="s">
        <v>31120</v>
      </c>
      <c r="E35" s="362">
        <v>100000</v>
      </c>
      <c r="F35" s="326" t="s">
        <v>118</v>
      </c>
    </row>
    <row r="36" spans="1:6" ht="31.5">
      <c r="A36" s="1996">
        <f t="shared" si="0"/>
        <v>28</v>
      </c>
      <c r="B36" s="326" t="s">
        <v>44147</v>
      </c>
      <c r="C36" s="690" t="s">
        <v>44148</v>
      </c>
      <c r="D36" s="690" t="s">
        <v>31120</v>
      </c>
      <c r="E36" s="362">
        <v>100000</v>
      </c>
      <c r="F36" s="326" t="s">
        <v>118</v>
      </c>
    </row>
    <row r="37" spans="1:6" ht="31.5">
      <c r="A37" s="1996">
        <f t="shared" si="0"/>
        <v>29</v>
      </c>
      <c r="B37" s="326" t="s">
        <v>40792</v>
      </c>
      <c r="C37" s="690" t="s">
        <v>44149</v>
      </c>
      <c r="D37" s="690" t="s">
        <v>31120</v>
      </c>
      <c r="E37" s="362">
        <v>100000</v>
      </c>
      <c r="F37" s="326" t="s">
        <v>118</v>
      </c>
    </row>
    <row r="38" spans="1:6" ht="31.5">
      <c r="A38" s="1996">
        <f t="shared" si="0"/>
        <v>30</v>
      </c>
      <c r="B38" s="326" t="s">
        <v>40793</v>
      </c>
      <c r="C38" s="690" t="s">
        <v>44150</v>
      </c>
      <c r="D38" s="690" t="s">
        <v>31120</v>
      </c>
      <c r="E38" s="362">
        <v>100000</v>
      </c>
      <c r="F38" s="326" t="s">
        <v>118</v>
      </c>
    </row>
    <row r="39" spans="1:6" ht="31.5">
      <c r="A39" s="1996">
        <f t="shared" si="0"/>
        <v>31</v>
      </c>
      <c r="B39" s="326" t="s">
        <v>40794</v>
      </c>
      <c r="C39" s="690" t="s">
        <v>44151</v>
      </c>
      <c r="D39" s="690" t="s">
        <v>31120</v>
      </c>
      <c r="E39" s="362">
        <v>100000</v>
      </c>
      <c r="F39" s="326" t="s">
        <v>118</v>
      </c>
    </row>
    <row r="40" spans="1:6" ht="31.5">
      <c r="A40" s="1996">
        <f t="shared" si="0"/>
        <v>32</v>
      </c>
      <c r="B40" s="326" t="s">
        <v>40795</v>
      </c>
      <c r="C40" s="690" t="s">
        <v>44152</v>
      </c>
      <c r="D40" s="690" t="s">
        <v>31120</v>
      </c>
      <c r="E40" s="362">
        <v>100000</v>
      </c>
      <c r="F40" s="326" t="s">
        <v>118</v>
      </c>
    </row>
    <row r="41" spans="1:6" ht="31.5">
      <c r="A41" s="1996">
        <f t="shared" si="0"/>
        <v>33</v>
      </c>
      <c r="B41" s="326" t="s">
        <v>40796</v>
      </c>
      <c r="C41" s="690" t="s">
        <v>44153</v>
      </c>
      <c r="D41" s="690" t="s">
        <v>31120</v>
      </c>
      <c r="E41" s="362">
        <v>100000</v>
      </c>
      <c r="F41" s="326" t="s">
        <v>118</v>
      </c>
    </row>
    <row r="42" spans="1:6" ht="31.5">
      <c r="A42" s="1996">
        <f t="shared" si="0"/>
        <v>34</v>
      </c>
      <c r="B42" s="326" t="s">
        <v>40797</v>
      </c>
      <c r="C42" s="690" t="s">
        <v>44154</v>
      </c>
      <c r="D42" s="690" t="s">
        <v>31120</v>
      </c>
      <c r="E42" s="362">
        <v>100000</v>
      </c>
      <c r="F42" s="326" t="s">
        <v>118</v>
      </c>
    </row>
    <row r="43" spans="1:6" ht="31.5">
      <c r="A43" s="1996">
        <f t="shared" si="0"/>
        <v>35</v>
      </c>
      <c r="B43" s="326" t="s">
        <v>33592</v>
      </c>
      <c r="C43" s="690" t="s">
        <v>44155</v>
      </c>
      <c r="D43" s="690" t="s">
        <v>31120</v>
      </c>
      <c r="E43" s="362">
        <v>80817.509999999995</v>
      </c>
      <c r="F43" s="326" t="s">
        <v>118</v>
      </c>
    </row>
    <row r="44" spans="1:6" ht="15.75">
      <c r="A44" s="1996"/>
      <c r="B44" s="2168" t="s">
        <v>593</v>
      </c>
      <c r="C44" s="2168"/>
      <c r="D44" s="690"/>
      <c r="E44" s="362"/>
      <c r="F44" s="326"/>
    </row>
    <row r="45" spans="1:6" ht="31.5">
      <c r="A45" s="1996">
        <v>36</v>
      </c>
      <c r="B45" s="690" t="s">
        <v>39</v>
      </c>
      <c r="C45" s="690" t="s">
        <v>40798</v>
      </c>
      <c r="D45" s="690" t="s">
        <v>40</v>
      </c>
      <c r="E45" s="362">
        <v>14000000</v>
      </c>
      <c r="F45" s="326" t="s">
        <v>118</v>
      </c>
    </row>
    <row r="46" spans="1:6" ht="31.5">
      <c r="A46" s="1996">
        <f t="shared" si="0"/>
        <v>37</v>
      </c>
      <c r="B46" s="690" t="s">
        <v>41</v>
      </c>
      <c r="C46" s="690" t="s">
        <v>40799</v>
      </c>
      <c r="D46" s="690" t="s">
        <v>40</v>
      </c>
      <c r="E46" s="362">
        <v>13260218.880000001</v>
      </c>
      <c r="F46" s="326" t="s">
        <v>118</v>
      </c>
    </row>
    <row r="47" spans="1:6" ht="15.75" customHeight="1">
      <c r="A47" s="1996"/>
      <c r="B47" s="2168" t="s">
        <v>1404</v>
      </c>
      <c r="C47" s="2168"/>
      <c r="D47" s="690"/>
      <c r="E47" s="362"/>
      <c r="F47" s="326"/>
    </row>
    <row r="48" spans="1:6" ht="31.5">
      <c r="A48" s="1996">
        <v>38</v>
      </c>
      <c r="B48" s="690" t="s">
        <v>40803</v>
      </c>
      <c r="C48" s="690" t="s">
        <v>40800</v>
      </c>
      <c r="D48" s="690" t="s">
        <v>40805</v>
      </c>
      <c r="E48" s="362">
        <v>1500000</v>
      </c>
      <c r="F48" s="326" t="s">
        <v>4</v>
      </c>
    </row>
    <row r="49" spans="1:6" ht="31.5">
      <c r="A49" s="1996">
        <v>39</v>
      </c>
      <c r="B49" s="690" t="s">
        <v>40801</v>
      </c>
      <c r="C49" s="690" t="s">
        <v>40802</v>
      </c>
      <c r="D49" s="690" t="s">
        <v>5362</v>
      </c>
      <c r="E49" s="362">
        <v>1000000</v>
      </c>
      <c r="F49" s="326" t="s">
        <v>4</v>
      </c>
    </row>
    <row r="50" spans="1:6" ht="47.25">
      <c r="A50" s="1996">
        <v>40</v>
      </c>
      <c r="B50" s="690" t="s">
        <v>40811</v>
      </c>
      <c r="C50" s="690" t="s">
        <v>40812</v>
      </c>
      <c r="D50" s="690" t="s">
        <v>43987</v>
      </c>
      <c r="E50" s="362">
        <v>1000000</v>
      </c>
      <c r="F50" s="326" t="s">
        <v>118</v>
      </c>
    </row>
    <row r="51" spans="1:6" ht="31.5">
      <c r="A51" s="1996">
        <v>41</v>
      </c>
      <c r="B51" s="690" t="s">
        <v>40806</v>
      </c>
      <c r="C51" s="690" t="s">
        <v>40807</v>
      </c>
      <c r="D51" s="690" t="s">
        <v>5362</v>
      </c>
      <c r="E51" s="362">
        <v>1500000</v>
      </c>
      <c r="F51" s="326" t="s">
        <v>4</v>
      </c>
    </row>
    <row r="52" spans="1:6" ht="157.5">
      <c r="A52" s="1996">
        <v>42</v>
      </c>
      <c r="B52" s="690" t="s">
        <v>40785</v>
      </c>
      <c r="C52" s="690" t="s">
        <v>40804</v>
      </c>
      <c r="D52" s="690" t="s">
        <v>43986</v>
      </c>
      <c r="E52" s="362">
        <v>2500000</v>
      </c>
      <c r="F52" s="326" t="s">
        <v>4</v>
      </c>
    </row>
    <row r="53" spans="1:6" ht="78.75">
      <c r="A53" s="1996">
        <v>43</v>
      </c>
      <c r="B53" s="690" t="s">
        <v>40808</v>
      </c>
      <c r="C53" s="690" t="s">
        <v>40809</v>
      </c>
      <c r="D53" s="690" t="s">
        <v>40810</v>
      </c>
      <c r="E53" s="362">
        <v>1500000</v>
      </c>
      <c r="F53" s="326" t="s">
        <v>118</v>
      </c>
    </row>
    <row r="54" spans="1:6" ht="31.5">
      <c r="A54" s="1996">
        <v>44</v>
      </c>
      <c r="B54" s="690" t="s">
        <v>40781</v>
      </c>
      <c r="C54" s="690" t="s">
        <v>40813</v>
      </c>
      <c r="D54" s="690" t="s">
        <v>40814</v>
      </c>
      <c r="E54" s="362">
        <v>1000000</v>
      </c>
      <c r="F54" s="326" t="s">
        <v>4</v>
      </c>
    </row>
    <row r="55" spans="1:6" ht="47.25">
      <c r="A55" s="1996">
        <f t="shared" si="0"/>
        <v>45</v>
      </c>
      <c r="B55" s="690" t="s">
        <v>40794</v>
      </c>
      <c r="C55" s="690" t="s">
        <v>40821</v>
      </c>
      <c r="D55" s="690" t="s">
        <v>43988</v>
      </c>
      <c r="E55" s="362">
        <v>1000000</v>
      </c>
      <c r="F55" s="326" t="s">
        <v>118</v>
      </c>
    </row>
    <row r="56" spans="1:6" s="185" customFormat="1" ht="113.25" customHeight="1">
      <c r="A56" s="1996">
        <f t="shared" si="0"/>
        <v>46</v>
      </c>
      <c r="B56" s="690" t="s">
        <v>40822</v>
      </c>
      <c r="C56" s="690" t="s">
        <v>40823</v>
      </c>
      <c r="D56" s="147" t="s">
        <v>43989</v>
      </c>
      <c r="E56" s="362">
        <v>2000000</v>
      </c>
      <c r="F56" s="326" t="s">
        <v>4</v>
      </c>
    </row>
    <row r="57" spans="1:6" ht="15.75" customHeight="1">
      <c r="A57" s="1996"/>
      <c r="B57" s="2168" t="s">
        <v>535</v>
      </c>
      <c r="C57" s="2168"/>
      <c r="D57" s="690"/>
      <c r="E57" s="362"/>
      <c r="F57" s="326"/>
    </row>
    <row r="58" spans="1:6" ht="47.25">
      <c r="A58" s="1996">
        <v>47</v>
      </c>
      <c r="B58" s="690" t="s">
        <v>40824</v>
      </c>
      <c r="C58" s="690" t="s">
        <v>40825</v>
      </c>
      <c r="D58" s="690" t="s">
        <v>44156</v>
      </c>
      <c r="E58" s="362">
        <v>1000000</v>
      </c>
      <c r="F58" s="326" t="s">
        <v>118</v>
      </c>
    </row>
    <row r="59" spans="1:6" ht="31.5">
      <c r="A59" s="1996">
        <f t="shared" si="0"/>
        <v>48</v>
      </c>
      <c r="B59" s="690" t="s">
        <v>40826</v>
      </c>
      <c r="C59" s="690" t="s">
        <v>40827</v>
      </c>
      <c r="D59" s="690" t="s">
        <v>40828</v>
      </c>
      <c r="E59" s="362">
        <v>2000000</v>
      </c>
      <c r="F59" s="326" t="s">
        <v>4</v>
      </c>
    </row>
    <row r="60" spans="1:6" ht="31.5">
      <c r="A60" s="1996">
        <f t="shared" si="0"/>
        <v>49</v>
      </c>
      <c r="B60" s="690" t="s">
        <v>40784</v>
      </c>
      <c r="C60" s="690" t="s">
        <v>40829</v>
      </c>
      <c r="D60" s="690" t="s">
        <v>44157</v>
      </c>
      <c r="E60" s="362">
        <v>500000</v>
      </c>
      <c r="F60" s="326" t="s">
        <v>118</v>
      </c>
    </row>
    <row r="61" spans="1:6" ht="31.5">
      <c r="A61" s="1996">
        <f t="shared" si="0"/>
        <v>50</v>
      </c>
      <c r="B61" s="690" t="s">
        <v>762</v>
      </c>
      <c r="C61" s="690" t="s">
        <v>40830</v>
      </c>
      <c r="D61" s="690" t="s">
        <v>44157</v>
      </c>
      <c r="E61" s="362">
        <v>500000</v>
      </c>
      <c r="F61" s="326" t="s">
        <v>118</v>
      </c>
    </row>
    <row r="62" spans="1:6" ht="31.5">
      <c r="A62" s="1996">
        <f t="shared" si="0"/>
        <v>51</v>
      </c>
      <c r="B62" s="690" t="s">
        <v>40831</v>
      </c>
      <c r="C62" s="690" t="s">
        <v>40832</v>
      </c>
      <c r="D62" s="690" t="s">
        <v>40833</v>
      </c>
      <c r="E62" s="362">
        <v>5500000</v>
      </c>
      <c r="F62" s="326" t="s">
        <v>4</v>
      </c>
    </row>
    <row r="63" spans="1:6" ht="31.5">
      <c r="A63" s="1996">
        <f t="shared" si="0"/>
        <v>52</v>
      </c>
      <c r="B63" s="690" t="s">
        <v>40834</v>
      </c>
      <c r="C63" s="690" t="s">
        <v>40835</v>
      </c>
      <c r="D63" s="690" t="s">
        <v>40836</v>
      </c>
      <c r="E63" s="362">
        <v>5500000</v>
      </c>
      <c r="F63" s="326" t="s">
        <v>4</v>
      </c>
    </row>
    <row r="64" spans="1:6" ht="31.5">
      <c r="A64" s="1996">
        <f t="shared" si="0"/>
        <v>53</v>
      </c>
      <c r="B64" s="690" t="s">
        <v>40837</v>
      </c>
      <c r="C64" s="690" t="s">
        <v>40838</v>
      </c>
      <c r="D64" s="690" t="s">
        <v>611</v>
      </c>
      <c r="E64" s="362">
        <v>1000000</v>
      </c>
      <c r="F64" s="326" t="s">
        <v>763</v>
      </c>
    </row>
    <row r="65" spans="1:6" ht="31.5">
      <c r="A65" s="1996">
        <f t="shared" si="0"/>
        <v>54</v>
      </c>
      <c r="B65" s="690" t="s">
        <v>40839</v>
      </c>
      <c r="C65" s="690" t="s">
        <v>40840</v>
      </c>
      <c r="D65" s="690" t="s">
        <v>40841</v>
      </c>
      <c r="E65" s="362">
        <v>500000</v>
      </c>
      <c r="F65" s="326" t="s">
        <v>763</v>
      </c>
    </row>
    <row r="66" spans="1:6" ht="31.5">
      <c r="A66" s="1996">
        <f t="shared" si="0"/>
        <v>55</v>
      </c>
      <c r="B66" s="690" t="s">
        <v>40842</v>
      </c>
      <c r="C66" s="690" t="s">
        <v>40843</v>
      </c>
      <c r="D66" s="690" t="s">
        <v>40844</v>
      </c>
      <c r="E66" s="362">
        <v>1000000</v>
      </c>
      <c r="F66" s="326" t="s">
        <v>118</v>
      </c>
    </row>
    <row r="67" spans="1:6" ht="15.75" customHeight="1">
      <c r="A67" s="1996"/>
      <c r="B67" s="2168" t="s">
        <v>40845</v>
      </c>
      <c r="C67" s="2168"/>
      <c r="D67" s="690"/>
      <c r="E67" s="362"/>
      <c r="F67" s="326"/>
    </row>
    <row r="68" spans="1:6" ht="31.5">
      <c r="A68" s="1996">
        <v>56</v>
      </c>
      <c r="B68" s="690" t="s">
        <v>40846</v>
      </c>
      <c r="C68" s="690" t="s">
        <v>40847</v>
      </c>
      <c r="D68" s="690" t="s">
        <v>611</v>
      </c>
      <c r="E68" s="362">
        <v>2000000</v>
      </c>
      <c r="F68" s="326" t="s">
        <v>763</v>
      </c>
    </row>
    <row r="69" spans="1:6" ht="15.75">
      <c r="A69" s="1996"/>
      <c r="B69" s="2168" t="s">
        <v>662</v>
      </c>
      <c r="C69" s="2168"/>
      <c r="D69" s="690"/>
      <c r="E69" s="362"/>
      <c r="F69" s="326"/>
    </row>
    <row r="70" spans="1:6" ht="63">
      <c r="A70" s="1996">
        <v>57</v>
      </c>
      <c r="B70" s="690" t="s">
        <v>40851</v>
      </c>
      <c r="C70" s="690" t="s">
        <v>40852</v>
      </c>
      <c r="D70" s="690" t="s">
        <v>43990</v>
      </c>
      <c r="E70" s="362">
        <v>266349.37</v>
      </c>
      <c r="F70" s="326" t="s">
        <v>4</v>
      </c>
    </row>
    <row r="71" spans="1:6" ht="15.75">
      <c r="A71" s="1996"/>
      <c r="B71" s="2168" t="s">
        <v>44158</v>
      </c>
      <c r="C71" s="2168"/>
      <c r="D71" s="690"/>
      <c r="E71" s="362"/>
      <c r="F71" s="326"/>
    </row>
    <row r="72" spans="1:6" ht="31.5">
      <c r="A72" s="1996">
        <v>58</v>
      </c>
      <c r="B72" s="690" t="s">
        <v>28006</v>
      </c>
      <c r="C72" s="690" t="s">
        <v>40853</v>
      </c>
      <c r="D72" s="690" t="s">
        <v>40854</v>
      </c>
      <c r="E72" s="362">
        <v>1000000</v>
      </c>
      <c r="F72" s="326" t="s">
        <v>118</v>
      </c>
    </row>
    <row r="73" spans="1:6" ht="15.75">
      <c r="A73" s="1996"/>
      <c r="B73" s="2177" t="s">
        <v>1946</v>
      </c>
      <c r="C73" s="2177"/>
      <c r="D73" s="324"/>
      <c r="E73" s="361">
        <f>SUM(E6:E72)</f>
        <v>80940875.520000011</v>
      </c>
      <c r="F73" s="280"/>
    </row>
    <row r="74" spans="1:6" s="1971" customFormat="1" ht="81" customHeight="1">
      <c r="A74" s="2143" t="s">
        <v>10725</v>
      </c>
      <c r="B74" s="2143"/>
      <c r="C74" s="2143"/>
      <c r="D74" s="2143" t="s">
        <v>172</v>
      </c>
      <c r="E74" s="2143"/>
      <c r="F74" s="2143"/>
    </row>
    <row r="79" spans="1:6" ht="47.25">
      <c r="A79" s="1214">
        <v>44</v>
      </c>
      <c r="B79" s="143" t="s">
        <v>40815</v>
      </c>
      <c r="C79" s="97" t="s">
        <v>40816</v>
      </c>
      <c r="D79" s="143" t="s">
        <v>40817</v>
      </c>
      <c r="E79" s="142">
        <v>1500000</v>
      </c>
      <c r="F79" s="214" t="s">
        <v>4</v>
      </c>
    </row>
    <row r="80" spans="1:6" ht="47.25">
      <c r="A80" s="1214">
        <v>45</v>
      </c>
      <c r="B80" s="143" t="s">
        <v>40818</v>
      </c>
      <c r="C80" s="97" t="s">
        <v>40819</v>
      </c>
      <c r="D80" s="143" t="s">
        <v>40820</v>
      </c>
      <c r="E80" s="142">
        <v>1600000</v>
      </c>
      <c r="F80" s="214" t="s">
        <v>4</v>
      </c>
    </row>
    <row r="81" spans="1:6" ht="63">
      <c r="A81" s="1214">
        <v>58</v>
      </c>
      <c r="B81" s="143" t="s">
        <v>40848</v>
      </c>
      <c r="C81" s="97" t="s">
        <v>40849</v>
      </c>
      <c r="D81" s="143" t="s">
        <v>40850</v>
      </c>
      <c r="E81" s="142">
        <v>25000000</v>
      </c>
      <c r="F81" s="214" t="s">
        <v>4</v>
      </c>
    </row>
    <row r="82" spans="1:6">
      <c r="E82" s="1299">
        <f>SUM(E79:E81)</f>
        <v>28100000</v>
      </c>
    </row>
    <row r="85" spans="1:6">
      <c r="E85" s="1299">
        <f>E82+E73</f>
        <v>109040875.52000001</v>
      </c>
    </row>
  </sheetData>
  <mergeCells count="17">
    <mergeCell ref="B69:C69"/>
    <mergeCell ref="B71:C71"/>
    <mergeCell ref="B73:C73"/>
    <mergeCell ref="A74:C74"/>
    <mergeCell ref="D74:F74"/>
    <mergeCell ref="B67:C67"/>
    <mergeCell ref="A1:F1"/>
    <mergeCell ref="A2:F2"/>
    <mergeCell ref="A3:F3"/>
    <mergeCell ref="B5:D5"/>
    <mergeCell ref="B13:C13"/>
    <mergeCell ref="B17:C17"/>
    <mergeCell ref="B19:C19"/>
    <mergeCell ref="B21:C21"/>
    <mergeCell ref="B44:C44"/>
    <mergeCell ref="B47:C47"/>
    <mergeCell ref="B57:C57"/>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sheetPr>
    <tabColor theme="5" tint="-0.499984740745262"/>
  </sheetPr>
  <dimension ref="A1:I62"/>
  <sheetViews>
    <sheetView topLeftCell="A43" workbookViewId="0">
      <selection activeCell="G45" sqref="G45"/>
    </sheetView>
  </sheetViews>
  <sheetFormatPr defaultRowHeight="15"/>
  <cols>
    <col min="1" max="1" width="7.140625" style="1043" customWidth="1"/>
    <col min="2" max="2" width="15.140625" style="1031" customWidth="1"/>
    <col min="3" max="3" width="41.85546875" style="1031" customWidth="1"/>
    <col min="4" max="4" width="25.42578125" style="1031" customWidth="1"/>
    <col min="5" max="5" width="21.5703125" style="237" customWidth="1"/>
    <col min="6" max="6" width="9.42578125" style="1031" customWidth="1"/>
    <col min="7" max="16384" width="9.140625" style="1031"/>
  </cols>
  <sheetData>
    <row r="1" spans="1:9" ht="15.75">
      <c r="A1" s="2164" t="s">
        <v>133</v>
      </c>
      <c r="B1" s="2164"/>
      <c r="C1" s="2164"/>
      <c r="D1" s="2164"/>
      <c r="E1" s="2164"/>
      <c r="F1" s="2164"/>
    </row>
    <row r="2" spans="1:9">
      <c r="A2" s="2232" t="s">
        <v>21058</v>
      </c>
      <c r="B2" s="2232"/>
      <c r="C2" s="2232"/>
      <c r="D2" s="2232"/>
      <c r="E2" s="2232"/>
      <c r="F2" s="2232"/>
    </row>
    <row r="3" spans="1:9" ht="15.75">
      <c r="A3" s="2164" t="s">
        <v>6436</v>
      </c>
      <c r="B3" s="2164"/>
      <c r="C3" s="2164"/>
      <c r="D3" s="2164"/>
      <c r="E3" s="2164"/>
      <c r="F3" s="2164"/>
    </row>
    <row r="4" spans="1:9" ht="31.5">
      <c r="A4" s="485" t="s">
        <v>134</v>
      </c>
      <c r="B4" s="472" t="s">
        <v>676</v>
      </c>
      <c r="C4" s="472" t="s">
        <v>463</v>
      </c>
      <c r="D4" s="472" t="s">
        <v>788</v>
      </c>
      <c r="E4" s="360" t="s">
        <v>21059</v>
      </c>
      <c r="F4" s="332" t="s">
        <v>677</v>
      </c>
    </row>
    <row r="5" spans="1:9" ht="15.75">
      <c r="A5" s="334"/>
      <c r="B5" s="2233" t="s">
        <v>1948</v>
      </c>
      <c r="C5" s="2233"/>
      <c r="D5" s="2233"/>
      <c r="E5" s="361"/>
      <c r="F5" s="332"/>
    </row>
    <row r="6" spans="1:9" ht="31.5">
      <c r="A6" s="175">
        <v>1</v>
      </c>
      <c r="B6" s="51" t="s">
        <v>464</v>
      </c>
      <c r="C6" s="51" t="s">
        <v>21060</v>
      </c>
      <c r="D6" s="51" t="s">
        <v>239</v>
      </c>
      <c r="E6" s="106">
        <v>1765536.61</v>
      </c>
      <c r="F6" s="51" t="s">
        <v>118</v>
      </c>
    </row>
    <row r="7" spans="1:9" ht="78.75">
      <c r="A7" s="175">
        <v>2</v>
      </c>
      <c r="B7" s="51" t="s">
        <v>5</v>
      </c>
      <c r="C7" s="51" t="s">
        <v>21061</v>
      </c>
      <c r="D7" s="51" t="s">
        <v>240</v>
      </c>
      <c r="E7" s="106">
        <v>1855122.92</v>
      </c>
      <c r="F7" s="51" t="s">
        <v>118</v>
      </c>
    </row>
    <row r="8" spans="1:9" ht="31.5">
      <c r="A8" s="175">
        <v>3</v>
      </c>
      <c r="B8" s="51" t="s">
        <v>7</v>
      </c>
      <c r="C8" s="51" t="s">
        <v>21062</v>
      </c>
      <c r="D8" s="51" t="s">
        <v>9</v>
      </c>
      <c r="E8" s="106">
        <v>120000</v>
      </c>
      <c r="F8" s="107" t="s">
        <v>118</v>
      </c>
    </row>
    <row r="9" spans="1:9" ht="31.5">
      <c r="A9" s="175">
        <v>4</v>
      </c>
      <c r="B9" s="51" t="s">
        <v>10</v>
      </c>
      <c r="C9" s="51" t="s">
        <v>21063</v>
      </c>
      <c r="D9" s="51" t="s">
        <v>175</v>
      </c>
      <c r="E9" s="106">
        <v>150000</v>
      </c>
      <c r="F9" s="107" t="s">
        <v>118</v>
      </c>
    </row>
    <row r="10" spans="1:9" ht="47.25">
      <c r="A10" s="175">
        <v>5</v>
      </c>
      <c r="B10" s="51" t="s">
        <v>12</v>
      </c>
      <c r="C10" s="51" t="s">
        <v>21064</v>
      </c>
      <c r="D10" s="51" t="s">
        <v>14</v>
      </c>
      <c r="E10" s="106">
        <v>2651793</v>
      </c>
      <c r="F10" s="107" t="s">
        <v>118</v>
      </c>
    </row>
    <row r="11" spans="1:9" ht="15.75">
      <c r="A11" s="334"/>
      <c r="B11" s="2233" t="s">
        <v>14124</v>
      </c>
      <c r="C11" s="2233"/>
      <c r="D11" s="2233"/>
      <c r="E11" s="362"/>
      <c r="F11" s="335"/>
    </row>
    <row r="12" spans="1:9" ht="78.75">
      <c r="A12" s="175">
        <v>6</v>
      </c>
      <c r="B12" s="51" t="s">
        <v>5</v>
      </c>
      <c r="C12" s="51" t="s">
        <v>21065</v>
      </c>
      <c r="D12" s="51" t="s">
        <v>242</v>
      </c>
      <c r="E12" s="193">
        <v>1666915.93</v>
      </c>
      <c r="F12" s="51" t="s">
        <v>118</v>
      </c>
    </row>
    <row r="13" spans="1:9" ht="47.25">
      <c r="A13" s="175">
        <v>7</v>
      </c>
      <c r="B13" s="51" t="s">
        <v>12</v>
      </c>
      <c r="C13" s="51" t="s">
        <v>21066</v>
      </c>
      <c r="D13" s="51" t="s">
        <v>14</v>
      </c>
      <c r="E13" s="193">
        <v>530603.17000000004</v>
      </c>
      <c r="F13" s="51" t="s">
        <v>118</v>
      </c>
    </row>
    <row r="14" spans="1:9" ht="63">
      <c r="A14" s="175">
        <v>8</v>
      </c>
      <c r="B14" s="51" t="s">
        <v>360</v>
      </c>
      <c r="C14" s="51" t="s">
        <v>21067</v>
      </c>
      <c r="D14" s="51" t="s">
        <v>6647</v>
      </c>
      <c r="E14" s="193">
        <v>1073707.17</v>
      </c>
      <c r="F14" s="51" t="s">
        <v>118</v>
      </c>
    </row>
    <row r="15" spans="1:9" ht="21.75" customHeight="1">
      <c r="A15" s="63"/>
      <c r="B15" s="2173" t="s">
        <v>207</v>
      </c>
      <c r="C15" s="2175"/>
      <c r="D15" s="65"/>
      <c r="E15" s="390"/>
      <c r="F15" s="65"/>
      <c r="G15" s="506"/>
      <c r="I15" s="506"/>
    </row>
    <row r="16" spans="1:9" ht="63">
      <c r="A16" s="175">
        <v>9</v>
      </c>
      <c r="B16" s="51" t="s">
        <v>195</v>
      </c>
      <c r="C16" s="51" t="s">
        <v>21068</v>
      </c>
      <c r="D16" s="51" t="s">
        <v>196</v>
      </c>
      <c r="E16" s="110">
        <v>5738993.4500000002</v>
      </c>
      <c r="F16" s="51" t="s">
        <v>118</v>
      </c>
    </row>
    <row r="17" spans="1:7" ht="15.75">
      <c r="A17" s="334"/>
      <c r="B17" s="2233" t="s">
        <v>555</v>
      </c>
      <c r="C17" s="2233"/>
      <c r="D17" s="335"/>
      <c r="E17" s="362"/>
      <c r="F17" s="335"/>
    </row>
    <row r="18" spans="1:7" ht="126">
      <c r="A18" s="175">
        <v>10</v>
      </c>
      <c r="B18" s="51" t="s">
        <v>247</v>
      </c>
      <c r="C18" s="51" t="s">
        <v>21069</v>
      </c>
      <c r="D18" s="51" t="s">
        <v>21214</v>
      </c>
      <c r="E18" s="110">
        <v>2180817.5099999998</v>
      </c>
      <c r="F18" s="51" t="s">
        <v>118</v>
      </c>
    </row>
    <row r="19" spans="1:7" ht="15.75">
      <c r="A19" s="334"/>
      <c r="B19" s="2233" t="s">
        <v>593</v>
      </c>
      <c r="C19" s="2233"/>
      <c r="D19" s="335"/>
      <c r="E19" s="362"/>
      <c r="F19" s="335"/>
    </row>
    <row r="20" spans="1:7" ht="47.25">
      <c r="A20" s="175">
        <v>11</v>
      </c>
      <c r="B20" s="51" t="s">
        <v>39</v>
      </c>
      <c r="C20" s="51" t="s">
        <v>21070</v>
      </c>
      <c r="D20" s="51" t="s">
        <v>21207</v>
      </c>
      <c r="E20" s="106">
        <v>13164306.43</v>
      </c>
      <c r="F20" s="51" t="s">
        <v>118</v>
      </c>
    </row>
    <row r="21" spans="1:7" ht="63">
      <c r="A21" s="175">
        <v>12</v>
      </c>
      <c r="B21" s="51" t="s">
        <v>41</v>
      </c>
      <c r="C21" s="51" t="s">
        <v>21071</v>
      </c>
      <c r="D21" s="51" t="s">
        <v>21208</v>
      </c>
      <c r="E21" s="106">
        <v>11443079.33</v>
      </c>
      <c r="F21" s="51" t="s">
        <v>118</v>
      </c>
    </row>
    <row r="22" spans="1:7" ht="15.75">
      <c r="A22" s="175"/>
      <c r="B22" s="2198" t="s">
        <v>480</v>
      </c>
      <c r="C22" s="2198"/>
      <c r="D22" s="47"/>
      <c r="E22" s="105"/>
      <c r="F22" s="47"/>
    </row>
    <row r="23" spans="1:7" ht="47.25">
      <c r="A23" s="175">
        <v>13</v>
      </c>
      <c r="B23" s="51" t="s">
        <v>21072</v>
      </c>
      <c r="C23" s="50" t="s">
        <v>21073</v>
      </c>
      <c r="D23" s="51" t="s">
        <v>17987</v>
      </c>
      <c r="E23" s="193">
        <v>2000000</v>
      </c>
      <c r="F23" s="51" t="s">
        <v>763</v>
      </c>
    </row>
    <row r="24" spans="1:7" ht="47.25">
      <c r="A24" s="175">
        <v>14</v>
      </c>
      <c r="B24" s="51" t="s">
        <v>21074</v>
      </c>
      <c r="C24" s="50" t="s">
        <v>21075</v>
      </c>
      <c r="D24" s="51" t="s">
        <v>17987</v>
      </c>
      <c r="E24" s="193">
        <v>2000000</v>
      </c>
      <c r="F24" s="51" t="s">
        <v>4</v>
      </c>
      <c r="G24" s="1030"/>
    </row>
    <row r="25" spans="1:7" ht="47.25">
      <c r="A25" s="5">
        <v>15</v>
      </c>
      <c r="B25" s="107" t="s">
        <v>21209</v>
      </c>
      <c r="C25" s="60" t="s">
        <v>21076</v>
      </c>
      <c r="D25" s="107" t="s">
        <v>21210</v>
      </c>
      <c r="E25" s="193">
        <v>3400000</v>
      </c>
      <c r="F25" s="107" t="s">
        <v>763</v>
      </c>
    </row>
    <row r="26" spans="1:7" ht="47.25">
      <c r="A26" s="175">
        <v>16</v>
      </c>
      <c r="B26" s="51" t="s">
        <v>21077</v>
      </c>
      <c r="C26" s="50" t="s">
        <v>21078</v>
      </c>
      <c r="D26" s="51" t="s">
        <v>14409</v>
      </c>
      <c r="E26" s="193">
        <v>2500000</v>
      </c>
      <c r="F26" s="51" t="s">
        <v>4</v>
      </c>
      <c r="G26" s="1030"/>
    </row>
    <row r="27" spans="1:7" ht="78.75">
      <c r="A27" s="175">
        <v>17</v>
      </c>
      <c r="B27" s="51" t="s">
        <v>21079</v>
      </c>
      <c r="C27" s="50" t="s">
        <v>21080</v>
      </c>
      <c r="D27" s="51" t="s">
        <v>21081</v>
      </c>
      <c r="E27" s="193">
        <v>500000</v>
      </c>
      <c r="F27" s="51" t="s">
        <v>763</v>
      </c>
    </row>
    <row r="28" spans="1:7" ht="78.75">
      <c r="A28" s="175">
        <v>18</v>
      </c>
      <c r="B28" s="51" t="s">
        <v>21082</v>
      </c>
      <c r="C28" s="50" t="s">
        <v>21083</v>
      </c>
      <c r="D28" s="51" t="s">
        <v>21211</v>
      </c>
      <c r="E28" s="193">
        <v>1500000</v>
      </c>
      <c r="F28" s="51" t="s">
        <v>4</v>
      </c>
      <c r="G28" s="1030"/>
    </row>
    <row r="29" spans="1:7" ht="94.5">
      <c r="A29" s="175">
        <v>19</v>
      </c>
      <c r="B29" s="51" t="s">
        <v>21084</v>
      </c>
      <c r="C29" s="50" t="s">
        <v>21085</v>
      </c>
      <c r="D29" s="51" t="s">
        <v>21086</v>
      </c>
      <c r="E29" s="193">
        <v>2000000</v>
      </c>
      <c r="F29" s="51" t="s">
        <v>4</v>
      </c>
      <c r="G29" s="1030"/>
    </row>
    <row r="30" spans="1:7" ht="47.25">
      <c r="A30" s="175">
        <v>20</v>
      </c>
      <c r="B30" s="51" t="s">
        <v>21089</v>
      </c>
      <c r="C30" s="50" t="s">
        <v>6591</v>
      </c>
      <c r="D30" s="51" t="s">
        <v>21090</v>
      </c>
      <c r="E30" s="193">
        <v>400000</v>
      </c>
      <c r="F30" s="51" t="s">
        <v>763</v>
      </c>
    </row>
    <row r="31" spans="1:7" ht="110.25">
      <c r="A31" s="175">
        <v>22</v>
      </c>
      <c r="B31" s="51" t="s">
        <v>21091</v>
      </c>
      <c r="C31" s="50" t="s">
        <v>21092</v>
      </c>
      <c r="D31" s="50" t="s">
        <v>21093</v>
      </c>
      <c r="E31" s="193">
        <v>1500000</v>
      </c>
      <c r="F31" s="51" t="s">
        <v>763</v>
      </c>
    </row>
    <row r="32" spans="1:7" ht="110.25">
      <c r="A32" s="175">
        <v>23</v>
      </c>
      <c r="B32" s="50" t="s">
        <v>21212</v>
      </c>
      <c r="C32" s="50" t="s">
        <v>21094</v>
      </c>
      <c r="D32" s="51" t="s">
        <v>21215</v>
      </c>
      <c r="E32" s="193">
        <v>2000000</v>
      </c>
      <c r="F32" s="51" t="s">
        <v>583</v>
      </c>
    </row>
    <row r="33" spans="1:7" ht="110.25">
      <c r="A33" s="175">
        <v>24</v>
      </c>
      <c r="B33" s="50" t="s">
        <v>21095</v>
      </c>
      <c r="C33" s="50" t="s">
        <v>21096</v>
      </c>
      <c r="D33" s="51" t="s">
        <v>21213</v>
      </c>
      <c r="E33" s="193">
        <v>1500000</v>
      </c>
      <c r="F33" s="51" t="s">
        <v>4</v>
      </c>
    </row>
    <row r="34" spans="1:7" ht="15.75">
      <c r="A34" s="175"/>
      <c r="B34" s="2198" t="s">
        <v>1353</v>
      </c>
      <c r="C34" s="2198"/>
      <c r="D34" s="47"/>
      <c r="E34" s="105"/>
      <c r="F34" s="47"/>
    </row>
    <row r="35" spans="1:7" ht="220.5">
      <c r="A35" s="175">
        <v>25</v>
      </c>
      <c r="B35" s="50" t="s">
        <v>21097</v>
      </c>
      <c r="C35" s="50" t="s">
        <v>21098</v>
      </c>
      <c r="D35" s="51" t="s">
        <v>24036</v>
      </c>
      <c r="E35" s="106">
        <v>5700000</v>
      </c>
      <c r="F35" s="51" t="s">
        <v>583</v>
      </c>
      <c r="G35" s="1030"/>
    </row>
    <row r="36" spans="1:7" ht="47.25">
      <c r="A36" s="175">
        <v>26</v>
      </c>
      <c r="B36" s="50" t="s">
        <v>21099</v>
      </c>
      <c r="C36" s="50" t="s">
        <v>21100</v>
      </c>
      <c r="D36" s="50" t="s">
        <v>895</v>
      </c>
      <c r="E36" s="106">
        <v>6000000</v>
      </c>
      <c r="F36" s="51" t="s">
        <v>763</v>
      </c>
      <c r="G36" s="1030"/>
    </row>
    <row r="37" spans="1:7" ht="220.5">
      <c r="A37" s="175">
        <v>27</v>
      </c>
      <c r="B37" s="50" t="s">
        <v>21101</v>
      </c>
      <c r="C37" s="50" t="s">
        <v>21102</v>
      </c>
      <c r="D37" s="50" t="s">
        <v>24036</v>
      </c>
      <c r="E37" s="106">
        <v>5700000</v>
      </c>
      <c r="F37" s="50" t="s">
        <v>118</v>
      </c>
      <c r="G37" s="1030"/>
    </row>
    <row r="38" spans="1:7" ht="15.75">
      <c r="A38" s="175"/>
      <c r="B38" s="2172" t="s">
        <v>6628</v>
      </c>
      <c r="C38" s="2172"/>
      <c r="D38" s="50"/>
      <c r="E38" s="110"/>
      <c r="F38" s="50"/>
    </row>
    <row r="39" spans="1:7" ht="110.25">
      <c r="A39" s="175">
        <v>28</v>
      </c>
      <c r="B39" s="50" t="s">
        <v>21106</v>
      </c>
      <c r="C39" s="50" t="s">
        <v>21107</v>
      </c>
      <c r="D39" s="50" t="s">
        <v>21108</v>
      </c>
      <c r="E39" s="110">
        <v>5000000</v>
      </c>
      <c r="F39" s="50" t="s">
        <v>4</v>
      </c>
    </row>
    <row r="40" spans="1:7" ht="15.75">
      <c r="A40" s="175"/>
      <c r="B40" s="47" t="s">
        <v>662</v>
      </c>
      <c r="C40" s="47"/>
      <c r="D40" s="47"/>
      <c r="E40" s="105"/>
      <c r="F40" s="47"/>
    </row>
    <row r="41" spans="1:7" ht="110.25">
      <c r="A41" s="175">
        <v>29</v>
      </c>
      <c r="B41" s="50" t="s">
        <v>21221</v>
      </c>
      <c r="C41" s="51" t="s">
        <v>21109</v>
      </c>
      <c r="D41" s="51" t="s">
        <v>21222</v>
      </c>
      <c r="E41" s="106">
        <v>3000000</v>
      </c>
      <c r="F41" s="50" t="s">
        <v>4</v>
      </c>
    </row>
    <row r="42" spans="1:7" ht="110.25">
      <c r="A42" s="175">
        <v>30</v>
      </c>
      <c r="B42" s="50" t="s">
        <v>21218</v>
      </c>
      <c r="C42" s="51" t="s">
        <v>21110</v>
      </c>
      <c r="D42" s="51" t="s">
        <v>21222</v>
      </c>
      <c r="E42" s="106">
        <v>3000000</v>
      </c>
      <c r="F42" s="50" t="s">
        <v>4</v>
      </c>
    </row>
    <row r="43" spans="1:7" ht="110.25">
      <c r="A43" s="175">
        <v>31</v>
      </c>
      <c r="B43" s="50" t="s">
        <v>21219</v>
      </c>
      <c r="C43" s="51" t="s">
        <v>21111</v>
      </c>
      <c r="D43" s="51" t="s">
        <v>21222</v>
      </c>
      <c r="E43" s="106">
        <v>3000000</v>
      </c>
      <c r="F43" s="50" t="s">
        <v>4</v>
      </c>
    </row>
    <row r="44" spans="1:7" ht="110.25">
      <c r="A44" s="175">
        <v>32</v>
      </c>
      <c r="B44" s="50" t="s">
        <v>21220</v>
      </c>
      <c r="C44" s="51" t="s">
        <v>21112</v>
      </c>
      <c r="D44" s="51" t="s">
        <v>21222</v>
      </c>
      <c r="E44" s="106">
        <v>3000000</v>
      </c>
      <c r="F44" s="50" t="s">
        <v>4</v>
      </c>
    </row>
    <row r="45" spans="1:7" ht="15.75">
      <c r="A45" s="175"/>
      <c r="B45" s="2198" t="s">
        <v>13307</v>
      </c>
      <c r="C45" s="2198"/>
      <c r="D45" s="47"/>
      <c r="E45" s="105"/>
      <c r="F45" s="47"/>
    </row>
    <row r="46" spans="1:7" ht="189">
      <c r="A46" s="5">
        <v>33</v>
      </c>
      <c r="B46" s="60" t="s">
        <v>21113</v>
      </c>
      <c r="C46" s="107" t="s">
        <v>21114</v>
      </c>
      <c r="D46" s="60" t="s">
        <v>21217</v>
      </c>
      <c r="E46" s="110">
        <v>1090000</v>
      </c>
      <c r="F46" s="107" t="s">
        <v>4</v>
      </c>
    </row>
    <row r="47" spans="1:7" ht="15.75">
      <c r="A47" s="325"/>
      <c r="B47" s="280" t="s">
        <v>2090</v>
      </c>
      <c r="C47" s="326"/>
      <c r="D47" s="326"/>
      <c r="E47" s="361">
        <f>SUM(E6:E46)</f>
        <v>97130875.519999996</v>
      </c>
      <c r="F47" s="326"/>
    </row>
    <row r="48" spans="1:7" ht="81" customHeight="1">
      <c r="A48" s="2143" t="s">
        <v>19194</v>
      </c>
      <c r="B48" s="2143"/>
      <c r="C48" s="2143"/>
      <c r="D48" s="2143" t="s">
        <v>5819</v>
      </c>
      <c r="E48" s="2143"/>
      <c r="F48" s="2143"/>
    </row>
    <row r="54" spans="1:6" ht="94.5">
      <c r="A54" s="175">
        <v>34</v>
      </c>
      <c r="B54" s="51" t="s">
        <v>21115</v>
      </c>
      <c r="C54" s="51" t="s">
        <v>21116</v>
      </c>
      <c r="D54" s="50" t="s">
        <v>24038</v>
      </c>
      <c r="E54" s="110">
        <v>4000000</v>
      </c>
      <c r="F54" s="51" t="s">
        <v>4</v>
      </c>
    </row>
    <row r="55" spans="1:6" ht="47.25">
      <c r="A55" s="169">
        <v>21</v>
      </c>
      <c r="B55" s="143" t="s">
        <v>21087</v>
      </c>
      <c r="C55" s="97" t="s">
        <v>6594</v>
      </c>
      <c r="D55" s="143" t="s">
        <v>21088</v>
      </c>
      <c r="E55" s="193">
        <v>3500000</v>
      </c>
      <c r="F55" s="143" t="s">
        <v>4</v>
      </c>
    </row>
    <row r="56" spans="1:6" ht="63">
      <c r="A56" s="169">
        <v>27</v>
      </c>
      <c r="B56" s="97" t="s">
        <v>21103</v>
      </c>
      <c r="C56" s="97" t="s">
        <v>21104</v>
      </c>
      <c r="D56" s="97" t="s">
        <v>21105</v>
      </c>
      <c r="E56" s="110">
        <v>2000000</v>
      </c>
      <c r="F56" s="97" t="s">
        <v>4</v>
      </c>
    </row>
    <row r="57" spans="1:6" ht="63">
      <c r="A57" s="169">
        <v>33</v>
      </c>
      <c r="B57" s="97" t="s">
        <v>21113</v>
      </c>
      <c r="C57" s="143" t="s">
        <v>21114</v>
      </c>
      <c r="D57" s="97" t="s">
        <v>21216</v>
      </c>
      <c r="E57" s="110">
        <v>410000</v>
      </c>
      <c r="F57" s="143" t="s">
        <v>4</v>
      </c>
    </row>
    <row r="58" spans="1:6" ht="63">
      <c r="A58" s="175">
        <v>25</v>
      </c>
      <c r="B58" s="50" t="s">
        <v>21097</v>
      </c>
      <c r="C58" s="50" t="s">
        <v>21098</v>
      </c>
      <c r="D58" s="51" t="s">
        <v>24035</v>
      </c>
      <c r="E58" s="106">
        <v>1000000</v>
      </c>
      <c r="F58" s="51" t="s">
        <v>583</v>
      </c>
    </row>
    <row r="59" spans="1:6" ht="47.25">
      <c r="A59" s="175">
        <v>27</v>
      </c>
      <c r="B59" s="50" t="s">
        <v>21101</v>
      </c>
      <c r="C59" s="50" t="s">
        <v>21102</v>
      </c>
      <c r="D59" s="50" t="s">
        <v>24037</v>
      </c>
      <c r="E59" s="106">
        <v>1000000</v>
      </c>
      <c r="F59" s="50" t="s">
        <v>118</v>
      </c>
    </row>
    <row r="60" spans="1:6">
      <c r="E60" s="237">
        <f>SUM(E54:E59)</f>
        <v>11910000</v>
      </c>
    </row>
    <row r="62" spans="1:6">
      <c r="E62" s="237">
        <f>E60+E47</f>
        <v>109040875.52</v>
      </c>
    </row>
  </sheetData>
  <mergeCells count="14">
    <mergeCell ref="A1:F1"/>
    <mergeCell ref="A2:F2"/>
    <mergeCell ref="A3:F3"/>
    <mergeCell ref="B5:D5"/>
    <mergeCell ref="B11:D11"/>
    <mergeCell ref="B17:C17"/>
    <mergeCell ref="B15:C15"/>
    <mergeCell ref="D48:F48"/>
    <mergeCell ref="B19:C19"/>
    <mergeCell ref="B22:C22"/>
    <mergeCell ref="B34:C34"/>
    <mergeCell ref="B38:C38"/>
    <mergeCell ref="B45:C45"/>
    <mergeCell ref="A48:C48"/>
  </mergeCells>
  <pageMargins left="0.7" right="0.7" top="0.75" bottom="0.75" header="0.3" footer="0.3"/>
  <pageSetup orientation="landscape" r:id="rId1"/>
  <headerFooter>
    <oddFooter>Page &amp;P of &amp;N</oddFooter>
  </headerFooter>
</worksheet>
</file>

<file path=xl/worksheets/sheet61.xml><?xml version="1.0" encoding="utf-8"?>
<worksheet xmlns="http://schemas.openxmlformats.org/spreadsheetml/2006/main" xmlns:r="http://schemas.openxmlformats.org/officeDocument/2006/relationships">
  <sheetPr>
    <tabColor theme="5" tint="-0.499984740745262"/>
  </sheetPr>
  <dimension ref="A1:F99"/>
  <sheetViews>
    <sheetView topLeftCell="A89" workbookViewId="0">
      <selection activeCell="D89" sqref="D89"/>
    </sheetView>
  </sheetViews>
  <sheetFormatPr defaultRowHeight="15"/>
  <cols>
    <col min="1" max="1" width="7.42578125" style="1111" customWidth="1"/>
    <col min="2" max="2" width="15.140625" style="1111" customWidth="1"/>
    <col min="3" max="3" width="42.7109375" style="1111" customWidth="1"/>
    <col min="4" max="4" width="25.140625" style="1111" customWidth="1"/>
    <col min="5" max="5" width="20.28515625" style="2" customWidth="1"/>
    <col min="6" max="6" width="10.42578125" style="1111" customWidth="1"/>
    <col min="7" max="16384" width="9.140625" style="1111"/>
  </cols>
  <sheetData>
    <row r="1" spans="1:6" ht="15.75">
      <c r="A1" s="2149" t="s">
        <v>133</v>
      </c>
      <c r="B1" s="2149"/>
      <c r="C1" s="2149"/>
      <c r="D1" s="2149"/>
      <c r="E1" s="2149"/>
      <c r="F1" s="2149"/>
    </row>
    <row r="2" spans="1:6" ht="15.75">
      <c r="A2" s="2149" t="s">
        <v>24807</v>
      </c>
      <c r="B2" s="2149"/>
      <c r="C2" s="2149"/>
      <c r="D2" s="2149"/>
      <c r="E2" s="2149"/>
      <c r="F2" s="2149"/>
    </row>
    <row r="3" spans="1:6" ht="15.75">
      <c r="A3" s="2149" t="s">
        <v>140</v>
      </c>
      <c r="B3" s="2149"/>
      <c r="C3" s="2149"/>
      <c r="D3" s="2149"/>
      <c r="E3" s="2149"/>
      <c r="F3" s="2149"/>
    </row>
    <row r="4" spans="1:6" ht="31.5">
      <c r="A4" s="173" t="s">
        <v>4564</v>
      </c>
      <c r="B4" s="400" t="s">
        <v>135</v>
      </c>
      <c r="C4" s="172" t="s">
        <v>0</v>
      </c>
      <c r="D4" s="172" t="s">
        <v>136</v>
      </c>
      <c r="E4" s="45" t="s">
        <v>137</v>
      </c>
      <c r="F4" s="470" t="s">
        <v>1646</v>
      </c>
    </row>
    <row r="5" spans="1:6" ht="15.75">
      <c r="A5" s="173"/>
      <c r="B5" s="2189" t="s">
        <v>14721</v>
      </c>
      <c r="C5" s="2190"/>
      <c r="D5" s="2191"/>
      <c r="E5" s="45"/>
      <c r="F5" s="470"/>
    </row>
    <row r="6" spans="1:6" ht="31.5">
      <c r="A6" s="396">
        <v>1</v>
      </c>
      <c r="B6" s="50" t="s">
        <v>464</v>
      </c>
      <c r="C6" s="50" t="s">
        <v>24808</v>
      </c>
      <c r="D6" s="50" t="s">
        <v>3</v>
      </c>
      <c r="E6" s="61">
        <v>3200000</v>
      </c>
      <c r="F6" s="51" t="s">
        <v>466</v>
      </c>
    </row>
    <row r="7" spans="1:6" ht="78.75">
      <c r="A7" s="396">
        <v>2</v>
      </c>
      <c r="B7" s="50" t="s">
        <v>5</v>
      </c>
      <c r="C7" s="50" t="s">
        <v>24809</v>
      </c>
      <c r="D7" s="50" t="s">
        <v>240</v>
      </c>
      <c r="E7" s="61">
        <v>2211652.5299999998</v>
      </c>
      <c r="F7" s="51" t="s">
        <v>466</v>
      </c>
    </row>
    <row r="8" spans="1:6" ht="31.5">
      <c r="A8" s="396">
        <v>3</v>
      </c>
      <c r="B8" s="50" t="s">
        <v>7</v>
      </c>
      <c r="C8" s="50" t="s">
        <v>24810</v>
      </c>
      <c r="D8" s="50" t="s">
        <v>9</v>
      </c>
      <c r="E8" s="61">
        <v>43200</v>
      </c>
      <c r="F8" s="51" t="s">
        <v>466</v>
      </c>
    </row>
    <row r="9" spans="1:6" ht="31.5">
      <c r="A9" s="396">
        <v>4</v>
      </c>
      <c r="B9" s="50" t="s">
        <v>10</v>
      </c>
      <c r="C9" s="50" t="s">
        <v>24811</v>
      </c>
      <c r="D9" s="50" t="s">
        <v>175</v>
      </c>
      <c r="E9" s="61">
        <v>87600</v>
      </c>
      <c r="F9" s="51" t="s">
        <v>466</v>
      </c>
    </row>
    <row r="10" spans="1:6" ht="47.25">
      <c r="A10" s="396">
        <v>5</v>
      </c>
      <c r="B10" s="50" t="s">
        <v>24812</v>
      </c>
      <c r="C10" s="50" t="s">
        <v>24813</v>
      </c>
      <c r="D10" s="50" t="s">
        <v>14</v>
      </c>
      <c r="E10" s="61">
        <v>1000000</v>
      </c>
      <c r="F10" s="51" t="s">
        <v>466</v>
      </c>
    </row>
    <row r="11" spans="1:6" ht="15.75">
      <c r="A11" s="396"/>
      <c r="B11" s="2189" t="s">
        <v>142</v>
      </c>
      <c r="C11" s="2190"/>
      <c r="D11" s="2191"/>
      <c r="E11" s="61"/>
      <c r="F11" s="51"/>
    </row>
    <row r="12" spans="1:6" ht="78.75">
      <c r="A12" s="396">
        <v>6</v>
      </c>
      <c r="B12" s="50" t="s">
        <v>5</v>
      </c>
      <c r="C12" s="50" t="s">
        <v>24814</v>
      </c>
      <c r="D12" s="50" t="s">
        <v>242</v>
      </c>
      <c r="E12" s="61">
        <v>1000000</v>
      </c>
      <c r="F12" s="51" t="s">
        <v>466</v>
      </c>
    </row>
    <row r="13" spans="1:6" ht="47.25">
      <c r="A13" s="396">
        <v>7</v>
      </c>
      <c r="B13" s="50" t="s">
        <v>12</v>
      </c>
      <c r="C13" s="50" t="s">
        <v>24815</v>
      </c>
      <c r="D13" s="50" t="s">
        <v>14</v>
      </c>
      <c r="E13" s="61">
        <v>1000000</v>
      </c>
      <c r="F13" s="51" t="s">
        <v>466</v>
      </c>
    </row>
    <row r="14" spans="1:6" ht="63">
      <c r="A14" s="396">
        <v>8</v>
      </c>
      <c r="B14" s="50" t="s">
        <v>360</v>
      </c>
      <c r="C14" s="50" t="s">
        <v>24816</v>
      </c>
      <c r="D14" s="50" t="s">
        <v>24817</v>
      </c>
      <c r="E14" s="61">
        <v>1271226.26</v>
      </c>
      <c r="F14" s="51" t="s">
        <v>466</v>
      </c>
    </row>
    <row r="15" spans="1:6" ht="15.75">
      <c r="A15" s="396"/>
      <c r="B15" s="2215" t="s">
        <v>24818</v>
      </c>
      <c r="C15" s="2216"/>
      <c r="D15" s="50"/>
      <c r="E15" s="61"/>
      <c r="F15" s="51"/>
    </row>
    <row r="16" spans="1:6" ht="63">
      <c r="A16" s="396">
        <v>9</v>
      </c>
      <c r="B16" s="51" t="s">
        <v>195</v>
      </c>
      <c r="C16" s="50" t="s">
        <v>24819</v>
      </c>
      <c r="D16" s="51" t="s">
        <v>196</v>
      </c>
      <c r="E16" s="247">
        <v>5738993.4500000002</v>
      </c>
      <c r="F16" s="51" t="s">
        <v>466</v>
      </c>
    </row>
    <row r="17" spans="1:6" ht="15.75">
      <c r="A17" s="396"/>
      <c r="B17" s="2215" t="s">
        <v>593</v>
      </c>
      <c r="C17" s="2216"/>
      <c r="D17" s="51"/>
      <c r="E17" s="247"/>
      <c r="F17" s="51"/>
    </row>
    <row r="18" spans="1:6" ht="47.25">
      <c r="A18" s="396">
        <v>10</v>
      </c>
      <c r="B18" s="51" t="s">
        <v>39</v>
      </c>
      <c r="C18" s="50" t="s">
        <v>24820</v>
      </c>
      <c r="D18" s="51" t="s">
        <v>40</v>
      </c>
      <c r="E18" s="222">
        <v>18260218.879999999</v>
      </c>
      <c r="F18" s="51" t="s">
        <v>466</v>
      </c>
    </row>
    <row r="19" spans="1:6" ht="47.25">
      <c r="A19" s="396">
        <v>11</v>
      </c>
      <c r="B19" s="51" t="s">
        <v>596</v>
      </c>
      <c r="C19" s="50" t="s">
        <v>24821</v>
      </c>
      <c r="D19" s="51" t="s">
        <v>40</v>
      </c>
      <c r="E19" s="222">
        <v>12529546</v>
      </c>
      <c r="F19" s="51" t="s">
        <v>466</v>
      </c>
    </row>
    <row r="20" spans="1:6" ht="15.75">
      <c r="A20" s="396"/>
      <c r="B20" s="2189" t="s">
        <v>1575</v>
      </c>
      <c r="C20" s="2191"/>
      <c r="D20" s="51"/>
      <c r="E20" s="222"/>
      <c r="F20" s="51"/>
    </row>
    <row r="21" spans="1:6" ht="78.75">
      <c r="A21" s="396">
        <v>12</v>
      </c>
      <c r="B21" s="51" t="s">
        <v>247</v>
      </c>
      <c r="C21" s="50" t="s">
        <v>24822</v>
      </c>
      <c r="D21" s="51" t="s">
        <v>24823</v>
      </c>
      <c r="E21" s="222">
        <v>2180817.5099999998</v>
      </c>
      <c r="F21" s="51" t="s">
        <v>466</v>
      </c>
    </row>
    <row r="22" spans="1:6" ht="15.75">
      <c r="A22" s="396"/>
      <c r="B22" s="2215" t="s">
        <v>4613</v>
      </c>
      <c r="C22" s="2220"/>
      <c r="D22" s="2216"/>
      <c r="E22" s="222"/>
      <c r="F22" s="51"/>
    </row>
    <row r="23" spans="1:6" ht="126">
      <c r="A23" s="396">
        <v>13</v>
      </c>
      <c r="B23" s="51" t="s">
        <v>24824</v>
      </c>
      <c r="C23" s="50" t="s">
        <v>24825</v>
      </c>
      <c r="D23" s="50" t="s">
        <v>24826</v>
      </c>
      <c r="E23" s="222">
        <v>1000000</v>
      </c>
      <c r="F23" s="51" t="s">
        <v>466</v>
      </c>
    </row>
    <row r="24" spans="1:6" ht="63">
      <c r="A24" s="396">
        <v>14</v>
      </c>
      <c r="B24" s="50" t="s">
        <v>24827</v>
      </c>
      <c r="C24" s="50" t="s">
        <v>24828</v>
      </c>
      <c r="D24" s="50" t="s">
        <v>24829</v>
      </c>
      <c r="E24" s="61">
        <v>2300000</v>
      </c>
      <c r="F24" s="51" t="s">
        <v>466</v>
      </c>
    </row>
    <row r="25" spans="1:6" ht="47.25">
      <c r="A25" s="396">
        <v>15</v>
      </c>
      <c r="B25" s="50" t="s">
        <v>24830</v>
      </c>
      <c r="C25" s="50" t="s">
        <v>24831</v>
      </c>
      <c r="D25" s="50" t="s">
        <v>24832</v>
      </c>
      <c r="E25" s="61">
        <v>150000</v>
      </c>
      <c r="F25" s="51" t="s">
        <v>466</v>
      </c>
    </row>
    <row r="26" spans="1:6" ht="78.75">
      <c r="A26" s="396">
        <v>16</v>
      </c>
      <c r="B26" s="50" t="s">
        <v>24833</v>
      </c>
      <c r="C26" s="50" t="s">
        <v>24834</v>
      </c>
      <c r="D26" s="50" t="s">
        <v>24835</v>
      </c>
      <c r="E26" s="61">
        <v>600000</v>
      </c>
      <c r="F26" s="51" t="s">
        <v>466</v>
      </c>
    </row>
    <row r="27" spans="1:6" ht="63">
      <c r="A27" s="396">
        <v>17</v>
      </c>
      <c r="B27" s="50" t="s">
        <v>24836</v>
      </c>
      <c r="C27" s="50" t="s">
        <v>24837</v>
      </c>
      <c r="D27" s="50" t="s">
        <v>24838</v>
      </c>
      <c r="E27" s="61">
        <v>200000</v>
      </c>
      <c r="F27" s="51" t="s">
        <v>466</v>
      </c>
    </row>
    <row r="28" spans="1:6" ht="63">
      <c r="A28" s="396">
        <v>18</v>
      </c>
      <c r="B28" s="50" t="s">
        <v>24839</v>
      </c>
      <c r="C28" s="50" t="s">
        <v>24840</v>
      </c>
      <c r="D28" s="50" t="s">
        <v>24841</v>
      </c>
      <c r="E28" s="61">
        <v>800000</v>
      </c>
      <c r="F28" s="51" t="s">
        <v>466</v>
      </c>
    </row>
    <row r="29" spans="1:6" ht="63">
      <c r="A29" s="396">
        <v>19</v>
      </c>
      <c r="B29" s="50" t="s">
        <v>24842</v>
      </c>
      <c r="C29" s="50" t="s">
        <v>24843</v>
      </c>
      <c r="D29" s="50" t="s">
        <v>24844</v>
      </c>
      <c r="E29" s="61">
        <v>800000</v>
      </c>
      <c r="F29" s="51" t="s">
        <v>466</v>
      </c>
    </row>
    <row r="30" spans="1:6" ht="63">
      <c r="A30" s="396">
        <v>20</v>
      </c>
      <c r="B30" s="50" t="s">
        <v>24845</v>
      </c>
      <c r="C30" s="50" t="s">
        <v>24846</v>
      </c>
      <c r="D30" s="50" t="s">
        <v>24847</v>
      </c>
      <c r="E30" s="61">
        <v>800000</v>
      </c>
      <c r="F30" s="51" t="s">
        <v>466</v>
      </c>
    </row>
    <row r="31" spans="1:6" ht="63">
      <c r="A31" s="396">
        <v>21</v>
      </c>
      <c r="B31" s="50" t="s">
        <v>24848</v>
      </c>
      <c r="C31" s="50" t="s">
        <v>24849</v>
      </c>
      <c r="D31" s="50" t="s">
        <v>24850</v>
      </c>
      <c r="E31" s="61">
        <v>800000</v>
      </c>
      <c r="F31" s="51" t="s">
        <v>466</v>
      </c>
    </row>
    <row r="32" spans="1:6" ht="63">
      <c r="A32" s="396">
        <v>22</v>
      </c>
      <c r="B32" s="50" t="s">
        <v>24851</v>
      </c>
      <c r="C32" s="50" t="s">
        <v>24852</v>
      </c>
      <c r="D32" s="50" t="s">
        <v>24841</v>
      </c>
      <c r="E32" s="61">
        <v>800000</v>
      </c>
      <c r="F32" s="51" t="s">
        <v>466</v>
      </c>
    </row>
    <row r="33" spans="1:6" ht="63">
      <c r="A33" s="396">
        <v>23</v>
      </c>
      <c r="B33" s="50" t="s">
        <v>24853</v>
      </c>
      <c r="C33" s="50" t="s">
        <v>24854</v>
      </c>
      <c r="D33" s="50" t="s">
        <v>24844</v>
      </c>
      <c r="E33" s="61">
        <v>800000</v>
      </c>
      <c r="F33" s="51" t="s">
        <v>466</v>
      </c>
    </row>
    <row r="34" spans="1:6" ht="63">
      <c r="A34" s="396">
        <v>24</v>
      </c>
      <c r="B34" s="50" t="s">
        <v>24855</v>
      </c>
      <c r="C34" s="50" t="s">
        <v>24856</v>
      </c>
      <c r="D34" s="50" t="s">
        <v>24857</v>
      </c>
      <c r="E34" s="61">
        <v>800000</v>
      </c>
      <c r="F34" s="51" t="s">
        <v>466</v>
      </c>
    </row>
    <row r="35" spans="1:6" ht="78.75">
      <c r="A35" s="396">
        <v>25</v>
      </c>
      <c r="B35" s="50" t="s">
        <v>24858</v>
      </c>
      <c r="C35" s="50" t="s">
        <v>24859</v>
      </c>
      <c r="D35" s="50" t="s">
        <v>24860</v>
      </c>
      <c r="E35" s="61">
        <v>850000</v>
      </c>
      <c r="F35" s="51" t="s">
        <v>466</v>
      </c>
    </row>
    <row r="36" spans="1:6" ht="63">
      <c r="A36" s="396">
        <v>26</v>
      </c>
      <c r="B36" s="50" t="s">
        <v>24861</v>
      </c>
      <c r="C36" s="50" t="s">
        <v>24862</v>
      </c>
      <c r="D36" s="50" t="s">
        <v>24841</v>
      </c>
      <c r="E36" s="61">
        <v>659773.64</v>
      </c>
      <c r="F36" s="51" t="s">
        <v>466</v>
      </c>
    </row>
    <row r="37" spans="1:6" ht="78.75">
      <c r="A37" s="396">
        <v>27</v>
      </c>
      <c r="B37" s="50" t="s">
        <v>24863</v>
      </c>
      <c r="C37" s="50" t="s">
        <v>24864</v>
      </c>
      <c r="D37" s="50" t="s">
        <v>24865</v>
      </c>
      <c r="E37" s="61">
        <v>850000</v>
      </c>
      <c r="F37" s="51" t="s">
        <v>466</v>
      </c>
    </row>
    <row r="38" spans="1:6" ht="63">
      <c r="A38" s="396">
        <v>28</v>
      </c>
      <c r="B38" s="50" t="s">
        <v>24866</v>
      </c>
      <c r="C38" s="50" t="s">
        <v>24867</v>
      </c>
      <c r="D38" s="50" t="s">
        <v>24841</v>
      </c>
      <c r="E38" s="61">
        <v>800000</v>
      </c>
      <c r="F38" s="51" t="s">
        <v>466</v>
      </c>
    </row>
    <row r="39" spans="1:6" ht="63">
      <c r="A39" s="396">
        <v>29</v>
      </c>
      <c r="B39" s="50" t="s">
        <v>24868</v>
      </c>
      <c r="C39" s="50" t="s">
        <v>24869</v>
      </c>
      <c r="D39" s="50" t="s">
        <v>24870</v>
      </c>
      <c r="E39" s="61">
        <v>350000</v>
      </c>
      <c r="F39" s="51" t="s">
        <v>466</v>
      </c>
    </row>
    <row r="40" spans="1:6" ht="63">
      <c r="A40" s="396">
        <v>30</v>
      </c>
      <c r="B40" s="50" t="s">
        <v>24871</v>
      </c>
      <c r="C40" s="50" t="s">
        <v>24872</v>
      </c>
      <c r="D40" s="50" t="s">
        <v>24841</v>
      </c>
      <c r="E40" s="61">
        <v>800000</v>
      </c>
      <c r="F40" s="51" t="s">
        <v>466</v>
      </c>
    </row>
    <row r="41" spans="1:6" ht="63">
      <c r="A41" s="396">
        <v>31</v>
      </c>
      <c r="B41" s="50" t="s">
        <v>24873</v>
      </c>
      <c r="C41" s="50" t="s">
        <v>24874</v>
      </c>
      <c r="D41" s="50" t="s">
        <v>24841</v>
      </c>
      <c r="E41" s="61">
        <v>800000</v>
      </c>
      <c r="F41" s="51" t="s">
        <v>466</v>
      </c>
    </row>
    <row r="42" spans="1:6" ht="63">
      <c r="A42" s="396">
        <v>32</v>
      </c>
      <c r="B42" s="50" t="s">
        <v>24875</v>
      </c>
      <c r="C42" s="50" t="s">
        <v>24876</v>
      </c>
      <c r="D42" s="50" t="s">
        <v>24841</v>
      </c>
      <c r="E42" s="61">
        <v>800000</v>
      </c>
      <c r="F42" s="51" t="s">
        <v>466</v>
      </c>
    </row>
    <row r="43" spans="1:6" ht="63">
      <c r="A43" s="396">
        <v>33</v>
      </c>
      <c r="B43" s="50" t="s">
        <v>24877</v>
      </c>
      <c r="C43" s="50" t="s">
        <v>24878</v>
      </c>
      <c r="D43" s="50" t="s">
        <v>24879</v>
      </c>
      <c r="E43" s="61">
        <v>800000</v>
      </c>
      <c r="F43" s="51" t="s">
        <v>466</v>
      </c>
    </row>
    <row r="44" spans="1:6" ht="63">
      <c r="A44" s="396">
        <v>34</v>
      </c>
      <c r="B44" s="50" t="s">
        <v>24880</v>
      </c>
      <c r="C44" s="50" t="s">
        <v>24881</v>
      </c>
      <c r="D44" s="50" t="s">
        <v>24882</v>
      </c>
      <c r="E44" s="61">
        <v>259773.64</v>
      </c>
      <c r="F44" s="51" t="s">
        <v>466</v>
      </c>
    </row>
    <row r="45" spans="1:6" ht="63">
      <c r="A45" s="396">
        <v>35</v>
      </c>
      <c r="B45" s="50" t="s">
        <v>24883</v>
      </c>
      <c r="C45" s="50" t="s">
        <v>24884</v>
      </c>
      <c r="D45" s="50" t="s">
        <v>24879</v>
      </c>
      <c r="E45" s="61">
        <v>800000</v>
      </c>
      <c r="F45" s="51" t="s">
        <v>466</v>
      </c>
    </row>
    <row r="46" spans="1:6" ht="63">
      <c r="A46" s="396">
        <v>36</v>
      </c>
      <c r="B46" s="50" t="s">
        <v>5252</v>
      </c>
      <c r="C46" s="50" t="s">
        <v>24885</v>
      </c>
      <c r="D46" s="50" t="s">
        <v>24841</v>
      </c>
      <c r="E46" s="61">
        <v>800000</v>
      </c>
      <c r="F46" s="51" t="s">
        <v>466</v>
      </c>
    </row>
    <row r="47" spans="1:6" ht="63">
      <c r="A47" s="396">
        <v>37</v>
      </c>
      <c r="B47" s="50" t="s">
        <v>24886</v>
      </c>
      <c r="C47" s="50" t="s">
        <v>24887</v>
      </c>
      <c r="D47" s="50" t="s">
        <v>24879</v>
      </c>
      <c r="E47" s="61">
        <v>800000</v>
      </c>
      <c r="F47" s="51" t="s">
        <v>466</v>
      </c>
    </row>
    <row r="48" spans="1:6" ht="63">
      <c r="A48" s="396">
        <v>38</v>
      </c>
      <c r="B48" s="50" t="s">
        <v>18796</v>
      </c>
      <c r="C48" s="50" t="s">
        <v>24888</v>
      </c>
      <c r="D48" s="50" t="s">
        <v>24879</v>
      </c>
      <c r="E48" s="61">
        <v>800000</v>
      </c>
      <c r="F48" s="51" t="s">
        <v>466</v>
      </c>
    </row>
    <row r="49" spans="1:6" ht="63">
      <c r="A49" s="396">
        <v>39</v>
      </c>
      <c r="B49" s="50" t="s">
        <v>24889</v>
      </c>
      <c r="C49" s="50" t="s">
        <v>24890</v>
      </c>
      <c r="D49" s="50" t="s">
        <v>24841</v>
      </c>
      <c r="E49" s="61">
        <v>800000</v>
      </c>
      <c r="F49" s="51" t="s">
        <v>466</v>
      </c>
    </row>
    <row r="50" spans="1:6" ht="63">
      <c r="A50" s="396">
        <v>40</v>
      </c>
      <c r="B50" s="50" t="s">
        <v>24891</v>
      </c>
      <c r="C50" s="50" t="s">
        <v>24892</v>
      </c>
      <c r="D50" s="50" t="s">
        <v>24841</v>
      </c>
      <c r="E50" s="61">
        <v>800000</v>
      </c>
      <c r="F50" s="51" t="s">
        <v>466</v>
      </c>
    </row>
    <row r="51" spans="1:6" ht="63">
      <c r="A51" s="396">
        <v>41</v>
      </c>
      <c r="B51" s="50" t="s">
        <v>24893</v>
      </c>
      <c r="C51" s="50" t="s">
        <v>24894</v>
      </c>
      <c r="D51" s="50" t="s">
        <v>24841</v>
      </c>
      <c r="E51" s="61">
        <v>800000</v>
      </c>
      <c r="F51" s="51" t="s">
        <v>466</v>
      </c>
    </row>
    <row r="52" spans="1:6" ht="63">
      <c r="A52" s="396">
        <v>42</v>
      </c>
      <c r="B52" s="50" t="s">
        <v>24895</v>
      </c>
      <c r="C52" s="50" t="s">
        <v>24896</v>
      </c>
      <c r="D52" s="50" t="s">
        <v>24841</v>
      </c>
      <c r="E52" s="61">
        <v>800000</v>
      </c>
      <c r="F52" s="51" t="s">
        <v>466</v>
      </c>
    </row>
    <row r="53" spans="1:6" ht="63">
      <c r="A53" s="396">
        <v>43</v>
      </c>
      <c r="B53" s="50" t="s">
        <v>24897</v>
      </c>
      <c r="C53" s="50" t="s">
        <v>24898</v>
      </c>
      <c r="D53" s="50" t="s">
        <v>24899</v>
      </c>
      <c r="E53" s="61">
        <v>800000</v>
      </c>
      <c r="F53" s="51" t="s">
        <v>466</v>
      </c>
    </row>
    <row r="54" spans="1:6" ht="63">
      <c r="A54" s="396">
        <v>44</v>
      </c>
      <c r="B54" s="50" t="s">
        <v>24900</v>
      </c>
      <c r="C54" s="50" t="s">
        <v>24901</v>
      </c>
      <c r="D54" s="50" t="s">
        <v>24879</v>
      </c>
      <c r="E54" s="61">
        <v>800000</v>
      </c>
      <c r="F54" s="51" t="s">
        <v>466</v>
      </c>
    </row>
    <row r="55" spans="1:6" ht="15.75">
      <c r="A55" s="396"/>
      <c r="B55" s="2294" t="s">
        <v>4676</v>
      </c>
      <c r="C55" s="2295"/>
      <c r="D55" s="2296"/>
      <c r="E55" s="61"/>
      <c r="F55" s="51"/>
    </row>
    <row r="56" spans="1:6" ht="47.25">
      <c r="A56" s="396">
        <v>45</v>
      </c>
      <c r="B56" s="51" t="s">
        <v>24902</v>
      </c>
      <c r="C56" s="50" t="s">
        <v>24903</v>
      </c>
      <c r="D56" s="51" t="s">
        <v>24904</v>
      </c>
      <c r="E56" s="222">
        <v>1000000</v>
      </c>
      <c r="F56" s="51" t="s">
        <v>466</v>
      </c>
    </row>
    <row r="57" spans="1:6" ht="15.75">
      <c r="A57" s="396"/>
      <c r="B57" s="2294" t="s">
        <v>148</v>
      </c>
      <c r="C57" s="2296"/>
      <c r="D57" s="51"/>
      <c r="E57" s="222"/>
      <c r="F57" s="51"/>
    </row>
    <row r="58" spans="1:6" ht="47.25">
      <c r="A58" s="396">
        <v>46</v>
      </c>
      <c r="B58" s="51" t="s">
        <v>24905</v>
      </c>
      <c r="C58" s="50" t="s">
        <v>24906</v>
      </c>
      <c r="D58" s="51" t="s">
        <v>24907</v>
      </c>
      <c r="E58" s="222">
        <v>1500000</v>
      </c>
      <c r="F58" s="51" t="s">
        <v>466</v>
      </c>
    </row>
    <row r="59" spans="1:6" ht="47.25">
      <c r="A59" s="396">
        <v>47</v>
      </c>
      <c r="B59" s="51" t="s">
        <v>24908</v>
      </c>
      <c r="C59" s="50" t="s">
        <v>24909</v>
      </c>
      <c r="D59" s="51" t="s">
        <v>24910</v>
      </c>
      <c r="E59" s="222">
        <v>800000</v>
      </c>
      <c r="F59" s="51" t="s">
        <v>466</v>
      </c>
    </row>
    <row r="60" spans="1:6" ht="47.25">
      <c r="A60" s="396">
        <v>48</v>
      </c>
      <c r="B60" s="51" t="s">
        <v>24911</v>
      </c>
      <c r="C60" s="50" t="s">
        <v>24912</v>
      </c>
      <c r="D60" s="51" t="s">
        <v>24910</v>
      </c>
      <c r="E60" s="222">
        <v>1800000</v>
      </c>
      <c r="F60" s="51" t="s">
        <v>466</v>
      </c>
    </row>
    <row r="61" spans="1:6" ht="47.25">
      <c r="A61" s="396">
        <v>49</v>
      </c>
      <c r="B61" s="51" t="s">
        <v>24913</v>
      </c>
      <c r="C61" s="50" t="s">
        <v>24914</v>
      </c>
      <c r="D61" s="51" t="s">
        <v>24910</v>
      </c>
      <c r="E61" s="222">
        <v>1500000</v>
      </c>
      <c r="F61" s="51" t="s">
        <v>466</v>
      </c>
    </row>
    <row r="62" spans="1:6" ht="63">
      <c r="A62" s="396">
        <v>50</v>
      </c>
      <c r="B62" s="51" t="s">
        <v>24915</v>
      </c>
      <c r="C62" s="50" t="s">
        <v>24916</v>
      </c>
      <c r="D62" s="51" t="s">
        <v>24917</v>
      </c>
      <c r="E62" s="222">
        <v>1500000</v>
      </c>
      <c r="F62" s="51" t="s">
        <v>466</v>
      </c>
    </row>
    <row r="63" spans="1:6" ht="73.5" customHeight="1">
      <c r="A63" s="396">
        <v>51</v>
      </c>
      <c r="B63" s="51" t="s">
        <v>24918</v>
      </c>
      <c r="C63" s="50" t="s">
        <v>24919</v>
      </c>
      <c r="D63" s="51" t="s">
        <v>24910</v>
      </c>
      <c r="E63" s="222">
        <v>1000000</v>
      </c>
      <c r="F63" s="51" t="s">
        <v>466</v>
      </c>
    </row>
    <row r="64" spans="1:6" ht="102" customHeight="1">
      <c r="A64" s="396">
        <v>52</v>
      </c>
      <c r="B64" s="51" t="s">
        <v>24920</v>
      </c>
      <c r="C64" s="50" t="s">
        <v>24921</v>
      </c>
      <c r="D64" s="51" t="s">
        <v>24922</v>
      </c>
      <c r="E64" s="222">
        <v>500000</v>
      </c>
      <c r="F64" s="51" t="s">
        <v>466</v>
      </c>
    </row>
    <row r="65" spans="1:6" ht="63">
      <c r="A65" s="396">
        <v>53</v>
      </c>
      <c r="B65" s="51" t="s">
        <v>24923</v>
      </c>
      <c r="C65" s="50" t="s">
        <v>24924</v>
      </c>
      <c r="D65" s="50" t="s">
        <v>24925</v>
      </c>
      <c r="E65" s="222">
        <v>259774.17</v>
      </c>
      <c r="F65" s="51" t="s">
        <v>466</v>
      </c>
    </row>
    <row r="66" spans="1:6" ht="97.5" customHeight="1">
      <c r="A66" s="396">
        <v>54</v>
      </c>
      <c r="B66" s="51" t="s">
        <v>24926</v>
      </c>
      <c r="C66" s="50" t="s">
        <v>24927</v>
      </c>
      <c r="D66" s="50" t="s">
        <v>24925</v>
      </c>
      <c r="E66" s="222">
        <v>259774.64</v>
      </c>
      <c r="F66" s="51" t="s">
        <v>466</v>
      </c>
    </row>
    <row r="67" spans="1:6" ht="15.75">
      <c r="A67" s="396"/>
      <c r="B67" s="2189" t="s">
        <v>6376</v>
      </c>
      <c r="C67" s="2191"/>
      <c r="D67" s="50"/>
      <c r="E67" s="222"/>
      <c r="F67" s="51"/>
    </row>
    <row r="68" spans="1:6" ht="84.75" customHeight="1">
      <c r="A68" s="396">
        <v>55</v>
      </c>
      <c r="B68" s="51" t="s">
        <v>24928</v>
      </c>
      <c r="C68" s="50" t="s">
        <v>24929</v>
      </c>
      <c r="D68" s="50" t="s">
        <v>24930</v>
      </c>
      <c r="E68" s="222">
        <v>4000000</v>
      </c>
      <c r="F68" s="51" t="s">
        <v>466</v>
      </c>
    </row>
    <row r="69" spans="1:6" ht="81" customHeight="1">
      <c r="A69" s="396">
        <v>56</v>
      </c>
      <c r="B69" s="51" t="s">
        <v>24931</v>
      </c>
      <c r="C69" s="50" t="s">
        <v>24932</v>
      </c>
      <c r="D69" s="50" t="s">
        <v>24930</v>
      </c>
      <c r="E69" s="222">
        <v>4000000</v>
      </c>
      <c r="F69" s="51" t="s">
        <v>466</v>
      </c>
    </row>
    <row r="70" spans="1:6" ht="15.75">
      <c r="A70" s="396"/>
      <c r="B70" s="2189" t="s">
        <v>13307</v>
      </c>
      <c r="C70" s="2191"/>
      <c r="D70" s="1125"/>
      <c r="E70" s="247"/>
      <c r="F70" s="51"/>
    </row>
    <row r="71" spans="1:6" ht="141.75">
      <c r="A71" s="396">
        <v>57</v>
      </c>
      <c r="B71" s="51" t="s">
        <v>24933</v>
      </c>
      <c r="C71" s="50" t="s">
        <v>24934</v>
      </c>
      <c r="D71" s="51" t="s">
        <v>24935</v>
      </c>
      <c r="E71" s="222">
        <v>1169256.8</v>
      </c>
      <c r="F71" s="51" t="s">
        <v>466</v>
      </c>
    </row>
    <row r="72" spans="1:6" ht="15.75">
      <c r="A72" s="396"/>
      <c r="B72" s="2198" t="s">
        <v>2090</v>
      </c>
      <c r="C72" s="2198"/>
      <c r="D72" s="2198"/>
      <c r="E72" s="265">
        <f>SUM(E6:E71)</f>
        <v>92631607.519999996</v>
      </c>
      <c r="F72" s="51"/>
    </row>
    <row r="73" spans="1:6" ht="76.5" customHeight="1">
      <c r="A73" s="2143" t="s">
        <v>1391</v>
      </c>
      <c r="B73" s="2143"/>
      <c r="C73" s="2143"/>
      <c r="D73" s="2143" t="s">
        <v>172</v>
      </c>
      <c r="E73" s="2143"/>
      <c r="F73" s="2143"/>
    </row>
    <row r="88" spans="1:6" ht="15.75">
      <c r="A88" s="396"/>
      <c r="B88" s="2215" t="s">
        <v>785</v>
      </c>
      <c r="C88" s="2216"/>
      <c r="D88" s="50"/>
      <c r="E88" s="222"/>
      <c r="F88" s="51"/>
    </row>
    <row r="89" spans="1:6" ht="344.25">
      <c r="A89" s="1126">
        <v>57</v>
      </c>
      <c r="B89" s="143" t="s">
        <v>24936</v>
      </c>
      <c r="C89" s="97" t="s">
        <v>24937</v>
      </c>
      <c r="D89" s="1127" t="s">
        <v>24938</v>
      </c>
      <c r="E89" s="247">
        <v>12269268</v>
      </c>
      <c r="F89" s="143" t="s">
        <v>466</v>
      </c>
    </row>
    <row r="90" spans="1:6" ht="63">
      <c r="A90" s="396">
        <v>58</v>
      </c>
      <c r="B90" s="143" t="s">
        <v>24939</v>
      </c>
      <c r="C90" s="97" t="s">
        <v>24929</v>
      </c>
      <c r="D90" s="143" t="s">
        <v>24940</v>
      </c>
      <c r="E90" s="247">
        <v>4000000</v>
      </c>
      <c r="F90" s="143" t="s">
        <v>466</v>
      </c>
    </row>
    <row r="91" spans="1:6">
      <c r="E91" s="6">
        <f>SUM(E89:E90)</f>
        <v>16269268</v>
      </c>
    </row>
    <row r="92" spans="1:6">
      <c r="D92" s="1111" t="s">
        <v>24941</v>
      </c>
      <c r="E92" s="237">
        <v>140000</v>
      </c>
    </row>
    <row r="93" spans="1:6">
      <c r="E93" s="6">
        <f>SUM(E91:E92)</f>
        <v>16409268</v>
      </c>
    </row>
    <row r="95" spans="1:6">
      <c r="E95" s="6"/>
    </row>
    <row r="97" spans="5:5">
      <c r="E97" s="237">
        <f>E93+E72</f>
        <v>109040875.52</v>
      </c>
    </row>
    <row r="99" spans="5:5">
      <c r="E99" s="1128"/>
    </row>
  </sheetData>
  <mergeCells count="17">
    <mergeCell ref="B67:C67"/>
    <mergeCell ref="A1:F1"/>
    <mergeCell ref="A2:F2"/>
    <mergeCell ref="A3:F3"/>
    <mergeCell ref="B5:D5"/>
    <mergeCell ref="B11:D11"/>
    <mergeCell ref="B15:C15"/>
    <mergeCell ref="B17:C17"/>
    <mergeCell ref="B20:C20"/>
    <mergeCell ref="B22:D22"/>
    <mergeCell ref="B55:D55"/>
    <mergeCell ref="B57:C57"/>
    <mergeCell ref="B70:C70"/>
    <mergeCell ref="B72:D72"/>
    <mergeCell ref="A73:C73"/>
    <mergeCell ref="D73:F73"/>
    <mergeCell ref="B88:C88"/>
  </mergeCell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theme="5" tint="-0.499984740745262"/>
  </sheetPr>
  <dimension ref="A1:F153"/>
  <sheetViews>
    <sheetView topLeftCell="A20" workbookViewId="0">
      <selection activeCell="A29" sqref="A29:F29"/>
    </sheetView>
  </sheetViews>
  <sheetFormatPr defaultRowHeight="15"/>
  <cols>
    <col min="1" max="1" width="6.7109375" style="126" customWidth="1"/>
    <col min="2" max="2" width="11.5703125" style="126" customWidth="1"/>
    <col min="3" max="3" width="42.28515625" style="126" customWidth="1"/>
    <col min="4" max="4" width="27.5703125" style="126" customWidth="1"/>
    <col min="5" max="5" width="19.5703125" style="353" customWidth="1"/>
    <col min="6" max="6" width="9.42578125" style="126" customWidth="1"/>
    <col min="7" max="16384" width="9.140625" style="1771"/>
  </cols>
  <sheetData>
    <row r="1" spans="1:6" ht="15.75">
      <c r="A1" s="2149" t="s">
        <v>133</v>
      </c>
      <c r="B1" s="2149"/>
      <c r="C1" s="2149"/>
      <c r="D1" s="2149"/>
      <c r="E1" s="2149"/>
      <c r="F1" s="2149"/>
    </row>
    <row r="2" spans="1:6" ht="15.75">
      <c r="A2" s="2149" t="s">
        <v>28134</v>
      </c>
      <c r="B2" s="2149"/>
      <c r="C2" s="2149"/>
      <c r="D2" s="2149"/>
      <c r="E2" s="2149"/>
      <c r="F2" s="2149"/>
    </row>
    <row r="3" spans="1:6" ht="15.75">
      <c r="A3" s="2149" t="s">
        <v>140</v>
      </c>
      <c r="B3" s="2149"/>
      <c r="C3" s="2149"/>
      <c r="D3" s="2149"/>
      <c r="E3" s="2149"/>
      <c r="F3" s="2149"/>
    </row>
    <row r="4" spans="1:6" ht="31.5">
      <c r="A4" s="173" t="s">
        <v>4564</v>
      </c>
      <c r="B4" s="400" t="s">
        <v>135</v>
      </c>
      <c r="C4" s="172" t="s">
        <v>0</v>
      </c>
      <c r="D4" s="172" t="s">
        <v>136</v>
      </c>
      <c r="E4" s="439" t="s">
        <v>4565</v>
      </c>
      <c r="F4" s="470" t="s">
        <v>1646</v>
      </c>
    </row>
    <row r="5" spans="1:6" ht="15.75">
      <c r="A5" s="51"/>
      <c r="B5" s="2189" t="s">
        <v>4566</v>
      </c>
      <c r="C5" s="2190"/>
      <c r="D5" s="2191"/>
      <c r="E5" s="181"/>
      <c r="F5" s="305"/>
    </row>
    <row r="6" spans="1:6" ht="31.5">
      <c r="A6" s="84">
        <v>1</v>
      </c>
      <c r="B6" s="84" t="s">
        <v>789</v>
      </c>
      <c r="C6" s="84" t="s">
        <v>28135</v>
      </c>
      <c r="D6" s="84" t="s">
        <v>239</v>
      </c>
      <c r="E6" s="836">
        <v>2499354.69</v>
      </c>
      <c r="F6" s="507" t="s">
        <v>466</v>
      </c>
    </row>
    <row r="7" spans="1:6" ht="78.75">
      <c r="A7" s="84">
        <v>2</v>
      </c>
      <c r="B7" s="84" t="s">
        <v>5</v>
      </c>
      <c r="C7" s="84" t="s">
        <v>28136</v>
      </c>
      <c r="D7" s="84" t="s">
        <v>240</v>
      </c>
      <c r="E7" s="836">
        <v>2670057.84</v>
      </c>
      <c r="F7" s="507" t="s">
        <v>466</v>
      </c>
    </row>
    <row r="8" spans="1:6" ht="31.5">
      <c r="A8" s="84">
        <v>3</v>
      </c>
      <c r="B8" s="84" t="s">
        <v>7</v>
      </c>
      <c r="C8" s="84" t="s">
        <v>28137</v>
      </c>
      <c r="D8" s="84" t="s">
        <v>9</v>
      </c>
      <c r="E8" s="836">
        <v>33600</v>
      </c>
      <c r="F8" s="507" t="s">
        <v>466</v>
      </c>
    </row>
    <row r="9" spans="1:6" ht="31.5">
      <c r="A9" s="84">
        <v>4</v>
      </c>
      <c r="B9" s="84" t="s">
        <v>10</v>
      </c>
      <c r="C9" s="84" t="s">
        <v>28138</v>
      </c>
      <c r="D9" s="84" t="s">
        <v>175</v>
      </c>
      <c r="E9" s="836">
        <v>139440</v>
      </c>
      <c r="F9" s="507" t="s">
        <v>466</v>
      </c>
    </row>
    <row r="10" spans="1:6" ht="47.25">
      <c r="A10" s="84">
        <v>5</v>
      </c>
      <c r="B10" s="84" t="s">
        <v>12</v>
      </c>
      <c r="C10" s="84" t="s">
        <v>28139</v>
      </c>
      <c r="D10" s="84" t="s">
        <v>14</v>
      </c>
      <c r="E10" s="359">
        <v>1200000</v>
      </c>
      <c r="F10" s="507" t="s">
        <v>466</v>
      </c>
    </row>
    <row r="11" spans="1:6" ht="15.75">
      <c r="A11" s="84"/>
      <c r="B11" s="2173" t="s">
        <v>16038</v>
      </c>
      <c r="C11" s="2174"/>
      <c r="D11" s="2175"/>
      <c r="E11" s="946"/>
      <c r="F11" s="507"/>
    </row>
    <row r="12" spans="1:6" ht="78.75">
      <c r="A12" s="84">
        <v>6</v>
      </c>
      <c r="B12" s="84" t="s">
        <v>5</v>
      </c>
      <c r="C12" s="84" t="s">
        <v>28140</v>
      </c>
      <c r="D12" s="84" t="s">
        <v>242</v>
      </c>
      <c r="E12" s="359">
        <v>671226.27</v>
      </c>
      <c r="F12" s="507" t="s">
        <v>466</v>
      </c>
    </row>
    <row r="13" spans="1:6" ht="47.25">
      <c r="A13" s="84">
        <v>7</v>
      </c>
      <c r="B13" s="84" t="s">
        <v>12</v>
      </c>
      <c r="C13" s="84" t="s">
        <v>28141</v>
      </c>
      <c r="D13" s="84" t="s">
        <v>14</v>
      </c>
      <c r="E13" s="359">
        <v>1200000</v>
      </c>
      <c r="F13" s="507" t="s">
        <v>466</v>
      </c>
    </row>
    <row r="14" spans="1:6" ht="78.75">
      <c r="A14" s="84">
        <v>8</v>
      </c>
      <c r="B14" s="84" t="s">
        <v>360</v>
      </c>
      <c r="C14" s="84" t="s">
        <v>28142</v>
      </c>
      <c r="D14" s="84" t="s">
        <v>1736</v>
      </c>
      <c r="E14" s="359">
        <v>1400000</v>
      </c>
      <c r="F14" s="507" t="s">
        <v>466</v>
      </c>
    </row>
    <row r="15" spans="1:6" ht="15.75">
      <c r="A15" s="84"/>
      <c r="B15" s="2297" t="s">
        <v>28143</v>
      </c>
      <c r="C15" s="2298"/>
      <c r="D15" s="84"/>
      <c r="E15" s="946"/>
      <c r="F15" s="507"/>
    </row>
    <row r="16" spans="1:6" ht="63">
      <c r="A16" s="84">
        <v>9</v>
      </c>
      <c r="B16" s="84" t="s">
        <v>195</v>
      </c>
      <c r="C16" s="84" t="s">
        <v>28144</v>
      </c>
      <c r="D16" s="84" t="s">
        <v>28145</v>
      </c>
      <c r="E16" s="359">
        <v>5738993.4500000002</v>
      </c>
      <c r="F16" s="507" t="s">
        <v>466</v>
      </c>
    </row>
    <row r="17" spans="1:6" ht="15.75">
      <c r="A17" s="84"/>
      <c r="B17" s="2173" t="s">
        <v>145</v>
      </c>
      <c r="C17" s="2175"/>
      <c r="D17" s="84"/>
      <c r="E17" s="946"/>
      <c r="F17" s="507"/>
    </row>
    <row r="18" spans="1:6" ht="47.25">
      <c r="A18" s="84">
        <v>10</v>
      </c>
      <c r="B18" s="84" t="s">
        <v>39</v>
      </c>
      <c r="C18" s="84" t="s">
        <v>28158</v>
      </c>
      <c r="D18" s="84" t="s">
        <v>40</v>
      </c>
      <c r="E18" s="359">
        <v>17000000</v>
      </c>
      <c r="F18" s="507" t="s">
        <v>466</v>
      </c>
    </row>
    <row r="19" spans="1:6" ht="47.25">
      <c r="A19" s="84">
        <v>11</v>
      </c>
      <c r="B19" s="84" t="s">
        <v>41</v>
      </c>
      <c r="C19" s="84" t="s">
        <v>28159</v>
      </c>
      <c r="D19" s="84" t="s">
        <v>40</v>
      </c>
      <c r="E19" s="836">
        <f>27260218.88-E18</f>
        <v>10260218.879999999</v>
      </c>
      <c r="F19" s="507" t="s">
        <v>466</v>
      </c>
    </row>
    <row r="20" spans="1:6" ht="15.75">
      <c r="A20" s="85"/>
      <c r="B20" s="1278" t="s">
        <v>15</v>
      </c>
      <c r="C20" s="1179"/>
      <c r="D20" s="85"/>
      <c r="E20" s="1303">
        <f>SUM(E6:E19)</f>
        <v>42812891.129999995</v>
      </c>
      <c r="F20" s="507"/>
    </row>
    <row r="21" spans="1:6" ht="15.75">
      <c r="A21" s="85"/>
      <c r="B21" s="1301"/>
      <c r="C21" s="1302"/>
      <c r="D21" s="84"/>
      <c r="E21" s="359"/>
      <c r="F21" s="507"/>
    </row>
    <row r="22" spans="1:6" ht="15.75">
      <c r="A22" s="85"/>
      <c r="B22" s="1301"/>
      <c r="C22" s="1302"/>
      <c r="D22" s="84"/>
      <c r="E22" s="359"/>
      <c r="F22" s="507"/>
    </row>
    <row r="23" spans="1:6" ht="15.75">
      <c r="A23" s="85"/>
      <c r="B23" s="1301"/>
      <c r="C23" s="1302"/>
      <c r="D23" s="84"/>
      <c r="E23" s="359"/>
      <c r="F23" s="507"/>
    </row>
    <row r="24" spans="1:6" ht="15.75">
      <c r="A24" s="85"/>
      <c r="B24" s="1301"/>
      <c r="C24" s="1302"/>
      <c r="D24" s="84"/>
      <c r="E24" s="359"/>
      <c r="F24" s="507"/>
    </row>
    <row r="25" spans="1:6" ht="15.75">
      <c r="A25" s="85"/>
      <c r="B25" s="1301"/>
      <c r="C25" s="1302"/>
      <c r="D25" s="84"/>
      <c r="E25" s="359"/>
      <c r="F25" s="507"/>
    </row>
    <row r="26" spans="1:6" ht="15.75">
      <c r="A26" s="85"/>
      <c r="B26" s="1301"/>
      <c r="C26" s="1302"/>
      <c r="D26" s="84"/>
      <c r="E26" s="359"/>
      <c r="F26" s="507"/>
    </row>
    <row r="27" spans="1:6" ht="15.75">
      <c r="A27" s="2149" t="s">
        <v>133</v>
      </c>
      <c r="B27" s="2149"/>
      <c r="C27" s="2149"/>
      <c r="D27" s="2149"/>
      <c r="E27" s="2149"/>
      <c r="F27" s="2149"/>
    </row>
    <row r="28" spans="1:6" ht="15.75">
      <c r="A28" s="2149" t="s">
        <v>28134</v>
      </c>
      <c r="B28" s="2149"/>
      <c r="C28" s="2149"/>
      <c r="D28" s="2149"/>
      <c r="E28" s="2149"/>
      <c r="F28" s="2149"/>
    </row>
    <row r="29" spans="1:6" ht="15.75">
      <c r="A29" s="2149" t="s">
        <v>140</v>
      </c>
      <c r="B29" s="2149"/>
      <c r="C29" s="2149"/>
      <c r="D29" s="2149"/>
      <c r="E29" s="2149"/>
      <c r="F29" s="2149"/>
    </row>
    <row r="30" spans="1:6" ht="31.5">
      <c r="A30" s="173" t="s">
        <v>4564</v>
      </c>
      <c r="B30" s="400" t="s">
        <v>135</v>
      </c>
      <c r="C30" s="172" t="s">
        <v>0</v>
      </c>
      <c r="D30" s="172" t="s">
        <v>136</v>
      </c>
      <c r="E30" s="439" t="s">
        <v>137</v>
      </c>
      <c r="F30" s="470" t="s">
        <v>1646</v>
      </c>
    </row>
    <row r="31" spans="1:6" ht="15.75">
      <c r="A31" s="85"/>
      <c r="B31" s="2215" t="s">
        <v>2271</v>
      </c>
      <c r="C31" s="2216"/>
      <c r="D31" s="84"/>
      <c r="E31" s="946"/>
      <c r="F31" s="507"/>
    </row>
    <row r="32" spans="1:6" ht="204.75">
      <c r="A32" s="84">
        <v>1</v>
      </c>
      <c r="B32" s="84" t="s">
        <v>6652</v>
      </c>
      <c r="C32" s="84" t="s">
        <v>28146</v>
      </c>
      <c r="D32" s="147" t="s">
        <v>41903</v>
      </c>
      <c r="E32" s="359">
        <v>2180817.5099999998</v>
      </c>
      <c r="F32" s="507" t="s">
        <v>118</v>
      </c>
    </row>
    <row r="33" spans="1:6" ht="15.75">
      <c r="A33" s="84"/>
      <c r="B33" s="2173" t="s">
        <v>930</v>
      </c>
      <c r="C33" s="2175"/>
      <c r="D33" s="84"/>
      <c r="E33" s="946"/>
      <c r="F33" s="534"/>
    </row>
    <row r="34" spans="1:6" ht="31.5">
      <c r="A34" s="84">
        <v>2</v>
      </c>
      <c r="B34" s="84" t="s">
        <v>28147</v>
      </c>
      <c r="C34" s="84" t="s">
        <v>28148</v>
      </c>
      <c r="D34" s="84" t="s">
        <v>28149</v>
      </c>
      <c r="E34" s="359">
        <v>545205.51</v>
      </c>
      <c r="F34" s="507" t="s">
        <v>4</v>
      </c>
    </row>
    <row r="35" spans="1:6" ht="31.5">
      <c r="A35" s="84">
        <v>3</v>
      </c>
      <c r="B35" s="84" t="s">
        <v>28150</v>
      </c>
      <c r="C35" s="84" t="s">
        <v>28151</v>
      </c>
      <c r="D35" s="84" t="s">
        <v>28149</v>
      </c>
      <c r="E35" s="359">
        <v>345204</v>
      </c>
      <c r="F35" s="507" t="s">
        <v>4</v>
      </c>
    </row>
    <row r="36" spans="1:6" ht="47.25">
      <c r="A36" s="84">
        <v>4</v>
      </c>
      <c r="B36" s="84" t="s">
        <v>28152</v>
      </c>
      <c r="C36" s="84" t="s">
        <v>28153</v>
      </c>
      <c r="D36" s="84" t="s">
        <v>28149</v>
      </c>
      <c r="E36" s="359">
        <v>545204</v>
      </c>
      <c r="F36" s="507" t="s">
        <v>4</v>
      </c>
    </row>
    <row r="37" spans="1:6" ht="31.5">
      <c r="A37" s="84">
        <v>5</v>
      </c>
      <c r="B37" s="84" t="s">
        <v>28154</v>
      </c>
      <c r="C37" s="84" t="s">
        <v>28155</v>
      </c>
      <c r="D37" s="84" t="s">
        <v>28149</v>
      </c>
      <c r="E37" s="359">
        <v>200000</v>
      </c>
      <c r="F37" s="507" t="s">
        <v>4</v>
      </c>
    </row>
    <row r="38" spans="1:6" ht="31.5">
      <c r="A38" s="84">
        <v>6</v>
      </c>
      <c r="B38" s="84" t="s">
        <v>28156</v>
      </c>
      <c r="C38" s="84" t="s">
        <v>28157</v>
      </c>
      <c r="D38" s="84" t="s">
        <v>28149</v>
      </c>
      <c r="E38" s="359">
        <v>545204</v>
      </c>
      <c r="F38" s="507" t="s">
        <v>4</v>
      </c>
    </row>
    <row r="39" spans="1:6" ht="15.75">
      <c r="A39" s="84"/>
      <c r="B39" s="2189" t="s">
        <v>810</v>
      </c>
      <c r="C39" s="2191"/>
      <c r="D39" s="84"/>
      <c r="E39" s="72"/>
      <c r="F39" s="507"/>
    </row>
    <row r="40" spans="1:6" ht="94.5">
      <c r="A40" s="84">
        <v>7</v>
      </c>
      <c r="B40" s="102" t="s">
        <v>28160</v>
      </c>
      <c r="C40" s="102" t="s">
        <v>28161</v>
      </c>
      <c r="D40" s="102" t="s">
        <v>28162</v>
      </c>
      <c r="E40" s="836">
        <v>800000</v>
      </c>
      <c r="F40" s="1588" t="s">
        <v>4</v>
      </c>
    </row>
    <row r="41" spans="1:6" ht="78.75">
      <c r="A41" s="84">
        <v>8</v>
      </c>
      <c r="B41" s="102" t="s">
        <v>28163</v>
      </c>
      <c r="C41" s="102" t="s">
        <v>28164</v>
      </c>
      <c r="D41" s="102" t="s">
        <v>28165</v>
      </c>
      <c r="E41" s="836">
        <v>400000</v>
      </c>
      <c r="F41" s="1588" t="s">
        <v>4</v>
      </c>
    </row>
    <row r="42" spans="1:6" ht="63">
      <c r="A42" s="84">
        <v>9</v>
      </c>
      <c r="B42" s="102" t="s">
        <v>28166</v>
      </c>
      <c r="C42" s="102" t="s">
        <v>28167</v>
      </c>
      <c r="D42" s="102" t="s">
        <v>28168</v>
      </c>
      <c r="E42" s="836">
        <v>500000</v>
      </c>
      <c r="F42" s="254" t="s">
        <v>466</v>
      </c>
    </row>
    <row r="43" spans="1:6" ht="47.25">
      <c r="A43" s="84">
        <v>10</v>
      </c>
      <c r="B43" s="102" t="s">
        <v>28169</v>
      </c>
      <c r="C43" s="102" t="s">
        <v>28170</v>
      </c>
      <c r="D43" s="102" t="s">
        <v>29753</v>
      </c>
      <c r="E43" s="836">
        <v>600000</v>
      </c>
      <c r="F43" s="254" t="s">
        <v>4</v>
      </c>
    </row>
    <row r="44" spans="1:6" ht="94.5">
      <c r="A44" s="84">
        <v>11</v>
      </c>
      <c r="B44" s="102" t="s">
        <v>28171</v>
      </c>
      <c r="C44" s="102" t="s">
        <v>28172</v>
      </c>
      <c r="D44" s="102" t="s">
        <v>28173</v>
      </c>
      <c r="E44" s="836">
        <v>1000000</v>
      </c>
      <c r="F44" s="254" t="s">
        <v>466</v>
      </c>
    </row>
    <row r="45" spans="1:6" ht="47.25">
      <c r="A45" s="84">
        <v>12</v>
      </c>
      <c r="B45" s="102" t="s">
        <v>28174</v>
      </c>
      <c r="C45" s="102" t="s">
        <v>28175</v>
      </c>
      <c r="D45" s="102" t="s">
        <v>28176</v>
      </c>
      <c r="E45" s="836">
        <v>100000</v>
      </c>
      <c r="F45" s="254" t="s">
        <v>4</v>
      </c>
    </row>
    <row r="46" spans="1:6" ht="47.25">
      <c r="A46" s="84">
        <v>13</v>
      </c>
      <c r="B46" s="102" t="s">
        <v>28177</v>
      </c>
      <c r="C46" s="102" t="s">
        <v>28178</v>
      </c>
      <c r="D46" s="102" t="s">
        <v>29755</v>
      </c>
      <c r="E46" s="836">
        <v>300000</v>
      </c>
      <c r="F46" s="254" t="s">
        <v>4</v>
      </c>
    </row>
    <row r="47" spans="1:6" ht="78.75">
      <c r="A47" s="84">
        <v>14</v>
      </c>
      <c r="B47" s="102" t="s">
        <v>28179</v>
      </c>
      <c r="C47" s="102" t="s">
        <v>28180</v>
      </c>
      <c r="D47" s="102" t="s">
        <v>28181</v>
      </c>
      <c r="E47" s="836">
        <v>800000</v>
      </c>
      <c r="F47" s="254" t="s">
        <v>4</v>
      </c>
    </row>
    <row r="48" spans="1:6" ht="47.25">
      <c r="A48" s="84">
        <v>15</v>
      </c>
      <c r="B48" s="102" t="s">
        <v>28182</v>
      </c>
      <c r="C48" s="102" t="s">
        <v>28183</v>
      </c>
      <c r="D48" s="102" t="s">
        <v>28184</v>
      </c>
      <c r="E48" s="836">
        <v>500000</v>
      </c>
      <c r="F48" s="254" t="s">
        <v>118</v>
      </c>
    </row>
    <row r="49" spans="1:6" ht="78.75">
      <c r="A49" s="84">
        <v>16</v>
      </c>
      <c r="B49" s="102" t="s">
        <v>28185</v>
      </c>
      <c r="C49" s="102" t="s">
        <v>28186</v>
      </c>
      <c r="D49" s="102" t="s">
        <v>28187</v>
      </c>
      <c r="E49" s="836">
        <v>700000</v>
      </c>
      <c r="F49" s="254" t="s">
        <v>118</v>
      </c>
    </row>
    <row r="50" spans="1:6" ht="47.25">
      <c r="A50" s="84">
        <v>17</v>
      </c>
      <c r="B50" s="102" t="s">
        <v>28188</v>
      </c>
      <c r="C50" s="102" t="s">
        <v>28189</v>
      </c>
      <c r="D50" s="102" t="s">
        <v>28190</v>
      </c>
      <c r="E50" s="836">
        <v>300000</v>
      </c>
      <c r="F50" s="254" t="s">
        <v>4</v>
      </c>
    </row>
    <row r="51" spans="1:6" ht="47.25">
      <c r="A51" s="84">
        <v>18</v>
      </c>
      <c r="B51" s="102" t="s">
        <v>28191</v>
      </c>
      <c r="C51" s="102" t="s">
        <v>28192</v>
      </c>
      <c r="D51" s="102" t="s">
        <v>28193</v>
      </c>
      <c r="E51" s="836">
        <v>400000</v>
      </c>
      <c r="F51" s="254" t="s">
        <v>4</v>
      </c>
    </row>
    <row r="52" spans="1:6" ht="47.25">
      <c r="A52" s="84">
        <v>19</v>
      </c>
      <c r="B52" s="102" t="s">
        <v>28194</v>
      </c>
      <c r="C52" s="102" t="s">
        <v>28195</v>
      </c>
      <c r="D52" s="102" t="s">
        <v>28196</v>
      </c>
      <c r="E52" s="836">
        <f>400000-52471+47528.05+0.27</f>
        <v>395057.32</v>
      </c>
      <c r="F52" s="254" t="s">
        <v>4</v>
      </c>
    </row>
    <row r="53" spans="1:6" ht="78.75">
      <c r="A53" s="84">
        <v>20</v>
      </c>
      <c r="B53" s="102" t="s">
        <v>28194</v>
      </c>
      <c r="C53" s="102" t="s">
        <v>28197</v>
      </c>
      <c r="D53" s="102" t="s">
        <v>29756</v>
      </c>
      <c r="E53" s="836">
        <v>500000</v>
      </c>
      <c r="F53" s="254" t="s">
        <v>4</v>
      </c>
    </row>
    <row r="54" spans="1:6" ht="47.25">
      <c r="A54" s="84">
        <v>21</v>
      </c>
      <c r="B54" s="102" t="s">
        <v>28198</v>
      </c>
      <c r="C54" s="102" t="s">
        <v>28199</v>
      </c>
      <c r="D54" s="102" t="s">
        <v>28200</v>
      </c>
      <c r="E54" s="836">
        <v>400000</v>
      </c>
      <c r="F54" s="254" t="s">
        <v>4</v>
      </c>
    </row>
    <row r="55" spans="1:6" ht="47.25">
      <c r="A55" s="84">
        <v>22</v>
      </c>
      <c r="B55" s="102" t="s">
        <v>28201</v>
      </c>
      <c r="C55" s="102" t="s">
        <v>28202</v>
      </c>
      <c r="D55" s="102" t="s">
        <v>28176</v>
      </c>
      <c r="E55" s="836">
        <v>100000</v>
      </c>
      <c r="F55" s="254" t="s">
        <v>4</v>
      </c>
    </row>
    <row r="56" spans="1:6" ht="47.25">
      <c r="A56" s="84">
        <v>23</v>
      </c>
      <c r="B56" s="102" t="s">
        <v>28203</v>
      </c>
      <c r="C56" s="102" t="s">
        <v>28204</v>
      </c>
      <c r="D56" s="102" t="s">
        <v>28205</v>
      </c>
      <c r="E56" s="836">
        <f>433333-19092.95+33334-19092.78-28481-0.27</f>
        <v>400000</v>
      </c>
      <c r="F56" s="254" t="s">
        <v>4</v>
      </c>
    </row>
    <row r="57" spans="1:6" ht="47.25">
      <c r="A57" s="84">
        <v>24</v>
      </c>
      <c r="B57" s="102" t="s">
        <v>28206</v>
      </c>
      <c r="C57" s="102" t="s">
        <v>28207</v>
      </c>
      <c r="D57" s="147" t="s">
        <v>7213</v>
      </c>
      <c r="E57" s="836">
        <v>500000</v>
      </c>
      <c r="F57" s="254" t="s">
        <v>118</v>
      </c>
    </row>
    <row r="58" spans="1:6" ht="47.25">
      <c r="A58" s="84">
        <v>25</v>
      </c>
      <c r="B58" s="102" t="s">
        <v>28208</v>
      </c>
      <c r="C58" s="102" t="s">
        <v>28209</v>
      </c>
      <c r="D58" s="102" t="s">
        <v>28210</v>
      </c>
      <c r="E58" s="836">
        <v>500000</v>
      </c>
      <c r="F58" s="254" t="s">
        <v>4</v>
      </c>
    </row>
    <row r="59" spans="1:6" ht="63">
      <c r="A59" s="84">
        <v>26</v>
      </c>
      <c r="B59" s="102" t="s">
        <v>28211</v>
      </c>
      <c r="C59" s="102" t="s">
        <v>28212</v>
      </c>
      <c r="D59" s="102" t="s">
        <v>28213</v>
      </c>
      <c r="E59" s="836">
        <v>600000</v>
      </c>
      <c r="F59" s="254" t="s">
        <v>558</v>
      </c>
    </row>
    <row r="60" spans="1:6" ht="47.25">
      <c r="A60" s="84">
        <v>27</v>
      </c>
      <c r="B60" s="102" t="s">
        <v>28214</v>
      </c>
      <c r="C60" s="102" t="s">
        <v>28215</v>
      </c>
      <c r="D60" s="102" t="s">
        <v>28216</v>
      </c>
      <c r="E60" s="836">
        <v>700000</v>
      </c>
      <c r="F60" s="254" t="s">
        <v>118</v>
      </c>
    </row>
    <row r="61" spans="1:6" ht="63">
      <c r="A61" s="84">
        <v>28</v>
      </c>
      <c r="B61" s="102" t="s">
        <v>28217</v>
      </c>
      <c r="C61" s="102" t="s">
        <v>28218</v>
      </c>
      <c r="D61" s="102" t="s">
        <v>28219</v>
      </c>
      <c r="E61" s="836">
        <v>400000</v>
      </c>
      <c r="F61" s="254" t="s">
        <v>4</v>
      </c>
    </row>
    <row r="62" spans="1:6" ht="63">
      <c r="A62" s="84">
        <v>29</v>
      </c>
      <c r="B62" s="102" t="s">
        <v>28220</v>
      </c>
      <c r="C62" s="102" t="s">
        <v>28221</v>
      </c>
      <c r="D62" s="102" t="s">
        <v>4517</v>
      </c>
      <c r="E62" s="836">
        <v>700000</v>
      </c>
      <c r="F62" s="254" t="s">
        <v>4</v>
      </c>
    </row>
    <row r="63" spans="1:6" ht="47.25">
      <c r="A63" s="84">
        <v>30</v>
      </c>
      <c r="B63" s="102" t="s">
        <v>28222</v>
      </c>
      <c r="C63" s="102" t="s">
        <v>28223</v>
      </c>
      <c r="D63" s="102" t="s">
        <v>28224</v>
      </c>
      <c r="E63" s="836">
        <v>400000</v>
      </c>
      <c r="F63" s="254" t="s">
        <v>4</v>
      </c>
    </row>
    <row r="64" spans="1:6" ht="47.25">
      <c r="A64" s="84">
        <v>31</v>
      </c>
      <c r="B64" s="102" t="s">
        <v>28225</v>
      </c>
      <c r="C64" s="102" t="s">
        <v>28226</v>
      </c>
      <c r="D64" s="102" t="s">
        <v>28210</v>
      </c>
      <c r="E64" s="836">
        <v>500000</v>
      </c>
      <c r="F64" s="254" t="s">
        <v>4</v>
      </c>
    </row>
    <row r="65" spans="1:6" ht="47.25">
      <c r="A65" s="84">
        <v>32</v>
      </c>
      <c r="B65" s="102" t="s">
        <v>28227</v>
      </c>
      <c r="C65" s="102" t="s">
        <v>28228</v>
      </c>
      <c r="D65" s="102" t="s">
        <v>28229</v>
      </c>
      <c r="E65" s="836">
        <v>400000</v>
      </c>
      <c r="F65" s="254" t="s">
        <v>4</v>
      </c>
    </row>
    <row r="66" spans="1:6" ht="63">
      <c r="A66" s="84">
        <v>33</v>
      </c>
      <c r="B66" s="102" t="s">
        <v>28230</v>
      </c>
      <c r="C66" s="102" t="s">
        <v>28231</v>
      </c>
      <c r="D66" s="102" t="s">
        <v>28232</v>
      </c>
      <c r="E66" s="836">
        <v>600000</v>
      </c>
      <c r="F66" s="254" t="s">
        <v>466</v>
      </c>
    </row>
    <row r="67" spans="1:6" ht="63">
      <c r="A67" s="84">
        <v>34</v>
      </c>
      <c r="B67" s="102" t="s">
        <v>28233</v>
      </c>
      <c r="C67" s="102" t="s">
        <v>28234</v>
      </c>
      <c r="D67" s="102" t="s">
        <v>28235</v>
      </c>
      <c r="E67" s="836">
        <v>500000</v>
      </c>
      <c r="F67" s="254" t="s">
        <v>4</v>
      </c>
    </row>
    <row r="68" spans="1:6" ht="63">
      <c r="A68" s="84">
        <v>35</v>
      </c>
      <c r="B68" s="102" t="s">
        <v>28236</v>
      </c>
      <c r="C68" s="102" t="s">
        <v>28237</v>
      </c>
      <c r="D68" s="102" t="s">
        <v>28235</v>
      </c>
      <c r="E68" s="836">
        <v>500000</v>
      </c>
      <c r="F68" s="254" t="s">
        <v>4</v>
      </c>
    </row>
    <row r="69" spans="1:6" ht="47.25">
      <c r="A69" s="84">
        <v>36</v>
      </c>
      <c r="B69" s="102" t="s">
        <v>28238</v>
      </c>
      <c r="C69" s="102" t="s">
        <v>28239</v>
      </c>
      <c r="D69" s="102" t="s">
        <v>28176</v>
      </c>
      <c r="E69" s="836">
        <v>100000</v>
      </c>
      <c r="F69" s="254" t="s">
        <v>4</v>
      </c>
    </row>
    <row r="70" spans="1:6" ht="63">
      <c r="A70" s="84">
        <v>37</v>
      </c>
      <c r="B70" s="102" t="s">
        <v>28240</v>
      </c>
      <c r="C70" s="102" t="s">
        <v>28241</v>
      </c>
      <c r="D70" s="102" t="s">
        <v>28242</v>
      </c>
      <c r="E70" s="836">
        <v>500000</v>
      </c>
      <c r="F70" s="254" t="s">
        <v>466</v>
      </c>
    </row>
    <row r="71" spans="1:6" ht="63">
      <c r="A71" s="84">
        <v>38</v>
      </c>
      <c r="B71" s="102" t="s">
        <v>28243</v>
      </c>
      <c r="C71" s="102" t="s">
        <v>28244</v>
      </c>
      <c r="D71" s="102" t="s">
        <v>28235</v>
      </c>
      <c r="E71" s="836">
        <v>400000</v>
      </c>
      <c r="F71" s="254" t="s">
        <v>4</v>
      </c>
    </row>
    <row r="72" spans="1:6" ht="47.25">
      <c r="A72" s="84">
        <v>39</v>
      </c>
      <c r="B72" s="102" t="s">
        <v>28245</v>
      </c>
      <c r="C72" s="102" t="s">
        <v>28246</v>
      </c>
      <c r="D72" s="102" t="s">
        <v>29754</v>
      </c>
      <c r="E72" s="836">
        <v>600000</v>
      </c>
      <c r="F72" s="254" t="s">
        <v>4</v>
      </c>
    </row>
    <row r="73" spans="1:6" ht="47.25">
      <c r="A73" s="84">
        <v>40</v>
      </c>
      <c r="B73" s="102" t="s">
        <v>28247</v>
      </c>
      <c r="C73" s="102" t="s">
        <v>28248</v>
      </c>
      <c r="D73" s="102" t="s">
        <v>28249</v>
      </c>
      <c r="E73" s="836">
        <v>700000</v>
      </c>
      <c r="F73" s="254" t="s">
        <v>4</v>
      </c>
    </row>
    <row r="74" spans="1:6" ht="78.75">
      <c r="A74" s="84">
        <v>41</v>
      </c>
      <c r="B74" s="102" t="s">
        <v>28250</v>
      </c>
      <c r="C74" s="102" t="s">
        <v>28251</v>
      </c>
      <c r="D74" s="147" t="s">
        <v>41904</v>
      </c>
      <c r="E74" s="836">
        <v>400000</v>
      </c>
      <c r="F74" s="254" t="s">
        <v>4</v>
      </c>
    </row>
    <row r="75" spans="1:6" ht="47.25">
      <c r="A75" s="84">
        <v>42</v>
      </c>
      <c r="B75" s="102" t="s">
        <v>28252</v>
      </c>
      <c r="C75" s="102" t="s">
        <v>28253</v>
      </c>
      <c r="D75" s="102" t="s">
        <v>28254</v>
      </c>
      <c r="E75" s="836">
        <v>500000</v>
      </c>
      <c r="F75" s="254" t="s">
        <v>4</v>
      </c>
    </row>
    <row r="76" spans="1:6" ht="47.25">
      <c r="A76" s="84">
        <v>43</v>
      </c>
      <c r="B76" s="102" t="s">
        <v>28255</v>
      </c>
      <c r="C76" s="102" t="s">
        <v>28256</v>
      </c>
      <c r="D76" s="102" t="s">
        <v>28257</v>
      </c>
      <c r="E76" s="836">
        <v>400000</v>
      </c>
      <c r="F76" s="254" t="s">
        <v>4</v>
      </c>
    </row>
    <row r="77" spans="1:6" ht="47.25">
      <c r="A77" s="84">
        <v>44</v>
      </c>
      <c r="B77" s="102" t="s">
        <v>28258</v>
      </c>
      <c r="C77" s="102" t="s">
        <v>28259</v>
      </c>
      <c r="D77" s="102" t="s">
        <v>28190</v>
      </c>
      <c r="E77" s="836">
        <v>300000</v>
      </c>
      <c r="F77" s="254" t="s">
        <v>4</v>
      </c>
    </row>
    <row r="78" spans="1:6" ht="47.25">
      <c r="A78" s="84">
        <v>45</v>
      </c>
      <c r="B78" s="102" t="s">
        <v>28260</v>
      </c>
      <c r="C78" s="102" t="s">
        <v>28261</v>
      </c>
      <c r="D78" s="102" t="s">
        <v>29757</v>
      </c>
      <c r="E78" s="836">
        <v>400000</v>
      </c>
      <c r="F78" s="254" t="s">
        <v>4</v>
      </c>
    </row>
    <row r="79" spans="1:6" ht="63">
      <c r="A79" s="84">
        <v>46</v>
      </c>
      <c r="B79" s="102" t="s">
        <v>28262</v>
      </c>
      <c r="C79" s="102" t="s">
        <v>28263</v>
      </c>
      <c r="D79" s="102" t="s">
        <v>28264</v>
      </c>
      <c r="E79" s="836">
        <v>423764.2</v>
      </c>
      <c r="F79" s="254" t="s">
        <v>4</v>
      </c>
    </row>
    <row r="80" spans="1:6" ht="47.25">
      <c r="A80" s="84">
        <v>47</v>
      </c>
      <c r="B80" s="102" t="s">
        <v>28265</v>
      </c>
      <c r="C80" s="102" t="s">
        <v>28266</v>
      </c>
      <c r="D80" s="102" t="s">
        <v>28196</v>
      </c>
      <c r="E80" s="836">
        <v>400000</v>
      </c>
      <c r="F80" s="254" t="s">
        <v>4</v>
      </c>
    </row>
    <row r="81" spans="1:6" ht="47.25">
      <c r="A81" s="84">
        <v>48</v>
      </c>
      <c r="B81" s="102" t="s">
        <v>28267</v>
      </c>
      <c r="C81" s="102" t="s">
        <v>28268</v>
      </c>
      <c r="D81" s="102" t="s">
        <v>28176</v>
      </c>
      <c r="E81" s="836">
        <v>100000</v>
      </c>
      <c r="F81" s="254" t="s">
        <v>4</v>
      </c>
    </row>
    <row r="82" spans="1:6" ht="63">
      <c r="A82" s="84">
        <v>49</v>
      </c>
      <c r="B82" s="102" t="s">
        <v>28269</v>
      </c>
      <c r="C82" s="102" t="s">
        <v>28270</v>
      </c>
      <c r="D82" s="102" t="s">
        <v>28271</v>
      </c>
      <c r="E82" s="836">
        <v>600000</v>
      </c>
      <c r="F82" s="254" t="s">
        <v>4</v>
      </c>
    </row>
    <row r="83" spans="1:6" ht="63">
      <c r="A83" s="84">
        <v>50</v>
      </c>
      <c r="B83" s="102" t="s">
        <v>28272</v>
      </c>
      <c r="C83" s="102" t="s">
        <v>28273</v>
      </c>
      <c r="D83" s="102" t="s">
        <v>28271</v>
      </c>
      <c r="E83" s="836">
        <v>400000</v>
      </c>
      <c r="F83" s="254" t="s">
        <v>4</v>
      </c>
    </row>
    <row r="84" spans="1:6" ht="47.25">
      <c r="A84" s="84">
        <v>51</v>
      </c>
      <c r="B84" s="102" t="s">
        <v>28274</v>
      </c>
      <c r="C84" s="102" t="s">
        <v>28275</v>
      </c>
      <c r="D84" s="102" t="s">
        <v>28196</v>
      </c>
      <c r="E84" s="836">
        <v>400000</v>
      </c>
      <c r="F84" s="254" t="s">
        <v>4</v>
      </c>
    </row>
    <row r="85" spans="1:6" ht="63">
      <c r="A85" s="84">
        <v>52</v>
      </c>
      <c r="B85" s="102" t="s">
        <v>28276</v>
      </c>
      <c r="C85" s="102" t="s">
        <v>28277</v>
      </c>
      <c r="D85" s="102" t="s">
        <v>28278</v>
      </c>
      <c r="E85" s="836">
        <v>500000</v>
      </c>
      <c r="F85" s="254" t="s">
        <v>4</v>
      </c>
    </row>
    <row r="86" spans="1:6" ht="47.25">
      <c r="A86" s="84">
        <v>53</v>
      </c>
      <c r="B86" s="102" t="s">
        <v>28279</v>
      </c>
      <c r="C86" s="102" t="s">
        <v>28280</v>
      </c>
      <c r="D86" s="102" t="s">
        <v>4517</v>
      </c>
      <c r="E86" s="836">
        <v>500000</v>
      </c>
      <c r="F86" s="254" t="s">
        <v>4</v>
      </c>
    </row>
    <row r="87" spans="1:6" ht="15.75">
      <c r="A87" s="102"/>
      <c r="B87" s="2172" t="s">
        <v>535</v>
      </c>
      <c r="C87" s="2172"/>
      <c r="D87" s="2172"/>
      <c r="E87" s="1259"/>
      <c r="F87" s="254"/>
    </row>
    <row r="88" spans="1:6" ht="47.25">
      <c r="A88" s="102">
        <v>54</v>
      </c>
      <c r="B88" s="102" t="s">
        <v>28281</v>
      </c>
      <c r="C88" s="102" t="s">
        <v>28282</v>
      </c>
      <c r="D88" s="102" t="s">
        <v>28283</v>
      </c>
      <c r="E88" s="836">
        <v>300000</v>
      </c>
      <c r="F88" s="254" t="s">
        <v>118</v>
      </c>
    </row>
    <row r="89" spans="1:6" ht="47.25">
      <c r="A89" s="102">
        <v>55</v>
      </c>
      <c r="B89" s="102" t="s">
        <v>28284</v>
      </c>
      <c r="C89" s="102" t="s">
        <v>28285</v>
      </c>
      <c r="D89" s="102" t="s">
        <v>28286</v>
      </c>
      <c r="E89" s="836">
        <v>500000</v>
      </c>
      <c r="F89" s="254" t="s">
        <v>118</v>
      </c>
    </row>
    <row r="90" spans="1:6" ht="47.25">
      <c r="A90" s="102">
        <v>56</v>
      </c>
      <c r="B90" s="102" t="s">
        <v>28287</v>
      </c>
      <c r="C90" s="102" t="s">
        <v>28288</v>
      </c>
      <c r="D90" s="102" t="s">
        <v>29758</v>
      </c>
      <c r="E90" s="836">
        <v>500000</v>
      </c>
      <c r="F90" s="254" t="s">
        <v>118</v>
      </c>
    </row>
    <row r="91" spans="1:6" ht="63">
      <c r="A91" s="102">
        <v>57</v>
      </c>
      <c r="B91" s="102" t="s">
        <v>28289</v>
      </c>
      <c r="C91" s="102" t="s">
        <v>28290</v>
      </c>
      <c r="D91" s="102" t="s">
        <v>28291</v>
      </c>
      <c r="E91" s="836">
        <v>400000</v>
      </c>
      <c r="F91" s="254" t="s">
        <v>4</v>
      </c>
    </row>
    <row r="92" spans="1:6" ht="94.5">
      <c r="A92" s="102">
        <v>58</v>
      </c>
      <c r="B92" s="102" t="s">
        <v>28292</v>
      </c>
      <c r="C92" s="102" t="s">
        <v>28293</v>
      </c>
      <c r="D92" s="102" t="s">
        <v>28294</v>
      </c>
      <c r="E92" s="836">
        <v>1000000</v>
      </c>
      <c r="F92" s="254" t="s">
        <v>466</v>
      </c>
    </row>
    <row r="93" spans="1:6" ht="47.25">
      <c r="A93" s="102">
        <v>59</v>
      </c>
      <c r="B93" s="102" t="s">
        <v>28295</v>
      </c>
      <c r="C93" s="102" t="s">
        <v>28296</v>
      </c>
      <c r="D93" s="102" t="s">
        <v>28297</v>
      </c>
      <c r="E93" s="836">
        <v>500000</v>
      </c>
      <c r="F93" s="254" t="s">
        <v>4</v>
      </c>
    </row>
    <row r="94" spans="1:6" ht="47.25">
      <c r="A94" s="102">
        <v>60</v>
      </c>
      <c r="B94" s="102" t="s">
        <v>28298</v>
      </c>
      <c r="C94" s="102" t="s">
        <v>28299</v>
      </c>
      <c r="D94" s="102" t="s">
        <v>28300</v>
      </c>
      <c r="E94" s="836">
        <v>500000</v>
      </c>
      <c r="F94" s="254" t="s">
        <v>118</v>
      </c>
    </row>
    <row r="95" spans="1:6" ht="47.25">
      <c r="A95" s="102">
        <v>61</v>
      </c>
      <c r="B95" s="102" t="s">
        <v>28301</v>
      </c>
      <c r="C95" s="102" t="s">
        <v>28302</v>
      </c>
      <c r="D95" s="102" t="s">
        <v>29759</v>
      </c>
      <c r="E95" s="836">
        <v>500000</v>
      </c>
      <c r="F95" s="254" t="s">
        <v>4</v>
      </c>
    </row>
    <row r="96" spans="1:6" ht="63">
      <c r="A96" s="102">
        <v>62</v>
      </c>
      <c r="B96" s="102" t="s">
        <v>28303</v>
      </c>
      <c r="C96" s="102" t="s">
        <v>28304</v>
      </c>
      <c r="D96" s="102" t="s">
        <v>29760</v>
      </c>
      <c r="E96" s="836">
        <v>500000</v>
      </c>
      <c r="F96" s="254" t="s">
        <v>118</v>
      </c>
    </row>
    <row r="97" spans="1:6" ht="63">
      <c r="A97" s="102">
        <v>63</v>
      </c>
      <c r="B97" s="102" t="s">
        <v>28305</v>
      </c>
      <c r="C97" s="102" t="s">
        <v>28306</v>
      </c>
      <c r="D97" s="102" t="s">
        <v>28307</v>
      </c>
      <c r="E97" s="836">
        <v>500000</v>
      </c>
      <c r="F97" s="254" t="s">
        <v>118</v>
      </c>
    </row>
    <row r="98" spans="1:6" ht="47.25">
      <c r="A98" s="102">
        <v>64</v>
      </c>
      <c r="B98" s="102" t="s">
        <v>28308</v>
      </c>
      <c r="C98" s="102" t="s">
        <v>28309</v>
      </c>
      <c r="D98" s="102" t="s">
        <v>28310</v>
      </c>
      <c r="E98" s="836">
        <v>1000000</v>
      </c>
      <c r="F98" s="254" t="s">
        <v>4</v>
      </c>
    </row>
    <row r="99" spans="1:6" ht="47.25">
      <c r="A99" s="102">
        <v>65</v>
      </c>
      <c r="B99" s="102" t="s">
        <v>28311</v>
      </c>
      <c r="C99" s="102" t="s">
        <v>28312</v>
      </c>
      <c r="D99" s="102" t="s">
        <v>28313</v>
      </c>
      <c r="E99" s="836">
        <v>500000</v>
      </c>
      <c r="F99" s="254" t="s">
        <v>118</v>
      </c>
    </row>
    <row r="100" spans="1:6" ht="63">
      <c r="A100" s="102">
        <v>66</v>
      </c>
      <c r="B100" s="102" t="s">
        <v>28314</v>
      </c>
      <c r="C100" s="102" t="s">
        <v>28315</v>
      </c>
      <c r="D100" s="102" t="s">
        <v>28316</v>
      </c>
      <c r="E100" s="836">
        <v>647527.85</v>
      </c>
      <c r="F100" s="254" t="s">
        <v>4</v>
      </c>
    </row>
    <row r="101" spans="1:6" ht="47.25">
      <c r="A101" s="102">
        <v>67</v>
      </c>
      <c r="B101" s="102" t="s">
        <v>28317</v>
      </c>
      <c r="C101" s="102" t="s">
        <v>28318</v>
      </c>
      <c r="D101" s="102" t="s">
        <v>29758</v>
      </c>
      <c r="E101" s="836">
        <v>1000000</v>
      </c>
      <c r="F101" s="254" t="s">
        <v>118</v>
      </c>
    </row>
    <row r="102" spans="1:6" ht="47.25">
      <c r="A102" s="102">
        <v>68</v>
      </c>
      <c r="B102" s="102" t="s">
        <v>28319</v>
      </c>
      <c r="C102" s="102" t="s">
        <v>28320</v>
      </c>
      <c r="D102" s="102" t="s">
        <v>28321</v>
      </c>
      <c r="E102" s="836">
        <v>500000</v>
      </c>
      <c r="F102" s="254" t="s">
        <v>4</v>
      </c>
    </row>
    <row r="103" spans="1:6" ht="47.25">
      <c r="A103" s="102">
        <v>69</v>
      </c>
      <c r="B103" s="102" t="s">
        <v>28322</v>
      </c>
      <c r="C103" s="102" t="s">
        <v>28323</v>
      </c>
      <c r="D103" s="102" t="s">
        <v>28324</v>
      </c>
      <c r="E103" s="836">
        <v>1200000</v>
      </c>
      <c r="F103" s="254" t="s">
        <v>4</v>
      </c>
    </row>
    <row r="104" spans="1:6" ht="47.25">
      <c r="A104" s="102">
        <v>70</v>
      </c>
      <c r="B104" s="102" t="s">
        <v>28325</v>
      </c>
      <c r="C104" s="102" t="s">
        <v>28326</v>
      </c>
      <c r="D104" s="102" t="s">
        <v>28327</v>
      </c>
      <c r="E104" s="836">
        <v>300000</v>
      </c>
      <c r="F104" s="254" t="s">
        <v>4</v>
      </c>
    </row>
    <row r="105" spans="1:6" ht="47.25">
      <c r="A105" s="102">
        <v>71</v>
      </c>
      <c r="B105" s="102" t="s">
        <v>28328</v>
      </c>
      <c r="C105" s="102" t="s">
        <v>28329</v>
      </c>
      <c r="D105" s="102" t="s">
        <v>28330</v>
      </c>
      <c r="E105" s="359">
        <v>700000</v>
      </c>
      <c r="F105" s="254" t="s">
        <v>4</v>
      </c>
    </row>
    <row r="106" spans="1:6" ht="47.25">
      <c r="A106" s="102">
        <v>72</v>
      </c>
      <c r="B106" s="102" t="s">
        <v>28331</v>
      </c>
      <c r="C106" s="102" t="s">
        <v>28332</v>
      </c>
      <c r="D106" s="102" t="s">
        <v>28333</v>
      </c>
      <c r="E106" s="836">
        <v>500000</v>
      </c>
      <c r="F106" s="254" t="s">
        <v>118</v>
      </c>
    </row>
    <row r="107" spans="1:6" ht="47.25">
      <c r="A107" s="102">
        <v>73</v>
      </c>
      <c r="B107" s="102" t="s">
        <v>28334</v>
      </c>
      <c r="C107" s="102" t="s">
        <v>28335</v>
      </c>
      <c r="D107" s="102" t="s">
        <v>28333</v>
      </c>
      <c r="E107" s="836">
        <v>500000</v>
      </c>
      <c r="F107" s="254" t="s">
        <v>4</v>
      </c>
    </row>
    <row r="108" spans="1:6" ht="78.75">
      <c r="A108" s="102">
        <v>74</v>
      </c>
      <c r="B108" s="102" t="s">
        <v>28336</v>
      </c>
      <c r="C108" s="102" t="s">
        <v>28337</v>
      </c>
      <c r="D108" s="102" t="s">
        <v>29761</v>
      </c>
      <c r="E108" s="836">
        <v>1000000</v>
      </c>
      <c r="F108" s="254" t="s">
        <v>4</v>
      </c>
    </row>
    <row r="109" spans="1:6" ht="47.25">
      <c r="A109" s="102">
        <v>75</v>
      </c>
      <c r="B109" s="102" t="s">
        <v>28338</v>
      </c>
      <c r="C109" s="102" t="s">
        <v>28339</v>
      </c>
      <c r="D109" s="102" t="s">
        <v>288</v>
      </c>
      <c r="E109" s="836">
        <v>700000</v>
      </c>
      <c r="F109" s="254" t="s">
        <v>4</v>
      </c>
    </row>
    <row r="110" spans="1:6" ht="63">
      <c r="A110" s="102">
        <v>76</v>
      </c>
      <c r="B110" s="102" t="s">
        <v>28340</v>
      </c>
      <c r="C110" s="102" t="s">
        <v>28341</v>
      </c>
      <c r="D110" s="102" t="s">
        <v>14409</v>
      </c>
      <c r="E110" s="836">
        <v>1000000</v>
      </c>
      <c r="F110" s="254" t="s">
        <v>4</v>
      </c>
    </row>
    <row r="111" spans="1:6" ht="47.25">
      <c r="A111" s="102">
        <v>77</v>
      </c>
      <c r="B111" s="1260" t="s">
        <v>28342</v>
      </c>
      <c r="C111" s="102" t="s">
        <v>28343</v>
      </c>
      <c r="D111" s="102" t="s">
        <v>28344</v>
      </c>
      <c r="E111" s="836">
        <v>1600000</v>
      </c>
      <c r="F111" s="254" t="s">
        <v>4</v>
      </c>
    </row>
    <row r="112" spans="1:6" ht="47.25">
      <c r="A112" s="102">
        <v>78</v>
      </c>
      <c r="B112" s="102" t="s">
        <v>28345</v>
      </c>
      <c r="C112" s="102" t="s">
        <v>28346</v>
      </c>
      <c r="D112" s="102" t="s">
        <v>29762</v>
      </c>
      <c r="E112" s="836">
        <v>700000</v>
      </c>
      <c r="F112" s="254" t="s">
        <v>118</v>
      </c>
    </row>
    <row r="113" spans="1:6" ht="63">
      <c r="A113" s="102">
        <v>79</v>
      </c>
      <c r="B113" s="102" t="s">
        <v>28347</v>
      </c>
      <c r="C113" s="102" t="s">
        <v>28348</v>
      </c>
      <c r="D113" s="102" t="s">
        <v>28349</v>
      </c>
      <c r="E113" s="836">
        <v>1500000</v>
      </c>
      <c r="F113" s="254" t="s">
        <v>118</v>
      </c>
    </row>
    <row r="114" spans="1:6" ht="63">
      <c r="A114" s="102">
        <v>80</v>
      </c>
      <c r="B114" s="102" t="s">
        <v>28350</v>
      </c>
      <c r="C114" s="102" t="s">
        <v>28351</v>
      </c>
      <c r="D114" s="102" t="s">
        <v>28352</v>
      </c>
      <c r="E114" s="836">
        <v>500000</v>
      </c>
      <c r="F114" s="254" t="s">
        <v>4</v>
      </c>
    </row>
    <row r="115" spans="1:6" ht="47.25">
      <c r="A115" s="102">
        <v>81</v>
      </c>
      <c r="B115" s="102" t="s">
        <v>28353</v>
      </c>
      <c r="C115" s="102" t="s">
        <v>28354</v>
      </c>
      <c r="D115" s="102" t="s">
        <v>29759</v>
      </c>
      <c r="E115" s="836">
        <v>500000</v>
      </c>
      <c r="F115" s="254" t="s">
        <v>118</v>
      </c>
    </row>
    <row r="116" spans="1:6" ht="47.25">
      <c r="A116" s="102">
        <v>82</v>
      </c>
      <c r="B116" s="102" t="s">
        <v>28355</v>
      </c>
      <c r="C116" s="102" t="s">
        <v>28356</v>
      </c>
      <c r="D116" s="102" t="s">
        <v>4517</v>
      </c>
      <c r="E116" s="836">
        <v>1000000</v>
      </c>
      <c r="F116" s="254" t="s">
        <v>4</v>
      </c>
    </row>
    <row r="117" spans="1:6" ht="47.25">
      <c r="A117" s="102">
        <v>83</v>
      </c>
      <c r="B117" s="102" t="s">
        <v>28357</v>
      </c>
      <c r="C117" s="102" t="s">
        <v>28358</v>
      </c>
      <c r="D117" s="102" t="s">
        <v>28359</v>
      </c>
      <c r="E117" s="836">
        <v>1000000</v>
      </c>
      <c r="F117" s="254" t="s">
        <v>118</v>
      </c>
    </row>
    <row r="118" spans="1:6" ht="63">
      <c r="A118" s="102">
        <v>84</v>
      </c>
      <c r="B118" s="102" t="s">
        <v>28360</v>
      </c>
      <c r="C118" s="102" t="s">
        <v>28361</v>
      </c>
      <c r="D118" s="102" t="s">
        <v>28362</v>
      </c>
      <c r="E118" s="836">
        <v>900000</v>
      </c>
      <c r="F118" s="254" t="s">
        <v>118</v>
      </c>
    </row>
    <row r="119" spans="1:6" ht="47.25">
      <c r="A119" s="102">
        <v>85</v>
      </c>
      <c r="B119" s="102" t="s">
        <v>28363</v>
      </c>
      <c r="C119" s="102" t="s">
        <v>28364</v>
      </c>
      <c r="D119" s="102" t="s">
        <v>29763</v>
      </c>
      <c r="E119" s="836">
        <v>1000000</v>
      </c>
      <c r="F119" s="254" t="s">
        <v>118</v>
      </c>
    </row>
    <row r="120" spans="1:6" ht="47.25">
      <c r="A120" s="102">
        <v>86</v>
      </c>
      <c r="B120" s="102" t="s">
        <v>28365</v>
      </c>
      <c r="C120" s="102" t="s">
        <v>28366</v>
      </c>
      <c r="D120" s="102" t="s">
        <v>28367</v>
      </c>
      <c r="E120" s="836">
        <v>1000000</v>
      </c>
      <c r="F120" s="254" t="s">
        <v>4</v>
      </c>
    </row>
    <row r="121" spans="1:6" ht="63">
      <c r="A121" s="102">
        <v>87</v>
      </c>
      <c r="B121" s="102" t="s">
        <v>28368</v>
      </c>
      <c r="C121" s="102" t="s">
        <v>28369</v>
      </c>
      <c r="D121" s="102" t="s">
        <v>28370</v>
      </c>
      <c r="E121" s="836">
        <v>1000000</v>
      </c>
      <c r="F121" s="254" t="s">
        <v>118</v>
      </c>
    </row>
    <row r="122" spans="1:6" ht="63">
      <c r="A122" s="102">
        <v>88</v>
      </c>
      <c r="B122" s="102" t="s">
        <v>28371</v>
      </c>
      <c r="C122" s="102" t="s">
        <v>28372</v>
      </c>
      <c r="D122" s="102" t="s">
        <v>28373</v>
      </c>
      <c r="E122" s="836">
        <v>1000000</v>
      </c>
      <c r="F122" s="254" t="s">
        <v>118</v>
      </c>
    </row>
    <row r="123" spans="1:6" ht="47.25">
      <c r="A123" s="102">
        <v>89</v>
      </c>
      <c r="B123" s="102" t="s">
        <v>28374</v>
      </c>
      <c r="C123" s="102" t="s">
        <v>28375</v>
      </c>
      <c r="D123" s="102" t="s">
        <v>28376</v>
      </c>
      <c r="E123" s="836">
        <v>1000000</v>
      </c>
      <c r="F123" s="254" t="s">
        <v>4</v>
      </c>
    </row>
    <row r="124" spans="1:6" ht="78.75">
      <c r="A124" s="102">
        <v>90</v>
      </c>
      <c r="B124" s="102" t="s">
        <v>28377</v>
      </c>
      <c r="C124" s="102" t="s">
        <v>28378</v>
      </c>
      <c r="D124" s="102" t="s">
        <v>288</v>
      </c>
      <c r="E124" s="836">
        <v>900000</v>
      </c>
      <c r="F124" s="254" t="s">
        <v>4</v>
      </c>
    </row>
    <row r="125" spans="1:6" ht="78.75">
      <c r="A125" s="102">
        <v>91</v>
      </c>
      <c r="B125" s="102" t="s">
        <v>28379</v>
      </c>
      <c r="C125" s="102" t="s">
        <v>28380</v>
      </c>
      <c r="D125" s="102" t="s">
        <v>28286</v>
      </c>
      <c r="E125" s="836">
        <v>700000</v>
      </c>
      <c r="F125" s="254" t="s">
        <v>4</v>
      </c>
    </row>
    <row r="126" spans="1:6" ht="63">
      <c r="A126" s="102">
        <v>92</v>
      </c>
      <c r="B126" s="102" t="s">
        <v>28381</v>
      </c>
      <c r="C126" s="102" t="s">
        <v>28382</v>
      </c>
      <c r="D126" s="102" t="s">
        <v>28383</v>
      </c>
      <c r="E126" s="836">
        <v>700000</v>
      </c>
      <c r="F126" s="254" t="s">
        <v>118</v>
      </c>
    </row>
    <row r="127" spans="1:6" ht="63">
      <c r="A127" s="102">
        <v>93</v>
      </c>
      <c r="B127" s="102" t="s">
        <v>28384</v>
      </c>
      <c r="C127" s="102" t="s">
        <v>28385</v>
      </c>
      <c r="D127" s="102" t="s">
        <v>28386</v>
      </c>
      <c r="E127" s="836">
        <v>500000</v>
      </c>
      <c r="F127" s="254" t="s">
        <v>118</v>
      </c>
    </row>
    <row r="128" spans="1:6" ht="63">
      <c r="A128" s="102">
        <v>94</v>
      </c>
      <c r="B128" s="102" t="s">
        <v>28387</v>
      </c>
      <c r="C128" s="102" t="s">
        <v>28388</v>
      </c>
      <c r="D128" s="102" t="s">
        <v>28389</v>
      </c>
      <c r="E128" s="836">
        <v>500000</v>
      </c>
      <c r="F128" s="254" t="s">
        <v>118</v>
      </c>
    </row>
    <row r="129" spans="1:6" ht="63">
      <c r="A129" s="102">
        <v>95</v>
      </c>
      <c r="B129" s="102" t="s">
        <v>28390</v>
      </c>
      <c r="C129" s="102" t="s">
        <v>28391</v>
      </c>
      <c r="D129" s="102" t="s">
        <v>28392</v>
      </c>
      <c r="E129" s="836">
        <v>500000</v>
      </c>
      <c r="F129" s="254" t="s">
        <v>118</v>
      </c>
    </row>
    <row r="130" spans="1:6" ht="78.75">
      <c r="A130" s="102">
        <v>96</v>
      </c>
      <c r="B130" s="102" t="s">
        <v>28393</v>
      </c>
      <c r="C130" s="102" t="s">
        <v>28394</v>
      </c>
      <c r="D130" s="102" t="s">
        <v>28184</v>
      </c>
      <c r="E130" s="836">
        <v>500000</v>
      </c>
      <c r="F130" s="254" t="s">
        <v>118</v>
      </c>
    </row>
    <row r="131" spans="1:6" ht="63">
      <c r="A131" s="102">
        <v>97</v>
      </c>
      <c r="B131" s="102" t="s">
        <v>28395</v>
      </c>
      <c r="C131" s="102" t="s">
        <v>28396</v>
      </c>
      <c r="D131" s="102" t="s">
        <v>28397</v>
      </c>
      <c r="E131" s="836">
        <v>500000</v>
      </c>
      <c r="F131" s="254" t="s">
        <v>118</v>
      </c>
    </row>
    <row r="132" spans="1:6" ht="15.75">
      <c r="A132" s="102"/>
      <c r="B132" s="2299" t="s">
        <v>785</v>
      </c>
      <c r="C132" s="2300"/>
      <c r="D132" s="102"/>
      <c r="E132" s="1259"/>
      <c r="F132" s="254"/>
    </row>
    <row r="133" spans="1:6" ht="78.75">
      <c r="A133" s="102">
        <v>98</v>
      </c>
      <c r="B133" s="102" t="s">
        <v>28398</v>
      </c>
      <c r="C133" s="102" t="s">
        <v>28399</v>
      </c>
      <c r="D133" s="102" t="s">
        <v>28400</v>
      </c>
      <c r="E133" s="359">
        <v>2500000</v>
      </c>
      <c r="F133" s="254" t="s">
        <v>4</v>
      </c>
    </row>
    <row r="134" spans="1:6" ht="15.75">
      <c r="A134" s="102"/>
      <c r="B134" s="2299" t="s">
        <v>148</v>
      </c>
      <c r="C134" s="2300"/>
      <c r="D134" s="102"/>
      <c r="E134" s="893"/>
      <c r="F134" s="254"/>
    </row>
    <row r="135" spans="1:6" ht="63">
      <c r="A135" s="102">
        <v>99</v>
      </c>
      <c r="B135" s="102" t="s">
        <v>28401</v>
      </c>
      <c r="C135" s="102" t="s">
        <v>28402</v>
      </c>
      <c r="D135" s="102" t="s">
        <v>28403</v>
      </c>
      <c r="E135" s="359">
        <v>400000</v>
      </c>
      <c r="F135" s="1773" t="s">
        <v>4</v>
      </c>
    </row>
    <row r="136" spans="1:6" ht="63">
      <c r="A136" s="102">
        <v>100</v>
      </c>
      <c r="B136" s="102" t="s">
        <v>28404</v>
      </c>
      <c r="C136" s="102" t="s">
        <v>28405</v>
      </c>
      <c r="D136" s="102" t="s">
        <v>28406</v>
      </c>
      <c r="E136" s="359">
        <v>600000</v>
      </c>
      <c r="F136" s="1773" t="s">
        <v>4</v>
      </c>
    </row>
    <row r="137" spans="1:6" ht="47.25">
      <c r="A137" s="102">
        <v>101</v>
      </c>
      <c r="B137" s="102" t="s">
        <v>28407</v>
      </c>
      <c r="C137" s="102" t="s">
        <v>28408</v>
      </c>
      <c r="D137" s="102" t="s">
        <v>41905</v>
      </c>
      <c r="E137" s="359">
        <v>300000</v>
      </c>
      <c r="F137" s="254" t="s">
        <v>4</v>
      </c>
    </row>
    <row r="138" spans="1:6" ht="94.5">
      <c r="A138" s="102">
        <v>102</v>
      </c>
      <c r="B138" s="102" t="s">
        <v>28409</v>
      </c>
      <c r="C138" s="102" t="s">
        <v>28410</v>
      </c>
      <c r="D138" s="102" t="s">
        <v>28411</v>
      </c>
      <c r="E138" s="359">
        <v>500000</v>
      </c>
      <c r="F138" s="254" t="s">
        <v>4</v>
      </c>
    </row>
    <row r="139" spans="1:6" ht="94.5">
      <c r="A139" s="102">
        <v>103</v>
      </c>
      <c r="B139" s="102" t="s">
        <v>28412</v>
      </c>
      <c r="C139" s="102" t="s">
        <v>28413</v>
      </c>
      <c r="D139" s="102" t="s">
        <v>28414</v>
      </c>
      <c r="E139" s="836">
        <v>500000</v>
      </c>
      <c r="F139" s="254" t="s">
        <v>118</v>
      </c>
    </row>
    <row r="140" spans="1:6" ht="78.75">
      <c r="A140" s="102">
        <v>104</v>
      </c>
      <c r="B140" s="102" t="s">
        <v>28415</v>
      </c>
      <c r="C140" s="102" t="s">
        <v>28416</v>
      </c>
      <c r="D140" s="102" t="s">
        <v>28417</v>
      </c>
      <c r="E140" s="836">
        <v>500000</v>
      </c>
      <c r="F140" s="254" t="s">
        <v>4</v>
      </c>
    </row>
    <row r="141" spans="1:6" ht="47.25">
      <c r="A141" s="102">
        <v>105</v>
      </c>
      <c r="B141" s="102" t="s">
        <v>28418</v>
      </c>
      <c r="C141" s="102" t="s">
        <v>28419</v>
      </c>
      <c r="D141" s="102" t="s">
        <v>28420</v>
      </c>
      <c r="E141" s="359">
        <v>300000</v>
      </c>
      <c r="F141" s="254" t="s">
        <v>4</v>
      </c>
    </row>
    <row r="142" spans="1:6" ht="47.25">
      <c r="A142" s="102">
        <v>106</v>
      </c>
      <c r="B142" s="102" t="s">
        <v>28421</v>
      </c>
      <c r="C142" s="102" t="s">
        <v>28422</v>
      </c>
      <c r="D142" s="102" t="s">
        <v>28423</v>
      </c>
      <c r="E142" s="359">
        <v>500000</v>
      </c>
      <c r="F142" s="254" t="s">
        <v>4</v>
      </c>
    </row>
    <row r="143" spans="1:6" ht="31.5">
      <c r="A143" s="102">
        <v>107</v>
      </c>
      <c r="B143" s="102" t="s">
        <v>28424</v>
      </c>
      <c r="C143" s="102" t="s">
        <v>28425</v>
      </c>
      <c r="D143" s="102" t="s">
        <v>28411</v>
      </c>
      <c r="E143" s="359">
        <v>500000</v>
      </c>
      <c r="F143" s="254" t="s">
        <v>4</v>
      </c>
    </row>
    <row r="144" spans="1:6" ht="31.5">
      <c r="A144" s="102">
        <v>108</v>
      </c>
      <c r="B144" s="102" t="s">
        <v>28426</v>
      </c>
      <c r="C144" s="102" t="s">
        <v>28427</v>
      </c>
      <c r="D144" s="102" t="s">
        <v>28428</v>
      </c>
      <c r="E144" s="359">
        <v>300000</v>
      </c>
      <c r="F144" s="254" t="s">
        <v>4</v>
      </c>
    </row>
    <row r="145" spans="1:6" ht="47.25">
      <c r="A145" s="102">
        <v>109</v>
      </c>
      <c r="B145" s="102" t="s">
        <v>28429</v>
      </c>
      <c r="C145" s="102" t="s">
        <v>28430</v>
      </c>
      <c r="D145" s="102" t="s">
        <v>28431</v>
      </c>
      <c r="E145" s="359">
        <v>600000</v>
      </c>
      <c r="F145" s="254" t="s">
        <v>4</v>
      </c>
    </row>
    <row r="146" spans="1:6" ht="15.75">
      <c r="A146" s="1773"/>
      <c r="B146" s="2301" t="s">
        <v>2090</v>
      </c>
      <c r="C146" s="2302"/>
      <c r="D146" s="2303"/>
      <c r="E146" s="948">
        <f>SUM(E32:E145)</f>
        <v>66227984.390000001</v>
      </c>
      <c r="F146" s="1773"/>
    </row>
    <row r="147" spans="1:6" ht="107.25" customHeight="1">
      <c r="A147" s="2143" t="s">
        <v>39556</v>
      </c>
      <c r="B147" s="2143"/>
      <c r="C147" s="2143"/>
      <c r="D147" s="2143" t="s">
        <v>172</v>
      </c>
      <c r="E147" s="2143"/>
      <c r="F147" s="2143"/>
    </row>
    <row r="148" spans="1:6">
      <c r="A148" s="1774"/>
      <c r="B148" s="1774"/>
      <c r="C148" s="1774"/>
      <c r="D148" s="1774"/>
      <c r="E148" s="1775"/>
      <c r="F148" s="1774"/>
    </row>
    <row r="153" spans="1:6">
      <c r="E153" s="353">
        <f>E146+E20</f>
        <v>109040875.52</v>
      </c>
    </row>
  </sheetData>
  <mergeCells count="19">
    <mergeCell ref="A147:C147"/>
    <mergeCell ref="D147:F147"/>
    <mergeCell ref="B31:C31"/>
    <mergeCell ref="B33:C33"/>
    <mergeCell ref="B17:C17"/>
    <mergeCell ref="B39:C39"/>
    <mergeCell ref="B87:D87"/>
    <mergeCell ref="B132:C132"/>
    <mergeCell ref="A27:F27"/>
    <mergeCell ref="A28:F28"/>
    <mergeCell ref="A29:F29"/>
    <mergeCell ref="B134:C134"/>
    <mergeCell ref="B146:D146"/>
    <mergeCell ref="B15:C15"/>
    <mergeCell ref="A1:F1"/>
    <mergeCell ref="A2:F2"/>
    <mergeCell ref="A3:F3"/>
    <mergeCell ref="B5:D5"/>
    <mergeCell ref="B11:D11"/>
  </mergeCells>
  <pageMargins left="0.7" right="0.7" top="0.75" bottom="0.75" header="0.3" footer="0.3"/>
  <pageSetup orientation="landscape" r:id="rId1"/>
</worksheet>
</file>

<file path=xl/worksheets/sheet63.xml><?xml version="1.0" encoding="utf-8"?>
<worksheet xmlns="http://schemas.openxmlformats.org/spreadsheetml/2006/main" xmlns:r="http://schemas.openxmlformats.org/officeDocument/2006/relationships">
  <sheetPr>
    <tabColor theme="5" tint="-0.499984740745262"/>
  </sheetPr>
  <dimension ref="A1:F100"/>
  <sheetViews>
    <sheetView workbookViewId="0">
      <selection activeCell="F7" sqref="F7"/>
    </sheetView>
  </sheetViews>
  <sheetFormatPr defaultRowHeight="15"/>
  <cols>
    <col min="1" max="1" width="6.7109375" style="55" customWidth="1"/>
    <col min="2" max="2" width="15.140625" style="12" customWidth="1"/>
    <col min="3" max="3" width="43.5703125" style="12" customWidth="1"/>
    <col min="4" max="4" width="29.5703125" style="12" customWidth="1"/>
    <col min="5" max="5" width="18.85546875" style="55" customWidth="1"/>
    <col min="6" max="6" width="9.28515625" style="12" customWidth="1"/>
    <col min="7" max="16384" width="9.140625" style="12"/>
  </cols>
  <sheetData>
    <row r="1" spans="1:6" s="1290" customFormat="1" ht="15.75">
      <c r="A1" s="2164" t="s">
        <v>133</v>
      </c>
      <c r="B1" s="2164"/>
      <c r="C1" s="2164"/>
      <c r="D1" s="2164"/>
      <c r="E1" s="2164"/>
      <c r="F1" s="2164"/>
    </row>
    <row r="2" spans="1:6" s="1290" customFormat="1" ht="15.75">
      <c r="A2" s="2164" t="s">
        <v>30900</v>
      </c>
      <c r="B2" s="2164"/>
      <c r="C2" s="2164"/>
      <c r="D2" s="2164"/>
      <c r="E2" s="2164"/>
      <c r="F2" s="2164"/>
    </row>
    <row r="3" spans="1:6" s="1290" customFormat="1" ht="15.75">
      <c r="A3" s="2164" t="s">
        <v>6436</v>
      </c>
      <c r="B3" s="2164"/>
      <c r="C3" s="2164"/>
      <c r="D3" s="2164"/>
      <c r="E3" s="2164"/>
      <c r="F3" s="2164"/>
    </row>
    <row r="4" spans="1:6" s="1290" customFormat="1" ht="31.5">
      <c r="A4" s="341" t="s">
        <v>134</v>
      </c>
      <c r="B4" s="332" t="s">
        <v>676</v>
      </c>
      <c r="C4" s="332" t="s">
        <v>463</v>
      </c>
      <c r="D4" s="332" t="s">
        <v>788</v>
      </c>
      <c r="E4" s="324" t="s">
        <v>1741</v>
      </c>
      <c r="F4" s="332" t="s">
        <v>677</v>
      </c>
    </row>
    <row r="5" spans="1:6" s="1290" customFormat="1" ht="15.75">
      <c r="A5" s="334"/>
      <c r="B5" s="2233" t="s">
        <v>139</v>
      </c>
      <c r="C5" s="2233"/>
      <c r="D5" s="2233"/>
      <c r="E5" s="325"/>
      <c r="F5" s="335"/>
    </row>
    <row r="6" spans="1:6" ht="31.5">
      <c r="A6" s="175">
        <v>1</v>
      </c>
      <c r="B6" s="159" t="s">
        <v>464</v>
      </c>
      <c r="C6" s="159" t="s">
        <v>30902</v>
      </c>
      <c r="D6" s="159" t="s">
        <v>239</v>
      </c>
      <c r="E6" s="475">
        <v>2956680</v>
      </c>
      <c r="F6" s="160" t="s">
        <v>118</v>
      </c>
    </row>
    <row r="7" spans="1:6" ht="63">
      <c r="A7" s="175">
        <v>2</v>
      </c>
      <c r="B7" s="159" t="s">
        <v>5</v>
      </c>
      <c r="C7" s="159" t="s">
        <v>30903</v>
      </c>
      <c r="D7" s="159" t="s">
        <v>240</v>
      </c>
      <c r="E7" s="475">
        <v>1605432.53</v>
      </c>
      <c r="F7" s="160" t="s">
        <v>118</v>
      </c>
    </row>
    <row r="8" spans="1:6" ht="31.5">
      <c r="A8" s="175">
        <v>3</v>
      </c>
      <c r="B8" s="159" t="s">
        <v>7</v>
      </c>
      <c r="C8" s="159" t="s">
        <v>30904</v>
      </c>
      <c r="D8" s="159" t="s">
        <v>9</v>
      </c>
      <c r="E8" s="475">
        <v>50000</v>
      </c>
      <c r="F8" s="160" t="s">
        <v>118</v>
      </c>
    </row>
    <row r="9" spans="1:6" ht="31.5">
      <c r="A9" s="175">
        <v>4</v>
      </c>
      <c r="B9" s="159" t="s">
        <v>10</v>
      </c>
      <c r="C9" s="159" t="s">
        <v>30905</v>
      </c>
      <c r="D9" s="159" t="s">
        <v>175</v>
      </c>
      <c r="E9" s="475">
        <v>70800</v>
      </c>
      <c r="F9" s="160" t="s">
        <v>118</v>
      </c>
    </row>
    <row r="10" spans="1:6" ht="45.75" customHeight="1">
      <c r="A10" s="175">
        <v>5</v>
      </c>
      <c r="B10" s="159" t="s">
        <v>12</v>
      </c>
      <c r="C10" s="159" t="s">
        <v>30906</v>
      </c>
      <c r="D10" s="159" t="s">
        <v>14</v>
      </c>
      <c r="E10" s="475">
        <v>1859540</v>
      </c>
      <c r="F10" s="160" t="s">
        <v>118</v>
      </c>
    </row>
    <row r="11" spans="1:6" s="1290" customFormat="1" ht="15.75">
      <c r="A11" s="334"/>
      <c r="B11" s="2233" t="s">
        <v>30907</v>
      </c>
      <c r="C11" s="2233"/>
      <c r="D11" s="2233"/>
      <c r="E11" s="325"/>
      <c r="F11" s="335"/>
    </row>
    <row r="12" spans="1:6" ht="63">
      <c r="A12" s="175">
        <v>6</v>
      </c>
      <c r="B12" s="159" t="s">
        <v>5</v>
      </c>
      <c r="C12" s="159" t="s">
        <v>30908</v>
      </c>
      <c r="D12" s="159" t="s">
        <v>242</v>
      </c>
      <c r="E12" s="475">
        <v>484310.3</v>
      </c>
      <c r="F12" s="160" t="s">
        <v>118</v>
      </c>
    </row>
    <row r="13" spans="1:6" ht="47.25">
      <c r="A13" s="175">
        <v>7</v>
      </c>
      <c r="B13" s="159" t="s">
        <v>12</v>
      </c>
      <c r="C13" s="159" t="s">
        <v>30909</v>
      </c>
      <c r="D13" s="159" t="s">
        <v>14</v>
      </c>
      <c r="E13" s="475">
        <v>1330000</v>
      </c>
      <c r="F13" s="160" t="s">
        <v>118</v>
      </c>
    </row>
    <row r="14" spans="1:6" ht="63">
      <c r="A14" s="175">
        <v>8</v>
      </c>
      <c r="B14" s="159" t="s">
        <v>360</v>
      </c>
      <c r="C14" s="159" t="s">
        <v>30910</v>
      </c>
      <c r="D14" s="159" t="s">
        <v>6647</v>
      </c>
      <c r="E14" s="475">
        <v>1456915.97</v>
      </c>
      <c r="F14" s="160" t="s">
        <v>118</v>
      </c>
    </row>
    <row r="15" spans="1:6" s="1290" customFormat="1" ht="21" customHeight="1">
      <c r="A15" s="334"/>
      <c r="B15" s="2233" t="s">
        <v>593</v>
      </c>
      <c r="C15" s="2233"/>
      <c r="D15" s="335"/>
      <c r="E15" s="325"/>
      <c r="F15" s="335"/>
    </row>
    <row r="16" spans="1:6" ht="53.25" customHeight="1">
      <c r="A16" s="175">
        <v>9</v>
      </c>
      <c r="B16" s="160" t="s">
        <v>39</v>
      </c>
      <c r="C16" s="159" t="s">
        <v>30911</v>
      </c>
      <c r="D16" s="160" t="s">
        <v>264</v>
      </c>
      <c r="E16" s="176">
        <v>24000000</v>
      </c>
      <c r="F16" s="160" t="s">
        <v>118</v>
      </c>
    </row>
    <row r="17" spans="1:6" ht="47.25">
      <c r="A17" s="175">
        <v>10</v>
      </c>
      <c r="B17" s="160" t="s">
        <v>41</v>
      </c>
      <c r="C17" s="159" t="s">
        <v>30912</v>
      </c>
      <c r="D17" s="160" t="s">
        <v>264</v>
      </c>
      <c r="E17" s="176">
        <v>13247385.76</v>
      </c>
      <c r="F17" s="160" t="s">
        <v>118</v>
      </c>
    </row>
    <row r="18" spans="1:6" s="1290" customFormat="1" ht="15.75">
      <c r="A18" s="334"/>
      <c r="B18" s="2233" t="s">
        <v>143</v>
      </c>
      <c r="C18" s="2233"/>
      <c r="D18" s="335"/>
      <c r="E18" s="325"/>
      <c r="F18" s="335"/>
    </row>
    <row r="19" spans="1:6" ht="63">
      <c r="A19" s="175">
        <v>11</v>
      </c>
      <c r="B19" s="160" t="s">
        <v>475</v>
      </c>
      <c r="C19" s="159" t="s">
        <v>30913</v>
      </c>
      <c r="D19" s="160" t="s">
        <v>196</v>
      </c>
      <c r="E19" s="475">
        <v>5738993.4500000002</v>
      </c>
      <c r="F19" s="160" t="s">
        <v>118</v>
      </c>
    </row>
    <row r="20" spans="1:6" ht="15.75">
      <c r="A20" s="175"/>
      <c r="B20" s="160"/>
      <c r="C20" s="159"/>
      <c r="D20" s="160"/>
      <c r="E20" s="475">
        <f>SUM(E6:E19)</f>
        <v>52800058.009999998</v>
      </c>
      <c r="F20" s="160"/>
    </row>
    <row r="21" spans="1:6" ht="15.75">
      <c r="A21" s="175"/>
      <c r="B21" s="160"/>
      <c r="C21" s="159"/>
      <c r="D21" s="160"/>
      <c r="E21" s="475"/>
      <c r="F21" s="160"/>
    </row>
    <row r="22" spans="1:6" ht="15.75">
      <c r="A22" s="175"/>
      <c r="B22" s="160"/>
      <c r="C22" s="159"/>
      <c r="D22" s="160"/>
      <c r="E22" s="475"/>
      <c r="F22" s="160"/>
    </row>
    <row r="23" spans="1:6" ht="15.75">
      <c r="A23" s="175"/>
      <c r="B23" s="160"/>
      <c r="C23" s="159"/>
      <c r="D23" s="160"/>
      <c r="E23" s="475"/>
      <c r="F23" s="160"/>
    </row>
    <row r="24" spans="1:6" ht="15.75">
      <c r="A24" s="175"/>
      <c r="B24" s="160"/>
      <c r="C24" s="159"/>
      <c r="D24" s="160"/>
      <c r="E24" s="475"/>
      <c r="F24" s="160"/>
    </row>
    <row r="25" spans="1:6" ht="15.75">
      <c r="A25" s="175"/>
      <c r="B25" s="160"/>
      <c r="C25" s="159"/>
      <c r="D25" s="160"/>
      <c r="E25" s="475"/>
      <c r="F25" s="160"/>
    </row>
    <row r="26" spans="1:6" ht="15.75">
      <c r="A26" s="2164" t="s">
        <v>133</v>
      </c>
      <c r="B26" s="2164"/>
      <c r="C26" s="2164"/>
      <c r="D26" s="2164"/>
      <c r="E26" s="2164"/>
      <c r="F26" s="2164"/>
    </row>
    <row r="27" spans="1:6" ht="15.75">
      <c r="A27" s="2164" t="s">
        <v>30900</v>
      </c>
      <c r="B27" s="2164"/>
      <c r="C27" s="2164"/>
      <c r="D27" s="2164"/>
      <c r="E27" s="2164"/>
      <c r="F27" s="2164"/>
    </row>
    <row r="28" spans="1:6" ht="15.75">
      <c r="A28" s="2164" t="s">
        <v>30901</v>
      </c>
      <c r="B28" s="2164"/>
      <c r="C28" s="2164"/>
      <c r="D28" s="2164"/>
      <c r="E28" s="2164"/>
      <c r="F28" s="2164"/>
    </row>
    <row r="29" spans="1:6" ht="31.5">
      <c r="A29" s="341" t="s">
        <v>134</v>
      </c>
      <c r="B29" s="332" t="s">
        <v>676</v>
      </c>
      <c r="C29" s="332" t="s">
        <v>463</v>
      </c>
      <c r="D29" s="332" t="s">
        <v>788</v>
      </c>
      <c r="E29" s="324" t="s">
        <v>1741</v>
      </c>
      <c r="F29" s="332" t="s">
        <v>677</v>
      </c>
    </row>
    <row r="30" spans="1:6" s="1290" customFormat="1" ht="15.75">
      <c r="A30" s="334"/>
      <c r="B30" s="2233" t="s">
        <v>555</v>
      </c>
      <c r="C30" s="2233"/>
      <c r="D30" s="335"/>
      <c r="E30" s="325"/>
      <c r="F30" s="335"/>
    </row>
    <row r="31" spans="1:6" ht="220.5">
      <c r="A31" s="175">
        <v>1</v>
      </c>
      <c r="B31" s="160" t="s">
        <v>247</v>
      </c>
      <c r="C31" s="159" t="s">
        <v>30914</v>
      </c>
      <c r="D31" s="120" t="s">
        <v>40541</v>
      </c>
      <c r="E31" s="213">
        <v>2180817.5099999998</v>
      </c>
      <c r="F31" s="160" t="s">
        <v>118</v>
      </c>
    </row>
    <row r="32" spans="1:6" s="1290" customFormat="1" ht="15.75">
      <c r="A32" s="334"/>
      <c r="B32" s="2233" t="s">
        <v>930</v>
      </c>
      <c r="C32" s="2233"/>
      <c r="D32" s="335"/>
      <c r="E32" s="325"/>
      <c r="F32" s="335"/>
    </row>
    <row r="33" spans="1:6" ht="63">
      <c r="A33" s="175">
        <v>2</v>
      </c>
      <c r="B33" s="160" t="s">
        <v>581</v>
      </c>
      <c r="C33" s="159" t="s">
        <v>30915</v>
      </c>
      <c r="D33" s="160" t="s">
        <v>30916</v>
      </c>
      <c r="E33" s="213">
        <v>500000</v>
      </c>
      <c r="F33" s="160" t="s">
        <v>118</v>
      </c>
    </row>
    <row r="34" spans="1:6" ht="15.75">
      <c r="A34" s="887"/>
      <c r="B34" s="2233" t="s">
        <v>480</v>
      </c>
      <c r="C34" s="2233"/>
      <c r="D34" s="62"/>
      <c r="E34" s="1331"/>
      <c r="F34" s="332"/>
    </row>
    <row r="35" spans="1:6" ht="63">
      <c r="A35" s="175">
        <v>3</v>
      </c>
      <c r="B35" s="160" t="s">
        <v>30917</v>
      </c>
      <c r="C35" s="159" t="s">
        <v>30918</v>
      </c>
      <c r="D35" s="160" t="s">
        <v>30919</v>
      </c>
      <c r="E35" s="213">
        <v>1360000</v>
      </c>
      <c r="F35" s="160" t="s">
        <v>4</v>
      </c>
    </row>
    <row r="36" spans="1:6" ht="31.5">
      <c r="A36" s="175">
        <v>4</v>
      </c>
      <c r="B36" s="160" t="s">
        <v>30920</v>
      </c>
      <c r="C36" s="159" t="s">
        <v>30921</v>
      </c>
      <c r="D36" s="160" t="s">
        <v>31703</v>
      </c>
      <c r="E36" s="213">
        <v>945000</v>
      </c>
      <c r="F36" s="160" t="s">
        <v>4</v>
      </c>
    </row>
    <row r="37" spans="1:6" ht="63">
      <c r="A37" s="175">
        <v>5</v>
      </c>
      <c r="B37" s="160" t="s">
        <v>30922</v>
      </c>
      <c r="C37" s="159" t="s">
        <v>30923</v>
      </c>
      <c r="D37" s="160" t="s">
        <v>30924</v>
      </c>
      <c r="E37" s="213">
        <v>1360000</v>
      </c>
      <c r="F37" s="160" t="s">
        <v>4</v>
      </c>
    </row>
    <row r="38" spans="1:6" ht="47.25">
      <c r="A38" s="175">
        <v>6</v>
      </c>
      <c r="B38" s="160" t="s">
        <v>30925</v>
      </c>
      <c r="C38" s="159" t="s">
        <v>30926</v>
      </c>
      <c r="D38" s="160" t="s">
        <v>31704</v>
      </c>
      <c r="E38" s="213">
        <v>750000</v>
      </c>
      <c r="F38" s="160" t="s">
        <v>4</v>
      </c>
    </row>
    <row r="39" spans="1:6" ht="110.25">
      <c r="A39" s="175">
        <v>7</v>
      </c>
      <c r="B39" s="160" t="s">
        <v>30927</v>
      </c>
      <c r="C39" s="159" t="s">
        <v>30928</v>
      </c>
      <c r="D39" s="160" t="s">
        <v>40542</v>
      </c>
      <c r="E39" s="213">
        <v>3250000</v>
      </c>
      <c r="F39" s="160" t="s">
        <v>4</v>
      </c>
    </row>
    <row r="40" spans="1:6" ht="141.75">
      <c r="A40" s="175">
        <v>8</v>
      </c>
      <c r="B40" s="160" t="s">
        <v>30929</v>
      </c>
      <c r="C40" s="159" t="s">
        <v>30930</v>
      </c>
      <c r="D40" s="160" t="s">
        <v>31705</v>
      </c>
      <c r="E40" s="213">
        <v>1345000</v>
      </c>
      <c r="F40" s="160" t="s">
        <v>4</v>
      </c>
    </row>
    <row r="41" spans="1:6" ht="47.25">
      <c r="A41" s="175">
        <v>9</v>
      </c>
      <c r="B41" s="160" t="s">
        <v>30931</v>
      </c>
      <c r="C41" s="159" t="s">
        <v>30932</v>
      </c>
      <c r="D41" s="160" t="s">
        <v>31706</v>
      </c>
      <c r="E41" s="213">
        <v>787500</v>
      </c>
      <c r="F41" s="160" t="s">
        <v>4</v>
      </c>
    </row>
    <row r="42" spans="1:6" ht="47.25">
      <c r="A42" s="175">
        <v>10</v>
      </c>
      <c r="B42" s="160" t="s">
        <v>30933</v>
      </c>
      <c r="C42" s="159" t="s">
        <v>30934</v>
      </c>
      <c r="D42" s="160" t="s">
        <v>115</v>
      </c>
      <c r="E42" s="213">
        <v>1260000</v>
      </c>
      <c r="F42" s="160" t="s">
        <v>4</v>
      </c>
    </row>
    <row r="43" spans="1:6" ht="63">
      <c r="A43" s="175">
        <v>11</v>
      </c>
      <c r="B43" s="159" t="s">
        <v>30935</v>
      </c>
      <c r="C43" s="159" t="s">
        <v>30936</v>
      </c>
      <c r="D43" s="159" t="s">
        <v>30919</v>
      </c>
      <c r="E43" s="171">
        <v>1360000</v>
      </c>
      <c r="F43" s="160" t="s">
        <v>4</v>
      </c>
    </row>
    <row r="44" spans="1:6" ht="31.5">
      <c r="A44" s="175">
        <v>12</v>
      </c>
      <c r="B44" s="160" t="s">
        <v>30937</v>
      </c>
      <c r="C44" s="159" t="s">
        <v>30938</v>
      </c>
      <c r="D44" s="160" t="s">
        <v>31707</v>
      </c>
      <c r="E44" s="213">
        <v>250000</v>
      </c>
      <c r="F44" s="160" t="s">
        <v>4</v>
      </c>
    </row>
    <row r="45" spans="1:6" ht="47.25">
      <c r="A45" s="175">
        <v>13</v>
      </c>
      <c r="B45" s="160" t="s">
        <v>30939</v>
      </c>
      <c r="C45" s="159" t="s">
        <v>30940</v>
      </c>
      <c r="D45" s="160" t="s">
        <v>25871</v>
      </c>
      <c r="E45" s="213">
        <v>1500000</v>
      </c>
      <c r="F45" s="160" t="s">
        <v>4</v>
      </c>
    </row>
    <row r="46" spans="1:6" ht="78.75">
      <c r="A46" s="175">
        <v>14</v>
      </c>
      <c r="B46" s="160" t="s">
        <v>30941</v>
      </c>
      <c r="C46" s="159" t="s">
        <v>30942</v>
      </c>
      <c r="D46" s="160" t="s">
        <v>30943</v>
      </c>
      <c r="E46" s="213">
        <v>1460000</v>
      </c>
      <c r="F46" s="160" t="s">
        <v>4</v>
      </c>
    </row>
    <row r="47" spans="1:6" ht="47.25">
      <c r="A47" s="175">
        <v>15</v>
      </c>
      <c r="B47" s="160" t="s">
        <v>30944</v>
      </c>
      <c r="C47" s="159" t="s">
        <v>31735</v>
      </c>
      <c r="D47" s="160" t="s">
        <v>31708</v>
      </c>
      <c r="E47" s="213">
        <v>1500000</v>
      </c>
      <c r="F47" s="160" t="s">
        <v>4</v>
      </c>
    </row>
    <row r="48" spans="1:6" ht="78.75">
      <c r="A48" s="175">
        <v>16</v>
      </c>
      <c r="B48" s="159" t="s">
        <v>30945</v>
      </c>
      <c r="C48" s="159" t="s">
        <v>30946</v>
      </c>
      <c r="D48" s="159" t="s">
        <v>31709</v>
      </c>
      <c r="E48" s="171">
        <v>1360000</v>
      </c>
      <c r="F48" s="160" t="s">
        <v>4</v>
      </c>
    </row>
    <row r="49" spans="1:6" ht="47.25">
      <c r="A49" s="175">
        <v>17</v>
      </c>
      <c r="B49" s="160" t="s">
        <v>24643</v>
      </c>
      <c r="C49" s="159" t="s">
        <v>30947</v>
      </c>
      <c r="D49" s="160" t="s">
        <v>31710</v>
      </c>
      <c r="E49" s="213">
        <v>630000</v>
      </c>
      <c r="F49" s="160" t="s">
        <v>4</v>
      </c>
    </row>
    <row r="50" spans="1:6" ht="63">
      <c r="A50" s="175">
        <v>18</v>
      </c>
      <c r="B50" s="160" t="s">
        <v>30935</v>
      </c>
      <c r="C50" s="159" t="s">
        <v>30948</v>
      </c>
      <c r="D50" s="160" t="s">
        <v>30949</v>
      </c>
      <c r="E50" s="213">
        <v>250000</v>
      </c>
      <c r="F50" s="160" t="s">
        <v>4</v>
      </c>
    </row>
    <row r="51" spans="1:6" ht="47.25">
      <c r="A51" s="175">
        <v>19</v>
      </c>
      <c r="B51" s="160" t="s">
        <v>30950</v>
      </c>
      <c r="C51" s="159" t="s">
        <v>30951</v>
      </c>
      <c r="D51" s="160" t="s">
        <v>31711</v>
      </c>
      <c r="E51" s="213">
        <v>945000</v>
      </c>
      <c r="F51" s="160" t="s">
        <v>4</v>
      </c>
    </row>
    <row r="52" spans="1:6" ht="63">
      <c r="A52" s="175">
        <v>20</v>
      </c>
      <c r="B52" s="159" t="s">
        <v>2782</v>
      </c>
      <c r="C52" s="159" t="s">
        <v>30952</v>
      </c>
      <c r="D52" s="159" t="s">
        <v>30919</v>
      </c>
      <c r="E52" s="171">
        <v>1360000</v>
      </c>
      <c r="F52" s="160" t="s">
        <v>4</v>
      </c>
    </row>
    <row r="53" spans="1:6" ht="63">
      <c r="A53" s="175">
        <v>21</v>
      </c>
      <c r="B53" s="159" t="s">
        <v>30953</v>
      </c>
      <c r="C53" s="159" t="s">
        <v>30954</v>
      </c>
      <c r="D53" s="160" t="s">
        <v>31712</v>
      </c>
      <c r="E53" s="171">
        <v>630000</v>
      </c>
      <c r="F53" s="160" t="s">
        <v>4</v>
      </c>
    </row>
    <row r="54" spans="1:6" ht="47.25">
      <c r="A54" s="175">
        <v>22</v>
      </c>
      <c r="B54" s="160" t="s">
        <v>1835</v>
      </c>
      <c r="C54" s="159" t="s">
        <v>30955</v>
      </c>
      <c r="D54" s="160" t="s">
        <v>31712</v>
      </c>
      <c r="E54" s="213">
        <v>630000</v>
      </c>
      <c r="F54" s="160" t="s">
        <v>4</v>
      </c>
    </row>
    <row r="55" spans="1:6" ht="47.25">
      <c r="A55" s="175">
        <v>23</v>
      </c>
      <c r="B55" s="160" t="s">
        <v>30956</v>
      </c>
      <c r="C55" s="159" t="s">
        <v>30957</v>
      </c>
      <c r="D55" s="160" t="s">
        <v>31711</v>
      </c>
      <c r="E55" s="213">
        <v>945000</v>
      </c>
      <c r="F55" s="160"/>
    </row>
    <row r="56" spans="1:6" ht="47.25">
      <c r="A56" s="175">
        <v>24</v>
      </c>
      <c r="B56" s="160" t="s">
        <v>30958</v>
      </c>
      <c r="C56" s="159" t="s">
        <v>30959</v>
      </c>
      <c r="D56" s="160" t="s">
        <v>31712</v>
      </c>
      <c r="E56" s="213">
        <v>630000</v>
      </c>
      <c r="F56" s="160" t="s">
        <v>4</v>
      </c>
    </row>
    <row r="57" spans="1:6" ht="47.25">
      <c r="A57" s="175">
        <v>25</v>
      </c>
      <c r="B57" s="160" t="s">
        <v>30960</v>
      </c>
      <c r="C57" s="159" t="s">
        <v>30961</v>
      </c>
      <c r="D57" s="160" t="s">
        <v>31713</v>
      </c>
      <c r="E57" s="213">
        <v>1200000</v>
      </c>
      <c r="F57" s="160" t="s">
        <v>4</v>
      </c>
    </row>
    <row r="58" spans="1:6" ht="47.25">
      <c r="A58" s="175">
        <v>26</v>
      </c>
      <c r="B58" s="160" t="s">
        <v>30962</v>
      </c>
      <c r="C58" s="159" t="s">
        <v>30963</v>
      </c>
      <c r="D58" s="160" t="s">
        <v>25871</v>
      </c>
      <c r="E58" s="213">
        <v>1500000</v>
      </c>
      <c r="F58" s="160" t="s">
        <v>4</v>
      </c>
    </row>
    <row r="59" spans="1:6" ht="47.25">
      <c r="A59" s="175">
        <v>27</v>
      </c>
      <c r="B59" s="160" t="s">
        <v>30964</v>
      </c>
      <c r="C59" s="159" t="s">
        <v>30965</v>
      </c>
      <c r="D59" s="160" t="s">
        <v>31714</v>
      </c>
      <c r="E59" s="213">
        <v>1120000</v>
      </c>
      <c r="F59" s="160" t="s">
        <v>4</v>
      </c>
    </row>
    <row r="60" spans="1:6" ht="63">
      <c r="A60" s="175">
        <v>28</v>
      </c>
      <c r="B60" s="160" t="s">
        <v>30966</v>
      </c>
      <c r="C60" s="159" t="s">
        <v>30967</v>
      </c>
      <c r="D60" s="160" t="s">
        <v>31715</v>
      </c>
      <c r="E60" s="213">
        <v>500000</v>
      </c>
      <c r="F60" s="160" t="s">
        <v>2143</v>
      </c>
    </row>
    <row r="61" spans="1:6" ht="63">
      <c r="A61" s="175">
        <v>29</v>
      </c>
      <c r="B61" s="160" t="s">
        <v>30968</v>
      </c>
      <c r="C61" s="159" t="s">
        <v>30969</v>
      </c>
      <c r="D61" s="160" t="s">
        <v>31716</v>
      </c>
      <c r="E61" s="213">
        <v>600000</v>
      </c>
      <c r="F61" s="160" t="s">
        <v>4</v>
      </c>
    </row>
    <row r="62" spans="1:6" ht="63">
      <c r="A62" s="175">
        <v>30</v>
      </c>
      <c r="B62" s="160" t="s">
        <v>30970</v>
      </c>
      <c r="C62" s="159" t="s">
        <v>40544</v>
      </c>
      <c r="D62" s="120" t="s">
        <v>31736</v>
      </c>
      <c r="E62" s="213">
        <v>1360000</v>
      </c>
      <c r="F62" s="160" t="s">
        <v>4</v>
      </c>
    </row>
    <row r="63" spans="1:6" ht="47.25">
      <c r="A63" s="175">
        <v>31</v>
      </c>
      <c r="B63" s="160" t="s">
        <v>30971</v>
      </c>
      <c r="C63" s="159" t="s">
        <v>40545</v>
      </c>
      <c r="D63" s="160" t="s">
        <v>31717</v>
      </c>
      <c r="E63" s="213">
        <v>945000</v>
      </c>
      <c r="F63" s="160" t="s">
        <v>4</v>
      </c>
    </row>
    <row r="64" spans="1:6" ht="47.25">
      <c r="A64" s="175">
        <v>32</v>
      </c>
      <c r="B64" s="160" t="s">
        <v>30972</v>
      </c>
      <c r="C64" s="159" t="s">
        <v>40546</v>
      </c>
      <c r="D64" s="160" t="s">
        <v>31718</v>
      </c>
      <c r="E64" s="213">
        <v>600000</v>
      </c>
      <c r="F64" s="160" t="s">
        <v>4</v>
      </c>
    </row>
    <row r="65" spans="1:6" ht="94.5">
      <c r="A65" s="175">
        <v>33</v>
      </c>
      <c r="B65" s="160" t="s">
        <v>30973</v>
      </c>
      <c r="C65" s="159" t="s">
        <v>40547</v>
      </c>
      <c r="D65" s="160" t="s">
        <v>31719</v>
      </c>
      <c r="E65" s="213">
        <v>1230000</v>
      </c>
      <c r="F65" s="160" t="s">
        <v>4</v>
      </c>
    </row>
    <row r="66" spans="1:6" ht="47.25">
      <c r="A66" s="175">
        <v>34</v>
      </c>
      <c r="B66" s="160" t="s">
        <v>30974</v>
      </c>
      <c r="C66" s="159" t="s">
        <v>40548</v>
      </c>
      <c r="D66" s="160" t="s">
        <v>31720</v>
      </c>
      <c r="E66" s="213">
        <v>1500000</v>
      </c>
      <c r="F66" s="160" t="s">
        <v>4</v>
      </c>
    </row>
    <row r="67" spans="1:6" ht="47.25">
      <c r="A67" s="175">
        <v>35</v>
      </c>
      <c r="B67" s="160" t="s">
        <v>30925</v>
      </c>
      <c r="C67" s="159" t="s">
        <v>40549</v>
      </c>
      <c r="D67" s="160" t="s">
        <v>31721</v>
      </c>
      <c r="E67" s="213">
        <v>1440000</v>
      </c>
      <c r="F67" s="160" t="s">
        <v>4</v>
      </c>
    </row>
    <row r="68" spans="1:6" ht="15.75">
      <c r="A68" s="887"/>
      <c r="B68" s="2233" t="s">
        <v>1353</v>
      </c>
      <c r="C68" s="2233"/>
      <c r="D68" s="62"/>
      <c r="E68" s="1331"/>
      <c r="F68" s="332"/>
    </row>
    <row r="69" spans="1:6" ht="63">
      <c r="A69" s="175">
        <v>36</v>
      </c>
      <c r="B69" s="160" t="s">
        <v>30975</v>
      </c>
      <c r="C69" s="159" t="s">
        <v>30976</v>
      </c>
      <c r="D69" s="160" t="s">
        <v>25871</v>
      </c>
      <c r="E69" s="213">
        <v>2000000</v>
      </c>
      <c r="F69" s="160" t="s">
        <v>4</v>
      </c>
    </row>
    <row r="70" spans="1:6" ht="63">
      <c r="A70" s="175">
        <v>37</v>
      </c>
      <c r="B70" s="160" t="s">
        <v>30977</v>
      </c>
      <c r="C70" s="159" t="s">
        <v>31731</v>
      </c>
      <c r="D70" s="160" t="s">
        <v>31722</v>
      </c>
      <c r="E70" s="213">
        <v>1000000</v>
      </c>
      <c r="F70" s="160" t="s">
        <v>4</v>
      </c>
    </row>
    <row r="71" spans="1:6" ht="78.75">
      <c r="A71" s="175">
        <v>38</v>
      </c>
      <c r="B71" s="160" t="s">
        <v>30978</v>
      </c>
      <c r="C71" s="159" t="s">
        <v>30979</v>
      </c>
      <c r="D71" s="160" t="s">
        <v>30980</v>
      </c>
      <c r="E71" s="213">
        <v>1760000</v>
      </c>
      <c r="F71" s="160" t="s">
        <v>4</v>
      </c>
    </row>
    <row r="72" spans="1:6" ht="78.75">
      <c r="A72" s="175">
        <v>39</v>
      </c>
      <c r="B72" s="160" t="s">
        <v>30981</v>
      </c>
      <c r="C72" s="159" t="s">
        <v>31732</v>
      </c>
      <c r="D72" s="160" t="s">
        <v>30980</v>
      </c>
      <c r="E72" s="213">
        <v>1760000</v>
      </c>
      <c r="F72" s="160" t="s">
        <v>4</v>
      </c>
    </row>
    <row r="73" spans="1:6" ht="173.25">
      <c r="A73" s="175">
        <v>40</v>
      </c>
      <c r="B73" s="160" t="s">
        <v>30982</v>
      </c>
      <c r="C73" s="159" t="s">
        <v>30983</v>
      </c>
      <c r="D73" s="160" t="s">
        <v>31723</v>
      </c>
      <c r="E73" s="213">
        <v>1200000</v>
      </c>
      <c r="F73" s="160" t="s">
        <v>4</v>
      </c>
    </row>
    <row r="74" spans="1:6" ht="47.25">
      <c r="A74" s="175">
        <v>41</v>
      </c>
      <c r="B74" s="160" t="s">
        <v>30984</v>
      </c>
      <c r="C74" s="159" t="s">
        <v>31733</v>
      </c>
      <c r="D74" s="160" t="s">
        <v>31724</v>
      </c>
      <c r="E74" s="213">
        <v>1000000</v>
      </c>
      <c r="F74" s="160" t="s">
        <v>4</v>
      </c>
    </row>
    <row r="75" spans="1:6" ht="47.25">
      <c r="A75" s="175">
        <v>42</v>
      </c>
      <c r="B75" s="160" t="s">
        <v>30984</v>
      </c>
      <c r="C75" s="159" t="s">
        <v>31734</v>
      </c>
      <c r="D75" s="160" t="s">
        <v>31725</v>
      </c>
      <c r="E75" s="213">
        <v>1200000</v>
      </c>
      <c r="F75" s="160" t="s">
        <v>4</v>
      </c>
    </row>
    <row r="76" spans="1:6" ht="15.75">
      <c r="A76" s="175"/>
      <c r="B76" s="2198" t="s">
        <v>662</v>
      </c>
      <c r="C76" s="2198"/>
      <c r="D76" s="160"/>
      <c r="E76" s="177"/>
      <c r="F76" s="172"/>
    </row>
    <row r="77" spans="1:6" ht="31.5">
      <c r="A77" s="175">
        <v>43</v>
      </c>
      <c r="B77" s="160" t="s">
        <v>30985</v>
      </c>
      <c r="C77" s="159" t="s">
        <v>30986</v>
      </c>
      <c r="D77" s="160" t="s">
        <v>31726</v>
      </c>
      <c r="E77" s="213">
        <v>600000</v>
      </c>
      <c r="F77" s="160" t="s">
        <v>118</v>
      </c>
    </row>
    <row r="78" spans="1:6" ht="47.25">
      <c r="A78" s="175">
        <v>44</v>
      </c>
      <c r="B78" s="160" t="s">
        <v>30987</v>
      </c>
      <c r="C78" s="159" t="s">
        <v>30988</v>
      </c>
      <c r="D78" s="160" t="s">
        <v>31727</v>
      </c>
      <c r="E78" s="213">
        <v>600000</v>
      </c>
      <c r="F78" s="160" t="s">
        <v>118</v>
      </c>
    </row>
    <row r="79" spans="1:6" ht="47.25">
      <c r="A79" s="175">
        <v>45</v>
      </c>
      <c r="B79" s="160" t="s">
        <v>30989</v>
      </c>
      <c r="C79" s="159" t="s">
        <v>30990</v>
      </c>
      <c r="D79" s="160" t="s">
        <v>31727</v>
      </c>
      <c r="E79" s="213">
        <v>600000</v>
      </c>
      <c r="F79" s="160" t="s">
        <v>21791</v>
      </c>
    </row>
    <row r="80" spans="1:6" ht="78.75">
      <c r="A80" s="175">
        <v>46</v>
      </c>
      <c r="B80" s="160" t="s">
        <v>30991</v>
      </c>
      <c r="C80" s="159" t="s">
        <v>30992</v>
      </c>
      <c r="D80" s="160" t="s">
        <v>31728</v>
      </c>
      <c r="E80" s="213">
        <v>1187500</v>
      </c>
      <c r="F80" s="160" t="s">
        <v>4</v>
      </c>
    </row>
    <row r="81" spans="1:6" ht="31.5">
      <c r="A81" s="175">
        <v>47</v>
      </c>
      <c r="B81" s="160" t="s">
        <v>30993</v>
      </c>
      <c r="C81" s="159" t="s">
        <v>30994</v>
      </c>
      <c r="D81" s="160" t="s">
        <v>31710</v>
      </c>
      <c r="E81" s="213">
        <v>630000</v>
      </c>
      <c r="F81" s="160" t="s">
        <v>4</v>
      </c>
    </row>
    <row r="82" spans="1:6" ht="141.75">
      <c r="A82" s="175">
        <v>48</v>
      </c>
      <c r="B82" s="160" t="s">
        <v>30995</v>
      </c>
      <c r="C82" s="159" t="s">
        <v>30996</v>
      </c>
      <c r="D82" s="160" t="s">
        <v>31729</v>
      </c>
      <c r="E82" s="213">
        <v>700000</v>
      </c>
      <c r="F82" s="160" t="s">
        <v>4</v>
      </c>
    </row>
    <row r="83" spans="1:6" ht="31.5">
      <c r="A83" s="175">
        <v>49</v>
      </c>
      <c r="B83" s="160" t="s">
        <v>30997</v>
      </c>
      <c r="C83" s="159" t="s">
        <v>30998</v>
      </c>
      <c r="D83" s="160" t="s">
        <v>31730</v>
      </c>
      <c r="E83" s="213">
        <v>840000</v>
      </c>
      <c r="F83" s="160" t="s">
        <v>278</v>
      </c>
    </row>
    <row r="84" spans="1:6" ht="31.5">
      <c r="A84" s="175">
        <v>50</v>
      </c>
      <c r="B84" s="160" t="s">
        <v>30999</v>
      </c>
      <c r="C84" s="159" t="s">
        <v>31000</v>
      </c>
      <c r="D84" s="160" t="s">
        <v>31712</v>
      </c>
      <c r="E84" s="213">
        <v>630000</v>
      </c>
      <c r="F84" s="160" t="s">
        <v>4</v>
      </c>
    </row>
    <row r="85" spans="1:6" ht="47.25">
      <c r="A85" s="175">
        <v>51</v>
      </c>
      <c r="B85" s="160" t="s">
        <v>31001</v>
      </c>
      <c r="C85" s="159" t="s">
        <v>31002</v>
      </c>
      <c r="D85" s="160" t="s">
        <v>31727</v>
      </c>
      <c r="E85" s="213">
        <v>600000</v>
      </c>
      <c r="F85" s="160" t="s">
        <v>118</v>
      </c>
    </row>
    <row r="86" spans="1:6" ht="47.25">
      <c r="A86" s="175">
        <v>52</v>
      </c>
      <c r="B86" s="160" t="s">
        <v>31003</v>
      </c>
      <c r="C86" s="159" t="s">
        <v>31004</v>
      </c>
      <c r="D86" s="160" t="s">
        <v>31727</v>
      </c>
      <c r="E86" s="213">
        <v>500000</v>
      </c>
      <c r="F86" s="160" t="s">
        <v>118</v>
      </c>
    </row>
    <row r="87" spans="1:6" ht="15.75">
      <c r="A87" s="325"/>
      <c r="B87" s="280" t="s">
        <v>2090</v>
      </c>
      <c r="C87" s="326"/>
      <c r="D87" s="326"/>
      <c r="E87" s="329">
        <f>SUM(E31:E86)</f>
        <v>55990817.509999998</v>
      </c>
      <c r="F87" s="326"/>
    </row>
    <row r="88" spans="1:6" ht="109.5" customHeight="1">
      <c r="A88" s="2143" t="s">
        <v>42136</v>
      </c>
      <c r="B88" s="2143"/>
      <c r="C88" s="2143"/>
      <c r="D88" s="2143" t="s">
        <v>1392</v>
      </c>
      <c r="E88" s="2143"/>
      <c r="F88" s="2143"/>
    </row>
    <row r="92" spans="1:6">
      <c r="E92" s="216"/>
    </row>
    <row r="96" spans="1:6" ht="94.5">
      <c r="A96" s="175"/>
      <c r="B96" s="160" t="s">
        <v>30927</v>
      </c>
      <c r="C96" s="159" t="s">
        <v>30928</v>
      </c>
      <c r="D96" s="160" t="s">
        <v>40543</v>
      </c>
      <c r="E96" s="213">
        <v>250000</v>
      </c>
      <c r="F96" s="160" t="s">
        <v>4</v>
      </c>
    </row>
    <row r="100" spans="5:5">
      <c r="E100" s="216">
        <f>E96+E87+E20</f>
        <v>109040875.52</v>
      </c>
    </row>
  </sheetData>
  <mergeCells count="17">
    <mergeCell ref="B15:C15"/>
    <mergeCell ref="A1:F1"/>
    <mergeCell ref="A2:F2"/>
    <mergeCell ref="A3:F3"/>
    <mergeCell ref="B5:D5"/>
    <mergeCell ref="B11:D11"/>
    <mergeCell ref="A88:C88"/>
    <mergeCell ref="D88:F88"/>
    <mergeCell ref="B18:C18"/>
    <mergeCell ref="B30:C30"/>
    <mergeCell ref="B32:C32"/>
    <mergeCell ref="B34:C34"/>
    <mergeCell ref="B68:C68"/>
    <mergeCell ref="B76:C76"/>
    <mergeCell ref="A26:F26"/>
    <mergeCell ref="A27:F27"/>
    <mergeCell ref="A28:F28"/>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sheetPr>
    <tabColor theme="5" tint="-0.499984740745262"/>
  </sheetPr>
  <dimension ref="A1:F171"/>
  <sheetViews>
    <sheetView topLeftCell="A33" workbookViewId="0">
      <selection activeCell="K47" sqref="K47"/>
    </sheetView>
  </sheetViews>
  <sheetFormatPr defaultRowHeight="15"/>
  <cols>
    <col min="1" max="1" width="6.7109375" style="83" customWidth="1"/>
    <col min="2" max="2" width="16.140625" style="12" customWidth="1"/>
    <col min="3" max="3" width="42.140625" style="12" customWidth="1"/>
    <col min="4" max="4" width="24.42578125" style="12" customWidth="1"/>
    <col min="5" max="5" width="20.7109375" style="1181" customWidth="1"/>
    <col min="6" max="6" width="10.140625" style="12" customWidth="1"/>
    <col min="7" max="16384" width="9.140625" style="12"/>
  </cols>
  <sheetData>
    <row r="1" spans="1:6" ht="15.75" customHeight="1">
      <c r="A1" s="2164" t="s">
        <v>133</v>
      </c>
      <c r="B1" s="2164"/>
      <c r="C1" s="2164"/>
      <c r="D1" s="2164"/>
      <c r="E1" s="2164"/>
      <c r="F1" s="2164"/>
    </row>
    <row r="2" spans="1:6" ht="15.75" customHeight="1">
      <c r="A2" s="2164" t="s">
        <v>13037</v>
      </c>
      <c r="B2" s="2164"/>
      <c r="C2" s="2164"/>
      <c r="D2" s="2164"/>
      <c r="E2" s="2164"/>
      <c r="F2" s="2164"/>
    </row>
    <row r="3" spans="1:6" ht="15.75" customHeight="1">
      <c r="A3" s="2164" t="s">
        <v>6436</v>
      </c>
      <c r="B3" s="2164"/>
      <c r="C3" s="2164"/>
      <c r="D3" s="2164"/>
      <c r="E3" s="2164"/>
      <c r="F3" s="2164"/>
    </row>
    <row r="4" spans="1:6" ht="32.25" customHeight="1">
      <c r="A4" s="331" t="s">
        <v>134</v>
      </c>
      <c r="B4" s="472" t="s">
        <v>676</v>
      </c>
      <c r="C4" s="472" t="s">
        <v>463</v>
      </c>
      <c r="D4" s="472" t="s">
        <v>788</v>
      </c>
      <c r="E4" s="332" t="s">
        <v>4327</v>
      </c>
      <c r="F4" s="332" t="s">
        <v>677</v>
      </c>
    </row>
    <row r="5" spans="1:6" ht="15.75">
      <c r="A5" s="333"/>
      <c r="B5" s="2233" t="s">
        <v>139</v>
      </c>
      <c r="C5" s="2304"/>
      <c r="D5" s="2304"/>
      <c r="E5" s="333"/>
      <c r="F5" s="334"/>
    </row>
    <row r="6" spans="1:6" ht="15.75">
      <c r="A6" s="50"/>
      <c r="B6" s="47" t="s">
        <v>135</v>
      </c>
      <c r="C6" s="47" t="s">
        <v>0</v>
      </c>
      <c r="D6" s="47" t="s">
        <v>136</v>
      </c>
      <c r="E6" s="47" t="s">
        <v>13320</v>
      </c>
      <c r="F6" s="47" t="s">
        <v>1489</v>
      </c>
    </row>
    <row r="7" spans="1:6" ht="31.5">
      <c r="A7" s="50">
        <v>1</v>
      </c>
      <c r="B7" s="51" t="s">
        <v>1911</v>
      </c>
      <c r="C7" s="51" t="s">
        <v>13321</v>
      </c>
      <c r="D7" s="51" t="s">
        <v>13038</v>
      </c>
      <c r="E7" s="222">
        <v>2677162.56</v>
      </c>
      <c r="F7" s="51" t="s">
        <v>118</v>
      </c>
    </row>
    <row r="8" spans="1:6" ht="84.75" customHeight="1">
      <c r="A8" s="50">
        <v>2</v>
      </c>
      <c r="B8" s="51" t="s">
        <v>1423</v>
      </c>
      <c r="C8" s="51" t="s">
        <v>13322</v>
      </c>
      <c r="D8" s="51" t="s">
        <v>7506</v>
      </c>
      <c r="E8" s="222">
        <v>2185000</v>
      </c>
      <c r="F8" s="51" t="s">
        <v>118</v>
      </c>
    </row>
    <row r="9" spans="1:6" ht="31.5">
      <c r="A9" s="50">
        <v>3</v>
      </c>
      <c r="B9" s="51" t="s">
        <v>13039</v>
      </c>
      <c r="C9" s="51" t="s">
        <v>13323</v>
      </c>
      <c r="D9" s="51" t="s">
        <v>13040</v>
      </c>
      <c r="E9" s="222">
        <v>120000</v>
      </c>
      <c r="F9" s="51" t="s">
        <v>118</v>
      </c>
    </row>
    <row r="10" spans="1:6" ht="31.5">
      <c r="A10" s="50">
        <v>4</v>
      </c>
      <c r="B10" s="51" t="s">
        <v>7</v>
      </c>
      <c r="C10" s="51" t="s">
        <v>13324</v>
      </c>
      <c r="D10" s="160" t="s">
        <v>9</v>
      </c>
      <c r="E10" s="222">
        <v>28800</v>
      </c>
      <c r="F10" s="51" t="s">
        <v>118</v>
      </c>
    </row>
    <row r="11" spans="1:6" ht="31.5">
      <c r="A11" s="50">
        <v>5</v>
      </c>
      <c r="B11" s="51" t="s">
        <v>10</v>
      </c>
      <c r="C11" s="51" t="s">
        <v>13325</v>
      </c>
      <c r="D11" s="160" t="s">
        <v>175</v>
      </c>
      <c r="E11" s="222">
        <v>60000</v>
      </c>
      <c r="F11" s="51" t="s">
        <v>118</v>
      </c>
    </row>
    <row r="12" spans="1:6" ht="47.25">
      <c r="A12" s="50">
        <v>6</v>
      </c>
      <c r="B12" s="51" t="s">
        <v>1426</v>
      </c>
      <c r="C12" s="51" t="s">
        <v>13326</v>
      </c>
      <c r="D12" s="51" t="s">
        <v>14</v>
      </c>
      <c r="E12" s="222">
        <v>1471489.97</v>
      </c>
      <c r="F12" s="51" t="s">
        <v>118</v>
      </c>
    </row>
    <row r="13" spans="1:6" ht="15.75">
      <c r="A13" s="333"/>
      <c r="B13" s="2233" t="s">
        <v>13041</v>
      </c>
      <c r="C13" s="2233"/>
      <c r="D13" s="2233"/>
      <c r="E13" s="690"/>
      <c r="F13" s="334"/>
    </row>
    <row r="14" spans="1:6" ht="78.75">
      <c r="A14" s="50">
        <v>7</v>
      </c>
      <c r="B14" s="51" t="s">
        <v>1423</v>
      </c>
      <c r="C14" s="51" t="s">
        <v>13327</v>
      </c>
      <c r="D14" s="51" t="s">
        <v>686</v>
      </c>
      <c r="E14" s="222">
        <v>631226.27</v>
      </c>
      <c r="F14" s="51" t="s">
        <v>118</v>
      </c>
    </row>
    <row r="15" spans="1:6" ht="47.25">
      <c r="A15" s="50">
        <v>8</v>
      </c>
      <c r="B15" s="51" t="s">
        <v>1426</v>
      </c>
      <c r="C15" s="51" t="s">
        <v>13328</v>
      </c>
      <c r="D15" s="51" t="s">
        <v>1235</v>
      </c>
      <c r="E15" s="222">
        <v>1440000</v>
      </c>
      <c r="F15" s="51" t="s">
        <v>118</v>
      </c>
    </row>
    <row r="16" spans="1:6" ht="63">
      <c r="A16" s="50">
        <v>9</v>
      </c>
      <c r="B16" s="51" t="s">
        <v>13042</v>
      </c>
      <c r="C16" s="51" t="s">
        <v>13329</v>
      </c>
      <c r="D16" s="51" t="s">
        <v>13043</v>
      </c>
      <c r="E16" s="222">
        <v>1200000</v>
      </c>
      <c r="F16" s="51" t="s">
        <v>118</v>
      </c>
    </row>
    <row r="17" spans="1:6" ht="15.75">
      <c r="A17" s="333"/>
      <c r="B17" s="2233" t="s">
        <v>593</v>
      </c>
      <c r="C17" s="2233"/>
      <c r="D17" s="333"/>
      <c r="E17" s="690"/>
      <c r="F17" s="334"/>
    </row>
    <row r="18" spans="1:6" ht="47.25">
      <c r="A18" s="50">
        <v>10</v>
      </c>
      <c r="B18" s="51" t="s">
        <v>39</v>
      </c>
      <c r="C18" s="51" t="s">
        <v>13044</v>
      </c>
      <c r="D18" s="51" t="s">
        <v>264</v>
      </c>
      <c r="E18" s="222">
        <v>7000000</v>
      </c>
      <c r="F18" s="51" t="s">
        <v>118</v>
      </c>
    </row>
    <row r="19" spans="1:6" ht="47.25">
      <c r="A19" s="50">
        <v>11</v>
      </c>
      <c r="B19" s="51" t="s">
        <v>41</v>
      </c>
      <c r="C19" s="51" t="s">
        <v>13045</v>
      </c>
      <c r="D19" s="51" t="s">
        <v>264</v>
      </c>
      <c r="E19" s="222">
        <v>13000000</v>
      </c>
      <c r="F19" s="51" t="s">
        <v>118</v>
      </c>
    </row>
    <row r="20" spans="1:6" ht="78.75">
      <c r="A20" s="50">
        <v>12</v>
      </c>
      <c r="B20" s="51" t="s">
        <v>1752</v>
      </c>
      <c r="C20" s="51" t="s">
        <v>13046</v>
      </c>
      <c r="D20" s="51" t="s">
        <v>13047</v>
      </c>
      <c r="E20" s="222">
        <v>1000000</v>
      </c>
      <c r="F20" s="51" t="s">
        <v>118</v>
      </c>
    </row>
    <row r="21" spans="1:6" ht="15.75">
      <c r="A21" s="333"/>
      <c r="B21" s="2233" t="s">
        <v>143</v>
      </c>
      <c r="C21" s="2233"/>
      <c r="D21" s="333"/>
      <c r="E21" s="690"/>
      <c r="F21" s="334"/>
    </row>
    <row r="22" spans="1:6" ht="78.75">
      <c r="A22" s="50">
        <v>13</v>
      </c>
      <c r="B22" s="51" t="s">
        <v>475</v>
      </c>
      <c r="C22" s="51" t="s">
        <v>13048</v>
      </c>
      <c r="D22" s="51" t="s">
        <v>22</v>
      </c>
      <c r="E22" s="61">
        <v>5738993.4500000002</v>
      </c>
      <c r="F22" s="50" t="s">
        <v>118</v>
      </c>
    </row>
    <row r="23" spans="1:6" s="2" customFormat="1" ht="15.75" customHeight="1">
      <c r="A23" s="325"/>
      <c r="B23" s="280" t="s">
        <v>6930</v>
      </c>
      <c r="C23" s="326"/>
      <c r="D23" s="326"/>
      <c r="E23" s="329">
        <f>SUM(E7:E22)</f>
        <v>36552672.25</v>
      </c>
      <c r="F23" s="326"/>
    </row>
    <row r="24" spans="1:6" s="2" customFormat="1" ht="74.25" customHeight="1">
      <c r="A24" s="2183" t="s">
        <v>10725</v>
      </c>
      <c r="B24" s="2184"/>
      <c r="C24" s="2185"/>
      <c r="D24" s="2183" t="s">
        <v>172</v>
      </c>
      <c r="E24" s="2184"/>
      <c r="F24" s="2185"/>
    </row>
    <row r="25" spans="1:6" s="2" customFormat="1" ht="15.75">
      <c r="A25" s="371"/>
      <c r="B25" s="371"/>
      <c r="C25" s="371"/>
      <c r="D25" s="371"/>
      <c r="E25" s="824"/>
      <c r="F25" s="371"/>
    </row>
    <row r="26" spans="1:6" s="2" customFormat="1" ht="15.75">
      <c r="A26" s="371"/>
      <c r="B26" s="371"/>
      <c r="C26" s="371"/>
      <c r="D26" s="371"/>
      <c r="E26" s="824"/>
      <c r="F26" s="371"/>
    </row>
    <row r="27" spans="1:6" s="2" customFormat="1" ht="15.75">
      <c r="A27" s="371"/>
      <c r="B27" s="371"/>
      <c r="C27" s="371"/>
      <c r="D27" s="371"/>
      <c r="E27" s="824"/>
      <c r="F27" s="371"/>
    </row>
    <row r="28" spans="1:6" s="2" customFormat="1" ht="15.75">
      <c r="A28" s="371"/>
      <c r="B28" s="371"/>
      <c r="C28" s="371"/>
      <c r="D28" s="371"/>
      <c r="E28" s="824"/>
      <c r="F28" s="371"/>
    </row>
    <row r="29" spans="1:6" s="2" customFormat="1" ht="15.75">
      <c r="A29" s="371"/>
      <c r="B29" s="371"/>
      <c r="C29" s="371"/>
      <c r="D29" s="371"/>
      <c r="E29" s="824"/>
      <c r="F29" s="371"/>
    </row>
    <row r="30" spans="1:6" s="2" customFormat="1" ht="15.75">
      <c r="A30" s="371"/>
      <c r="B30" s="371"/>
      <c r="C30" s="371"/>
      <c r="D30" s="371"/>
      <c r="E30" s="824"/>
      <c r="F30" s="371"/>
    </row>
    <row r="31" spans="1:6" s="2" customFormat="1" ht="15.75">
      <c r="A31" s="371"/>
      <c r="B31" s="371"/>
      <c r="C31" s="371"/>
      <c r="D31" s="371"/>
      <c r="E31" s="824"/>
      <c r="F31" s="371"/>
    </row>
    <row r="32" spans="1:6" s="2" customFormat="1" ht="15.75">
      <c r="A32" s="371"/>
      <c r="B32" s="371"/>
      <c r="C32" s="371"/>
      <c r="D32" s="371"/>
      <c r="E32" s="824"/>
      <c r="F32" s="371"/>
    </row>
    <row r="33" spans="1:6" s="2" customFormat="1" ht="15.75">
      <c r="A33" s="371"/>
      <c r="B33" s="371"/>
      <c r="C33" s="371"/>
      <c r="D33" s="371"/>
      <c r="E33" s="824"/>
      <c r="F33" s="371"/>
    </row>
    <row r="34" spans="1:6" s="2" customFormat="1" ht="15.75">
      <c r="A34" s="371"/>
      <c r="B34" s="371"/>
      <c r="C34" s="371"/>
      <c r="D34" s="371"/>
      <c r="E34" s="824"/>
      <c r="F34" s="371"/>
    </row>
    <row r="35" spans="1:6" s="2" customFormat="1" ht="15.75">
      <c r="A35" s="371"/>
      <c r="B35" s="371"/>
      <c r="C35" s="371"/>
      <c r="D35" s="371"/>
      <c r="E35" s="824"/>
      <c r="F35" s="371"/>
    </row>
    <row r="36" spans="1:6" s="2" customFormat="1" ht="15.75">
      <c r="A36" s="371"/>
      <c r="B36" s="371"/>
      <c r="C36" s="371"/>
      <c r="D36" s="371"/>
      <c r="E36" s="824"/>
      <c r="F36" s="371"/>
    </row>
    <row r="37" spans="1:6" s="2" customFormat="1" ht="15.75">
      <c r="A37" s="371"/>
      <c r="B37" s="371"/>
      <c r="C37" s="371"/>
      <c r="D37" s="371"/>
      <c r="E37" s="824"/>
      <c r="F37" s="371"/>
    </row>
    <row r="38" spans="1:6" s="2" customFormat="1" ht="15.75">
      <c r="A38" s="371"/>
      <c r="B38" s="371"/>
      <c r="C38" s="371"/>
      <c r="D38" s="371"/>
      <c r="E38" s="824"/>
      <c r="F38" s="371"/>
    </row>
    <row r="39" spans="1:6" s="2" customFormat="1" ht="15.75">
      <c r="A39" s="371"/>
      <c r="B39" s="371"/>
      <c r="C39" s="371"/>
      <c r="D39" s="371"/>
      <c r="E39" s="824"/>
      <c r="F39" s="371"/>
    </row>
    <row r="42" spans="1:6" ht="15.75">
      <c r="A42" s="2164" t="s">
        <v>133</v>
      </c>
      <c r="B42" s="2164"/>
      <c r="C42" s="2164"/>
      <c r="D42" s="2164"/>
      <c r="E42" s="2164"/>
      <c r="F42" s="2164"/>
    </row>
    <row r="43" spans="1:6" ht="15.75">
      <c r="A43" s="2164" t="s">
        <v>13037</v>
      </c>
      <c r="B43" s="2164"/>
      <c r="C43" s="2164"/>
      <c r="D43" s="2164"/>
      <c r="E43" s="2164"/>
      <c r="F43" s="2164"/>
    </row>
    <row r="44" spans="1:6" ht="15.75">
      <c r="A44" s="2164" t="s">
        <v>6436</v>
      </c>
      <c r="B44" s="2164"/>
      <c r="C44" s="2164"/>
      <c r="D44" s="2164"/>
      <c r="E44" s="2164"/>
      <c r="F44" s="2164"/>
    </row>
    <row r="45" spans="1:6" ht="31.5">
      <c r="A45" s="331" t="s">
        <v>134</v>
      </c>
      <c r="B45" s="472" t="s">
        <v>676</v>
      </c>
      <c r="C45" s="472" t="s">
        <v>463</v>
      </c>
      <c r="D45" s="332" t="s">
        <v>788</v>
      </c>
      <c r="E45" s="280" t="s">
        <v>4327</v>
      </c>
      <c r="F45" s="332" t="s">
        <v>677</v>
      </c>
    </row>
    <row r="46" spans="1:6" ht="20.25" customHeight="1">
      <c r="A46" s="333"/>
      <c r="B46" s="2233" t="s">
        <v>555</v>
      </c>
      <c r="C46" s="2233"/>
      <c r="D46" s="335"/>
      <c r="E46" s="690"/>
      <c r="F46" s="334"/>
    </row>
    <row r="47" spans="1:6" ht="204.75">
      <c r="A47" s="50">
        <v>1</v>
      </c>
      <c r="B47" s="51" t="s">
        <v>13049</v>
      </c>
      <c r="C47" s="51" t="s">
        <v>13050</v>
      </c>
      <c r="D47" s="160" t="s">
        <v>13051</v>
      </c>
      <c r="E47" s="193">
        <v>2180817.5099999998</v>
      </c>
      <c r="F47" s="51" t="s">
        <v>118</v>
      </c>
    </row>
    <row r="48" spans="1:6" ht="15.75">
      <c r="A48" s="333"/>
      <c r="B48" s="2233" t="s">
        <v>13052</v>
      </c>
      <c r="C48" s="2233"/>
      <c r="D48" s="335"/>
      <c r="E48" s="690"/>
      <c r="F48" s="334"/>
    </row>
    <row r="49" spans="1:6" ht="94.5">
      <c r="A49" s="50">
        <v>2</v>
      </c>
      <c r="B49" s="51" t="s">
        <v>2209</v>
      </c>
      <c r="C49" s="51" t="s">
        <v>26504</v>
      </c>
      <c r="D49" s="160" t="s">
        <v>36534</v>
      </c>
      <c r="E49" s="222">
        <v>300000</v>
      </c>
      <c r="F49" s="51" t="s">
        <v>118</v>
      </c>
    </row>
    <row r="50" spans="1:6" ht="15.75">
      <c r="A50" s="690"/>
      <c r="B50" s="2168" t="s">
        <v>10449</v>
      </c>
      <c r="C50" s="2168"/>
      <c r="D50" s="2168"/>
      <c r="E50" s="690"/>
      <c r="F50" s="325"/>
    </row>
    <row r="51" spans="1:6" ht="78.75">
      <c r="A51" s="60">
        <v>3</v>
      </c>
      <c r="B51" s="60" t="s">
        <v>13061</v>
      </c>
      <c r="C51" s="107" t="s">
        <v>13062</v>
      </c>
      <c r="D51" s="115" t="s">
        <v>13063</v>
      </c>
      <c r="E51" s="61">
        <v>500000</v>
      </c>
      <c r="F51" s="107" t="s">
        <v>118</v>
      </c>
    </row>
    <row r="52" spans="1:6" ht="94.5">
      <c r="A52" s="60">
        <v>4</v>
      </c>
      <c r="B52" s="60" t="s">
        <v>13064</v>
      </c>
      <c r="C52" s="107" t="s">
        <v>13065</v>
      </c>
      <c r="D52" s="115" t="s">
        <v>36535</v>
      </c>
      <c r="E52" s="61">
        <v>600000</v>
      </c>
      <c r="F52" s="107" t="s">
        <v>4</v>
      </c>
    </row>
    <row r="53" spans="1:6" ht="126">
      <c r="A53" s="60">
        <v>5</v>
      </c>
      <c r="B53" s="60" t="s">
        <v>13067</v>
      </c>
      <c r="C53" s="107" t="s">
        <v>13068</v>
      </c>
      <c r="D53" s="115" t="s">
        <v>13069</v>
      </c>
      <c r="E53" s="61">
        <v>500000</v>
      </c>
      <c r="F53" s="107" t="s">
        <v>118</v>
      </c>
    </row>
    <row r="54" spans="1:6" ht="63">
      <c r="A54" s="60">
        <v>6</v>
      </c>
      <c r="B54" s="60" t="s">
        <v>13070</v>
      </c>
      <c r="C54" s="107" t="s">
        <v>13071</v>
      </c>
      <c r="D54" s="209" t="s">
        <v>13072</v>
      </c>
      <c r="E54" s="61">
        <v>400000</v>
      </c>
      <c r="F54" s="107" t="s">
        <v>118</v>
      </c>
    </row>
    <row r="55" spans="1:6" ht="78.75">
      <c r="A55" s="60">
        <v>7</v>
      </c>
      <c r="B55" s="60" t="s">
        <v>13073</v>
      </c>
      <c r="C55" s="107" t="s">
        <v>13074</v>
      </c>
      <c r="D55" s="115" t="s">
        <v>26491</v>
      </c>
      <c r="E55" s="61">
        <v>500000</v>
      </c>
      <c r="F55" s="107" t="s">
        <v>118</v>
      </c>
    </row>
    <row r="56" spans="1:6" ht="126">
      <c r="A56" s="60">
        <v>8</v>
      </c>
      <c r="B56" s="60" t="s">
        <v>13075</v>
      </c>
      <c r="C56" s="107" t="s">
        <v>13076</v>
      </c>
      <c r="D56" s="115" t="s">
        <v>13077</v>
      </c>
      <c r="E56" s="61">
        <v>400000</v>
      </c>
      <c r="F56" s="107" t="s">
        <v>118</v>
      </c>
    </row>
    <row r="57" spans="1:6" ht="94.5">
      <c r="A57" s="60">
        <v>9</v>
      </c>
      <c r="B57" s="60" t="s">
        <v>13078</v>
      </c>
      <c r="C57" s="107" t="s">
        <v>13079</v>
      </c>
      <c r="D57" s="115" t="s">
        <v>13066</v>
      </c>
      <c r="E57" s="61">
        <v>600000</v>
      </c>
      <c r="F57" s="107" t="s">
        <v>4</v>
      </c>
    </row>
    <row r="58" spans="1:6" ht="78.75">
      <c r="A58" s="60">
        <v>10</v>
      </c>
      <c r="B58" s="60" t="s">
        <v>13080</v>
      </c>
      <c r="C58" s="107" t="s">
        <v>13081</v>
      </c>
      <c r="D58" s="115" t="s">
        <v>13082</v>
      </c>
      <c r="E58" s="61">
        <v>500000</v>
      </c>
      <c r="F58" s="107" t="s">
        <v>4</v>
      </c>
    </row>
    <row r="59" spans="1:6" ht="94.5">
      <c r="A59" s="60">
        <v>11</v>
      </c>
      <c r="B59" s="60" t="s">
        <v>13083</v>
      </c>
      <c r="C59" s="107" t="s">
        <v>13084</v>
      </c>
      <c r="D59" s="115" t="s">
        <v>13085</v>
      </c>
      <c r="E59" s="61">
        <v>400000</v>
      </c>
      <c r="F59" s="107" t="s">
        <v>4</v>
      </c>
    </row>
    <row r="60" spans="1:6" ht="47.25">
      <c r="A60" s="60">
        <v>12</v>
      </c>
      <c r="B60" s="60" t="s">
        <v>13086</v>
      </c>
      <c r="C60" s="107" t="s">
        <v>13087</v>
      </c>
      <c r="D60" s="115" t="s">
        <v>13088</v>
      </c>
      <c r="E60" s="61">
        <v>2000000</v>
      </c>
      <c r="F60" s="107" t="s">
        <v>4</v>
      </c>
    </row>
    <row r="61" spans="1:6" ht="78.75">
      <c r="A61" s="60">
        <v>13</v>
      </c>
      <c r="B61" s="60" t="s">
        <v>13089</v>
      </c>
      <c r="C61" s="107" t="s">
        <v>13090</v>
      </c>
      <c r="D61" s="115" t="s">
        <v>13091</v>
      </c>
      <c r="E61" s="61">
        <v>500000</v>
      </c>
      <c r="F61" s="107" t="s">
        <v>4</v>
      </c>
    </row>
    <row r="62" spans="1:6" ht="110.25">
      <c r="A62" s="60">
        <v>14</v>
      </c>
      <c r="B62" s="60" t="s">
        <v>13092</v>
      </c>
      <c r="C62" s="107" t="s">
        <v>13093</v>
      </c>
      <c r="D62" s="115" t="s">
        <v>13094</v>
      </c>
      <c r="E62" s="61">
        <v>600000</v>
      </c>
      <c r="F62" s="107" t="s">
        <v>4</v>
      </c>
    </row>
    <row r="63" spans="1:6" ht="126">
      <c r="A63" s="60">
        <v>15</v>
      </c>
      <c r="B63" s="60" t="s">
        <v>13097</v>
      </c>
      <c r="C63" s="107" t="s">
        <v>13098</v>
      </c>
      <c r="D63" s="115" t="s">
        <v>13099</v>
      </c>
      <c r="E63" s="61">
        <v>400000</v>
      </c>
      <c r="F63" s="107" t="s">
        <v>118</v>
      </c>
    </row>
    <row r="64" spans="1:6" ht="94.5">
      <c r="A64" s="60">
        <v>16</v>
      </c>
      <c r="B64" s="60" t="s">
        <v>13100</v>
      </c>
      <c r="C64" s="107" t="s">
        <v>13101</v>
      </c>
      <c r="D64" s="115" t="s">
        <v>13102</v>
      </c>
      <c r="E64" s="61">
        <v>500000</v>
      </c>
      <c r="F64" s="107" t="s">
        <v>4</v>
      </c>
    </row>
    <row r="65" spans="1:6" ht="94.5">
      <c r="A65" s="60">
        <v>17</v>
      </c>
      <c r="B65" s="60" t="s">
        <v>13103</v>
      </c>
      <c r="C65" s="107" t="s">
        <v>13104</v>
      </c>
      <c r="D65" s="115" t="s">
        <v>13105</v>
      </c>
      <c r="E65" s="61">
        <v>500000</v>
      </c>
      <c r="F65" s="107" t="s">
        <v>118</v>
      </c>
    </row>
    <row r="66" spans="1:6" ht="94.5">
      <c r="A66" s="60">
        <v>18</v>
      </c>
      <c r="B66" s="60" t="s">
        <v>13106</v>
      </c>
      <c r="C66" s="107" t="s">
        <v>13107</v>
      </c>
      <c r="D66" s="209" t="s">
        <v>13108</v>
      </c>
      <c r="E66" s="61">
        <v>600000</v>
      </c>
      <c r="F66" s="107" t="s">
        <v>4</v>
      </c>
    </row>
    <row r="67" spans="1:6" ht="78.75">
      <c r="A67" s="60">
        <v>19</v>
      </c>
      <c r="B67" s="60" t="s">
        <v>13109</v>
      </c>
      <c r="C67" s="107" t="s">
        <v>13110</v>
      </c>
      <c r="D67" s="115" t="s">
        <v>13111</v>
      </c>
      <c r="E67" s="61">
        <v>500000</v>
      </c>
      <c r="F67" s="107" t="s">
        <v>118</v>
      </c>
    </row>
    <row r="68" spans="1:6" ht="78.75">
      <c r="A68" s="60">
        <v>20</v>
      </c>
      <c r="B68" s="60" t="s">
        <v>13112</v>
      </c>
      <c r="C68" s="107" t="s">
        <v>13113</v>
      </c>
      <c r="D68" s="115" t="s">
        <v>13114</v>
      </c>
      <c r="E68" s="61">
        <v>500000</v>
      </c>
      <c r="F68" s="107" t="s">
        <v>4</v>
      </c>
    </row>
    <row r="69" spans="1:6" ht="78.75">
      <c r="A69" s="60">
        <v>21</v>
      </c>
      <c r="B69" s="60" t="s">
        <v>13115</v>
      </c>
      <c r="C69" s="107" t="s">
        <v>13116</v>
      </c>
      <c r="D69" s="115" t="s">
        <v>13117</v>
      </c>
      <c r="E69" s="61">
        <v>300000</v>
      </c>
      <c r="F69" s="107" t="s">
        <v>118</v>
      </c>
    </row>
    <row r="70" spans="1:6" ht="94.5">
      <c r="A70" s="60">
        <v>22</v>
      </c>
      <c r="B70" s="60" t="s">
        <v>13118</v>
      </c>
      <c r="C70" s="107" t="s">
        <v>13119</v>
      </c>
      <c r="D70" s="115" t="s">
        <v>13120</v>
      </c>
      <c r="E70" s="61">
        <v>600000</v>
      </c>
      <c r="F70" s="107" t="s">
        <v>4</v>
      </c>
    </row>
    <row r="71" spans="1:6" ht="94.5">
      <c r="A71" s="60">
        <v>23</v>
      </c>
      <c r="B71" s="60" t="s">
        <v>13121</v>
      </c>
      <c r="C71" s="107" t="s">
        <v>13122</v>
      </c>
      <c r="D71" s="115" t="s">
        <v>26492</v>
      </c>
      <c r="E71" s="61">
        <v>500000</v>
      </c>
      <c r="F71" s="107" t="s">
        <v>118</v>
      </c>
    </row>
    <row r="72" spans="1:6" ht="94.5">
      <c r="A72" s="60">
        <v>24</v>
      </c>
      <c r="B72" s="60" t="s">
        <v>13123</v>
      </c>
      <c r="C72" s="107" t="s">
        <v>13124</v>
      </c>
      <c r="D72" s="209" t="s">
        <v>13102</v>
      </c>
      <c r="E72" s="61">
        <v>600000</v>
      </c>
      <c r="F72" s="107" t="s">
        <v>4</v>
      </c>
    </row>
    <row r="73" spans="1:6" ht="63">
      <c r="A73" s="60">
        <v>25</v>
      </c>
      <c r="B73" s="60" t="s">
        <v>13125</v>
      </c>
      <c r="C73" s="107" t="s">
        <v>13126</v>
      </c>
      <c r="D73" s="115" t="s">
        <v>13127</v>
      </c>
      <c r="E73" s="61">
        <v>400000</v>
      </c>
      <c r="F73" s="107" t="s">
        <v>4</v>
      </c>
    </row>
    <row r="74" spans="1:6" ht="94.5">
      <c r="A74" s="60">
        <v>26</v>
      </c>
      <c r="B74" s="60" t="s">
        <v>13128</v>
      </c>
      <c r="C74" s="107" t="s">
        <v>13129</v>
      </c>
      <c r="D74" s="115" t="s">
        <v>36537</v>
      </c>
      <c r="E74" s="61">
        <v>600000</v>
      </c>
      <c r="F74" s="107" t="s">
        <v>118</v>
      </c>
    </row>
    <row r="75" spans="1:6" ht="31.5">
      <c r="A75" s="60">
        <v>27</v>
      </c>
      <c r="B75" s="60" t="s">
        <v>13130</v>
      </c>
      <c r="C75" s="107" t="s">
        <v>13131</v>
      </c>
      <c r="D75" s="209" t="s">
        <v>26493</v>
      </c>
      <c r="E75" s="61">
        <v>1100000</v>
      </c>
      <c r="F75" s="107" t="s">
        <v>118</v>
      </c>
    </row>
    <row r="76" spans="1:6" ht="94.5">
      <c r="A76" s="60">
        <v>28</v>
      </c>
      <c r="B76" s="60" t="s">
        <v>13132</v>
      </c>
      <c r="C76" s="107" t="s">
        <v>13133</v>
      </c>
      <c r="D76" s="115" t="s">
        <v>26494</v>
      </c>
      <c r="E76" s="61">
        <v>500000</v>
      </c>
      <c r="F76" s="107" t="s">
        <v>118</v>
      </c>
    </row>
    <row r="77" spans="1:6" ht="78.75">
      <c r="A77" s="60">
        <v>29</v>
      </c>
      <c r="B77" s="60" t="s">
        <v>13134</v>
      </c>
      <c r="C77" s="107" t="s">
        <v>13135</v>
      </c>
      <c r="D77" s="115" t="s">
        <v>36538</v>
      </c>
      <c r="E77" s="61">
        <v>600000</v>
      </c>
      <c r="F77" s="107" t="s">
        <v>118</v>
      </c>
    </row>
    <row r="78" spans="1:6" ht="94.5">
      <c r="A78" s="60">
        <v>30</v>
      </c>
      <c r="B78" s="60" t="s">
        <v>13136</v>
      </c>
      <c r="C78" s="107" t="s">
        <v>13137</v>
      </c>
      <c r="D78" s="1602" t="s">
        <v>26494</v>
      </c>
      <c r="E78" s="61">
        <v>400000</v>
      </c>
      <c r="F78" s="107" t="s">
        <v>118</v>
      </c>
    </row>
    <row r="79" spans="1:6" ht="94.5">
      <c r="A79" s="60">
        <v>31</v>
      </c>
      <c r="B79" s="60" t="s">
        <v>13138</v>
      </c>
      <c r="C79" s="107" t="s">
        <v>13139</v>
      </c>
      <c r="D79" s="115" t="s">
        <v>36539</v>
      </c>
      <c r="E79" s="61">
        <v>500000</v>
      </c>
      <c r="F79" s="107" t="s">
        <v>118</v>
      </c>
    </row>
    <row r="80" spans="1:6" ht="94.5">
      <c r="A80" s="60">
        <v>32</v>
      </c>
      <c r="B80" s="60" t="s">
        <v>13140</v>
      </c>
      <c r="C80" s="107" t="s">
        <v>13141</v>
      </c>
      <c r="D80" s="115" t="s">
        <v>36540</v>
      </c>
      <c r="E80" s="61">
        <v>300000</v>
      </c>
      <c r="F80" s="107" t="s">
        <v>118</v>
      </c>
    </row>
    <row r="81" spans="1:6" ht="94.5">
      <c r="A81" s="60">
        <v>33</v>
      </c>
      <c r="B81" s="60" t="s">
        <v>13142</v>
      </c>
      <c r="C81" s="107" t="s">
        <v>13143</v>
      </c>
      <c r="D81" s="115" t="s">
        <v>13066</v>
      </c>
      <c r="E81" s="61">
        <v>600000</v>
      </c>
      <c r="F81" s="107" t="s">
        <v>4</v>
      </c>
    </row>
    <row r="82" spans="1:6" ht="63">
      <c r="A82" s="60">
        <v>34</v>
      </c>
      <c r="B82" s="60" t="s">
        <v>13144</v>
      </c>
      <c r="C82" s="107" t="s">
        <v>13145</v>
      </c>
      <c r="D82" s="115" t="s">
        <v>13146</v>
      </c>
      <c r="E82" s="61">
        <v>500000</v>
      </c>
      <c r="F82" s="107" t="s">
        <v>118</v>
      </c>
    </row>
    <row r="83" spans="1:6" ht="31.5">
      <c r="A83" s="60">
        <v>35</v>
      </c>
      <c r="B83" s="60" t="s">
        <v>13147</v>
      </c>
      <c r="C83" s="107" t="s">
        <v>13148</v>
      </c>
      <c r="D83" s="209" t="s">
        <v>26495</v>
      </c>
      <c r="E83" s="61">
        <v>500000</v>
      </c>
      <c r="F83" s="107" t="s">
        <v>118</v>
      </c>
    </row>
    <row r="84" spans="1:6" ht="94.5">
      <c r="A84" s="60">
        <v>36</v>
      </c>
      <c r="B84" s="60" t="s">
        <v>13149</v>
      </c>
      <c r="C84" s="107" t="s">
        <v>13150</v>
      </c>
      <c r="D84" s="115" t="s">
        <v>13151</v>
      </c>
      <c r="E84" s="61">
        <v>500000</v>
      </c>
      <c r="F84" s="107" t="s">
        <v>118</v>
      </c>
    </row>
    <row r="85" spans="1:6" ht="63">
      <c r="A85" s="60">
        <v>37</v>
      </c>
      <c r="B85" s="60" t="s">
        <v>13152</v>
      </c>
      <c r="C85" s="107" t="s">
        <v>13153</v>
      </c>
      <c r="D85" s="115" t="s">
        <v>13154</v>
      </c>
      <c r="E85" s="61">
        <v>500000</v>
      </c>
      <c r="F85" s="107" t="s">
        <v>118</v>
      </c>
    </row>
    <row r="86" spans="1:6" ht="31.5">
      <c r="A86" s="60">
        <v>38</v>
      </c>
      <c r="B86" s="60" t="s">
        <v>13157</v>
      </c>
      <c r="C86" s="107" t="s">
        <v>13158</v>
      </c>
      <c r="D86" s="115" t="s">
        <v>26496</v>
      </c>
      <c r="E86" s="61">
        <v>600000</v>
      </c>
      <c r="F86" s="107" t="s">
        <v>118</v>
      </c>
    </row>
    <row r="87" spans="1:6" ht="78.75">
      <c r="A87" s="60">
        <v>39</v>
      </c>
      <c r="B87" s="60" t="s">
        <v>13159</v>
      </c>
      <c r="C87" s="107" t="s">
        <v>13160</v>
      </c>
      <c r="D87" s="115" t="s">
        <v>13161</v>
      </c>
      <c r="E87" s="61">
        <v>500000</v>
      </c>
      <c r="F87" s="107" t="s">
        <v>4</v>
      </c>
    </row>
    <row r="88" spans="1:6" ht="15.75">
      <c r="A88" s="690"/>
      <c r="B88" s="2168" t="s">
        <v>8567</v>
      </c>
      <c r="C88" s="2168"/>
      <c r="D88" s="2168"/>
      <c r="E88" s="690"/>
      <c r="F88" s="325"/>
    </row>
    <row r="89" spans="1:6" ht="63">
      <c r="A89" s="60">
        <v>40</v>
      </c>
      <c r="B89" s="60" t="s">
        <v>13162</v>
      </c>
      <c r="C89" s="107" t="s">
        <v>13163</v>
      </c>
      <c r="D89" s="115" t="s">
        <v>13164</v>
      </c>
      <c r="E89" s="61">
        <v>700000</v>
      </c>
      <c r="F89" s="107" t="s">
        <v>4</v>
      </c>
    </row>
    <row r="90" spans="1:6" ht="78.75">
      <c r="A90" s="60">
        <v>41</v>
      </c>
      <c r="B90" s="60" t="s">
        <v>13165</v>
      </c>
      <c r="C90" s="107" t="s">
        <v>13166</v>
      </c>
      <c r="D90" s="115" t="s">
        <v>26498</v>
      </c>
      <c r="E90" s="61">
        <v>600000</v>
      </c>
      <c r="F90" s="107" t="s">
        <v>118</v>
      </c>
    </row>
    <row r="91" spans="1:6" ht="63">
      <c r="A91" s="60">
        <v>42</v>
      </c>
      <c r="B91" s="60" t="s">
        <v>13167</v>
      </c>
      <c r="C91" s="107" t="s">
        <v>13168</v>
      </c>
      <c r="D91" s="115" t="s">
        <v>26499</v>
      </c>
      <c r="E91" s="61">
        <v>500000</v>
      </c>
      <c r="F91" s="107" t="s">
        <v>118</v>
      </c>
    </row>
    <row r="92" spans="1:6" ht="78.75">
      <c r="A92" s="60">
        <v>43</v>
      </c>
      <c r="B92" s="60" t="s">
        <v>13169</v>
      </c>
      <c r="C92" s="107" t="s">
        <v>13170</v>
      </c>
      <c r="D92" s="115" t="s">
        <v>36542</v>
      </c>
      <c r="E92" s="61">
        <v>500000</v>
      </c>
      <c r="F92" s="107" t="s">
        <v>4</v>
      </c>
    </row>
    <row r="93" spans="1:6" ht="47.25">
      <c r="A93" s="60">
        <v>44</v>
      </c>
      <c r="B93" s="60" t="s">
        <v>13171</v>
      </c>
      <c r="C93" s="107" t="s">
        <v>13172</v>
      </c>
      <c r="D93" s="209" t="s">
        <v>36543</v>
      </c>
      <c r="E93" s="61">
        <v>600000</v>
      </c>
      <c r="F93" s="107" t="s">
        <v>4</v>
      </c>
    </row>
    <row r="94" spans="1:6" ht="63">
      <c r="A94" s="60">
        <v>45</v>
      </c>
      <c r="B94" s="60" t="s">
        <v>13173</v>
      </c>
      <c r="C94" s="107" t="s">
        <v>13174</v>
      </c>
      <c r="D94" s="115" t="s">
        <v>36544</v>
      </c>
      <c r="E94" s="61">
        <v>500000</v>
      </c>
      <c r="F94" s="107" t="s">
        <v>118</v>
      </c>
    </row>
    <row r="95" spans="1:6" ht="78.75">
      <c r="A95" s="60">
        <v>46</v>
      </c>
      <c r="B95" s="60" t="s">
        <v>13175</v>
      </c>
      <c r="C95" s="107" t="s">
        <v>13176</v>
      </c>
      <c r="D95" s="115" t="s">
        <v>36545</v>
      </c>
      <c r="E95" s="61">
        <v>600000</v>
      </c>
      <c r="F95" s="107" t="s">
        <v>4</v>
      </c>
    </row>
    <row r="96" spans="1:6" ht="141.75">
      <c r="A96" s="60">
        <v>47</v>
      </c>
      <c r="B96" s="60" t="s">
        <v>13177</v>
      </c>
      <c r="C96" s="107" t="s">
        <v>13178</v>
      </c>
      <c r="D96" s="115" t="s">
        <v>26497</v>
      </c>
      <c r="E96" s="61">
        <v>600000</v>
      </c>
      <c r="F96" s="107" t="s">
        <v>118</v>
      </c>
    </row>
    <row r="97" spans="1:6" ht="94.5">
      <c r="A97" s="60">
        <v>48</v>
      </c>
      <c r="B97" s="60" t="s">
        <v>13179</v>
      </c>
      <c r="C97" s="107" t="s">
        <v>13180</v>
      </c>
      <c r="D97" s="115" t="s">
        <v>36546</v>
      </c>
      <c r="E97" s="61">
        <v>600000</v>
      </c>
      <c r="F97" s="107" t="s">
        <v>4</v>
      </c>
    </row>
    <row r="98" spans="1:6" ht="78.75">
      <c r="A98" s="60">
        <v>49</v>
      </c>
      <c r="B98" s="60" t="s">
        <v>13181</v>
      </c>
      <c r="C98" s="107" t="s">
        <v>13182</v>
      </c>
      <c r="D98" s="115" t="s">
        <v>13183</v>
      </c>
      <c r="E98" s="61">
        <v>700000</v>
      </c>
      <c r="F98" s="107" t="s">
        <v>118</v>
      </c>
    </row>
    <row r="99" spans="1:6" ht="94.5">
      <c r="A99" s="60">
        <v>50</v>
      </c>
      <c r="B99" s="60" t="s">
        <v>13184</v>
      </c>
      <c r="C99" s="107" t="s">
        <v>13185</v>
      </c>
      <c r="D99" s="115" t="s">
        <v>36547</v>
      </c>
      <c r="E99" s="61">
        <v>600000</v>
      </c>
      <c r="F99" s="107" t="s">
        <v>4</v>
      </c>
    </row>
    <row r="100" spans="1:6" ht="63">
      <c r="A100" s="60">
        <v>51</v>
      </c>
      <c r="B100" s="60" t="s">
        <v>13186</v>
      </c>
      <c r="C100" s="107" t="s">
        <v>13187</v>
      </c>
      <c r="D100" s="115" t="s">
        <v>13188</v>
      </c>
      <c r="E100" s="61">
        <v>700000</v>
      </c>
      <c r="F100" s="107" t="s">
        <v>118</v>
      </c>
    </row>
    <row r="101" spans="1:6" ht="47.25">
      <c r="A101" s="60">
        <v>52</v>
      </c>
      <c r="B101" s="60" t="s">
        <v>13189</v>
      </c>
      <c r="C101" s="107" t="s">
        <v>13190</v>
      </c>
      <c r="D101" s="115" t="s">
        <v>13191</v>
      </c>
      <c r="E101" s="61">
        <v>500000</v>
      </c>
      <c r="F101" s="107" t="s">
        <v>4</v>
      </c>
    </row>
    <row r="102" spans="1:6" ht="78.75">
      <c r="A102" s="60">
        <v>53</v>
      </c>
      <c r="B102" s="60" t="s">
        <v>13192</v>
      </c>
      <c r="C102" s="107" t="s">
        <v>13193</v>
      </c>
      <c r="D102" s="115" t="s">
        <v>13194</v>
      </c>
      <c r="E102" s="61">
        <v>500000</v>
      </c>
      <c r="F102" s="107" t="s">
        <v>118</v>
      </c>
    </row>
    <row r="103" spans="1:6" ht="94.5">
      <c r="A103" s="60">
        <v>54</v>
      </c>
      <c r="B103" s="60" t="s">
        <v>13195</v>
      </c>
      <c r="C103" s="107" t="s">
        <v>13196</v>
      </c>
      <c r="D103" s="115" t="s">
        <v>36548</v>
      </c>
      <c r="E103" s="61">
        <v>600000</v>
      </c>
      <c r="F103" s="107" t="s">
        <v>118</v>
      </c>
    </row>
    <row r="104" spans="1:6" ht="63">
      <c r="A104" s="60">
        <v>55</v>
      </c>
      <c r="B104" s="60" t="s">
        <v>13197</v>
      </c>
      <c r="C104" s="107" t="s">
        <v>13198</v>
      </c>
      <c r="D104" s="115" t="s">
        <v>13199</v>
      </c>
      <c r="E104" s="61">
        <v>600000</v>
      </c>
      <c r="F104" s="107" t="s">
        <v>118</v>
      </c>
    </row>
    <row r="105" spans="1:6" ht="63">
      <c r="A105" s="60">
        <v>56</v>
      </c>
      <c r="B105" s="60" t="s">
        <v>13200</v>
      </c>
      <c r="C105" s="107" t="s">
        <v>13201</v>
      </c>
      <c r="D105" s="115" t="s">
        <v>13202</v>
      </c>
      <c r="E105" s="61">
        <v>600000</v>
      </c>
      <c r="F105" s="107" t="s">
        <v>4</v>
      </c>
    </row>
    <row r="106" spans="1:6" ht="78.75">
      <c r="A106" s="60">
        <v>57</v>
      </c>
      <c r="B106" s="60" t="s">
        <v>13203</v>
      </c>
      <c r="C106" s="107" t="s">
        <v>13204</v>
      </c>
      <c r="D106" s="115" t="s">
        <v>26500</v>
      </c>
      <c r="E106" s="61">
        <v>600000</v>
      </c>
      <c r="F106" s="107" t="s">
        <v>4</v>
      </c>
    </row>
    <row r="107" spans="1:6" ht="63">
      <c r="A107" s="60">
        <v>58</v>
      </c>
      <c r="B107" s="60" t="s">
        <v>13205</v>
      </c>
      <c r="C107" s="107" t="s">
        <v>13206</v>
      </c>
      <c r="D107" s="115" t="s">
        <v>13207</v>
      </c>
      <c r="E107" s="61">
        <v>600000</v>
      </c>
      <c r="F107" s="107" t="s">
        <v>4</v>
      </c>
    </row>
    <row r="108" spans="1:6" ht="94.5">
      <c r="A108" s="60">
        <v>59</v>
      </c>
      <c r="B108" s="60" t="s">
        <v>13208</v>
      </c>
      <c r="C108" s="107" t="s">
        <v>13209</v>
      </c>
      <c r="D108" s="115" t="s">
        <v>13210</v>
      </c>
      <c r="E108" s="61">
        <v>500000</v>
      </c>
      <c r="F108" s="107" t="s">
        <v>118</v>
      </c>
    </row>
    <row r="109" spans="1:6" ht="78.75">
      <c r="A109" s="60">
        <v>60</v>
      </c>
      <c r="B109" s="60" t="s">
        <v>13211</v>
      </c>
      <c r="C109" s="107" t="s">
        <v>13212</v>
      </c>
      <c r="D109" s="115" t="s">
        <v>13213</v>
      </c>
      <c r="E109" s="61">
        <v>500000</v>
      </c>
      <c r="F109" s="107" t="s">
        <v>118</v>
      </c>
    </row>
    <row r="110" spans="1:6" ht="63">
      <c r="A110" s="60">
        <v>61</v>
      </c>
      <c r="B110" s="60" t="s">
        <v>13214</v>
      </c>
      <c r="C110" s="107" t="s">
        <v>13215</v>
      </c>
      <c r="D110" s="115" t="s">
        <v>13216</v>
      </c>
      <c r="E110" s="61">
        <v>700000</v>
      </c>
      <c r="F110" s="107" t="s">
        <v>118</v>
      </c>
    </row>
    <row r="111" spans="1:6" ht="78.75">
      <c r="A111" s="60">
        <v>62</v>
      </c>
      <c r="B111" s="60" t="s">
        <v>13217</v>
      </c>
      <c r="C111" s="107" t="s">
        <v>13218</v>
      </c>
      <c r="D111" s="115" t="s">
        <v>13219</v>
      </c>
      <c r="E111" s="61">
        <v>500000</v>
      </c>
      <c r="F111" s="107" t="s">
        <v>118</v>
      </c>
    </row>
    <row r="112" spans="1:6" ht="94.5">
      <c r="A112" s="60">
        <v>63</v>
      </c>
      <c r="B112" s="60" t="s">
        <v>13220</v>
      </c>
      <c r="C112" s="107" t="s">
        <v>13221</v>
      </c>
      <c r="D112" s="115" t="s">
        <v>36547</v>
      </c>
      <c r="E112" s="61">
        <v>600000</v>
      </c>
      <c r="F112" s="107" t="s">
        <v>4</v>
      </c>
    </row>
    <row r="113" spans="1:6" ht="47.25">
      <c r="A113" s="60">
        <v>64</v>
      </c>
      <c r="B113" s="60" t="s">
        <v>13222</v>
      </c>
      <c r="C113" s="107" t="s">
        <v>13223</v>
      </c>
      <c r="D113" s="209" t="s">
        <v>36549</v>
      </c>
      <c r="E113" s="61">
        <v>700000</v>
      </c>
      <c r="F113" s="107" t="s">
        <v>118</v>
      </c>
    </row>
    <row r="114" spans="1:6" ht="47.25">
      <c r="A114" s="60">
        <v>65</v>
      </c>
      <c r="B114" s="60" t="s">
        <v>13224</v>
      </c>
      <c r="C114" s="107" t="s">
        <v>13225</v>
      </c>
      <c r="D114" s="209" t="s">
        <v>36550</v>
      </c>
      <c r="E114" s="61">
        <v>500000</v>
      </c>
      <c r="F114" s="107" t="s">
        <v>118</v>
      </c>
    </row>
    <row r="115" spans="1:6" ht="126">
      <c r="A115" s="60">
        <v>66</v>
      </c>
      <c r="B115" s="60" t="s">
        <v>13226</v>
      </c>
      <c r="C115" s="107" t="s">
        <v>13227</v>
      </c>
      <c r="D115" s="115" t="s">
        <v>36551</v>
      </c>
      <c r="E115" s="61">
        <v>700000</v>
      </c>
      <c r="F115" s="107" t="s">
        <v>118</v>
      </c>
    </row>
    <row r="116" spans="1:6" ht="31.5">
      <c r="A116" s="60">
        <v>67</v>
      </c>
      <c r="B116" s="60" t="s">
        <v>13228</v>
      </c>
      <c r="C116" s="107" t="s">
        <v>13229</v>
      </c>
      <c r="D116" s="115" t="s">
        <v>13230</v>
      </c>
      <c r="E116" s="61">
        <v>600000</v>
      </c>
      <c r="F116" s="107" t="s">
        <v>4</v>
      </c>
    </row>
    <row r="117" spans="1:6" ht="78.75">
      <c r="A117" s="60">
        <v>68</v>
      </c>
      <c r="B117" s="60" t="s">
        <v>13231</v>
      </c>
      <c r="C117" s="107" t="s">
        <v>13232</v>
      </c>
      <c r="D117" s="115" t="s">
        <v>36552</v>
      </c>
      <c r="E117" s="61">
        <v>600000</v>
      </c>
      <c r="F117" s="107" t="s">
        <v>118</v>
      </c>
    </row>
    <row r="118" spans="1:6" ht="78.75">
      <c r="A118" s="60">
        <v>69</v>
      </c>
      <c r="B118" s="60" t="s">
        <v>13233</v>
      </c>
      <c r="C118" s="107" t="s">
        <v>13234</v>
      </c>
      <c r="D118" s="115" t="s">
        <v>36553</v>
      </c>
      <c r="E118" s="61">
        <v>500000</v>
      </c>
      <c r="F118" s="107" t="s">
        <v>118</v>
      </c>
    </row>
    <row r="119" spans="1:6" ht="110.25">
      <c r="A119" s="60">
        <v>70</v>
      </c>
      <c r="B119" s="60" t="s">
        <v>13235</v>
      </c>
      <c r="C119" s="107" t="s">
        <v>13236</v>
      </c>
      <c r="D119" s="115" t="s">
        <v>13237</v>
      </c>
      <c r="E119" s="61">
        <v>466349.37</v>
      </c>
      <c r="F119" s="107" t="s">
        <v>118</v>
      </c>
    </row>
    <row r="120" spans="1:6" ht="63">
      <c r="A120" s="60">
        <v>71</v>
      </c>
      <c r="B120" s="60" t="s">
        <v>13238</v>
      </c>
      <c r="C120" s="107" t="s">
        <v>13239</v>
      </c>
      <c r="D120" s="115" t="s">
        <v>13240</v>
      </c>
      <c r="E120" s="61">
        <v>500000</v>
      </c>
      <c r="F120" s="107" t="s">
        <v>118</v>
      </c>
    </row>
    <row r="121" spans="1:6" ht="94.5">
      <c r="A121" s="60">
        <v>72</v>
      </c>
      <c r="B121" s="60" t="s">
        <v>13241</v>
      </c>
      <c r="C121" s="107" t="s">
        <v>13242</v>
      </c>
      <c r="D121" s="115" t="s">
        <v>13243</v>
      </c>
      <c r="E121" s="61">
        <v>500000</v>
      </c>
      <c r="F121" s="107" t="s">
        <v>118</v>
      </c>
    </row>
    <row r="122" spans="1:6" ht="78.75">
      <c r="A122" s="60">
        <v>73</v>
      </c>
      <c r="B122" s="60" t="s">
        <v>13244</v>
      </c>
      <c r="C122" s="107" t="s">
        <v>13245</v>
      </c>
      <c r="D122" s="115" t="s">
        <v>13246</v>
      </c>
      <c r="E122" s="61">
        <v>400000</v>
      </c>
      <c r="F122" s="107" t="s">
        <v>118</v>
      </c>
    </row>
    <row r="123" spans="1:6" ht="15.75">
      <c r="A123" s="690"/>
      <c r="B123" s="2168" t="s">
        <v>3278</v>
      </c>
      <c r="C123" s="2168"/>
      <c r="D123" s="326"/>
      <c r="E123" s="690"/>
      <c r="F123" s="325"/>
    </row>
    <row r="124" spans="1:6" ht="94.5">
      <c r="A124" s="60">
        <v>74</v>
      </c>
      <c r="B124" s="60" t="s">
        <v>13247</v>
      </c>
      <c r="C124" s="107" t="s">
        <v>13248</v>
      </c>
      <c r="D124" s="115" t="s">
        <v>36554</v>
      </c>
      <c r="E124" s="61">
        <v>300000</v>
      </c>
      <c r="F124" s="107" t="s">
        <v>118</v>
      </c>
    </row>
    <row r="125" spans="1:6" ht="126">
      <c r="A125" s="60">
        <v>75</v>
      </c>
      <c r="B125" s="60" t="s">
        <v>13251</v>
      </c>
      <c r="C125" s="107" t="s">
        <v>13252</v>
      </c>
      <c r="D125" s="115" t="s">
        <v>13253</v>
      </c>
      <c r="E125" s="61">
        <v>300000</v>
      </c>
      <c r="F125" s="107" t="s">
        <v>118</v>
      </c>
    </row>
    <row r="126" spans="1:6" ht="94.5">
      <c r="A126" s="60">
        <v>76</v>
      </c>
      <c r="B126" s="60" t="s">
        <v>13254</v>
      </c>
      <c r="C126" s="107" t="s">
        <v>13255</v>
      </c>
      <c r="D126" s="115" t="s">
        <v>13256</v>
      </c>
      <c r="E126" s="61">
        <v>500000</v>
      </c>
      <c r="F126" s="107" t="s">
        <v>118</v>
      </c>
    </row>
    <row r="127" spans="1:6" ht="126">
      <c r="A127" s="60">
        <v>77</v>
      </c>
      <c r="B127" s="60" t="s">
        <v>13257</v>
      </c>
      <c r="C127" s="107" t="s">
        <v>13258</v>
      </c>
      <c r="D127" s="115" t="s">
        <v>26501</v>
      </c>
      <c r="E127" s="61">
        <v>4000000</v>
      </c>
      <c r="F127" s="107" t="s">
        <v>118</v>
      </c>
    </row>
    <row r="128" spans="1:6" ht="78.75">
      <c r="A128" s="60">
        <v>78</v>
      </c>
      <c r="B128" s="60" t="s">
        <v>13259</v>
      </c>
      <c r="C128" s="107" t="s">
        <v>13260</v>
      </c>
      <c r="D128" s="115" t="s">
        <v>36556</v>
      </c>
      <c r="E128" s="116">
        <v>600000</v>
      </c>
      <c r="F128" s="107" t="s">
        <v>118</v>
      </c>
    </row>
    <row r="129" spans="1:6" ht="47.25">
      <c r="A129" s="60">
        <v>79</v>
      </c>
      <c r="B129" s="60" t="s">
        <v>13261</v>
      </c>
      <c r="C129" s="107" t="s">
        <v>13262</v>
      </c>
      <c r="D129" s="115" t="s">
        <v>13263</v>
      </c>
      <c r="E129" s="61">
        <v>500000</v>
      </c>
      <c r="F129" s="107" t="s">
        <v>118</v>
      </c>
    </row>
    <row r="130" spans="1:6" ht="78.75">
      <c r="A130" s="60">
        <v>80</v>
      </c>
      <c r="B130" s="60" t="s">
        <v>13264</v>
      </c>
      <c r="C130" s="107" t="s">
        <v>13265</v>
      </c>
      <c r="D130" s="115" t="s">
        <v>13266</v>
      </c>
      <c r="E130" s="61">
        <v>300000</v>
      </c>
      <c r="F130" s="107" t="s">
        <v>118</v>
      </c>
    </row>
    <row r="131" spans="1:6" ht="63">
      <c r="A131" s="60">
        <v>81</v>
      </c>
      <c r="B131" s="60" t="s">
        <v>13267</v>
      </c>
      <c r="C131" s="107" t="s">
        <v>13268</v>
      </c>
      <c r="D131" s="115" t="s">
        <v>26502</v>
      </c>
      <c r="E131" s="61">
        <v>300000</v>
      </c>
      <c r="F131" s="107" t="s">
        <v>118</v>
      </c>
    </row>
    <row r="132" spans="1:6" ht="78.75">
      <c r="A132" s="60">
        <v>82</v>
      </c>
      <c r="B132" s="60" t="s">
        <v>13269</v>
      </c>
      <c r="C132" s="107" t="s">
        <v>13270</v>
      </c>
      <c r="D132" s="115" t="s">
        <v>13271</v>
      </c>
      <c r="E132" s="61">
        <v>500000</v>
      </c>
      <c r="F132" s="107" t="s">
        <v>118</v>
      </c>
    </row>
    <row r="133" spans="1:6" ht="47.25">
      <c r="A133" s="60">
        <v>83</v>
      </c>
      <c r="B133" s="60" t="s">
        <v>13275</v>
      </c>
      <c r="C133" s="107" t="s">
        <v>13276</v>
      </c>
      <c r="D133" s="115" t="s">
        <v>13277</v>
      </c>
      <c r="E133" s="61">
        <v>500000</v>
      </c>
      <c r="F133" s="107" t="s">
        <v>118</v>
      </c>
    </row>
    <row r="134" spans="1:6" ht="78.75">
      <c r="A134" s="60">
        <v>84</v>
      </c>
      <c r="B134" s="60" t="s">
        <v>13278</v>
      </c>
      <c r="C134" s="107" t="s">
        <v>13279</v>
      </c>
      <c r="D134" s="115" t="s">
        <v>13280</v>
      </c>
      <c r="E134" s="61">
        <v>300000</v>
      </c>
      <c r="F134" s="107" t="s">
        <v>118</v>
      </c>
    </row>
    <row r="135" spans="1:6" ht="94.5">
      <c r="A135" s="60">
        <v>85</v>
      </c>
      <c r="B135" s="60" t="s">
        <v>13283</v>
      </c>
      <c r="C135" s="107" t="s">
        <v>13284</v>
      </c>
      <c r="D135" s="115" t="s">
        <v>13285</v>
      </c>
      <c r="E135" s="61">
        <v>500000</v>
      </c>
      <c r="F135" s="107" t="s">
        <v>118</v>
      </c>
    </row>
    <row r="136" spans="1:6" ht="63">
      <c r="A136" s="60">
        <v>86</v>
      </c>
      <c r="B136" s="60" t="s">
        <v>13286</v>
      </c>
      <c r="C136" s="107" t="s">
        <v>13287</v>
      </c>
      <c r="D136" s="115" t="s">
        <v>36558</v>
      </c>
      <c r="E136" s="116">
        <v>500000</v>
      </c>
      <c r="F136" s="107" t="s">
        <v>118</v>
      </c>
    </row>
    <row r="137" spans="1:6" ht="63">
      <c r="A137" s="60">
        <v>87</v>
      </c>
      <c r="B137" s="60" t="s">
        <v>13288</v>
      </c>
      <c r="C137" s="107" t="s">
        <v>13289</v>
      </c>
      <c r="D137" s="115" t="s">
        <v>36559</v>
      </c>
      <c r="E137" s="61">
        <v>300000</v>
      </c>
      <c r="F137" s="107" t="s">
        <v>118</v>
      </c>
    </row>
    <row r="138" spans="1:6" ht="78.75">
      <c r="A138" s="60">
        <v>88</v>
      </c>
      <c r="B138" s="60" t="s">
        <v>13290</v>
      </c>
      <c r="C138" s="107" t="s">
        <v>13291</v>
      </c>
      <c r="D138" s="115" t="s">
        <v>13292</v>
      </c>
      <c r="E138" s="61">
        <v>500000</v>
      </c>
      <c r="F138" s="107" t="s">
        <v>118</v>
      </c>
    </row>
    <row r="139" spans="1:6" ht="94.5">
      <c r="A139" s="60">
        <v>89</v>
      </c>
      <c r="B139" s="60" t="s">
        <v>13293</v>
      </c>
      <c r="C139" s="107" t="s">
        <v>13294</v>
      </c>
      <c r="D139" s="115" t="s">
        <v>26503</v>
      </c>
      <c r="E139" s="61">
        <v>500000</v>
      </c>
      <c r="F139" s="107" t="s">
        <v>118</v>
      </c>
    </row>
    <row r="140" spans="1:6" ht="78.75">
      <c r="A140" s="60">
        <v>90</v>
      </c>
      <c r="B140" s="60" t="s">
        <v>13295</v>
      </c>
      <c r="C140" s="107" t="s">
        <v>13296</v>
      </c>
      <c r="D140" s="115" t="s">
        <v>13297</v>
      </c>
      <c r="E140" s="61">
        <v>400000</v>
      </c>
      <c r="F140" s="107" t="s">
        <v>118</v>
      </c>
    </row>
    <row r="141" spans="1:6" ht="110.25">
      <c r="A141" s="60">
        <v>91</v>
      </c>
      <c r="B141" s="60" t="s">
        <v>13298</v>
      </c>
      <c r="C141" s="107" t="s">
        <v>13299</v>
      </c>
      <c r="D141" s="115" t="s">
        <v>13300</v>
      </c>
      <c r="E141" s="61">
        <v>500000</v>
      </c>
      <c r="F141" s="107" t="s">
        <v>118</v>
      </c>
    </row>
    <row r="142" spans="1:6" ht="63">
      <c r="A142" s="60">
        <v>92</v>
      </c>
      <c r="B142" s="60" t="s">
        <v>13301</v>
      </c>
      <c r="C142" s="107" t="s">
        <v>13302</v>
      </c>
      <c r="D142" s="115" t="s">
        <v>13303</v>
      </c>
      <c r="E142" s="61">
        <v>500000</v>
      </c>
      <c r="F142" s="107" t="s">
        <v>4</v>
      </c>
    </row>
    <row r="143" spans="1:6" ht="78.75">
      <c r="A143" s="60">
        <v>93</v>
      </c>
      <c r="B143" s="60" t="s">
        <v>13304</v>
      </c>
      <c r="C143" s="107" t="s">
        <v>13305</v>
      </c>
      <c r="D143" s="115" t="s">
        <v>13306</v>
      </c>
      <c r="E143" s="61">
        <v>600000</v>
      </c>
      <c r="F143" s="107" t="s">
        <v>118</v>
      </c>
    </row>
    <row r="144" spans="1:6" ht="15.75">
      <c r="A144" s="60"/>
      <c r="B144" s="2140" t="s">
        <v>13307</v>
      </c>
      <c r="C144" s="2140"/>
      <c r="D144" s="120"/>
      <c r="E144" s="107"/>
      <c r="F144" s="60"/>
    </row>
    <row r="145" spans="1:6" ht="94.5">
      <c r="A145" s="60">
        <v>94</v>
      </c>
      <c r="B145" s="107" t="s">
        <v>13308</v>
      </c>
      <c r="C145" s="107" t="s">
        <v>13309</v>
      </c>
      <c r="D145" s="120" t="s">
        <v>13310</v>
      </c>
      <c r="E145" s="222">
        <v>800000</v>
      </c>
      <c r="F145" s="107" t="s">
        <v>118</v>
      </c>
    </row>
    <row r="146" spans="1:6" ht="94.5">
      <c r="A146" s="60">
        <v>95</v>
      </c>
      <c r="B146" s="107" t="s">
        <v>13311</v>
      </c>
      <c r="C146" s="107" t="s">
        <v>13312</v>
      </c>
      <c r="D146" s="695" t="s">
        <v>13313</v>
      </c>
      <c r="E146" s="222">
        <v>2000000</v>
      </c>
      <c r="F146" s="107" t="s">
        <v>118</v>
      </c>
    </row>
    <row r="147" spans="1:6" ht="110.25">
      <c r="A147" s="60">
        <v>96</v>
      </c>
      <c r="B147" s="107" t="s">
        <v>13314</v>
      </c>
      <c r="C147" s="107" t="s">
        <v>13315</v>
      </c>
      <c r="D147" s="120" t="s">
        <v>13316</v>
      </c>
      <c r="E147" s="222">
        <v>1500000</v>
      </c>
      <c r="F147" s="107" t="s">
        <v>118</v>
      </c>
    </row>
    <row r="148" spans="1:6" ht="15.75">
      <c r="A148" s="49"/>
      <c r="B148" s="114" t="s">
        <v>15</v>
      </c>
      <c r="C148" s="880"/>
      <c r="D148" s="1600"/>
      <c r="E148" s="1257">
        <f>SUM(E47:E147)</f>
        <v>59247166.879999995</v>
      </c>
      <c r="F148" s="1"/>
    </row>
    <row r="149" spans="1:6" ht="73.5" customHeight="1">
      <c r="A149" s="2183" t="s">
        <v>32028</v>
      </c>
      <c r="B149" s="2184"/>
      <c r="C149" s="2185"/>
      <c r="D149" s="2183" t="s">
        <v>172</v>
      </c>
      <c r="E149" s="2184"/>
      <c r="F149" s="2185"/>
    </row>
    <row r="152" spans="1:6">
      <c r="E152" s="1182"/>
    </row>
    <row r="158" spans="1:6" ht="63">
      <c r="A158" s="97"/>
      <c r="B158" s="143" t="s">
        <v>13053</v>
      </c>
      <c r="C158" s="143" t="s">
        <v>13054</v>
      </c>
      <c r="D158" s="143" t="s">
        <v>13055</v>
      </c>
      <c r="E158" s="217">
        <v>4260218.8799999999</v>
      </c>
      <c r="F158" s="143" t="s">
        <v>118</v>
      </c>
    </row>
    <row r="159" spans="1:6" ht="126">
      <c r="A159" s="97"/>
      <c r="B159" s="143" t="s">
        <v>13056</v>
      </c>
      <c r="C159" s="143" t="s">
        <v>13057</v>
      </c>
      <c r="D159" s="143" t="s">
        <v>13058</v>
      </c>
      <c r="E159" s="217">
        <v>2000000</v>
      </c>
      <c r="F159" s="143" t="s">
        <v>118</v>
      </c>
    </row>
    <row r="160" spans="1:6" ht="78.75">
      <c r="A160" s="97"/>
      <c r="B160" s="97" t="s">
        <v>13272</v>
      </c>
      <c r="C160" s="143" t="s">
        <v>13273</v>
      </c>
      <c r="D160" s="97" t="s">
        <v>13274</v>
      </c>
      <c r="E160" s="825">
        <v>300000</v>
      </c>
      <c r="F160" s="143" t="s">
        <v>118</v>
      </c>
    </row>
    <row r="161" spans="1:6" ht="126">
      <c r="A161" s="97"/>
      <c r="B161" s="143" t="s">
        <v>13317</v>
      </c>
      <c r="C161" s="143" t="s">
        <v>13318</v>
      </c>
      <c r="D161" s="143" t="s">
        <v>13319</v>
      </c>
      <c r="E161" s="1184">
        <v>2000000</v>
      </c>
      <c r="F161" s="143" t="s">
        <v>4</v>
      </c>
    </row>
    <row r="162" spans="1:6" ht="47.25">
      <c r="A162" s="97"/>
      <c r="B162" s="143" t="s">
        <v>2209</v>
      </c>
      <c r="C162" s="143" t="s">
        <v>13059</v>
      </c>
      <c r="D162" s="143" t="s">
        <v>13060</v>
      </c>
      <c r="E162" s="1183">
        <v>1880817.51</v>
      </c>
      <c r="F162" s="143" t="s">
        <v>118</v>
      </c>
    </row>
    <row r="163" spans="1:6" ht="204.75">
      <c r="A163" s="97">
        <v>88</v>
      </c>
      <c r="B163" s="97" t="s">
        <v>13281</v>
      </c>
      <c r="C163" s="143" t="s">
        <v>13282</v>
      </c>
      <c r="D163" s="162" t="s">
        <v>36557</v>
      </c>
      <c r="E163" s="145">
        <v>300000</v>
      </c>
      <c r="F163" s="143" t="s">
        <v>118</v>
      </c>
    </row>
    <row r="164" spans="1:6" ht="173.25">
      <c r="A164" s="97">
        <v>15</v>
      </c>
      <c r="B164" s="97" t="s">
        <v>13095</v>
      </c>
      <c r="C164" s="143" t="s">
        <v>13096</v>
      </c>
      <c r="D164" s="162" t="s">
        <v>36536</v>
      </c>
      <c r="E164" s="145">
        <v>1000000</v>
      </c>
      <c r="F164" s="143" t="s">
        <v>118</v>
      </c>
    </row>
    <row r="165" spans="1:6" ht="110.25">
      <c r="A165" s="97">
        <v>39</v>
      </c>
      <c r="B165" s="97" t="s">
        <v>13155</v>
      </c>
      <c r="C165" s="143" t="s">
        <v>13156</v>
      </c>
      <c r="D165" s="162" t="s">
        <v>36541</v>
      </c>
      <c r="E165" s="145">
        <v>500000</v>
      </c>
      <c r="F165" s="143" t="s">
        <v>118</v>
      </c>
    </row>
    <row r="166" spans="1:6" ht="236.25">
      <c r="A166" s="97">
        <v>77</v>
      </c>
      <c r="B166" s="97" t="s">
        <v>13249</v>
      </c>
      <c r="C166" s="143" t="s">
        <v>13250</v>
      </c>
      <c r="D166" s="162" t="s">
        <v>36555</v>
      </c>
      <c r="E166" s="145">
        <v>1000000</v>
      </c>
      <c r="F166" s="143" t="s">
        <v>118</v>
      </c>
    </row>
    <row r="167" spans="1:6">
      <c r="E167" s="1185">
        <f>SUM(E158:E166)</f>
        <v>13241036.389999999</v>
      </c>
    </row>
    <row r="171" spans="1:6">
      <c r="E171" s="1182">
        <f>E167+E148+E23</f>
        <v>109040875.52</v>
      </c>
    </row>
  </sheetData>
  <mergeCells count="20">
    <mergeCell ref="A149:C149"/>
    <mergeCell ref="D149:F149"/>
    <mergeCell ref="B88:D88"/>
    <mergeCell ref="B123:C123"/>
    <mergeCell ref="B144:C144"/>
    <mergeCell ref="B50:D50"/>
    <mergeCell ref="A42:F42"/>
    <mergeCell ref="A43:F43"/>
    <mergeCell ref="A44:F44"/>
    <mergeCell ref="A1:F1"/>
    <mergeCell ref="A2:F2"/>
    <mergeCell ref="A3:F3"/>
    <mergeCell ref="B5:D5"/>
    <mergeCell ref="B13:D13"/>
    <mergeCell ref="B17:C17"/>
    <mergeCell ref="B21:C21"/>
    <mergeCell ref="B46:C46"/>
    <mergeCell ref="B48:C48"/>
    <mergeCell ref="A24:C24"/>
    <mergeCell ref="D24:F24"/>
  </mergeCells>
  <pageMargins left="0.7" right="0.7" top="0.75" bottom="0.75" header="0.3" footer="0.3"/>
  <pageSetup orientation="landscape" r:id="rId1"/>
  <headerFooter>
    <oddFooter>Page &amp;P of &amp;N</oddFooter>
  </headerFooter>
</worksheet>
</file>

<file path=xl/worksheets/sheet65.xml><?xml version="1.0" encoding="utf-8"?>
<worksheet xmlns="http://schemas.openxmlformats.org/spreadsheetml/2006/main" xmlns:r="http://schemas.openxmlformats.org/officeDocument/2006/relationships">
  <sheetPr>
    <tabColor theme="5" tint="-0.499984740745262"/>
  </sheetPr>
  <dimension ref="A1:F143"/>
  <sheetViews>
    <sheetView workbookViewId="0">
      <selection activeCell="I7" sqref="I7"/>
    </sheetView>
  </sheetViews>
  <sheetFormatPr defaultRowHeight="15"/>
  <cols>
    <col min="1" max="1" width="6.5703125" style="185" customWidth="1"/>
    <col min="2" max="2" width="16.28515625" style="185" customWidth="1"/>
    <col min="3" max="3" width="42.140625" style="185" customWidth="1"/>
    <col min="4" max="4" width="24" style="185" customWidth="1"/>
    <col min="5" max="5" width="20.5703125" style="185" customWidth="1"/>
    <col min="6" max="6" width="10.7109375" style="446" customWidth="1"/>
    <col min="7" max="16384" width="9.140625" style="185"/>
  </cols>
  <sheetData>
    <row r="1" spans="1:6" ht="15.75">
      <c r="A1" s="2149" t="s">
        <v>133</v>
      </c>
      <c r="B1" s="2149"/>
      <c r="C1" s="2149"/>
      <c r="D1" s="2149"/>
      <c r="E1" s="2149"/>
      <c r="F1" s="2149"/>
    </row>
    <row r="2" spans="1:6" ht="15.75">
      <c r="A2" s="2149" t="s">
        <v>10703</v>
      </c>
      <c r="B2" s="2149"/>
      <c r="C2" s="2149"/>
      <c r="D2" s="2149"/>
      <c r="E2" s="2149"/>
      <c r="F2" s="2149"/>
    </row>
    <row r="3" spans="1:6" ht="15.75">
      <c r="A3" s="2149" t="s">
        <v>140</v>
      </c>
      <c r="B3" s="2149"/>
      <c r="C3" s="2149"/>
      <c r="D3" s="2149"/>
      <c r="E3" s="2149"/>
      <c r="F3" s="2149"/>
    </row>
    <row r="4" spans="1:6" ht="31.5">
      <c r="A4" s="100" t="s">
        <v>4564</v>
      </c>
      <c r="B4" s="401" t="s">
        <v>135</v>
      </c>
      <c r="C4" s="112" t="s">
        <v>0</v>
      </c>
      <c r="D4" s="112" t="s">
        <v>136</v>
      </c>
      <c r="E4" s="45" t="s">
        <v>137</v>
      </c>
      <c r="F4" s="112" t="s">
        <v>1646</v>
      </c>
    </row>
    <row r="5" spans="1:6" ht="15.75">
      <c r="A5" s="440"/>
      <c r="B5" s="2152" t="s">
        <v>4566</v>
      </c>
      <c r="C5" s="2225"/>
      <c r="D5" s="2153"/>
      <c r="E5" s="221"/>
      <c r="F5" s="120"/>
    </row>
    <row r="6" spans="1:6" ht="47.25">
      <c r="A6" s="70">
        <v>1</v>
      </c>
      <c r="B6" s="60" t="s">
        <v>1</v>
      </c>
      <c r="C6" s="60" t="s">
        <v>5130</v>
      </c>
      <c r="D6" s="60" t="s">
        <v>5131</v>
      </c>
      <c r="E6" s="116">
        <v>3500000</v>
      </c>
      <c r="F6" s="115" t="s">
        <v>466</v>
      </c>
    </row>
    <row r="7" spans="1:6" ht="47.25">
      <c r="A7" s="70">
        <v>2</v>
      </c>
      <c r="B7" s="60" t="s">
        <v>12</v>
      </c>
      <c r="C7" s="60" t="s">
        <v>5132</v>
      </c>
      <c r="D7" s="60" t="s">
        <v>14</v>
      </c>
      <c r="E7" s="116">
        <v>2000000</v>
      </c>
      <c r="F7" s="115" t="s">
        <v>466</v>
      </c>
    </row>
    <row r="8" spans="1:6" ht="110.25">
      <c r="A8" s="70">
        <v>3</v>
      </c>
      <c r="B8" s="60" t="s">
        <v>5</v>
      </c>
      <c r="C8" s="60" t="s">
        <v>5133</v>
      </c>
      <c r="D8" s="60" t="s">
        <v>5134</v>
      </c>
      <c r="E8" s="116">
        <v>724572.5</v>
      </c>
      <c r="F8" s="115" t="s">
        <v>466</v>
      </c>
    </row>
    <row r="9" spans="1:6" ht="31.5">
      <c r="A9" s="70">
        <v>4</v>
      </c>
      <c r="B9" s="60" t="s">
        <v>7</v>
      </c>
      <c r="C9" s="60" t="s">
        <v>5135</v>
      </c>
      <c r="D9" s="60" t="s">
        <v>9</v>
      </c>
      <c r="E9" s="116">
        <v>233280</v>
      </c>
      <c r="F9" s="115" t="s">
        <v>466</v>
      </c>
    </row>
    <row r="10" spans="1:6" ht="31.5">
      <c r="A10" s="70">
        <v>5</v>
      </c>
      <c r="B10" s="60" t="s">
        <v>10</v>
      </c>
      <c r="C10" s="60" t="s">
        <v>5136</v>
      </c>
      <c r="D10" s="60" t="s">
        <v>175</v>
      </c>
      <c r="E10" s="116">
        <v>84600</v>
      </c>
      <c r="F10" s="115" t="s">
        <v>466</v>
      </c>
    </row>
    <row r="11" spans="1:6" ht="15.75">
      <c r="A11" s="70"/>
      <c r="B11" s="2152" t="s">
        <v>4576</v>
      </c>
      <c r="C11" s="2225"/>
      <c r="D11" s="2153"/>
      <c r="E11" s="116"/>
      <c r="F11" s="115"/>
    </row>
    <row r="12" spans="1:6" ht="78.75">
      <c r="A12" s="70">
        <v>6</v>
      </c>
      <c r="B12" s="60" t="s">
        <v>5</v>
      </c>
      <c r="C12" s="60" t="s">
        <v>5137</v>
      </c>
      <c r="D12" s="60" t="s">
        <v>686</v>
      </c>
      <c r="E12" s="116">
        <v>671226.25</v>
      </c>
      <c r="F12" s="115" t="s">
        <v>466</v>
      </c>
    </row>
    <row r="13" spans="1:6" ht="63">
      <c r="A13" s="70">
        <v>7</v>
      </c>
      <c r="B13" s="60" t="s">
        <v>12</v>
      </c>
      <c r="C13" s="60" t="s">
        <v>5138</v>
      </c>
      <c r="D13" s="60" t="s">
        <v>5139</v>
      </c>
      <c r="E13" s="116">
        <v>1700000</v>
      </c>
      <c r="F13" s="115" t="s">
        <v>466</v>
      </c>
    </row>
    <row r="14" spans="1:6" ht="63">
      <c r="A14" s="70">
        <v>8</v>
      </c>
      <c r="B14" s="60" t="s">
        <v>5140</v>
      </c>
      <c r="C14" s="60" t="s">
        <v>5141</v>
      </c>
      <c r="D14" s="60" t="s">
        <v>5142</v>
      </c>
      <c r="E14" s="116">
        <v>900000</v>
      </c>
      <c r="F14" s="115" t="s">
        <v>466</v>
      </c>
    </row>
    <row r="15" spans="1:6" ht="15.75">
      <c r="A15" s="70"/>
      <c r="B15" s="2145" t="s">
        <v>593</v>
      </c>
      <c r="C15" s="2179"/>
      <c r="D15" s="2146"/>
      <c r="E15" s="116"/>
      <c r="F15" s="115"/>
    </row>
    <row r="16" spans="1:6" ht="47.25">
      <c r="A16" s="70">
        <v>9</v>
      </c>
      <c r="B16" s="60" t="s">
        <v>39</v>
      </c>
      <c r="C16" s="60" t="s">
        <v>5143</v>
      </c>
      <c r="D16" s="60" t="s">
        <v>1443</v>
      </c>
      <c r="E16" s="61">
        <v>21000000</v>
      </c>
      <c r="F16" s="115" t="s">
        <v>466</v>
      </c>
    </row>
    <row r="17" spans="1:6" ht="63">
      <c r="A17" s="70">
        <v>10</v>
      </c>
      <c r="B17" s="60" t="s">
        <v>596</v>
      </c>
      <c r="C17" s="60" t="s">
        <v>5144</v>
      </c>
      <c r="D17" s="60" t="s">
        <v>5145</v>
      </c>
      <c r="E17" s="61">
        <v>11164306.4</v>
      </c>
      <c r="F17" s="115" t="s">
        <v>466</v>
      </c>
    </row>
    <row r="18" spans="1:6" ht="15.75">
      <c r="A18" s="70"/>
      <c r="B18" s="2145" t="s">
        <v>207</v>
      </c>
      <c r="C18" s="2179"/>
      <c r="D18" s="2146"/>
      <c r="E18" s="61"/>
      <c r="F18" s="115"/>
    </row>
    <row r="19" spans="1:6" ht="78.75">
      <c r="A19" s="70">
        <v>11</v>
      </c>
      <c r="B19" s="60" t="s">
        <v>5146</v>
      </c>
      <c r="C19" s="60" t="s">
        <v>5147</v>
      </c>
      <c r="D19" s="60" t="s">
        <v>196</v>
      </c>
      <c r="E19" s="202">
        <v>5738993.4500000002</v>
      </c>
      <c r="F19" s="115" t="s">
        <v>5148</v>
      </c>
    </row>
    <row r="20" spans="1:6" ht="15.75">
      <c r="A20" s="444"/>
      <c r="B20" s="100" t="s">
        <v>15</v>
      </c>
      <c r="C20" s="134"/>
      <c r="D20" s="134"/>
      <c r="E20" s="148">
        <f>SUM(E6:E19)</f>
        <v>47716978.600000001</v>
      </c>
      <c r="F20" s="445"/>
    </row>
    <row r="21" spans="1:6" ht="86.25" customHeight="1">
      <c r="A21" s="2183" t="s">
        <v>3682</v>
      </c>
      <c r="B21" s="2184"/>
      <c r="C21" s="2185"/>
      <c r="D21" s="2143" t="s">
        <v>172</v>
      </c>
      <c r="E21" s="2143"/>
      <c r="F21" s="2143"/>
    </row>
    <row r="41" spans="1:6" ht="15.75">
      <c r="A41" s="2149" t="s">
        <v>133</v>
      </c>
      <c r="B41" s="2149"/>
      <c r="C41" s="2149"/>
      <c r="D41" s="2149"/>
      <c r="E41" s="2149"/>
      <c r="F41" s="2149"/>
    </row>
    <row r="42" spans="1:6" ht="15.75">
      <c r="A42" s="2149" t="s">
        <v>5129</v>
      </c>
      <c r="B42" s="2149"/>
      <c r="C42" s="2149"/>
      <c r="D42" s="2149"/>
      <c r="E42" s="2149"/>
      <c r="F42" s="2149"/>
    </row>
    <row r="43" spans="1:6" ht="15.75">
      <c r="A43" s="2149" t="s">
        <v>140</v>
      </c>
      <c r="B43" s="2149"/>
      <c r="C43" s="2149"/>
      <c r="D43" s="2149"/>
      <c r="E43" s="2149"/>
      <c r="F43" s="2149"/>
    </row>
    <row r="44" spans="1:6" ht="38.25" customHeight="1">
      <c r="A44" s="212" t="s">
        <v>4564</v>
      </c>
      <c r="B44" s="401" t="s">
        <v>135</v>
      </c>
      <c r="C44" s="112" t="s">
        <v>0</v>
      </c>
      <c r="D44" s="112" t="s">
        <v>136</v>
      </c>
      <c r="E44" s="45" t="s">
        <v>4565</v>
      </c>
      <c r="F44" s="112" t="s">
        <v>3153</v>
      </c>
    </row>
    <row r="45" spans="1:6" ht="15.75" customHeight="1">
      <c r="A45" s="70"/>
      <c r="B45" s="2192" t="s">
        <v>4589</v>
      </c>
      <c r="C45" s="2193"/>
      <c r="D45" s="2194"/>
      <c r="E45" s="247"/>
      <c r="F45" s="115"/>
    </row>
    <row r="46" spans="1:6" ht="31.5">
      <c r="A46" s="70">
        <v>1</v>
      </c>
      <c r="B46" s="147" t="s">
        <v>5149</v>
      </c>
      <c r="C46" s="147" t="s">
        <v>5150</v>
      </c>
      <c r="D46" s="147" t="s">
        <v>5151</v>
      </c>
      <c r="E46" s="856">
        <v>10000</v>
      </c>
      <c r="F46" s="115" t="s">
        <v>4</v>
      </c>
    </row>
    <row r="47" spans="1:6" ht="47.25">
      <c r="A47" s="70">
        <f>A46+1</f>
        <v>2</v>
      </c>
      <c r="B47" s="147" t="s">
        <v>5152</v>
      </c>
      <c r="C47" s="147" t="s">
        <v>5153</v>
      </c>
      <c r="D47" s="147" t="s">
        <v>5151</v>
      </c>
      <c r="E47" s="856">
        <v>10000</v>
      </c>
      <c r="F47" s="115" t="s">
        <v>4</v>
      </c>
    </row>
    <row r="48" spans="1:6" ht="31.5">
      <c r="A48" s="70">
        <f t="shared" ref="A48:A96" si="0">A47+1</f>
        <v>3</v>
      </c>
      <c r="B48" s="147" t="s">
        <v>4592</v>
      </c>
      <c r="C48" s="147" t="s">
        <v>5154</v>
      </c>
      <c r="D48" s="147" t="s">
        <v>5151</v>
      </c>
      <c r="E48" s="856">
        <v>10000</v>
      </c>
      <c r="F48" s="115" t="s">
        <v>4</v>
      </c>
    </row>
    <row r="49" spans="1:6" ht="31.5">
      <c r="A49" s="70">
        <f t="shared" si="0"/>
        <v>4</v>
      </c>
      <c r="B49" s="60" t="s">
        <v>5155</v>
      </c>
      <c r="C49" s="147" t="s">
        <v>5156</v>
      </c>
      <c r="D49" s="147" t="s">
        <v>5151</v>
      </c>
      <c r="E49" s="856">
        <v>10000</v>
      </c>
      <c r="F49" s="115" t="s">
        <v>4</v>
      </c>
    </row>
    <row r="50" spans="1:6" ht="31.5">
      <c r="A50" s="70">
        <f t="shared" si="0"/>
        <v>5</v>
      </c>
      <c r="B50" s="60" t="s">
        <v>5157</v>
      </c>
      <c r="C50" s="147" t="s">
        <v>5158</v>
      </c>
      <c r="D50" s="147" t="s">
        <v>5151</v>
      </c>
      <c r="E50" s="856">
        <v>10000</v>
      </c>
      <c r="F50" s="115" t="s">
        <v>4</v>
      </c>
    </row>
    <row r="51" spans="1:6" ht="31.5">
      <c r="A51" s="70">
        <f t="shared" si="0"/>
        <v>6</v>
      </c>
      <c r="B51" s="60" t="s">
        <v>5159</v>
      </c>
      <c r="C51" s="147" t="s">
        <v>5160</v>
      </c>
      <c r="D51" s="147" t="s">
        <v>5151</v>
      </c>
      <c r="E51" s="856">
        <v>10000</v>
      </c>
      <c r="F51" s="115" t="s">
        <v>4</v>
      </c>
    </row>
    <row r="52" spans="1:6" ht="31.5">
      <c r="A52" s="70">
        <f t="shared" si="0"/>
        <v>7</v>
      </c>
      <c r="B52" s="60" t="s">
        <v>5161</v>
      </c>
      <c r="C52" s="147" t="s">
        <v>5162</v>
      </c>
      <c r="D52" s="147" t="s">
        <v>5151</v>
      </c>
      <c r="E52" s="856">
        <v>10000</v>
      </c>
      <c r="F52" s="115" t="s">
        <v>4</v>
      </c>
    </row>
    <row r="53" spans="1:6" ht="31.5">
      <c r="A53" s="70">
        <f t="shared" si="0"/>
        <v>8</v>
      </c>
      <c r="B53" s="60" t="s">
        <v>5163</v>
      </c>
      <c r="C53" s="147" t="s">
        <v>5164</v>
      </c>
      <c r="D53" s="147" t="s">
        <v>5151</v>
      </c>
      <c r="E53" s="856">
        <v>10000</v>
      </c>
      <c r="F53" s="115" t="s">
        <v>4</v>
      </c>
    </row>
    <row r="54" spans="1:6" ht="31.5">
      <c r="A54" s="70">
        <f t="shared" si="0"/>
        <v>9</v>
      </c>
      <c r="B54" s="60" t="s">
        <v>5165</v>
      </c>
      <c r="C54" s="147" t="s">
        <v>5166</v>
      </c>
      <c r="D54" s="147" t="s">
        <v>5151</v>
      </c>
      <c r="E54" s="856">
        <v>10000</v>
      </c>
      <c r="F54" s="115" t="s">
        <v>4</v>
      </c>
    </row>
    <row r="55" spans="1:6" ht="31.5">
      <c r="A55" s="70">
        <f t="shared" si="0"/>
        <v>10</v>
      </c>
      <c r="B55" s="60" t="s">
        <v>5167</v>
      </c>
      <c r="C55" s="147" t="s">
        <v>5168</v>
      </c>
      <c r="D55" s="147" t="s">
        <v>5151</v>
      </c>
      <c r="E55" s="856">
        <v>10000</v>
      </c>
      <c r="F55" s="115" t="s">
        <v>4</v>
      </c>
    </row>
    <row r="56" spans="1:6" ht="31.5">
      <c r="A56" s="70">
        <f t="shared" si="0"/>
        <v>11</v>
      </c>
      <c r="B56" s="60" t="s">
        <v>5169</v>
      </c>
      <c r="C56" s="147" t="s">
        <v>5170</v>
      </c>
      <c r="D56" s="147" t="s">
        <v>5151</v>
      </c>
      <c r="E56" s="856">
        <v>10000</v>
      </c>
      <c r="F56" s="115" t="s">
        <v>4</v>
      </c>
    </row>
    <row r="57" spans="1:6" ht="47.25">
      <c r="A57" s="70">
        <f t="shared" si="0"/>
        <v>12</v>
      </c>
      <c r="B57" s="60" t="s">
        <v>5171</v>
      </c>
      <c r="C57" s="147" t="s">
        <v>5172</v>
      </c>
      <c r="D57" s="147" t="s">
        <v>5151</v>
      </c>
      <c r="E57" s="856">
        <v>10000</v>
      </c>
      <c r="F57" s="115" t="s">
        <v>4</v>
      </c>
    </row>
    <row r="58" spans="1:6" ht="31.5">
      <c r="A58" s="70">
        <f t="shared" si="0"/>
        <v>13</v>
      </c>
      <c r="B58" s="60" t="s">
        <v>5173</v>
      </c>
      <c r="C58" s="147" t="s">
        <v>5174</v>
      </c>
      <c r="D58" s="147" t="s">
        <v>5151</v>
      </c>
      <c r="E58" s="856">
        <v>10000</v>
      </c>
      <c r="F58" s="115" t="s">
        <v>4</v>
      </c>
    </row>
    <row r="59" spans="1:6" ht="31.5">
      <c r="A59" s="70">
        <f t="shared" si="0"/>
        <v>14</v>
      </c>
      <c r="B59" s="60" t="s">
        <v>5175</v>
      </c>
      <c r="C59" s="147" t="s">
        <v>5176</v>
      </c>
      <c r="D59" s="147" t="s">
        <v>5151</v>
      </c>
      <c r="E59" s="856">
        <v>10000</v>
      </c>
      <c r="F59" s="115" t="s">
        <v>4</v>
      </c>
    </row>
    <row r="60" spans="1:6" ht="31.5">
      <c r="A60" s="70">
        <f t="shared" si="0"/>
        <v>15</v>
      </c>
      <c r="B60" s="60" t="s">
        <v>5177</v>
      </c>
      <c r="C60" s="147" t="s">
        <v>5178</v>
      </c>
      <c r="D60" s="147" t="s">
        <v>5151</v>
      </c>
      <c r="E60" s="856">
        <v>10000</v>
      </c>
      <c r="F60" s="115" t="s">
        <v>4</v>
      </c>
    </row>
    <row r="61" spans="1:6" ht="31.5">
      <c r="A61" s="70">
        <f t="shared" si="0"/>
        <v>16</v>
      </c>
      <c r="B61" s="60" t="s">
        <v>5179</v>
      </c>
      <c r="C61" s="147" t="s">
        <v>5180</v>
      </c>
      <c r="D61" s="147" t="s">
        <v>5151</v>
      </c>
      <c r="E61" s="856">
        <v>10000</v>
      </c>
      <c r="F61" s="115" t="s">
        <v>4</v>
      </c>
    </row>
    <row r="62" spans="1:6" ht="47.25">
      <c r="A62" s="70">
        <f t="shared" si="0"/>
        <v>17</v>
      </c>
      <c r="B62" s="60" t="s">
        <v>5181</v>
      </c>
      <c r="C62" s="147" t="s">
        <v>5182</v>
      </c>
      <c r="D62" s="147" t="s">
        <v>5151</v>
      </c>
      <c r="E62" s="856">
        <v>10000</v>
      </c>
      <c r="F62" s="115" t="s">
        <v>4</v>
      </c>
    </row>
    <row r="63" spans="1:6" ht="31.5">
      <c r="A63" s="70">
        <f t="shared" si="0"/>
        <v>18</v>
      </c>
      <c r="B63" s="60" t="s">
        <v>5183</v>
      </c>
      <c r="C63" s="147" t="s">
        <v>5184</v>
      </c>
      <c r="D63" s="147" t="s">
        <v>5151</v>
      </c>
      <c r="E63" s="856">
        <v>10000</v>
      </c>
      <c r="F63" s="115" t="s">
        <v>4</v>
      </c>
    </row>
    <row r="64" spans="1:6" ht="47.25">
      <c r="A64" s="70">
        <f t="shared" si="0"/>
        <v>19</v>
      </c>
      <c r="B64" s="60" t="s">
        <v>5185</v>
      </c>
      <c r="C64" s="147" t="s">
        <v>5186</v>
      </c>
      <c r="D64" s="147" t="s">
        <v>5151</v>
      </c>
      <c r="E64" s="856">
        <v>10000</v>
      </c>
      <c r="F64" s="115" t="s">
        <v>4</v>
      </c>
    </row>
    <row r="65" spans="1:6" ht="31.5">
      <c r="A65" s="70">
        <f t="shared" si="0"/>
        <v>20</v>
      </c>
      <c r="B65" s="60" t="s">
        <v>5187</v>
      </c>
      <c r="C65" s="147" t="s">
        <v>5188</v>
      </c>
      <c r="D65" s="147" t="s">
        <v>5151</v>
      </c>
      <c r="E65" s="856">
        <v>10000</v>
      </c>
      <c r="F65" s="115" t="s">
        <v>4</v>
      </c>
    </row>
    <row r="66" spans="1:6" ht="78.75">
      <c r="A66" s="70">
        <f t="shared" si="0"/>
        <v>21</v>
      </c>
      <c r="B66" s="147" t="s">
        <v>5189</v>
      </c>
      <c r="C66" s="147" t="s">
        <v>5190</v>
      </c>
      <c r="D66" s="147" t="s">
        <v>5191</v>
      </c>
      <c r="E66" s="856">
        <v>1300000</v>
      </c>
      <c r="F66" s="115" t="s">
        <v>4</v>
      </c>
    </row>
    <row r="67" spans="1:6" ht="15.75" customHeight="1">
      <c r="A67" s="70"/>
      <c r="B67" s="2192" t="s">
        <v>4613</v>
      </c>
      <c r="C67" s="2193"/>
      <c r="D67" s="2194"/>
      <c r="E67" s="202"/>
      <c r="F67" s="115"/>
    </row>
    <row r="68" spans="1:6" ht="63">
      <c r="A68" s="70">
        <v>22</v>
      </c>
      <c r="B68" s="60" t="s">
        <v>5192</v>
      </c>
      <c r="C68" s="147" t="s">
        <v>5193</v>
      </c>
      <c r="D68" s="60" t="s">
        <v>42258</v>
      </c>
      <c r="E68" s="171">
        <v>1050000</v>
      </c>
      <c r="F68" s="115" t="s">
        <v>272</v>
      </c>
    </row>
    <row r="69" spans="1:6" ht="63">
      <c r="A69" s="70">
        <f t="shared" si="0"/>
        <v>23</v>
      </c>
      <c r="B69" s="60" t="s">
        <v>5194</v>
      </c>
      <c r="C69" s="147" t="s">
        <v>5195</v>
      </c>
      <c r="D69" s="60" t="s">
        <v>5196</v>
      </c>
      <c r="E69" s="171">
        <v>600000</v>
      </c>
      <c r="F69" s="115" t="s">
        <v>272</v>
      </c>
    </row>
    <row r="70" spans="1:6" ht="63">
      <c r="A70" s="70">
        <f t="shared" si="0"/>
        <v>24</v>
      </c>
      <c r="B70" s="60" t="s">
        <v>5159</v>
      </c>
      <c r="C70" s="147" t="s">
        <v>5197</v>
      </c>
      <c r="D70" s="60" t="s">
        <v>42259</v>
      </c>
      <c r="E70" s="171">
        <v>450000</v>
      </c>
      <c r="F70" s="115" t="s">
        <v>272</v>
      </c>
    </row>
    <row r="71" spans="1:6" ht="63">
      <c r="A71" s="70">
        <f t="shared" si="0"/>
        <v>25</v>
      </c>
      <c r="B71" s="60" t="s">
        <v>5198</v>
      </c>
      <c r="C71" s="147" t="s">
        <v>5199</v>
      </c>
      <c r="D71" s="60" t="s">
        <v>42260</v>
      </c>
      <c r="E71" s="171">
        <v>800000</v>
      </c>
      <c r="F71" s="115" t="s">
        <v>272</v>
      </c>
    </row>
    <row r="72" spans="1:6" ht="63">
      <c r="A72" s="70">
        <f t="shared" si="0"/>
        <v>26</v>
      </c>
      <c r="B72" s="60" t="s">
        <v>5200</v>
      </c>
      <c r="C72" s="147" t="s">
        <v>5201</v>
      </c>
      <c r="D72" s="60" t="s">
        <v>42259</v>
      </c>
      <c r="E72" s="171">
        <v>500000</v>
      </c>
      <c r="F72" s="115" t="s">
        <v>272</v>
      </c>
    </row>
    <row r="73" spans="1:6" ht="63">
      <c r="A73" s="70">
        <f t="shared" si="0"/>
        <v>27</v>
      </c>
      <c r="B73" s="60" t="s">
        <v>14948</v>
      </c>
      <c r="C73" s="147" t="s">
        <v>42261</v>
      </c>
      <c r="D73" s="60" t="s">
        <v>42262</v>
      </c>
      <c r="E73" s="171">
        <v>200000</v>
      </c>
      <c r="F73" s="115" t="s">
        <v>272</v>
      </c>
    </row>
    <row r="74" spans="1:6" ht="63">
      <c r="A74" s="70">
        <f t="shared" si="0"/>
        <v>28</v>
      </c>
      <c r="B74" s="60" t="s">
        <v>5204</v>
      </c>
      <c r="C74" s="147" t="s">
        <v>5202</v>
      </c>
      <c r="D74" s="60" t="s">
        <v>5206</v>
      </c>
      <c r="E74" s="171">
        <v>1000000</v>
      </c>
      <c r="F74" s="115" t="s">
        <v>4</v>
      </c>
    </row>
    <row r="75" spans="1:6" ht="126">
      <c r="A75" s="70">
        <f t="shared" si="0"/>
        <v>29</v>
      </c>
      <c r="B75" s="60" t="s">
        <v>5207</v>
      </c>
      <c r="C75" s="147" t="s">
        <v>5203</v>
      </c>
      <c r="D75" s="60" t="s">
        <v>42382</v>
      </c>
      <c r="E75" s="171">
        <v>1000000</v>
      </c>
      <c r="F75" s="115" t="s">
        <v>4</v>
      </c>
    </row>
    <row r="76" spans="1:6" ht="63">
      <c r="A76" s="70">
        <f t="shared" si="0"/>
        <v>30</v>
      </c>
      <c r="B76" s="60" t="s">
        <v>5209</v>
      </c>
      <c r="C76" s="147" t="s">
        <v>5205</v>
      </c>
      <c r="D76" s="60" t="s">
        <v>42263</v>
      </c>
      <c r="E76" s="171">
        <v>500000</v>
      </c>
      <c r="F76" s="115" t="s">
        <v>4</v>
      </c>
    </row>
    <row r="77" spans="1:6" ht="47.25">
      <c r="A77" s="70">
        <f t="shared" si="0"/>
        <v>31</v>
      </c>
      <c r="B77" s="60" t="s">
        <v>5161</v>
      </c>
      <c r="C77" s="147" t="s">
        <v>5208</v>
      </c>
      <c r="D77" s="60" t="s">
        <v>5212</v>
      </c>
      <c r="E77" s="171">
        <v>950000</v>
      </c>
      <c r="F77" s="115" t="s">
        <v>4</v>
      </c>
    </row>
    <row r="78" spans="1:6" ht="63">
      <c r="A78" s="70">
        <f t="shared" si="0"/>
        <v>32</v>
      </c>
      <c r="B78" s="60" t="s">
        <v>5213</v>
      </c>
      <c r="C78" s="147" t="s">
        <v>5210</v>
      </c>
      <c r="D78" s="60" t="s">
        <v>42264</v>
      </c>
      <c r="E78" s="171">
        <v>400000</v>
      </c>
      <c r="F78" s="115" t="s">
        <v>272</v>
      </c>
    </row>
    <row r="79" spans="1:6" ht="63">
      <c r="A79" s="70">
        <f t="shared" si="0"/>
        <v>33</v>
      </c>
      <c r="B79" s="60" t="s">
        <v>5183</v>
      </c>
      <c r="C79" s="147" t="s">
        <v>5211</v>
      </c>
      <c r="D79" s="60" t="s">
        <v>42265</v>
      </c>
      <c r="E79" s="171">
        <v>400000</v>
      </c>
      <c r="F79" s="115" t="s">
        <v>272</v>
      </c>
    </row>
    <row r="80" spans="1:6" ht="63">
      <c r="A80" s="70">
        <f t="shared" si="0"/>
        <v>34</v>
      </c>
      <c r="B80" s="60" t="s">
        <v>5216</v>
      </c>
      <c r="C80" s="147" t="s">
        <v>5214</v>
      </c>
      <c r="D80" s="60" t="s">
        <v>42266</v>
      </c>
      <c r="E80" s="171">
        <v>200000</v>
      </c>
      <c r="F80" s="115" t="s">
        <v>272</v>
      </c>
    </row>
    <row r="81" spans="1:6" ht="47.25">
      <c r="A81" s="70">
        <f t="shared" si="0"/>
        <v>35</v>
      </c>
      <c r="B81" s="60" t="s">
        <v>5218</v>
      </c>
      <c r="C81" s="147" t="s">
        <v>5215</v>
      </c>
      <c r="D81" s="60" t="s">
        <v>5220</v>
      </c>
      <c r="E81" s="171">
        <v>60000</v>
      </c>
      <c r="F81" s="115" t="s">
        <v>272</v>
      </c>
    </row>
    <row r="82" spans="1:6" ht="63">
      <c r="A82" s="70">
        <f t="shared" si="0"/>
        <v>36</v>
      </c>
      <c r="B82" s="60" t="s">
        <v>5221</v>
      </c>
      <c r="C82" s="147" t="s">
        <v>5217</v>
      </c>
      <c r="D82" s="60" t="s">
        <v>42267</v>
      </c>
      <c r="E82" s="171">
        <v>600000</v>
      </c>
      <c r="F82" s="115" t="s">
        <v>272</v>
      </c>
    </row>
    <row r="83" spans="1:6" ht="63">
      <c r="A83" s="70">
        <f t="shared" si="0"/>
        <v>37</v>
      </c>
      <c r="B83" s="60" t="s">
        <v>5223</v>
      </c>
      <c r="C83" s="147" t="s">
        <v>5219</v>
      </c>
      <c r="D83" s="60" t="s">
        <v>42268</v>
      </c>
      <c r="E83" s="171">
        <v>200000</v>
      </c>
      <c r="F83" s="115" t="s">
        <v>272</v>
      </c>
    </row>
    <row r="84" spans="1:6" ht="47.25">
      <c r="A84" s="70">
        <f t="shared" si="0"/>
        <v>38</v>
      </c>
      <c r="B84" s="60" t="s">
        <v>5227</v>
      </c>
      <c r="C84" s="147" t="s">
        <v>5222</v>
      </c>
      <c r="D84" s="60" t="s">
        <v>5229</v>
      </c>
      <c r="E84" s="171">
        <v>950000</v>
      </c>
      <c r="F84" s="115" t="s">
        <v>4</v>
      </c>
    </row>
    <row r="85" spans="1:6" ht="63">
      <c r="A85" s="70">
        <f t="shared" si="0"/>
        <v>39</v>
      </c>
      <c r="B85" s="60" t="s">
        <v>5231</v>
      </c>
      <c r="C85" s="147" t="s">
        <v>5224</v>
      </c>
      <c r="D85" s="60" t="s">
        <v>5233</v>
      </c>
      <c r="E85" s="171">
        <v>500000</v>
      </c>
      <c r="F85" s="115" t="s">
        <v>4</v>
      </c>
    </row>
    <row r="86" spans="1:6" ht="63">
      <c r="A86" s="70">
        <f t="shared" si="0"/>
        <v>40</v>
      </c>
      <c r="B86" s="60" t="s">
        <v>5238</v>
      </c>
      <c r="C86" s="147" t="s">
        <v>5225</v>
      </c>
      <c r="D86" s="60" t="s">
        <v>42265</v>
      </c>
      <c r="E86" s="171">
        <v>400000</v>
      </c>
      <c r="F86" s="115" t="s">
        <v>272</v>
      </c>
    </row>
    <row r="87" spans="1:6" ht="63">
      <c r="A87" s="70">
        <f t="shared" si="0"/>
        <v>41</v>
      </c>
      <c r="B87" s="60" t="s">
        <v>5240</v>
      </c>
      <c r="C87" s="147" t="s">
        <v>5228</v>
      </c>
      <c r="D87" s="60" t="s">
        <v>42265</v>
      </c>
      <c r="E87" s="171">
        <v>450000</v>
      </c>
      <c r="F87" s="115" t="s">
        <v>272</v>
      </c>
    </row>
    <row r="88" spans="1:6" ht="63">
      <c r="A88" s="70">
        <f t="shared" si="0"/>
        <v>42</v>
      </c>
      <c r="B88" s="60" t="s">
        <v>5152</v>
      </c>
      <c r="C88" s="147" t="s">
        <v>5230</v>
      </c>
      <c r="D88" s="60" t="s">
        <v>5242</v>
      </c>
      <c r="E88" s="171">
        <v>1000000</v>
      </c>
      <c r="F88" s="115" t="s">
        <v>272</v>
      </c>
    </row>
    <row r="89" spans="1:6" ht="63">
      <c r="A89" s="70">
        <f t="shared" si="0"/>
        <v>43</v>
      </c>
      <c r="B89" s="60" t="s">
        <v>5243</v>
      </c>
      <c r="C89" s="147" t="s">
        <v>5232</v>
      </c>
      <c r="D89" s="60" t="s">
        <v>5244</v>
      </c>
      <c r="E89" s="171">
        <v>1000000</v>
      </c>
      <c r="F89" s="115" t="s">
        <v>4</v>
      </c>
    </row>
    <row r="90" spans="1:6" ht="47.25">
      <c r="A90" s="70">
        <f t="shared" si="0"/>
        <v>44</v>
      </c>
      <c r="B90" s="60" t="s">
        <v>5245</v>
      </c>
      <c r="C90" s="147" t="s">
        <v>5234</v>
      </c>
      <c r="D90" s="60" t="s">
        <v>5246</v>
      </c>
      <c r="E90" s="171">
        <v>500000</v>
      </c>
      <c r="F90" s="115" t="s">
        <v>4</v>
      </c>
    </row>
    <row r="91" spans="1:6" ht="47.25">
      <c r="A91" s="70">
        <f t="shared" si="0"/>
        <v>45</v>
      </c>
      <c r="B91" s="60" t="s">
        <v>5247</v>
      </c>
      <c r="C91" s="147" t="s">
        <v>5235</v>
      </c>
      <c r="D91" s="60" t="s">
        <v>5246</v>
      </c>
      <c r="E91" s="171">
        <v>500000</v>
      </c>
      <c r="F91" s="115" t="s">
        <v>4</v>
      </c>
    </row>
    <row r="92" spans="1:6" ht="63">
      <c r="A92" s="70">
        <f t="shared" si="0"/>
        <v>46</v>
      </c>
      <c r="B92" s="60" t="s">
        <v>5094</v>
      </c>
      <c r="C92" s="147" t="s">
        <v>5236</v>
      </c>
      <c r="D92" s="60" t="s">
        <v>42269</v>
      </c>
      <c r="E92" s="171">
        <v>950000</v>
      </c>
      <c r="F92" s="115" t="s">
        <v>4</v>
      </c>
    </row>
    <row r="93" spans="1:6" ht="63">
      <c r="A93" s="70">
        <f t="shared" si="0"/>
        <v>47</v>
      </c>
      <c r="B93" s="60" t="s">
        <v>5177</v>
      </c>
      <c r="C93" s="147" t="s">
        <v>5237</v>
      </c>
      <c r="D93" s="60" t="s">
        <v>42383</v>
      </c>
      <c r="E93" s="171">
        <v>500000</v>
      </c>
      <c r="F93" s="115" t="s">
        <v>272</v>
      </c>
    </row>
    <row r="94" spans="1:6" ht="63">
      <c r="A94" s="70">
        <f t="shared" si="0"/>
        <v>48</v>
      </c>
      <c r="B94" s="60" t="s">
        <v>5249</v>
      </c>
      <c r="C94" s="147" t="s">
        <v>5239</v>
      </c>
      <c r="D94" s="60" t="s">
        <v>42270</v>
      </c>
      <c r="E94" s="171">
        <v>550000</v>
      </c>
      <c r="F94" s="115" t="s">
        <v>272</v>
      </c>
    </row>
    <row r="95" spans="1:6" ht="47.25">
      <c r="A95" s="70">
        <f t="shared" si="0"/>
        <v>49</v>
      </c>
      <c r="B95" s="60" t="s">
        <v>5250</v>
      </c>
      <c r="C95" s="147" t="s">
        <v>5241</v>
      </c>
      <c r="D95" s="60" t="s">
        <v>42271</v>
      </c>
      <c r="E95" s="171">
        <v>600000</v>
      </c>
      <c r="F95" s="115" t="s">
        <v>4</v>
      </c>
    </row>
    <row r="96" spans="1:6" ht="63">
      <c r="A96" s="70">
        <f t="shared" si="0"/>
        <v>50</v>
      </c>
      <c r="B96" s="60" t="s">
        <v>5251</v>
      </c>
      <c r="C96" s="147" t="s">
        <v>42272</v>
      </c>
      <c r="D96" s="60" t="s">
        <v>5248</v>
      </c>
      <c r="E96" s="171">
        <v>500000</v>
      </c>
      <c r="F96" s="115" t="s">
        <v>4</v>
      </c>
    </row>
    <row r="97" spans="1:6" ht="15.75" customHeight="1">
      <c r="A97" s="70"/>
      <c r="B97" s="2145" t="s">
        <v>4676</v>
      </c>
      <c r="C97" s="2179"/>
      <c r="D97" s="2146"/>
      <c r="E97" s="116"/>
      <c r="F97" s="115"/>
    </row>
    <row r="98" spans="1:6" ht="81.75" customHeight="1">
      <c r="A98" s="70">
        <v>51</v>
      </c>
      <c r="B98" s="1287" t="s">
        <v>42273</v>
      </c>
      <c r="C98" s="147" t="s">
        <v>5254</v>
      </c>
      <c r="D98" s="1938" t="s">
        <v>43500</v>
      </c>
      <c r="E98" s="171">
        <v>2779204</v>
      </c>
      <c r="F98" s="115" t="s">
        <v>272</v>
      </c>
    </row>
    <row r="99" spans="1:6" ht="63">
      <c r="A99" s="70">
        <f>A98+1</f>
        <v>52</v>
      </c>
      <c r="B99" s="1287" t="s">
        <v>42274</v>
      </c>
      <c r="C99" s="147" t="s">
        <v>5256</v>
      </c>
      <c r="D99" s="1795" t="s">
        <v>42275</v>
      </c>
      <c r="E99" s="171">
        <v>773355</v>
      </c>
      <c r="F99" s="115" t="s">
        <v>272</v>
      </c>
    </row>
    <row r="100" spans="1:6" ht="63">
      <c r="A100" s="70">
        <f t="shared" ref="A100:A125" si="1">A99+1</f>
        <v>53</v>
      </c>
      <c r="B100" s="60" t="s">
        <v>5253</v>
      </c>
      <c r="C100" s="147" t="s">
        <v>5258</v>
      </c>
      <c r="D100" s="60" t="s">
        <v>42276</v>
      </c>
      <c r="E100" s="171">
        <v>1000000</v>
      </c>
      <c r="F100" s="115" t="s">
        <v>272</v>
      </c>
    </row>
    <row r="101" spans="1:6" ht="63">
      <c r="A101" s="70">
        <f t="shared" si="1"/>
        <v>54</v>
      </c>
      <c r="B101" s="60" t="s">
        <v>5255</v>
      </c>
      <c r="C101" s="147" t="s">
        <v>5260</v>
      </c>
      <c r="D101" s="60" t="s">
        <v>42277</v>
      </c>
      <c r="E101" s="171">
        <v>1998570</v>
      </c>
      <c r="F101" s="115" t="s">
        <v>272</v>
      </c>
    </row>
    <row r="102" spans="1:6" ht="63">
      <c r="A102" s="70">
        <f t="shared" si="1"/>
        <v>55</v>
      </c>
      <c r="B102" s="60" t="s">
        <v>5257</v>
      </c>
      <c r="C102" s="147" t="s">
        <v>5262</v>
      </c>
      <c r="D102" s="60" t="s">
        <v>42278</v>
      </c>
      <c r="E102" s="171">
        <v>500000</v>
      </c>
      <c r="F102" s="115" t="s">
        <v>272</v>
      </c>
    </row>
    <row r="103" spans="1:6" ht="63">
      <c r="A103" s="70">
        <f t="shared" si="1"/>
        <v>56</v>
      </c>
      <c r="B103" s="60" t="s">
        <v>5259</v>
      </c>
      <c r="C103" s="147" t="s">
        <v>5263</v>
      </c>
      <c r="D103" s="60" t="s">
        <v>42278</v>
      </c>
      <c r="E103" s="171">
        <v>1000000</v>
      </c>
      <c r="F103" s="115" t="s">
        <v>272</v>
      </c>
    </row>
    <row r="104" spans="1:6" ht="63">
      <c r="A104" s="70">
        <f t="shared" si="1"/>
        <v>57</v>
      </c>
      <c r="B104" s="60" t="s">
        <v>5261</v>
      </c>
      <c r="C104" s="147" t="s">
        <v>5265</v>
      </c>
      <c r="D104" s="60" t="s">
        <v>42279</v>
      </c>
      <c r="E104" s="171">
        <v>866920</v>
      </c>
      <c r="F104" s="115" t="s">
        <v>272</v>
      </c>
    </row>
    <row r="105" spans="1:6" ht="63">
      <c r="A105" s="70">
        <f t="shared" si="1"/>
        <v>58</v>
      </c>
      <c r="B105" s="60" t="s">
        <v>42280</v>
      </c>
      <c r="C105" s="147" t="s">
        <v>5266</v>
      </c>
      <c r="D105" s="60" t="s">
        <v>42278</v>
      </c>
      <c r="E105" s="171">
        <v>1321450</v>
      </c>
      <c r="F105" s="115" t="s">
        <v>272</v>
      </c>
    </row>
    <row r="106" spans="1:6" ht="47.25">
      <c r="A106" s="70">
        <f t="shared" si="1"/>
        <v>59</v>
      </c>
      <c r="B106" s="60" t="s">
        <v>5181</v>
      </c>
      <c r="C106" s="147" t="s">
        <v>5267</v>
      </c>
      <c r="D106" s="60" t="s">
        <v>42281</v>
      </c>
      <c r="E106" s="171">
        <v>600000</v>
      </c>
      <c r="F106" s="115" t="s">
        <v>272</v>
      </c>
    </row>
    <row r="107" spans="1:6" ht="47.25">
      <c r="A107" s="70">
        <f t="shared" si="1"/>
        <v>60</v>
      </c>
      <c r="B107" s="60" t="s">
        <v>5264</v>
      </c>
      <c r="C107" s="147" t="s">
        <v>5269</v>
      </c>
      <c r="D107" s="60" t="s">
        <v>42282</v>
      </c>
      <c r="E107" s="171">
        <v>700000</v>
      </c>
      <c r="F107" s="115" t="s">
        <v>4</v>
      </c>
    </row>
    <row r="108" spans="1:6" ht="47.25">
      <c r="A108" s="70">
        <f t="shared" si="1"/>
        <v>61</v>
      </c>
      <c r="B108" s="60" t="s">
        <v>42283</v>
      </c>
      <c r="C108" s="147" t="s">
        <v>5271</v>
      </c>
      <c r="D108" s="60" t="s">
        <v>42284</v>
      </c>
      <c r="E108" s="171">
        <v>6400000</v>
      </c>
      <c r="F108" s="115" t="s">
        <v>4</v>
      </c>
    </row>
    <row r="109" spans="1:6" ht="63">
      <c r="A109" s="70">
        <f t="shared" si="1"/>
        <v>62</v>
      </c>
      <c r="B109" s="60" t="s">
        <v>5268</v>
      </c>
      <c r="C109" s="147" t="s">
        <v>5273</v>
      </c>
      <c r="D109" s="60" t="s">
        <v>42285</v>
      </c>
      <c r="E109" s="171">
        <v>4826644</v>
      </c>
      <c r="F109" s="115" t="s">
        <v>272</v>
      </c>
    </row>
    <row r="110" spans="1:6" ht="78.75">
      <c r="A110" s="70">
        <f t="shared" si="1"/>
        <v>63</v>
      </c>
      <c r="B110" s="60" t="s">
        <v>5270</v>
      </c>
      <c r="C110" s="147" t="s">
        <v>5275</v>
      </c>
      <c r="D110" s="60" t="s">
        <v>42286</v>
      </c>
      <c r="E110" s="171">
        <v>2112122.2999999998</v>
      </c>
      <c r="F110" s="115" t="s">
        <v>272</v>
      </c>
    </row>
    <row r="111" spans="1:6" ht="63">
      <c r="A111" s="70">
        <f t="shared" si="1"/>
        <v>64</v>
      </c>
      <c r="B111" s="60" t="s">
        <v>5272</v>
      </c>
      <c r="C111" s="147" t="s">
        <v>5277</v>
      </c>
      <c r="D111" s="60" t="s">
        <v>42287</v>
      </c>
      <c r="E111" s="171">
        <v>1200000</v>
      </c>
      <c r="F111" s="115" t="s">
        <v>272</v>
      </c>
    </row>
    <row r="112" spans="1:6" ht="63">
      <c r="A112" s="70">
        <f t="shared" si="1"/>
        <v>65</v>
      </c>
      <c r="B112" s="60" t="s">
        <v>5274</v>
      </c>
      <c r="C112" s="147" t="s">
        <v>5279</v>
      </c>
      <c r="D112" s="60" t="s">
        <v>42288</v>
      </c>
      <c r="E112" s="171">
        <v>833553</v>
      </c>
      <c r="F112" s="115" t="s">
        <v>272</v>
      </c>
    </row>
    <row r="113" spans="1:6" ht="63">
      <c r="A113" s="70">
        <f t="shared" si="1"/>
        <v>66</v>
      </c>
      <c r="B113" s="60" t="s">
        <v>5276</v>
      </c>
      <c r="C113" s="147" t="s">
        <v>5281</v>
      </c>
      <c r="D113" s="60" t="s">
        <v>42289</v>
      </c>
      <c r="E113" s="171">
        <v>2000000</v>
      </c>
      <c r="F113" s="115" t="s">
        <v>272</v>
      </c>
    </row>
    <row r="114" spans="1:6" ht="47.25">
      <c r="A114" s="70">
        <f t="shared" si="1"/>
        <v>67</v>
      </c>
      <c r="B114" s="60" t="s">
        <v>5278</v>
      </c>
      <c r="C114" s="147" t="s">
        <v>5283</v>
      </c>
      <c r="D114" s="60" t="s">
        <v>42290</v>
      </c>
      <c r="E114" s="171">
        <v>1000000</v>
      </c>
      <c r="F114" s="115" t="s">
        <v>4</v>
      </c>
    </row>
    <row r="115" spans="1:6" ht="78.75">
      <c r="A115" s="70">
        <f t="shared" si="1"/>
        <v>68</v>
      </c>
      <c r="B115" s="60" t="s">
        <v>41813</v>
      </c>
      <c r="C115" s="147" t="s">
        <v>5284</v>
      </c>
      <c r="D115" s="60" t="s">
        <v>42384</v>
      </c>
      <c r="E115" s="171">
        <v>887923</v>
      </c>
      <c r="F115" s="115" t="s">
        <v>272</v>
      </c>
    </row>
    <row r="116" spans="1:6" ht="47.25">
      <c r="A116" s="70">
        <f t="shared" si="1"/>
        <v>69</v>
      </c>
      <c r="B116" s="60" t="s">
        <v>5280</v>
      </c>
      <c r="C116" s="147" t="s">
        <v>5285</v>
      </c>
      <c r="D116" s="60" t="s">
        <v>42291</v>
      </c>
      <c r="E116" s="171">
        <v>625550</v>
      </c>
      <c r="F116" s="115" t="s">
        <v>272</v>
      </c>
    </row>
    <row r="117" spans="1:6" ht="63">
      <c r="A117" s="70">
        <f t="shared" si="1"/>
        <v>70</v>
      </c>
      <c r="B117" s="60" t="s">
        <v>5282</v>
      </c>
      <c r="C117" s="147" t="s">
        <v>5286</v>
      </c>
      <c r="D117" s="60" t="s">
        <v>42292</v>
      </c>
      <c r="E117" s="171">
        <v>1294101.6200000001</v>
      </c>
      <c r="F117" s="115" t="s">
        <v>4</v>
      </c>
    </row>
    <row r="118" spans="1:6" ht="78.75">
      <c r="A118" s="70">
        <f t="shared" si="1"/>
        <v>71</v>
      </c>
      <c r="B118" s="60" t="s">
        <v>42293</v>
      </c>
      <c r="C118" s="147" t="s">
        <v>5287</v>
      </c>
      <c r="D118" s="60" t="s">
        <v>42294</v>
      </c>
      <c r="E118" s="171">
        <v>1901200</v>
      </c>
      <c r="F118" s="115" t="s">
        <v>4</v>
      </c>
    </row>
    <row r="119" spans="1:6" ht="15.75" customHeight="1">
      <c r="A119" s="70"/>
      <c r="B119" s="2145" t="s">
        <v>148</v>
      </c>
      <c r="C119" s="2146"/>
      <c r="D119" s="60"/>
      <c r="E119" s="116"/>
      <c r="F119" s="115"/>
    </row>
    <row r="120" spans="1:6" ht="63">
      <c r="A120" s="70">
        <v>72</v>
      </c>
      <c r="B120" s="60" t="s">
        <v>5288</v>
      </c>
      <c r="C120" s="60" t="s">
        <v>5289</v>
      </c>
      <c r="D120" s="60" t="s">
        <v>5290</v>
      </c>
      <c r="E120" s="171">
        <v>1005710</v>
      </c>
      <c r="F120" s="115" t="s">
        <v>272</v>
      </c>
    </row>
    <row r="121" spans="1:6" ht="110.25">
      <c r="A121" s="70">
        <f t="shared" si="1"/>
        <v>73</v>
      </c>
      <c r="B121" s="60" t="s">
        <v>42295</v>
      </c>
      <c r="C121" s="60" t="s">
        <v>5291</v>
      </c>
      <c r="D121" s="60" t="s">
        <v>42385</v>
      </c>
      <c r="E121" s="171">
        <v>2007222</v>
      </c>
      <c r="F121" s="115" t="s">
        <v>272</v>
      </c>
    </row>
    <row r="122" spans="1:6" ht="47.25">
      <c r="A122" s="70">
        <f t="shared" si="1"/>
        <v>74</v>
      </c>
      <c r="B122" s="60" t="s">
        <v>5292</v>
      </c>
      <c r="C122" s="60" t="s">
        <v>5293</v>
      </c>
      <c r="D122" s="60" t="s">
        <v>42296</v>
      </c>
      <c r="E122" s="171">
        <v>200000</v>
      </c>
      <c r="F122" s="115" t="s">
        <v>272</v>
      </c>
    </row>
    <row r="123" spans="1:6" ht="78.75">
      <c r="A123" s="70">
        <f t="shared" si="1"/>
        <v>75</v>
      </c>
      <c r="B123" s="60" t="s">
        <v>5294</v>
      </c>
      <c r="C123" s="60" t="s">
        <v>5295</v>
      </c>
      <c r="D123" s="60" t="s">
        <v>42297</v>
      </c>
      <c r="E123" s="171">
        <v>500000</v>
      </c>
      <c r="F123" s="115" t="s">
        <v>272</v>
      </c>
    </row>
    <row r="124" spans="1:6" ht="63">
      <c r="A124" s="70">
        <f t="shared" si="1"/>
        <v>76</v>
      </c>
      <c r="B124" s="60" t="s">
        <v>5296</v>
      </c>
      <c r="C124" s="60" t="s">
        <v>5297</v>
      </c>
      <c r="D124" s="60" t="s">
        <v>42298</v>
      </c>
      <c r="E124" s="171">
        <v>700000</v>
      </c>
      <c r="F124" s="115" t="s">
        <v>272</v>
      </c>
    </row>
    <row r="125" spans="1:6" ht="94.5">
      <c r="A125" s="70">
        <f t="shared" si="1"/>
        <v>77</v>
      </c>
      <c r="B125" s="60" t="s">
        <v>42299</v>
      </c>
      <c r="C125" s="60" t="s">
        <v>5298</v>
      </c>
      <c r="D125" s="60" t="s">
        <v>42386</v>
      </c>
      <c r="E125" s="171">
        <v>1980372</v>
      </c>
      <c r="F125" s="115" t="s">
        <v>272</v>
      </c>
    </row>
    <row r="126" spans="1:6" ht="15.75">
      <c r="A126" s="70"/>
      <c r="B126" s="2145" t="s">
        <v>15</v>
      </c>
      <c r="C126" s="2146"/>
      <c r="D126" s="60"/>
      <c r="E126" s="277">
        <f>SUM(E31:E125)</f>
        <v>59823896.919999994</v>
      </c>
      <c r="F126" s="115"/>
    </row>
    <row r="127" spans="1:6" ht="86.25" customHeight="1">
      <c r="A127" s="2143" t="s">
        <v>1391</v>
      </c>
      <c r="B127" s="2143"/>
      <c r="C127" s="2143"/>
      <c r="D127" s="2143" t="s">
        <v>1392</v>
      </c>
      <c r="E127" s="2143"/>
      <c r="F127" s="2143"/>
    </row>
    <row r="131" spans="1:6">
      <c r="E131" s="190"/>
    </row>
    <row r="134" spans="1:6" ht="157.5">
      <c r="A134" s="70">
        <v>1</v>
      </c>
      <c r="B134" s="147" t="s">
        <v>247</v>
      </c>
      <c r="C134" s="147" t="s">
        <v>42257</v>
      </c>
      <c r="D134" s="690" t="s">
        <v>43967</v>
      </c>
      <c r="E134" s="1798">
        <v>1500000</v>
      </c>
      <c r="F134" s="115" t="s">
        <v>118</v>
      </c>
    </row>
    <row r="137" spans="1:6">
      <c r="E137" s="190">
        <f>E134+E126+E20</f>
        <v>109040875.52</v>
      </c>
    </row>
    <row r="139" spans="1:6" ht="15.75">
      <c r="A139" s="70"/>
      <c r="F139" s="185"/>
    </row>
    <row r="143" spans="1:6">
      <c r="E143" s="190"/>
    </row>
  </sheetData>
  <mergeCells count="19">
    <mergeCell ref="A1:F1"/>
    <mergeCell ref="A2:F2"/>
    <mergeCell ref="A3:F3"/>
    <mergeCell ref="B5:D5"/>
    <mergeCell ref="B11:D11"/>
    <mergeCell ref="A21:C21"/>
    <mergeCell ref="D21:F21"/>
    <mergeCell ref="B15:D15"/>
    <mergeCell ref="B18:D18"/>
    <mergeCell ref="A43:F43"/>
    <mergeCell ref="A41:F41"/>
    <mergeCell ref="B45:D45"/>
    <mergeCell ref="B67:D67"/>
    <mergeCell ref="A42:F42"/>
    <mergeCell ref="A127:C127"/>
    <mergeCell ref="D127:F127"/>
    <mergeCell ref="B97:D97"/>
    <mergeCell ref="B119:C119"/>
    <mergeCell ref="B126:C126"/>
  </mergeCells>
  <pageMargins left="0.7" right="0.7" top="0.75" bottom="0.75" header="0.3" footer="0.3"/>
  <pageSetup orientation="landscape" r:id="rId1"/>
  <headerFooter>
    <oddFooter>Page &amp;P of &amp;N</oddFooter>
  </headerFooter>
</worksheet>
</file>

<file path=xl/worksheets/sheet66.xml><?xml version="1.0" encoding="utf-8"?>
<worksheet xmlns="http://schemas.openxmlformats.org/spreadsheetml/2006/main" xmlns:r="http://schemas.openxmlformats.org/officeDocument/2006/relationships">
  <sheetPr>
    <tabColor theme="5" tint="-0.499984740745262"/>
  </sheetPr>
  <dimension ref="A1:I121"/>
  <sheetViews>
    <sheetView workbookViewId="0">
      <selection activeCell="H8" sqref="H8"/>
    </sheetView>
  </sheetViews>
  <sheetFormatPr defaultRowHeight="15"/>
  <cols>
    <col min="1" max="1" width="7.85546875" style="55" customWidth="1"/>
    <col min="2" max="2" width="15.28515625" style="12" customWidth="1"/>
    <col min="3" max="3" width="42.7109375" style="12" customWidth="1"/>
    <col min="4" max="4" width="25.140625" style="12" customWidth="1"/>
    <col min="5" max="5" width="19.42578125" style="55" customWidth="1"/>
    <col min="6" max="6" width="10.7109375" style="12" customWidth="1"/>
    <col min="7" max="16384" width="9.140625" style="12"/>
  </cols>
  <sheetData>
    <row r="1" spans="1:9" s="471" customFormat="1" ht="15.75">
      <c r="A1" s="2164" t="s">
        <v>133</v>
      </c>
      <c r="B1" s="2164"/>
      <c r="C1" s="2164"/>
      <c r="D1" s="2164"/>
      <c r="E1" s="2164"/>
      <c r="F1" s="2164"/>
      <c r="G1" s="506"/>
      <c r="I1" s="506"/>
    </row>
    <row r="2" spans="1:9" s="471" customFormat="1" ht="15.75">
      <c r="A2" s="2164" t="s">
        <v>8463</v>
      </c>
      <c r="B2" s="2164"/>
      <c r="C2" s="2164"/>
      <c r="D2" s="2164"/>
      <c r="E2" s="2164"/>
      <c r="F2" s="2164"/>
      <c r="G2" s="506"/>
      <c r="I2" s="506"/>
    </row>
    <row r="3" spans="1:9" s="471" customFormat="1" ht="15.75">
      <c r="A3" s="2164" t="s">
        <v>140</v>
      </c>
      <c r="B3" s="2164"/>
      <c r="C3" s="2164"/>
      <c r="D3" s="2164"/>
      <c r="E3" s="2164"/>
      <c r="F3" s="2164"/>
      <c r="G3" s="506"/>
      <c r="I3" s="506"/>
    </row>
    <row r="4" spans="1:9" s="471" customFormat="1" ht="31.5">
      <c r="A4" s="485" t="s">
        <v>134</v>
      </c>
      <c r="B4" s="332" t="s">
        <v>676</v>
      </c>
      <c r="C4" s="332" t="s">
        <v>463</v>
      </c>
      <c r="D4" s="332" t="s">
        <v>788</v>
      </c>
      <c r="E4" s="486" t="s">
        <v>7774</v>
      </c>
      <c r="F4" s="332" t="s">
        <v>677</v>
      </c>
      <c r="G4" s="506"/>
      <c r="I4" s="506"/>
    </row>
    <row r="5" spans="1:9" s="471" customFormat="1" ht="15.75">
      <c r="A5" s="63"/>
      <c r="B5" s="2171" t="s">
        <v>139</v>
      </c>
      <c r="C5" s="2171"/>
      <c r="D5" s="2171"/>
      <c r="E5" s="487"/>
      <c r="F5" s="65"/>
      <c r="G5" s="506"/>
      <c r="I5" s="506"/>
    </row>
    <row r="6" spans="1:9" ht="31.5">
      <c r="A6" s="175">
        <v>1</v>
      </c>
      <c r="B6" s="160" t="s">
        <v>3372</v>
      </c>
      <c r="C6" s="160" t="s">
        <v>8464</v>
      </c>
      <c r="D6" s="160" t="s">
        <v>2388</v>
      </c>
      <c r="E6" s="117">
        <v>2590800</v>
      </c>
      <c r="F6" s="160" t="s">
        <v>118</v>
      </c>
    </row>
    <row r="7" spans="1:9" ht="31.5">
      <c r="A7" s="175">
        <v>2</v>
      </c>
      <c r="B7" s="160" t="s">
        <v>3288</v>
      </c>
      <c r="C7" s="160" t="s">
        <v>8465</v>
      </c>
      <c r="D7" s="160" t="s">
        <v>6769</v>
      </c>
      <c r="E7" s="117">
        <v>1183108.8</v>
      </c>
      <c r="F7" s="160" t="s">
        <v>118</v>
      </c>
    </row>
    <row r="8" spans="1:9" ht="31.5">
      <c r="A8" s="175">
        <v>3</v>
      </c>
      <c r="B8" s="160" t="s">
        <v>10</v>
      </c>
      <c r="C8" s="160" t="s">
        <v>8466</v>
      </c>
      <c r="D8" s="160" t="s">
        <v>580</v>
      </c>
      <c r="E8" s="117">
        <v>94400</v>
      </c>
      <c r="F8" s="160" t="s">
        <v>118</v>
      </c>
    </row>
    <row r="9" spans="1:9" ht="31.5">
      <c r="A9" s="175">
        <v>4</v>
      </c>
      <c r="B9" s="160" t="s">
        <v>7</v>
      </c>
      <c r="C9" s="160" t="s">
        <v>8467</v>
      </c>
      <c r="D9" s="160" t="s">
        <v>794</v>
      </c>
      <c r="E9" s="117">
        <v>236160</v>
      </c>
      <c r="F9" s="160" t="s">
        <v>118</v>
      </c>
    </row>
    <row r="10" spans="1:9" ht="78.75">
      <c r="A10" s="175">
        <v>5</v>
      </c>
      <c r="B10" s="160" t="s">
        <v>1423</v>
      </c>
      <c r="C10" s="160" t="s">
        <v>8468</v>
      </c>
      <c r="D10" s="160" t="s">
        <v>1492</v>
      </c>
      <c r="E10" s="117">
        <v>1189983.73</v>
      </c>
      <c r="F10" s="160" t="s">
        <v>118</v>
      </c>
    </row>
    <row r="11" spans="1:9" ht="31.5">
      <c r="A11" s="175">
        <v>6</v>
      </c>
      <c r="B11" s="160" t="s">
        <v>5308</v>
      </c>
      <c r="C11" s="160" t="s">
        <v>8469</v>
      </c>
      <c r="D11" s="160" t="s">
        <v>3374</v>
      </c>
      <c r="E11" s="117">
        <v>1248000</v>
      </c>
      <c r="F11" s="160" t="s">
        <v>118</v>
      </c>
    </row>
    <row r="12" spans="1:9" s="471" customFormat="1" ht="15.75">
      <c r="A12" s="63"/>
      <c r="B12" s="2171" t="s">
        <v>10684</v>
      </c>
      <c r="C12" s="2171"/>
      <c r="D12" s="2171"/>
      <c r="E12" s="487"/>
      <c r="F12" s="65"/>
      <c r="G12" s="506"/>
      <c r="I12" s="506"/>
    </row>
    <row r="13" spans="1:9" ht="31.5">
      <c r="A13" s="175">
        <v>7</v>
      </c>
      <c r="B13" s="160" t="s">
        <v>5308</v>
      </c>
      <c r="C13" s="160" t="s">
        <v>8470</v>
      </c>
      <c r="D13" s="160" t="s">
        <v>3374</v>
      </c>
      <c r="E13" s="117">
        <v>971226.3</v>
      </c>
      <c r="F13" s="160" t="s">
        <v>118</v>
      </c>
    </row>
    <row r="14" spans="1:9" ht="78.75">
      <c r="A14" s="175">
        <v>8</v>
      </c>
      <c r="B14" s="160" t="s">
        <v>1423</v>
      </c>
      <c r="C14" s="160" t="s">
        <v>8471</v>
      </c>
      <c r="D14" s="160" t="s">
        <v>5981</v>
      </c>
      <c r="E14" s="117">
        <v>1300000</v>
      </c>
      <c r="F14" s="160" t="s">
        <v>118</v>
      </c>
    </row>
    <row r="15" spans="1:9" ht="47.25">
      <c r="A15" s="175">
        <v>9</v>
      </c>
      <c r="B15" s="160" t="s">
        <v>1496</v>
      </c>
      <c r="C15" s="160" t="s">
        <v>8472</v>
      </c>
      <c r="D15" s="160" t="s">
        <v>8473</v>
      </c>
      <c r="E15" s="117">
        <v>1000000</v>
      </c>
      <c r="F15" s="160" t="s">
        <v>118</v>
      </c>
    </row>
    <row r="16" spans="1:9" s="471" customFormat="1" ht="15.75">
      <c r="A16" s="63"/>
      <c r="B16" s="2171" t="s">
        <v>593</v>
      </c>
      <c r="C16" s="2171"/>
      <c r="D16" s="65"/>
      <c r="E16" s="487"/>
      <c r="F16" s="65"/>
      <c r="G16" s="506"/>
      <c r="I16" s="506"/>
    </row>
    <row r="17" spans="1:9" ht="47.25">
      <c r="A17" s="175">
        <v>10</v>
      </c>
      <c r="B17" s="160" t="s">
        <v>39</v>
      </c>
      <c r="C17" s="160" t="s">
        <v>8474</v>
      </c>
      <c r="D17" s="160" t="s">
        <v>40</v>
      </c>
      <c r="E17" s="117">
        <v>11000000</v>
      </c>
      <c r="F17" s="160" t="s">
        <v>118</v>
      </c>
    </row>
    <row r="18" spans="1:9" ht="47.25">
      <c r="A18" s="175">
        <v>11</v>
      </c>
      <c r="B18" s="160" t="s">
        <v>596</v>
      </c>
      <c r="C18" s="160" t="s">
        <v>8475</v>
      </c>
      <c r="D18" s="160" t="s">
        <v>40</v>
      </c>
      <c r="E18" s="117">
        <v>9000000</v>
      </c>
      <c r="F18" s="160" t="s">
        <v>118</v>
      </c>
    </row>
    <row r="19" spans="1:9" s="471" customFormat="1" ht="15.75">
      <c r="A19" s="63"/>
      <c r="B19" s="62" t="s">
        <v>207</v>
      </c>
      <c r="C19" s="65"/>
      <c r="D19" s="65"/>
      <c r="E19" s="487"/>
      <c r="F19" s="65"/>
      <c r="G19" s="506"/>
      <c r="I19" s="506"/>
    </row>
    <row r="20" spans="1:9" ht="63">
      <c r="A20" s="175">
        <v>12</v>
      </c>
      <c r="B20" s="160" t="s">
        <v>475</v>
      </c>
      <c r="C20" s="160" t="s">
        <v>8476</v>
      </c>
      <c r="D20" s="160" t="s">
        <v>196</v>
      </c>
      <c r="E20" s="117">
        <v>5738993.4500000002</v>
      </c>
      <c r="F20" s="160" t="s">
        <v>118</v>
      </c>
    </row>
    <row r="21" spans="1:9" ht="15.75">
      <c r="A21" s="175"/>
      <c r="B21" s="172" t="s">
        <v>15</v>
      </c>
      <c r="C21" s="160"/>
      <c r="D21" s="160"/>
      <c r="E21" s="54">
        <f>SUM(E6:E20)</f>
        <v>35552672.280000001</v>
      </c>
      <c r="F21" s="160"/>
    </row>
    <row r="22" spans="1:9" ht="85.5" customHeight="1">
      <c r="A22" s="2183" t="s">
        <v>3561</v>
      </c>
      <c r="B22" s="2184"/>
      <c r="C22" s="2185"/>
      <c r="D22" s="2183" t="s">
        <v>172</v>
      </c>
      <c r="E22" s="2184"/>
      <c r="F22" s="2185"/>
    </row>
    <row r="23" spans="1:9" ht="15.75">
      <c r="A23" s="482"/>
      <c r="B23" s="483"/>
      <c r="C23" s="484"/>
      <c r="D23" s="482"/>
      <c r="E23" s="483"/>
      <c r="F23" s="484"/>
    </row>
    <row r="24" spans="1:9" ht="15.75">
      <c r="A24" s="482"/>
      <c r="B24" s="483"/>
      <c r="C24" s="484"/>
      <c r="D24" s="482"/>
      <c r="E24" s="483"/>
      <c r="F24" s="484"/>
    </row>
    <row r="25" spans="1:9" ht="15.75">
      <c r="A25" s="482"/>
      <c r="B25" s="483"/>
      <c r="C25" s="484"/>
      <c r="D25" s="482"/>
      <c r="E25" s="483"/>
      <c r="F25" s="484"/>
    </row>
    <row r="26" spans="1:9" ht="15.75">
      <c r="A26" s="482"/>
      <c r="B26" s="483"/>
      <c r="C26" s="484"/>
      <c r="D26" s="482"/>
      <c r="E26" s="483"/>
      <c r="F26" s="484"/>
    </row>
    <row r="27" spans="1:9" ht="15.75">
      <c r="A27" s="482"/>
      <c r="B27" s="483"/>
      <c r="C27" s="484"/>
      <c r="D27" s="482"/>
      <c r="E27" s="483"/>
      <c r="F27" s="484"/>
    </row>
    <row r="28" spans="1:9" ht="15.75">
      <c r="A28" s="482"/>
      <c r="B28" s="483"/>
      <c r="C28" s="484"/>
      <c r="D28" s="482"/>
      <c r="E28" s="483"/>
      <c r="F28" s="484"/>
    </row>
    <row r="29" spans="1:9" ht="15.75">
      <c r="A29" s="482"/>
      <c r="B29" s="483"/>
      <c r="C29" s="484"/>
      <c r="D29" s="482"/>
      <c r="E29" s="483"/>
      <c r="F29" s="484"/>
    </row>
    <row r="30" spans="1:9" ht="15.75">
      <c r="A30" s="175"/>
      <c r="B30" s="160"/>
      <c r="C30" s="160"/>
      <c r="D30" s="160"/>
      <c r="E30" s="176"/>
      <c r="F30" s="160"/>
    </row>
    <row r="31" spans="1:9" ht="15.75">
      <c r="A31" s="175"/>
      <c r="B31" s="160"/>
      <c r="C31" s="160"/>
      <c r="D31" s="160"/>
      <c r="E31" s="176"/>
      <c r="F31" s="160"/>
    </row>
    <row r="32" spans="1:9" ht="15.75">
      <c r="A32" s="175"/>
      <c r="B32" s="160"/>
      <c r="C32" s="160"/>
      <c r="D32" s="160"/>
      <c r="E32" s="176"/>
      <c r="F32" s="160"/>
    </row>
    <row r="33" spans="1:9" ht="15.75">
      <c r="A33" s="175"/>
      <c r="B33" s="160"/>
      <c r="C33" s="160"/>
      <c r="D33" s="160"/>
      <c r="E33" s="176"/>
      <c r="F33" s="160"/>
    </row>
    <row r="34" spans="1:9" ht="15.75">
      <c r="A34" s="2164" t="s">
        <v>133</v>
      </c>
      <c r="B34" s="2164"/>
      <c r="C34" s="2164"/>
      <c r="D34" s="2164"/>
      <c r="E34" s="2164"/>
      <c r="F34" s="2164"/>
    </row>
    <row r="35" spans="1:9" ht="15.75">
      <c r="A35" s="2164" t="s">
        <v>8463</v>
      </c>
      <c r="B35" s="2164"/>
      <c r="C35" s="2164"/>
      <c r="D35" s="2164"/>
      <c r="E35" s="2164"/>
      <c r="F35" s="2164"/>
    </row>
    <row r="36" spans="1:9" ht="15.75">
      <c r="A36" s="2164" t="s">
        <v>140</v>
      </c>
      <c r="B36" s="2164"/>
      <c r="C36" s="2164"/>
      <c r="D36" s="2164"/>
      <c r="E36" s="2164"/>
      <c r="F36" s="2164"/>
    </row>
    <row r="37" spans="1:9" s="471" customFormat="1" ht="15.75">
      <c r="A37" s="63"/>
      <c r="B37" s="2195" t="s">
        <v>480</v>
      </c>
      <c r="C37" s="2195"/>
      <c r="D37" s="65"/>
      <c r="E37" s="487"/>
      <c r="F37" s="65"/>
      <c r="G37" s="506"/>
      <c r="I37" s="506"/>
    </row>
    <row r="38" spans="1:9" ht="31.5">
      <c r="A38" s="175">
        <v>1</v>
      </c>
      <c r="B38" s="160" t="s">
        <v>8477</v>
      </c>
      <c r="C38" s="160" t="s">
        <v>8478</v>
      </c>
      <c r="D38" s="160" t="s">
        <v>4517</v>
      </c>
      <c r="E38" s="117">
        <v>800000</v>
      </c>
      <c r="F38" s="160" t="s">
        <v>4</v>
      </c>
    </row>
    <row r="39" spans="1:9" ht="47.25">
      <c r="A39" s="175">
        <v>2</v>
      </c>
      <c r="B39" s="160" t="s">
        <v>8479</v>
      </c>
      <c r="C39" s="160" t="s">
        <v>8480</v>
      </c>
      <c r="D39" s="160" t="s">
        <v>1246</v>
      </c>
      <c r="E39" s="117">
        <v>1600000</v>
      </c>
      <c r="F39" s="160" t="s">
        <v>4</v>
      </c>
    </row>
    <row r="40" spans="1:9" ht="31.5">
      <c r="A40" s="175">
        <v>3</v>
      </c>
      <c r="B40" s="160" t="s">
        <v>8481</v>
      </c>
      <c r="C40" s="160" t="s">
        <v>8482</v>
      </c>
      <c r="D40" s="160" t="s">
        <v>4517</v>
      </c>
      <c r="E40" s="117">
        <v>800000</v>
      </c>
      <c r="F40" s="160" t="s">
        <v>4</v>
      </c>
    </row>
    <row r="41" spans="1:9" ht="47.25">
      <c r="A41" s="175">
        <v>4</v>
      </c>
      <c r="B41" s="160" t="s">
        <v>8483</v>
      </c>
      <c r="C41" s="160" t="s">
        <v>8484</v>
      </c>
      <c r="D41" s="160" t="s">
        <v>4517</v>
      </c>
      <c r="E41" s="117">
        <v>800000</v>
      </c>
      <c r="F41" s="160" t="s">
        <v>4</v>
      </c>
    </row>
    <row r="42" spans="1:9" ht="47.25">
      <c r="A42" s="175">
        <v>5</v>
      </c>
      <c r="B42" s="160" t="s">
        <v>8485</v>
      </c>
      <c r="C42" s="160" t="s">
        <v>8486</v>
      </c>
      <c r="D42" s="160" t="s">
        <v>8487</v>
      </c>
      <c r="E42" s="117">
        <v>707750.02</v>
      </c>
      <c r="F42" s="160" t="s">
        <v>4</v>
      </c>
    </row>
    <row r="43" spans="1:9" ht="47.25">
      <c r="A43" s="175">
        <v>6</v>
      </c>
      <c r="B43" s="160" t="s">
        <v>8488</v>
      </c>
      <c r="C43" s="160" t="s">
        <v>8489</v>
      </c>
      <c r="D43" s="160" t="s">
        <v>4517</v>
      </c>
      <c r="E43" s="117">
        <v>800000</v>
      </c>
      <c r="F43" s="160" t="s">
        <v>4</v>
      </c>
    </row>
    <row r="44" spans="1:9" ht="47.25">
      <c r="A44" s="175">
        <v>7</v>
      </c>
      <c r="B44" s="160" t="s">
        <v>8490</v>
      </c>
      <c r="C44" s="160" t="s">
        <v>8491</v>
      </c>
      <c r="D44" s="160" t="s">
        <v>4517</v>
      </c>
      <c r="E44" s="117">
        <v>800000</v>
      </c>
      <c r="F44" s="160" t="s">
        <v>4</v>
      </c>
    </row>
    <row r="45" spans="1:9" ht="47.25">
      <c r="A45" s="175">
        <v>8</v>
      </c>
      <c r="B45" s="160" t="s">
        <v>8492</v>
      </c>
      <c r="C45" s="160" t="s">
        <v>8493</v>
      </c>
      <c r="D45" s="160" t="s">
        <v>8494</v>
      </c>
      <c r="E45" s="117">
        <v>1500000</v>
      </c>
      <c r="F45" s="160" t="s">
        <v>4</v>
      </c>
    </row>
    <row r="46" spans="1:9" ht="31.5">
      <c r="A46" s="175">
        <v>9</v>
      </c>
      <c r="B46" s="160" t="s">
        <v>8492</v>
      </c>
      <c r="C46" s="160" t="s">
        <v>8495</v>
      </c>
      <c r="D46" s="160" t="s">
        <v>8496</v>
      </c>
      <c r="E46" s="117">
        <v>500000</v>
      </c>
      <c r="F46" s="160" t="s">
        <v>4</v>
      </c>
    </row>
    <row r="47" spans="1:9" ht="47.25">
      <c r="A47" s="175">
        <v>10</v>
      </c>
      <c r="B47" s="160" t="s">
        <v>8497</v>
      </c>
      <c r="C47" s="160" t="s">
        <v>8498</v>
      </c>
      <c r="D47" s="160" t="s">
        <v>4517</v>
      </c>
      <c r="E47" s="117">
        <v>800000</v>
      </c>
      <c r="F47" s="160" t="s">
        <v>4</v>
      </c>
    </row>
    <row r="48" spans="1:9" ht="47.25">
      <c r="A48" s="175">
        <v>11</v>
      </c>
      <c r="B48" s="160" t="s">
        <v>8499</v>
      </c>
      <c r="C48" s="160" t="s">
        <v>8500</v>
      </c>
      <c r="D48" s="160" t="s">
        <v>4517</v>
      </c>
      <c r="E48" s="117">
        <v>800000</v>
      </c>
      <c r="F48" s="160" t="s">
        <v>4</v>
      </c>
    </row>
    <row r="49" spans="1:6" ht="31.5">
      <c r="A49" s="175">
        <v>12</v>
      </c>
      <c r="B49" s="160" t="s">
        <v>8501</v>
      </c>
      <c r="C49" s="160" t="s">
        <v>8502</v>
      </c>
      <c r="D49" s="160" t="s">
        <v>8503</v>
      </c>
      <c r="E49" s="117">
        <v>1000000</v>
      </c>
      <c r="F49" s="160" t="s">
        <v>4</v>
      </c>
    </row>
    <row r="50" spans="1:6" ht="47.25">
      <c r="A50" s="175">
        <v>13</v>
      </c>
      <c r="B50" s="160" t="s">
        <v>8504</v>
      </c>
      <c r="C50" s="160" t="s">
        <v>8505</v>
      </c>
      <c r="D50" s="160" t="s">
        <v>4517</v>
      </c>
      <c r="E50" s="117">
        <v>800000</v>
      </c>
      <c r="F50" s="160" t="s">
        <v>4</v>
      </c>
    </row>
    <row r="51" spans="1:6" ht="47.25">
      <c r="A51" s="175">
        <v>14</v>
      </c>
      <c r="B51" s="160" t="s">
        <v>8506</v>
      </c>
      <c r="C51" s="160" t="s">
        <v>8507</v>
      </c>
      <c r="D51" s="160" t="s">
        <v>1246</v>
      </c>
      <c r="E51" s="117">
        <v>1600000</v>
      </c>
      <c r="F51" s="160" t="s">
        <v>4</v>
      </c>
    </row>
    <row r="52" spans="1:6" ht="47.25">
      <c r="A52" s="175">
        <v>15</v>
      </c>
      <c r="B52" s="160" t="s">
        <v>8508</v>
      </c>
      <c r="C52" s="160" t="s">
        <v>8509</v>
      </c>
      <c r="D52" s="160" t="s">
        <v>1246</v>
      </c>
      <c r="E52" s="117">
        <v>1600000</v>
      </c>
      <c r="F52" s="160" t="s">
        <v>4</v>
      </c>
    </row>
    <row r="53" spans="1:6" ht="47.25">
      <c r="A53" s="175">
        <v>16</v>
      </c>
      <c r="B53" s="160" t="s">
        <v>8510</v>
      </c>
      <c r="C53" s="160" t="s">
        <v>8511</v>
      </c>
      <c r="D53" s="160" t="s">
        <v>1246</v>
      </c>
      <c r="E53" s="117">
        <v>1600000</v>
      </c>
      <c r="F53" s="160" t="s">
        <v>4</v>
      </c>
    </row>
    <row r="54" spans="1:6" ht="47.25">
      <c r="A54" s="175">
        <v>17</v>
      </c>
      <c r="B54" s="160" t="s">
        <v>8512</v>
      </c>
      <c r="C54" s="160" t="s">
        <v>8513</v>
      </c>
      <c r="D54" s="160" t="s">
        <v>4517</v>
      </c>
      <c r="E54" s="117">
        <v>800000</v>
      </c>
      <c r="F54" s="160" t="s">
        <v>4</v>
      </c>
    </row>
    <row r="55" spans="1:6" ht="47.25">
      <c r="A55" s="175">
        <v>18</v>
      </c>
      <c r="B55" s="160" t="s">
        <v>8514</v>
      </c>
      <c r="C55" s="160" t="s">
        <v>8515</v>
      </c>
      <c r="D55" s="160" t="s">
        <v>1246</v>
      </c>
      <c r="E55" s="117">
        <v>1600000</v>
      </c>
      <c r="F55" s="160" t="s">
        <v>4</v>
      </c>
    </row>
    <row r="56" spans="1:6" ht="63">
      <c r="A56" s="175">
        <v>19</v>
      </c>
      <c r="B56" s="160" t="s">
        <v>8514</v>
      </c>
      <c r="C56" s="160" t="s">
        <v>8516</v>
      </c>
      <c r="D56" s="160" t="s">
        <v>8517</v>
      </c>
      <c r="E56" s="117">
        <v>1000000</v>
      </c>
      <c r="F56" s="160" t="s">
        <v>118</v>
      </c>
    </row>
    <row r="57" spans="1:6" ht="31.5">
      <c r="A57" s="175">
        <v>20</v>
      </c>
      <c r="B57" s="160" t="s">
        <v>8518</v>
      </c>
      <c r="C57" s="160" t="s">
        <v>8519</v>
      </c>
      <c r="D57" s="160" t="s">
        <v>4517</v>
      </c>
      <c r="E57" s="117">
        <v>800000</v>
      </c>
      <c r="F57" s="160" t="s">
        <v>4</v>
      </c>
    </row>
    <row r="58" spans="1:6" ht="47.25">
      <c r="A58" s="175">
        <v>21</v>
      </c>
      <c r="B58" s="160" t="s">
        <v>8520</v>
      </c>
      <c r="C58" s="160" t="s">
        <v>8521</v>
      </c>
      <c r="D58" s="160" t="s">
        <v>4517</v>
      </c>
      <c r="E58" s="117">
        <v>800000</v>
      </c>
      <c r="F58" s="160" t="s">
        <v>4</v>
      </c>
    </row>
    <row r="59" spans="1:6" ht="47.25">
      <c r="A59" s="175">
        <v>22</v>
      </c>
      <c r="B59" s="160" t="s">
        <v>8522</v>
      </c>
      <c r="C59" s="160" t="s">
        <v>8523</v>
      </c>
      <c r="D59" s="160" t="s">
        <v>7016</v>
      </c>
      <c r="E59" s="117">
        <v>1600000</v>
      </c>
      <c r="F59" s="160" t="s">
        <v>4</v>
      </c>
    </row>
    <row r="60" spans="1:6" ht="47.25">
      <c r="A60" s="175">
        <v>23</v>
      </c>
      <c r="B60" s="160" t="s">
        <v>8524</v>
      </c>
      <c r="C60" s="160" t="s">
        <v>8525</v>
      </c>
      <c r="D60" s="160" t="s">
        <v>8526</v>
      </c>
      <c r="E60" s="117">
        <v>1000000</v>
      </c>
      <c r="F60" s="160" t="s">
        <v>4</v>
      </c>
    </row>
    <row r="61" spans="1:6" ht="47.25">
      <c r="A61" s="175">
        <v>24</v>
      </c>
      <c r="B61" s="160" t="s">
        <v>8527</v>
      </c>
      <c r="C61" s="160" t="s">
        <v>8528</v>
      </c>
      <c r="D61" s="160" t="s">
        <v>7016</v>
      </c>
      <c r="E61" s="117">
        <v>1600000</v>
      </c>
      <c r="F61" s="160" t="s">
        <v>4</v>
      </c>
    </row>
    <row r="62" spans="1:6" ht="47.25">
      <c r="A62" s="175">
        <v>25</v>
      </c>
      <c r="B62" s="160" t="s">
        <v>8529</v>
      </c>
      <c r="C62" s="160" t="s">
        <v>8530</v>
      </c>
      <c r="D62" s="160" t="s">
        <v>4517</v>
      </c>
      <c r="E62" s="117">
        <v>800000</v>
      </c>
      <c r="F62" s="160" t="s">
        <v>4</v>
      </c>
    </row>
    <row r="63" spans="1:6" ht="47.25">
      <c r="A63" s="175">
        <v>26</v>
      </c>
      <c r="B63" s="160" t="s">
        <v>8531</v>
      </c>
      <c r="C63" s="160" t="s">
        <v>8532</v>
      </c>
      <c r="D63" s="160" t="s">
        <v>4517</v>
      </c>
      <c r="E63" s="117">
        <v>800000</v>
      </c>
      <c r="F63" s="160" t="s">
        <v>4</v>
      </c>
    </row>
    <row r="64" spans="1:6" ht="47.25">
      <c r="A64" s="175">
        <v>27</v>
      </c>
      <c r="B64" s="160" t="s">
        <v>8533</v>
      </c>
      <c r="C64" s="160" t="s">
        <v>8534</v>
      </c>
      <c r="D64" s="160" t="s">
        <v>4517</v>
      </c>
      <c r="E64" s="117">
        <v>800000</v>
      </c>
      <c r="F64" s="160" t="s">
        <v>4</v>
      </c>
    </row>
    <row r="65" spans="1:6" ht="47.25">
      <c r="A65" s="175">
        <v>28</v>
      </c>
      <c r="B65" s="160" t="s">
        <v>8535</v>
      </c>
      <c r="C65" s="160" t="s">
        <v>8536</v>
      </c>
      <c r="D65" s="160" t="s">
        <v>1246</v>
      </c>
      <c r="E65" s="117">
        <v>1600000</v>
      </c>
      <c r="F65" s="160" t="s">
        <v>4</v>
      </c>
    </row>
    <row r="66" spans="1:6" ht="47.25">
      <c r="A66" s="175">
        <v>29</v>
      </c>
      <c r="B66" s="160" t="s">
        <v>8537</v>
      </c>
      <c r="C66" s="160" t="s">
        <v>8538</v>
      </c>
      <c r="D66" s="160" t="s">
        <v>1246</v>
      </c>
      <c r="E66" s="117">
        <v>1600000</v>
      </c>
      <c r="F66" s="160" t="s">
        <v>4</v>
      </c>
    </row>
    <row r="67" spans="1:6" ht="47.25">
      <c r="A67" s="175">
        <v>30</v>
      </c>
      <c r="B67" s="160" t="s">
        <v>8539</v>
      </c>
      <c r="C67" s="160" t="s">
        <v>8540</v>
      </c>
      <c r="D67" s="160" t="s">
        <v>8494</v>
      </c>
      <c r="E67" s="117">
        <v>1796000</v>
      </c>
      <c r="F67" s="160" t="s">
        <v>4</v>
      </c>
    </row>
    <row r="68" spans="1:6" ht="47.25">
      <c r="A68" s="175">
        <v>31</v>
      </c>
      <c r="B68" s="160" t="s">
        <v>8541</v>
      </c>
      <c r="C68" s="160" t="s">
        <v>8542</v>
      </c>
      <c r="D68" s="160" t="s">
        <v>1246</v>
      </c>
      <c r="E68" s="117">
        <v>1600000</v>
      </c>
      <c r="F68" s="160" t="s">
        <v>4</v>
      </c>
    </row>
    <row r="69" spans="1:6" ht="63">
      <c r="A69" s="175">
        <v>32</v>
      </c>
      <c r="B69" s="160" t="s">
        <v>8543</v>
      </c>
      <c r="C69" s="160" t="s">
        <v>8544</v>
      </c>
      <c r="D69" s="160" t="s">
        <v>4517</v>
      </c>
      <c r="E69" s="117">
        <v>800000</v>
      </c>
      <c r="F69" s="160" t="s">
        <v>4</v>
      </c>
    </row>
    <row r="70" spans="1:6" ht="63">
      <c r="A70" s="175">
        <v>33</v>
      </c>
      <c r="B70" s="160" t="s">
        <v>8545</v>
      </c>
      <c r="C70" s="160" t="s">
        <v>8546</v>
      </c>
      <c r="D70" s="160" t="s">
        <v>8517</v>
      </c>
      <c r="E70" s="117">
        <v>1000000</v>
      </c>
      <c r="F70" s="160" t="s">
        <v>118</v>
      </c>
    </row>
    <row r="71" spans="1:6" ht="47.25">
      <c r="A71" s="175">
        <v>34</v>
      </c>
      <c r="B71" s="160" t="s">
        <v>8547</v>
      </c>
      <c r="C71" s="160" t="s">
        <v>8548</v>
      </c>
      <c r="D71" s="160" t="s">
        <v>4517</v>
      </c>
      <c r="E71" s="117">
        <v>800000</v>
      </c>
      <c r="F71" s="160" t="s">
        <v>4</v>
      </c>
    </row>
    <row r="72" spans="1:6" ht="47.25">
      <c r="A72" s="175">
        <v>35</v>
      </c>
      <c r="B72" s="160" t="s">
        <v>8549</v>
      </c>
      <c r="C72" s="160" t="s">
        <v>8550</v>
      </c>
      <c r="D72" s="160" t="s">
        <v>4517</v>
      </c>
      <c r="E72" s="117">
        <v>800000</v>
      </c>
      <c r="F72" s="160" t="s">
        <v>4</v>
      </c>
    </row>
    <row r="73" spans="1:6" ht="47.25">
      <c r="A73" s="175">
        <v>36</v>
      </c>
      <c r="B73" s="160" t="s">
        <v>8551</v>
      </c>
      <c r="C73" s="160" t="s">
        <v>8552</v>
      </c>
      <c r="D73" s="160" t="s">
        <v>4517</v>
      </c>
      <c r="E73" s="117">
        <v>800000</v>
      </c>
      <c r="F73" s="160" t="s">
        <v>4</v>
      </c>
    </row>
    <row r="74" spans="1:6" ht="63">
      <c r="A74" s="175">
        <v>37</v>
      </c>
      <c r="B74" s="160" t="s">
        <v>8553</v>
      </c>
      <c r="C74" s="160" t="s">
        <v>8554</v>
      </c>
      <c r="D74" s="160" t="s">
        <v>4517</v>
      </c>
      <c r="E74" s="117">
        <v>800000</v>
      </c>
      <c r="F74" s="160" t="s">
        <v>4</v>
      </c>
    </row>
    <row r="75" spans="1:6" ht="63">
      <c r="A75" s="175">
        <v>38</v>
      </c>
      <c r="B75" s="160" t="s">
        <v>8555</v>
      </c>
      <c r="C75" s="160" t="s">
        <v>8556</v>
      </c>
      <c r="D75" s="160" t="s">
        <v>4517</v>
      </c>
      <c r="E75" s="117">
        <v>800000</v>
      </c>
      <c r="F75" s="160" t="s">
        <v>4</v>
      </c>
    </row>
    <row r="76" spans="1:6" ht="47.25">
      <c r="A76" s="175">
        <v>39</v>
      </c>
      <c r="B76" s="160" t="s">
        <v>8557</v>
      </c>
      <c r="C76" s="160" t="s">
        <v>8558</v>
      </c>
      <c r="D76" s="160" t="s">
        <v>1246</v>
      </c>
      <c r="E76" s="117">
        <v>1600000</v>
      </c>
      <c r="F76" s="160" t="s">
        <v>4</v>
      </c>
    </row>
    <row r="77" spans="1:6" ht="47.25">
      <c r="A77" s="175">
        <v>40</v>
      </c>
      <c r="B77" s="160" t="s">
        <v>8559</v>
      </c>
      <c r="C77" s="160" t="s">
        <v>8560</v>
      </c>
      <c r="D77" s="160" t="s">
        <v>1246</v>
      </c>
      <c r="E77" s="117">
        <v>1600000</v>
      </c>
      <c r="F77" s="160" t="s">
        <v>4</v>
      </c>
    </row>
    <row r="78" spans="1:6" ht="47.25">
      <c r="A78" s="175">
        <v>41</v>
      </c>
      <c r="B78" s="160" t="s">
        <v>8561</v>
      </c>
      <c r="C78" s="160" t="s">
        <v>8562</v>
      </c>
      <c r="D78" s="160" t="s">
        <v>4517</v>
      </c>
      <c r="E78" s="117">
        <v>800000</v>
      </c>
      <c r="F78" s="160" t="s">
        <v>4</v>
      </c>
    </row>
    <row r="79" spans="1:6" ht="63">
      <c r="A79" s="175">
        <v>42</v>
      </c>
      <c r="B79" s="160" t="s">
        <v>8563</v>
      </c>
      <c r="C79" s="160" t="s">
        <v>8564</v>
      </c>
      <c r="D79" s="160" t="s">
        <v>8517</v>
      </c>
      <c r="E79" s="117">
        <v>1000000</v>
      </c>
      <c r="F79" s="160" t="s">
        <v>118</v>
      </c>
    </row>
    <row r="80" spans="1:6" ht="47.25">
      <c r="A80" s="175">
        <v>43</v>
      </c>
      <c r="B80" s="160" t="s">
        <v>8565</v>
      </c>
      <c r="C80" s="160" t="s">
        <v>8566</v>
      </c>
      <c r="D80" s="160" t="s">
        <v>4517</v>
      </c>
      <c r="E80" s="117">
        <v>800000</v>
      </c>
      <c r="F80" s="160" t="s">
        <v>4</v>
      </c>
    </row>
    <row r="81" spans="1:9" s="471" customFormat="1" ht="15.75">
      <c r="A81" s="63"/>
      <c r="B81" s="2195" t="s">
        <v>8567</v>
      </c>
      <c r="C81" s="2195"/>
      <c r="D81" s="65"/>
      <c r="E81" s="487"/>
      <c r="F81" s="507"/>
      <c r="G81" s="506"/>
      <c r="I81" s="506"/>
    </row>
    <row r="82" spans="1:9" ht="47.25">
      <c r="A82" s="175">
        <v>44</v>
      </c>
      <c r="B82" s="160" t="s">
        <v>8568</v>
      </c>
      <c r="C82" s="160" t="s">
        <v>8569</v>
      </c>
      <c r="D82" s="160" t="s">
        <v>14953</v>
      </c>
      <c r="E82" s="117">
        <v>1000000</v>
      </c>
      <c r="F82" s="160" t="s">
        <v>118</v>
      </c>
    </row>
    <row r="83" spans="1:9" ht="47.25">
      <c r="A83" s="175">
        <v>45</v>
      </c>
      <c r="B83" s="160" t="s">
        <v>8570</v>
      </c>
      <c r="C83" s="160" t="s">
        <v>8571</v>
      </c>
      <c r="D83" s="160" t="s">
        <v>8572</v>
      </c>
      <c r="E83" s="117">
        <v>1500000</v>
      </c>
      <c r="F83" s="160" t="s">
        <v>4</v>
      </c>
    </row>
    <row r="84" spans="1:9" ht="47.25">
      <c r="A84" s="175">
        <v>46</v>
      </c>
      <c r="B84" s="160" t="s">
        <v>8573</v>
      </c>
      <c r="C84" s="160" t="s">
        <v>8574</v>
      </c>
      <c r="D84" s="160" t="s">
        <v>8575</v>
      </c>
      <c r="E84" s="117">
        <v>1000000</v>
      </c>
      <c r="F84" s="160" t="s">
        <v>4</v>
      </c>
    </row>
    <row r="85" spans="1:9" ht="47.25">
      <c r="A85" s="175">
        <v>47</v>
      </c>
      <c r="B85" s="160" t="s">
        <v>8576</v>
      </c>
      <c r="C85" s="160" t="s">
        <v>8577</v>
      </c>
      <c r="D85" s="160" t="s">
        <v>8578</v>
      </c>
      <c r="E85" s="117">
        <v>1370000</v>
      </c>
      <c r="F85" s="160" t="s">
        <v>4</v>
      </c>
    </row>
    <row r="86" spans="1:9" ht="47.25">
      <c r="A86" s="175">
        <v>48</v>
      </c>
      <c r="B86" s="160" t="s">
        <v>8579</v>
      </c>
      <c r="C86" s="160" t="s">
        <v>8580</v>
      </c>
      <c r="D86" s="160" t="s">
        <v>8581</v>
      </c>
      <c r="E86" s="117">
        <v>2000000</v>
      </c>
      <c r="F86" s="160" t="s">
        <v>4</v>
      </c>
    </row>
    <row r="87" spans="1:9" ht="47.25">
      <c r="A87" s="175">
        <v>49</v>
      </c>
      <c r="B87" s="160" t="s">
        <v>8582</v>
      </c>
      <c r="C87" s="160" t="s">
        <v>8583</v>
      </c>
      <c r="D87" s="160" t="s">
        <v>8494</v>
      </c>
      <c r="E87" s="117">
        <v>2077315.39</v>
      </c>
      <c r="F87" s="160" t="s">
        <v>4</v>
      </c>
    </row>
    <row r="88" spans="1:9" ht="47.25">
      <c r="A88" s="175">
        <v>50</v>
      </c>
      <c r="B88" s="160" t="s">
        <v>8584</v>
      </c>
      <c r="C88" s="160" t="s">
        <v>8585</v>
      </c>
      <c r="D88" s="160" t="s">
        <v>8586</v>
      </c>
      <c r="E88" s="117">
        <v>350000</v>
      </c>
      <c r="F88" s="160" t="s">
        <v>4</v>
      </c>
    </row>
    <row r="89" spans="1:9" ht="47.25">
      <c r="A89" s="175">
        <v>51</v>
      </c>
      <c r="B89" s="160" t="s">
        <v>8587</v>
      </c>
      <c r="C89" s="160" t="s">
        <v>8588</v>
      </c>
      <c r="D89" s="160" t="s">
        <v>8575</v>
      </c>
      <c r="E89" s="117">
        <v>1500000</v>
      </c>
      <c r="F89" s="160" t="s">
        <v>4</v>
      </c>
    </row>
    <row r="90" spans="1:9" ht="47.25">
      <c r="A90" s="175">
        <v>52</v>
      </c>
      <c r="B90" s="160" t="s">
        <v>8589</v>
      </c>
      <c r="C90" s="160" t="s">
        <v>8590</v>
      </c>
      <c r="D90" s="160" t="s">
        <v>14953</v>
      </c>
      <c r="E90" s="117">
        <v>1000000</v>
      </c>
      <c r="F90" s="160" t="s">
        <v>118</v>
      </c>
    </row>
    <row r="91" spans="1:9" ht="47.25">
      <c r="A91" s="175">
        <v>53</v>
      </c>
      <c r="B91" s="160" t="s">
        <v>8591</v>
      </c>
      <c r="C91" s="160" t="s">
        <v>8592</v>
      </c>
      <c r="D91" s="160" t="s">
        <v>1246</v>
      </c>
      <c r="E91" s="117">
        <v>1600000</v>
      </c>
      <c r="F91" s="160" t="s">
        <v>4</v>
      </c>
    </row>
    <row r="92" spans="1:9" ht="47.25">
      <c r="A92" s="175">
        <v>54</v>
      </c>
      <c r="B92" s="160" t="s">
        <v>8593</v>
      </c>
      <c r="C92" s="160" t="s">
        <v>8594</v>
      </c>
      <c r="D92" s="160" t="s">
        <v>4517</v>
      </c>
      <c r="E92" s="117">
        <v>800000</v>
      </c>
      <c r="F92" s="160" t="s">
        <v>4</v>
      </c>
    </row>
    <row r="93" spans="1:9" ht="47.25">
      <c r="A93" s="175">
        <v>55</v>
      </c>
      <c r="B93" s="160" t="s">
        <v>8595</v>
      </c>
      <c r="C93" s="160" t="s">
        <v>8596</v>
      </c>
      <c r="D93" s="160" t="s">
        <v>4517</v>
      </c>
      <c r="E93" s="117">
        <v>800000</v>
      </c>
      <c r="F93" s="160" t="s">
        <v>4</v>
      </c>
    </row>
    <row r="94" spans="1:9" ht="47.25">
      <c r="A94" s="175">
        <v>56</v>
      </c>
      <c r="B94" s="160" t="s">
        <v>8597</v>
      </c>
      <c r="C94" s="160" t="s">
        <v>8598</v>
      </c>
      <c r="D94" s="160" t="s">
        <v>4517</v>
      </c>
      <c r="E94" s="117">
        <v>800000</v>
      </c>
      <c r="F94" s="160" t="s">
        <v>4</v>
      </c>
    </row>
    <row r="95" spans="1:9" ht="47.25">
      <c r="A95" s="175">
        <v>57</v>
      </c>
      <c r="B95" s="160" t="s">
        <v>8599</v>
      </c>
      <c r="C95" s="160" t="s">
        <v>8600</v>
      </c>
      <c r="D95" s="160" t="s">
        <v>4517</v>
      </c>
      <c r="E95" s="117">
        <v>800000</v>
      </c>
      <c r="F95" s="160" t="s">
        <v>4</v>
      </c>
    </row>
    <row r="96" spans="1:9" ht="47.25">
      <c r="A96" s="175">
        <v>58</v>
      </c>
      <c r="B96" s="160" t="s">
        <v>8601</v>
      </c>
      <c r="C96" s="160" t="s">
        <v>8602</v>
      </c>
      <c r="D96" s="160" t="s">
        <v>8603</v>
      </c>
      <c r="E96" s="117">
        <v>1640871</v>
      </c>
      <c r="F96" s="160" t="s">
        <v>4</v>
      </c>
    </row>
    <row r="97" spans="1:9" ht="47.25">
      <c r="A97" s="175">
        <v>59</v>
      </c>
      <c r="B97" s="160" t="s">
        <v>8604</v>
      </c>
      <c r="C97" s="160" t="s">
        <v>8605</v>
      </c>
      <c r="D97" s="160" t="s">
        <v>8606</v>
      </c>
      <c r="E97" s="117">
        <v>2000000</v>
      </c>
      <c r="F97" s="160" t="s">
        <v>4</v>
      </c>
    </row>
    <row r="98" spans="1:9" ht="47.25">
      <c r="A98" s="175">
        <v>60</v>
      </c>
      <c r="B98" s="160" t="s">
        <v>8607</v>
      </c>
      <c r="C98" s="160" t="s">
        <v>8608</v>
      </c>
      <c r="D98" s="160" t="s">
        <v>8494</v>
      </c>
      <c r="E98" s="117">
        <v>2000000</v>
      </c>
      <c r="F98" s="160" t="s">
        <v>4</v>
      </c>
    </row>
    <row r="99" spans="1:9" ht="47.25">
      <c r="A99" s="175">
        <v>61</v>
      </c>
      <c r="B99" s="160" t="s">
        <v>8609</v>
      </c>
      <c r="C99" s="160" t="s">
        <v>8610</v>
      </c>
      <c r="D99" s="160" t="s">
        <v>8611</v>
      </c>
      <c r="E99" s="117">
        <v>1600000</v>
      </c>
      <c r="F99" s="160" t="s">
        <v>4</v>
      </c>
    </row>
    <row r="100" spans="1:9" s="471" customFormat="1" ht="15.75">
      <c r="A100" s="63"/>
      <c r="B100" s="2195" t="s">
        <v>8612</v>
      </c>
      <c r="C100" s="2195"/>
      <c r="D100" s="65"/>
      <c r="E100" s="487"/>
      <c r="F100" s="65"/>
      <c r="G100" s="506"/>
      <c r="I100" s="506"/>
    </row>
    <row r="101" spans="1:9" ht="31.5">
      <c r="A101" s="175">
        <v>62</v>
      </c>
      <c r="B101" s="160" t="s">
        <v>8613</v>
      </c>
      <c r="C101" s="160" t="s">
        <v>8614</v>
      </c>
      <c r="D101" s="160" t="s">
        <v>36561</v>
      </c>
      <c r="E101" s="117">
        <v>1000000</v>
      </c>
      <c r="F101" s="160" t="s">
        <v>4</v>
      </c>
    </row>
    <row r="102" spans="1:9" ht="47.25">
      <c r="A102" s="175">
        <v>63</v>
      </c>
      <c r="B102" s="160" t="s">
        <v>8615</v>
      </c>
      <c r="C102" s="160" t="s">
        <v>8616</v>
      </c>
      <c r="D102" s="160" t="s">
        <v>8617</v>
      </c>
      <c r="E102" s="117">
        <v>700000</v>
      </c>
      <c r="F102" s="160" t="s">
        <v>118</v>
      </c>
    </row>
    <row r="103" spans="1:9" ht="47.25">
      <c r="A103" s="175">
        <v>64</v>
      </c>
      <c r="B103" s="160" t="s">
        <v>8618</v>
      </c>
      <c r="C103" s="160" t="s">
        <v>8619</v>
      </c>
      <c r="D103" s="160" t="s">
        <v>8620</v>
      </c>
      <c r="E103" s="117">
        <v>600000</v>
      </c>
      <c r="F103" s="160" t="s">
        <v>4</v>
      </c>
    </row>
    <row r="104" spans="1:9" ht="63">
      <c r="A104" s="175">
        <v>65</v>
      </c>
      <c r="B104" s="160" t="s">
        <v>8623</v>
      </c>
      <c r="C104" s="160" t="s">
        <v>8624</v>
      </c>
      <c r="D104" s="160" t="s">
        <v>14954</v>
      </c>
      <c r="E104" s="117">
        <v>200000</v>
      </c>
      <c r="F104" s="160" t="s">
        <v>4</v>
      </c>
    </row>
    <row r="105" spans="1:9" ht="47.25">
      <c r="A105" s="175">
        <v>66</v>
      </c>
      <c r="B105" s="160" t="s">
        <v>8625</v>
      </c>
      <c r="C105" s="160" t="s">
        <v>8626</v>
      </c>
      <c r="D105" s="160" t="s">
        <v>8627</v>
      </c>
      <c r="E105" s="117">
        <v>300589</v>
      </c>
      <c r="F105" s="160" t="s">
        <v>4</v>
      </c>
    </row>
    <row r="106" spans="1:9" ht="17.25" customHeight="1">
      <c r="A106" s="175"/>
      <c r="B106" s="2189" t="s">
        <v>6926</v>
      </c>
      <c r="C106" s="2191"/>
      <c r="D106" s="160"/>
      <c r="E106" s="82"/>
      <c r="F106" s="160"/>
    </row>
    <row r="107" spans="1:9" ht="78.75">
      <c r="A107" s="175">
        <v>67</v>
      </c>
      <c r="B107" s="160" t="s">
        <v>8628</v>
      </c>
      <c r="C107" s="160" t="s">
        <v>8629</v>
      </c>
      <c r="D107" s="160" t="s">
        <v>8630</v>
      </c>
      <c r="E107" s="117">
        <v>245677.83</v>
      </c>
      <c r="F107" s="160" t="s">
        <v>4</v>
      </c>
    </row>
    <row r="108" spans="1:9" s="2" customFormat="1" ht="15.75" customHeight="1">
      <c r="A108" s="325"/>
      <c r="B108" s="280" t="s">
        <v>6930</v>
      </c>
      <c r="C108" s="326"/>
      <c r="D108" s="326"/>
      <c r="E108" s="329">
        <f>SUM(E38:E107)</f>
        <v>73188203.239999995</v>
      </c>
      <c r="F108" s="326"/>
    </row>
    <row r="109" spans="1:9" s="2" customFormat="1" ht="75" customHeight="1">
      <c r="A109" s="2143" t="s">
        <v>33913</v>
      </c>
      <c r="B109" s="2143"/>
      <c r="C109" s="2143"/>
      <c r="D109" s="2143" t="s">
        <v>5819</v>
      </c>
      <c r="E109" s="2143"/>
      <c r="F109" s="2143"/>
    </row>
    <row r="110" spans="1:9" ht="15.75">
      <c r="C110" s="11"/>
    </row>
    <row r="113" spans="1:6">
      <c r="E113" s="216"/>
    </row>
    <row r="117" spans="1:6" ht="63">
      <c r="A117" s="175">
        <v>65</v>
      </c>
      <c r="B117" s="160" t="s">
        <v>8621</v>
      </c>
      <c r="C117" s="160" t="s">
        <v>8622</v>
      </c>
      <c r="D117" s="160" t="s">
        <v>36560</v>
      </c>
      <c r="E117" s="117">
        <v>300000</v>
      </c>
      <c r="F117" s="160" t="s">
        <v>4</v>
      </c>
    </row>
    <row r="121" spans="1:6">
      <c r="E121" s="216">
        <f>E117+E108+E21</f>
        <v>109040875.52</v>
      </c>
    </row>
  </sheetData>
  <mergeCells count="17">
    <mergeCell ref="B81:C81"/>
    <mergeCell ref="A109:C109"/>
    <mergeCell ref="D109:F109"/>
    <mergeCell ref="B106:C106"/>
    <mergeCell ref="A1:F1"/>
    <mergeCell ref="A2:F2"/>
    <mergeCell ref="A3:F3"/>
    <mergeCell ref="B5:D5"/>
    <mergeCell ref="B12:D12"/>
    <mergeCell ref="B16:C16"/>
    <mergeCell ref="A34:F34"/>
    <mergeCell ref="B100:C100"/>
    <mergeCell ref="A35:F35"/>
    <mergeCell ref="A36:F36"/>
    <mergeCell ref="A22:C22"/>
    <mergeCell ref="D22:F22"/>
    <mergeCell ref="B37:C37"/>
  </mergeCells>
  <pageMargins left="0.7" right="0.7" top="0.75" bottom="0.75" header="0.3" footer="0.3"/>
  <pageSetup orientation="landscape" r:id="rId1"/>
  <headerFooter>
    <oddFooter>Page &amp;P of &amp;N</oddFooter>
  </headerFooter>
</worksheet>
</file>

<file path=xl/worksheets/sheet67.xml><?xml version="1.0" encoding="utf-8"?>
<worksheet xmlns="http://schemas.openxmlformats.org/spreadsheetml/2006/main" xmlns:r="http://schemas.openxmlformats.org/officeDocument/2006/relationships">
  <sheetPr>
    <tabColor theme="5" tint="-0.499984740745262"/>
  </sheetPr>
  <dimension ref="A1:I105"/>
  <sheetViews>
    <sheetView topLeftCell="A22" workbookViewId="0">
      <selection activeCell="F34" sqref="F34"/>
    </sheetView>
  </sheetViews>
  <sheetFormatPr defaultRowHeight="15.75"/>
  <cols>
    <col min="1" max="1" width="7" style="128" customWidth="1"/>
    <col min="2" max="2" width="18.28515625" style="128" customWidth="1"/>
    <col min="3" max="3" width="43.140625" style="128" customWidth="1"/>
    <col min="4" max="4" width="21.42578125" style="128" customWidth="1"/>
    <col min="5" max="5" width="20.28515625" style="1472" bestFit="1" customWidth="1"/>
    <col min="6" max="6" width="12" style="128" customWidth="1"/>
    <col min="7" max="8" width="9.140625" style="128"/>
    <col min="9" max="9" width="14.7109375" style="128" bestFit="1" customWidth="1"/>
    <col min="10" max="16384" width="9.140625" style="128"/>
  </cols>
  <sheetData>
    <row r="1" spans="1:6">
      <c r="A1" s="2149" t="s">
        <v>133</v>
      </c>
      <c r="B1" s="2149"/>
      <c r="C1" s="2149"/>
      <c r="D1" s="2149"/>
      <c r="E1" s="2149"/>
      <c r="F1" s="2149"/>
    </row>
    <row r="2" spans="1:6">
      <c r="A2" s="2149" t="s">
        <v>34030</v>
      </c>
      <c r="B2" s="2149"/>
      <c r="C2" s="2149"/>
      <c r="D2" s="2149"/>
      <c r="E2" s="2149"/>
      <c r="F2" s="2149"/>
    </row>
    <row r="3" spans="1:6">
      <c r="A3" s="2149" t="s">
        <v>140</v>
      </c>
      <c r="B3" s="2149"/>
      <c r="C3" s="2149"/>
      <c r="D3" s="2149"/>
      <c r="E3" s="2149"/>
      <c r="F3" s="2149"/>
    </row>
    <row r="4" spans="1:6" s="447" customFormat="1" ht="20.25" customHeight="1">
      <c r="A4" s="253" t="s">
        <v>134</v>
      </c>
      <c r="B4" s="253" t="s">
        <v>676</v>
      </c>
      <c r="C4" s="253" t="s">
        <v>33998</v>
      </c>
      <c r="D4" s="253" t="s">
        <v>788</v>
      </c>
      <c r="E4" s="1463" t="s">
        <v>33999</v>
      </c>
      <c r="F4" s="253" t="s">
        <v>677</v>
      </c>
    </row>
    <row r="5" spans="1:6" s="447" customFormat="1" ht="15.75" customHeight="1">
      <c r="A5" s="159"/>
      <c r="B5" s="2172" t="s">
        <v>139</v>
      </c>
      <c r="C5" s="2172"/>
      <c r="D5" s="2172"/>
      <c r="E5" s="1454"/>
      <c r="F5" s="253"/>
    </row>
    <row r="6" spans="1:6" ht="31.5">
      <c r="A6" s="49">
        <v>1</v>
      </c>
      <c r="B6" s="51" t="s">
        <v>1</v>
      </c>
      <c r="C6" s="51" t="s">
        <v>34031</v>
      </c>
      <c r="D6" s="51" t="s">
        <v>34032</v>
      </c>
      <c r="E6" s="1455">
        <v>1800000</v>
      </c>
      <c r="F6" s="51" t="s">
        <v>118</v>
      </c>
    </row>
    <row r="7" spans="1:6" ht="126">
      <c r="A7" s="49">
        <v>2</v>
      </c>
      <c r="B7" s="51" t="s">
        <v>5</v>
      </c>
      <c r="C7" s="51" t="s">
        <v>34033</v>
      </c>
      <c r="D7" s="51" t="s">
        <v>34034</v>
      </c>
      <c r="E7" s="1455">
        <v>1291821.06</v>
      </c>
      <c r="F7" s="51" t="s">
        <v>118</v>
      </c>
    </row>
    <row r="8" spans="1:6" ht="31.5">
      <c r="A8" s="49">
        <v>3</v>
      </c>
      <c r="B8" s="51" t="s">
        <v>7</v>
      </c>
      <c r="C8" s="51" t="s">
        <v>34035</v>
      </c>
      <c r="D8" s="51" t="s">
        <v>9</v>
      </c>
      <c r="E8" s="1455">
        <v>150000</v>
      </c>
      <c r="F8" s="51" t="s">
        <v>118</v>
      </c>
    </row>
    <row r="9" spans="1:6" ht="31.5">
      <c r="A9" s="49">
        <v>4</v>
      </c>
      <c r="B9" s="51" t="s">
        <v>10</v>
      </c>
      <c r="C9" s="51" t="s">
        <v>34036</v>
      </c>
      <c r="D9" s="51" t="s">
        <v>175</v>
      </c>
      <c r="E9" s="1455">
        <v>100542.47</v>
      </c>
      <c r="F9" s="51" t="s">
        <v>118</v>
      </c>
    </row>
    <row r="10" spans="1:6" ht="80.25" customHeight="1">
      <c r="A10" s="49">
        <v>5</v>
      </c>
      <c r="B10" s="51" t="s">
        <v>12</v>
      </c>
      <c r="C10" s="51" t="s">
        <v>34037</v>
      </c>
      <c r="D10" s="51" t="s">
        <v>34038</v>
      </c>
      <c r="E10" s="1455">
        <v>3200089</v>
      </c>
      <c r="F10" s="51" t="s">
        <v>118</v>
      </c>
    </row>
    <row r="11" spans="1:6" s="447" customFormat="1">
      <c r="A11" s="49"/>
      <c r="B11" s="2306" t="s">
        <v>15120</v>
      </c>
      <c r="C11" s="2306"/>
      <c r="D11" s="2306"/>
      <c r="E11" s="1464"/>
      <c r="F11" s="58"/>
    </row>
    <row r="12" spans="1:6" ht="94.5">
      <c r="A12" s="49">
        <v>6</v>
      </c>
      <c r="B12" s="51" t="s">
        <v>5</v>
      </c>
      <c r="C12" s="51" t="s">
        <v>34039</v>
      </c>
      <c r="D12" s="51" t="s">
        <v>6776</v>
      </c>
      <c r="E12" s="1455">
        <v>800000</v>
      </c>
      <c r="F12" s="51" t="s">
        <v>118</v>
      </c>
    </row>
    <row r="13" spans="1:6" ht="78.75">
      <c r="A13" s="49">
        <v>7</v>
      </c>
      <c r="B13" s="51" t="s">
        <v>12</v>
      </c>
      <c r="C13" s="51" t="s">
        <v>34040</v>
      </c>
      <c r="D13" s="51" t="s">
        <v>34038</v>
      </c>
      <c r="E13" s="1455">
        <v>1071224.51</v>
      </c>
      <c r="F13" s="51" t="s">
        <v>118</v>
      </c>
    </row>
    <row r="14" spans="1:6" ht="63">
      <c r="A14" s="49">
        <v>8</v>
      </c>
      <c r="B14" s="51" t="s">
        <v>360</v>
      </c>
      <c r="C14" s="51" t="s">
        <v>34041</v>
      </c>
      <c r="D14" s="51" t="s">
        <v>1736</v>
      </c>
      <c r="E14" s="1455">
        <v>1400000</v>
      </c>
      <c r="F14" s="51" t="s">
        <v>118</v>
      </c>
    </row>
    <row r="15" spans="1:6">
      <c r="A15" s="49"/>
      <c r="B15" s="46" t="s">
        <v>593</v>
      </c>
      <c r="C15" s="49"/>
      <c r="D15" s="49"/>
      <c r="E15" s="1464"/>
      <c r="F15" s="49"/>
    </row>
    <row r="16" spans="1:6" ht="47.25">
      <c r="A16" s="49">
        <v>9</v>
      </c>
      <c r="B16" s="51" t="s">
        <v>39</v>
      </c>
      <c r="C16" s="51" t="s">
        <v>34042</v>
      </c>
      <c r="D16" s="51" t="s">
        <v>34043</v>
      </c>
      <c r="E16" s="1455">
        <v>20382153.210000001</v>
      </c>
      <c r="F16" s="51" t="s">
        <v>118</v>
      </c>
    </row>
    <row r="17" spans="1:9" ht="47.25">
      <c r="A17" s="49">
        <v>10</v>
      </c>
      <c r="B17" s="51" t="s">
        <v>41</v>
      </c>
      <c r="C17" s="51" t="s">
        <v>34044</v>
      </c>
      <c r="D17" s="51" t="s">
        <v>34043</v>
      </c>
      <c r="E17" s="1455">
        <v>13582153.220000001</v>
      </c>
      <c r="F17" s="51" t="s">
        <v>118</v>
      </c>
    </row>
    <row r="18" spans="1:9">
      <c r="A18" s="49"/>
      <c r="B18" s="46" t="s">
        <v>207</v>
      </c>
      <c r="C18" s="49"/>
      <c r="D18" s="49"/>
      <c r="E18" s="1464"/>
      <c r="F18" s="49"/>
    </row>
    <row r="19" spans="1:9" ht="78.75">
      <c r="A19" s="49">
        <v>11</v>
      </c>
      <c r="B19" s="51" t="s">
        <v>195</v>
      </c>
      <c r="C19" s="51" t="s">
        <v>34045</v>
      </c>
      <c r="D19" s="51" t="s">
        <v>196</v>
      </c>
      <c r="E19" s="1455">
        <v>5738993.0099999998</v>
      </c>
      <c r="F19" s="51" t="s">
        <v>118</v>
      </c>
    </row>
    <row r="20" spans="1:9">
      <c r="A20" s="49"/>
      <c r="B20" s="46" t="s">
        <v>15</v>
      </c>
      <c r="C20" s="49"/>
      <c r="D20" s="49"/>
      <c r="E20" s="1471">
        <f>SUM(E6:E19)</f>
        <v>49516976.479999997</v>
      </c>
      <c r="F20" s="49"/>
    </row>
    <row r="21" spans="1:9" s="126" customFormat="1" ht="89.25" customHeight="1">
      <c r="A21" s="2168" t="s">
        <v>32028</v>
      </c>
      <c r="B21" s="2168"/>
      <c r="C21" s="2168"/>
      <c r="D21" s="2168" t="s">
        <v>32029</v>
      </c>
      <c r="E21" s="2168"/>
      <c r="F21" s="2168"/>
      <c r="I21" s="605">
        <f>E20+E92</f>
        <v>49516976.479999997</v>
      </c>
    </row>
    <row r="29" spans="1:9">
      <c r="A29" s="2305" t="s">
        <v>11134</v>
      </c>
      <c r="B29" s="2305"/>
      <c r="C29" s="2305"/>
      <c r="D29" s="2305"/>
      <c r="E29" s="2305"/>
      <c r="F29" s="2305"/>
    </row>
    <row r="30" spans="1:9">
      <c r="A30" s="2305" t="s">
        <v>34030</v>
      </c>
      <c r="B30" s="2305"/>
      <c r="C30" s="2305"/>
      <c r="D30" s="2305"/>
      <c r="E30" s="2305"/>
      <c r="F30" s="2305"/>
    </row>
    <row r="31" spans="1:9">
      <c r="A31" s="2305" t="s">
        <v>6436</v>
      </c>
      <c r="B31" s="2305"/>
      <c r="C31" s="2305"/>
      <c r="D31" s="2305"/>
      <c r="E31" s="2305"/>
      <c r="F31" s="2305"/>
    </row>
    <row r="32" spans="1:9">
      <c r="A32" s="2055" t="s">
        <v>134</v>
      </c>
      <c r="B32" s="2055" t="s">
        <v>135</v>
      </c>
      <c r="C32" s="2055" t="s">
        <v>0</v>
      </c>
      <c r="D32" s="2047" t="s">
        <v>136</v>
      </c>
      <c r="E32" s="2048" t="s">
        <v>11136</v>
      </c>
      <c r="F32" s="2047" t="s">
        <v>1646</v>
      </c>
    </row>
    <row r="33" spans="1:6">
      <c r="A33" s="1992"/>
      <c r="B33" s="2237" t="s">
        <v>555</v>
      </c>
      <c r="C33" s="2238"/>
      <c r="D33" s="278"/>
      <c r="E33" s="278"/>
      <c r="F33" s="278"/>
    </row>
    <row r="34" spans="1:6">
      <c r="A34" s="1992"/>
      <c r="B34" s="2237" t="s">
        <v>4345</v>
      </c>
      <c r="C34" s="2238"/>
      <c r="D34" s="278"/>
      <c r="E34" s="278"/>
      <c r="F34" s="278"/>
    </row>
    <row r="35" spans="1:6" ht="47.25">
      <c r="A35" s="1992">
        <v>1</v>
      </c>
      <c r="B35" s="333" t="s">
        <v>42112</v>
      </c>
      <c r="C35" s="333" t="s">
        <v>41082</v>
      </c>
      <c r="D35" s="690" t="s">
        <v>18280</v>
      </c>
      <c r="E35" s="2046">
        <v>100000</v>
      </c>
      <c r="F35" s="690" t="s">
        <v>4</v>
      </c>
    </row>
    <row r="36" spans="1:6" ht="78.75">
      <c r="A36" s="1992">
        <f>A35+1</f>
        <v>2</v>
      </c>
      <c r="B36" s="1944" t="s">
        <v>41083</v>
      </c>
      <c r="C36" s="333" t="s">
        <v>41084</v>
      </c>
      <c r="D36" s="690" t="s">
        <v>41085</v>
      </c>
      <c r="E36" s="2046">
        <v>1080817.52</v>
      </c>
      <c r="F36" s="690" t="s">
        <v>4</v>
      </c>
    </row>
    <row r="37" spans="1:6" ht="78.75">
      <c r="A37" s="1992">
        <f t="shared" ref="A37:A89" si="0">A36+1</f>
        <v>3</v>
      </c>
      <c r="B37" s="1944" t="s">
        <v>41086</v>
      </c>
      <c r="C37" s="333" t="s">
        <v>41087</v>
      </c>
      <c r="D37" s="690" t="s">
        <v>41085</v>
      </c>
      <c r="E37" s="2046">
        <v>1000000</v>
      </c>
      <c r="F37" s="690" t="s">
        <v>4</v>
      </c>
    </row>
    <row r="38" spans="1:6">
      <c r="A38" s="1992"/>
      <c r="B38" s="2237" t="s">
        <v>208</v>
      </c>
      <c r="C38" s="2238"/>
      <c r="D38" s="278"/>
      <c r="E38" s="278"/>
      <c r="F38" s="278"/>
    </row>
    <row r="39" spans="1:6" ht="126">
      <c r="A39" s="1992">
        <v>4</v>
      </c>
      <c r="B39" s="333" t="s">
        <v>42250</v>
      </c>
      <c r="C39" s="333" t="s">
        <v>41088</v>
      </c>
      <c r="D39" s="690" t="s">
        <v>44161</v>
      </c>
      <c r="E39" s="775">
        <v>3062264</v>
      </c>
      <c r="F39" s="690" t="s">
        <v>118</v>
      </c>
    </row>
    <row r="40" spans="1:6">
      <c r="A40" s="1992"/>
      <c r="B40" s="2309" t="s">
        <v>535</v>
      </c>
      <c r="C40" s="2310"/>
      <c r="D40" s="278"/>
      <c r="E40" s="278"/>
      <c r="F40" s="278"/>
    </row>
    <row r="41" spans="1:6" ht="110.25">
      <c r="A41" s="1992">
        <v>5</v>
      </c>
      <c r="B41" s="333" t="s">
        <v>41089</v>
      </c>
      <c r="C41" s="333" t="s">
        <v>41090</v>
      </c>
      <c r="D41" s="690" t="s">
        <v>43647</v>
      </c>
      <c r="E41" s="775">
        <v>500000</v>
      </c>
      <c r="F41" s="690" t="s">
        <v>118</v>
      </c>
    </row>
    <row r="42" spans="1:6" ht="78.75">
      <c r="A42" s="1992">
        <f t="shared" si="0"/>
        <v>6</v>
      </c>
      <c r="B42" s="333" t="s">
        <v>41091</v>
      </c>
      <c r="C42" s="333" t="s">
        <v>41092</v>
      </c>
      <c r="D42" s="690" t="s">
        <v>44162</v>
      </c>
      <c r="E42" s="775">
        <v>3000000</v>
      </c>
      <c r="F42" s="690" t="s">
        <v>4</v>
      </c>
    </row>
    <row r="43" spans="1:6" ht="94.5">
      <c r="A43" s="1992">
        <f t="shared" si="0"/>
        <v>7</v>
      </c>
      <c r="B43" s="333" t="s">
        <v>41093</v>
      </c>
      <c r="C43" s="333" t="s">
        <v>41094</v>
      </c>
      <c r="D43" s="690" t="s">
        <v>44163</v>
      </c>
      <c r="E43" s="775">
        <v>500000</v>
      </c>
      <c r="F43" s="690" t="s">
        <v>4</v>
      </c>
    </row>
    <row r="44" spans="1:6" ht="63">
      <c r="A44" s="1992">
        <f t="shared" si="0"/>
        <v>8</v>
      </c>
      <c r="B44" s="333" t="s">
        <v>41095</v>
      </c>
      <c r="C44" s="333" t="s">
        <v>41096</v>
      </c>
      <c r="D44" s="690" t="s">
        <v>44164</v>
      </c>
      <c r="E44" s="775">
        <v>1000000</v>
      </c>
      <c r="F44" s="690" t="s">
        <v>4</v>
      </c>
    </row>
    <row r="45" spans="1:6" ht="47.25">
      <c r="A45" s="1992">
        <f t="shared" si="0"/>
        <v>9</v>
      </c>
      <c r="B45" s="333" t="s">
        <v>41097</v>
      </c>
      <c r="C45" s="333" t="s">
        <v>41098</v>
      </c>
      <c r="D45" s="690" t="s">
        <v>8257</v>
      </c>
      <c r="E45" s="775">
        <v>3000000</v>
      </c>
      <c r="F45" s="690" t="s">
        <v>4</v>
      </c>
    </row>
    <row r="46" spans="1:6" ht="47.25">
      <c r="A46" s="1992">
        <f t="shared" si="0"/>
        <v>10</v>
      </c>
      <c r="B46" s="333" t="s">
        <v>41099</v>
      </c>
      <c r="C46" s="333" t="s">
        <v>41100</v>
      </c>
      <c r="D46" s="690" t="s">
        <v>9024</v>
      </c>
      <c r="E46" s="775">
        <v>1000000</v>
      </c>
      <c r="F46" s="690" t="s">
        <v>4</v>
      </c>
    </row>
    <row r="47" spans="1:6" ht="47.25">
      <c r="A47" s="1992">
        <f t="shared" si="0"/>
        <v>11</v>
      </c>
      <c r="B47" s="333" t="s">
        <v>41101</v>
      </c>
      <c r="C47" s="333" t="s">
        <v>41102</v>
      </c>
      <c r="D47" s="690" t="s">
        <v>8257</v>
      </c>
      <c r="E47" s="775">
        <v>3000000</v>
      </c>
      <c r="F47" s="690" t="s">
        <v>4</v>
      </c>
    </row>
    <row r="48" spans="1:6" ht="47.25">
      <c r="A48" s="1992">
        <f t="shared" si="0"/>
        <v>12</v>
      </c>
      <c r="B48" s="333" t="s">
        <v>41103</v>
      </c>
      <c r="C48" s="333" t="s">
        <v>41104</v>
      </c>
      <c r="D48" s="690" t="s">
        <v>9024</v>
      </c>
      <c r="E48" s="775">
        <v>1000000</v>
      </c>
      <c r="F48" s="690" t="s">
        <v>4</v>
      </c>
    </row>
    <row r="49" spans="1:6" ht="94.5">
      <c r="A49" s="1992">
        <v>13</v>
      </c>
      <c r="B49" s="333" t="s">
        <v>41107</v>
      </c>
      <c r="C49" s="333" t="s">
        <v>41108</v>
      </c>
      <c r="D49" s="690" t="s">
        <v>44165</v>
      </c>
      <c r="E49" s="775">
        <v>500000</v>
      </c>
      <c r="F49" s="690" t="s">
        <v>4</v>
      </c>
    </row>
    <row r="50" spans="1:6" ht="47.25">
      <c r="A50" s="1992">
        <f t="shared" si="0"/>
        <v>14</v>
      </c>
      <c r="B50" s="333" t="s">
        <v>41109</v>
      </c>
      <c r="C50" s="333" t="s">
        <v>41110</v>
      </c>
      <c r="D50" s="690" t="s">
        <v>115</v>
      </c>
      <c r="E50" s="775">
        <v>1000000</v>
      </c>
      <c r="F50" s="690" t="s">
        <v>4</v>
      </c>
    </row>
    <row r="51" spans="1:6" ht="63">
      <c r="A51" s="1992">
        <f t="shared" si="0"/>
        <v>15</v>
      </c>
      <c r="B51" s="333" t="s">
        <v>41111</v>
      </c>
      <c r="C51" s="333" t="s">
        <v>41112</v>
      </c>
      <c r="D51" s="690" t="s">
        <v>44166</v>
      </c>
      <c r="E51" s="775">
        <v>1000000</v>
      </c>
      <c r="F51" s="690" t="s">
        <v>4</v>
      </c>
    </row>
    <row r="52" spans="1:6" ht="47.25">
      <c r="A52" s="1992">
        <f t="shared" si="0"/>
        <v>16</v>
      </c>
      <c r="B52" s="333" t="s">
        <v>41113</v>
      </c>
      <c r="C52" s="333" t="s">
        <v>41114</v>
      </c>
      <c r="D52" s="690" t="s">
        <v>115</v>
      </c>
      <c r="E52" s="775">
        <v>1000000</v>
      </c>
      <c r="F52" s="690" t="s">
        <v>4</v>
      </c>
    </row>
    <row r="53" spans="1:6" ht="47.25">
      <c r="A53" s="1992">
        <f t="shared" si="0"/>
        <v>17</v>
      </c>
      <c r="B53" s="333" t="s">
        <v>41115</v>
      </c>
      <c r="C53" s="333" t="s">
        <v>41116</v>
      </c>
      <c r="D53" s="690" t="s">
        <v>38879</v>
      </c>
      <c r="E53" s="775">
        <v>4000000</v>
      </c>
      <c r="F53" s="690" t="s">
        <v>4</v>
      </c>
    </row>
    <row r="54" spans="1:6" ht="63">
      <c r="A54" s="1992">
        <v>18</v>
      </c>
      <c r="B54" s="333" t="s">
        <v>41119</v>
      </c>
      <c r="C54" s="333" t="s">
        <v>41120</v>
      </c>
      <c r="D54" s="690" t="s">
        <v>44167</v>
      </c>
      <c r="E54" s="775">
        <v>100000</v>
      </c>
      <c r="F54" s="690" t="s">
        <v>4</v>
      </c>
    </row>
    <row r="55" spans="1:6" ht="189">
      <c r="A55" s="1992">
        <f t="shared" si="0"/>
        <v>19</v>
      </c>
      <c r="B55" s="333" t="s">
        <v>41121</v>
      </c>
      <c r="C55" s="333" t="s">
        <v>41122</v>
      </c>
      <c r="D55" s="690" t="s">
        <v>44168</v>
      </c>
      <c r="E55" s="775">
        <v>450000</v>
      </c>
      <c r="F55" s="690" t="s">
        <v>4</v>
      </c>
    </row>
    <row r="56" spans="1:6">
      <c r="A56" s="1992"/>
      <c r="B56" s="2311" t="s">
        <v>810</v>
      </c>
      <c r="C56" s="2311"/>
      <c r="D56" s="2056"/>
      <c r="E56" s="2056"/>
      <c r="F56" s="2056"/>
    </row>
    <row r="57" spans="1:6" ht="94.5">
      <c r="A57" s="1992">
        <v>20</v>
      </c>
      <c r="B57" s="1878" t="s">
        <v>41123</v>
      </c>
      <c r="C57" s="333" t="s">
        <v>41124</v>
      </c>
      <c r="D57" s="690" t="s">
        <v>44169</v>
      </c>
      <c r="E57" s="775">
        <v>500000</v>
      </c>
      <c r="F57" s="690" t="s">
        <v>4</v>
      </c>
    </row>
    <row r="58" spans="1:6" ht="94.5">
      <c r="A58" s="1992">
        <f t="shared" si="0"/>
        <v>21</v>
      </c>
      <c r="B58" s="1878" t="s">
        <v>41125</v>
      </c>
      <c r="C58" s="333" t="s">
        <v>41126</v>
      </c>
      <c r="D58" s="690" t="s">
        <v>44169</v>
      </c>
      <c r="E58" s="775">
        <v>500000</v>
      </c>
      <c r="F58" s="690" t="s">
        <v>4</v>
      </c>
    </row>
    <row r="59" spans="1:6" ht="94.5">
      <c r="A59" s="1992">
        <f t="shared" si="0"/>
        <v>22</v>
      </c>
      <c r="B59" s="1878" t="s">
        <v>41127</v>
      </c>
      <c r="C59" s="333" t="s">
        <v>41128</v>
      </c>
      <c r="D59" s="690" t="s">
        <v>44169</v>
      </c>
      <c r="E59" s="775">
        <v>500000</v>
      </c>
      <c r="F59" s="690" t="s">
        <v>4</v>
      </c>
    </row>
    <row r="60" spans="1:6" ht="94.5">
      <c r="A60" s="1992">
        <f t="shared" si="0"/>
        <v>23</v>
      </c>
      <c r="B60" s="1878" t="s">
        <v>41129</v>
      </c>
      <c r="C60" s="333" t="s">
        <v>41130</v>
      </c>
      <c r="D60" s="690" t="s">
        <v>44170</v>
      </c>
      <c r="E60" s="775">
        <v>1000000</v>
      </c>
      <c r="F60" s="690" t="s">
        <v>4</v>
      </c>
    </row>
    <row r="61" spans="1:6" ht="94.5">
      <c r="A61" s="1992">
        <f t="shared" si="0"/>
        <v>24</v>
      </c>
      <c r="B61" s="1878" t="s">
        <v>41131</v>
      </c>
      <c r="C61" s="333" t="s">
        <v>41132</v>
      </c>
      <c r="D61" s="690" t="s">
        <v>44170</v>
      </c>
      <c r="E61" s="775">
        <v>1000000</v>
      </c>
      <c r="F61" s="690" t="s">
        <v>4</v>
      </c>
    </row>
    <row r="62" spans="1:6" ht="94.5">
      <c r="A62" s="1992">
        <f t="shared" si="0"/>
        <v>25</v>
      </c>
      <c r="B62" s="1878" t="s">
        <v>41133</v>
      </c>
      <c r="C62" s="333" t="s">
        <v>41134</v>
      </c>
      <c r="D62" s="690" t="s">
        <v>44170</v>
      </c>
      <c r="E62" s="775">
        <v>1000000</v>
      </c>
      <c r="F62" s="690" t="s">
        <v>4</v>
      </c>
    </row>
    <row r="63" spans="1:6" ht="47.25">
      <c r="A63" s="1992">
        <f t="shared" si="0"/>
        <v>26</v>
      </c>
      <c r="B63" s="1878" t="s">
        <v>41135</v>
      </c>
      <c r="C63" s="333" t="s">
        <v>41136</v>
      </c>
      <c r="D63" s="690" t="s">
        <v>8257</v>
      </c>
      <c r="E63" s="775">
        <v>2400000</v>
      </c>
      <c r="F63" s="690" t="s">
        <v>4</v>
      </c>
    </row>
    <row r="64" spans="1:6" ht="47.25">
      <c r="A64" s="1992">
        <f t="shared" si="0"/>
        <v>27</v>
      </c>
      <c r="B64" s="1878" t="s">
        <v>41137</v>
      </c>
      <c r="C64" s="333" t="s">
        <v>41138</v>
      </c>
      <c r="D64" s="690" t="s">
        <v>9024</v>
      </c>
      <c r="E64" s="775">
        <v>1000000</v>
      </c>
      <c r="F64" s="690" t="s">
        <v>4</v>
      </c>
    </row>
    <row r="65" spans="1:6" ht="47.25">
      <c r="A65" s="1992">
        <f t="shared" si="0"/>
        <v>28</v>
      </c>
      <c r="B65" s="1878" t="s">
        <v>41139</v>
      </c>
      <c r="C65" s="333" t="s">
        <v>41140</v>
      </c>
      <c r="D65" s="690" t="s">
        <v>41141</v>
      </c>
      <c r="E65" s="775">
        <v>500000</v>
      </c>
      <c r="F65" s="690" t="s">
        <v>4</v>
      </c>
    </row>
    <row r="66" spans="1:6" ht="94.5">
      <c r="A66" s="1992">
        <f t="shared" si="0"/>
        <v>29</v>
      </c>
      <c r="B66" s="1878" t="s">
        <v>41142</v>
      </c>
      <c r="C66" s="333" t="s">
        <v>41143</v>
      </c>
      <c r="D66" s="690" t="s">
        <v>44169</v>
      </c>
      <c r="E66" s="775">
        <v>500000</v>
      </c>
      <c r="F66" s="690" t="s">
        <v>4</v>
      </c>
    </row>
    <row r="67" spans="1:6" ht="94.5">
      <c r="A67" s="1992">
        <f t="shared" si="0"/>
        <v>30</v>
      </c>
      <c r="B67" s="1878" t="s">
        <v>41144</v>
      </c>
      <c r="C67" s="333" t="s">
        <v>41145</v>
      </c>
      <c r="D67" s="690" t="s">
        <v>44170</v>
      </c>
      <c r="E67" s="775">
        <v>1000000</v>
      </c>
      <c r="F67" s="690" t="s">
        <v>4</v>
      </c>
    </row>
    <row r="68" spans="1:6" ht="94.5">
      <c r="A68" s="1992">
        <f t="shared" si="0"/>
        <v>31</v>
      </c>
      <c r="B68" s="1878" t="s">
        <v>41146</v>
      </c>
      <c r="C68" s="333" t="s">
        <v>41147</v>
      </c>
      <c r="D68" s="690" t="s">
        <v>44169</v>
      </c>
      <c r="E68" s="775">
        <v>500000</v>
      </c>
      <c r="F68" s="690" t="s">
        <v>4</v>
      </c>
    </row>
    <row r="69" spans="1:6" ht="47.25">
      <c r="A69" s="1992">
        <f t="shared" si="0"/>
        <v>32</v>
      </c>
      <c r="B69" s="1878" t="s">
        <v>41148</v>
      </c>
      <c r="C69" s="333" t="s">
        <v>41149</v>
      </c>
      <c r="D69" s="690" t="s">
        <v>41141</v>
      </c>
      <c r="E69" s="775">
        <v>500000</v>
      </c>
      <c r="F69" s="690" t="s">
        <v>4</v>
      </c>
    </row>
    <row r="70" spans="1:6" ht="47.25">
      <c r="A70" s="1992">
        <f t="shared" si="0"/>
        <v>33</v>
      </c>
      <c r="B70" s="1878" t="s">
        <v>18791</v>
      </c>
      <c r="C70" s="333" t="s">
        <v>41150</v>
      </c>
      <c r="D70" s="690" t="s">
        <v>5993</v>
      </c>
      <c r="E70" s="775">
        <v>2000000</v>
      </c>
      <c r="F70" s="690" t="s">
        <v>4</v>
      </c>
    </row>
    <row r="71" spans="1:6" ht="94.5">
      <c r="A71" s="1992">
        <f t="shared" si="0"/>
        <v>34</v>
      </c>
      <c r="B71" s="1878" t="s">
        <v>41151</v>
      </c>
      <c r="C71" s="333" t="s">
        <v>41152</v>
      </c>
      <c r="D71" s="690" t="s">
        <v>44171</v>
      </c>
      <c r="E71" s="775">
        <v>500000</v>
      </c>
      <c r="F71" s="690" t="s">
        <v>4</v>
      </c>
    </row>
    <row r="72" spans="1:6" ht="78.75">
      <c r="A72" s="1992">
        <f t="shared" si="0"/>
        <v>35</v>
      </c>
      <c r="B72" s="1878" t="s">
        <v>41153</v>
      </c>
      <c r="C72" s="333" t="s">
        <v>41154</v>
      </c>
      <c r="D72" s="690" t="s">
        <v>44172</v>
      </c>
      <c r="E72" s="775">
        <v>700000</v>
      </c>
      <c r="F72" s="690" t="s">
        <v>4</v>
      </c>
    </row>
    <row r="73" spans="1:6" ht="94.5">
      <c r="A73" s="1992">
        <v>36</v>
      </c>
      <c r="B73" s="1878" t="s">
        <v>5094</v>
      </c>
      <c r="C73" s="333" t="s">
        <v>41157</v>
      </c>
      <c r="D73" s="690" t="s">
        <v>44169</v>
      </c>
      <c r="E73" s="775">
        <v>500000</v>
      </c>
      <c r="F73" s="690" t="s">
        <v>4</v>
      </c>
    </row>
    <row r="74" spans="1:6" ht="47.25">
      <c r="A74" s="1992">
        <f t="shared" si="0"/>
        <v>37</v>
      </c>
      <c r="B74" s="1878" t="s">
        <v>41158</v>
      </c>
      <c r="C74" s="333" t="s">
        <v>41159</v>
      </c>
      <c r="D74" s="690" t="s">
        <v>5993</v>
      </c>
      <c r="E74" s="775">
        <v>2000000</v>
      </c>
      <c r="F74" s="690" t="s">
        <v>4</v>
      </c>
    </row>
    <row r="75" spans="1:6" ht="94.5">
      <c r="A75" s="1992">
        <f t="shared" si="0"/>
        <v>38</v>
      </c>
      <c r="B75" s="1878" t="s">
        <v>41160</v>
      </c>
      <c r="C75" s="333" t="s">
        <v>41161</v>
      </c>
      <c r="D75" s="690" t="s">
        <v>44169</v>
      </c>
      <c r="E75" s="775">
        <v>500000</v>
      </c>
      <c r="F75" s="690" t="s">
        <v>4</v>
      </c>
    </row>
    <row r="76" spans="1:6" ht="94.5">
      <c r="A76" s="1992">
        <f t="shared" si="0"/>
        <v>39</v>
      </c>
      <c r="B76" s="1878" t="s">
        <v>41162</v>
      </c>
      <c r="C76" s="333" t="s">
        <v>41163</v>
      </c>
      <c r="D76" s="690" t="s">
        <v>44170</v>
      </c>
      <c r="E76" s="775">
        <v>1000000</v>
      </c>
      <c r="F76" s="690" t="s">
        <v>4</v>
      </c>
    </row>
    <row r="77" spans="1:6" ht="63">
      <c r="A77" s="1992">
        <f t="shared" si="0"/>
        <v>40</v>
      </c>
      <c r="B77" s="1878" t="s">
        <v>41164</v>
      </c>
      <c r="C77" s="333" t="s">
        <v>41165</v>
      </c>
      <c r="D77" s="690" t="s">
        <v>44167</v>
      </c>
      <c r="E77" s="775">
        <v>100000</v>
      </c>
      <c r="F77" s="690" t="s">
        <v>4</v>
      </c>
    </row>
    <row r="78" spans="1:6" ht="63">
      <c r="A78" s="1992">
        <f t="shared" si="0"/>
        <v>41</v>
      </c>
      <c r="B78" s="333" t="s">
        <v>41166</v>
      </c>
      <c r="C78" s="333" t="s">
        <v>41167</v>
      </c>
      <c r="D78" s="690" t="s">
        <v>44167</v>
      </c>
      <c r="E78" s="775">
        <v>100000</v>
      </c>
      <c r="F78" s="690" t="s">
        <v>4</v>
      </c>
    </row>
    <row r="79" spans="1:6" ht="63">
      <c r="A79" s="1992">
        <f t="shared" si="0"/>
        <v>42</v>
      </c>
      <c r="B79" s="1878" t="s">
        <v>41168</v>
      </c>
      <c r="C79" s="333" t="s">
        <v>41169</v>
      </c>
      <c r="D79" s="690" t="s">
        <v>44167</v>
      </c>
      <c r="E79" s="775">
        <v>100000</v>
      </c>
      <c r="F79" s="690" t="s">
        <v>4</v>
      </c>
    </row>
    <row r="80" spans="1:6" ht="63">
      <c r="A80" s="1992">
        <f t="shared" si="0"/>
        <v>43</v>
      </c>
      <c r="B80" s="1878" t="s">
        <v>18791</v>
      </c>
      <c r="C80" s="333" t="s">
        <v>41170</v>
      </c>
      <c r="D80" s="690" t="s">
        <v>44167</v>
      </c>
      <c r="E80" s="775">
        <v>100000</v>
      </c>
      <c r="F80" s="690" t="s">
        <v>4</v>
      </c>
    </row>
    <row r="81" spans="1:6" ht="63">
      <c r="A81" s="1992">
        <f t="shared" si="0"/>
        <v>44</v>
      </c>
      <c r="B81" s="1878" t="s">
        <v>41171</v>
      </c>
      <c r="C81" s="333" t="s">
        <v>41172</v>
      </c>
      <c r="D81" s="690" t="s">
        <v>44167</v>
      </c>
      <c r="E81" s="775">
        <v>100000</v>
      </c>
      <c r="F81" s="690" t="s">
        <v>4</v>
      </c>
    </row>
    <row r="82" spans="1:6" ht="63">
      <c r="A82" s="1992">
        <f t="shared" si="0"/>
        <v>45</v>
      </c>
      <c r="B82" s="1878" t="s">
        <v>41173</v>
      </c>
      <c r="C82" s="333" t="s">
        <v>41174</v>
      </c>
      <c r="D82" s="690" t="s">
        <v>44167</v>
      </c>
      <c r="E82" s="775">
        <v>100000</v>
      </c>
      <c r="F82" s="690" t="s">
        <v>4</v>
      </c>
    </row>
    <row r="83" spans="1:6" ht="63">
      <c r="A83" s="1992">
        <f t="shared" si="0"/>
        <v>46</v>
      </c>
      <c r="B83" s="1878" t="s">
        <v>41175</v>
      </c>
      <c r="C83" s="333" t="s">
        <v>41176</v>
      </c>
      <c r="D83" s="690" t="s">
        <v>44167</v>
      </c>
      <c r="E83" s="775">
        <v>100000</v>
      </c>
      <c r="F83" s="690" t="s">
        <v>4</v>
      </c>
    </row>
    <row r="84" spans="1:6" ht="63">
      <c r="A84" s="1992">
        <f t="shared" si="0"/>
        <v>47</v>
      </c>
      <c r="B84" s="1878" t="s">
        <v>41177</v>
      </c>
      <c r="C84" s="333" t="s">
        <v>41178</v>
      </c>
      <c r="D84" s="690" t="s">
        <v>44167</v>
      </c>
      <c r="E84" s="775">
        <v>100000</v>
      </c>
      <c r="F84" s="690" t="s">
        <v>4</v>
      </c>
    </row>
    <row r="85" spans="1:6" ht="94.5">
      <c r="A85" s="1992">
        <f t="shared" si="0"/>
        <v>48</v>
      </c>
      <c r="B85" s="1878" t="s">
        <v>41179</v>
      </c>
      <c r="C85" s="333" t="s">
        <v>41180</v>
      </c>
      <c r="D85" s="690" t="s">
        <v>44173</v>
      </c>
      <c r="E85" s="775">
        <v>150000</v>
      </c>
      <c r="F85" s="690" t="s">
        <v>4</v>
      </c>
    </row>
    <row r="86" spans="1:6">
      <c r="A86" s="1992"/>
      <c r="B86" s="472" t="s">
        <v>662</v>
      </c>
      <c r="C86" s="1785"/>
      <c r="D86" s="2056"/>
      <c r="E86" s="2056"/>
      <c r="F86" s="2056"/>
    </row>
    <row r="87" spans="1:6" ht="63">
      <c r="A87" s="1992">
        <v>49</v>
      </c>
      <c r="B87" s="333" t="s">
        <v>41181</v>
      </c>
      <c r="C87" s="333" t="s">
        <v>41182</v>
      </c>
      <c r="D87" s="690" t="s">
        <v>42113</v>
      </c>
      <c r="E87" s="775">
        <v>1500000</v>
      </c>
      <c r="F87" s="775" t="s">
        <v>4</v>
      </c>
    </row>
    <row r="88" spans="1:6" ht="63">
      <c r="A88" s="1992">
        <f t="shared" si="0"/>
        <v>50</v>
      </c>
      <c r="B88" s="333" t="s">
        <v>41183</v>
      </c>
      <c r="C88" s="333" t="s">
        <v>41184</v>
      </c>
      <c r="D88" s="690" t="s">
        <v>42113</v>
      </c>
      <c r="E88" s="775">
        <v>1500000</v>
      </c>
      <c r="F88" s="775" t="s">
        <v>4</v>
      </c>
    </row>
    <row r="89" spans="1:6" ht="63">
      <c r="A89" s="1992">
        <f t="shared" si="0"/>
        <v>51</v>
      </c>
      <c r="B89" s="333" t="s">
        <v>41185</v>
      </c>
      <c r="C89" s="333" t="s">
        <v>41186</v>
      </c>
      <c r="D89" s="690" t="s">
        <v>42113</v>
      </c>
      <c r="E89" s="775">
        <v>1500000</v>
      </c>
      <c r="F89" s="775" t="s">
        <v>4</v>
      </c>
    </row>
    <row r="90" spans="1:6">
      <c r="A90" s="1992"/>
      <c r="B90" s="472" t="s">
        <v>15</v>
      </c>
      <c r="C90" s="2307"/>
      <c r="D90" s="2308"/>
      <c r="E90" s="329">
        <f>SUM(E34:E89)</f>
        <v>49843081.519999996</v>
      </c>
      <c r="F90" s="329"/>
    </row>
    <row r="91" spans="1:6" ht="85.5" customHeight="1">
      <c r="A91" s="2143" t="s">
        <v>44174</v>
      </c>
      <c r="B91" s="2143"/>
      <c r="C91" s="2143"/>
      <c r="D91" s="2143" t="s">
        <v>1392</v>
      </c>
      <c r="E91" s="2143"/>
      <c r="F91" s="2143"/>
    </row>
    <row r="92" spans="1:6">
      <c r="A92" s="49"/>
      <c r="B92" s="50"/>
      <c r="C92" s="2307"/>
      <c r="D92" s="2308"/>
      <c r="E92" s="54"/>
      <c r="F92" s="54"/>
    </row>
    <row r="96" spans="1:6" ht="63">
      <c r="B96" s="128" t="s">
        <v>42251</v>
      </c>
      <c r="D96" s="286" t="s">
        <v>42252</v>
      </c>
      <c r="E96" s="1472">
        <v>4000000</v>
      </c>
    </row>
    <row r="97" spans="1:6" ht="236.25">
      <c r="A97" s="49"/>
      <c r="B97" s="51" t="s">
        <v>247</v>
      </c>
      <c r="C97" s="51" t="s">
        <v>41081</v>
      </c>
      <c r="D97" s="333" t="s">
        <v>43648</v>
      </c>
      <c r="E97" s="1183">
        <v>2180817.52</v>
      </c>
      <c r="F97" s="51" t="s">
        <v>118</v>
      </c>
    </row>
    <row r="98" spans="1:6" ht="192" customHeight="1">
      <c r="A98" s="49"/>
      <c r="B98" s="51" t="s">
        <v>41105</v>
      </c>
      <c r="C98" s="51" t="s">
        <v>41106</v>
      </c>
      <c r="D98" s="333" t="s">
        <v>43649</v>
      </c>
      <c r="E98" s="1184">
        <v>1000000</v>
      </c>
      <c r="F98" s="51" t="s">
        <v>4</v>
      </c>
    </row>
    <row r="99" spans="1:6" ht="192">
      <c r="A99" s="49"/>
      <c r="B99" s="51" t="s">
        <v>41117</v>
      </c>
      <c r="C99" s="51" t="s">
        <v>41118</v>
      </c>
      <c r="D99" s="333" t="s">
        <v>43650</v>
      </c>
      <c r="E99" s="1184">
        <v>2000000</v>
      </c>
      <c r="F99" s="51" t="s">
        <v>4</v>
      </c>
    </row>
    <row r="100" spans="1:6" ht="126">
      <c r="A100" s="49"/>
      <c r="B100" s="71" t="s">
        <v>41155</v>
      </c>
      <c r="C100" s="51" t="s">
        <v>41156</v>
      </c>
      <c r="D100" s="333" t="s">
        <v>43651</v>
      </c>
      <c r="E100" s="1184">
        <v>500000</v>
      </c>
      <c r="F100" s="51" t="s">
        <v>4</v>
      </c>
    </row>
    <row r="101" spans="1:6">
      <c r="E101" s="1472">
        <f>SUM(E96:E100)</f>
        <v>9680817.5199999996</v>
      </c>
    </row>
    <row r="104" spans="1:6">
      <c r="E104" s="1472">
        <f>E101+E90+E20</f>
        <v>109040875.51999998</v>
      </c>
    </row>
    <row r="105" spans="1:6">
      <c r="E105" s="1979"/>
    </row>
  </sheetData>
  <mergeCells count="19">
    <mergeCell ref="C90:D90"/>
    <mergeCell ref="A91:C91"/>
    <mergeCell ref="D91:F91"/>
    <mergeCell ref="B33:C33"/>
    <mergeCell ref="C92:D92"/>
    <mergeCell ref="B34:C34"/>
    <mergeCell ref="B38:C38"/>
    <mergeCell ref="B40:C40"/>
    <mergeCell ref="B56:C56"/>
    <mergeCell ref="A29:F29"/>
    <mergeCell ref="A30:F30"/>
    <mergeCell ref="A31:F31"/>
    <mergeCell ref="A1:F1"/>
    <mergeCell ref="A2:F2"/>
    <mergeCell ref="A3:F3"/>
    <mergeCell ref="B5:D5"/>
    <mergeCell ref="B11:D11"/>
    <mergeCell ref="A21:C21"/>
    <mergeCell ref="D21:F21"/>
  </mergeCells>
  <pageMargins left="0.7" right="0.7" top="0.75" bottom="0.75" header="0.3" footer="0.3"/>
  <pageSetup orientation="landscape" r:id="rId1"/>
  <headerFooter>
    <oddFooter>Page &amp;P of &amp;N</oddFooter>
  </headerFooter>
</worksheet>
</file>

<file path=xl/worksheets/sheet68.xml><?xml version="1.0" encoding="utf-8"?>
<worksheet xmlns="http://schemas.openxmlformats.org/spreadsheetml/2006/main" xmlns:r="http://schemas.openxmlformats.org/officeDocument/2006/relationships">
  <sheetPr>
    <tabColor theme="5" tint="-0.499984740745262"/>
  </sheetPr>
  <dimension ref="A1:G247"/>
  <sheetViews>
    <sheetView workbookViewId="0">
      <selection activeCell="I9" sqref="I9"/>
    </sheetView>
  </sheetViews>
  <sheetFormatPr defaultRowHeight="15"/>
  <cols>
    <col min="1" max="1" width="6.7109375" style="126" customWidth="1"/>
    <col min="2" max="2" width="14.140625" style="1882" customWidth="1"/>
    <col min="3" max="3" width="42" style="1882" customWidth="1"/>
    <col min="4" max="4" width="27.42578125" style="1882" customWidth="1"/>
    <col min="5" max="5" width="21.140625" style="1934" customWidth="1"/>
    <col min="6" max="6" width="10" style="1882" customWidth="1"/>
    <col min="7" max="16384" width="9.140625" style="1882"/>
  </cols>
  <sheetData>
    <row r="1" spans="1:6" ht="15.75" customHeight="1">
      <c r="A1" s="2317" t="s">
        <v>133</v>
      </c>
      <c r="B1" s="2317"/>
      <c r="C1" s="2317"/>
      <c r="D1" s="2317"/>
      <c r="E1" s="2317"/>
      <c r="F1" s="2317"/>
    </row>
    <row r="2" spans="1:6" ht="15.75" customHeight="1">
      <c r="A2" s="2318" t="s">
        <v>38204</v>
      </c>
      <c r="B2" s="2318"/>
      <c r="C2" s="2318"/>
      <c r="D2" s="2318"/>
      <c r="E2" s="2318"/>
      <c r="F2" s="2318"/>
    </row>
    <row r="3" spans="1:6" ht="15.75" customHeight="1">
      <c r="A3" s="2317" t="s">
        <v>140</v>
      </c>
      <c r="B3" s="2317"/>
      <c r="C3" s="2317"/>
      <c r="D3" s="2317"/>
      <c r="E3" s="2317"/>
      <c r="F3" s="2317"/>
    </row>
    <row r="4" spans="1:6" ht="31.5">
      <c r="A4" s="173" t="s">
        <v>134</v>
      </c>
      <c r="B4" s="1640" t="s">
        <v>676</v>
      </c>
      <c r="C4" s="1640" t="s">
        <v>463</v>
      </c>
      <c r="D4" s="1640" t="s">
        <v>788</v>
      </c>
      <c r="E4" s="1933" t="s">
        <v>1741</v>
      </c>
      <c r="F4" s="1640" t="s">
        <v>6635</v>
      </c>
    </row>
    <row r="5" spans="1:6" ht="15.75">
      <c r="A5" s="50"/>
      <c r="B5" s="2319" t="s">
        <v>14721</v>
      </c>
      <c r="C5" s="2319"/>
      <c r="D5" s="2319"/>
      <c r="E5" s="106"/>
      <c r="F5" s="50"/>
    </row>
    <row r="6" spans="1:6" ht="31.5">
      <c r="A6" s="50">
        <v>1</v>
      </c>
      <c r="B6" s="51" t="s">
        <v>464</v>
      </c>
      <c r="C6" s="51" t="s">
        <v>38205</v>
      </c>
      <c r="D6" s="51" t="s">
        <v>239</v>
      </c>
      <c r="E6" s="193">
        <v>2500000</v>
      </c>
      <c r="F6" s="51" t="s">
        <v>466</v>
      </c>
    </row>
    <row r="7" spans="1:6" ht="78.75">
      <c r="A7" s="50">
        <v>2</v>
      </c>
      <c r="B7" s="51" t="s">
        <v>5</v>
      </c>
      <c r="C7" s="51" t="s">
        <v>38206</v>
      </c>
      <c r="D7" s="51" t="s">
        <v>240</v>
      </c>
      <c r="E7" s="193">
        <v>1984715.07</v>
      </c>
      <c r="F7" s="51" t="s">
        <v>466</v>
      </c>
    </row>
    <row r="8" spans="1:6" ht="31.5">
      <c r="A8" s="50">
        <v>3</v>
      </c>
      <c r="B8" s="51" t="s">
        <v>7</v>
      </c>
      <c r="C8" s="51" t="s">
        <v>38207</v>
      </c>
      <c r="D8" s="51" t="s">
        <v>9</v>
      </c>
      <c r="E8" s="193">
        <v>130000</v>
      </c>
      <c r="F8" s="51" t="s">
        <v>466</v>
      </c>
    </row>
    <row r="9" spans="1:6" ht="31.5">
      <c r="A9" s="50">
        <v>4</v>
      </c>
      <c r="B9" s="51" t="s">
        <v>10</v>
      </c>
      <c r="C9" s="51" t="s">
        <v>38208</v>
      </c>
      <c r="D9" s="51" t="s">
        <v>175</v>
      </c>
      <c r="E9" s="193">
        <v>100000</v>
      </c>
      <c r="F9" s="51" t="s">
        <v>466</v>
      </c>
    </row>
    <row r="10" spans="1:6" ht="47.25">
      <c r="A10" s="50">
        <v>5</v>
      </c>
      <c r="B10" s="51" t="s">
        <v>12</v>
      </c>
      <c r="C10" s="51" t="s">
        <v>38209</v>
      </c>
      <c r="D10" s="51" t="s">
        <v>38210</v>
      </c>
      <c r="E10" s="193">
        <v>1800000</v>
      </c>
      <c r="F10" s="51" t="s">
        <v>466</v>
      </c>
    </row>
    <row r="11" spans="1:6" ht="15.75" customHeight="1">
      <c r="A11" s="50"/>
      <c r="B11" s="2189" t="s">
        <v>142</v>
      </c>
      <c r="C11" s="2190"/>
      <c r="D11" s="2191"/>
      <c r="E11" s="193"/>
      <c r="F11" s="51"/>
    </row>
    <row r="12" spans="1:6" ht="78.75">
      <c r="A12" s="50">
        <v>6</v>
      </c>
      <c r="B12" s="51" t="s">
        <v>5</v>
      </c>
      <c r="C12" s="51" t="s">
        <v>38211</v>
      </c>
      <c r="D12" s="51" t="s">
        <v>242</v>
      </c>
      <c r="E12" s="193">
        <v>671226.27</v>
      </c>
      <c r="F12" s="51" t="s">
        <v>466</v>
      </c>
    </row>
    <row r="13" spans="1:6" ht="47.25">
      <c r="A13" s="50">
        <v>7</v>
      </c>
      <c r="B13" s="51" t="s">
        <v>176</v>
      </c>
      <c r="C13" s="51" t="s">
        <v>38212</v>
      </c>
      <c r="D13" s="51" t="s">
        <v>14</v>
      </c>
      <c r="E13" s="193">
        <v>800000</v>
      </c>
      <c r="F13" s="51" t="s">
        <v>466</v>
      </c>
    </row>
    <row r="14" spans="1:6" ht="78.75">
      <c r="A14" s="50">
        <v>8</v>
      </c>
      <c r="B14" s="51" t="s">
        <v>360</v>
      </c>
      <c r="C14" s="51" t="s">
        <v>38213</v>
      </c>
      <c r="D14" s="108" t="s">
        <v>38214</v>
      </c>
      <c r="E14" s="110">
        <v>1800000</v>
      </c>
      <c r="F14" s="51" t="s">
        <v>466</v>
      </c>
    </row>
    <row r="15" spans="1:6" ht="15.75">
      <c r="A15" s="50"/>
      <c r="B15" s="2189" t="s">
        <v>207</v>
      </c>
      <c r="C15" s="2191"/>
      <c r="D15" s="108"/>
      <c r="E15" s="110"/>
      <c r="F15" s="51"/>
    </row>
    <row r="16" spans="1:6" ht="63">
      <c r="A16" s="50">
        <v>9</v>
      </c>
      <c r="B16" s="51" t="s">
        <v>38215</v>
      </c>
      <c r="C16" s="51" t="s">
        <v>38216</v>
      </c>
      <c r="D16" s="51" t="s">
        <v>196</v>
      </c>
      <c r="E16" s="193">
        <v>5738993.4500000002</v>
      </c>
      <c r="F16" s="51" t="s">
        <v>466</v>
      </c>
    </row>
    <row r="17" spans="1:6" ht="15.75">
      <c r="A17" s="50"/>
      <c r="B17" s="2314" t="s">
        <v>593</v>
      </c>
      <c r="C17" s="2315"/>
      <c r="D17" s="51"/>
      <c r="E17" s="193"/>
      <c r="F17" s="51"/>
    </row>
    <row r="18" spans="1:6" ht="47.25">
      <c r="A18" s="50">
        <v>10</v>
      </c>
      <c r="B18" s="51" t="s">
        <v>32698</v>
      </c>
      <c r="C18" s="51" t="s">
        <v>38261</v>
      </c>
      <c r="D18" s="51" t="s">
        <v>1443</v>
      </c>
      <c r="E18" s="193">
        <v>26800000</v>
      </c>
      <c r="F18" s="51" t="s">
        <v>466</v>
      </c>
    </row>
    <row r="19" spans="1:6" ht="47.25">
      <c r="A19" s="50">
        <v>11</v>
      </c>
      <c r="B19" s="51" t="s">
        <v>38262</v>
      </c>
      <c r="C19" s="51" t="s">
        <v>38263</v>
      </c>
      <c r="D19" s="51" t="s">
        <v>38264</v>
      </c>
      <c r="E19" s="193">
        <v>10364306.43</v>
      </c>
      <c r="F19" s="51" t="s">
        <v>466</v>
      </c>
    </row>
    <row r="20" spans="1:6" ht="47.25">
      <c r="A20" s="50">
        <v>12</v>
      </c>
      <c r="B20" s="51" t="s">
        <v>38265</v>
      </c>
      <c r="C20" s="51" t="s">
        <v>38266</v>
      </c>
      <c r="D20" s="51" t="s">
        <v>38267</v>
      </c>
      <c r="E20" s="193">
        <v>1000000</v>
      </c>
      <c r="F20" s="51" t="s">
        <v>466</v>
      </c>
    </row>
    <row r="21" spans="1:6" ht="15.75">
      <c r="A21" s="50"/>
      <c r="B21" s="178" t="s">
        <v>15</v>
      </c>
      <c r="C21" s="179"/>
      <c r="D21" s="47"/>
      <c r="E21" s="4">
        <f>SUM(E6:E20)</f>
        <v>53689241.219999999</v>
      </c>
      <c r="F21" s="51"/>
    </row>
    <row r="22" spans="1:6" ht="93" customHeight="1">
      <c r="A22" s="2143" t="s">
        <v>39556</v>
      </c>
      <c r="B22" s="2143"/>
      <c r="C22" s="2143"/>
      <c r="D22" s="2143" t="s">
        <v>1392</v>
      </c>
      <c r="E22" s="2143"/>
      <c r="F22" s="2143"/>
    </row>
    <row r="23" spans="1:6" ht="15.75">
      <c r="A23" s="50"/>
      <c r="B23" s="494"/>
      <c r="C23" s="307"/>
      <c r="D23" s="51"/>
      <c r="E23" s="193"/>
      <c r="F23" s="51"/>
    </row>
    <row r="24" spans="1:6" ht="15.75">
      <c r="A24" s="50"/>
      <c r="B24" s="494"/>
      <c r="C24" s="307"/>
      <c r="D24" s="51"/>
      <c r="E24" s="193"/>
      <c r="F24" s="51"/>
    </row>
    <row r="25" spans="1:6" ht="15.75">
      <c r="A25" s="50"/>
      <c r="B25" s="494"/>
      <c r="C25" s="307"/>
      <c r="D25" s="51"/>
      <c r="E25" s="193"/>
      <c r="F25" s="51"/>
    </row>
    <row r="26" spans="1:6" ht="15.75">
      <c r="A26" s="50"/>
      <c r="B26" s="494"/>
      <c r="C26" s="307"/>
      <c r="D26" s="51"/>
      <c r="E26" s="193"/>
      <c r="F26" s="51"/>
    </row>
    <row r="27" spans="1:6" ht="15.75">
      <c r="A27" s="50"/>
      <c r="B27" s="494"/>
      <c r="C27" s="307"/>
      <c r="D27" s="51"/>
      <c r="E27" s="193"/>
      <c r="F27" s="51"/>
    </row>
    <row r="28" spans="1:6" ht="15.75">
      <c r="A28" s="50"/>
      <c r="B28" s="494"/>
      <c r="C28" s="307"/>
      <c r="D28" s="51"/>
      <c r="E28" s="193"/>
      <c r="F28" s="51"/>
    </row>
    <row r="29" spans="1:6" ht="15.75" customHeight="1">
      <c r="A29" s="2280" t="s">
        <v>133</v>
      </c>
      <c r="B29" s="2280"/>
      <c r="C29" s="2280"/>
      <c r="D29" s="2280"/>
      <c r="E29" s="2280"/>
      <c r="F29" s="2280"/>
    </row>
    <row r="30" spans="1:6" ht="15" customHeight="1">
      <c r="A30" s="2316" t="s">
        <v>38204</v>
      </c>
      <c r="B30" s="2316"/>
      <c r="C30" s="2316"/>
      <c r="D30" s="2316"/>
      <c r="E30" s="2316"/>
      <c r="F30" s="2316"/>
    </row>
    <row r="31" spans="1:6" ht="15.75" customHeight="1">
      <c r="A31" s="2280" t="s">
        <v>140</v>
      </c>
      <c r="B31" s="2280"/>
      <c r="C31" s="2280"/>
      <c r="D31" s="2280"/>
      <c r="E31" s="2280"/>
      <c r="F31" s="2280"/>
    </row>
    <row r="32" spans="1:6" ht="31.5">
      <c r="A32" s="331" t="s">
        <v>134</v>
      </c>
      <c r="B32" s="1981" t="s">
        <v>676</v>
      </c>
      <c r="C32" s="1981" t="s">
        <v>463</v>
      </c>
      <c r="D32" s="1981" t="s">
        <v>788</v>
      </c>
      <c r="E32" s="1982" t="s">
        <v>1741</v>
      </c>
      <c r="F32" s="1981" t="s">
        <v>6635</v>
      </c>
    </row>
    <row r="33" spans="1:6" ht="15.75">
      <c r="A33" s="333"/>
      <c r="B33" s="2237" t="s">
        <v>555</v>
      </c>
      <c r="C33" s="2238"/>
      <c r="D33" s="333"/>
      <c r="E33" s="362"/>
      <c r="F33" s="333"/>
    </row>
    <row r="34" spans="1:6" ht="94.5">
      <c r="A34" s="333">
        <v>1</v>
      </c>
      <c r="B34" s="333" t="s">
        <v>18357</v>
      </c>
      <c r="C34" s="333" t="s">
        <v>38217</v>
      </c>
      <c r="D34" s="333" t="s">
        <v>38218</v>
      </c>
      <c r="E34" s="362">
        <v>2180817.15</v>
      </c>
      <c r="F34" s="333" t="s">
        <v>118</v>
      </c>
    </row>
    <row r="35" spans="1:6" ht="15.75" customHeight="1">
      <c r="A35" s="333"/>
      <c r="B35" s="2237" t="s">
        <v>4345</v>
      </c>
      <c r="C35" s="2238"/>
      <c r="D35" s="333"/>
      <c r="E35" s="362"/>
      <c r="F35" s="333"/>
    </row>
    <row r="36" spans="1:6" ht="47.25">
      <c r="A36" s="333">
        <v>2</v>
      </c>
      <c r="B36" s="333" t="s">
        <v>38219</v>
      </c>
      <c r="C36" s="333" t="s">
        <v>38220</v>
      </c>
      <c r="D36" s="333" t="s">
        <v>43491</v>
      </c>
      <c r="E36" s="362">
        <v>100000</v>
      </c>
      <c r="F36" s="333" t="s">
        <v>118</v>
      </c>
    </row>
    <row r="37" spans="1:6" ht="47.25">
      <c r="A37" s="333">
        <f>A36+1</f>
        <v>3</v>
      </c>
      <c r="B37" s="333" t="s">
        <v>38221</v>
      </c>
      <c r="C37" s="333" t="s">
        <v>38222</v>
      </c>
      <c r="D37" s="333" t="s">
        <v>43491</v>
      </c>
      <c r="E37" s="362">
        <v>100000</v>
      </c>
      <c r="F37" s="333" t="s">
        <v>118</v>
      </c>
    </row>
    <row r="38" spans="1:6" ht="47.25">
      <c r="A38" s="333">
        <f t="shared" ref="A38:A101" si="0">A37+1</f>
        <v>4</v>
      </c>
      <c r="B38" s="333" t="s">
        <v>38223</v>
      </c>
      <c r="C38" s="333" t="s">
        <v>38224</v>
      </c>
      <c r="D38" s="333" t="s">
        <v>43491</v>
      </c>
      <c r="E38" s="362">
        <v>100000</v>
      </c>
      <c r="F38" s="333" t="s">
        <v>118</v>
      </c>
    </row>
    <row r="39" spans="1:6" ht="47.25">
      <c r="A39" s="333">
        <f t="shared" si="0"/>
        <v>5</v>
      </c>
      <c r="B39" s="333" t="s">
        <v>38225</v>
      </c>
      <c r="C39" s="333" t="s">
        <v>38226</v>
      </c>
      <c r="D39" s="333" t="s">
        <v>43491</v>
      </c>
      <c r="E39" s="362">
        <v>100000</v>
      </c>
      <c r="F39" s="333" t="s">
        <v>118</v>
      </c>
    </row>
    <row r="40" spans="1:6" ht="47.25">
      <c r="A40" s="333">
        <f t="shared" si="0"/>
        <v>6</v>
      </c>
      <c r="B40" s="333" t="s">
        <v>38227</v>
      </c>
      <c r="C40" s="333" t="s">
        <v>38228</v>
      </c>
      <c r="D40" s="333" t="s">
        <v>43491</v>
      </c>
      <c r="E40" s="362">
        <v>100000</v>
      </c>
      <c r="F40" s="333" t="s">
        <v>118</v>
      </c>
    </row>
    <row r="41" spans="1:6" ht="47.25">
      <c r="A41" s="333">
        <f t="shared" si="0"/>
        <v>7</v>
      </c>
      <c r="B41" s="333" t="s">
        <v>38229</v>
      </c>
      <c r="C41" s="333" t="s">
        <v>38230</v>
      </c>
      <c r="D41" s="333" t="s">
        <v>43491</v>
      </c>
      <c r="E41" s="362">
        <v>100000</v>
      </c>
      <c r="F41" s="333" t="s">
        <v>118</v>
      </c>
    </row>
    <row r="42" spans="1:6" ht="47.25">
      <c r="A42" s="333">
        <f t="shared" si="0"/>
        <v>8</v>
      </c>
      <c r="B42" s="333" t="s">
        <v>38231</v>
      </c>
      <c r="C42" s="333" t="s">
        <v>38232</v>
      </c>
      <c r="D42" s="333" t="s">
        <v>43491</v>
      </c>
      <c r="E42" s="362">
        <v>100000</v>
      </c>
      <c r="F42" s="333" t="s">
        <v>118</v>
      </c>
    </row>
    <row r="43" spans="1:6" ht="47.25">
      <c r="A43" s="333">
        <f t="shared" si="0"/>
        <v>9</v>
      </c>
      <c r="B43" s="333" t="s">
        <v>38233</v>
      </c>
      <c r="C43" s="333" t="s">
        <v>38234</v>
      </c>
      <c r="D43" s="333" t="s">
        <v>43491</v>
      </c>
      <c r="E43" s="362">
        <v>100000</v>
      </c>
      <c r="F43" s="333" t="s">
        <v>118</v>
      </c>
    </row>
    <row r="44" spans="1:6" ht="47.25">
      <c r="A44" s="333">
        <f t="shared" si="0"/>
        <v>10</v>
      </c>
      <c r="B44" s="333" t="s">
        <v>38235</v>
      </c>
      <c r="C44" s="333" t="s">
        <v>38236</v>
      </c>
      <c r="D44" s="333" t="s">
        <v>43491</v>
      </c>
      <c r="E44" s="362">
        <v>100000</v>
      </c>
      <c r="F44" s="333" t="s">
        <v>118</v>
      </c>
    </row>
    <row r="45" spans="1:6" ht="47.25">
      <c r="A45" s="333">
        <f t="shared" si="0"/>
        <v>11</v>
      </c>
      <c r="B45" s="333" t="s">
        <v>38237</v>
      </c>
      <c r="C45" s="333" t="s">
        <v>38238</v>
      </c>
      <c r="D45" s="333" t="s">
        <v>43491</v>
      </c>
      <c r="E45" s="362">
        <v>100000</v>
      </c>
      <c r="F45" s="333" t="s">
        <v>118</v>
      </c>
    </row>
    <row r="46" spans="1:6" ht="47.25">
      <c r="A46" s="333">
        <f t="shared" si="0"/>
        <v>12</v>
      </c>
      <c r="B46" s="690" t="s">
        <v>38239</v>
      </c>
      <c r="C46" s="333" t="s">
        <v>38240</v>
      </c>
      <c r="D46" s="333" t="s">
        <v>43491</v>
      </c>
      <c r="E46" s="362">
        <v>100000</v>
      </c>
      <c r="F46" s="333" t="s">
        <v>118</v>
      </c>
    </row>
    <row r="47" spans="1:6" ht="47.25">
      <c r="A47" s="333">
        <f t="shared" si="0"/>
        <v>13</v>
      </c>
      <c r="B47" s="333" t="s">
        <v>38241</v>
      </c>
      <c r="C47" s="333" t="s">
        <v>38242</v>
      </c>
      <c r="D47" s="333" t="s">
        <v>43491</v>
      </c>
      <c r="E47" s="362">
        <v>100000</v>
      </c>
      <c r="F47" s="333" t="s">
        <v>118</v>
      </c>
    </row>
    <row r="48" spans="1:6" ht="47.25">
      <c r="A48" s="333">
        <f t="shared" si="0"/>
        <v>14</v>
      </c>
      <c r="B48" s="333" t="s">
        <v>38243</v>
      </c>
      <c r="C48" s="333" t="s">
        <v>38244</v>
      </c>
      <c r="D48" s="333" t="s">
        <v>43491</v>
      </c>
      <c r="E48" s="362">
        <v>100000</v>
      </c>
      <c r="F48" s="333" t="s">
        <v>118</v>
      </c>
    </row>
    <row r="49" spans="1:7" ht="47.25">
      <c r="A49" s="333">
        <f t="shared" si="0"/>
        <v>15</v>
      </c>
      <c r="B49" s="333" t="s">
        <v>38245</v>
      </c>
      <c r="C49" s="333" t="s">
        <v>38246</v>
      </c>
      <c r="D49" s="333" t="s">
        <v>43491</v>
      </c>
      <c r="E49" s="362">
        <v>100000</v>
      </c>
      <c r="F49" s="333" t="s">
        <v>118</v>
      </c>
    </row>
    <row r="50" spans="1:7" ht="47.25">
      <c r="A50" s="333">
        <f t="shared" si="0"/>
        <v>16</v>
      </c>
      <c r="B50" s="1879" t="s">
        <v>38247</v>
      </c>
      <c r="C50" s="333" t="s">
        <v>38248</v>
      </c>
      <c r="D50" s="333" t="s">
        <v>43491</v>
      </c>
      <c r="E50" s="362">
        <v>100000</v>
      </c>
      <c r="F50" s="333" t="s">
        <v>118</v>
      </c>
      <c r="G50" s="1661"/>
    </row>
    <row r="51" spans="1:7" ht="47.25">
      <c r="A51" s="333">
        <f t="shared" si="0"/>
        <v>17</v>
      </c>
      <c r="B51" s="1879" t="s">
        <v>38249</v>
      </c>
      <c r="C51" s="333" t="s">
        <v>38250</v>
      </c>
      <c r="D51" s="333" t="s">
        <v>43491</v>
      </c>
      <c r="E51" s="362">
        <v>100000</v>
      </c>
      <c r="F51" s="333" t="s">
        <v>118</v>
      </c>
      <c r="G51" s="1661"/>
    </row>
    <row r="52" spans="1:7" ht="47.25">
      <c r="A52" s="333">
        <f t="shared" si="0"/>
        <v>18</v>
      </c>
      <c r="B52" s="1879" t="s">
        <v>38251</v>
      </c>
      <c r="C52" s="333" t="s">
        <v>38252</v>
      </c>
      <c r="D52" s="333" t="s">
        <v>43491</v>
      </c>
      <c r="E52" s="362">
        <v>100000</v>
      </c>
      <c r="F52" s="333" t="s">
        <v>118</v>
      </c>
      <c r="G52" s="1661"/>
    </row>
    <row r="53" spans="1:7" ht="47.25">
      <c r="A53" s="333">
        <f t="shared" si="0"/>
        <v>19</v>
      </c>
      <c r="B53" s="1879" t="s">
        <v>38253</v>
      </c>
      <c r="C53" s="333" t="s">
        <v>38254</v>
      </c>
      <c r="D53" s="333" t="s">
        <v>43491</v>
      </c>
      <c r="E53" s="362">
        <v>100000</v>
      </c>
      <c r="F53" s="333" t="s">
        <v>118</v>
      </c>
      <c r="G53" s="1661"/>
    </row>
    <row r="54" spans="1:7" ht="63">
      <c r="A54" s="333">
        <f t="shared" si="0"/>
        <v>20</v>
      </c>
      <c r="B54" s="1879" t="s">
        <v>38255</v>
      </c>
      <c r="C54" s="333" t="s">
        <v>38256</v>
      </c>
      <c r="D54" s="333" t="s">
        <v>43491</v>
      </c>
      <c r="E54" s="362">
        <v>100000</v>
      </c>
      <c r="F54" s="333" t="s">
        <v>118</v>
      </c>
      <c r="G54" s="1661"/>
    </row>
    <row r="55" spans="1:7" ht="47.25">
      <c r="A55" s="333">
        <f t="shared" si="0"/>
        <v>21</v>
      </c>
      <c r="B55" s="1879" t="s">
        <v>38257</v>
      </c>
      <c r="C55" s="333" t="s">
        <v>38258</v>
      </c>
      <c r="D55" s="333" t="s">
        <v>43491</v>
      </c>
      <c r="E55" s="362">
        <v>100000</v>
      </c>
      <c r="F55" s="333" t="s">
        <v>118</v>
      </c>
      <c r="G55" s="1661"/>
    </row>
    <row r="56" spans="1:7" ht="47.25">
      <c r="A56" s="333">
        <f t="shared" si="0"/>
        <v>22</v>
      </c>
      <c r="B56" s="1879" t="s">
        <v>38259</v>
      </c>
      <c r="C56" s="333" t="s">
        <v>38260</v>
      </c>
      <c r="D56" s="333" t="s">
        <v>43491</v>
      </c>
      <c r="E56" s="362">
        <v>80817.149999999994</v>
      </c>
      <c r="F56" s="333" t="s">
        <v>118</v>
      </c>
      <c r="G56" s="1661"/>
    </row>
    <row r="57" spans="1:7" ht="15.75" customHeight="1">
      <c r="A57" s="333"/>
      <c r="B57" s="2237" t="s">
        <v>1404</v>
      </c>
      <c r="C57" s="2238"/>
      <c r="D57" s="333"/>
      <c r="E57" s="362"/>
      <c r="F57" s="333"/>
    </row>
    <row r="58" spans="1:7" ht="47.25">
      <c r="A58" s="333">
        <v>23</v>
      </c>
      <c r="B58" s="333" t="s">
        <v>38268</v>
      </c>
      <c r="C58" s="333" t="s">
        <v>38269</v>
      </c>
      <c r="D58" s="333" t="s">
        <v>38270</v>
      </c>
      <c r="E58" s="362">
        <v>250000</v>
      </c>
      <c r="F58" s="333" t="s">
        <v>4</v>
      </c>
    </row>
    <row r="59" spans="1:7" ht="47.25">
      <c r="A59" s="333">
        <f t="shared" si="0"/>
        <v>24</v>
      </c>
      <c r="B59" s="333" t="s">
        <v>29393</v>
      </c>
      <c r="C59" s="333" t="s">
        <v>38271</v>
      </c>
      <c r="D59" s="333" t="s">
        <v>38270</v>
      </c>
      <c r="E59" s="362">
        <v>300000</v>
      </c>
      <c r="F59" s="333" t="s">
        <v>4</v>
      </c>
    </row>
    <row r="60" spans="1:7" ht="47.25">
      <c r="A60" s="333">
        <f t="shared" si="0"/>
        <v>25</v>
      </c>
      <c r="B60" s="333" t="s">
        <v>38272</v>
      </c>
      <c r="C60" s="333" t="s">
        <v>38273</v>
      </c>
      <c r="D60" s="333" t="s">
        <v>38270</v>
      </c>
      <c r="E60" s="362">
        <v>250000</v>
      </c>
      <c r="F60" s="333" t="s">
        <v>4</v>
      </c>
    </row>
    <row r="61" spans="1:7" ht="47.25">
      <c r="A61" s="333">
        <f t="shared" si="0"/>
        <v>26</v>
      </c>
      <c r="B61" s="333" t="s">
        <v>38274</v>
      </c>
      <c r="C61" s="333" t="s">
        <v>38275</v>
      </c>
      <c r="D61" s="333" t="s">
        <v>38276</v>
      </c>
      <c r="E61" s="362">
        <v>250000</v>
      </c>
      <c r="F61" s="333" t="s">
        <v>4</v>
      </c>
    </row>
    <row r="62" spans="1:7" ht="47.25">
      <c r="A62" s="333">
        <f t="shared" si="0"/>
        <v>27</v>
      </c>
      <c r="B62" s="333" t="s">
        <v>38277</v>
      </c>
      <c r="C62" s="333" t="s">
        <v>38278</v>
      </c>
      <c r="D62" s="333" t="s">
        <v>38270</v>
      </c>
      <c r="E62" s="362">
        <v>250000</v>
      </c>
      <c r="F62" s="333" t="s">
        <v>4</v>
      </c>
    </row>
    <row r="63" spans="1:7" ht="47.25">
      <c r="A63" s="333">
        <f t="shared" si="0"/>
        <v>28</v>
      </c>
      <c r="B63" s="333" t="s">
        <v>38279</v>
      </c>
      <c r="C63" s="333" t="s">
        <v>38280</v>
      </c>
      <c r="D63" s="333" t="s">
        <v>38270</v>
      </c>
      <c r="E63" s="362">
        <v>250000</v>
      </c>
      <c r="F63" s="333" t="s">
        <v>4</v>
      </c>
    </row>
    <row r="64" spans="1:7" ht="47.25">
      <c r="A64" s="333">
        <f t="shared" si="0"/>
        <v>29</v>
      </c>
      <c r="B64" s="333" t="s">
        <v>38281</v>
      </c>
      <c r="C64" s="333" t="s">
        <v>38282</v>
      </c>
      <c r="D64" s="333" t="s">
        <v>38270</v>
      </c>
      <c r="E64" s="362">
        <v>250000</v>
      </c>
      <c r="F64" s="333" t="s">
        <v>4</v>
      </c>
    </row>
    <row r="65" spans="1:6" ht="47.25">
      <c r="A65" s="333">
        <f t="shared" si="0"/>
        <v>30</v>
      </c>
      <c r="B65" s="333" t="s">
        <v>38283</v>
      </c>
      <c r="C65" s="333" t="s">
        <v>38284</v>
      </c>
      <c r="D65" s="333" t="s">
        <v>38270</v>
      </c>
      <c r="E65" s="362">
        <v>250000</v>
      </c>
      <c r="F65" s="333" t="s">
        <v>4</v>
      </c>
    </row>
    <row r="66" spans="1:6" ht="47.25">
      <c r="A66" s="333">
        <f t="shared" si="0"/>
        <v>31</v>
      </c>
      <c r="B66" s="333" t="s">
        <v>38285</v>
      </c>
      <c r="C66" s="333" t="s">
        <v>38286</v>
      </c>
      <c r="D66" s="333" t="s">
        <v>38270</v>
      </c>
      <c r="E66" s="362">
        <v>250000</v>
      </c>
      <c r="F66" s="333" t="s">
        <v>4</v>
      </c>
    </row>
    <row r="67" spans="1:6" ht="47.25">
      <c r="A67" s="333">
        <f t="shared" si="0"/>
        <v>32</v>
      </c>
      <c r="B67" s="333" t="s">
        <v>38287</v>
      </c>
      <c r="C67" s="333" t="s">
        <v>38288</v>
      </c>
      <c r="D67" s="333" t="s">
        <v>38270</v>
      </c>
      <c r="E67" s="362">
        <v>250000</v>
      </c>
      <c r="F67" s="333" t="s">
        <v>4</v>
      </c>
    </row>
    <row r="68" spans="1:6" ht="47.25">
      <c r="A68" s="333">
        <f t="shared" si="0"/>
        <v>33</v>
      </c>
      <c r="B68" s="333" t="s">
        <v>38289</v>
      </c>
      <c r="C68" s="333" t="s">
        <v>38290</v>
      </c>
      <c r="D68" s="333" t="s">
        <v>115</v>
      </c>
      <c r="E68" s="362">
        <v>300000</v>
      </c>
      <c r="F68" s="333" t="s">
        <v>4</v>
      </c>
    </row>
    <row r="69" spans="1:6" ht="47.25">
      <c r="A69" s="333">
        <f t="shared" si="0"/>
        <v>34</v>
      </c>
      <c r="B69" s="333" t="s">
        <v>38291</v>
      </c>
      <c r="C69" s="333" t="s">
        <v>38292</v>
      </c>
      <c r="D69" s="333" t="s">
        <v>38270</v>
      </c>
      <c r="E69" s="362">
        <v>250000</v>
      </c>
      <c r="F69" s="333" t="s">
        <v>4</v>
      </c>
    </row>
    <row r="70" spans="1:6" ht="47.25">
      <c r="A70" s="333">
        <f t="shared" si="0"/>
        <v>35</v>
      </c>
      <c r="B70" s="333" t="s">
        <v>38293</v>
      </c>
      <c r="C70" s="333" t="s">
        <v>38294</v>
      </c>
      <c r="D70" s="333" t="s">
        <v>38270</v>
      </c>
      <c r="E70" s="362">
        <v>250000</v>
      </c>
      <c r="F70" s="333" t="s">
        <v>4</v>
      </c>
    </row>
    <row r="71" spans="1:6" ht="47.25">
      <c r="A71" s="333">
        <f t="shared" si="0"/>
        <v>36</v>
      </c>
      <c r="B71" s="333" t="s">
        <v>38295</v>
      </c>
      <c r="C71" s="333" t="s">
        <v>38296</v>
      </c>
      <c r="D71" s="333" t="s">
        <v>38270</v>
      </c>
      <c r="E71" s="362">
        <v>250000</v>
      </c>
      <c r="F71" s="333" t="s">
        <v>4</v>
      </c>
    </row>
    <row r="72" spans="1:6" ht="47.25">
      <c r="A72" s="333">
        <f t="shared" si="0"/>
        <v>37</v>
      </c>
      <c r="B72" s="333" t="s">
        <v>38297</v>
      </c>
      <c r="C72" s="333" t="s">
        <v>38298</v>
      </c>
      <c r="D72" s="333" t="s">
        <v>43492</v>
      </c>
      <c r="E72" s="362">
        <v>150000</v>
      </c>
      <c r="F72" s="333" t="s">
        <v>4</v>
      </c>
    </row>
    <row r="73" spans="1:6" ht="47.25">
      <c r="A73" s="333">
        <f t="shared" si="0"/>
        <v>38</v>
      </c>
      <c r="B73" s="1879" t="s">
        <v>38299</v>
      </c>
      <c r="C73" s="333" t="s">
        <v>38300</v>
      </c>
      <c r="D73" s="1879" t="s">
        <v>38270</v>
      </c>
      <c r="E73" s="362">
        <v>250000</v>
      </c>
      <c r="F73" s="1879" t="s">
        <v>4</v>
      </c>
    </row>
    <row r="74" spans="1:6" ht="47.25">
      <c r="A74" s="333">
        <f t="shared" si="0"/>
        <v>39</v>
      </c>
      <c r="B74" s="1879" t="s">
        <v>38301</v>
      </c>
      <c r="C74" s="333" t="s">
        <v>38302</v>
      </c>
      <c r="D74" s="1879" t="s">
        <v>38270</v>
      </c>
      <c r="E74" s="362">
        <v>250000</v>
      </c>
      <c r="F74" s="1879" t="s">
        <v>4</v>
      </c>
    </row>
    <row r="75" spans="1:6" ht="47.25">
      <c r="A75" s="333">
        <f t="shared" si="0"/>
        <v>40</v>
      </c>
      <c r="B75" s="1879" t="s">
        <v>38303</v>
      </c>
      <c r="C75" s="333" t="s">
        <v>38304</v>
      </c>
      <c r="D75" s="1879" t="s">
        <v>38270</v>
      </c>
      <c r="E75" s="362">
        <v>250000</v>
      </c>
      <c r="F75" s="1879" t="s">
        <v>4</v>
      </c>
    </row>
    <row r="76" spans="1:6" ht="47.25">
      <c r="A76" s="333">
        <f t="shared" si="0"/>
        <v>41</v>
      </c>
      <c r="B76" s="1879" t="s">
        <v>38305</v>
      </c>
      <c r="C76" s="333" t="s">
        <v>38306</v>
      </c>
      <c r="D76" s="1879" t="s">
        <v>38270</v>
      </c>
      <c r="E76" s="362">
        <v>250000</v>
      </c>
      <c r="F76" s="1879" t="s">
        <v>4</v>
      </c>
    </row>
    <row r="77" spans="1:6" ht="47.25">
      <c r="A77" s="333">
        <f t="shared" si="0"/>
        <v>42</v>
      </c>
      <c r="B77" s="1879" t="s">
        <v>38307</v>
      </c>
      <c r="C77" s="333" t="s">
        <v>38308</v>
      </c>
      <c r="D77" s="1879" t="s">
        <v>38270</v>
      </c>
      <c r="E77" s="362">
        <v>250000</v>
      </c>
      <c r="F77" s="1879" t="s">
        <v>4</v>
      </c>
    </row>
    <row r="78" spans="1:6" ht="47.25">
      <c r="A78" s="333">
        <f t="shared" si="0"/>
        <v>43</v>
      </c>
      <c r="B78" s="1879" t="s">
        <v>38309</v>
      </c>
      <c r="C78" s="333" t="s">
        <v>38310</v>
      </c>
      <c r="D78" s="1879" t="s">
        <v>38270</v>
      </c>
      <c r="E78" s="362">
        <v>250000</v>
      </c>
      <c r="F78" s="1879" t="s">
        <v>4</v>
      </c>
    </row>
    <row r="79" spans="1:6" ht="47.25">
      <c r="A79" s="333">
        <f t="shared" si="0"/>
        <v>44</v>
      </c>
      <c r="B79" s="1879" t="s">
        <v>38311</v>
      </c>
      <c r="C79" s="333" t="s">
        <v>38312</v>
      </c>
      <c r="D79" s="1879" t="s">
        <v>38270</v>
      </c>
      <c r="E79" s="362">
        <v>250000</v>
      </c>
      <c r="F79" s="1879" t="s">
        <v>4</v>
      </c>
    </row>
    <row r="80" spans="1:6" ht="47.25">
      <c r="A80" s="333">
        <f t="shared" si="0"/>
        <v>45</v>
      </c>
      <c r="B80" s="1879" t="s">
        <v>38313</v>
      </c>
      <c r="C80" s="333" t="s">
        <v>38314</v>
      </c>
      <c r="D80" s="1879" t="s">
        <v>38270</v>
      </c>
      <c r="E80" s="362">
        <v>250000</v>
      </c>
      <c r="F80" s="1879" t="s">
        <v>4</v>
      </c>
    </row>
    <row r="81" spans="1:6" ht="47.25">
      <c r="A81" s="333">
        <f t="shared" si="0"/>
        <v>46</v>
      </c>
      <c r="B81" s="1879" t="s">
        <v>38315</v>
      </c>
      <c r="C81" s="333" t="s">
        <v>38316</v>
      </c>
      <c r="D81" s="1879" t="s">
        <v>38270</v>
      </c>
      <c r="E81" s="362">
        <v>250000</v>
      </c>
      <c r="F81" s="1879" t="s">
        <v>4</v>
      </c>
    </row>
    <row r="82" spans="1:6" ht="47.25">
      <c r="A82" s="333">
        <f t="shared" si="0"/>
        <v>47</v>
      </c>
      <c r="B82" s="1879" t="s">
        <v>38317</v>
      </c>
      <c r="C82" s="333" t="s">
        <v>38318</v>
      </c>
      <c r="D82" s="1879" t="s">
        <v>38270</v>
      </c>
      <c r="E82" s="362">
        <v>250000</v>
      </c>
      <c r="F82" s="1879" t="s">
        <v>4</v>
      </c>
    </row>
    <row r="83" spans="1:6" ht="47.25">
      <c r="A83" s="333">
        <f t="shared" si="0"/>
        <v>48</v>
      </c>
      <c r="B83" s="1879" t="s">
        <v>38319</v>
      </c>
      <c r="C83" s="333" t="s">
        <v>38320</v>
      </c>
      <c r="D83" s="1879" t="s">
        <v>38270</v>
      </c>
      <c r="E83" s="362">
        <v>250000</v>
      </c>
      <c r="F83" s="1879" t="s">
        <v>4</v>
      </c>
    </row>
    <row r="84" spans="1:6" ht="47.25">
      <c r="A84" s="333">
        <f t="shared" si="0"/>
        <v>49</v>
      </c>
      <c r="B84" s="1879" t="s">
        <v>38321</v>
      </c>
      <c r="C84" s="333" t="s">
        <v>38322</v>
      </c>
      <c r="D84" s="1879" t="s">
        <v>38270</v>
      </c>
      <c r="E84" s="362">
        <v>250000</v>
      </c>
      <c r="F84" s="1879" t="s">
        <v>4</v>
      </c>
    </row>
    <row r="85" spans="1:6" ht="47.25">
      <c r="A85" s="333">
        <f t="shared" si="0"/>
        <v>50</v>
      </c>
      <c r="B85" s="1879" t="s">
        <v>14210</v>
      </c>
      <c r="C85" s="333" t="s">
        <v>38323</v>
      </c>
      <c r="D85" s="1879" t="s">
        <v>38270</v>
      </c>
      <c r="E85" s="362">
        <v>250000</v>
      </c>
      <c r="F85" s="1879" t="s">
        <v>4</v>
      </c>
    </row>
    <row r="86" spans="1:6" ht="47.25">
      <c r="A86" s="333">
        <f t="shared" si="0"/>
        <v>51</v>
      </c>
      <c r="B86" s="1879" t="s">
        <v>38324</v>
      </c>
      <c r="C86" s="333" t="s">
        <v>38325</v>
      </c>
      <c r="D86" s="1879" t="s">
        <v>38270</v>
      </c>
      <c r="E86" s="362">
        <v>250000</v>
      </c>
      <c r="F86" s="1879" t="s">
        <v>4</v>
      </c>
    </row>
    <row r="87" spans="1:6" ht="47.25">
      <c r="A87" s="333">
        <v>52</v>
      </c>
      <c r="B87" s="1879" t="s">
        <v>18819</v>
      </c>
      <c r="C87" s="333" t="s">
        <v>38328</v>
      </c>
      <c r="D87" s="1879" t="s">
        <v>38329</v>
      </c>
      <c r="E87" s="362">
        <v>300000</v>
      </c>
      <c r="F87" s="1879" t="s">
        <v>4</v>
      </c>
    </row>
    <row r="88" spans="1:6" ht="47.25">
      <c r="A88" s="333">
        <f t="shared" si="0"/>
        <v>53</v>
      </c>
      <c r="B88" s="1879" t="s">
        <v>38330</v>
      </c>
      <c r="C88" s="333" t="s">
        <v>38331</v>
      </c>
      <c r="D88" s="1879" t="s">
        <v>38270</v>
      </c>
      <c r="E88" s="362">
        <v>250000</v>
      </c>
      <c r="F88" s="1879" t="s">
        <v>4</v>
      </c>
    </row>
    <row r="89" spans="1:6" ht="47.25">
      <c r="A89" s="333">
        <f t="shared" si="0"/>
        <v>54</v>
      </c>
      <c r="B89" s="1879" t="s">
        <v>38332</v>
      </c>
      <c r="C89" s="333" t="s">
        <v>38333</v>
      </c>
      <c r="D89" s="1879" t="s">
        <v>38270</v>
      </c>
      <c r="E89" s="362">
        <v>250000</v>
      </c>
      <c r="F89" s="1879" t="s">
        <v>4</v>
      </c>
    </row>
    <row r="90" spans="1:6" ht="47.25">
      <c r="A90" s="333">
        <f t="shared" si="0"/>
        <v>55</v>
      </c>
      <c r="B90" s="1879" t="s">
        <v>38334</v>
      </c>
      <c r="C90" s="333" t="s">
        <v>38335</v>
      </c>
      <c r="D90" s="1879" t="s">
        <v>38270</v>
      </c>
      <c r="E90" s="362">
        <v>250000</v>
      </c>
      <c r="F90" s="1879" t="s">
        <v>4</v>
      </c>
    </row>
    <row r="91" spans="1:6" ht="47.25">
      <c r="A91" s="333">
        <f t="shared" si="0"/>
        <v>56</v>
      </c>
      <c r="B91" s="1879" t="s">
        <v>38336</v>
      </c>
      <c r="C91" s="333" t="s">
        <v>38337</v>
      </c>
      <c r="D91" s="1879" t="s">
        <v>38270</v>
      </c>
      <c r="E91" s="362">
        <v>250000</v>
      </c>
      <c r="F91" s="1879" t="s">
        <v>4</v>
      </c>
    </row>
    <row r="92" spans="1:6" ht="47.25">
      <c r="A92" s="333">
        <f t="shared" si="0"/>
        <v>57</v>
      </c>
      <c r="B92" s="1879" t="s">
        <v>25873</v>
      </c>
      <c r="C92" s="333" t="s">
        <v>38338</v>
      </c>
      <c r="D92" s="1879" t="s">
        <v>38270</v>
      </c>
      <c r="E92" s="362">
        <v>250000</v>
      </c>
      <c r="F92" s="1879" t="s">
        <v>4</v>
      </c>
    </row>
    <row r="93" spans="1:6" ht="47.25">
      <c r="A93" s="333">
        <f t="shared" si="0"/>
        <v>58</v>
      </c>
      <c r="B93" s="1879" t="s">
        <v>38339</v>
      </c>
      <c r="C93" s="333" t="s">
        <v>38340</v>
      </c>
      <c r="D93" s="1879" t="s">
        <v>38270</v>
      </c>
      <c r="E93" s="362">
        <v>250000</v>
      </c>
      <c r="F93" s="1879" t="s">
        <v>4</v>
      </c>
    </row>
    <row r="94" spans="1:6" ht="47.25">
      <c r="A94" s="333">
        <f t="shared" si="0"/>
        <v>59</v>
      </c>
      <c r="B94" s="1879" t="s">
        <v>38341</v>
      </c>
      <c r="C94" s="333" t="s">
        <v>38342</v>
      </c>
      <c r="D94" s="1879" t="s">
        <v>38270</v>
      </c>
      <c r="E94" s="362">
        <v>250000</v>
      </c>
      <c r="F94" s="1879" t="s">
        <v>4</v>
      </c>
    </row>
    <row r="95" spans="1:6" ht="47.25">
      <c r="A95" s="333">
        <f t="shared" si="0"/>
        <v>60</v>
      </c>
      <c r="B95" s="1879" t="s">
        <v>38343</v>
      </c>
      <c r="C95" s="333" t="s">
        <v>38344</v>
      </c>
      <c r="D95" s="1879" t="s">
        <v>38270</v>
      </c>
      <c r="E95" s="362">
        <v>250000</v>
      </c>
      <c r="F95" s="1879" t="s">
        <v>4</v>
      </c>
    </row>
    <row r="96" spans="1:6" ht="47.25">
      <c r="A96" s="333">
        <f t="shared" si="0"/>
        <v>61</v>
      </c>
      <c r="B96" s="1879" t="s">
        <v>38345</v>
      </c>
      <c r="C96" s="333" t="s">
        <v>38346</v>
      </c>
      <c r="D96" s="1879" t="s">
        <v>38270</v>
      </c>
      <c r="E96" s="1108">
        <v>250000</v>
      </c>
      <c r="F96" s="1879" t="s">
        <v>4</v>
      </c>
    </row>
    <row r="97" spans="1:6" ht="47.25">
      <c r="A97" s="333">
        <v>62</v>
      </c>
      <c r="B97" s="1879" t="s">
        <v>38349</v>
      </c>
      <c r="C97" s="333" t="s">
        <v>38350</v>
      </c>
      <c r="D97" s="1879" t="s">
        <v>38270</v>
      </c>
      <c r="E97" s="362">
        <v>250000</v>
      </c>
      <c r="F97" s="1879" t="s">
        <v>4</v>
      </c>
    </row>
    <row r="98" spans="1:6" ht="47.25">
      <c r="A98" s="333">
        <f t="shared" si="0"/>
        <v>63</v>
      </c>
      <c r="B98" s="1879" t="s">
        <v>24839</v>
      </c>
      <c r="C98" s="333" t="s">
        <v>38351</v>
      </c>
      <c r="D98" s="1879" t="s">
        <v>38270</v>
      </c>
      <c r="E98" s="362">
        <v>250000</v>
      </c>
      <c r="F98" s="1879" t="s">
        <v>4</v>
      </c>
    </row>
    <row r="99" spans="1:6" ht="47.25">
      <c r="A99" s="333">
        <f t="shared" si="0"/>
        <v>64</v>
      </c>
      <c r="B99" s="1879" t="s">
        <v>38352</v>
      </c>
      <c r="C99" s="333" t="s">
        <v>38353</v>
      </c>
      <c r="D99" s="1879" t="s">
        <v>38270</v>
      </c>
      <c r="E99" s="362">
        <v>250000</v>
      </c>
      <c r="F99" s="1879" t="s">
        <v>4</v>
      </c>
    </row>
    <row r="100" spans="1:6" ht="47.25">
      <c r="A100" s="333">
        <f t="shared" si="0"/>
        <v>65</v>
      </c>
      <c r="B100" s="1879" t="s">
        <v>38352</v>
      </c>
      <c r="C100" s="333" t="s">
        <v>38354</v>
      </c>
      <c r="D100" s="1879" t="s">
        <v>38355</v>
      </c>
      <c r="E100" s="1108">
        <v>50000</v>
      </c>
      <c r="F100" s="1879" t="s">
        <v>4</v>
      </c>
    </row>
    <row r="101" spans="1:6" ht="47.25">
      <c r="A101" s="333">
        <f t="shared" si="0"/>
        <v>66</v>
      </c>
      <c r="B101" s="1879" t="s">
        <v>38356</v>
      </c>
      <c r="C101" s="333" t="s">
        <v>38357</v>
      </c>
      <c r="D101" s="1879" t="s">
        <v>38270</v>
      </c>
      <c r="E101" s="362">
        <v>50000</v>
      </c>
      <c r="F101" s="1879" t="s">
        <v>19694</v>
      </c>
    </row>
    <row r="102" spans="1:6" ht="47.25">
      <c r="A102" s="333">
        <f t="shared" ref="A102:A165" si="1">A101+1</f>
        <v>67</v>
      </c>
      <c r="B102" s="1879" t="s">
        <v>38358</v>
      </c>
      <c r="C102" s="333" t="s">
        <v>38359</v>
      </c>
      <c r="D102" s="1879" t="s">
        <v>38270</v>
      </c>
      <c r="E102" s="362">
        <v>250000</v>
      </c>
      <c r="F102" s="1879" t="s">
        <v>4</v>
      </c>
    </row>
    <row r="103" spans="1:6" ht="47.25">
      <c r="A103" s="333">
        <f t="shared" si="1"/>
        <v>68</v>
      </c>
      <c r="B103" s="1879" t="s">
        <v>38360</v>
      </c>
      <c r="C103" s="333" t="s">
        <v>38361</v>
      </c>
      <c r="D103" s="1879" t="s">
        <v>38270</v>
      </c>
      <c r="E103" s="362">
        <v>300000</v>
      </c>
      <c r="F103" s="1879" t="s">
        <v>4</v>
      </c>
    </row>
    <row r="104" spans="1:6" ht="47.25">
      <c r="A104" s="333">
        <f t="shared" si="1"/>
        <v>69</v>
      </c>
      <c r="B104" s="1879" t="s">
        <v>38362</v>
      </c>
      <c r="C104" s="333" t="s">
        <v>38363</v>
      </c>
      <c r="D104" s="1879" t="s">
        <v>38270</v>
      </c>
      <c r="E104" s="362">
        <v>250000</v>
      </c>
      <c r="F104" s="1879" t="s">
        <v>4</v>
      </c>
    </row>
    <row r="105" spans="1:6" ht="47.25">
      <c r="A105" s="333">
        <f t="shared" si="1"/>
        <v>70</v>
      </c>
      <c r="B105" s="1879" t="s">
        <v>38364</v>
      </c>
      <c r="C105" s="333" t="s">
        <v>38365</v>
      </c>
      <c r="D105" s="1879" t="s">
        <v>38270</v>
      </c>
      <c r="E105" s="362">
        <v>250000</v>
      </c>
      <c r="F105" s="1879" t="s">
        <v>4</v>
      </c>
    </row>
    <row r="106" spans="1:6" ht="47.25">
      <c r="A106" s="333">
        <f t="shared" si="1"/>
        <v>71</v>
      </c>
      <c r="B106" s="1879" t="s">
        <v>38366</v>
      </c>
      <c r="C106" s="333" t="s">
        <v>38367</v>
      </c>
      <c r="D106" s="1879" t="s">
        <v>38270</v>
      </c>
      <c r="E106" s="362">
        <v>300000</v>
      </c>
      <c r="F106" s="1879" t="s">
        <v>4</v>
      </c>
    </row>
    <row r="107" spans="1:6" ht="47.25">
      <c r="A107" s="333">
        <f t="shared" si="1"/>
        <v>72</v>
      </c>
      <c r="B107" s="1879" t="s">
        <v>18695</v>
      </c>
      <c r="C107" s="333" t="s">
        <v>38368</v>
      </c>
      <c r="D107" s="1879" t="s">
        <v>38270</v>
      </c>
      <c r="E107" s="362">
        <v>300000</v>
      </c>
      <c r="F107" s="1879" t="s">
        <v>4</v>
      </c>
    </row>
    <row r="108" spans="1:6" ht="47.25">
      <c r="A108" s="333">
        <f t="shared" si="1"/>
        <v>73</v>
      </c>
      <c r="B108" s="1879" t="s">
        <v>38369</v>
      </c>
      <c r="C108" s="333" t="s">
        <v>38370</v>
      </c>
      <c r="D108" s="1879" t="s">
        <v>38270</v>
      </c>
      <c r="E108" s="362">
        <v>250000</v>
      </c>
      <c r="F108" s="1879" t="s">
        <v>4</v>
      </c>
    </row>
    <row r="109" spans="1:6" ht="47.25">
      <c r="A109" s="333">
        <f t="shared" si="1"/>
        <v>74</v>
      </c>
      <c r="B109" s="1879" t="s">
        <v>38371</v>
      </c>
      <c r="C109" s="333" t="s">
        <v>38372</v>
      </c>
      <c r="D109" s="1879" t="s">
        <v>38270</v>
      </c>
      <c r="E109" s="362">
        <v>250000</v>
      </c>
      <c r="F109" s="1879" t="s">
        <v>4</v>
      </c>
    </row>
    <row r="110" spans="1:6" ht="47.25">
      <c r="A110" s="333">
        <f t="shared" si="1"/>
        <v>75</v>
      </c>
      <c r="B110" s="1879" t="s">
        <v>38373</v>
      </c>
      <c r="C110" s="333" t="s">
        <v>38374</v>
      </c>
      <c r="D110" s="1879" t="s">
        <v>38270</v>
      </c>
      <c r="E110" s="362">
        <v>250000</v>
      </c>
      <c r="F110" s="1879" t="s">
        <v>4</v>
      </c>
    </row>
    <row r="111" spans="1:6" ht="47.25">
      <c r="A111" s="333">
        <f t="shared" si="1"/>
        <v>76</v>
      </c>
      <c r="B111" s="1879" t="s">
        <v>38375</v>
      </c>
      <c r="C111" s="333" t="s">
        <v>38376</v>
      </c>
      <c r="D111" s="1879" t="s">
        <v>38270</v>
      </c>
      <c r="E111" s="362">
        <v>250000</v>
      </c>
      <c r="F111" s="1879" t="s">
        <v>4</v>
      </c>
    </row>
    <row r="112" spans="1:6" ht="47.25">
      <c r="A112" s="333">
        <f t="shared" si="1"/>
        <v>77</v>
      </c>
      <c r="B112" s="1879" t="s">
        <v>38377</v>
      </c>
      <c r="C112" s="333" t="s">
        <v>38378</v>
      </c>
      <c r="D112" s="1879" t="s">
        <v>38270</v>
      </c>
      <c r="E112" s="362">
        <v>250000</v>
      </c>
      <c r="F112" s="1879" t="s">
        <v>4</v>
      </c>
    </row>
    <row r="113" spans="1:6" ht="47.25">
      <c r="A113" s="333">
        <f t="shared" si="1"/>
        <v>78</v>
      </c>
      <c r="B113" s="1879" t="s">
        <v>38379</v>
      </c>
      <c r="C113" s="333" t="s">
        <v>38380</v>
      </c>
      <c r="D113" s="1879" t="s">
        <v>38270</v>
      </c>
      <c r="E113" s="362">
        <v>250000</v>
      </c>
      <c r="F113" s="1879" t="s">
        <v>4</v>
      </c>
    </row>
    <row r="114" spans="1:6" ht="47.25">
      <c r="A114" s="333">
        <v>79</v>
      </c>
      <c r="B114" s="1879" t="s">
        <v>38383</v>
      </c>
      <c r="C114" s="333" t="s">
        <v>38384</v>
      </c>
      <c r="D114" s="1879" t="s">
        <v>38270</v>
      </c>
      <c r="E114" s="362">
        <v>250000</v>
      </c>
      <c r="F114" s="1879" t="s">
        <v>4</v>
      </c>
    </row>
    <row r="115" spans="1:6" ht="47.25">
      <c r="A115" s="333">
        <f t="shared" si="1"/>
        <v>80</v>
      </c>
      <c r="B115" s="1879" t="s">
        <v>38385</v>
      </c>
      <c r="C115" s="333" t="s">
        <v>38386</v>
      </c>
      <c r="D115" s="1879" t="s">
        <v>38270</v>
      </c>
      <c r="E115" s="362">
        <v>250000</v>
      </c>
      <c r="F115" s="1879" t="s">
        <v>4</v>
      </c>
    </row>
    <row r="116" spans="1:6" ht="47.25">
      <c r="A116" s="333">
        <f t="shared" si="1"/>
        <v>81</v>
      </c>
      <c r="B116" s="1879" t="s">
        <v>38387</v>
      </c>
      <c r="C116" s="333" t="s">
        <v>38388</v>
      </c>
      <c r="D116" s="1879" t="s">
        <v>38270</v>
      </c>
      <c r="E116" s="362">
        <v>250000</v>
      </c>
      <c r="F116" s="1879" t="s">
        <v>4</v>
      </c>
    </row>
    <row r="117" spans="1:6" ht="47.25">
      <c r="A117" s="333">
        <f t="shared" si="1"/>
        <v>82</v>
      </c>
      <c r="B117" s="1879" t="s">
        <v>38389</v>
      </c>
      <c r="C117" s="333" t="s">
        <v>38390</v>
      </c>
      <c r="D117" s="1879" t="s">
        <v>38270</v>
      </c>
      <c r="E117" s="362">
        <v>250000</v>
      </c>
      <c r="F117" s="1879" t="s">
        <v>4</v>
      </c>
    </row>
    <row r="118" spans="1:6" ht="47.25">
      <c r="A118" s="333">
        <f t="shared" si="1"/>
        <v>83</v>
      </c>
      <c r="B118" s="1879" t="s">
        <v>38391</v>
      </c>
      <c r="C118" s="333" t="s">
        <v>38392</v>
      </c>
      <c r="D118" s="1879" t="s">
        <v>38270</v>
      </c>
      <c r="E118" s="362">
        <v>300000</v>
      </c>
      <c r="F118" s="1879" t="s">
        <v>4</v>
      </c>
    </row>
    <row r="119" spans="1:6" ht="47.25">
      <c r="A119" s="333">
        <f t="shared" si="1"/>
        <v>84</v>
      </c>
      <c r="B119" s="1879" t="s">
        <v>38393</v>
      </c>
      <c r="C119" s="333" t="s">
        <v>38394</v>
      </c>
      <c r="D119" s="1879" t="s">
        <v>38270</v>
      </c>
      <c r="E119" s="362">
        <v>250000</v>
      </c>
      <c r="F119" s="1879" t="s">
        <v>4</v>
      </c>
    </row>
    <row r="120" spans="1:6" ht="47.25">
      <c r="A120" s="333">
        <f t="shared" si="1"/>
        <v>85</v>
      </c>
      <c r="B120" s="1879" t="s">
        <v>38395</v>
      </c>
      <c r="C120" s="333" t="s">
        <v>38396</v>
      </c>
      <c r="D120" s="1879" t="s">
        <v>38270</v>
      </c>
      <c r="E120" s="362">
        <v>250000</v>
      </c>
      <c r="F120" s="1879" t="s">
        <v>4</v>
      </c>
    </row>
    <row r="121" spans="1:6" ht="47.25">
      <c r="A121" s="333">
        <f t="shared" si="1"/>
        <v>86</v>
      </c>
      <c r="B121" s="1879" t="s">
        <v>38397</v>
      </c>
      <c r="C121" s="333" t="s">
        <v>38398</v>
      </c>
      <c r="D121" s="1879" t="s">
        <v>38270</v>
      </c>
      <c r="E121" s="362">
        <v>250000</v>
      </c>
      <c r="F121" s="1879" t="s">
        <v>4</v>
      </c>
    </row>
    <row r="122" spans="1:6" ht="126">
      <c r="A122" s="333">
        <f t="shared" si="1"/>
        <v>87</v>
      </c>
      <c r="B122" s="1879" t="s">
        <v>38233</v>
      </c>
      <c r="C122" s="333" t="s">
        <v>38399</v>
      </c>
      <c r="D122" s="1879" t="s">
        <v>38400</v>
      </c>
      <c r="E122" s="1108">
        <v>300000</v>
      </c>
      <c r="F122" s="1879" t="s">
        <v>4</v>
      </c>
    </row>
    <row r="123" spans="1:6" ht="47.25">
      <c r="A123" s="333">
        <f t="shared" si="1"/>
        <v>88</v>
      </c>
      <c r="B123" s="1879" t="s">
        <v>38401</v>
      </c>
      <c r="C123" s="333" t="s">
        <v>38402</v>
      </c>
      <c r="D123" s="1879" t="s">
        <v>38270</v>
      </c>
      <c r="E123" s="362">
        <v>250000</v>
      </c>
      <c r="F123" s="1879" t="s">
        <v>4</v>
      </c>
    </row>
    <row r="124" spans="1:6" ht="47.25">
      <c r="A124" s="333">
        <f t="shared" si="1"/>
        <v>89</v>
      </c>
      <c r="B124" s="889" t="s">
        <v>51</v>
      </c>
      <c r="C124" s="333" t="s">
        <v>38403</v>
      </c>
      <c r="D124" s="1879" t="s">
        <v>38270</v>
      </c>
      <c r="E124" s="362">
        <v>300000</v>
      </c>
      <c r="F124" s="1879" t="s">
        <v>4</v>
      </c>
    </row>
    <row r="125" spans="1:6" ht="47.25">
      <c r="A125" s="333">
        <f t="shared" si="1"/>
        <v>90</v>
      </c>
      <c r="B125" s="1879" t="s">
        <v>38404</v>
      </c>
      <c r="C125" s="333" t="s">
        <v>38405</v>
      </c>
      <c r="D125" s="1879" t="s">
        <v>38270</v>
      </c>
      <c r="E125" s="362">
        <v>300000</v>
      </c>
      <c r="F125" s="1879" t="s">
        <v>4</v>
      </c>
    </row>
    <row r="126" spans="1:6" ht="47.25">
      <c r="A126" s="333">
        <f t="shared" si="1"/>
        <v>91</v>
      </c>
      <c r="B126" s="1879" t="s">
        <v>38406</v>
      </c>
      <c r="C126" s="333" t="s">
        <v>38407</v>
      </c>
      <c r="D126" s="1879" t="s">
        <v>38270</v>
      </c>
      <c r="E126" s="362">
        <v>250000</v>
      </c>
      <c r="F126" s="1879" t="s">
        <v>4</v>
      </c>
    </row>
    <row r="127" spans="1:6" ht="47.25">
      <c r="A127" s="333">
        <f t="shared" si="1"/>
        <v>92</v>
      </c>
      <c r="B127" s="1879" t="s">
        <v>38408</v>
      </c>
      <c r="C127" s="333" t="s">
        <v>38409</v>
      </c>
      <c r="D127" s="1879" t="s">
        <v>38270</v>
      </c>
      <c r="E127" s="362">
        <v>250000</v>
      </c>
      <c r="F127" s="1879" t="s">
        <v>4</v>
      </c>
    </row>
    <row r="128" spans="1:6" ht="47.25">
      <c r="A128" s="333">
        <f t="shared" si="1"/>
        <v>93</v>
      </c>
      <c r="B128" s="1879" t="s">
        <v>38410</v>
      </c>
      <c r="C128" s="333" t="s">
        <v>38411</v>
      </c>
      <c r="D128" s="1879" t="s">
        <v>38270</v>
      </c>
      <c r="E128" s="362">
        <v>250000</v>
      </c>
      <c r="F128" s="1879" t="s">
        <v>4</v>
      </c>
    </row>
    <row r="129" spans="1:6" ht="47.25">
      <c r="A129" s="333">
        <f t="shared" si="1"/>
        <v>94</v>
      </c>
      <c r="B129" s="1879" t="s">
        <v>38412</v>
      </c>
      <c r="C129" s="333" t="s">
        <v>38413</v>
      </c>
      <c r="D129" s="1879" t="s">
        <v>38270</v>
      </c>
      <c r="E129" s="362">
        <v>250000</v>
      </c>
      <c r="F129" s="1879" t="s">
        <v>4</v>
      </c>
    </row>
    <row r="130" spans="1:6" ht="47.25">
      <c r="A130" s="333">
        <f t="shared" si="1"/>
        <v>95</v>
      </c>
      <c r="B130" s="1879" t="s">
        <v>38414</v>
      </c>
      <c r="C130" s="333" t="s">
        <v>38415</v>
      </c>
      <c r="D130" s="1879" t="s">
        <v>38270</v>
      </c>
      <c r="E130" s="362">
        <v>250000</v>
      </c>
      <c r="F130" s="1879" t="s">
        <v>4</v>
      </c>
    </row>
    <row r="131" spans="1:6" ht="47.25">
      <c r="A131" s="333">
        <f t="shared" si="1"/>
        <v>96</v>
      </c>
      <c r="B131" s="1879" t="s">
        <v>38416</v>
      </c>
      <c r="C131" s="333" t="s">
        <v>38417</v>
      </c>
      <c r="D131" s="1879" t="s">
        <v>38270</v>
      </c>
      <c r="E131" s="362">
        <v>250000</v>
      </c>
      <c r="F131" s="1879" t="s">
        <v>4</v>
      </c>
    </row>
    <row r="132" spans="1:6" ht="47.25">
      <c r="A132" s="333">
        <f t="shared" si="1"/>
        <v>97</v>
      </c>
      <c r="B132" s="1879" t="s">
        <v>38418</v>
      </c>
      <c r="C132" s="333" t="s">
        <v>38419</v>
      </c>
      <c r="D132" s="1879" t="s">
        <v>38270</v>
      </c>
      <c r="E132" s="362">
        <v>250000</v>
      </c>
      <c r="F132" s="1879" t="s">
        <v>4</v>
      </c>
    </row>
    <row r="133" spans="1:6" ht="47.25">
      <c r="A133" s="333">
        <f t="shared" si="1"/>
        <v>98</v>
      </c>
      <c r="B133" s="1879" t="s">
        <v>39383</v>
      </c>
      <c r="C133" s="333" t="s">
        <v>38420</v>
      </c>
      <c r="D133" s="1879" t="s">
        <v>38270</v>
      </c>
      <c r="E133" s="362">
        <v>250000</v>
      </c>
      <c r="F133" s="1879" t="s">
        <v>4</v>
      </c>
    </row>
    <row r="134" spans="1:6" ht="47.25">
      <c r="A134" s="333">
        <f t="shared" si="1"/>
        <v>99</v>
      </c>
      <c r="B134" s="1879" t="s">
        <v>38421</v>
      </c>
      <c r="C134" s="333" t="s">
        <v>38422</v>
      </c>
      <c r="D134" s="1879" t="s">
        <v>38270</v>
      </c>
      <c r="E134" s="362">
        <v>250000</v>
      </c>
      <c r="F134" s="1879" t="s">
        <v>4</v>
      </c>
    </row>
    <row r="135" spans="1:6" ht="47.25">
      <c r="A135" s="333">
        <f t="shared" si="1"/>
        <v>100</v>
      </c>
      <c r="B135" s="1879" t="s">
        <v>38423</v>
      </c>
      <c r="C135" s="333" t="s">
        <v>38424</v>
      </c>
      <c r="D135" s="1879" t="s">
        <v>38270</v>
      </c>
      <c r="E135" s="362">
        <v>250000</v>
      </c>
      <c r="F135" s="1879" t="s">
        <v>4</v>
      </c>
    </row>
    <row r="136" spans="1:6" ht="47.25">
      <c r="A136" s="333">
        <f t="shared" si="1"/>
        <v>101</v>
      </c>
      <c r="B136" s="1879" t="s">
        <v>38425</v>
      </c>
      <c r="C136" s="333" t="s">
        <v>38426</v>
      </c>
      <c r="D136" s="1879" t="s">
        <v>38270</v>
      </c>
      <c r="E136" s="362">
        <v>250000</v>
      </c>
      <c r="F136" s="1879" t="s">
        <v>4</v>
      </c>
    </row>
    <row r="137" spans="1:6" ht="47.25">
      <c r="A137" s="333">
        <f t="shared" si="1"/>
        <v>102</v>
      </c>
      <c r="B137" s="1879" t="s">
        <v>38427</v>
      </c>
      <c r="C137" s="333" t="s">
        <v>38428</v>
      </c>
      <c r="D137" s="1879" t="s">
        <v>38270</v>
      </c>
      <c r="E137" s="362">
        <v>250000</v>
      </c>
      <c r="F137" s="1879" t="s">
        <v>4</v>
      </c>
    </row>
    <row r="138" spans="1:6" ht="47.25">
      <c r="A138" s="333">
        <f t="shared" si="1"/>
        <v>103</v>
      </c>
      <c r="B138" s="1879" t="s">
        <v>38429</v>
      </c>
      <c r="C138" s="333" t="s">
        <v>38430</v>
      </c>
      <c r="D138" s="1879" t="s">
        <v>38270</v>
      </c>
      <c r="E138" s="362">
        <v>250000</v>
      </c>
      <c r="F138" s="1879" t="s">
        <v>4</v>
      </c>
    </row>
    <row r="139" spans="1:6" ht="47.25">
      <c r="A139" s="333">
        <f t="shared" si="1"/>
        <v>104</v>
      </c>
      <c r="B139" s="1879" t="s">
        <v>38431</v>
      </c>
      <c r="C139" s="333" t="s">
        <v>38432</v>
      </c>
      <c r="D139" s="1879" t="s">
        <v>38270</v>
      </c>
      <c r="E139" s="362">
        <v>250000</v>
      </c>
      <c r="F139" s="1879" t="s">
        <v>4</v>
      </c>
    </row>
    <row r="140" spans="1:6" ht="47.25">
      <c r="A140" s="333">
        <f t="shared" si="1"/>
        <v>105</v>
      </c>
      <c r="B140" s="1879" t="s">
        <v>38433</v>
      </c>
      <c r="C140" s="333" t="s">
        <v>38434</v>
      </c>
      <c r="D140" s="1879" t="s">
        <v>38270</v>
      </c>
      <c r="E140" s="362">
        <v>250000</v>
      </c>
      <c r="F140" s="1879" t="s">
        <v>4</v>
      </c>
    </row>
    <row r="141" spans="1:6" ht="63">
      <c r="A141" s="333">
        <f t="shared" si="1"/>
        <v>106</v>
      </c>
      <c r="B141" s="1879" t="s">
        <v>38435</v>
      </c>
      <c r="C141" s="333" t="s">
        <v>38436</v>
      </c>
      <c r="D141" s="1879" t="s">
        <v>38270</v>
      </c>
      <c r="E141" s="362">
        <v>250000</v>
      </c>
      <c r="F141" s="1879" t="s">
        <v>4</v>
      </c>
    </row>
    <row r="142" spans="1:6" ht="47.25">
      <c r="A142" s="333">
        <f t="shared" si="1"/>
        <v>107</v>
      </c>
      <c r="B142" s="1879" t="s">
        <v>38437</v>
      </c>
      <c r="C142" s="333" t="s">
        <v>38438</v>
      </c>
      <c r="D142" s="1879" t="s">
        <v>38270</v>
      </c>
      <c r="E142" s="362">
        <v>250000</v>
      </c>
      <c r="F142" s="1879" t="s">
        <v>4</v>
      </c>
    </row>
    <row r="143" spans="1:6" ht="47.25">
      <c r="A143" s="333">
        <f t="shared" si="1"/>
        <v>108</v>
      </c>
      <c r="B143" s="1879" t="s">
        <v>38439</v>
      </c>
      <c r="C143" s="333" t="s">
        <v>38440</v>
      </c>
      <c r="D143" s="1879" t="s">
        <v>38270</v>
      </c>
      <c r="E143" s="362">
        <v>250000</v>
      </c>
      <c r="F143" s="1879" t="s">
        <v>4</v>
      </c>
    </row>
    <row r="144" spans="1:6" ht="47.25">
      <c r="A144" s="333">
        <f t="shared" si="1"/>
        <v>109</v>
      </c>
      <c r="B144" s="1879" t="s">
        <v>38441</v>
      </c>
      <c r="C144" s="333" t="s">
        <v>38442</v>
      </c>
      <c r="D144" s="1879" t="s">
        <v>38270</v>
      </c>
      <c r="E144" s="362">
        <v>250000</v>
      </c>
      <c r="F144" s="1879" t="s">
        <v>4</v>
      </c>
    </row>
    <row r="145" spans="1:6" ht="47.25">
      <c r="A145" s="333">
        <f t="shared" si="1"/>
        <v>110</v>
      </c>
      <c r="B145" s="1879" t="s">
        <v>38443</v>
      </c>
      <c r="C145" s="333" t="s">
        <v>38444</v>
      </c>
      <c r="D145" s="1879" t="s">
        <v>38270</v>
      </c>
      <c r="E145" s="362">
        <v>250000</v>
      </c>
      <c r="F145" s="1879" t="s">
        <v>4</v>
      </c>
    </row>
    <row r="146" spans="1:6" ht="47.25">
      <c r="A146" s="333">
        <f t="shared" si="1"/>
        <v>111</v>
      </c>
      <c r="B146" s="1879" t="s">
        <v>38445</v>
      </c>
      <c r="C146" s="333" t="s">
        <v>38446</v>
      </c>
      <c r="D146" s="1879" t="s">
        <v>38270</v>
      </c>
      <c r="E146" s="362">
        <v>250000</v>
      </c>
      <c r="F146" s="1879" t="s">
        <v>4</v>
      </c>
    </row>
    <row r="147" spans="1:6" ht="47.25">
      <c r="A147" s="333">
        <f t="shared" si="1"/>
        <v>112</v>
      </c>
      <c r="B147" s="1879" t="s">
        <v>38447</v>
      </c>
      <c r="C147" s="333" t="s">
        <v>38448</v>
      </c>
      <c r="D147" s="1879" t="s">
        <v>38270</v>
      </c>
      <c r="E147" s="362">
        <v>300000</v>
      </c>
      <c r="F147" s="1879" t="s">
        <v>4</v>
      </c>
    </row>
    <row r="148" spans="1:6" ht="47.25">
      <c r="A148" s="333">
        <f t="shared" si="1"/>
        <v>113</v>
      </c>
      <c r="B148" s="1879" t="s">
        <v>38449</v>
      </c>
      <c r="C148" s="333" t="s">
        <v>38450</v>
      </c>
      <c r="D148" s="1879" t="s">
        <v>38270</v>
      </c>
      <c r="E148" s="362">
        <v>250000</v>
      </c>
      <c r="F148" s="1879" t="s">
        <v>4</v>
      </c>
    </row>
    <row r="149" spans="1:6" ht="47.25">
      <c r="A149" s="333">
        <f t="shared" si="1"/>
        <v>114</v>
      </c>
      <c r="B149" s="1879" t="s">
        <v>38451</v>
      </c>
      <c r="C149" s="333" t="s">
        <v>38452</v>
      </c>
      <c r="D149" s="1879" t="s">
        <v>38270</v>
      </c>
      <c r="E149" s="362">
        <v>250000</v>
      </c>
      <c r="F149" s="1879" t="s">
        <v>4</v>
      </c>
    </row>
    <row r="150" spans="1:6" ht="47.25">
      <c r="A150" s="333">
        <f t="shared" si="1"/>
        <v>115</v>
      </c>
      <c r="B150" s="1879" t="s">
        <v>38237</v>
      </c>
      <c r="C150" s="333" t="s">
        <v>38453</v>
      </c>
      <c r="D150" s="1879" t="s">
        <v>38270</v>
      </c>
      <c r="E150" s="362">
        <v>250000</v>
      </c>
      <c r="F150" s="1879" t="s">
        <v>4</v>
      </c>
    </row>
    <row r="151" spans="1:6" ht="47.25">
      <c r="A151" s="333">
        <v>116</v>
      </c>
      <c r="B151" s="1879" t="s">
        <v>38457</v>
      </c>
      <c r="C151" s="333" t="s">
        <v>38458</v>
      </c>
      <c r="D151" s="1879" t="s">
        <v>38270</v>
      </c>
      <c r="E151" s="362">
        <v>250000</v>
      </c>
      <c r="F151" s="1879" t="s">
        <v>4</v>
      </c>
    </row>
    <row r="152" spans="1:6" ht="47.25">
      <c r="A152" s="333">
        <f t="shared" si="1"/>
        <v>117</v>
      </c>
      <c r="B152" s="1879" t="s">
        <v>38459</v>
      </c>
      <c r="C152" s="333" t="s">
        <v>38460</v>
      </c>
      <c r="D152" s="1879" t="s">
        <v>38270</v>
      </c>
      <c r="E152" s="362">
        <v>250000</v>
      </c>
      <c r="F152" s="1879" t="s">
        <v>4</v>
      </c>
    </row>
    <row r="153" spans="1:6" ht="47.25">
      <c r="A153" s="333">
        <f t="shared" si="1"/>
        <v>118</v>
      </c>
      <c r="B153" s="1879" t="s">
        <v>38461</v>
      </c>
      <c r="C153" s="333" t="s">
        <v>38462</v>
      </c>
      <c r="D153" s="1879" t="s">
        <v>38270</v>
      </c>
      <c r="E153" s="362">
        <v>250000</v>
      </c>
      <c r="F153" s="1879" t="s">
        <v>4</v>
      </c>
    </row>
    <row r="154" spans="1:6" ht="47.25">
      <c r="A154" s="333">
        <f t="shared" si="1"/>
        <v>119</v>
      </c>
      <c r="B154" s="1879" t="s">
        <v>38463</v>
      </c>
      <c r="C154" s="333" t="s">
        <v>38464</v>
      </c>
      <c r="D154" s="1879" t="s">
        <v>38270</v>
      </c>
      <c r="E154" s="362">
        <v>250000</v>
      </c>
      <c r="F154" s="1879" t="s">
        <v>4</v>
      </c>
    </row>
    <row r="155" spans="1:6" ht="47.25">
      <c r="A155" s="333">
        <f t="shared" si="1"/>
        <v>120</v>
      </c>
      <c r="B155" s="1879" t="s">
        <v>38465</v>
      </c>
      <c r="C155" s="333" t="s">
        <v>38466</v>
      </c>
      <c r="D155" s="1879" t="s">
        <v>22374</v>
      </c>
      <c r="E155" s="362">
        <v>300000</v>
      </c>
      <c r="F155" s="1879" t="s">
        <v>4</v>
      </c>
    </row>
    <row r="156" spans="1:6" ht="47.25">
      <c r="A156" s="333">
        <f t="shared" si="1"/>
        <v>121</v>
      </c>
      <c r="B156" s="1879" t="s">
        <v>38468</v>
      </c>
      <c r="C156" s="333" t="s">
        <v>38469</v>
      </c>
      <c r="D156" s="1879" t="s">
        <v>38470</v>
      </c>
      <c r="E156" s="362">
        <v>60000</v>
      </c>
      <c r="F156" s="1879" t="s">
        <v>4</v>
      </c>
    </row>
    <row r="157" spans="1:6" ht="47.25">
      <c r="A157" s="333">
        <f t="shared" si="1"/>
        <v>122</v>
      </c>
      <c r="B157" s="1879" t="s">
        <v>38471</v>
      </c>
      <c r="C157" s="333" t="s">
        <v>38472</v>
      </c>
      <c r="D157" s="1879" t="s">
        <v>38270</v>
      </c>
      <c r="E157" s="362">
        <v>300000</v>
      </c>
      <c r="F157" s="1879" t="s">
        <v>4</v>
      </c>
    </row>
    <row r="158" spans="1:6" ht="47.25">
      <c r="A158" s="333">
        <f t="shared" si="1"/>
        <v>123</v>
      </c>
      <c r="B158" s="1879" t="s">
        <v>38473</v>
      </c>
      <c r="C158" s="333" t="s">
        <v>38474</v>
      </c>
      <c r="D158" s="1879" t="s">
        <v>38475</v>
      </c>
      <c r="E158" s="362">
        <v>100000</v>
      </c>
      <c r="F158" s="1879" t="s">
        <v>4</v>
      </c>
    </row>
    <row r="159" spans="1:6" ht="47.25">
      <c r="A159" s="333">
        <v>124</v>
      </c>
      <c r="B159" s="1879" t="s">
        <v>38478</v>
      </c>
      <c r="C159" s="333" t="s">
        <v>38479</v>
      </c>
      <c r="D159" s="1879" t="s">
        <v>38480</v>
      </c>
      <c r="E159" s="362">
        <v>200000</v>
      </c>
      <c r="F159" s="1879" t="s">
        <v>4</v>
      </c>
    </row>
    <row r="160" spans="1:6" ht="31.5">
      <c r="A160" s="333">
        <f t="shared" si="1"/>
        <v>125</v>
      </c>
      <c r="B160" s="1879" t="s">
        <v>38481</v>
      </c>
      <c r="C160" s="333" t="s">
        <v>38482</v>
      </c>
      <c r="D160" s="1879" t="s">
        <v>43951</v>
      </c>
      <c r="E160" s="362">
        <v>220000</v>
      </c>
      <c r="F160" s="1879" t="s">
        <v>4</v>
      </c>
    </row>
    <row r="161" spans="1:6" ht="47.25">
      <c r="A161" s="333">
        <f t="shared" si="1"/>
        <v>126</v>
      </c>
      <c r="B161" s="1879" t="s">
        <v>38481</v>
      </c>
      <c r="C161" s="333" t="s">
        <v>38483</v>
      </c>
      <c r="D161" s="1879" t="s">
        <v>38270</v>
      </c>
      <c r="E161" s="362">
        <v>300000</v>
      </c>
      <c r="F161" s="1879" t="s">
        <v>4</v>
      </c>
    </row>
    <row r="162" spans="1:6" ht="47.25">
      <c r="A162" s="333">
        <f t="shared" si="1"/>
        <v>127</v>
      </c>
      <c r="B162" s="1879" t="s">
        <v>38484</v>
      </c>
      <c r="C162" s="333" t="s">
        <v>38485</v>
      </c>
      <c r="D162" s="1879" t="s">
        <v>38270</v>
      </c>
      <c r="E162" s="362">
        <v>200000</v>
      </c>
      <c r="F162" s="690" t="s">
        <v>4</v>
      </c>
    </row>
    <row r="163" spans="1:6" ht="47.25">
      <c r="A163" s="333">
        <f t="shared" si="1"/>
        <v>128</v>
      </c>
      <c r="B163" s="1879" t="s">
        <v>38486</v>
      </c>
      <c r="C163" s="333" t="s">
        <v>38487</v>
      </c>
      <c r="D163" s="1879" t="s">
        <v>38270</v>
      </c>
      <c r="E163" s="362">
        <v>400000</v>
      </c>
      <c r="F163" s="690" t="s">
        <v>4</v>
      </c>
    </row>
    <row r="164" spans="1:6" ht="31.5">
      <c r="A164" s="333">
        <f t="shared" si="1"/>
        <v>129</v>
      </c>
      <c r="B164" s="1879" t="s">
        <v>38488</v>
      </c>
      <c r="C164" s="333" t="s">
        <v>38489</v>
      </c>
      <c r="D164" s="1879" t="s">
        <v>43952</v>
      </c>
      <c r="E164" s="362">
        <v>270000</v>
      </c>
      <c r="F164" s="690" t="s">
        <v>4</v>
      </c>
    </row>
    <row r="165" spans="1:6" ht="47.25">
      <c r="A165" s="333">
        <f t="shared" si="1"/>
        <v>130</v>
      </c>
      <c r="B165" s="1879" t="s">
        <v>38490</v>
      </c>
      <c r="C165" s="333" t="s">
        <v>38491</v>
      </c>
      <c r="D165" s="1879" t="s">
        <v>38492</v>
      </c>
      <c r="E165" s="362">
        <v>390000</v>
      </c>
      <c r="F165" s="690" t="s">
        <v>4</v>
      </c>
    </row>
    <row r="166" spans="1:6" ht="31.5">
      <c r="A166" s="333">
        <f t="shared" ref="A166:A211" si="2">A165+1</f>
        <v>131</v>
      </c>
      <c r="B166" s="1879" t="s">
        <v>38495</v>
      </c>
      <c r="C166" s="333" t="s">
        <v>38496</v>
      </c>
      <c r="D166" s="1879" t="s">
        <v>43953</v>
      </c>
      <c r="E166" s="362">
        <v>100000</v>
      </c>
      <c r="F166" s="690" t="s">
        <v>4</v>
      </c>
    </row>
    <row r="167" spans="1:6" ht="15.75">
      <c r="A167" s="333"/>
      <c r="B167" s="2312" t="s">
        <v>1408</v>
      </c>
      <c r="C167" s="2313"/>
      <c r="D167" s="1879"/>
      <c r="E167" s="362"/>
      <c r="F167" s="1879"/>
    </row>
    <row r="168" spans="1:6" ht="78.75">
      <c r="A168" s="333">
        <v>132</v>
      </c>
      <c r="B168" s="1879" t="s">
        <v>38499</v>
      </c>
      <c r="C168" s="1879" t="s">
        <v>38500</v>
      </c>
      <c r="D168" s="1879" t="s">
        <v>38501</v>
      </c>
      <c r="E168" s="362">
        <v>350000</v>
      </c>
      <c r="F168" s="1879" t="s">
        <v>4</v>
      </c>
    </row>
    <row r="169" spans="1:6" ht="47.25">
      <c r="A169" s="333">
        <f t="shared" si="2"/>
        <v>133</v>
      </c>
      <c r="B169" s="1879" t="s">
        <v>38499</v>
      </c>
      <c r="C169" s="1879" t="s">
        <v>38502</v>
      </c>
      <c r="D169" s="1879" t="s">
        <v>38503</v>
      </c>
      <c r="E169" s="362">
        <v>150000</v>
      </c>
      <c r="F169" s="1879" t="s">
        <v>4</v>
      </c>
    </row>
    <row r="170" spans="1:6" ht="78.75">
      <c r="A170" s="333">
        <v>134</v>
      </c>
      <c r="B170" s="1879" t="s">
        <v>38505</v>
      </c>
      <c r="C170" s="1879" t="s">
        <v>38506</v>
      </c>
      <c r="D170" s="1879" t="s">
        <v>38501</v>
      </c>
      <c r="E170" s="362">
        <v>350000</v>
      </c>
      <c r="F170" s="1879" t="s">
        <v>4</v>
      </c>
    </row>
    <row r="171" spans="1:6" ht="78.75">
      <c r="A171" s="333">
        <v>135</v>
      </c>
      <c r="B171" s="1879" t="s">
        <v>38257</v>
      </c>
      <c r="C171" s="1879" t="s">
        <v>38509</v>
      </c>
      <c r="D171" s="1879" t="s">
        <v>38501</v>
      </c>
      <c r="E171" s="362">
        <v>400000</v>
      </c>
      <c r="F171" s="1879" t="s">
        <v>4</v>
      </c>
    </row>
    <row r="172" spans="1:6" ht="15.75" customHeight="1">
      <c r="A172" s="333">
        <f t="shared" si="2"/>
        <v>136</v>
      </c>
      <c r="B172" s="1879" t="s">
        <v>38512</v>
      </c>
      <c r="C172" s="1879" t="s">
        <v>38513</v>
      </c>
      <c r="D172" s="1879" t="s">
        <v>38514</v>
      </c>
      <c r="E172" s="362">
        <v>400000</v>
      </c>
      <c r="F172" s="1879" t="s">
        <v>4</v>
      </c>
    </row>
    <row r="173" spans="1:6" ht="78.75">
      <c r="A173" s="333">
        <f t="shared" si="2"/>
        <v>137</v>
      </c>
      <c r="B173" s="1983" t="s">
        <v>43954</v>
      </c>
      <c r="C173" s="1879" t="s">
        <v>38515</v>
      </c>
      <c r="D173" s="1879" t="s">
        <v>38501</v>
      </c>
      <c r="E173" s="362">
        <v>400000</v>
      </c>
      <c r="F173" s="1879" t="s">
        <v>4</v>
      </c>
    </row>
    <row r="174" spans="1:6" ht="47.25">
      <c r="A174" s="333">
        <v>138</v>
      </c>
      <c r="B174" s="1879" t="s">
        <v>38518</v>
      </c>
      <c r="C174" s="1879" t="s">
        <v>38519</v>
      </c>
      <c r="D174" s="1879" t="s">
        <v>43955</v>
      </c>
      <c r="E174" s="362">
        <v>200000</v>
      </c>
      <c r="F174" s="1879" t="s">
        <v>4</v>
      </c>
    </row>
    <row r="175" spans="1:6" ht="47.25">
      <c r="A175" s="333">
        <f t="shared" si="2"/>
        <v>139</v>
      </c>
      <c r="B175" s="1879" t="s">
        <v>38518</v>
      </c>
      <c r="C175" s="1879" t="s">
        <v>38520</v>
      </c>
      <c r="D175" s="1879" t="s">
        <v>38521</v>
      </c>
      <c r="E175" s="362">
        <v>500000</v>
      </c>
      <c r="F175" s="1879" t="s">
        <v>4</v>
      </c>
    </row>
    <row r="176" spans="1:6" ht="78.75">
      <c r="A176" s="333">
        <f t="shared" si="2"/>
        <v>140</v>
      </c>
      <c r="B176" s="1879" t="s">
        <v>38522</v>
      </c>
      <c r="C176" s="1879" t="s">
        <v>38523</v>
      </c>
      <c r="D176" s="1879" t="s">
        <v>38524</v>
      </c>
      <c r="E176" s="362">
        <v>400000</v>
      </c>
      <c r="F176" s="1879" t="s">
        <v>4</v>
      </c>
    </row>
    <row r="177" spans="1:6" ht="63">
      <c r="A177" s="333">
        <f t="shared" si="2"/>
        <v>141</v>
      </c>
      <c r="B177" s="1879" t="s">
        <v>38525</v>
      </c>
      <c r="C177" s="1879" t="s">
        <v>38526</v>
      </c>
      <c r="D177" s="1879" t="s">
        <v>38527</v>
      </c>
      <c r="E177" s="362">
        <v>500000</v>
      </c>
      <c r="F177" s="1879" t="s">
        <v>583</v>
      </c>
    </row>
    <row r="178" spans="1:6" ht="78.75">
      <c r="A178" s="333">
        <f t="shared" si="2"/>
        <v>142</v>
      </c>
      <c r="B178" s="1879" t="s">
        <v>38528</v>
      </c>
      <c r="C178" s="1879" t="s">
        <v>38529</v>
      </c>
      <c r="D178" s="1879" t="s">
        <v>38501</v>
      </c>
      <c r="E178" s="362">
        <v>400000</v>
      </c>
      <c r="F178" s="1879" t="s">
        <v>4</v>
      </c>
    </row>
    <row r="179" spans="1:6" ht="78.75">
      <c r="A179" s="333">
        <f t="shared" si="2"/>
        <v>143</v>
      </c>
      <c r="B179" s="1879" t="s">
        <v>38239</v>
      </c>
      <c r="C179" s="1879" t="s">
        <v>38530</v>
      </c>
      <c r="D179" s="1879" t="s">
        <v>38501</v>
      </c>
      <c r="E179" s="362">
        <v>450000</v>
      </c>
      <c r="F179" s="1879" t="s">
        <v>4</v>
      </c>
    </row>
    <row r="180" spans="1:6" ht="78.75">
      <c r="A180" s="333">
        <f t="shared" si="2"/>
        <v>144</v>
      </c>
      <c r="B180" s="1879" t="s">
        <v>38531</v>
      </c>
      <c r="C180" s="1879" t="s">
        <v>38532</v>
      </c>
      <c r="D180" s="1879" t="s">
        <v>38501</v>
      </c>
      <c r="E180" s="362">
        <v>400000</v>
      </c>
      <c r="F180" s="1879" t="s">
        <v>4</v>
      </c>
    </row>
    <row r="181" spans="1:6" ht="78.75">
      <c r="A181" s="333">
        <f t="shared" si="2"/>
        <v>145</v>
      </c>
      <c r="B181" s="1879" t="s">
        <v>38533</v>
      </c>
      <c r="C181" s="1879" t="s">
        <v>38534</v>
      </c>
      <c r="D181" s="1879" t="s">
        <v>38501</v>
      </c>
      <c r="E181" s="362">
        <v>400000</v>
      </c>
      <c r="F181" s="1879" t="s">
        <v>4</v>
      </c>
    </row>
    <row r="182" spans="1:6" ht="63">
      <c r="A182" s="333">
        <f t="shared" si="2"/>
        <v>146</v>
      </c>
      <c r="B182" s="1879" t="s">
        <v>38535</v>
      </c>
      <c r="C182" s="1879" t="s">
        <v>38536</v>
      </c>
      <c r="D182" s="1879" t="s">
        <v>38537</v>
      </c>
      <c r="E182" s="362">
        <v>500000</v>
      </c>
      <c r="F182" s="1879" t="s">
        <v>4</v>
      </c>
    </row>
    <row r="183" spans="1:6" ht="78.75">
      <c r="A183" s="333">
        <f t="shared" si="2"/>
        <v>147</v>
      </c>
      <c r="B183" s="1879" t="s">
        <v>38541</v>
      </c>
      <c r="C183" s="1879" t="s">
        <v>38542</v>
      </c>
      <c r="D183" s="1879" t="s">
        <v>38501</v>
      </c>
      <c r="E183" s="362">
        <v>400000</v>
      </c>
      <c r="F183" s="1879" t="s">
        <v>4</v>
      </c>
    </row>
    <row r="184" spans="1:6" ht="78.75">
      <c r="A184" s="333">
        <f t="shared" si="2"/>
        <v>148</v>
      </c>
      <c r="B184" s="1879" t="s">
        <v>38543</v>
      </c>
      <c r="C184" s="1879" t="s">
        <v>38544</v>
      </c>
      <c r="D184" s="1879" t="s">
        <v>38501</v>
      </c>
      <c r="E184" s="362">
        <v>400000</v>
      </c>
      <c r="F184" s="1879" t="s">
        <v>4</v>
      </c>
    </row>
    <row r="185" spans="1:6" ht="63">
      <c r="A185" s="333">
        <f t="shared" si="2"/>
        <v>149</v>
      </c>
      <c r="B185" s="1879" t="s">
        <v>38545</v>
      </c>
      <c r="C185" s="1879" t="s">
        <v>38546</v>
      </c>
      <c r="D185" s="1879" t="s">
        <v>43493</v>
      </c>
      <c r="E185" s="362">
        <v>400000</v>
      </c>
      <c r="F185" s="1879" t="s">
        <v>4</v>
      </c>
    </row>
    <row r="186" spans="1:6" ht="78.75">
      <c r="A186" s="333">
        <f t="shared" si="2"/>
        <v>150</v>
      </c>
      <c r="B186" s="1879" t="s">
        <v>38547</v>
      </c>
      <c r="C186" s="1879" t="s">
        <v>38548</v>
      </c>
      <c r="D186" s="1879" t="s">
        <v>38501</v>
      </c>
      <c r="E186" s="362">
        <v>400000</v>
      </c>
      <c r="F186" s="1879" t="s">
        <v>4</v>
      </c>
    </row>
    <row r="187" spans="1:6" ht="78.75">
      <c r="A187" s="333">
        <f t="shared" si="2"/>
        <v>151</v>
      </c>
      <c r="B187" s="1879" t="s">
        <v>38549</v>
      </c>
      <c r="C187" s="1879" t="s">
        <v>38550</v>
      </c>
      <c r="D187" s="1879" t="s">
        <v>38501</v>
      </c>
      <c r="E187" s="362">
        <v>400000</v>
      </c>
      <c r="F187" s="1879" t="s">
        <v>4</v>
      </c>
    </row>
    <row r="188" spans="1:6" ht="78.75">
      <c r="A188" s="333">
        <v>152</v>
      </c>
      <c r="B188" s="1879" t="s">
        <v>38553</v>
      </c>
      <c r="C188" s="1879" t="s">
        <v>38554</v>
      </c>
      <c r="D188" s="1879" t="s">
        <v>38501</v>
      </c>
      <c r="E188" s="362">
        <v>400000</v>
      </c>
      <c r="F188" s="1879" t="s">
        <v>4</v>
      </c>
    </row>
    <row r="189" spans="1:6" ht="78.75">
      <c r="A189" s="333">
        <f t="shared" si="2"/>
        <v>153</v>
      </c>
      <c r="B189" s="1879" t="s">
        <v>38555</v>
      </c>
      <c r="C189" s="1879" t="s">
        <v>38556</v>
      </c>
      <c r="D189" s="1879" t="s">
        <v>38501</v>
      </c>
      <c r="E189" s="362">
        <v>400000</v>
      </c>
      <c r="F189" s="1879" t="s">
        <v>4</v>
      </c>
    </row>
    <row r="190" spans="1:6" ht="78.75">
      <c r="A190" s="333">
        <f t="shared" si="2"/>
        <v>154</v>
      </c>
      <c r="B190" s="1879" t="s">
        <v>38557</v>
      </c>
      <c r="C190" s="1879" t="s">
        <v>38558</v>
      </c>
      <c r="D190" s="1879" t="s">
        <v>38501</v>
      </c>
      <c r="E190" s="362">
        <v>400000</v>
      </c>
      <c r="F190" s="1879" t="s">
        <v>4</v>
      </c>
    </row>
    <row r="191" spans="1:6" ht="78.75">
      <c r="A191" s="333">
        <f t="shared" si="2"/>
        <v>155</v>
      </c>
      <c r="B191" s="1879" t="s">
        <v>38559</v>
      </c>
      <c r="C191" s="1879" t="s">
        <v>38560</v>
      </c>
      <c r="D191" s="1879" t="s">
        <v>38501</v>
      </c>
      <c r="E191" s="362">
        <v>400000</v>
      </c>
      <c r="F191" s="1879" t="s">
        <v>4</v>
      </c>
    </row>
    <row r="192" spans="1:6" ht="78.75">
      <c r="A192" s="333">
        <f t="shared" si="2"/>
        <v>156</v>
      </c>
      <c r="B192" s="1879" t="s">
        <v>38561</v>
      </c>
      <c r="C192" s="1879" t="s">
        <v>38562</v>
      </c>
      <c r="D192" s="1879" t="s">
        <v>38563</v>
      </c>
      <c r="E192" s="362">
        <v>400000</v>
      </c>
      <c r="F192" s="1879" t="s">
        <v>4</v>
      </c>
    </row>
    <row r="193" spans="1:6" ht="78.75">
      <c r="A193" s="333">
        <f t="shared" si="2"/>
        <v>157</v>
      </c>
      <c r="B193" s="1879" t="s">
        <v>38564</v>
      </c>
      <c r="C193" s="1879" t="s">
        <v>38565</v>
      </c>
      <c r="D193" s="1879" t="s">
        <v>38563</v>
      </c>
      <c r="E193" s="362">
        <v>400000</v>
      </c>
      <c r="F193" s="1879" t="s">
        <v>4</v>
      </c>
    </row>
    <row r="194" spans="1:6" ht="78.75">
      <c r="A194" s="333">
        <f t="shared" si="2"/>
        <v>158</v>
      </c>
      <c r="B194" s="1879" t="s">
        <v>38255</v>
      </c>
      <c r="C194" s="1879" t="s">
        <v>38566</v>
      </c>
      <c r="D194" s="1879" t="s">
        <v>38563</v>
      </c>
      <c r="E194" s="362">
        <v>400000</v>
      </c>
      <c r="F194" s="1879" t="s">
        <v>4</v>
      </c>
    </row>
    <row r="195" spans="1:6" ht="78.75">
      <c r="A195" s="333">
        <f t="shared" si="2"/>
        <v>159</v>
      </c>
      <c r="B195" s="1879" t="s">
        <v>38567</v>
      </c>
      <c r="C195" s="1879" t="s">
        <v>38568</v>
      </c>
      <c r="D195" s="1879" t="s">
        <v>38501</v>
      </c>
      <c r="E195" s="362">
        <v>400000</v>
      </c>
      <c r="F195" s="1879" t="s">
        <v>4</v>
      </c>
    </row>
    <row r="196" spans="1:6" ht="78.75">
      <c r="A196" s="333">
        <f t="shared" si="2"/>
        <v>160</v>
      </c>
      <c r="B196" s="1879" t="s">
        <v>38569</v>
      </c>
      <c r="C196" s="1879" t="s">
        <v>38570</v>
      </c>
      <c r="D196" s="1879" t="s">
        <v>38501</v>
      </c>
      <c r="E196" s="362">
        <v>400000</v>
      </c>
      <c r="F196" s="1879" t="s">
        <v>4</v>
      </c>
    </row>
    <row r="197" spans="1:6" ht="78.75">
      <c r="A197" s="333">
        <f t="shared" si="2"/>
        <v>161</v>
      </c>
      <c r="B197" s="1879" t="s">
        <v>38571</v>
      </c>
      <c r="C197" s="1879" t="s">
        <v>38572</v>
      </c>
      <c r="D197" s="1879" t="s">
        <v>38501</v>
      </c>
      <c r="E197" s="362">
        <v>400000</v>
      </c>
      <c r="F197" s="1879" t="s">
        <v>4</v>
      </c>
    </row>
    <row r="198" spans="1:6" ht="47.25">
      <c r="A198" s="333">
        <f t="shared" si="2"/>
        <v>162</v>
      </c>
      <c r="B198" s="1879" t="s">
        <v>38573</v>
      </c>
      <c r="C198" s="1879" t="s">
        <v>38574</v>
      </c>
      <c r="D198" s="1879" t="s">
        <v>38575</v>
      </c>
      <c r="E198" s="362">
        <v>150000</v>
      </c>
      <c r="F198" s="1879" t="s">
        <v>4</v>
      </c>
    </row>
    <row r="199" spans="1:6" ht="78.75">
      <c r="A199" s="333">
        <f t="shared" si="2"/>
        <v>163</v>
      </c>
      <c r="B199" s="1879" t="s">
        <v>38576</v>
      </c>
      <c r="C199" s="1879" t="s">
        <v>38577</v>
      </c>
      <c r="D199" s="1879" t="s">
        <v>38501</v>
      </c>
      <c r="E199" s="362">
        <v>400000</v>
      </c>
      <c r="F199" s="1879" t="s">
        <v>4</v>
      </c>
    </row>
    <row r="200" spans="1:6" ht="78.75">
      <c r="A200" s="333">
        <f t="shared" si="2"/>
        <v>164</v>
      </c>
      <c r="B200" s="1879" t="s">
        <v>38578</v>
      </c>
      <c r="C200" s="1879" t="s">
        <v>38579</v>
      </c>
      <c r="D200" s="1879" t="s">
        <v>38501</v>
      </c>
      <c r="E200" s="362">
        <v>400000</v>
      </c>
      <c r="F200" s="1879" t="s">
        <v>4</v>
      </c>
    </row>
    <row r="201" spans="1:6" ht="78.75">
      <c r="A201" s="333">
        <f t="shared" si="2"/>
        <v>165</v>
      </c>
      <c r="B201" s="1879" t="s">
        <v>38580</v>
      </c>
      <c r="C201" s="1879" t="s">
        <v>38581</v>
      </c>
      <c r="D201" s="1879" t="s">
        <v>38501</v>
      </c>
      <c r="E201" s="362">
        <v>400000</v>
      </c>
      <c r="F201" s="1879" t="s">
        <v>4</v>
      </c>
    </row>
    <row r="202" spans="1:6" ht="78.75">
      <c r="A202" s="333">
        <v>166</v>
      </c>
      <c r="B202" s="333" t="s">
        <v>38583</v>
      </c>
      <c r="C202" s="333" t="s">
        <v>38581</v>
      </c>
      <c r="D202" s="1879" t="s">
        <v>38584</v>
      </c>
      <c r="E202" s="362">
        <v>200000</v>
      </c>
      <c r="F202" s="1879" t="s">
        <v>4</v>
      </c>
    </row>
    <row r="203" spans="1:6" ht="63">
      <c r="A203" s="333">
        <f t="shared" si="2"/>
        <v>167</v>
      </c>
      <c r="B203" s="1879" t="s">
        <v>38585</v>
      </c>
      <c r="C203" s="1879" t="s">
        <v>38581</v>
      </c>
      <c r="D203" s="1879" t="s">
        <v>38586</v>
      </c>
      <c r="E203" s="362">
        <v>400000</v>
      </c>
      <c r="F203" s="1879" t="s">
        <v>4</v>
      </c>
    </row>
    <row r="204" spans="1:6" ht="78.75">
      <c r="A204" s="333">
        <f t="shared" si="2"/>
        <v>168</v>
      </c>
      <c r="B204" s="1879" t="s">
        <v>38587</v>
      </c>
      <c r="C204" s="1879" t="s">
        <v>38581</v>
      </c>
      <c r="D204" s="1879" t="s">
        <v>38588</v>
      </c>
      <c r="E204" s="362">
        <v>200000</v>
      </c>
      <c r="F204" s="1879" t="s">
        <v>4</v>
      </c>
    </row>
    <row r="205" spans="1:6" ht="47.25">
      <c r="A205" s="333">
        <f t="shared" si="2"/>
        <v>169</v>
      </c>
      <c r="B205" s="1879" t="s">
        <v>38241</v>
      </c>
      <c r="C205" s="1879" t="s">
        <v>38589</v>
      </c>
      <c r="D205" s="1879" t="s">
        <v>38590</v>
      </c>
      <c r="E205" s="362">
        <v>350000</v>
      </c>
      <c r="F205" s="1879" t="s">
        <v>4</v>
      </c>
    </row>
    <row r="206" spans="1:6" ht="63">
      <c r="A206" s="333">
        <v>170</v>
      </c>
      <c r="B206" s="1879" t="s">
        <v>38592</v>
      </c>
      <c r="C206" s="1984" t="s">
        <v>38589</v>
      </c>
      <c r="D206" s="1879" t="s">
        <v>38593</v>
      </c>
      <c r="E206" s="362">
        <v>200000</v>
      </c>
      <c r="F206" s="1879" t="s">
        <v>4</v>
      </c>
    </row>
    <row r="207" spans="1:6" ht="47.25">
      <c r="A207" s="333">
        <f t="shared" si="2"/>
        <v>171</v>
      </c>
      <c r="B207" s="1879" t="s">
        <v>38596</v>
      </c>
      <c r="C207" s="1879" t="s">
        <v>38597</v>
      </c>
      <c r="D207" s="1879" t="s">
        <v>38598</v>
      </c>
      <c r="E207" s="362">
        <v>500000</v>
      </c>
      <c r="F207" s="1879" t="s">
        <v>483</v>
      </c>
    </row>
    <row r="208" spans="1:6" ht="15.75">
      <c r="A208" s="333"/>
      <c r="B208" s="2312" t="s">
        <v>662</v>
      </c>
      <c r="C208" s="2313"/>
      <c r="D208" s="1879"/>
      <c r="E208" s="362"/>
      <c r="F208" s="1879"/>
    </row>
    <row r="209" spans="1:6" ht="47.25">
      <c r="A209" s="333">
        <v>172</v>
      </c>
      <c r="B209" s="1879" t="s">
        <v>38615</v>
      </c>
      <c r="C209" s="1879" t="s">
        <v>38616</v>
      </c>
      <c r="D209" s="1879" t="s">
        <v>38617</v>
      </c>
      <c r="E209" s="362">
        <v>200000</v>
      </c>
      <c r="F209" s="1879" t="s">
        <v>4</v>
      </c>
    </row>
    <row r="210" spans="1:6" ht="47.25">
      <c r="A210" s="333">
        <f t="shared" si="2"/>
        <v>173</v>
      </c>
      <c r="B210" s="1879" t="s">
        <v>43494</v>
      </c>
      <c r="C210" s="1879" t="s">
        <v>38618</v>
      </c>
      <c r="D210" s="1879" t="s">
        <v>38619</v>
      </c>
      <c r="E210" s="362">
        <v>200000</v>
      </c>
      <c r="F210" s="1879" t="s">
        <v>278</v>
      </c>
    </row>
    <row r="211" spans="1:6" ht="63">
      <c r="A211" s="333">
        <f t="shared" si="2"/>
        <v>174</v>
      </c>
      <c r="B211" s="1879" t="s">
        <v>43495</v>
      </c>
      <c r="C211" s="1879" t="s">
        <v>38620</v>
      </c>
      <c r="D211" s="1879" t="s">
        <v>43496</v>
      </c>
      <c r="E211" s="362">
        <v>500000</v>
      </c>
      <c r="F211" s="1879" t="s">
        <v>278</v>
      </c>
    </row>
    <row r="212" spans="1:6" ht="15.75">
      <c r="A212" s="333"/>
      <c r="B212" s="2312" t="s">
        <v>15</v>
      </c>
      <c r="C212" s="2313"/>
      <c r="D212" s="1985"/>
      <c r="E212" s="361">
        <f>SUM(E34:E211)</f>
        <v>47301634.299999997</v>
      </c>
      <c r="F212" s="1879"/>
    </row>
    <row r="213" spans="1:6" ht="15.75">
      <c r="A213" s="2168" t="s">
        <v>3665</v>
      </c>
      <c r="B213" s="2168"/>
      <c r="C213" s="2168"/>
      <c r="D213" s="2168"/>
      <c r="E213" s="2168"/>
      <c r="F213" s="2168"/>
    </row>
    <row r="214" spans="1:6" ht="66" customHeight="1">
      <c r="A214" s="2168" t="s">
        <v>3666</v>
      </c>
      <c r="B214" s="2168"/>
      <c r="C214" s="2168"/>
      <c r="D214" s="2168" t="s">
        <v>3667</v>
      </c>
      <c r="E214" s="2168"/>
      <c r="F214" s="2168"/>
    </row>
    <row r="215" spans="1:6" ht="96.75" customHeight="1">
      <c r="A215" s="2143" t="s">
        <v>1391</v>
      </c>
      <c r="B215" s="2143"/>
      <c r="C215" s="2143"/>
      <c r="D215" s="2143" t="s">
        <v>1392</v>
      </c>
      <c r="E215" s="2143"/>
      <c r="F215" s="2143"/>
    </row>
    <row r="216" spans="1:6">
      <c r="B216" s="1262"/>
      <c r="C216" s="1971"/>
      <c r="D216" s="1971"/>
      <c r="F216" s="1971"/>
    </row>
    <row r="217" spans="1:6">
      <c r="B217" s="1262"/>
      <c r="C217" s="1971"/>
      <c r="D217" s="1971"/>
      <c r="F217" s="1971"/>
    </row>
    <row r="218" spans="1:6" ht="78.75">
      <c r="A218" s="333">
        <v>52</v>
      </c>
      <c r="B218" s="1879" t="s">
        <v>38326</v>
      </c>
      <c r="C218" s="333" t="s">
        <v>38327</v>
      </c>
      <c r="D218" s="690" t="s">
        <v>43956</v>
      </c>
      <c r="E218" s="362">
        <v>300000</v>
      </c>
      <c r="F218" s="1879" t="s">
        <v>4</v>
      </c>
    </row>
    <row r="219" spans="1:6" ht="78.75">
      <c r="A219" s="333">
        <v>63</v>
      </c>
      <c r="B219" s="1879" t="s">
        <v>38347</v>
      </c>
      <c r="C219" s="333" t="s">
        <v>38348</v>
      </c>
      <c r="D219" s="1879" t="s">
        <v>43958</v>
      </c>
      <c r="E219" s="362">
        <v>250000</v>
      </c>
      <c r="F219" s="1879" t="s">
        <v>4</v>
      </c>
    </row>
    <row r="220" spans="1:6" ht="78.75">
      <c r="A220" s="333">
        <v>81</v>
      </c>
      <c r="B220" s="1879" t="s">
        <v>38381</v>
      </c>
      <c r="C220" s="333" t="s">
        <v>38382</v>
      </c>
      <c r="D220" s="1879" t="s">
        <v>43959</v>
      </c>
      <c r="E220" s="362">
        <v>250000</v>
      </c>
      <c r="F220" s="1879" t="s">
        <v>4</v>
      </c>
    </row>
    <row r="221" spans="1:6" ht="47.25">
      <c r="A221" s="333">
        <v>119</v>
      </c>
      <c r="B221" s="1879" t="s">
        <v>38454</v>
      </c>
      <c r="C221" s="333" t="s">
        <v>38455</v>
      </c>
      <c r="D221" s="1879" t="s">
        <v>38456</v>
      </c>
      <c r="E221" s="362">
        <v>250000</v>
      </c>
      <c r="F221" s="1879" t="s">
        <v>4</v>
      </c>
    </row>
    <row r="222" spans="1:6" ht="94.5">
      <c r="A222" s="333">
        <v>128</v>
      </c>
      <c r="B222" s="690" t="s">
        <v>38476</v>
      </c>
      <c r="C222" s="690" t="s">
        <v>38477</v>
      </c>
      <c r="D222" s="690" t="s">
        <v>43957</v>
      </c>
      <c r="E222" s="362">
        <v>100000</v>
      </c>
      <c r="F222" s="690" t="s">
        <v>4</v>
      </c>
    </row>
    <row r="223" spans="1:6" ht="78.75">
      <c r="A223" s="333">
        <v>139</v>
      </c>
      <c r="B223" s="1879" t="s">
        <v>38259</v>
      </c>
      <c r="C223" s="1879" t="s">
        <v>38504</v>
      </c>
      <c r="D223" s="1879" t="s">
        <v>43960</v>
      </c>
      <c r="E223" s="362">
        <v>400000</v>
      </c>
      <c r="F223" s="1879" t="s">
        <v>4</v>
      </c>
    </row>
    <row r="224" spans="1:6" ht="78.75">
      <c r="A224" s="333">
        <v>141</v>
      </c>
      <c r="B224" s="1879" t="s">
        <v>38507</v>
      </c>
      <c r="C224" s="1879" t="s">
        <v>38508</v>
      </c>
      <c r="D224" s="1879" t="s">
        <v>43961</v>
      </c>
      <c r="E224" s="362">
        <v>400000</v>
      </c>
      <c r="F224" s="1879" t="s">
        <v>4</v>
      </c>
    </row>
    <row r="225" spans="1:6" ht="65.25" customHeight="1">
      <c r="A225" s="333">
        <v>145</v>
      </c>
      <c r="B225" s="1879" t="s">
        <v>38516</v>
      </c>
      <c r="C225" s="1879" t="s">
        <v>38517</v>
      </c>
      <c r="D225" s="1879" t="s">
        <v>43962</v>
      </c>
      <c r="E225" s="362">
        <v>400000</v>
      </c>
      <c r="F225" s="1879" t="s">
        <v>4</v>
      </c>
    </row>
    <row r="226" spans="1:6" ht="65.25" customHeight="1">
      <c r="A226" s="333">
        <v>155</v>
      </c>
      <c r="B226" s="1879" t="s">
        <v>38538</v>
      </c>
      <c r="C226" s="1879" t="s">
        <v>38539</v>
      </c>
      <c r="D226" s="1879" t="s">
        <v>38540</v>
      </c>
      <c r="E226" s="362">
        <v>400000</v>
      </c>
      <c r="F226" s="1879" t="s">
        <v>4</v>
      </c>
    </row>
    <row r="227" spans="1:6" ht="89.25" customHeight="1">
      <c r="A227" s="333">
        <v>161</v>
      </c>
      <c r="B227" s="1879" t="s">
        <v>38551</v>
      </c>
      <c r="C227" s="1879" t="s">
        <v>38552</v>
      </c>
      <c r="D227" s="1879" t="s">
        <v>43963</v>
      </c>
      <c r="E227" s="362">
        <v>400000</v>
      </c>
      <c r="F227" s="1879" t="s">
        <v>4</v>
      </c>
    </row>
    <row r="228" spans="1:6" ht="78.75">
      <c r="A228" s="333">
        <v>176</v>
      </c>
      <c r="B228" s="1879" t="s">
        <v>38582</v>
      </c>
      <c r="C228" s="1879" t="s">
        <v>38581</v>
      </c>
      <c r="D228" s="1879" t="s">
        <v>43964</v>
      </c>
      <c r="E228" s="362">
        <v>500000</v>
      </c>
      <c r="F228" s="1879" t="s">
        <v>4</v>
      </c>
    </row>
    <row r="229" spans="1:6" ht="78.75">
      <c r="A229" s="333">
        <v>181</v>
      </c>
      <c r="B229" s="1879" t="s">
        <v>38591</v>
      </c>
      <c r="C229" s="1879" t="s">
        <v>38589</v>
      </c>
      <c r="D229" s="1879" t="s">
        <v>43965</v>
      </c>
      <c r="E229" s="362">
        <v>500000</v>
      </c>
      <c r="F229" s="1879" t="s">
        <v>4</v>
      </c>
    </row>
    <row r="230" spans="1:6" ht="31.5">
      <c r="A230" s="50"/>
      <c r="B230" s="337" t="s">
        <v>38594</v>
      </c>
      <c r="C230" s="1662" t="s">
        <v>38589</v>
      </c>
      <c r="D230" s="337" t="s">
        <v>38467</v>
      </c>
      <c r="E230" s="1931">
        <v>200000</v>
      </c>
      <c r="F230" s="337" t="s">
        <v>483</v>
      </c>
    </row>
    <row r="231" spans="1:6" ht="78.75">
      <c r="A231" s="50"/>
      <c r="B231" s="108" t="s">
        <v>38595</v>
      </c>
      <c r="C231" s="108" t="s">
        <v>38589</v>
      </c>
      <c r="D231" s="1879" t="s">
        <v>43965</v>
      </c>
      <c r="E231" s="1931">
        <v>250000</v>
      </c>
      <c r="F231" s="108" t="s">
        <v>4</v>
      </c>
    </row>
    <row r="232" spans="1:6" ht="63">
      <c r="B232" s="108" t="s">
        <v>38599</v>
      </c>
      <c r="C232" s="108" t="s">
        <v>38600</v>
      </c>
      <c r="D232" s="108" t="s">
        <v>38601</v>
      </c>
      <c r="E232" s="1931">
        <v>500000</v>
      </c>
      <c r="F232" s="108" t="s">
        <v>4</v>
      </c>
    </row>
    <row r="233" spans="1:6" ht="63">
      <c r="B233" s="108" t="s">
        <v>38602</v>
      </c>
      <c r="C233" s="108" t="s">
        <v>38603</v>
      </c>
      <c r="D233" s="108" t="s">
        <v>38604</v>
      </c>
      <c r="E233" s="1931">
        <v>300000</v>
      </c>
      <c r="F233" s="108" t="s">
        <v>4</v>
      </c>
    </row>
    <row r="234" spans="1:6" ht="63">
      <c r="B234" s="108" t="s">
        <v>38605</v>
      </c>
      <c r="C234" s="108" t="s">
        <v>38606</v>
      </c>
      <c r="D234" s="108" t="s">
        <v>38604</v>
      </c>
      <c r="E234" s="1931">
        <v>300000</v>
      </c>
      <c r="F234" s="108" t="s">
        <v>4</v>
      </c>
    </row>
    <row r="235" spans="1:6" ht="63">
      <c r="B235" s="108" t="s">
        <v>38607</v>
      </c>
      <c r="C235" s="108" t="s">
        <v>38608</v>
      </c>
      <c r="D235" s="108" t="s">
        <v>38609</v>
      </c>
      <c r="E235" s="1931">
        <v>300000</v>
      </c>
      <c r="F235" s="108" t="s">
        <v>4</v>
      </c>
    </row>
    <row r="236" spans="1:6" ht="63">
      <c r="B236" s="108" t="s">
        <v>38610</v>
      </c>
      <c r="C236" s="108" t="s">
        <v>38611</v>
      </c>
      <c r="D236" s="108" t="s">
        <v>38612</v>
      </c>
      <c r="E236" s="1931">
        <v>500000</v>
      </c>
      <c r="F236" s="108" t="s">
        <v>4</v>
      </c>
    </row>
    <row r="237" spans="1:6" ht="63">
      <c r="B237" s="108" t="s">
        <v>38613</v>
      </c>
      <c r="C237" s="108" t="s">
        <v>38614</v>
      </c>
      <c r="D237" s="108" t="s">
        <v>38604</v>
      </c>
      <c r="E237" s="1931">
        <v>300000</v>
      </c>
      <c r="F237" s="108" t="s">
        <v>4</v>
      </c>
    </row>
    <row r="238" spans="1:6" ht="94.5">
      <c r="A238" s="1935"/>
      <c r="B238" s="1930" t="s">
        <v>39386</v>
      </c>
      <c r="C238" s="1930" t="s">
        <v>38589</v>
      </c>
      <c r="D238" s="1901" t="s">
        <v>43966</v>
      </c>
      <c r="E238" s="1931">
        <v>400000</v>
      </c>
      <c r="F238" s="1930" t="s">
        <v>4</v>
      </c>
    </row>
    <row r="239" spans="1:6" ht="78.75">
      <c r="A239" s="50"/>
      <c r="B239" s="108" t="s">
        <v>38493</v>
      </c>
      <c r="C239" s="51" t="s">
        <v>38494</v>
      </c>
      <c r="D239" s="1930" t="s">
        <v>39384</v>
      </c>
      <c r="E239" s="1931">
        <v>50000</v>
      </c>
      <c r="F239" s="1936" t="s">
        <v>4</v>
      </c>
    </row>
    <row r="240" spans="1:6" ht="63">
      <c r="A240" s="97"/>
      <c r="B240" s="143" t="s">
        <v>38510</v>
      </c>
      <c r="C240" s="143" t="s">
        <v>38511</v>
      </c>
      <c r="D240" s="143" t="s">
        <v>39385</v>
      </c>
      <c r="E240" s="193">
        <v>400000</v>
      </c>
      <c r="F240" s="143" t="s">
        <v>4</v>
      </c>
    </row>
    <row r="241" spans="1:6" ht="47.25">
      <c r="A241" s="50"/>
      <c r="B241" s="108" t="s">
        <v>38497</v>
      </c>
      <c r="C241" s="108" t="s">
        <v>38498</v>
      </c>
      <c r="D241" s="1901" t="s">
        <v>43497</v>
      </c>
      <c r="E241" s="1931">
        <v>400000</v>
      </c>
      <c r="F241" s="143" t="s">
        <v>4</v>
      </c>
    </row>
    <row r="242" spans="1:6">
      <c r="E242" s="1934">
        <f>SUM(E218:E241)</f>
        <v>8050000</v>
      </c>
    </row>
    <row r="243" spans="1:6" ht="15.75">
      <c r="D243" s="1932"/>
    </row>
    <row r="247" spans="1:6">
      <c r="E247" s="1934">
        <f>E242+E212+E21</f>
        <v>109040875.52</v>
      </c>
    </row>
  </sheetData>
  <mergeCells count="23">
    <mergeCell ref="A1:F1"/>
    <mergeCell ref="A2:F2"/>
    <mergeCell ref="A3:F3"/>
    <mergeCell ref="B5:D5"/>
    <mergeCell ref="B11:D11"/>
    <mergeCell ref="B15:C15"/>
    <mergeCell ref="B33:C33"/>
    <mergeCell ref="B35:C35"/>
    <mergeCell ref="B17:C17"/>
    <mergeCell ref="B57:C57"/>
    <mergeCell ref="A22:C22"/>
    <mergeCell ref="A29:F29"/>
    <mergeCell ref="A30:F30"/>
    <mergeCell ref="A31:F31"/>
    <mergeCell ref="D22:F22"/>
    <mergeCell ref="A215:C215"/>
    <mergeCell ref="D215:F215"/>
    <mergeCell ref="B167:C167"/>
    <mergeCell ref="B208:C208"/>
    <mergeCell ref="B212:C212"/>
    <mergeCell ref="A213:F213"/>
    <mergeCell ref="A214:C214"/>
    <mergeCell ref="D214:F214"/>
  </mergeCells>
  <pageMargins left="0.7" right="0.7" top="0.75" bottom="0.75" header="0.3" footer="0.3"/>
  <pageSetup orientation="landscape" r:id="rId1"/>
  <headerFooter>
    <oddFooter>Page &amp;P of &amp;N</oddFooter>
  </headerFooter>
</worksheet>
</file>

<file path=xl/worksheets/sheet69.xml><?xml version="1.0" encoding="utf-8"?>
<worksheet xmlns="http://schemas.openxmlformats.org/spreadsheetml/2006/main" xmlns:r="http://schemas.openxmlformats.org/officeDocument/2006/relationships">
  <sheetPr>
    <tabColor theme="5" tint="-0.499984740745262"/>
  </sheetPr>
  <dimension ref="A1:G152"/>
  <sheetViews>
    <sheetView topLeftCell="A19" workbookViewId="0">
      <selection activeCell="F26" sqref="F26"/>
    </sheetView>
  </sheetViews>
  <sheetFormatPr defaultRowHeight="15"/>
  <cols>
    <col min="1" max="1" width="7" style="55" customWidth="1"/>
    <col min="2" max="2" width="18" style="12" customWidth="1"/>
    <col min="3" max="3" width="42.140625" style="185" customWidth="1"/>
    <col min="4" max="4" width="27.140625" style="12" customWidth="1"/>
    <col min="5" max="5" width="18.85546875" style="553" customWidth="1"/>
    <col min="6" max="6" width="9.28515625" style="12" customWidth="1"/>
    <col min="7" max="7" width="15.42578125" style="12" bestFit="1" customWidth="1"/>
    <col min="8" max="8" width="7.7109375" style="12" bestFit="1" customWidth="1"/>
    <col min="9" max="16384" width="9.140625" style="12"/>
  </cols>
  <sheetData>
    <row r="1" spans="1:6" ht="15.75">
      <c r="A1" s="2164" t="s">
        <v>133</v>
      </c>
      <c r="B1" s="2164"/>
      <c r="C1" s="2164"/>
      <c r="D1" s="2164"/>
      <c r="E1" s="2164"/>
      <c r="F1" s="2164"/>
    </row>
    <row r="2" spans="1:6" ht="15.75">
      <c r="A2" s="2164" t="s">
        <v>26653</v>
      </c>
      <c r="B2" s="2164"/>
      <c r="C2" s="2164"/>
      <c r="D2" s="2164"/>
      <c r="E2" s="2164"/>
      <c r="F2" s="2164"/>
    </row>
    <row r="3" spans="1:6" ht="15.75">
      <c r="A3" s="2164" t="s">
        <v>6436</v>
      </c>
      <c r="B3" s="2164"/>
      <c r="C3" s="2164"/>
      <c r="D3" s="2164"/>
      <c r="E3" s="2164"/>
      <c r="F3" s="2164"/>
    </row>
    <row r="4" spans="1:6" ht="31.5">
      <c r="A4" s="341" t="s">
        <v>134</v>
      </c>
      <c r="B4" s="332" t="s">
        <v>676</v>
      </c>
      <c r="C4" s="332" t="s">
        <v>463</v>
      </c>
      <c r="D4" s="332" t="s">
        <v>788</v>
      </c>
      <c r="E4" s="1186" t="s">
        <v>26654</v>
      </c>
      <c r="F4" s="332" t="s">
        <v>677</v>
      </c>
    </row>
    <row r="5" spans="1:6" ht="15.75">
      <c r="A5" s="334"/>
      <c r="B5" s="2233" t="s">
        <v>10711</v>
      </c>
      <c r="C5" s="2233"/>
      <c r="D5" s="335"/>
      <c r="E5" s="1187"/>
      <c r="F5" s="335"/>
    </row>
    <row r="6" spans="1:6" ht="31.5">
      <c r="A6" s="175">
        <v>1</v>
      </c>
      <c r="B6" s="160" t="s">
        <v>1911</v>
      </c>
      <c r="C6" s="160" t="s">
        <v>27521</v>
      </c>
      <c r="D6" s="160" t="s">
        <v>13038</v>
      </c>
      <c r="E6" s="412">
        <v>2200000</v>
      </c>
      <c r="F6" s="160" t="s">
        <v>118</v>
      </c>
    </row>
    <row r="7" spans="1:6" ht="110.25">
      <c r="A7" s="175">
        <v>2</v>
      </c>
      <c r="B7" s="160" t="s">
        <v>1423</v>
      </c>
      <c r="C7" s="160" t="s">
        <v>27522</v>
      </c>
      <c r="D7" s="160" t="s">
        <v>27523</v>
      </c>
      <c r="E7" s="412">
        <v>1528905.8</v>
      </c>
      <c r="F7" s="160" t="s">
        <v>118</v>
      </c>
    </row>
    <row r="8" spans="1:6" ht="31.5">
      <c r="A8" s="175">
        <v>3</v>
      </c>
      <c r="B8" s="160" t="s">
        <v>7</v>
      </c>
      <c r="C8" s="160" t="s">
        <v>27524</v>
      </c>
      <c r="D8" s="160" t="s">
        <v>26655</v>
      </c>
      <c r="E8" s="412">
        <v>51750</v>
      </c>
      <c r="F8" s="160" t="s">
        <v>118</v>
      </c>
    </row>
    <row r="9" spans="1:6" ht="31.5">
      <c r="A9" s="175">
        <v>4</v>
      </c>
      <c r="B9" s="160" t="s">
        <v>10</v>
      </c>
      <c r="C9" s="160" t="s">
        <v>27525</v>
      </c>
      <c r="D9" s="160" t="s">
        <v>26656</v>
      </c>
      <c r="E9" s="412">
        <v>240000</v>
      </c>
      <c r="F9" s="160" t="s">
        <v>118</v>
      </c>
    </row>
    <row r="10" spans="1:6" ht="47.25">
      <c r="A10" s="175">
        <v>5</v>
      </c>
      <c r="B10" s="160" t="s">
        <v>1426</v>
      </c>
      <c r="C10" s="160" t="s">
        <v>27526</v>
      </c>
      <c r="D10" s="160" t="s">
        <v>14</v>
      </c>
      <c r="E10" s="412">
        <v>1500000</v>
      </c>
      <c r="F10" s="160" t="s">
        <v>118</v>
      </c>
    </row>
    <row r="11" spans="1:6" ht="15.75">
      <c r="A11" s="334"/>
      <c r="B11" s="2233" t="s">
        <v>3161</v>
      </c>
      <c r="C11" s="2233"/>
      <c r="D11" s="332"/>
      <c r="E11" s="1187"/>
      <c r="F11" s="332"/>
    </row>
    <row r="12" spans="1:6" ht="78.75">
      <c r="A12" s="175">
        <v>6</v>
      </c>
      <c r="B12" s="160" t="s">
        <v>1423</v>
      </c>
      <c r="C12" s="160" t="s">
        <v>27527</v>
      </c>
      <c r="D12" s="160" t="s">
        <v>26657</v>
      </c>
      <c r="E12" s="412">
        <v>321226.27</v>
      </c>
      <c r="F12" s="160" t="s">
        <v>118</v>
      </c>
    </row>
    <row r="13" spans="1:6" ht="47.25">
      <c r="A13" s="175">
        <v>7</v>
      </c>
      <c r="B13" s="160" t="s">
        <v>1426</v>
      </c>
      <c r="C13" s="160" t="s">
        <v>27528</v>
      </c>
      <c r="D13" s="160" t="s">
        <v>1235</v>
      </c>
      <c r="E13" s="412">
        <v>1200000</v>
      </c>
      <c r="F13" s="160" t="s">
        <v>118</v>
      </c>
    </row>
    <row r="14" spans="1:6" ht="47.25">
      <c r="A14" s="175">
        <v>8</v>
      </c>
      <c r="B14" s="160" t="s">
        <v>26658</v>
      </c>
      <c r="C14" s="160" t="s">
        <v>27529</v>
      </c>
      <c r="D14" s="160" t="s">
        <v>1736</v>
      </c>
      <c r="E14" s="412">
        <v>1450000</v>
      </c>
      <c r="F14" s="160" t="s">
        <v>118</v>
      </c>
    </row>
    <row r="15" spans="1:6" ht="15.75">
      <c r="A15" s="325"/>
      <c r="B15" s="2168" t="s">
        <v>593</v>
      </c>
      <c r="C15" s="2168"/>
      <c r="D15" s="326"/>
      <c r="E15" s="1188"/>
      <c r="F15" s="326"/>
    </row>
    <row r="16" spans="1:6" ht="47.25">
      <c r="A16" s="175">
        <v>9</v>
      </c>
      <c r="B16" s="160" t="s">
        <v>39</v>
      </c>
      <c r="C16" s="160" t="s">
        <v>26659</v>
      </c>
      <c r="D16" s="160" t="s">
        <v>264</v>
      </c>
      <c r="E16" s="412">
        <v>14500000</v>
      </c>
      <c r="F16" s="160" t="s">
        <v>118</v>
      </c>
    </row>
    <row r="17" spans="1:6" ht="31.5">
      <c r="A17" s="175">
        <v>10</v>
      </c>
      <c r="B17" s="160" t="s">
        <v>41</v>
      </c>
      <c r="C17" s="160" t="s">
        <v>26660</v>
      </c>
      <c r="D17" s="160" t="s">
        <v>264</v>
      </c>
      <c r="E17" s="412">
        <v>11500000</v>
      </c>
      <c r="F17" s="160" t="s">
        <v>118</v>
      </c>
    </row>
    <row r="18" spans="1:6" ht="15.75">
      <c r="A18" s="325"/>
      <c r="B18" s="2168" t="s">
        <v>207</v>
      </c>
      <c r="C18" s="2168"/>
      <c r="D18" s="326"/>
      <c r="E18" s="1188"/>
      <c r="F18" s="326"/>
    </row>
    <row r="19" spans="1:6" ht="63">
      <c r="A19" s="175">
        <v>11</v>
      </c>
      <c r="B19" s="160" t="s">
        <v>475</v>
      </c>
      <c r="C19" s="160" t="s">
        <v>26661</v>
      </c>
      <c r="D19" s="160" t="s">
        <v>22</v>
      </c>
      <c r="E19" s="412">
        <v>5738993.4500000002</v>
      </c>
      <c r="F19" s="160" t="s">
        <v>118</v>
      </c>
    </row>
    <row r="20" spans="1:6" ht="15.75">
      <c r="A20" s="325"/>
      <c r="B20" s="280" t="s">
        <v>6930</v>
      </c>
      <c r="C20" s="326"/>
      <c r="D20" s="326"/>
      <c r="E20" s="329">
        <f>SUM(E6:E19)</f>
        <v>40230875.520000003</v>
      </c>
      <c r="F20" s="326"/>
    </row>
    <row r="21" spans="1:6" ht="75.75" customHeight="1">
      <c r="A21" s="2143" t="s">
        <v>19194</v>
      </c>
      <c r="B21" s="2143"/>
      <c r="C21" s="2143"/>
      <c r="D21" s="2143" t="s">
        <v>5819</v>
      </c>
      <c r="E21" s="2143"/>
      <c r="F21" s="2143"/>
    </row>
    <row r="30" spans="1:6" ht="15.75">
      <c r="A30" s="2164" t="s">
        <v>133</v>
      </c>
      <c r="B30" s="2164"/>
      <c r="C30" s="2164"/>
      <c r="D30" s="2164"/>
      <c r="E30" s="2164"/>
      <c r="F30" s="2164"/>
    </row>
    <row r="31" spans="1:6" ht="15.75">
      <c r="A31" s="2164" t="s">
        <v>26653</v>
      </c>
      <c r="B31" s="2164"/>
      <c r="C31" s="2164"/>
      <c r="D31" s="2164"/>
      <c r="E31" s="2164"/>
      <c r="F31" s="2164"/>
    </row>
    <row r="32" spans="1:6" ht="15.75">
      <c r="A32" s="2164" t="s">
        <v>6436</v>
      </c>
      <c r="B32" s="2164"/>
      <c r="C32" s="2164"/>
      <c r="D32" s="2164"/>
      <c r="E32" s="2164"/>
      <c r="F32" s="2164"/>
    </row>
    <row r="33" spans="1:6" ht="31.5">
      <c r="A33" s="341" t="s">
        <v>134</v>
      </c>
      <c r="B33" s="332" t="s">
        <v>676</v>
      </c>
      <c r="C33" s="280" t="s">
        <v>463</v>
      </c>
      <c r="D33" s="332" t="s">
        <v>788</v>
      </c>
      <c r="E33" s="1186" t="s">
        <v>26654</v>
      </c>
      <c r="F33" s="332" t="s">
        <v>677</v>
      </c>
    </row>
    <row r="34" spans="1:6" s="2" customFormat="1" ht="16.5" customHeight="1">
      <c r="A34" s="325"/>
      <c r="B34" s="2168" t="s">
        <v>555</v>
      </c>
      <c r="C34" s="2168"/>
      <c r="D34" s="326"/>
      <c r="E34" s="1188"/>
      <c r="F34" s="326"/>
    </row>
    <row r="35" spans="1:6" ht="173.25">
      <c r="A35" s="175">
        <v>1</v>
      </c>
      <c r="B35" s="160" t="s">
        <v>13049</v>
      </c>
      <c r="C35" s="120" t="s">
        <v>26662</v>
      </c>
      <c r="D35" s="160" t="s">
        <v>26663</v>
      </c>
      <c r="E35" s="121">
        <v>2180000</v>
      </c>
      <c r="F35" s="160" t="s">
        <v>118</v>
      </c>
    </row>
    <row r="36" spans="1:6" s="2" customFormat="1" ht="19.5" customHeight="1">
      <c r="A36" s="325"/>
      <c r="B36" s="2168" t="s">
        <v>930</v>
      </c>
      <c r="C36" s="2168"/>
      <c r="D36" s="326"/>
      <c r="E36" s="1188"/>
      <c r="F36" s="326"/>
    </row>
    <row r="37" spans="1:6" s="185" customFormat="1" ht="262.5" customHeight="1">
      <c r="A37" s="726"/>
      <c r="B37" s="1937" t="s">
        <v>44015</v>
      </c>
      <c r="C37" s="120" t="s">
        <v>26665</v>
      </c>
      <c r="D37" s="2003" t="s">
        <v>27565</v>
      </c>
      <c r="E37" s="121">
        <v>680000</v>
      </c>
      <c r="F37" s="120" t="s">
        <v>118</v>
      </c>
    </row>
    <row r="38" spans="1:6" s="2" customFormat="1" ht="18" customHeight="1">
      <c r="A38" s="325"/>
      <c r="B38" s="2173" t="s">
        <v>146</v>
      </c>
      <c r="C38" s="2174"/>
      <c r="D38" s="1179"/>
      <c r="E38" s="1188"/>
      <c r="F38" s="326"/>
    </row>
    <row r="39" spans="1:6" ht="94.5">
      <c r="A39" s="175">
        <v>3</v>
      </c>
      <c r="B39" s="160" t="s">
        <v>26666</v>
      </c>
      <c r="C39" s="120" t="s">
        <v>26667</v>
      </c>
      <c r="D39" s="160" t="s">
        <v>27530</v>
      </c>
      <c r="E39" s="121">
        <v>650000</v>
      </c>
      <c r="F39" s="160" t="s">
        <v>118</v>
      </c>
    </row>
    <row r="40" spans="1:6" ht="126">
      <c r="A40" s="175">
        <v>4</v>
      </c>
      <c r="B40" s="160" t="s">
        <v>26668</v>
      </c>
      <c r="C40" s="120" t="s">
        <v>26669</v>
      </c>
      <c r="D40" s="160" t="s">
        <v>27535</v>
      </c>
      <c r="E40" s="121">
        <v>850000</v>
      </c>
      <c r="F40" s="160" t="s">
        <v>118</v>
      </c>
    </row>
    <row r="41" spans="1:6" s="2004" customFormat="1" ht="110.25">
      <c r="A41" s="1959">
        <v>5</v>
      </c>
      <c r="B41" s="1809" t="s">
        <v>26670</v>
      </c>
      <c r="C41" s="1809" t="s">
        <v>26671</v>
      </c>
      <c r="D41" s="1809" t="s">
        <v>44018</v>
      </c>
      <c r="E41" s="1805">
        <v>1400000</v>
      </c>
      <c r="F41" s="1809" t="s">
        <v>118</v>
      </c>
    </row>
    <row r="42" spans="1:6" ht="85.5" customHeight="1">
      <c r="A42" s="175">
        <v>6</v>
      </c>
      <c r="B42" s="160" t="s">
        <v>26672</v>
      </c>
      <c r="C42" s="120" t="s">
        <v>26673</v>
      </c>
      <c r="D42" s="160" t="s">
        <v>27536</v>
      </c>
      <c r="E42" s="121">
        <v>2000000</v>
      </c>
      <c r="F42" s="160" t="s">
        <v>118</v>
      </c>
    </row>
    <row r="43" spans="1:6" ht="47.25">
      <c r="A43" s="175">
        <v>7</v>
      </c>
      <c r="B43" s="160" t="s">
        <v>26674</v>
      </c>
      <c r="C43" s="120" t="s">
        <v>26675</v>
      </c>
      <c r="D43" s="160" t="s">
        <v>27531</v>
      </c>
      <c r="E43" s="121">
        <v>800000</v>
      </c>
      <c r="F43" s="160" t="s">
        <v>118</v>
      </c>
    </row>
    <row r="44" spans="1:6" ht="47.25">
      <c r="A44" s="175">
        <v>8</v>
      </c>
      <c r="B44" s="160" t="s">
        <v>26676</v>
      </c>
      <c r="C44" s="120" t="s">
        <v>26677</v>
      </c>
      <c r="D44" s="160" t="s">
        <v>27532</v>
      </c>
      <c r="E44" s="121">
        <v>300000</v>
      </c>
      <c r="F44" s="160" t="s">
        <v>118</v>
      </c>
    </row>
    <row r="45" spans="1:6" ht="63">
      <c r="A45" s="175">
        <v>9</v>
      </c>
      <c r="B45" s="160" t="s">
        <v>26678</v>
      </c>
      <c r="C45" s="120" t="s">
        <v>26679</v>
      </c>
      <c r="D45" s="160" t="s">
        <v>27537</v>
      </c>
      <c r="E45" s="121">
        <v>200000</v>
      </c>
      <c r="F45" s="160" t="s">
        <v>118</v>
      </c>
    </row>
    <row r="46" spans="1:6" ht="157.5">
      <c r="A46" s="175">
        <v>10</v>
      </c>
      <c r="B46" s="160" t="s">
        <v>26680</v>
      </c>
      <c r="C46" s="120" t="s">
        <v>26681</v>
      </c>
      <c r="D46" s="160" t="s">
        <v>31955</v>
      </c>
      <c r="E46" s="121">
        <v>1150000</v>
      </c>
      <c r="F46" s="160" t="s">
        <v>118</v>
      </c>
    </row>
    <row r="47" spans="1:6" ht="126">
      <c r="A47" s="175">
        <v>11</v>
      </c>
      <c r="B47" s="160" t="s">
        <v>26682</v>
      </c>
      <c r="C47" s="120" t="s">
        <v>26683</v>
      </c>
      <c r="D47" s="160" t="s">
        <v>27538</v>
      </c>
      <c r="E47" s="121">
        <v>750000</v>
      </c>
      <c r="F47" s="160" t="s">
        <v>118</v>
      </c>
    </row>
    <row r="48" spans="1:6" ht="63">
      <c r="A48" s="175">
        <v>12</v>
      </c>
      <c r="B48" s="160" t="s">
        <v>26684</v>
      </c>
      <c r="C48" s="120" t="s">
        <v>26685</v>
      </c>
      <c r="D48" s="160" t="s">
        <v>27539</v>
      </c>
      <c r="E48" s="121">
        <v>500000</v>
      </c>
      <c r="F48" s="160" t="s">
        <v>118</v>
      </c>
    </row>
    <row r="49" spans="1:6" ht="63">
      <c r="A49" s="175">
        <v>13</v>
      </c>
      <c r="B49" s="160" t="s">
        <v>26686</v>
      </c>
      <c r="C49" s="120" t="s">
        <v>26687</v>
      </c>
      <c r="D49" s="160" t="s">
        <v>27540</v>
      </c>
      <c r="E49" s="121">
        <v>650000</v>
      </c>
      <c r="F49" s="160" t="s">
        <v>118</v>
      </c>
    </row>
    <row r="50" spans="1:6" ht="126">
      <c r="A50" s="175">
        <v>14</v>
      </c>
      <c r="B50" s="160" t="s">
        <v>26688</v>
      </c>
      <c r="C50" s="120" t="s">
        <v>26689</v>
      </c>
      <c r="D50" s="160" t="s">
        <v>27541</v>
      </c>
      <c r="E50" s="121">
        <v>750000</v>
      </c>
      <c r="F50" s="160" t="s">
        <v>118</v>
      </c>
    </row>
    <row r="51" spans="1:6" ht="48.75" customHeight="1">
      <c r="A51" s="175">
        <v>15</v>
      </c>
      <c r="B51" s="160" t="s">
        <v>26690</v>
      </c>
      <c r="C51" s="120" t="s">
        <v>26691</v>
      </c>
      <c r="D51" s="160" t="s">
        <v>26692</v>
      </c>
      <c r="E51" s="121">
        <v>800000</v>
      </c>
      <c r="F51" s="160" t="s">
        <v>4</v>
      </c>
    </row>
    <row r="52" spans="1:6" ht="94.5">
      <c r="A52" s="175">
        <v>16</v>
      </c>
      <c r="B52" s="160" t="s">
        <v>26693</v>
      </c>
      <c r="C52" s="120" t="s">
        <v>26694</v>
      </c>
      <c r="D52" s="120" t="s">
        <v>39523</v>
      </c>
      <c r="E52" s="121">
        <v>550000</v>
      </c>
      <c r="F52" s="160" t="s">
        <v>118</v>
      </c>
    </row>
    <row r="53" spans="1:6" ht="47.25">
      <c r="A53" s="175">
        <v>17</v>
      </c>
      <c r="B53" s="160" t="s">
        <v>26695</v>
      </c>
      <c r="C53" s="120" t="s">
        <v>26696</v>
      </c>
      <c r="D53" s="160" t="s">
        <v>26697</v>
      </c>
      <c r="E53" s="121">
        <v>600000</v>
      </c>
      <c r="F53" s="160" t="s">
        <v>118</v>
      </c>
    </row>
    <row r="54" spans="1:6" ht="110.25">
      <c r="A54" s="175">
        <v>18</v>
      </c>
      <c r="B54" s="160" t="s">
        <v>26698</v>
      </c>
      <c r="C54" s="120" t="s">
        <v>26699</v>
      </c>
      <c r="D54" s="160" t="s">
        <v>27542</v>
      </c>
      <c r="E54" s="121">
        <v>650000</v>
      </c>
      <c r="F54" s="160" t="s">
        <v>118</v>
      </c>
    </row>
    <row r="55" spans="1:6" ht="78.75">
      <c r="A55" s="175">
        <v>19</v>
      </c>
      <c r="B55" s="160" t="s">
        <v>26700</v>
      </c>
      <c r="C55" s="120" t="s">
        <v>26701</v>
      </c>
      <c r="D55" s="160" t="s">
        <v>27543</v>
      </c>
      <c r="E55" s="121">
        <v>1150000</v>
      </c>
      <c r="F55" s="160" t="s">
        <v>118</v>
      </c>
    </row>
    <row r="56" spans="1:6" ht="31.5">
      <c r="A56" s="175">
        <v>20</v>
      </c>
      <c r="B56" s="160" t="s">
        <v>26702</v>
      </c>
      <c r="C56" s="120" t="s">
        <v>26703</v>
      </c>
      <c r="D56" s="160" t="s">
        <v>26704</v>
      </c>
      <c r="E56" s="121">
        <v>400000</v>
      </c>
      <c r="F56" s="160" t="s">
        <v>4</v>
      </c>
    </row>
    <row r="57" spans="1:6" ht="47.25">
      <c r="A57" s="175">
        <v>21</v>
      </c>
      <c r="B57" s="160" t="s">
        <v>26705</v>
      </c>
      <c r="C57" s="120" t="s">
        <v>26706</v>
      </c>
      <c r="D57" s="160" t="s">
        <v>26707</v>
      </c>
      <c r="E57" s="121">
        <v>600000</v>
      </c>
      <c r="F57" s="160" t="s">
        <v>4</v>
      </c>
    </row>
    <row r="58" spans="1:6" ht="47.25">
      <c r="A58" s="175">
        <v>22</v>
      </c>
      <c r="B58" s="160" t="s">
        <v>26708</v>
      </c>
      <c r="C58" s="120" t="s">
        <v>26709</v>
      </c>
      <c r="D58" s="160" t="s">
        <v>26710</v>
      </c>
      <c r="E58" s="121">
        <v>1000000</v>
      </c>
      <c r="F58" s="160" t="s">
        <v>118</v>
      </c>
    </row>
    <row r="59" spans="1:6" ht="94.5">
      <c r="A59" s="175">
        <v>23</v>
      </c>
      <c r="B59" s="160" t="s">
        <v>26711</v>
      </c>
      <c r="C59" s="120" t="s">
        <v>26712</v>
      </c>
      <c r="D59" s="160" t="s">
        <v>27544</v>
      </c>
      <c r="E59" s="121">
        <v>650000</v>
      </c>
      <c r="F59" s="160" t="s">
        <v>118</v>
      </c>
    </row>
    <row r="60" spans="1:6" ht="78.75">
      <c r="A60" s="175">
        <v>24</v>
      </c>
      <c r="B60" s="160" t="s">
        <v>26713</v>
      </c>
      <c r="C60" s="120" t="s">
        <v>26714</v>
      </c>
      <c r="D60" s="160" t="s">
        <v>27533</v>
      </c>
      <c r="E60" s="121">
        <v>800000</v>
      </c>
      <c r="F60" s="160" t="s">
        <v>118</v>
      </c>
    </row>
    <row r="61" spans="1:6" ht="94.5">
      <c r="A61" s="175">
        <v>25</v>
      </c>
      <c r="B61" s="160" t="s">
        <v>26715</v>
      </c>
      <c r="C61" s="120" t="s">
        <v>26716</v>
      </c>
      <c r="D61" s="160" t="s">
        <v>27545</v>
      </c>
      <c r="E61" s="121">
        <v>350000</v>
      </c>
      <c r="F61" s="160" t="s">
        <v>118</v>
      </c>
    </row>
    <row r="62" spans="1:6" ht="78.75">
      <c r="A62" s="175">
        <v>26</v>
      </c>
      <c r="B62" s="160" t="s">
        <v>26717</v>
      </c>
      <c r="C62" s="120" t="s">
        <v>26718</v>
      </c>
      <c r="D62" s="160" t="s">
        <v>27546</v>
      </c>
      <c r="E62" s="121">
        <v>350000</v>
      </c>
      <c r="F62" s="160" t="s">
        <v>4</v>
      </c>
    </row>
    <row r="63" spans="1:6" ht="78.75">
      <c r="A63" s="175">
        <v>27</v>
      </c>
      <c r="B63" s="160" t="s">
        <v>26719</v>
      </c>
      <c r="C63" s="120" t="s">
        <v>26720</v>
      </c>
      <c r="D63" s="160" t="s">
        <v>27547</v>
      </c>
      <c r="E63" s="121">
        <v>650000</v>
      </c>
      <c r="F63" s="160" t="s">
        <v>118</v>
      </c>
    </row>
    <row r="64" spans="1:6" ht="47.25">
      <c r="A64" s="175">
        <v>28</v>
      </c>
      <c r="B64" s="160" t="s">
        <v>26721</v>
      </c>
      <c r="C64" s="120" t="s">
        <v>26722</v>
      </c>
      <c r="D64" s="160" t="s">
        <v>26723</v>
      </c>
      <c r="E64" s="121">
        <v>600000</v>
      </c>
      <c r="F64" s="160" t="s">
        <v>118</v>
      </c>
    </row>
    <row r="65" spans="1:6" ht="94.5">
      <c r="A65" s="175">
        <v>29</v>
      </c>
      <c r="B65" s="160" t="s">
        <v>26724</v>
      </c>
      <c r="C65" s="120" t="s">
        <v>26725</v>
      </c>
      <c r="D65" s="160" t="s">
        <v>27548</v>
      </c>
      <c r="E65" s="121">
        <v>650000</v>
      </c>
      <c r="F65" s="160" t="s">
        <v>118</v>
      </c>
    </row>
    <row r="66" spans="1:6" ht="94.5">
      <c r="A66" s="175">
        <v>30</v>
      </c>
      <c r="B66" s="160" t="s">
        <v>26726</v>
      </c>
      <c r="C66" s="120" t="s">
        <v>26727</v>
      </c>
      <c r="D66" s="160" t="s">
        <v>27549</v>
      </c>
      <c r="E66" s="121">
        <v>800000</v>
      </c>
      <c r="F66" s="160" t="s">
        <v>118</v>
      </c>
    </row>
    <row r="67" spans="1:6" ht="126">
      <c r="A67" s="175">
        <v>31</v>
      </c>
      <c r="B67" s="160" t="s">
        <v>26728</v>
      </c>
      <c r="C67" s="120" t="s">
        <v>26729</v>
      </c>
      <c r="D67" s="160" t="s">
        <v>27550</v>
      </c>
      <c r="E67" s="121">
        <v>650000</v>
      </c>
      <c r="F67" s="160" t="s">
        <v>118</v>
      </c>
    </row>
    <row r="68" spans="1:6" ht="31.5">
      <c r="A68" s="175">
        <v>32</v>
      </c>
      <c r="B68" s="160" t="s">
        <v>26730</v>
      </c>
      <c r="C68" s="120" t="s">
        <v>26731</v>
      </c>
      <c r="D68" s="160" t="s">
        <v>26732</v>
      </c>
      <c r="E68" s="121">
        <v>100000</v>
      </c>
      <c r="F68" s="160" t="s">
        <v>118</v>
      </c>
    </row>
    <row r="69" spans="1:6" ht="126">
      <c r="A69" s="175">
        <v>33</v>
      </c>
      <c r="B69" s="160" t="s">
        <v>26733</v>
      </c>
      <c r="C69" s="120" t="s">
        <v>26734</v>
      </c>
      <c r="D69" s="160" t="s">
        <v>27551</v>
      </c>
      <c r="E69" s="121">
        <v>450000</v>
      </c>
      <c r="F69" s="160" t="s">
        <v>118</v>
      </c>
    </row>
    <row r="70" spans="1:6" ht="78.75">
      <c r="A70" s="175">
        <v>34</v>
      </c>
      <c r="B70" s="160" t="s">
        <v>26735</v>
      </c>
      <c r="C70" s="120" t="s">
        <v>26736</v>
      </c>
      <c r="D70" s="160" t="s">
        <v>27552</v>
      </c>
      <c r="E70" s="121">
        <v>450000</v>
      </c>
      <c r="F70" s="160" t="s">
        <v>118</v>
      </c>
    </row>
    <row r="71" spans="1:6" ht="47.25">
      <c r="A71" s="175">
        <v>35</v>
      </c>
      <c r="B71" s="160" t="s">
        <v>26737</v>
      </c>
      <c r="C71" s="120" t="s">
        <v>26738</v>
      </c>
      <c r="D71" s="160" t="s">
        <v>27534</v>
      </c>
      <c r="E71" s="121">
        <v>300000</v>
      </c>
      <c r="F71" s="160" t="s">
        <v>118</v>
      </c>
    </row>
    <row r="72" spans="1:6" ht="63">
      <c r="A72" s="175">
        <v>36</v>
      </c>
      <c r="B72" s="160" t="s">
        <v>26739</v>
      </c>
      <c r="C72" s="120" t="s">
        <v>26740</v>
      </c>
      <c r="D72" s="160" t="s">
        <v>27553</v>
      </c>
      <c r="E72" s="121">
        <v>750000</v>
      </c>
      <c r="F72" s="160" t="s">
        <v>558</v>
      </c>
    </row>
    <row r="73" spans="1:6" ht="63">
      <c r="A73" s="175">
        <v>37</v>
      </c>
      <c r="B73" s="160" t="s">
        <v>26741</v>
      </c>
      <c r="C73" s="120" t="s">
        <v>26742</v>
      </c>
      <c r="D73" s="160" t="s">
        <v>27554</v>
      </c>
      <c r="E73" s="121">
        <v>400000</v>
      </c>
      <c r="F73" s="160" t="s">
        <v>118</v>
      </c>
    </row>
    <row r="74" spans="1:6" ht="47.25">
      <c r="A74" s="175">
        <v>38</v>
      </c>
      <c r="B74" s="160" t="s">
        <v>26743</v>
      </c>
      <c r="C74" s="120" t="s">
        <v>26744</v>
      </c>
      <c r="D74" s="160" t="s">
        <v>27555</v>
      </c>
      <c r="E74" s="121">
        <v>400000</v>
      </c>
      <c r="F74" s="160" t="s">
        <v>118</v>
      </c>
    </row>
    <row r="75" spans="1:6" ht="94.5">
      <c r="A75" s="175">
        <v>41</v>
      </c>
      <c r="B75" s="160" t="s">
        <v>26749</v>
      </c>
      <c r="C75" s="120" t="s">
        <v>26750</v>
      </c>
      <c r="D75" s="160" t="s">
        <v>27556</v>
      </c>
      <c r="E75" s="121">
        <v>1000000</v>
      </c>
      <c r="F75" s="160" t="s">
        <v>118</v>
      </c>
    </row>
    <row r="76" spans="1:6" ht="47.25">
      <c r="A76" s="175">
        <v>42</v>
      </c>
      <c r="B76" s="160" t="s">
        <v>26751</v>
      </c>
      <c r="C76" s="120" t="s">
        <v>26752</v>
      </c>
      <c r="D76" s="160" t="s">
        <v>27557</v>
      </c>
      <c r="E76" s="121">
        <v>1000000</v>
      </c>
      <c r="F76" s="160" t="s">
        <v>4</v>
      </c>
    </row>
    <row r="77" spans="1:6" ht="31.5">
      <c r="A77" s="175">
        <v>43</v>
      </c>
      <c r="B77" s="160" t="s">
        <v>26745</v>
      </c>
      <c r="C77" s="120" t="s">
        <v>26746</v>
      </c>
      <c r="D77" s="335" t="s">
        <v>44100</v>
      </c>
      <c r="E77" s="121">
        <v>150000</v>
      </c>
      <c r="F77" s="160" t="s">
        <v>118</v>
      </c>
    </row>
    <row r="78" spans="1:6" s="2" customFormat="1" ht="20.25" customHeight="1">
      <c r="A78" s="325"/>
      <c r="B78" s="2168" t="s">
        <v>26753</v>
      </c>
      <c r="C78" s="2168"/>
      <c r="D78" s="326"/>
      <c r="E78" s="1188"/>
      <c r="F78" s="326"/>
    </row>
    <row r="79" spans="1:6" ht="63">
      <c r="A79" s="175">
        <v>44</v>
      </c>
      <c r="B79" s="160" t="s">
        <v>27558</v>
      </c>
      <c r="C79" s="120" t="s">
        <v>26754</v>
      </c>
      <c r="D79" s="160" t="s">
        <v>26755</v>
      </c>
      <c r="E79" s="121">
        <v>800000</v>
      </c>
      <c r="F79" s="160" t="s">
        <v>118</v>
      </c>
    </row>
    <row r="80" spans="1:6" ht="63">
      <c r="A80" s="175">
        <v>45</v>
      </c>
      <c r="B80" s="160" t="s">
        <v>26756</v>
      </c>
      <c r="C80" s="120" t="s">
        <v>26757</v>
      </c>
      <c r="D80" s="160" t="s">
        <v>27559</v>
      </c>
      <c r="E80" s="121">
        <v>2000000</v>
      </c>
      <c r="F80" s="160" t="s">
        <v>118</v>
      </c>
    </row>
    <row r="81" spans="1:6" ht="63">
      <c r="A81" s="175">
        <v>46</v>
      </c>
      <c r="B81" s="160" t="s">
        <v>26758</v>
      </c>
      <c r="C81" s="120" t="s">
        <v>26759</v>
      </c>
      <c r="D81" s="160" t="s">
        <v>26760</v>
      </c>
      <c r="E81" s="121">
        <v>500000</v>
      </c>
      <c r="F81" s="160" t="s">
        <v>118</v>
      </c>
    </row>
    <row r="82" spans="1:6" ht="31.5">
      <c r="A82" s="175">
        <v>47</v>
      </c>
      <c r="B82" s="160" t="s">
        <v>26761</v>
      </c>
      <c r="C82" s="120" t="s">
        <v>26762</v>
      </c>
      <c r="D82" s="160" t="s">
        <v>26763</v>
      </c>
      <c r="E82" s="121">
        <v>1500000</v>
      </c>
      <c r="F82" s="160" t="s">
        <v>118</v>
      </c>
    </row>
    <row r="83" spans="1:6" ht="63">
      <c r="A83" s="175">
        <v>48</v>
      </c>
      <c r="B83" s="160" t="s">
        <v>26764</v>
      </c>
      <c r="C83" s="120" t="s">
        <v>26765</v>
      </c>
      <c r="D83" s="160" t="s">
        <v>26766</v>
      </c>
      <c r="E83" s="121">
        <v>800000</v>
      </c>
      <c r="F83" s="160" t="s">
        <v>118</v>
      </c>
    </row>
    <row r="84" spans="1:6" ht="31.5">
      <c r="A84" s="175">
        <v>49</v>
      </c>
      <c r="B84" s="160" t="s">
        <v>26769</v>
      </c>
      <c r="C84" s="120" t="s">
        <v>26770</v>
      </c>
      <c r="D84" s="160" t="s">
        <v>26771</v>
      </c>
      <c r="E84" s="121">
        <v>1000000</v>
      </c>
      <c r="F84" s="160" t="s">
        <v>118</v>
      </c>
    </row>
    <row r="85" spans="1:6" ht="31.5">
      <c r="A85" s="175">
        <v>50</v>
      </c>
      <c r="B85" s="160" t="s">
        <v>26772</v>
      </c>
      <c r="C85" s="120" t="s">
        <v>26773</v>
      </c>
      <c r="D85" s="160" t="s">
        <v>26774</v>
      </c>
      <c r="E85" s="121">
        <v>800000</v>
      </c>
      <c r="F85" s="160" t="s">
        <v>118</v>
      </c>
    </row>
    <row r="86" spans="1:6" ht="31.5">
      <c r="A86" s="175">
        <v>51</v>
      </c>
      <c r="B86" s="160" t="s">
        <v>26775</v>
      </c>
      <c r="C86" s="120" t="s">
        <v>26776</v>
      </c>
      <c r="D86" s="160" t="s">
        <v>27560</v>
      </c>
      <c r="E86" s="121">
        <v>1000000</v>
      </c>
      <c r="F86" s="160" t="s">
        <v>558</v>
      </c>
    </row>
    <row r="87" spans="1:6" ht="47.25">
      <c r="A87" s="175">
        <v>52</v>
      </c>
      <c r="B87" s="160" t="s">
        <v>26777</v>
      </c>
      <c r="C87" s="120" t="s">
        <v>26778</v>
      </c>
      <c r="D87" s="160" t="s">
        <v>27561</v>
      </c>
      <c r="E87" s="121">
        <v>1000000</v>
      </c>
      <c r="F87" s="160" t="s">
        <v>118</v>
      </c>
    </row>
    <row r="88" spans="1:6" ht="47.25">
      <c r="A88" s="175">
        <v>53</v>
      </c>
      <c r="B88" s="160" t="s">
        <v>26779</v>
      </c>
      <c r="C88" s="120" t="s">
        <v>26780</v>
      </c>
      <c r="D88" s="160" t="s">
        <v>26781</v>
      </c>
      <c r="E88" s="121">
        <v>1000000</v>
      </c>
      <c r="F88" s="160" t="s">
        <v>118</v>
      </c>
    </row>
    <row r="89" spans="1:6" ht="31.5">
      <c r="A89" s="175">
        <v>54</v>
      </c>
      <c r="B89" s="160" t="s">
        <v>26782</v>
      </c>
      <c r="C89" s="120" t="s">
        <v>26783</v>
      </c>
      <c r="D89" s="160" t="s">
        <v>26784</v>
      </c>
      <c r="E89" s="121">
        <v>800000</v>
      </c>
      <c r="F89" s="160" t="s">
        <v>558</v>
      </c>
    </row>
    <row r="90" spans="1:6" ht="31.5">
      <c r="A90" s="175">
        <v>55</v>
      </c>
      <c r="B90" s="160" t="s">
        <v>26785</v>
      </c>
      <c r="C90" s="120" t="s">
        <v>26786</v>
      </c>
      <c r="D90" s="160" t="s">
        <v>26787</v>
      </c>
      <c r="E90" s="121">
        <v>1000000</v>
      </c>
      <c r="F90" s="160" t="s">
        <v>558</v>
      </c>
    </row>
    <row r="91" spans="1:6" ht="141.75">
      <c r="A91" s="175">
        <v>56</v>
      </c>
      <c r="B91" s="160" t="s">
        <v>26788</v>
      </c>
      <c r="C91" s="120" t="s">
        <v>26789</v>
      </c>
      <c r="D91" s="160" t="s">
        <v>27562</v>
      </c>
      <c r="E91" s="121">
        <v>1000000</v>
      </c>
      <c r="F91" s="160" t="s">
        <v>118</v>
      </c>
    </row>
    <row r="92" spans="1:6" ht="31.5">
      <c r="A92" s="175">
        <v>57</v>
      </c>
      <c r="B92" s="160" t="s">
        <v>26790</v>
      </c>
      <c r="C92" s="120" t="s">
        <v>26791</v>
      </c>
      <c r="D92" s="160" t="s">
        <v>7209</v>
      </c>
      <c r="E92" s="121">
        <v>1000000</v>
      </c>
      <c r="F92" s="160" t="s">
        <v>118</v>
      </c>
    </row>
    <row r="93" spans="1:6" ht="31.5">
      <c r="A93" s="175">
        <v>58</v>
      </c>
      <c r="B93" s="160" t="s">
        <v>26792</v>
      </c>
      <c r="C93" s="120" t="s">
        <v>26793</v>
      </c>
      <c r="D93" s="160" t="s">
        <v>26794</v>
      </c>
      <c r="E93" s="121">
        <v>1000000</v>
      </c>
      <c r="F93" s="160" t="s">
        <v>118</v>
      </c>
    </row>
    <row r="94" spans="1:6" ht="47.25">
      <c r="A94" s="175">
        <v>59</v>
      </c>
      <c r="B94" s="160" t="s">
        <v>26795</v>
      </c>
      <c r="C94" s="120" t="s">
        <v>26796</v>
      </c>
      <c r="D94" s="335" t="s">
        <v>44102</v>
      </c>
      <c r="E94" s="121">
        <v>1000000</v>
      </c>
      <c r="F94" s="160" t="s">
        <v>118</v>
      </c>
    </row>
    <row r="95" spans="1:6" ht="63">
      <c r="A95" s="175">
        <v>60</v>
      </c>
      <c r="B95" s="160" t="s">
        <v>26797</v>
      </c>
      <c r="C95" s="120" t="s">
        <v>26798</v>
      </c>
      <c r="D95" s="160" t="s">
        <v>26799</v>
      </c>
      <c r="E95" s="121">
        <v>300000</v>
      </c>
      <c r="F95" s="160" t="s">
        <v>118</v>
      </c>
    </row>
    <row r="96" spans="1:6" ht="31.5">
      <c r="A96" s="175">
        <v>61</v>
      </c>
      <c r="B96" s="160" t="s">
        <v>26800</v>
      </c>
      <c r="C96" s="120" t="s">
        <v>26801</v>
      </c>
      <c r="D96" s="160" t="s">
        <v>26802</v>
      </c>
      <c r="E96" s="121">
        <v>1500000</v>
      </c>
      <c r="F96" s="160" t="s">
        <v>558</v>
      </c>
    </row>
    <row r="97" spans="1:7" ht="47.25">
      <c r="A97" s="175">
        <v>62</v>
      </c>
      <c r="B97" s="160" t="s">
        <v>26803</v>
      </c>
      <c r="C97" s="120" t="s">
        <v>26804</v>
      </c>
      <c r="D97" s="160" t="s">
        <v>26805</v>
      </c>
      <c r="E97" s="121">
        <v>100000</v>
      </c>
      <c r="F97" s="160" t="s">
        <v>118</v>
      </c>
    </row>
    <row r="98" spans="1:7" ht="47.25">
      <c r="A98" s="175">
        <v>63</v>
      </c>
      <c r="B98" s="160" t="s">
        <v>26806</v>
      </c>
      <c r="C98" s="120" t="s">
        <v>26807</v>
      </c>
      <c r="D98" s="160" t="s">
        <v>26808</v>
      </c>
      <c r="E98" s="121">
        <v>1000000</v>
      </c>
      <c r="F98" s="160" t="s">
        <v>118</v>
      </c>
    </row>
    <row r="99" spans="1:7" ht="47.25">
      <c r="A99" s="175">
        <v>64</v>
      </c>
      <c r="B99" s="160" t="s">
        <v>26809</v>
      </c>
      <c r="C99" s="120" t="s">
        <v>26810</v>
      </c>
      <c r="D99" s="160" t="s">
        <v>26811</v>
      </c>
      <c r="E99" s="121">
        <v>500000</v>
      </c>
      <c r="F99" s="160" t="s">
        <v>118</v>
      </c>
    </row>
    <row r="100" spans="1:7" ht="63">
      <c r="A100" s="175">
        <v>65</v>
      </c>
      <c r="B100" s="160" t="s">
        <v>26812</v>
      </c>
      <c r="C100" s="120" t="s">
        <v>26813</v>
      </c>
      <c r="D100" s="160" t="s">
        <v>26814</v>
      </c>
      <c r="E100" s="121">
        <v>1500000</v>
      </c>
      <c r="F100" s="160" t="s">
        <v>118</v>
      </c>
    </row>
    <row r="101" spans="1:7" ht="63">
      <c r="A101" s="175">
        <v>66</v>
      </c>
      <c r="B101" s="160" t="s">
        <v>26815</v>
      </c>
      <c r="C101" s="120" t="s">
        <v>26816</v>
      </c>
      <c r="D101" s="160" t="s">
        <v>26817</v>
      </c>
      <c r="E101" s="121">
        <v>400000</v>
      </c>
      <c r="F101" s="160" t="s">
        <v>118</v>
      </c>
    </row>
    <row r="102" spans="1:7" ht="63">
      <c r="A102" s="175">
        <v>67</v>
      </c>
      <c r="B102" s="160" t="s">
        <v>26818</v>
      </c>
      <c r="C102" s="120" t="s">
        <v>26819</v>
      </c>
      <c r="D102" s="160" t="s">
        <v>26820</v>
      </c>
      <c r="E102" s="121">
        <v>500000</v>
      </c>
      <c r="F102" s="160" t="s">
        <v>118</v>
      </c>
    </row>
    <row r="103" spans="1:7" ht="31.5">
      <c r="A103" s="175">
        <v>68</v>
      </c>
      <c r="B103" s="160" t="s">
        <v>26821</v>
      </c>
      <c r="C103" s="120" t="s">
        <v>26822</v>
      </c>
      <c r="D103" s="160" t="s">
        <v>26823</v>
      </c>
      <c r="E103" s="121">
        <v>1000000</v>
      </c>
      <c r="F103" s="160" t="s">
        <v>118</v>
      </c>
    </row>
    <row r="104" spans="1:7" ht="47.25">
      <c r="A104" s="175">
        <v>69</v>
      </c>
      <c r="B104" s="160" t="s">
        <v>26824</v>
      </c>
      <c r="C104" s="120" t="s">
        <v>26825</v>
      </c>
      <c r="D104" s="160" t="s">
        <v>26826</v>
      </c>
      <c r="E104" s="121">
        <v>200000</v>
      </c>
      <c r="F104" s="160" t="s">
        <v>118</v>
      </c>
    </row>
    <row r="105" spans="1:7" ht="47.25">
      <c r="A105" s="175">
        <v>70</v>
      </c>
      <c r="B105" s="160" t="s">
        <v>26827</v>
      </c>
      <c r="C105" s="120" t="s">
        <v>26828</v>
      </c>
      <c r="D105" s="160" t="s">
        <v>26829</v>
      </c>
      <c r="E105" s="121">
        <v>500000</v>
      </c>
      <c r="F105" s="160" t="s">
        <v>118</v>
      </c>
    </row>
    <row r="106" spans="1:7" ht="47.25">
      <c r="A106" s="175">
        <v>71</v>
      </c>
      <c r="B106" s="160" t="s">
        <v>26830</v>
      </c>
      <c r="C106" s="120" t="s">
        <v>26831</v>
      </c>
      <c r="D106" s="160" t="s">
        <v>26832</v>
      </c>
      <c r="E106" s="121">
        <v>400000</v>
      </c>
      <c r="F106" s="160" t="s">
        <v>118</v>
      </c>
    </row>
    <row r="107" spans="1:7" s="11" customFormat="1" ht="15.75">
      <c r="A107" s="175"/>
      <c r="B107" s="2172" t="s">
        <v>19181</v>
      </c>
      <c r="C107" s="2172"/>
      <c r="D107" s="159"/>
      <c r="E107" s="119"/>
      <c r="F107" s="159"/>
      <c r="G107" s="774"/>
    </row>
    <row r="108" spans="1:7" ht="31.5">
      <c r="A108" s="175">
        <v>72</v>
      </c>
      <c r="B108" s="160" t="s">
        <v>26833</v>
      </c>
      <c r="C108" s="120" t="s">
        <v>26834</v>
      </c>
      <c r="D108" s="160" t="s">
        <v>26835</v>
      </c>
      <c r="E108" s="121">
        <v>300000</v>
      </c>
      <c r="F108" s="160" t="s">
        <v>4</v>
      </c>
    </row>
    <row r="109" spans="1:7" ht="63">
      <c r="A109" s="175">
        <v>73</v>
      </c>
      <c r="B109" s="160" t="s">
        <v>26836</v>
      </c>
      <c r="C109" s="120" t="s">
        <v>26837</v>
      </c>
      <c r="D109" s="160" t="s">
        <v>27563</v>
      </c>
      <c r="E109" s="121">
        <v>500000</v>
      </c>
      <c r="F109" s="160" t="s">
        <v>118</v>
      </c>
    </row>
    <row r="110" spans="1:7" ht="110.25">
      <c r="A110" s="175">
        <v>74</v>
      </c>
      <c r="B110" s="160" t="s">
        <v>26838</v>
      </c>
      <c r="C110" s="120" t="s">
        <v>26839</v>
      </c>
      <c r="D110" s="160" t="s">
        <v>31956</v>
      </c>
      <c r="E110" s="121">
        <v>600000</v>
      </c>
      <c r="F110" s="160" t="s">
        <v>118</v>
      </c>
    </row>
    <row r="111" spans="1:7" ht="31.5">
      <c r="A111" s="175">
        <v>75</v>
      </c>
      <c r="B111" s="160" t="s">
        <v>26846</v>
      </c>
      <c r="C111" s="120" t="s">
        <v>26847</v>
      </c>
      <c r="D111" s="160" t="s">
        <v>26848</v>
      </c>
      <c r="E111" s="121">
        <v>300000</v>
      </c>
      <c r="F111" s="160" t="s">
        <v>118</v>
      </c>
    </row>
    <row r="112" spans="1:7" ht="31.5">
      <c r="A112" s="175">
        <v>76</v>
      </c>
      <c r="B112" s="160" t="s">
        <v>26851</v>
      </c>
      <c r="C112" s="120" t="s">
        <v>26852</v>
      </c>
      <c r="D112" s="160" t="s">
        <v>26853</v>
      </c>
      <c r="E112" s="121">
        <v>400000</v>
      </c>
      <c r="F112" s="160" t="s">
        <v>4</v>
      </c>
    </row>
    <row r="113" spans="1:6" ht="47.25">
      <c r="A113" s="175">
        <v>77</v>
      </c>
      <c r="B113" s="160" t="s">
        <v>26854</v>
      </c>
      <c r="C113" s="120" t="s">
        <v>26855</v>
      </c>
      <c r="D113" s="160" t="s">
        <v>26856</v>
      </c>
      <c r="E113" s="121">
        <v>500000</v>
      </c>
      <c r="F113" s="160" t="s">
        <v>118</v>
      </c>
    </row>
    <row r="114" spans="1:6" ht="47.25">
      <c r="A114" s="175">
        <v>78</v>
      </c>
      <c r="B114" s="160" t="s">
        <v>26857</v>
      </c>
      <c r="C114" s="120" t="s">
        <v>26858</v>
      </c>
      <c r="D114" s="160" t="s">
        <v>27564</v>
      </c>
      <c r="E114" s="121">
        <v>300000</v>
      </c>
      <c r="F114" s="160" t="s">
        <v>118</v>
      </c>
    </row>
    <row r="115" spans="1:6" ht="47.25">
      <c r="A115" s="175">
        <v>79</v>
      </c>
      <c r="B115" s="160" t="s">
        <v>26859</v>
      </c>
      <c r="C115" s="120" t="s">
        <v>26860</v>
      </c>
      <c r="D115" s="160" t="s">
        <v>26861</v>
      </c>
      <c r="E115" s="121">
        <v>500000</v>
      </c>
      <c r="F115" s="160" t="s">
        <v>118</v>
      </c>
    </row>
    <row r="116" spans="1:6" ht="47.25">
      <c r="A116" s="175">
        <v>80</v>
      </c>
      <c r="B116" s="160" t="s">
        <v>26862</v>
      </c>
      <c r="C116" s="120" t="s">
        <v>26863</v>
      </c>
      <c r="D116" s="160" t="s">
        <v>26864</v>
      </c>
      <c r="E116" s="121">
        <v>500000</v>
      </c>
      <c r="F116" s="160" t="s">
        <v>118</v>
      </c>
    </row>
    <row r="117" spans="1:6" ht="47.25">
      <c r="A117" s="175">
        <v>81</v>
      </c>
      <c r="B117" s="160" t="s">
        <v>26865</v>
      </c>
      <c r="C117" s="120" t="s">
        <v>26866</v>
      </c>
      <c r="D117" s="160" t="s">
        <v>26867</v>
      </c>
      <c r="E117" s="121">
        <v>500000</v>
      </c>
      <c r="F117" s="160" t="s">
        <v>118</v>
      </c>
    </row>
    <row r="118" spans="1:6" ht="63">
      <c r="A118" s="175">
        <v>82</v>
      </c>
      <c r="B118" s="160" t="s">
        <v>26868</v>
      </c>
      <c r="C118" s="120" t="s">
        <v>26869</v>
      </c>
      <c r="D118" s="160" t="s">
        <v>26870</v>
      </c>
      <c r="E118" s="121">
        <v>300000</v>
      </c>
      <c r="F118" s="160" t="s">
        <v>4</v>
      </c>
    </row>
    <row r="119" spans="1:6" ht="47.25">
      <c r="A119" s="175">
        <v>83</v>
      </c>
      <c r="B119" s="160" t="s">
        <v>26871</v>
      </c>
      <c r="C119" s="120" t="s">
        <v>26872</v>
      </c>
      <c r="D119" s="160" t="s">
        <v>26873</v>
      </c>
      <c r="E119" s="121">
        <v>400000</v>
      </c>
      <c r="F119" s="160" t="s">
        <v>118</v>
      </c>
    </row>
    <row r="120" spans="1:6" ht="63">
      <c r="A120" s="175">
        <v>84</v>
      </c>
      <c r="B120" s="160" t="s">
        <v>26874</v>
      </c>
      <c r="C120" s="120" t="s">
        <v>26875</v>
      </c>
      <c r="D120" s="160" t="s">
        <v>26876</v>
      </c>
      <c r="E120" s="121">
        <v>500000</v>
      </c>
      <c r="F120" s="160" t="s">
        <v>118</v>
      </c>
    </row>
    <row r="121" spans="1:6" ht="31.5">
      <c r="A121" s="175">
        <v>85</v>
      </c>
      <c r="B121" s="160" t="s">
        <v>26877</v>
      </c>
      <c r="C121" s="120" t="s">
        <v>26878</v>
      </c>
      <c r="D121" s="160" t="s">
        <v>26879</v>
      </c>
      <c r="E121" s="121">
        <v>800000</v>
      </c>
      <c r="F121" s="160" t="s">
        <v>118</v>
      </c>
    </row>
    <row r="122" spans="1:6" ht="63">
      <c r="A122" s="175">
        <v>86</v>
      </c>
      <c r="B122" s="160" t="s">
        <v>31957</v>
      </c>
      <c r="C122" s="120" t="s">
        <v>26880</v>
      </c>
      <c r="D122" s="160" t="s">
        <v>31958</v>
      </c>
      <c r="E122" s="121">
        <v>150000</v>
      </c>
      <c r="F122" s="160" t="s">
        <v>118</v>
      </c>
    </row>
    <row r="123" spans="1:6" s="2" customFormat="1" ht="15.75" customHeight="1">
      <c r="A123" s="325"/>
      <c r="B123" s="280" t="s">
        <v>6930</v>
      </c>
      <c r="C123" s="326"/>
      <c r="D123" s="326"/>
      <c r="E123" s="329">
        <f>SUM(E35:E122)</f>
        <v>59760000</v>
      </c>
      <c r="F123" s="326"/>
    </row>
    <row r="124" spans="1:6" s="2" customFormat="1" ht="114" customHeight="1">
      <c r="A124" s="2143" t="s">
        <v>19194</v>
      </c>
      <c r="B124" s="2143"/>
      <c r="C124" s="2143"/>
      <c r="D124" s="2143" t="s">
        <v>5819</v>
      </c>
      <c r="E124" s="2143"/>
      <c r="F124" s="2143"/>
    </row>
    <row r="132" spans="1:6" ht="31.5">
      <c r="A132" s="175"/>
      <c r="B132" s="160" t="s">
        <v>26840</v>
      </c>
      <c r="C132" s="120" t="s">
        <v>26841</v>
      </c>
      <c r="D132" s="160" t="s">
        <v>26842</v>
      </c>
      <c r="E132" s="1207">
        <v>1000000</v>
      </c>
      <c r="F132" s="160" t="s">
        <v>4</v>
      </c>
    </row>
    <row r="133" spans="1:6" ht="31.5">
      <c r="A133" s="175"/>
      <c r="B133" s="160" t="s">
        <v>26843</v>
      </c>
      <c r="C133" s="120" t="s">
        <v>26844</v>
      </c>
      <c r="D133" s="160" t="s">
        <v>26845</v>
      </c>
      <c r="E133" s="1207">
        <v>1500000</v>
      </c>
      <c r="F133" s="160" t="s">
        <v>4</v>
      </c>
    </row>
    <row r="134" spans="1:6" ht="47.25">
      <c r="A134" s="175"/>
      <c r="B134" s="160" t="s">
        <v>26849</v>
      </c>
      <c r="C134" s="120" t="s">
        <v>26850</v>
      </c>
      <c r="D134" s="160" t="s">
        <v>27566</v>
      </c>
      <c r="E134" s="1207">
        <v>700000</v>
      </c>
      <c r="F134" s="160" t="s">
        <v>4</v>
      </c>
    </row>
    <row r="135" spans="1:6" s="2002" customFormat="1" ht="195" customHeight="1">
      <c r="A135" s="283">
        <v>2</v>
      </c>
      <c r="B135" s="1813" t="s">
        <v>44015</v>
      </c>
      <c r="C135" s="1827" t="s">
        <v>26664</v>
      </c>
      <c r="D135" s="2001" t="s">
        <v>44016</v>
      </c>
      <c r="E135" s="1833">
        <v>1500000</v>
      </c>
      <c r="F135" s="1827" t="s">
        <v>4</v>
      </c>
    </row>
    <row r="136" spans="1:6" s="2000" customFormat="1" ht="78.75">
      <c r="A136" s="1826">
        <v>5</v>
      </c>
      <c r="B136" s="1817" t="s">
        <v>26670</v>
      </c>
      <c r="C136" s="1817" t="s">
        <v>26671</v>
      </c>
      <c r="D136" s="1817" t="s">
        <v>44017</v>
      </c>
      <c r="E136" s="1818">
        <v>200000</v>
      </c>
      <c r="F136" s="1817" t="s">
        <v>118</v>
      </c>
    </row>
    <row r="137" spans="1:6" ht="63">
      <c r="A137" s="175">
        <v>48</v>
      </c>
      <c r="B137" s="160" t="s">
        <v>26767</v>
      </c>
      <c r="C137" s="120" t="s">
        <v>26768</v>
      </c>
      <c r="D137" s="335" t="s">
        <v>44019</v>
      </c>
      <c r="E137" s="1207">
        <v>2000000</v>
      </c>
      <c r="F137" s="160" t="s">
        <v>118</v>
      </c>
    </row>
    <row r="138" spans="1:6" ht="78.75">
      <c r="A138" s="175">
        <v>39</v>
      </c>
      <c r="B138" s="160" t="s">
        <v>26745</v>
      </c>
      <c r="C138" s="120" t="s">
        <v>26746</v>
      </c>
      <c r="D138" s="335" t="s">
        <v>44101</v>
      </c>
      <c r="E138" s="1207">
        <v>500000</v>
      </c>
      <c r="F138" s="160" t="s">
        <v>118</v>
      </c>
    </row>
    <row r="139" spans="1:6" ht="189">
      <c r="A139" s="175">
        <v>40</v>
      </c>
      <c r="B139" s="160" t="s">
        <v>26747</v>
      </c>
      <c r="C139" s="120" t="s">
        <v>26748</v>
      </c>
      <c r="D139" s="335" t="s">
        <v>44020</v>
      </c>
      <c r="E139" s="1207">
        <v>1650000</v>
      </c>
      <c r="F139" s="160" t="s">
        <v>118</v>
      </c>
    </row>
    <row r="140" spans="1:6">
      <c r="A140" s="12"/>
      <c r="C140" s="12"/>
      <c r="E140" s="7">
        <f>SUM(E132:E139)</f>
        <v>9050000</v>
      </c>
    </row>
    <row r="141" spans="1:6">
      <c r="A141" s="12"/>
      <c r="C141" s="12"/>
      <c r="E141" s="12"/>
    </row>
    <row r="142" spans="1:6">
      <c r="A142" s="12"/>
      <c r="C142" s="12"/>
      <c r="E142" s="7">
        <f>E140+E123+E20</f>
        <v>109040875.52000001</v>
      </c>
    </row>
    <row r="143" spans="1:6">
      <c r="A143" s="12"/>
      <c r="C143" s="12"/>
      <c r="E143" s="12"/>
    </row>
    <row r="144" spans="1:6">
      <c r="A144" s="12"/>
      <c r="C144" s="12"/>
      <c r="E144" s="12"/>
    </row>
    <row r="145" spans="1:5">
      <c r="A145" s="12"/>
      <c r="C145" s="12"/>
      <c r="E145" s="12"/>
    </row>
    <row r="146" spans="1:5">
      <c r="A146" s="12"/>
      <c r="C146" s="12"/>
      <c r="E146" s="12"/>
    </row>
    <row r="147" spans="1:5">
      <c r="A147" s="12"/>
      <c r="C147" s="12"/>
      <c r="E147" s="12"/>
    </row>
    <row r="148" spans="1:5">
      <c r="A148" s="12"/>
      <c r="C148" s="12"/>
      <c r="E148" s="12"/>
    </row>
    <row r="149" spans="1:5">
      <c r="A149" s="12"/>
      <c r="C149" s="12"/>
      <c r="E149" s="12"/>
    </row>
    <row r="150" spans="1:5">
      <c r="A150" s="12"/>
      <c r="C150" s="12"/>
      <c r="E150" s="12"/>
    </row>
    <row r="151" spans="1:5">
      <c r="A151" s="12"/>
      <c r="C151" s="12"/>
      <c r="E151" s="12"/>
    </row>
    <row r="152" spans="1:5">
      <c r="A152" s="12"/>
      <c r="C152" s="12"/>
      <c r="E152" s="12"/>
    </row>
  </sheetData>
  <mergeCells count="19">
    <mergeCell ref="D124:F124"/>
    <mergeCell ref="B38:C38"/>
    <mergeCell ref="B78:C78"/>
    <mergeCell ref="B107:C107"/>
    <mergeCell ref="A124:C124"/>
    <mergeCell ref="A30:F30"/>
    <mergeCell ref="A31:F31"/>
    <mergeCell ref="A32:F32"/>
    <mergeCell ref="B34:C34"/>
    <mergeCell ref="B36:C36"/>
    <mergeCell ref="B18:C18"/>
    <mergeCell ref="A21:C21"/>
    <mergeCell ref="D21:F21"/>
    <mergeCell ref="A1:F1"/>
    <mergeCell ref="A2:F2"/>
    <mergeCell ref="A3:F3"/>
    <mergeCell ref="B5:C5"/>
    <mergeCell ref="B11:C11"/>
    <mergeCell ref="B15:C1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tabColor theme="5" tint="-0.499984740745262"/>
  </sheetPr>
  <dimension ref="A1:I50"/>
  <sheetViews>
    <sheetView workbookViewId="0">
      <selection activeCell="A2" sqref="A2:F2"/>
    </sheetView>
  </sheetViews>
  <sheetFormatPr defaultRowHeight="15"/>
  <cols>
    <col min="1" max="1" width="8" customWidth="1"/>
    <col min="2" max="2" width="17" customWidth="1"/>
    <col min="3" max="3" width="41.7109375" customWidth="1"/>
    <col min="4" max="4" width="23.5703125" customWidth="1"/>
    <col min="5" max="5" width="20.85546875" style="195" customWidth="1"/>
    <col min="6" max="6" width="10.42578125" customWidth="1"/>
    <col min="9" max="9" width="24.28515625" customWidth="1"/>
  </cols>
  <sheetData>
    <row r="1" spans="1:6" s="2" customFormat="1" ht="15.75">
      <c r="A1" s="2149" t="s">
        <v>133</v>
      </c>
      <c r="B1" s="2149"/>
      <c r="C1" s="2149"/>
      <c r="D1" s="2149"/>
      <c r="E1" s="2149"/>
      <c r="F1" s="2149"/>
    </row>
    <row r="2" spans="1:6" s="2" customFormat="1" ht="15.75">
      <c r="A2" s="2149" t="s">
        <v>206</v>
      </c>
      <c r="B2" s="2149"/>
      <c r="C2" s="2149"/>
      <c r="D2" s="2149"/>
      <c r="E2" s="2149"/>
      <c r="F2" s="2149"/>
    </row>
    <row r="3" spans="1:6" s="2" customFormat="1" ht="15.75">
      <c r="A3" s="2149" t="s">
        <v>140</v>
      </c>
      <c r="B3" s="2149"/>
      <c r="C3" s="2149"/>
      <c r="D3" s="2149"/>
      <c r="E3" s="2149"/>
      <c r="F3" s="2149"/>
    </row>
    <row r="4" spans="1:6" s="2" customFormat="1" ht="18" customHeight="1">
      <c r="A4" s="100" t="s">
        <v>134</v>
      </c>
      <c r="B4" s="114" t="s">
        <v>135</v>
      </c>
      <c r="C4" s="114" t="s">
        <v>0</v>
      </c>
      <c r="D4" s="114" t="s">
        <v>136</v>
      </c>
      <c r="E4" s="105" t="s">
        <v>137</v>
      </c>
      <c r="F4" s="114" t="s">
        <v>138</v>
      </c>
    </row>
    <row r="5" spans="1:6" s="2" customFormat="1" ht="15.75">
      <c r="A5" s="60"/>
      <c r="B5" s="2178" t="s">
        <v>205</v>
      </c>
      <c r="C5" s="2178"/>
      <c r="D5" s="114"/>
      <c r="E5" s="105"/>
      <c r="F5" s="114"/>
    </row>
    <row r="6" spans="1:6" ht="44.25" customHeight="1">
      <c r="A6" s="49">
        <v>1</v>
      </c>
      <c r="B6" s="60" t="s">
        <v>1</v>
      </c>
      <c r="C6" s="60" t="s">
        <v>209</v>
      </c>
      <c r="D6" s="106" t="s">
        <v>3</v>
      </c>
      <c r="E6" s="106">
        <v>2450000</v>
      </c>
      <c r="F6" s="107" t="s">
        <v>118</v>
      </c>
    </row>
    <row r="7" spans="1:6" ht="103.5" customHeight="1">
      <c r="A7" s="49">
        <v>2</v>
      </c>
      <c r="B7" s="60" t="s">
        <v>5</v>
      </c>
      <c r="C7" s="60" t="s">
        <v>211</v>
      </c>
      <c r="D7" s="106" t="s">
        <v>173</v>
      </c>
      <c r="E7" s="106">
        <v>1400000</v>
      </c>
      <c r="F7" s="107" t="s">
        <v>118</v>
      </c>
    </row>
    <row r="8" spans="1:6" ht="47.25" customHeight="1">
      <c r="A8" s="49">
        <v>3</v>
      </c>
      <c r="B8" s="60" t="s">
        <v>174</v>
      </c>
      <c r="C8" s="60" t="s">
        <v>213</v>
      </c>
      <c r="D8" s="106" t="s">
        <v>3586</v>
      </c>
      <c r="E8" s="106">
        <v>200000</v>
      </c>
      <c r="F8" s="107" t="s">
        <v>118</v>
      </c>
    </row>
    <row r="9" spans="1:6" ht="51" customHeight="1">
      <c r="A9" s="49">
        <v>4</v>
      </c>
      <c r="B9" s="60" t="s">
        <v>7</v>
      </c>
      <c r="C9" s="60" t="s">
        <v>212</v>
      </c>
      <c r="D9" s="106" t="s">
        <v>9</v>
      </c>
      <c r="E9" s="106">
        <v>363828.53</v>
      </c>
      <c r="F9" s="107" t="s">
        <v>118</v>
      </c>
    </row>
    <row r="10" spans="1:6" ht="43.5" customHeight="1">
      <c r="A10" s="49">
        <v>5</v>
      </c>
      <c r="B10" s="60" t="s">
        <v>10</v>
      </c>
      <c r="C10" s="60" t="s">
        <v>214</v>
      </c>
      <c r="D10" s="106" t="s">
        <v>175</v>
      </c>
      <c r="E10" s="106">
        <v>128624</v>
      </c>
      <c r="F10" s="107" t="s">
        <v>118</v>
      </c>
    </row>
    <row r="11" spans="1:6" ht="57.75" customHeight="1">
      <c r="A11" s="49">
        <v>6</v>
      </c>
      <c r="B11" s="60" t="s">
        <v>176</v>
      </c>
      <c r="C11" s="60" t="s">
        <v>215</v>
      </c>
      <c r="D11" s="106" t="s">
        <v>177</v>
      </c>
      <c r="E11" s="106">
        <v>2000000</v>
      </c>
      <c r="F11" s="107" t="s">
        <v>118</v>
      </c>
    </row>
    <row r="12" spans="1:6" ht="19.5" customHeight="1">
      <c r="A12" s="49"/>
      <c r="B12" s="2145" t="s">
        <v>142</v>
      </c>
      <c r="C12" s="2179"/>
      <c r="D12" s="2146"/>
      <c r="E12" s="106"/>
      <c r="F12" s="107"/>
    </row>
    <row r="13" spans="1:6" ht="82.5" customHeight="1">
      <c r="A13" s="49">
        <v>7</v>
      </c>
      <c r="B13" s="60" t="s">
        <v>5</v>
      </c>
      <c r="C13" s="75" t="s">
        <v>220</v>
      </c>
      <c r="D13" s="50" t="s">
        <v>242</v>
      </c>
      <c r="E13" s="106">
        <v>1071226</v>
      </c>
      <c r="F13" s="108" t="s">
        <v>118</v>
      </c>
    </row>
    <row r="14" spans="1:6" ht="65.25" customHeight="1">
      <c r="A14" s="49">
        <v>8</v>
      </c>
      <c r="B14" s="75" t="s">
        <v>219</v>
      </c>
      <c r="C14" s="75" t="s">
        <v>221</v>
      </c>
      <c r="D14" s="109" t="s">
        <v>14</v>
      </c>
      <c r="E14" s="106">
        <v>900000</v>
      </c>
      <c r="F14" s="108" t="s">
        <v>118</v>
      </c>
    </row>
    <row r="15" spans="1:6" ht="63.75" customHeight="1">
      <c r="A15" s="49">
        <v>9</v>
      </c>
      <c r="B15" s="50" t="s">
        <v>3587</v>
      </c>
      <c r="C15" s="75" t="s">
        <v>222</v>
      </c>
      <c r="D15" s="50" t="s">
        <v>1736</v>
      </c>
      <c r="E15" s="106">
        <v>1300000</v>
      </c>
      <c r="F15" s="108" t="s">
        <v>118</v>
      </c>
    </row>
    <row r="16" spans="1:6" ht="15.75">
      <c r="A16" s="49"/>
      <c r="B16" s="2166" t="s">
        <v>145</v>
      </c>
      <c r="C16" s="2166"/>
      <c r="D16" s="106"/>
      <c r="E16" s="106"/>
      <c r="F16" s="107"/>
    </row>
    <row r="17" spans="1:6" ht="62.25" customHeight="1">
      <c r="A17" s="49">
        <v>10</v>
      </c>
      <c r="B17" s="107" t="s">
        <v>178</v>
      </c>
      <c r="C17" s="60" t="s">
        <v>210</v>
      </c>
      <c r="D17" s="110" t="s">
        <v>179</v>
      </c>
      <c r="E17" s="469">
        <v>10300548.300000001</v>
      </c>
      <c r="F17" s="107" t="s">
        <v>118</v>
      </c>
    </row>
    <row r="18" spans="1:6" ht="54.75" customHeight="1">
      <c r="A18" s="49">
        <v>11</v>
      </c>
      <c r="B18" s="107" t="s">
        <v>3593</v>
      </c>
      <c r="C18" s="60" t="s">
        <v>216</v>
      </c>
      <c r="D18" s="110" t="s">
        <v>3592</v>
      </c>
      <c r="E18" s="469">
        <v>19726020.25</v>
      </c>
      <c r="F18" s="107" t="s">
        <v>118</v>
      </c>
    </row>
    <row r="19" spans="1:6" ht="15.75">
      <c r="A19" s="49"/>
      <c r="B19" s="2166" t="s">
        <v>146</v>
      </c>
      <c r="C19" s="2166"/>
      <c r="D19" s="110"/>
      <c r="E19" s="469"/>
      <c r="F19" s="107"/>
    </row>
    <row r="20" spans="1:6" ht="141.75">
      <c r="A20" s="49">
        <v>12</v>
      </c>
      <c r="B20" s="107" t="s">
        <v>180</v>
      </c>
      <c r="C20" s="60" t="s">
        <v>181</v>
      </c>
      <c r="D20" s="110" t="s">
        <v>3594</v>
      </c>
      <c r="E20" s="110">
        <v>8000000</v>
      </c>
      <c r="F20" s="107" t="s">
        <v>118</v>
      </c>
    </row>
    <row r="21" spans="1:6" ht="94.5">
      <c r="A21" s="49">
        <v>13</v>
      </c>
      <c r="B21" s="108" t="s">
        <v>182</v>
      </c>
      <c r="C21" s="75" t="s">
        <v>183</v>
      </c>
      <c r="D21" s="111" t="s">
        <v>3595</v>
      </c>
      <c r="E21" s="110">
        <v>5000000</v>
      </c>
      <c r="F21" s="108" t="s">
        <v>118</v>
      </c>
    </row>
    <row r="22" spans="1:6" ht="110.25">
      <c r="A22" s="49">
        <v>14</v>
      </c>
      <c r="B22" s="107" t="s">
        <v>7726</v>
      </c>
      <c r="C22" s="60" t="s">
        <v>184</v>
      </c>
      <c r="D22" s="110" t="s">
        <v>3596</v>
      </c>
      <c r="E22" s="110">
        <v>2000000</v>
      </c>
      <c r="F22" s="107" t="s">
        <v>118</v>
      </c>
    </row>
    <row r="23" spans="1:6" ht="126">
      <c r="A23" s="49">
        <v>15</v>
      </c>
      <c r="B23" s="107" t="s">
        <v>7725</v>
      </c>
      <c r="C23" s="60" t="s">
        <v>185</v>
      </c>
      <c r="D23" s="110" t="s">
        <v>3597</v>
      </c>
      <c r="E23" s="110">
        <v>4000000</v>
      </c>
      <c r="F23" s="107" t="s">
        <v>118</v>
      </c>
    </row>
    <row r="24" spans="1:6" ht="78.75">
      <c r="A24" s="49">
        <v>16</v>
      </c>
      <c r="B24" s="107" t="s">
        <v>186</v>
      </c>
      <c r="C24" s="60" t="s">
        <v>217</v>
      </c>
      <c r="D24" s="110" t="s">
        <v>3598</v>
      </c>
      <c r="E24" s="110">
        <v>1000000</v>
      </c>
      <c r="F24" s="107" t="s">
        <v>118</v>
      </c>
    </row>
    <row r="25" spans="1:6" ht="110.25">
      <c r="A25" s="49">
        <v>17</v>
      </c>
      <c r="B25" s="107" t="s">
        <v>187</v>
      </c>
      <c r="C25" s="60" t="s">
        <v>218</v>
      </c>
      <c r="D25" s="110" t="s">
        <v>3599</v>
      </c>
      <c r="E25" s="110">
        <v>7000000</v>
      </c>
      <c r="F25" s="107" t="s">
        <v>118</v>
      </c>
    </row>
    <row r="26" spans="1:6" ht="110.25">
      <c r="A26" s="49">
        <v>18</v>
      </c>
      <c r="B26" s="107" t="s">
        <v>3600</v>
      </c>
      <c r="C26" s="60" t="s">
        <v>188</v>
      </c>
      <c r="D26" s="110" t="s">
        <v>3601</v>
      </c>
      <c r="E26" s="110">
        <v>4000000</v>
      </c>
      <c r="F26" s="107" t="s">
        <v>118</v>
      </c>
    </row>
    <row r="27" spans="1:6" ht="141.75">
      <c r="A27" s="49">
        <v>19</v>
      </c>
      <c r="B27" s="107" t="s">
        <v>3602</v>
      </c>
      <c r="C27" s="60" t="s">
        <v>189</v>
      </c>
      <c r="D27" s="110" t="s">
        <v>3594</v>
      </c>
      <c r="E27" s="110">
        <v>8000000</v>
      </c>
      <c r="F27" s="107" t="s">
        <v>118</v>
      </c>
    </row>
    <row r="28" spans="1:6" ht="141.75">
      <c r="A28" s="49">
        <v>20</v>
      </c>
      <c r="B28" s="107" t="s">
        <v>190</v>
      </c>
      <c r="C28" s="60" t="s">
        <v>191</v>
      </c>
      <c r="D28" s="110" t="s">
        <v>3594</v>
      </c>
      <c r="E28" s="110">
        <v>8000000</v>
      </c>
      <c r="F28" s="107" t="s">
        <v>118</v>
      </c>
    </row>
    <row r="29" spans="1:6" ht="110.25">
      <c r="A29" s="49">
        <v>21</v>
      </c>
      <c r="B29" s="107" t="s">
        <v>3603</v>
      </c>
      <c r="C29" s="60" t="s">
        <v>192</v>
      </c>
      <c r="D29" s="110" t="s">
        <v>3604</v>
      </c>
      <c r="E29" s="110">
        <v>7000000</v>
      </c>
      <c r="F29" s="107" t="s">
        <v>118</v>
      </c>
    </row>
    <row r="30" spans="1:6" ht="15.75">
      <c r="A30" s="49"/>
      <c r="B30" s="2166" t="s">
        <v>147</v>
      </c>
      <c r="C30" s="2166"/>
      <c r="D30" s="110"/>
      <c r="E30" s="110"/>
      <c r="F30" s="107"/>
    </row>
    <row r="31" spans="1:6" ht="78.75">
      <c r="A31" s="49">
        <v>22</v>
      </c>
      <c r="B31" s="107" t="s">
        <v>193</v>
      </c>
      <c r="C31" s="60" t="s">
        <v>194</v>
      </c>
      <c r="D31" s="110" t="s">
        <v>3605</v>
      </c>
      <c r="E31" s="110">
        <v>1700000</v>
      </c>
      <c r="F31" s="107" t="s">
        <v>118</v>
      </c>
    </row>
    <row r="32" spans="1:6" ht="15.75">
      <c r="A32" s="49"/>
      <c r="B32" s="2178" t="s">
        <v>207</v>
      </c>
      <c r="C32" s="2178"/>
      <c r="D32" s="110"/>
      <c r="E32" s="110"/>
      <c r="F32" s="107"/>
    </row>
    <row r="33" spans="1:9" ht="78.75">
      <c r="A33" s="49">
        <v>23</v>
      </c>
      <c r="B33" s="108" t="s">
        <v>195</v>
      </c>
      <c r="C33" s="75" t="s">
        <v>224</v>
      </c>
      <c r="D33" s="111" t="s">
        <v>196</v>
      </c>
      <c r="E33" s="191">
        <v>5738993.4500000002</v>
      </c>
      <c r="F33" s="108" t="s">
        <v>118</v>
      </c>
    </row>
    <row r="34" spans="1:9" ht="15.75">
      <c r="A34" s="49"/>
      <c r="B34" s="2166" t="s">
        <v>149</v>
      </c>
      <c r="C34" s="2166"/>
      <c r="D34" s="111"/>
      <c r="E34" s="191"/>
      <c r="F34" s="108"/>
    </row>
    <row r="35" spans="1:9" ht="173.25">
      <c r="A35" s="49">
        <v>24</v>
      </c>
      <c r="B35" s="51" t="s">
        <v>223</v>
      </c>
      <c r="C35" s="75" t="s">
        <v>225</v>
      </c>
      <c r="D35" s="51" t="s">
        <v>3606</v>
      </c>
      <c r="E35" s="191">
        <v>545204.37</v>
      </c>
      <c r="F35" s="107" t="s">
        <v>118</v>
      </c>
      <c r="I35" s="7">
        <f>E35+E14</f>
        <v>1445204.37</v>
      </c>
    </row>
    <row r="36" spans="1:9" ht="189">
      <c r="A36" s="49">
        <v>25</v>
      </c>
      <c r="B36" s="51" t="s">
        <v>226</v>
      </c>
      <c r="C36" s="75" t="s">
        <v>227</v>
      </c>
      <c r="D36" s="51" t="s">
        <v>3607</v>
      </c>
      <c r="E36" s="191">
        <v>545204.37</v>
      </c>
      <c r="F36" s="107" t="s">
        <v>118</v>
      </c>
      <c r="I36" s="7"/>
    </row>
    <row r="37" spans="1:9" ht="189">
      <c r="A37" s="49">
        <v>26</v>
      </c>
      <c r="B37" s="51" t="s">
        <v>228</v>
      </c>
      <c r="C37" s="75" t="s">
        <v>231</v>
      </c>
      <c r="D37" s="51" t="s">
        <v>229</v>
      </c>
      <c r="E37" s="191">
        <v>545204.37</v>
      </c>
      <c r="F37" s="107" t="s">
        <v>118</v>
      </c>
      <c r="I37" s="7"/>
    </row>
    <row r="38" spans="1:9" ht="189">
      <c r="A38" s="70">
        <v>27</v>
      </c>
      <c r="B38" s="107" t="s">
        <v>230</v>
      </c>
      <c r="C38" s="60" t="s">
        <v>232</v>
      </c>
      <c r="D38" s="147" t="s">
        <v>7724</v>
      </c>
      <c r="E38" s="191">
        <v>545204.37</v>
      </c>
      <c r="F38" s="107" t="s">
        <v>118</v>
      </c>
      <c r="I38" s="7"/>
    </row>
    <row r="39" spans="1:9" ht="15.75">
      <c r="A39" s="49"/>
      <c r="B39" s="2181" t="s">
        <v>208</v>
      </c>
      <c r="C39" s="2181"/>
      <c r="D39" s="109"/>
      <c r="E39" s="106"/>
      <c r="F39" s="108"/>
    </row>
    <row r="40" spans="1:9" ht="63">
      <c r="A40" s="49">
        <v>28</v>
      </c>
      <c r="B40" s="107" t="s">
        <v>233</v>
      </c>
      <c r="C40" s="50" t="s">
        <v>197</v>
      </c>
      <c r="D40" s="110" t="s">
        <v>3608</v>
      </c>
      <c r="E40" s="110">
        <v>900000</v>
      </c>
      <c r="F40" s="107" t="s">
        <v>118</v>
      </c>
    </row>
    <row r="41" spans="1:9" ht="15.75">
      <c r="A41" s="49"/>
      <c r="B41" s="2178" t="s">
        <v>148</v>
      </c>
      <c r="C41" s="2178"/>
      <c r="D41" s="110"/>
      <c r="E41" s="110"/>
      <c r="F41" s="107"/>
    </row>
    <row r="42" spans="1:9" ht="63">
      <c r="A42" s="49">
        <v>29</v>
      </c>
      <c r="B42" s="107" t="s">
        <v>198</v>
      </c>
      <c r="C42" s="60" t="s">
        <v>234</v>
      </c>
      <c r="D42" s="110" t="s">
        <v>3589</v>
      </c>
      <c r="E42" s="110">
        <v>500000</v>
      </c>
      <c r="F42" s="107" t="s">
        <v>118</v>
      </c>
    </row>
    <row r="43" spans="1:9" ht="63">
      <c r="A43" s="49">
        <v>30</v>
      </c>
      <c r="B43" s="107" t="s">
        <v>199</v>
      </c>
      <c r="C43" s="60" t="s">
        <v>235</v>
      </c>
      <c r="D43" s="110" t="s">
        <v>3590</v>
      </c>
      <c r="E43" s="110">
        <v>500000</v>
      </c>
      <c r="F43" s="107" t="s">
        <v>118</v>
      </c>
    </row>
    <row r="44" spans="1:9" ht="63">
      <c r="A44" s="49">
        <v>31</v>
      </c>
      <c r="B44" s="107" t="s">
        <v>200</v>
      </c>
      <c r="C44" s="60" t="s">
        <v>236</v>
      </c>
      <c r="D44" s="110" t="s">
        <v>3590</v>
      </c>
      <c r="E44" s="110">
        <v>500000</v>
      </c>
      <c r="F44" s="107" t="s">
        <v>118</v>
      </c>
    </row>
    <row r="45" spans="1:9" ht="63">
      <c r="A45" s="49">
        <v>32</v>
      </c>
      <c r="B45" s="107" t="s">
        <v>3588</v>
      </c>
      <c r="C45" s="60" t="s">
        <v>237</v>
      </c>
      <c r="D45" s="110" t="s">
        <v>3590</v>
      </c>
      <c r="E45" s="110">
        <v>500000</v>
      </c>
      <c r="F45" s="107" t="s">
        <v>118</v>
      </c>
    </row>
    <row r="46" spans="1:9" ht="63">
      <c r="A46" s="49">
        <v>33</v>
      </c>
      <c r="B46" s="107" t="s">
        <v>201</v>
      </c>
      <c r="C46" s="60" t="s">
        <v>238</v>
      </c>
      <c r="D46" s="110" t="s">
        <v>3590</v>
      </c>
      <c r="E46" s="110">
        <v>500000</v>
      </c>
      <c r="F46" s="107" t="s">
        <v>118</v>
      </c>
      <c r="I46" s="7">
        <f>E46+E45+E44+E43+E42</f>
        <v>2500000</v>
      </c>
    </row>
    <row r="47" spans="1:9" ht="15.75">
      <c r="A47" s="49"/>
      <c r="B47" s="2166" t="s">
        <v>144</v>
      </c>
      <c r="C47" s="2166"/>
      <c r="D47" s="110"/>
      <c r="E47" s="110"/>
      <c r="F47" s="107"/>
    </row>
    <row r="48" spans="1:9" ht="78.75">
      <c r="A48" s="49">
        <v>34</v>
      </c>
      <c r="B48" s="107" t="s">
        <v>202</v>
      </c>
      <c r="C48" s="60" t="s">
        <v>203</v>
      </c>
      <c r="D48" s="110" t="s">
        <v>3591</v>
      </c>
      <c r="E48" s="191">
        <v>2180817.5100000002</v>
      </c>
      <c r="F48" s="107" t="s">
        <v>118</v>
      </c>
    </row>
    <row r="49" spans="1:6" ht="15.75">
      <c r="A49" s="49"/>
      <c r="B49" s="105" t="s">
        <v>204</v>
      </c>
      <c r="C49" s="60"/>
      <c r="D49" s="70"/>
      <c r="E49" s="105">
        <f>SUM(E6:E48)</f>
        <v>109040875.52000003</v>
      </c>
      <c r="F49" s="107"/>
    </row>
    <row r="50" spans="1:6" ht="81.75" customHeight="1">
      <c r="A50" s="2180" t="s">
        <v>3460</v>
      </c>
      <c r="B50" s="2180"/>
      <c r="C50" s="2180"/>
      <c r="D50" s="2180" t="s">
        <v>172</v>
      </c>
      <c r="E50" s="2180"/>
      <c r="F50" s="2180"/>
    </row>
  </sheetData>
  <mergeCells count="15">
    <mergeCell ref="A50:C50"/>
    <mergeCell ref="D50:F50"/>
    <mergeCell ref="B30:C30"/>
    <mergeCell ref="B32:C32"/>
    <mergeCell ref="B34:C34"/>
    <mergeCell ref="B39:C39"/>
    <mergeCell ref="B41:C41"/>
    <mergeCell ref="B47:C47"/>
    <mergeCell ref="B19:C19"/>
    <mergeCell ref="A1:F1"/>
    <mergeCell ref="A2:F2"/>
    <mergeCell ref="A3:F3"/>
    <mergeCell ref="B5:C5"/>
    <mergeCell ref="B16:C16"/>
    <mergeCell ref="B12:D12"/>
  </mergeCells>
  <pageMargins left="0.7" right="0.7" top="0.75" bottom="0.75" header="0.3" footer="0.3"/>
  <pageSetup orientation="landscape" horizontalDpi="4294967295" verticalDpi="4294967295" r:id="rId1"/>
  <headerFooter>
    <oddFooter>Page &amp;P of &amp;N</oddFooter>
  </headerFooter>
</worksheet>
</file>

<file path=xl/worksheets/sheet70.xml><?xml version="1.0" encoding="utf-8"?>
<worksheet xmlns="http://schemas.openxmlformats.org/spreadsheetml/2006/main" xmlns:r="http://schemas.openxmlformats.org/officeDocument/2006/relationships">
  <sheetPr>
    <tabColor theme="5" tint="-0.499984740745262"/>
  </sheetPr>
  <dimension ref="A1:F137"/>
  <sheetViews>
    <sheetView workbookViewId="0">
      <selection activeCell="I10" sqref="I10"/>
    </sheetView>
  </sheetViews>
  <sheetFormatPr defaultRowHeight="15"/>
  <cols>
    <col min="1" max="1" width="7.42578125" style="12" customWidth="1"/>
    <col min="2" max="2" width="16.42578125" style="12" customWidth="1"/>
    <col min="3" max="3" width="42" style="12" customWidth="1"/>
    <col min="4" max="4" width="26.42578125" style="12" customWidth="1"/>
    <col min="5" max="5" width="19" style="12" customWidth="1"/>
    <col min="6" max="6" width="9.42578125" style="12" customWidth="1"/>
    <col min="7" max="16384" width="9.140625" style="12"/>
  </cols>
  <sheetData>
    <row r="1" spans="1:6" ht="15.75">
      <c r="A1" s="2164" t="s">
        <v>133</v>
      </c>
      <c r="B1" s="2164"/>
      <c r="C1" s="2164"/>
      <c r="D1" s="2164"/>
      <c r="E1" s="2164"/>
      <c r="F1" s="2164"/>
    </row>
    <row r="2" spans="1:6" ht="15.75">
      <c r="A2" s="2164" t="s">
        <v>29371</v>
      </c>
      <c r="B2" s="2164"/>
      <c r="C2" s="2164"/>
      <c r="D2" s="2164"/>
      <c r="E2" s="2164"/>
      <c r="F2" s="2164"/>
    </row>
    <row r="3" spans="1:6" ht="15.75">
      <c r="A3" s="2164" t="s">
        <v>6436</v>
      </c>
      <c r="B3" s="2164"/>
      <c r="C3" s="2164"/>
      <c r="D3" s="2164"/>
      <c r="E3" s="2164"/>
      <c r="F3" s="2164"/>
    </row>
    <row r="4" spans="1:6" ht="33.75" customHeight="1">
      <c r="A4" s="627" t="s">
        <v>134</v>
      </c>
      <c r="B4" s="332" t="s">
        <v>676</v>
      </c>
      <c r="C4" s="332" t="s">
        <v>463</v>
      </c>
      <c r="D4" s="332" t="s">
        <v>788</v>
      </c>
      <c r="E4" s="332" t="s">
        <v>3683</v>
      </c>
      <c r="F4" s="332" t="s">
        <v>677</v>
      </c>
    </row>
    <row r="5" spans="1:6" ht="16.5" customHeight="1">
      <c r="A5" s="334"/>
      <c r="B5" s="2233" t="s">
        <v>10711</v>
      </c>
      <c r="C5" s="2233"/>
      <c r="D5" s="335"/>
      <c r="E5" s="334"/>
      <c r="F5" s="334"/>
    </row>
    <row r="6" spans="1:6" ht="36.6" customHeight="1">
      <c r="A6" s="177">
        <v>1</v>
      </c>
      <c r="B6" s="51" t="s">
        <v>1911</v>
      </c>
      <c r="C6" s="50" t="s">
        <v>29372</v>
      </c>
      <c r="D6" s="51" t="s">
        <v>13038</v>
      </c>
      <c r="E6" s="145">
        <v>2200000</v>
      </c>
      <c r="F6" s="51" t="s">
        <v>118</v>
      </c>
    </row>
    <row r="7" spans="1:6" ht="78.75">
      <c r="A7" s="177">
        <v>2</v>
      </c>
      <c r="B7" s="51" t="s">
        <v>1423</v>
      </c>
      <c r="C7" s="50" t="s">
        <v>29373</v>
      </c>
      <c r="D7" s="51" t="s">
        <v>240</v>
      </c>
      <c r="E7" s="145">
        <v>2163252.5</v>
      </c>
      <c r="F7" s="51" t="s">
        <v>118</v>
      </c>
    </row>
    <row r="8" spans="1:6" ht="31.5">
      <c r="A8" s="177">
        <v>3</v>
      </c>
      <c r="B8" s="51" t="s">
        <v>7</v>
      </c>
      <c r="C8" s="50" t="s">
        <v>29374</v>
      </c>
      <c r="D8" s="50" t="s">
        <v>9</v>
      </c>
      <c r="E8" s="145">
        <v>28800</v>
      </c>
      <c r="F8" s="51" t="s">
        <v>118</v>
      </c>
    </row>
    <row r="9" spans="1:6" ht="31.5">
      <c r="A9" s="177">
        <v>4</v>
      </c>
      <c r="B9" s="51" t="s">
        <v>10</v>
      </c>
      <c r="C9" s="50" t="s">
        <v>29375</v>
      </c>
      <c r="D9" s="50" t="s">
        <v>580</v>
      </c>
      <c r="E9" s="145">
        <v>60000</v>
      </c>
      <c r="F9" s="51" t="s">
        <v>118</v>
      </c>
    </row>
    <row r="10" spans="1:6" ht="53.45" customHeight="1">
      <c r="A10" s="177">
        <v>5</v>
      </c>
      <c r="B10" s="51" t="s">
        <v>1426</v>
      </c>
      <c r="C10" s="50" t="s">
        <v>29376</v>
      </c>
      <c r="D10" s="51" t="s">
        <v>14</v>
      </c>
      <c r="E10" s="145">
        <v>2090400</v>
      </c>
      <c r="F10" s="51" t="s">
        <v>118</v>
      </c>
    </row>
    <row r="11" spans="1:6" ht="15.75">
      <c r="A11" s="334"/>
      <c r="B11" s="2237" t="s">
        <v>3161</v>
      </c>
      <c r="C11" s="2238"/>
      <c r="D11" s="332"/>
      <c r="E11" s="334"/>
      <c r="F11" s="485"/>
    </row>
    <row r="12" spans="1:6" ht="78.75">
      <c r="A12" s="177">
        <v>6</v>
      </c>
      <c r="B12" s="51" t="s">
        <v>1423</v>
      </c>
      <c r="C12" s="50" t="s">
        <v>29377</v>
      </c>
      <c r="D12" s="51" t="s">
        <v>686</v>
      </c>
      <c r="E12" s="145">
        <v>500000</v>
      </c>
      <c r="F12" s="177" t="s">
        <v>118</v>
      </c>
    </row>
    <row r="13" spans="1:6" ht="47.25">
      <c r="A13" s="177">
        <v>7</v>
      </c>
      <c r="B13" s="51" t="s">
        <v>1426</v>
      </c>
      <c r="C13" s="50" t="s">
        <v>29378</v>
      </c>
      <c r="D13" s="51" t="s">
        <v>1235</v>
      </c>
      <c r="E13" s="145">
        <v>1271226.27</v>
      </c>
      <c r="F13" s="177" t="s">
        <v>118</v>
      </c>
    </row>
    <row r="14" spans="1:6" ht="47.25">
      <c r="A14" s="177">
        <v>8</v>
      </c>
      <c r="B14" s="51" t="s">
        <v>26658</v>
      </c>
      <c r="C14" s="50" t="s">
        <v>29379</v>
      </c>
      <c r="D14" s="51" t="s">
        <v>1736</v>
      </c>
      <c r="E14" s="145">
        <v>1500000</v>
      </c>
      <c r="F14" s="177" t="s">
        <v>118</v>
      </c>
    </row>
    <row r="15" spans="1:6" ht="15.75">
      <c r="A15" s="334"/>
      <c r="B15" s="2237" t="s">
        <v>207</v>
      </c>
      <c r="C15" s="2238"/>
      <c r="D15" s="335"/>
      <c r="E15" s="1277"/>
      <c r="F15" s="334"/>
    </row>
    <row r="16" spans="1:6" ht="47.25">
      <c r="A16" s="50">
        <v>9</v>
      </c>
      <c r="B16" s="50" t="s">
        <v>475</v>
      </c>
      <c r="C16" s="50" t="s">
        <v>29380</v>
      </c>
      <c r="D16" s="75" t="s">
        <v>14544</v>
      </c>
      <c r="E16" s="213">
        <v>5738993.4500000002</v>
      </c>
      <c r="F16" s="51" t="s">
        <v>118</v>
      </c>
    </row>
    <row r="17" spans="1:6" ht="15.75">
      <c r="A17" s="334"/>
      <c r="B17" s="2237" t="s">
        <v>593</v>
      </c>
      <c r="C17" s="2238"/>
      <c r="D17" s="335"/>
      <c r="E17" s="334"/>
      <c r="F17" s="334"/>
    </row>
    <row r="18" spans="1:6" ht="47.25">
      <c r="A18" s="50">
        <v>10</v>
      </c>
      <c r="B18" s="50" t="s">
        <v>39</v>
      </c>
      <c r="C18" s="50" t="s">
        <v>29381</v>
      </c>
      <c r="D18" s="51" t="s">
        <v>29382</v>
      </c>
      <c r="E18" s="145">
        <v>11000000</v>
      </c>
      <c r="F18" s="51" t="s">
        <v>118</v>
      </c>
    </row>
    <row r="19" spans="1:6" ht="47.25">
      <c r="A19" s="50">
        <v>11</v>
      </c>
      <c r="B19" s="50" t="s">
        <v>596</v>
      </c>
      <c r="C19" s="50" t="s">
        <v>29383</v>
      </c>
      <c r="D19" s="51" t="s">
        <v>29382</v>
      </c>
      <c r="E19" s="145">
        <v>11712262.699999999</v>
      </c>
      <c r="F19" s="51" t="s">
        <v>118</v>
      </c>
    </row>
    <row r="20" spans="1:6" ht="15.75">
      <c r="A20" s="50"/>
      <c r="B20" s="173" t="s">
        <v>15</v>
      </c>
      <c r="C20" s="173"/>
      <c r="D20" s="47"/>
      <c r="E20" s="1229">
        <f>SUM(E6:E19)</f>
        <v>38264934.920000002</v>
      </c>
      <c r="F20" s="51"/>
    </row>
    <row r="21" spans="1:6" ht="15.75">
      <c r="A21" s="50"/>
      <c r="B21" s="50"/>
      <c r="C21" s="50"/>
      <c r="D21" s="51"/>
      <c r="E21" s="145"/>
      <c r="F21" s="51"/>
    </row>
    <row r="22" spans="1:6" ht="15.75">
      <c r="A22" s="50"/>
      <c r="B22" s="50"/>
      <c r="C22" s="50"/>
      <c r="D22" s="51"/>
      <c r="E22" s="145"/>
      <c r="F22" s="51"/>
    </row>
    <row r="23" spans="1:6" ht="15.75">
      <c r="A23" s="50"/>
      <c r="B23" s="50"/>
      <c r="C23" s="50"/>
      <c r="D23" s="51"/>
      <c r="E23" s="145"/>
      <c r="F23" s="51"/>
    </row>
    <row r="24" spans="1:6" ht="15.75" customHeight="1">
      <c r="A24" s="2164" t="s">
        <v>133</v>
      </c>
      <c r="B24" s="2164"/>
      <c r="C24" s="2164"/>
      <c r="D24" s="2164"/>
      <c r="E24" s="2164"/>
      <c r="F24" s="2164"/>
    </row>
    <row r="25" spans="1:6" ht="15.75" customHeight="1">
      <c r="A25" s="2164" t="s">
        <v>29371</v>
      </c>
      <c r="B25" s="2164"/>
      <c r="C25" s="2164"/>
      <c r="D25" s="2164"/>
      <c r="E25" s="2164"/>
      <c r="F25" s="2164"/>
    </row>
    <row r="26" spans="1:6" ht="15.75" customHeight="1">
      <c r="A26" s="2164" t="s">
        <v>6436</v>
      </c>
      <c r="B26" s="2164"/>
      <c r="C26" s="2164"/>
      <c r="D26" s="2164"/>
      <c r="E26" s="2164"/>
      <c r="F26" s="2164"/>
    </row>
    <row r="27" spans="1:6" ht="31.5">
      <c r="A27" s="627" t="s">
        <v>134</v>
      </c>
      <c r="B27" s="332" t="s">
        <v>676</v>
      </c>
      <c r="C27" s="332" t="s">
        <v>463</v>
      </c>
      <c r="D27" s="332" t="s">
        <v>788</v>
      </c>
      <c r="E27" s="280" t="s">
        <v>3683</v>
      </c>
      <c r="F27" s="332" t="s">
        <v>677</v>
      </c>
    </row>
    <row r="28" spans="1:6" ht="15.75">
      <c r="A28" s="627"/>
      <c r="B28" s="2237" t="s">
        <v>593</v>
      </c>
      <c r="C28" s="2238"/>
      <c r="D28" s="332"/>
      <c r="E28" s="280"/>
      <c r="F28" s="332"/>
    </row>
    <row r="29" spans="1:6" s="185" customFormat="1" ht="63">
      <c r="A29" s="690">
        <v>1</v>
      </c>
      <c r="B29" s="690" t="s">
        <v>29384</v>
      </c>
      <c r="C29" s="690" t="s">
        <v>29385</v>
      </c>
      <c r="D29" s="690" t="s">
        <v>44123</v>
      </c>
      <c r="E29" s="2046">
        <v>10000000</v>
      </c>
      <c r="F29" s="690" t="s">
        <v>4</v>
      </c>
    </row>
    <row r="30" spans="1:6" ht="15.75" customHeight="1">
      <c r="A30" s="334"/>
      <c r="B30" s="2237" t="s">
        <v>930</v>
      </c>
      <c r="C30" s="2238"/>
      <c r="D30" s="335"/>
      <c r="E30" s="325"/>
      <c r="F30" s="334"/>
    </row>
    <row r="31" spans="1:6" ht="78.75">
      <c r="A31" s="333">
        <v>2</v>
      </c>
      <c r="B31" s="333" t="s">
        <v>29387</v>
      </c>
      <c r="C31" s="333" t="s">
        <v>29388</v>
      </c>
      <c r="D31" s="333" t="s">
        <v>44124</v>
      </c>
      <c r="E31" s="2046">
        <v>125000</v>
      </c>
      <c r="F31" s="333" t="s">
        <v>118</v>
      </c>
    </row>
    <row r="32" spans="1:6" ht="78.75">
      <c r="A32" s="333">
        <f>A31+1</f>
        <v>3</v>
      </c>
      <c r="B32" s="333" t="s">
        <v>29389</v>
      </c>
      <c r="C32" s="333" t="s">
        <v>29390</v>
      </c>
      <c r="D32" s="333" t="s">
        <v>44124</v>
      </c>
      <c r="E32" s="2046">
        <v>125000</v>
      </c>
      <c r="F32" s="333" t="s">
        <v>118</v>
      </c>
    </row>
    <row r="33" spans="1:6" ht="78.75">
      <c r="A33" s="333">
        <f t="shared" ref="A33:A96" si="0">A32+1</f>
        <v>4</v>
      </c>
      <c r="B33" s="333" t="s">
        <v>29391</v>
      </c>
      <c r="C33" s="333" t="s">
        <v>29392</v>
      </c>
      <c r="D33" s="333" t="s">
        <v>44124</v>
      </c>
      <c r="E33" s="2046">
        <v>125000</v>
      </c>
      <c r="F33" s="333" t="s">
        <v>118</v>
      </c>
    </row>
    <row r="34" spans="1:6" ht="78.75">
      <c r="A34" s="333">
        <f t="shared" si="0"/>
        <v>5</v>
      </c>
      <c r="B34" s="333" t="s">
        <v>29393</v>
      </c>
      <c r="C34" s="333" t="s">
        <v>29394</v>
      </c>
      <c r="D34" s="333" t="s">
        <v>44124</v>
      </c>
      <c r="E34" s="2046">
        <v>125000</v>
      </c>
      <c r="F34" s="333" t="s">
        <v>118</v>
      </c>
    </row>
    <row r="35" spans="1:6" ht="31.5">
      <c r="A35" s="333">
        <f t="shared" si="0"/>
        <v>6</v>
      </c>
      <c r="B35" s="333" t="s">
        <v>29395</v>
      </c>
      <c r="C35" s="333" t="s">
        <v>29396</v>
      </c>
      <c r="D35" s="333" t="s">
        <v>29397</v>
      </c>
      <c r="E35" s="2046">
        <v>100000</v>
      </c>
      <c r="F35" s="333" t="s">
        <v>118</v>
      </c>
    </row>
    <row r="36" spans="1:6" ht="31.5">
      <c r="A36" s="333">
        <f t="shared" si="0"/>
        <v>7</v>
      </c>
      <c r="B36" s="333" t="s">
        <v>29398</v>
      </c>
      <c r="C36" s="333" t="s">
        <v>29399</v>
      </c>
      <c r="D36" s="333" t="s">
        <v>29397</v>
      </c>
      <c r="E36" s="2046">
        <v>100000</v>
      </c>
      <c r="F36" s="333" t="s">
        <v>118</v>
      </c>
    </row>
    <row r="37" spans="1:6" ht="31.5">
      <c r="A37" s="333">
        <f t="shared" si="0"/>
        <v>8</v>
      </c>
      <c r="B37" s="333" t="s">
        <v>29400</v>
      </c>
      <c r="C37" s="333" t="s">
        <v>29401</v>
      </c>
      <c r="D37" s="333" t="s">
        <v>29397</v>
      </c>
      <c r="E37" s="2046">
        <v>100000</v>
      </c>
      <c r="F37" s="333" t="s">
        <v>118</v>
      </c>
    </row>
    <row r="38" spans="1:6" ht="47.25">
      <c r="A38" s="333">
        <f t="shared" si="0"/>
        <v>9</v>
      </c>
      <c r="B38" s="333" t="s">
        <v>29402</v>
      </c>
      <c r="C38" s="333" t="s">
        <v>29403</v>
      </c>
      <c r="D38" s="333" t="s">
        <v>29397</v>
      </c>
      <c r="E38" s="2046">
        <v>100000</v>
      </c>
      <c r="F38" s="333" t="s">
        <v>118</v>
      </c>
    </row>
    <row r="39" spans="1:6" ht="31.5">
      <c r="A39" s="333">
        <f t="shared" si="0"/>
        <v>10</v>
      </c>
      <c r="B39" s="333" t="s">
        <v>29404</v>
      </c>
      <c r="C39" s="333" t="s">
        <v>29405</v>
      </c>
      <c r="D39" s="333" t="s">
        <v>29397</v>
      </c>
      <c r="E39" s="2046">
        <v>100000</v>
      </c>
      <c r="F39" s="333" t="s">
        <v>118</v>
      </c>
    </row>
    <row r="40" spans="1:6" ht="31.5">
      <c r="A40" s="333">
        <f t="shared" si="0"/>
        <v>11</v>
      </c>
      <c r="B40" s="333" t="s">
        <v>655</v>
      </c>
      <c r="C40" s="333" t="s">
        <v>29406</v>
      </c>
      <c r="D40" s="333" t="s">
        <v>29397</v>
      </c>
      <c r="E40" s="2046">
        <v>100000</v>
      </c>
      <c r="F40" s="333" t="s">
        <v>118</v>
      </c>
    </row>
    <row r="41" spans="1:6" ht="31.5">
      <c r="A41" s="333">
        <f t="shared" si="0"/>
        <v>12</v>
      </c>
      <c r="B41" s="333" t="s">
        <v>29407</v>
      </c>
      <c r="C41" s="333" t="s">
        <v>29408</v>
      </c>
      <c r="D41" s="333" t="s">
        <v>29397</v>
      </c>
      <c r="E41" s="2046">
        <v>100000</v>
      </c>
      <c r="F41" s="333" t="s">
        <v>118</v>
      </c>
    </row>
    <row r="42" spans="1:6" ht="31.5">
      <c r="A42" s="333">
        <f t="shared" si="0"/>
        <v>13</v>
      </c>
      <c r="B42" s="333" t="s">
        <v>29409</v>
      </c>
      <c r="C42" s="333" t="s">
        <v>29410</v>
      </c>
      <c r="D42" s="333" t="s">
        <v>29397</v>
      </c>
      <c r="E42" s="2046">
        <v>100000</v>
      </c>
      <c r="F42" s="333" t="s">
        <v>118</v>
      </c>
    </row>
    <row r="43" spans="1:6" ht="31.5">
      <c r="A43" s="333">
        <f t="shared" si="0"/>
        <v>14</v>
      </c>
      <c r="B43" s="333" t="s">
        <v>29411</v>
      </c>
      <c r="C43" s="333" t="s">
        <v>29412</v>
      </c>
      <c r="D43" s="333" t="s">
        <v>29397</v>
      </c>
      <c r="E43" s="2046">
        <v>100000</v>
      </c>
      <c r="F43" s="333" t="s">
        <v>118</v>
      </c>
    </row>
    <row r="44" spans="1:6" ht="47.25">
      <c r="A44" s="333">
        <f t="shared" si="0"/>
        <v>15</v>
      </c>
      <c r="B44" s="333" t="s">
        <v>29413</v>
      </c>
      <c r="C44" s="333" t="s">
        <v>29414</v>
      </c>
      <c r="D44" s="333" t="s">
        <v>29397</v>
      </c>
      <c r="E44" s="2046">
        <v>100000</v>
      </c>
      <c r="F44" s="333" t="s">
        <v>118</v>
      </c>
    </row>
    <row r="45" spans="1:6" ht="47.25">
      <c r="A45" s="333">
        <f t="shared" si="0"/>
        <v>16</v>
      </c>
      <c r="B45" s="333" t="s">
        <v>29415</v>
      </c>
      <c r="C45" s="333" t="s">
        <v>29416</v>
      </c>
      <c r="D45" s="333" t="s">
        <v>29397</v>
      </c>
      <c r="E45" s="2046">
        <v>100000</v>
      </c>
      <c r="F45" s="333" t="s">
        <v>118</v>
      </c>
    </row>
    <row r="46" spans="1:6" ht="31.5">
      <c r="A46" s="333">
        <f t="shared" si="0"/>
        <v>17</v>
      </c>
      <c r="B46" s="333" t="s">
        <v>29417</v>
      </c>
      <c r="C46" s="333" t="s">
        <v>29418</v>
      </c>
      <c r="D46" s="333" t="s">
        <v>29397</v>
      </c>
      <c r="E46" s="2046">
        <v>100000</v>
      </c>
      <c r="F46" s="333" t="s">
        <v>118</v>
      </c>
    </row>
    <row r="47" spans="1:6" ht="31.5">
      <c r="A47" s="333">
        <f t="shared" si="0"/>
        <v>18</v>
      </c>
      <c r="B47" s="333" t="s">
        <v>29419</v>
      </c>
      <c r="C47" s="333" t="s">
        <v>29420</v>
      </c>
      <c r="D47" s="333" t="s">
        <v>29397</v>
      </c>
      <c r="E47" s="2046">
        <v>100000</v>
      </c>
      <c r="F47" s="333" t="s">
        <v>118</v>
      </c>
    </row>
    <row r="48" spans="1:6" ht="31.5">
      <c r="A48" s="333">
        <f t="shared" si="0"/>
        <v>19</v>
      </c>
      <c r="B48" s="333" t="s">
        <v>29421</v>
      </c>
      <c r="C48" s="333" t="s">
        <v>29422</v>
      </c>
      <c r="D48" s="333" t="s">
        <v>29397</v>
      </c>
      <c r="E48" s="2046">
        <v>100000</v>
      </c>
      <c r="F48" s="333" t="s">
        <v>118</v>
      </c>
    </row>
    <row r="49" spans="1:6" ht="47.25">
      <c r="A49" s="333">
        <f t="shared" si="0"/>
        <v>20</v>
      </c>
      <c r="B49" s="333" t="s">
        <v>29423</v>
      </c>
      <c r="C49" s="333" t="s">
        <v>29424</v>
      </c>
      <c r="D49" s="333" t="s">
        <v>29397</v>
      </c>
      <c r="E49" s="2046">
        <v>180817.51</v>
      </c>
      <c r="F49" s="333" t="s">
        <v>118</v>
      </c>
    </row>
    <row r="50" spans="1:6" ht="31.5">
      <c r="A50" s="333">
        <f t="shared" si="0"/>
        <v>21</v>
      </c>
      <c r="B50" s="333" t="s">
        <v>29425</v>
      </c>
      <c r="C50" s="333" t="s">
        <v>29426</v>
      </c>
      <c r="D50" s="333" t="s">
        <v>29397</v>
      </c>
      <c r="E50" s="2046">
        <v>100000</v>
      </c>
      <c r="F50" s="333" t="s">
        <v>118</v>
      </c>
    </row>
    <row r="51" spans="1:6" ht="15.75" customHeight="1">
      <c r="A51" s="333"/>
      <c r="B51" s="2237" t="s">
        <v>810</v>
      </c>
      <c r="C51" s="2238"/>
      <c r="D51" s="332"/>
      <c r="E51" s="327"/>
      <c r="F51" s="334"/>
    </row>
    <row r="52" spans="1:6" ht="63">
      <c r="A52" s="333">
        <v>22</v>
      </c>
      <c r="B52" s="333" t="s">
        <v>29427</v>
      </c>
      <c r="C52" s="333" t="s">
        <v>29428</v>
      </c>
      <c r="D52" s="333" t="s">
        <v>44125</v>
      </c>
      <c r="E52" s="2046">
        <v>600000</v>
      </c>
      <c r="F52" s="333" t="s">
        <v>4</v>
      </c>
    </row>
    <row r="53" spans="1:6" ht="63">
      <c r="A53" s="333">
        <f t="shared" si="0"/>
        <v>23</v>
      </c>
      <c r="B53" s="333" t="s">
        <v>29429</v>
      </c>
      <c r="C53" s="333" t="s">
        <v>29430</v>
      </c>
      <c r="D53" s="333" t="s">
        <v>44125</v>
      </c>
      <c r="E53" s="2046">
        <v>600000</v>
      </c>
      <c r="F53" s="333" t="s">
        <v>4</v>
      </c>
    </row>
    <row r="54" spans="1:6" ht="63">
      <c r="A54" s="333">
        <f t="shared" si="0"/>
        <v>24</v>
      </c>
      <c r="B54" s="333" t="s">
        <v>29431</v>
      </c>
      <c r="C54" s="333" t="s">
        <v>29432</v>
      </c>
      <c r="D54" s="333" t="s">
        <v>44125</v>
      </c>
      <c r="E54" s="2046">
        <v>600000</v>
      </c>
      <c r="F54" s="333" t="s">
        <v>4</v>
      </c>
    </row>
    <row r="55" spans="1:6" ht="63">
      <c r="A55" s="333">
        <f t="shared" si="0"/>
        <v>25</v>
      </c>
      <c r="B55" s="333" t="s">
        <v>29433</v>
      </c>
      <c r="C55" s="333" t="s">
        <v>29434</v>
      </c>
      <c r="D55" s="333" t="s">
        <v>44125</v>
      </c>
      <c r="E55" s="2046">
        <v>600000</v>
      </c>
      <c r="F55" s="333" t="s">
        <v>4</v>
      </c>
    </row>
    <row r="56" spans="1:6" ht="63">
      <c r="A56" s="333">
        <f t="shared" si="0"/>
        <v>26</v>
      </c>
      <c r="B56" s="333" t="s">
        <v>29435</v>
      </c>
      <c r="C56" s="333" t="s">
        <v>29436</v>
      </c>
      <c r="D56" s="333" t="s">
        <v>44125</v>
      </c>
      <c r="E56" s="2046">
        <v>600000</v>
      </c>
      <c r="F56" s="333" t="s">
        <v>4</v>
      </c>
    </row>
    <row r="57" spans="1:6" ht="31.5">
      <c r="A57" s="333">
        <f t="shared" si="0"/>
        <v>27</v>
      </c>
      <c r="B57" s="333" t="s">
        <v>6805</v>
      </c>
      <c r="C57" s="333" t="s">
        <v>29437</v>
      </c>
      <c r="D57" s="333" t="s">
        <v>3334</v>
      </c>
      <c r="E57" s="2046">
        <v>3000000</v>
      </c>
      <c r="F57" s="333" t="s">
        <v>4</v>
      </c>
    </row>
    <row r="58" spans="1:6" ht="63">
      <c r="A58" s="333">
        <f t="shared" si="0"/>
        <v>28</v>
      </c>
      <c r="B58" s="333" t="s">
        <v>29438</v>
      </c>
      <c r="C58" s="333" t="s">
        <v>29439</v>
      </c>
      <c r="D58" s="333" t="s">
        <v>44125</v>
      </c>
      <c r="E58" s="2046">
        <v>600000</v>
      </c>
      <c r="F58" s="333" t="s">
        <v>4</v>
      </c>
    </row>
    <row r="59" spans="1:6" ht="31.5">
      <c r="A59" s="333">
        <f t="shared" si="0"/>
        <v>29</v>
      </c>
      <c r="B59" s="333" t="s">
        <v>29440</v>
      </c>
      <c r="C59" s="333" t="s">
        <v>29441</v>
      </c>
      <c r="D59" s="333" t="s">
        <v>7209</v>
      </c>
      <c r="E59" s="2046">
        <v>800000</v>
      </c>
      <c r="F59" s="333" t="s">
        <v>4</v>
      </c>
    </row>
    <row r="60" spans="1:6" ht="63">
      <c r="A60" s="333">
        <f t="shared" si="0"/>
        <v>30</v>
      </c>
      <c r="B60" s="333" t="s">
        <v>29442</v>
      </c>
      <c r="C60" s="333" t="s">
        <v>29443</v>
      </c>
      <c r="D60" s="333" t="s">
        <v>44125</v>
      </c>
      <c r="E60" s="2046">
        <v>600000</v>
      </c>
      <c r="F60" s="333" t="s">
        <v>4</v>
      </c>
    </row>
    <row r="61" spans="1:6" ht="63">
      <c r="A61" s="333">
        <f t="shared" si="0"/>
        <v>31</v>
      </c>
      <c r="B61" s="333" t="s">
        <v>29444</v>
      </c>
      <c r="C61" s="333" t="s">
        <v>29445</v>
      </c>
      <c r="D61" s="333" t="s">
        <v>44125</v>
      </c>
      <c r="E61" s="2046">
        <v>600000</v>
      </c>
      <c r="F61" s="333" t="s">
        <v>4</v>
      </c>
    </row>
    <row r="62" spans="1:6" ht="63">
      <c r="A62" s="333">
        <f t="shared" si="0"/>
        <v>32</v>
      </c>
      <c r="B62" s="333" t="s">
        <v>29446</v>
      </c>
      <c r="C62" s="333" t="s">
        <v>29447</v>
      </c>
      <c r="D62" s="333" t="s">
        <v>44125</v>
      </c>
      <c r="E62" s="2046">
        <v>600000</v>
      </c>
      <c r="F62" s="333" t="s">
        <v>4</v>
      </c>
    </row>
    <row r="63" spans="1:6" ht="63">
      <c r="A63" s="333">
        <f t="shared" si="0"/>
        <v>33</v>
      </c>
      <c r="B63" s="333" t="s">
        <v>29448</v>
      </c>
      <c r="C63" s="333" t="s">
        <v>29449</v>
      </c>
      <c r="D63" s="333" t="s">
        <v>44125</v>
      </c>
      <c r="E63" s="2046">
        <v>600000</v>
      </c>
      <c r="F63" s="333" t="s">
        <v>4</v>
      </c>
    </row>
    <row r="64" spans="1:6" ht="63">
      <c r="A64" s="333">
        <f t="shared" si="0"/>
        <v>34</v>
      </c>
      <c r="B64" s="333" t="s">
        <v>29450</v>
      </c>
      <c r="C64" s="333" t="s">
        <v>29451</v>
      </c>
      <c r="D64" s="333" t="s">
        <v>44125</v>
      </c>
      <c r="E64" s="2046">
        <v>500000</v>
      </c>
      <c r="F64" s="333" t="s">
        <v>4</v>
      </c>
    </row>
    <row r="65" spans="1:6" ht="63">
      <c r="A65" s="333">
        <f t="shared" si="0"/>
        <v>35</v>
      </c>
      <c r="B65" s="333" t="s">
        <v>29578</v>
      </c>
      <c r="C65" s="333" t="s">
        <v>29452</v>
      </c>
      <c r="D65" s="333" t="s">
        <v>44125</v>
      </c>
      <c r="E65" s="2046">
        <v>500000</v>
      </c>
      <c r="F65" s="333" t="s">
        <v>4</v>
      </c>
    </row>
    <row r="66" spans="1:6" ht="63">
      <c r="A66" s="333">
        <f t="shared" si="0"/>
        <v>36</v>
      </c>
      <c r="B66" s="333" t="s">
        <v>29453</v>
      </c>
      <c r="C66" s="333" t="s">
        <v>29454</v>
      </c>
      <c r="D66" s="333" t="s">
        <v>44126</v>
      </c>
      <c r="E66" s="2046">
        <v>800000</v>
      </c>
      <c r="F66" s="333" t="s">
        <v>4</v>
      </c>
    </row>
    <row r="67" spans="1:6" ht="63">
      <c r="A67" s="333">
        <f t="shared" si="0"/>
        <v>37</v>
      </c>
      <c r="B67" s="333" t="s">
        <v>29455</v>
      </c>
      <c r="C67" s="333" t="s">
        <v>29456</v>
      </c>
      <c r="D67" s="333" t="s">
        <v>44125</v>
      </c>
      <c r="E67" s="2046">
        <v>600000</v>
      </c>
      <c r="F67" s="333" t="s">
        <v>4</v>
      </c>
    </row>
    <row r="68" spans="1:6" ht="31.5">
      <c r="A68" s="333">
        <f t="shared" si="0"/>
        <v>38</v>
      </c>
      <c r="B68" s="333" t="s">
        <v>29455</v>
      </c>
      <c r="C68" s="333" t="s">
        <v>29457</v>
      </c>
      <c r="D68" s="333" t="s">
        <v>29458</v>
      </c>
      <c r="E68" s="2046">
        <v>200000</v>
      </c>
      <c r="F68" s="333" t="s">
        <v>4</v>
      </c>
    </row>
    <row r="69" spans="1:6" ht="63">
      <c r="A69" s="333">
        <f t="shared" si="0"/>
        <v>39</v>
      </c>
      <c r="B69" s="333" t="s">
        <v>29459</v>
      </c>
      <c r="C69" s="333" t="s">
        <v>29460</v>
      </c>
      <c r="D69" s="333" t="s">
        <v>44126</v>
      </c>
      <c r="E69" s="2046">
        <v>800000</v>
      </c>
      <c r="F69" s="333" t="s">
        <v>4</v>
      </c>
    </row>
    <row r="70" spans="1:6" ht="31.5">
      <c r="A70" s="333">
        <f t="shared" si="0"/>
        <v>40</v>
      </c>
      <c r="B70" s="333" t="s">
        <v>29459</v>
      </c>
      <c r="C70" s="333" t="s">
        <v>29461</v>
      </c>
      <c r="D70" s="333" t="s">
        <v>29458</v>
      </c>
      <c r="E70" s="2046">
        <v>200000</v>
      </c>
      <c r="F70" s="333" t="s">
        <v>4</v>
      </c>
    </row>
    <row r="71" spans="1:6" ht="63">
      <c r="A71" s="333">
        <f t="shared" si="0"/>
        <v>41</v>
      </c>
      <c r="B71" s="333" t="s">
        <v>29462</v>
      </c>
      <c r="C71" s="333" t="s">
        <v>29463</v>
      </c>
      <c r="D71" s="333" t="s">
        <v>44126</v>
      </c>
      <c r="E71" s="2046">
        <v>800000</v>
      </c>
      <c r="F71" s="333" t="s">
        <v>4</v>
      </c>
    </row>
    <row r="72" spans="1:6" ht="31.5">
      <c r="A72" s="333">
        <f t="shared" si="0"/>
        <v>42</v>
      </c>
      <c r="B72" s="333" t="s">
        <v>29462</v>
      </c>
      <c r="C72" s="333" t="s">
        <v>29464</v>
      </c>
      <c r="D72" s="333" t="s">
        <v>2129</v>
      </c>
      <c r="E72" s="2046">
        <v>200000</v>
      </c>
      <c r="F72" s="333" t="s">
        <v>4</v>
      </c>
    </row>
    <row r="73" spans="1:6" ht="63">
      <c r="A73" s="333">
        <f t="shared" si="0"/>
        <v>43</v>
      </c>
      <c r="B73" s="333" t="s">
        <v>29465</v>
      </c>
      <c r="C73" s="333" t="s">
        <v>29466</v>
      </c>
      <c r="D73" s="333" t="s">
        <v>44125</v>
      </c>
      <c r="E73" s="2046">
        <v>600000</v>
      </c>
      <c r="F73" s="333" t="s">
        <v>4</v>
      </c>
    </row>
    <row r="74" spans="1:6" ht="63">
      <c r="A74" s="333">
        <f t="shared" si="0"/>
        <v>44</v>
      </c>
      <c r="B74" s="333" t="s">
        <v>29421</v>
      </c>
      <c r="C74" s="333" t="s">
        <v>29467</v>
      </c>
      <c r="D74" s="333" t="s">
        <v>44125</v>
      </c>
      <c r="E74" s="2046">
        <v>600000</v>
      </c>
      <c r="F74" s="333" t="s">
        <v>4</v>
      </c>
    </row>
    <row r="75" spans="1:6" ht="63">
      <c r="A75" s="333">
        <f t="shared" si="0"/>
        <v>45</v>
      </c>
      <c r="B75" s="333" t="s">
        <v>29468</v>
      </c>
      <c r="C75" s="333" t="s">
        <v>29469</v>
      </c>
      <c r="D75" s="333" t="s">
        <v>44125</v>
      </c>
      <c r="E75" s="2046">
        <v>600000</v>
      </c>
      <c r="F75" s="333" t="s">
        <v>4</v>
      </c>
    </row>
    <row r="76" spans="1:6" ht="63">
      <c r="A76" s="333">
        <f t="shared" si="0"/>
        <v>46</v>
      </c>
      <c r="B76" s="333" t="s">
        <v>29470</v>
      </c>
      <c r="C76" s="333" t="s">
        <v>29471</v>
      </c>
      <c r="D76" s="333" t="s">
        <v>44126</v>
      </c>
      <c r="E76" s="2046">
        <v>800000</v>
      </c>
      <c r="F76" s="333" t="s">
        <v>4</v>
      </c>
    </row>
    <row r="77" spans="1:6" ht="63">
      <c r="A77" s="333">
        <f t="shared" si="0"/>
        <v>47</v>
      </c>
      <c r="B77" s="333" t="s">
        <v>29472</v>
      </c>
      <c r="C77" s="333" t="s">
        <v>29473</v>
      </c>
      <c r="D77" s="333" t="s">
        <v>44126</v>
      </c>
      <c r="E77" s="2046">
        <v>800000</v>
      </c>
      <c r="F77" s="333" t="s">
        <v>4</v>
      </c>
    </row>
    <row r="78" spans="1:6" ht="47.25">
      <c r="A78" s="333">
        <f t="shared" si="0"/>
        <v>48</v>
      </c>
      <c r="B78" s="333" t="s">
        <v>29474</v>
      </c>
      <c r="C78" s="333" t="s">
        <v>29475</v>
      </c>
      <c r="D78" s="333" t="s">
        <v>29476</v>
      </c>
      <c r="E78" s="2046">
        <v>800000</v>
      </c>
      <c r="F78" s="333" t="s">
        <v>4</v>
      </c>
    </row>
    <row r="79" spans="1:6" ht="31.5">
      <c r="A79" s="333">
        <f t="shared" si="0"/>
        <v>49</v>
      </c>
      <c r="B79" s="333" t="s">
        <v>29477</v>
      </c>
      <c r="C79" s="333" t="s">
        <v>29478</v>
      </c>
      <c r="D79" s="333" t="s">
        <v>44127</v>
      </c>
      <c r="E79" s="2046">
        <v>600000</v>
      </c>
      <c r="F79" s="333" t="s">
        <v>4</v>
      </c>
    </row>
    <row r="80" spans="1:6" ht="63">
      <c r="A80" s="333">
        <f t="shared" si="0"/>
        <v>50</v>
      </c>
      <c r="B80" s="333" t="s">
        <v>29477</v>
      </c>
      <c r="C80" s="333" t="s">
        <v>29479</v>
      </c>
      <c r="D80" s="333" t="s">
        <v>44126</v>
      </c>
      <c r="E80" s="2046">
        <v>800000</v>
      </c>
      <c r="F80" s="333" t="s">
        <v>4</v>
      </c>
    </row>
    <row r="81" spans="1:6" ht="31.5">
      <c r="A81" s="333">
        <f t="shared" si="0"/>
        <v>51</v>
      </c>
      <c r="B81" s="333" t="s">
        <v>29480</v>
      </c>
      <c r="C81" s="333" t="s">
        <v>29481</v>
      </c>
      <c r="D81" s="333" t="s">
        <v>44127</v>
      </c>
      <c r="E81" s="2046">
        <v>600000</v>
      </c>
      <c r="F81" s="333" t="s">
        <v>4</v>
      </c>
    </row>
    <row r="82" spans="1:6" ht="63">
      <c r="A82" s="333">
        <f t="shared" si="0"/>
        <v>52</v>
      </c>
      <c r="B82" s="333" t="s">
        <v>29480</v>
      </c>
      <c r="C82" s="333" t="s">
        <v>29482</v>
      </c>
      <c r="D82" s="333" t="s">
        <v>44125</v>
      </c>
      <c r="E82" s="2046">
        <v>600000</v>
      </c>
      <c r="F82" s="333" t="s">
        <v>4</v>
      </c>
    </row>
    <row r="83" spans="1:6" ht="63">
      <c r="A83" s="333">
        <f t="shared" si="0"/>
        <v>53</v>
      </c>
      <c r="B83" s="333" t="s">
        <v>29483</v>
      </c>
      <c r="C83" s="333" t="s">
        <v>29484</v>
      </c>
      <c r="D83" s="333" t="s">
        <v>44128</v>
      </c>
      <c r="E83" s="2046">
        <v>1000000</v>
      </c>
      <c r="F83" s="333" t="s">
        <v>4</v>
      </c>
    </row>
    <row r="84" spans="1:6" ht="63">
      <c r="A84" s="333">
        <f t="shared" si="0"/>
        <v>54</v>
      </c>
      <c r="B84" s="333" t="s">
        <v>29485</v>
      </c>
      <c r="C84" s="333" t="s">
        <v>29486</v>
      </c>
      <c r="D84" s="333" t="s">
        <v>44125</v>
      </c>
      <c r="E84" s="2046">
        <v>600000</v>
      </c>
      <c r="F84" s="333" t="s">
        <v>4</v>
      </c>
    </row>
    <row r="85" spans="1:6" ht="63">
      <c r="A85" s="333">
        <f t="shared" si="0"/>
        <v>55</v>
      </c>
      <c r="B85" s="333" t="s">
        <v>29487</v>
      </c>
      <c r="C85" s="333" t="s">
        <v>29488</v>
      </c>
      <c r="D85" s="333" t="s">
        <v>44125</v>
      </c>
      <c r="E85" s="2046">
        <v>600000</v>
      </c>
      <c r="F85" s="333" t="s">
        <v>4</v>
      </c>
    </row>
    <row r="86" spans="1:6" ht="63">
      <c r="A86" s="333">
        <f t="shared" si="0"/>
        <v>56</v>
      </c>
      <c r="B86" s="333" t="s">
        <v>29419</v>
      </c>
      <c r="C86" s="333" t="s">
        <v>29489</v>
      </c>
      <c r="D86" s="333" t="s">
        <v>44126</v>
      </c>
      <c r="E86" s="2046">
        <v>800000</v>
      </c>
      <c r="F86" s="333" t="s">
        <v>4</v>
      </c>
    </row>
    <row r="87" spans="1:6" ht="63">
      <c r="A87" s="333">
        <f t="shared" si="0"/>
        <v>57</v>
      </c>
      <c r="B87" s="333" t="s">
        <v>29409</v>
      </c>
      <c r="C87" s="333" t="s">
        <v>29490</v>
      </c>
      <c r="D87" s="333" t="s">
        <v>44125</v>
      </c>
      <c r="E87" s="2046">
        <v>600000</v>
      </c>
      <c r="F87" s="333" t="s">
        <v>4</v>
      </c>
    </row>
    <row r="88" spans="1:6" ht="63">
      <c r="A88" s="333">
        <f t="shared" si="0"/>
        <v>58</v>
      </c>
      <c r="B88" s="333" t="s">
        <v>29468</v>
      </c>
      <c r="C88" s="333" t="s">
        <v>29491</v>
      </c>
      <c r="D88" s="333" t="s">
        <v>44125</v>
      </c>
      <c r="E88" s="2046">
        <v>600000</v>
      </c>
      <c r="F88" s="333" t="s">
        <v>4</v>
      </c>
    </row>
    <row r="89" spans="1:6" ht="63">
      <c r="A89" s="333">
        <f t="shared" si="0"/>
        <v>59</v>
      </c>
      <c r="B89" s="333" t="s">
        <v>29492</v>
      </c>
      <c r="C89" s="333" t="s">
        <v>29493</v>
      </c>
      <c r="D89" s="333" t="s">
        <v>44126</v>
      </c>
      <c r="E89" s="2046">
        <v>800000</v>
      </c>
      <c r="F89" s="333" t="s">
        <v>4</v>
      </c>
    </row>
    <row r="90" spans="1:6" ht="63">
      <c r="A90" s="333">
        <f t="shared" si="0"/>
        <v>60</v>
      </c>
      <c r="B90" s="333" t="s">
        <v>29395</v>
      </c>
      <c r="C90" s="333" t="s">
        <v>29494</v>
      </c>
      <c r="D90" s="333" t="s">
        <v>44126</v>
      </c>
      <c r="E90" s="2046">
        <v>700000</v>
      </c>
      <c r="F90" s="333" t="s">
        <v>4</v>
      </c>
    </row>
    <row r="91" spans="1:6" ht="63">
      <c r="A91" s="333">
        <f t="shared" si="0"/>
        <v>61</v>
      </c>
      <c r="B91" s="333" t="s">
        <v>29495</v>
      </c>
      <c r="C91" s="333" t="s">
        <v>29496</v>
      </c>
      <c r="D91" s="333" t="s">
        <v>44126</v>
      </c>
      <c r="E91" s="2046">
        <v>800000</v>
      </c>
      <c r="F91" s="333" t="s">
        <v>4</v>
      </c>
    </row>
    <row r="92" spans="1:6" ht="63">
      <c r="A92" s="333">
        <f t="shared" si="0"/>
        <v>62</v>
      </c>
      <c r="B92" s="333" t="s">
        <v>29387</v>
      </c>
      <c r="C92" s="333" t="s">
        <v>29497</v>
      </c>
      <c r="D92" s="333" t="s">
        <v>44126</v>
      </c>
      <c r="E92" s="2046">
        <v>800000</v>
      </c>
      <c r="F92" s="333" t="s">
        <v>4</v>
      </c>
    </row>
    <row r="93" spans="1:6" ht="63">
      <c r="A93" s="333">
        <f t="shared" si="0"/>
        <v>63</v>
      </c>
      <c r="B93" s="333" t="s">
        <v>29498</v>
      </c>
      <c r="C93" s="333" t="s">
        <v>29499</v>
      </c>
      <c r="D93" s="333" t="s">
        <v>44126</v>
      </c>
      <c r="E93" s="2046">
        <v>800000</v>
      </c>
      <c r="F93" s="333" t="s">
        <v>4</v>
      </c>
    </row>
    <row r="94" spans="1:6" ht="31.5">
      <c r="A94" s="333">
        <f t="shared" si="0"/>
        <v>64</v>
      </c>
      <c r="B94" s="333" t="s">
        <v>29500</v>
      </c>
      <c r="C94" s="333" t="s">
        <v>29501</v>
      </c>
      <c r="D94" s="333" t="s">
        <v>29502</v>
      </c>
      <c r="E94" s="2046">
        <v>400000</v>
      </c>
      <c r="F94" s="333" t="s">
        <v>4</v>
      </c>
    </row>
    <row r="95" spans="1:6" ht="63">
      <c r="A95" s="333">
        <f t="shared" si="0"/>
        <v>65</v>
      </c>
      <c r="B95" s="333" t="s">
        <v>29503</v>
      </c>
      <c r="C95" s="333" t="s">
        <v>29504</v>
      </c>
      <c r="D95" s="333" t="s">
        <v>44126</v>
      </c>
      <c r="E95" s="2046">
        <v>1000000</v>
      </c>
      <c r="F95" s="333" t="s">
        <v>118</v>
      </c>
    </row>
    <row r="96" spans="1:6" ht="63">
      <c r="A96" s="333">
        <f t="shared" si="0"/>
        <v>66</v>
      </c>
      <c r="B96" s="333" t="s">
        <v>29505</v>
      </c>
      <c r="C96" s="333" t="s">
        <v>29506</v>
      </c>
      <c r="D96" s="333" t="s">
        <v>44126</v>
      </c>
      <c r="E96" s="2046">
        <v>1000000</v>
      </c>
      <c r="F96" s="333" t="s">
        <v>4</v>
      </c>
    </row>
    <row r="97" spans="1:6" ht="63">
      <c r="A97" s="333">
        <f t="shared" ref="A97:A128" si="1">A96+1</f>
        <v>67</v>
      </c>
      <c r="B97" s="333" t="s">
        <v>29507</v>
      </c>
      <c r="C97" s="333" t="s">
        <v>29508</v>
      </c>
      <c r="D97" s="333" t="s">
        <v>44126</v>
      </c>
      <c r="E97" s="2046">
        <v>1000000</v>
      </c>
      <c r="F97" s="333" t="s">
        <v>4</v>
      </c>
    </row>
    <row r="98" spans="1:6" ht="63">
      <c r="A98" s="333">
        <f t="shared" si="1"/>
        <v>68</v>
      </c>
      <c r="B98" s="333" t="s">
        <v>29509</v>
      </c>
      <c r="C98" s="333" t="s">
        <v>29510</v>
      </c>
      <c r="D98" s="333" t="s">
        <v>44125</v>
      </c>
      <c r="E98" s="2046">
        <v>600000</v>
      </c>
      <c r="F98" s="333" t="s">
        <v>4</v>
      </c>
    </row>
    <row r="99" spans="1:6" ht="15.75" customHeight="1">
      <c r="A99" s="333"/>
      <c r="B99" s="2237" t="s">
        <v>535</v>
      </c>
      <c r="C99" s="2238"/>
      <c r="D99" s="332" t="s">
        <v>12261</v>
      </c>
      <c r="E99" s="325"/>
      <c r="F99" s="334"/>
    </row>
    <row r="100" spans="1:6" ht="47.25">
      <c r="A100" s="690">
        <v>69</v>
      </c>
      <c r="B100" s="690" t="s">
        <v>29511</v>
      </c>
      <c r="C100" s="690" t="s">
        <v>29512</v>
      </c>
      <c r="D100" s="690" t="s">
        <v>29513</v>
      </c>
      <c r="E100" s="2046">
        <v>800000</v>
      </c>
      <c r="F100" s="690" t="s">
        <v>4</v>
      </c>
    </row>
    <row r="101" spans="1:6" ht="47.25">
      <c r="A101" s="333">
        <f t="shared" si="1"/>
        <v>70</v>
      </c>
      <c r="B101" s="333" t="s">
        <v>29514</v>
      </c>
      <c r="C101" s="333" t="s">
        <v>29515</v>
      </c>
      <c r="D101" s="333" t="s">
        <v>29516</v>
      </c>
      <c r="E101" s="2046">
        <v>1000000</v>
      </c>
      <c r="F101" s="333" t="s">
        <v>4</v>
      </c>
    </row>
    <row r="102" spans="1:6" ht="47.25">
      <c r="A102" s="333">
        <f t="shared" si="1"/>
        <v>71</v>
      </c>
      <c r="B102" s="333" t="s">
        <v>29517</v>
      </c>
      <c r="C102" s="333" t="s">
        <v>29518</v>
      </c>
      <c r="D102" s="333" t="s">
        <v>7209</v>
      </c>
      <c r="E102" s="2046">
        <v>800000</v>
      </c>
      <c r="F102" s="333" t="s">
        <v>4</v>
      </c>
    </row>
    <row r="103" spans="1:6" ht="47.25">
      <c r="A103" s="333">
        <f t="shared" si="1"/>
        <v>72</v>
      </c>
      <c r="B103" s="333" t="s">
        <v>29519</v>
      </c>
      <c r="C103" s="333" t="s">
        <v>29520</v>
      </c>
      <c r="D103" s="333" t="s">
        <v>44129</v>
      </c>
      <c r="E103" s="2046">
        <v>800000</v>
      </c>
      <c r="F103" s="333" t="s">
        <v>4</v>
      </c>
    </row>
    <row r="104" spans="1:6" ht="47.25">
      <c r="A104" s="333">
        <f t="shared" si="1"/>
        <v>73</v>
      </c>
      <c r="B104" s="333" t="s">
        <v>29521</v>
      </c>
      <c r="C104" s="333" t="s">
        <v>29522</v>
      </c>
      <c r="D104" s="333" t="s">
        <v>29516</v>
      </c>
      <c r="E104" s="2046">
        <v>1000000</v>
      </c>
      <c r="F104" s="333" t="s">
        <v>4</v>
      </c>
    </row>
    <row r="105" spans="1:6" ht="47.25">
      <c r="A105" s="333">
        <f t="shared" si="1"/>
        <v>74</v>
      </c>
      <c r="B105" s="333" t="s">
        <v>29523</v>
      </c>
      <c r="C105" s="333" t="s">
        <v>29524</v>
      </c>
      <c r="D105" s="333" t="s">
        <v>29516</v>
      </c>
      <c r="E105" s="2046">
        <v>1000000</v>
      </c>
      <c r="F105" s="333" t="s">
        <v>4</v>
      </c>
    </row>
    <row r="106" spans="1:6" ht="47.25">
      <c r="A106" s="333">
        <f t="shared" si="1"/>
        <v>75</v>
      </c>
      <c r="B106" s="333" t="s">
        <v>29525</v>
      </c>
      <c r="C106" s="333" t="s">
        <v>29526</v>
      </c>
      <c r="D106" s="333" t="s">
        <v>29527</v>
      </c>
      <c r="E106" s="2046">
        <v>900000</v>
      </c>
      <c r="F106" s="333" t="s">
        <v>4</v>
      </c>
    </row>
    <row r="107" spans="1:6" ht="47.25">
      <c r="A107" s="333">
        <f t="shared" si="1"/>
        <v>76</v>
      </c>
      <c r="B107" s="333" t="s">
        <v>29528</v>
      </c>
      <c r="C107" s="333" t="s">
        <v>29529</v>
      </c>
      <c r="D107" s="333" t="s">
        <v>29530</v>
      </c>
      <c r="E107" s="2046">
        <v>800000</v>
      </c>
      <c r="F107" s="333" t="s">
        <v>4</v>
      </c>
    </row>
    <row r="108" spans="1:6" ht="47.25">
      <c r="A108" s="333">
        <f t="shared" si="1"/>
        <v>77</v>
      </c>
      <c r="B108" s="333" t="s">
        <v>29531</v>
      </c>
      <c r="C108" s="333" t="s">
        <v>29532</v>
      </c>
      <c r="D108" s="333" t="s">
        <v>29533</v>
      </c>
      <c r="E108" s="2046">
        <v>1000000</v>
      </c>
      <c r="F108" s="333" t="s">
        <v>4</v>
      </c>
    </row>
    <row r="109" spans="1:6" ht="47.25">
      <c r="A109" s="333">
        <f t="shared" si="1"/>
        <v>78</v>
      </c>
      <c r="B109" s="333" t="s">
        <v>29534</v>
      </c>
      <c r="C109" s="333" t="s">
        <v>29535</v>
      </c>
      <c r="D109" s="333" t="s">
        <v>15694</v>
      </c>
      <c r="E109" s="2046">
        <v>800000</v>
      </c>
      <c r="F109" s="333" t="s">
        <v>4</v>
      </c>
    </row>
    <row r="110" spans="1:6" ht="47.25">
      <c r="A110" s="333">
        <f t="shared" si="1"/>
        <v>79</v>
      </c>
      <c r="B110" s="333" t="s">
        <v>29536</v>
      </c>
      <c r="C110" s="333" t="s">
        <v>29537</v>
      </c>
      <c r="D110" s="333" t="s">
        <v>29538</v>
      </c>
      <c r="E110" s="2046">
        <v>1000000</v>
      </c>
      <c r="F110" s="333" t="s">
        <v>4</v>
      </c>
    </row>
    <row r="111" spans="1:6" ht="94.5">
      <c r="A111" s="333">
        <f t="shared" si="1"/>
        <v>80</v>
      </c>
      <c r="B111" s="333" t="s">
        <v>29539</v>
      </c>
      <c r="C111" s="333" t="s">
        <v>29540</v>
      </c>
      <c r="D111" s="333" t="s">
        <v>44130</v>
      </c>
      <c r="E111" s="2046">
        <v>1000000</v>
      </c>
      <c r="F111" s="333" t="s">
        <v>118</v>
      </c>
    </row>
    <row r="112" spans="1:6" ht="63">
      <c r="A112" s="333">
        <f t="shared" si="1"/>
        <v>81</v>
      </c>
      <c r="B112" s="333" t="s">
        <v>29541</v>
      </c>
      <c r="C112" s="333" t="s">
        <v>29542</v>
      </c>
      <c r="D112" s="333" t="s">
        <v>44131</v>
      </c>
      <c r="E112" s="2046">
        <v>1000000</v>
      </c>
      <c r="F112" s="333" t="s">
        <v>118</v>
      </c>
    </row>
    <row r="113" spans="1:6" ht="63">
      <c r="A113" s="333">
        <f t="shared" si="1"/>
        <v>82</v>
      </c>
      <c r="B113" s="333" t="s">
        <v>29543</v>
      </c>
      <c r="C113" s="333" t="s">
        <v>29544</v>
      </c>
      <c r="D113" s="333" t="s">
        <v>29545</v>
      </c>
      <c r="E113" s="2046">
        <v>200000</v>
      </c>
      <c r="F113" s="333" t="s">
        <v>118</v>
      </c>
    </row>
    <row r="114" spans="1:6" ht="63">
      <c r="A114" s="333">
        <f t="shared" si="1"/>
        <v>83</v>
      </c>
      <c r="B114" s="333" t="s">
        <v>29546</v>
      </c>
      <c r="C114" s="333" t="s">
        <v>29547</v>
      </c>
      <c r="D114" s="333" t="s">
        <v>44132</v>
      </c>
      <c r="E114" s="2046">
        <v>1000000</v>
      </c>
      <c r="F114" s="333" t="s">
        <v>118</v>
      </c>
    </row>
    <row r="115" spans="1:6" ht="15.75">
      <c r="A115" s="333"/>
      <c r="B115" s="2237" t="s">
        <v>3278</v>
      </c>
      <c r="C115" s="2238"/>
      <c r="D115" s="332" t="s">
        <v>12261</v>
      </c>
      <c r="E115" s="325"/>
      <c r="F115" s="334"/>
    </row>
    <row r="116" spans="1:6" ht="47.25">
      <c r="A116" s="333">
        <v>84</v>
      </c>
      <c r="B116" s="333" t="s">
        <v>29548</v>
      </c>
      <c r="C116" s="333" t="s">
        <v>29549</v>
      </c>
      <c r="D116" s="333" t="s">
        <v>29550</v>
      </c>
      <c r="E116" s="2046">
        <v>700000</v>
      </c>
      <c r="F116" s="333" t="s">
        <v>4</v>
      </c>
    </row>
    <row r="117" spans="1:6" ht="31.5">
      <c r="A117" s="333">
        <f t="shared" si="1"/>
        <v>85</v>
      </c>
      <c r="B117" s="333" t="s">
        <v>29551</v>
      </c>
      <c r="C117" s="333" t="s">
        <v>29552</v>
      </c>
      <c r="D117" s="333" t="s">
        <v>29550</v>
      </c>
      <c r="E117" s="2046">
        <v>800000</v>
      </c>
      <c r="F117" s="333" t="s">
        <v>4</v>
      </c>
    </row>
    <row r="118" spans="1:6" ht="31.5">
      <c r="A118" s="333">
        <f t="shared" si="1"/>
        <v>86</v>
      </c>
      <c r="B118" s="333" t="s">
        <v>29553</v>
      </c>
      <c r="C118" s="333" t="s">
        <v>29554</v>
      </c>
      <c r="D118" s="333" t="s">
        <v>29550</v>
      </c>
      <c r="E118" s="2046">
        <v>800000</v>
      </c>
      <c r="F118" s="333" t="s">
        <v>4</v>
      </c>
    </row>
    <row r="119" spans="1:6" ht="31.5">
      <c r="A119" s="333">
        <f t="shared" si="1"/>
        <v>87</v>
      </c>
      <c r="B119" s="333" t="s">
        <v>29555</v>
      </c>
      <c r="C119" s="333" t="s">
        <v>29556</v>
      </c>
      <c r="D119" s="333" t="s">
        <v>29550</v>
      </c>
      <c r="E119" s="2046">
        <v>700000</v>
      </c>
      <c r="F119" s="333" t="s">
        <v>4</v>
      </c>
    </row>
    <row r="120" spans="1:6" ht="47.25">
      <c r="A120" s="333">
        <f t="shared" si="1"/>
        <v>88</v>
      </c>
      <c r="B120" s="333" t="s">
        <v>29557</v>
      </c>
      <c r="C120" s="333" t="s">
        <v>29558</v>
      </c>
      <c r="D120" s="333" t="s">
        <v>29550</v>
      </c>
      <c r="E120" s="2046">
        <v>700000</v>
      </c>
      <c r="F120" s="333" t="s">
        <v>4</v>
      </c>
    </row>
    <row r="121" spans="1:6" ht="47.25">
      <c r="A121" s="333">
        <f t="shared" si="1"/>
        <v>89</v>
      </c>
      <c r="B121" s="333" t="s">
        <v>29559</v>
      </c>
      <c r="C121" s="333" t="s">
        <v>29560</v>
      </c>
      <c r="D121" s="333" t="s">
        <v>29550</v>
      </c>
      <c r="E121" s="2046">
        <v>800000</v>
      </c>
      <c r="F121" s="333" t="s">
        <v>4</v>
      </c>
    </row>
    <row r="122" spans="1:6" ht="47.25">
      <c r="A122" s="333">
        <f t="shared" si="1"/>
        <v>90</v>
      </c>
      <c r="B122" s="333" t="s">
        <v>29561</v>
      </c>
      <c r="C122" s="333" t="s">
        <v>29562</v>
      </c>
      <c r="D122" s="333" t="s">
        <v>29550</v>
      </c>
      <c r="E122" s="2046">
        <v>800000</v>
      </c>
      <c r="F122" s="333" t="s">
        <v>4</v>
      </c>
    </row>
    <row r="123" spans="1:6" ht="31.5">
      <c r="A123" s="333">
        <f t="shared" si="1"/>
        <v>91</v>
      </c>
      <c r="B123" s="333" t="s">
        <v>29563</v>
      </c>
      <c r="C123" s="333" t="s">
        <v>29564</v>
      </c>
      <c r="D123" s="333" t="s">
        <v>29550</v>
      </c>
      <c r="E123" s="2046">
        <v>800000</v>
      </c>
      <c r="F123" s="333" t="s">
        <v>4</v>
      </c>
    </row>
    <row r="124" spans="1:6" ht="31.5">
      <c r="A124" s="333">
        <f t="shared" si="1"/>
        <v>92</v>
      </c>
      <c r="B124" s="333" t="s">
        <v>29565</v>
      </c>
      <c r="C124" s="333" t="s">
        <v>29566</v>
      </c>
      <c r="D124" s="333" t="s">
        <v>29550</v>
      </c>
      <c r="E124" s="2046">
        <v>800000</v>
      </c>
      <c r="F124" s="333" t="s">
        <v>4</v>
      </c>
    </row>
    <row r="125" spans="1:6" ht="47.25">
      <c r="A125" s="333">
        <f t="shared" si="1"/>
        <v>93</v>
      </c>
      <c r="B125" s="333" t="s">
        <v>29567</v>
      </c>
      <c r="C125" s="333" t="s">
        <v>29568</v>
      </c>
      <c r="D125" s="333" t="s">
        <v>29550</v>
      </c>
      <c r="E125" s="2046">
        <v>714305.58</v>
      </c>
      <c r="F125" s="333" t="s">
        <v>4</v>
      </c>
    </row>
    <row r="126" spans="1:6" ht="47.25">
      <c r="A126" s="333">
        <f t="shared" si="1"/>
        <v>94</v>
      </c>
      <c r="B126" s="333" t="s">
        <v>29569</v>
      </c>
      <c r="C126" s="333" t="s">
        <v>29570</v>
      </c>
      <c r="D126" s="333" t="s">
        <v>29550</v>
      </c>
      <c r="E126" s="2046">
        <v>800000</v>
      </c>
      <c r="F126" s="333" t="s">
        <v>4</v>
      </c>
    </row>
    <row r="127" spans="1:6" ht="47.25">
      <c r="A127" s="333">
        <f t="shared" si="1"/>
        <v>95</v>
      </c>
      <c r="B127" s="333" t="s">
        <v>29571</v>
      </c>
      <c r="C127" s="333" t="s">
        <v>29572</v>
      </c>
      <c r="D127" s="333" t="s">
        <v>29550</v>
      </c>
      <c r="E127" s="2046">
        <v>800000</v>
      </c>
      <c r="F127" s="333" t="s">
        <v>4</v>
      </c>
    </row>
    <row r="128" spans="1:6" ht="47.25">
      <c r="A128" s="333">
        <f t="shared" si="1"/>
        <v>96</v>
      </c>
      <c r="B128" s="333" t="s">
        <v>29573</v>
      </c>
      <c r="C128" s="333" t="s">
        <v>29574</v>
      </c>
      <c r="D128" s="333" t="s">
        <v>29550</v>
      </c>
      <c r="E128" s="2046">
        <v>800000</v>
      </c>
      <c r="F128" s="333" t="s">
        <v>4</v>
      </c>
    </row>
    <row r="129" spans="1:6" s="2" customFormat="1" ht="15.75" customHeight="1">
      <c r="A129" s="325"/>
      <c r="B129" s="2294" t="s">
        <v>15</v>
      </c>
      <c r="C129" s="2296"/>
      <c r="D129" s="326"/>
      <c r="E129" s="329">
        <f>SUM(E29:E128)</f>
        <v>68595123.090000004</v>
      </c>
      <c r="F129" s="326"/>
    </row>
    <row r="130" spans="1:6" ht="89.1" customHeight="1">
      <c r="A130" s="2143" t="s">
        <v>1391</v>
      </c>
      <c r="B130" s="2143"/>
      <c r="C130" s="2143"/>
      <c r="D130" s="2143" t="s">
        <v>172</v>
      </c>
      <c r="E130" s="2143"/>
      <c r="F130" s="2143"/>
    </row>
    <row r="133" spans="1:6" s="2000" customFormat="1" ht="157.5">
      <c r="A133" s="1910"/>
      <c r="B133" s="1910" t="s">
        <v>247</v>
      </c>
      <c r="C133" s="1910" t="s">
        <v>29386</v>
      </c>
      <c r="D133" s="1910" t="s">
        <v>44013</v>
      </c>
      <c r="E133" s="1858">
        <v>2180817.5099999998</v>
      </c>
      <c r="F133" s="1910" t="s">
        <v>118</v>
      </c>
    </row>
    <row r="137" spans="1:6">
      <c r="E137" s="515">
        <f>E20+E133+E129</f>
        <v>109040875.52000001</v>
      </c>
    </row>
  </sheetData>
  <mergeCells count="18">
    <mergeCell ref="B129:C129"/>
    <mergeCell ref="A130:C130"/>
    <mergeCell ref="D130:F130"/>
    <mergeCell ref="B17:C17"/>
    <mergeCell ref="B28:C28"/>
    <mergeCell ref="B30:C30"/>
    <mergeCell ref="B51:C51"/>
    <mergeCell ref="B99:C99"/>
    <mergeCell ref="B115:C115"/>
    <mergeCell ref="A24:F24"/>
    <mergeCell ref="A25:F25"/>
    <mergeCell ref="A26:F26"/>
    <mergeCell ref="B15:C15"/>
    <mergeCell ref="A1:F1"/>
    <mergeCell ref="A2:F2"/>
    <mergeCell ref="A3:F3"/>
    <mergeCell ref="B5:C5"/>
    <mergeCell ref="B11:C11"/>
  </mergeCells>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sheetPr>
    <tabColor theme="5" tint="-0.499984740745262"/>
  </sheetPr>
  <dimension ref="A1:G97"/>
  <sheetViews>
    <sheetView topLeftCell="A22" workbookViewId="0">
      <selection activeCell="G34" sqref="G34"/>
    </sheetView>
  </sheetViews>
  <sheetFormatPr defaultRowHeight="15.75"/>
  <cols>
    <col min="1" max="1" width="7.5703125" style="128" customWidth="1"/>
    <col min="2" max="2" width="13.28515625" style="11" customWidth="1"/>
    <col min="3" max="3" width="42.140625" style="11" customWidth="1"/>
    <col min="4" max="4" width="27.7109375" style="11" customWidth="1"/>
    <col min="5" max="5" width="20.42578125" style="11" customWidth="1"/>
    <col min="6" max="6" width="9.85546875" style="11" customWidth="1"/>
    <col min="7" max="7" width="15" style="12" customWidth="1"/>
    <col min="8" max="16384" width="9.140625" style="12"/>
  </cols>
  <sheetData>
    <row r="1" spans="1:7">
      <c r="A1" s="2149" t="s">
        <v>133</v>
      </c>
      <c r="B1" s="2149"/>
      <c r="C1" s="2149"/>
      <c r="D1" s="2149"/>
      <c r="E1" s="2149"/>
      <c r="F1" s="2149"/>
    </row>
    <row r="2" spans="1:7">
      <c r="A2" s="2149" t="s">
        <v>33030</v>
      </c>
      <c r="B2" s="2149"/>
      <c r="C2" s="2149"/>
      <c r="D2" s="2149"/>
      <c r="E2" s="2149"/>
      <c r="F2" s="2149"/>
    </row>
    <row r="3" spans="1:7">
      <c r="A3" s="2149" t="s">
        <v>140</v>
      </c>
      <c r="B3" s="2149"/>
      <c r="C3" s="2149"/>
      <c r="D3" s="2149"/>
      <c r="E3" s="2149"/>
      <c r="F3" s="2149"/>
    </row>
    <row r="4" spans="1:7" ht="31.5">
      <c r="A4" s="173" t="s">
        <v>134</v>
      </c>
      <c r="B4" s="400" t="s">
        <v>135</v>
      </c>
      <c r="C4" s="172" t="s">
        <v>0</v>
      </c>
      <c r="D4" s="172" t="s">
        <v>136</v>
      </c>
      <c r="E4" s="470" t="s">
        <v>4327</v>
      </c>
      <c r="F4" s="470" t="s">
        <v>1646</v>
      </c>
    </row>
    <row r="5" spans="1:7">
      <c r="A5" s="51"/>
      <c r="B5" s="2189" t="s">
        <v>4566</v>
      </c>
      <c r="C5" s="2190"/>
      <c r="D5" s="2191"/>
      <c r="E5" s="293"/>
      <c r="F5" s="51"/>
    </row>
    <row r="6" spans="1:7" ht="31.5">
      <c r="A6" s="49">
        <v>1</v>
      </c>
      <c r="B6" s="50" t="s">
        <v>6170</v>
      </c>
      <c r="C6" s="159" t="s">
        <v>33031</v>
      </c>
      <c r="D6" s="159" t="s">
        <v>33032</v>
      </c>
      <c r="E6" s="153">
        <v>3984995</v>
      </c>
      <c r="F6" s="50" t="s">
        <v>118</v>
      </c>
      <c r="G6" s="1104"/>
    </row>
    <row r="7" spans="1:7" ht="31.5">
      <c r="A7" s="49">
        <v>3</v>
      </c>
      <c r="B7" s="50" t="s">
        <v>10</v>
      </c>
      <c r="C7" s="159" t="s">
        <v>33033</v>
      </c>
      <c r="D7" s="50" t="s">
        <v>175</v>
      </c>
      <c r="E7" s="188">
        <v>82200</v>
      </c>
      <c r="F7" s="50" t="s">
        <v>118</v>
      </c>
      <c r="G7" s="1104"/>
    </row>
    <row r="8" spans="1:7" ht="78.75">
      <c r="A8" s="49">
        <v>4</v>
      </c>
      <c r="B8" s="50" t="s">
        <v>5</v>
      </c>
      <c r="C8" s="159" t="s">
        <v>33034</v>
      </c>
      <c r="D8" s="50" t="s">
        <v>33035</v>
      </c>
      <c r="E8" s="153">
        <v>1475257</v>
      </c>
      <c r="F8" s="50" t="s">
        <v>118</v>
      </c>
      <c r="G8" s="1104"/>
    </row>
    <row r="9" spans="1:7" ht="78.75">
      <c r="A9" s="49">
        <v>5</v>
      </c>
      <c r="B9" s="50" t="s">
        <v>12</v>
      </c>
      <c r="C9" s="159" t="s">
        <v>33036</v>
      </c>
      <c r="D9" s="50" t="s">
        <v>33037</v>
      </c>
      <c r="E9" s="188">
        <v>1000000</v>
      </c>
      <c r="F9" s="50" t="s">
        <v>118</v>
      </c>
      <c r="G9" s="1104"/>
    </row>
    <row r="10" spans="1:7">
      <c r="A10" s="49"/>
      <c r="B10" s="2215" t="s">
        <v>142</v>
      </c>
      <c r="C10" s="2276"/>
      <c r="D10" s="50"/>
      <c r="E10" s="189"/>
      <c r="F10" s="50"/>
      <c r="G10" s="1104"/>
    </row>
    <row r="11" spans="1:7" ht="47.25">
      <c r="A11" s="49">
        <v>6</v>
      </c>
      <c r="B11" s="50" t="s">
        <v>5</v>
      </c>
      <c r="C11" s="159" t="s">
        <v>33038</v>
      </c>
      <c r="D11" s="50" t="s">
        <v>33039</v>
      </c>
      <c r="E11" s="153">
        <v>771226.07</v>
      </c>
      <c r="F11" s="50" t="s">
        <v>118</v>
      </c>
      <c r="G11" s="1104"/>
    </row>
    <row r="12" spans="1:7" ht="63">
      <c r="A12" s="49">
        <v>7</v>
      </c>
      <c r="B12" s="50" t="s">
        <v>12</v>
      </c>
      <c r="C12" s="159" t="s">
        <v>33040</v>
      </c>
      <c r="D12" s="50" t="s">
        <v>33041</v>
      </c>
      <c r="E12" s="188">
        <v>1000000</v>
      </c>
      <c r="F12" s="50" t="s">
        <v>118</v>
      </c>
      <c r="G12" s="1104"/>
    </row>
    <row r="13" spans="1:7" ht="94.5">
      <c r="A13" s="49">
        <v>8</v>
      </c>
      <c r="B13" s="50" t="s">
        <v>1496</v>
      </c>
      <c r="C13" s="159" t="s">
        <v>33042</v>
      </c>
      <c r="D13" s="50" t="s">
        <v>33043</v>
      </c>
      <c r="E13" s="188">
        <v>1500000</v>
      </c>
      <c r="F13" s="50" t="s">
        <v>118</v>
      </c>
      <c r="G13" s="1104"/>
    </row>
    <row r="14" spans="1:7">
      <c r="A14" s="49"/>
      <c r="B14" s="2215" t="s">
        <v>207</v>
      </c>
      <c r="C14" s="2216"/>
      <c r="D14" s="50"/>
      <c r="E14" s="189"/>
      <c r="F14" s="50"/>
      <c r="G14" s="1104"/>
    </row>
    <row r="15" spans="1:7" ht="31.5">
      <c r="A15" s="49">
        <v>10</v>
      </c>
      <c r="B15" s="975" t="s">
        <v>475</v>
      </c>
      <c r="C15" s="159" t="s">
        <v>33047</v>
      </c>
      <c r="D15" s="50" t="s">
        <v>33048</v>
      </c>
      <c r="E15" s="153">
        <v>5738993.4500000002</v>
      </c>
      <c r="F15" s="50" t="s">
        <v>118</v>
      </c>
      <c r="G15" s="1104"/>
    </row>
    <row r="16" spans="1:7">
      <c r="A16" s="49"/>
      <c r="B16" s="2215" t="s">
        <v>593</v>
      </c>
      <c r="C16" s="2216"/>
      <c r="D16" s="50"/>
      <c r="E16" s="189"/>
      <c r="F16" s="50"/>
      <c r="G16" s="1104"/>
    </row>
    <row r="17" spans="1:7" ht="47.25">
      <c r="A17" s="49">
        <v>11</v>
      </c>
      <c r="B17" s="50" t="s">
        <v>1572</v>
      </c>
      <c r="C17" s="159" t="s">
        <v>33049</v>
      </c>
      <c r="D17" s="50" t="s">
        <v>3168</v>
      </c>
      <c r="E17" s="153">
        <v>16260219</v>
      </c>
      <c r="F17" s="50" t="s">
        <v>118</v>
      </c>
      <c r="G17" s="1104"/>
    </row>
    <row r="18" spans="1:7" ht="47.25">
      <c r="A18" s="49">
        <v>12</v>
      </c>
      <c r="B18" s="50" t="s">
        <v>33050</v>
      </c>
      <c r="C18" s="159" t="s">
        <v>33051</v>
      </c>
      <c r="D18" s="50" t="s">
        <v>1446</v>
      </c>
      <c r="E18" s="188">
        <v>11000000</v>
      </c>
      <c r="F18" s="50" t="s">
        <v>118</v>
      </c>
      <c r="G18" s="1104"/>
    </row>
    <row r="19" spans="1:7">
      <c r="A19" s="49"/>
      <c r="B19" s="504"/>
      <c r="C19" s="1149"/>
      <c r="D19" s="50"/>
      <c r="E19" s="188">
        <f>SUM(E6:E18)</f>
        <v>42812890.519999996</v>
      </c>
      <c r="F19" s="50"/>
      <c r="G19" s="1104"/>
    </row>
    <row r="20" spans="1:7">
      <c r="A20" s="49"/>
      <c r="B20" s="504"/>
      <c r="C20" s="1149"/>
      <c r="D20" s="50"/>
      <c r="E20" s="188"/>
      <c r="F20" s="50"/>
      <c r="G20" s="1104"/>
    </row>
    <row r="21" spans="1:7">
      <c r="A21" s="49"/>
      <c r="B21" s="504"/>
      <c r="C21" s="1149"/>
      <c r="D21" s="50"/>
      <c r="E21" s="188"/>
      <c r="F21" s="50"/>
      <c r="G21" s="1104"/>
    </row>
    <row r="22" spans="1:7">
      <c r="A22" s="49"/>
      <c r="B22" s="504"/>
      <c r="C22" s="1149"/>
      <c r="D22" s="50"/>
      <c r="E22" s="188"/>
      <c r="F22" s="50"/>
      <c r="G22" s="1104"/>
    </row>
    <row r="23" spans="1:7">
      <c r="A23" s="49"/>
      <c r="B23" s="504"/>
      <c r="C23" s="1149"/>
      <c r="D23" s="50"/>
      <c r="E23" s="188"/>
      <c r="F23" s="50"/>
      <c r="G23" s="1104"/>
    </row>
    <row r="24" spans="1:7">
      <c r="A24" s="49"/>
      <c r="B24" s="504"/>
      <c r="C24" s="1149"/>
      <c r="D24" s="50"/>
      <c r="E24" s="188"/>
      <c r="F24" s="50"/>
      <c r="G24" s="1104"/>
    </row>
    <row r="25" spans="1:7">
      <c r="A25" s="49"/>
      <c r="B25" s="504"/>
      <c r="C25" s="1149"/>
      <c r="D25" s="50"/>
      <c r="E25" s="188"/>
      <c r="F25" s="50"/>
      <c r="G25" s="1104"/>
    </row>
    <row r="26" spans="1:7">
      <c r="A26" s="2149" t="s">
        <v>133</v>
      </c>
      <c r="B26" s="2149"/>
      <c r="C26" s="2149"/>
      <c r="D26" s="2149"/>
      <c r="E26" s="2149"/>
      <c r="F26" s="2149"/>
      <c r="G26" s="1104"/>
    </row>
    <row r="27" spans="1:7">
      <c r="A27" s="2149" t="s">
        <v>33030</v>
      </c>
      <c r="B27" s="2149"/>
      <c r="C27" s="2149"/>
      <c r="D27" s="2149"/>
      <c r="E27" s="2149"/>
      <c r="F27" s="2149"/>
      <c r="G27" s="1104"/>
    </row>
    <row r="28" spans="1:7">
      <c r="A28" s="2149" t="s">
        <v>140</v>
      </c>
      <c r="B28" s="2149"/>
      <c r="C28" s="2149"/>
      <c r="D28" s="2149"/>
      <c r="E28" s="2149"/>
      <c r="F28" s="2149"/>
      <c r="G28" s="1104"/>
    </row>
    <row r="29" spans="1:7" ht="31.5">
      <c r="A29" s="173" t="s">
        <v>134</v>
      </c>
      <c r="B29" s="400" t="s">
        <v>135</v>
      </c>
      <c r="C29" s="172" t="s">
        <v>0</v>
      </c>
      <c r="D29" s="172" t="s">
        <v>136</v>
      </c>
      <c r="E29" s="470" t="s">
        <v>4327</v>
      </c>
      <c r="F29" s="470" t="s">
        <v>1646</v>
      </c>
      <c r="G29" s="1104"/>
    </row>
    <row r="30" spans="1:7">
      <c r="A30" s="50"/>
      <c r="B30" s="2215" t="s">
        <v>29765</v>
      </c>
      <c r="C30" s="2216"/>
      <c r="D30" s="50"/>
      <c r="E30" s="189"/>
      <c r="F30" s="50"/>
      <c r="G30" s="1104"/>
    </row>
    <row r="31" spans="1:7" ht="47.25">
      <c r="A31" s="50">
        <v>1</v>
      </c>
      <c r="B31" s="50" t="s">
        <v>33044</v>
      </c>
      <c r="C31" s="159" t="s">
        <v>33045</v>
      </c>
      <c r="D31" s="50" t="s">
        <v>33046</v>
      </c>
      <c r="E31" s="189">
        <v>400000</v>
      </c>
      <c r="F31" s="50" t="s">
        <v>4</v>
      </c>
      <c r="G31" s="1104"/>
    </row>
    <row r="32" spans="1:7">
      <c r="A32" s="50"/>
      <c r="B32" s="2292" t="s">
        <v>930</v>
      </c>
      <c r="C32" s="2289"/>
      <c r="D32" s="50"/>
      <c r="E32" s="106"/>
      <c r="F32" s="50"/>
      <c r="G32" s="1104"/>
    </row>
    <row r="33" spans="1:7" ht="47.25">
      <c r="A33" s="50">
        <v>2</v>
      </c>
      <c r="B33" s="690" t="s">
        <v>33052</v>
      </c>
      <c r="C33" s="115" t="s">
        <v>33053</v>
      </c>
      <c r="D33" s="50" t="s">
        <v>33054</v>
      </c>
      <c r="E33" s="106">
        <v>726939</v>
      </c>
      <c r="F33" s="50" t="s">
        <v>4</v>
      </c>
      <c r="G33" s="1104"/>
    </row>
    <row r="34" spans="1:7" ht="47.25">
      <c r="A34" s="50">
        <v>3</v>
      </c>
      <c r="B34" s="690" t="s">
        <v>33055</v>
      </c>
      <c r="C34" s="115" t="s">
        <v>33056</v>
      </c>
      <c r="D34" s="50" t="s">
        <v>33054</v>
      </c>
      <c r="E34" s="106">
        <v>726939</v>
      </c>
      <c r="F34" s="50" t="s">
        <v>4</v>
      </c>
      <c r="G34" s="1104"/>
    </row>
    <row r="35" spans="1:7" ht="47.25">
      <c r="A35" s="50">
        <v>4</v>
      </c>
      <c r="B35" s="690" t="s">
        <v>33057</v>
      </c>
      <c r="C35" s="115" t="s">
        <v>33058</v>
      </c>
      <c r="D35" s="50" t="s">
        <v>33054</v>
      </c>
      <c r="E35" s="106">
        <v>726940</v>
      </c>
      <c r="F35" s="50" t="s">
        <v>4</v>
      </c>
      <c r="G35" s="1104"/>
    </row>
    <row r="36" spans="1:7">
      <c r="A36" s="50"/>
      <c r="B36" s="2215" t="s">
        <v>810</v>
      </c>
      <c r="C36" s="2220"/>
      <c r="D36" s="2216"/>
      <c r="E36" s="552"/>
      <c r="F36" s="173"/>
      <c r="G36" s="1401"/>
    </row>
    <row r="37" spans="1:7" ht="47.25">
      <c r="A37" s="50">
        <v>5</v>
      </c>
      <c r="B37" s="50" t="s">
        <v>33059</v>
      </c>
      <c r="C37" s="159" t="s">
        <v>33060</v>
      </c>
      <c r="D37" s="51" t="s">
        <v>115</v>
      </c>
      <c r="E37" s="106">
        <v>1000000</v>
      </c>
      <c r="F37" s="50" t="s">
        <v>4</v>
      </c>
      <c r="G37" s="128"/>
    </row>
    <row r="38" spans="1:7" ht="47.25">
      <c r="A38" s="50">
        <v>6</v>
      </c>
      <c r="B38" s="50" t="s">
        <v>33061</v>
      </c>
      <c r="C38" s="159" t="s">
        <v>33062</v>
      </c>
      <c r="D38" s="107" t="s">
        <v>33063</v>
      </c>
      <c r="E38" s="106">
        <v>1000000</v>
      </c>
      <c r="F38" s="50" t="s">
        <v>4</v>
      </c>
      <c r="G38" s="128"/>
    </row>
    <row r="39" spans="1:7" ht="47.25">
      <c r="A39" s="50">
        <v>7</v>
      </c>
      <c r="B39" s="50" t="s">
        <v>33064</v>
      </c>
      <c r="C39" s="159" t="s">
        <v>33065</v>
      </c>
      <c r="D39" s="107" t="s">
        <v>115</v>
      </c>
      <c r="E39" s="106">
        <v>1000000</v>
      </c>
      <c r="F39" s="50" t="s">
        <v>4</v>
      </c>
      <c r="G39" s="128"/>
    </row>
    <row r="40" spans="1:7" ht="63">
      <c r="A40" s="50">
        <v>8</v>
      </c>
      <c r="B40" s="50" t="s">
        <v>33066</v>
      </c>
      <c r="C40" s="159" t="s">
        <v>33067</v>
      </c>
      <c r="D40" s="51" t="s">
        <v>33068</v>
      </c>
      <c r="E40" s="106">
        <v>800000</v>
      </c>
      <c r="F40" s="50" t="s">
        <v>4</v>
      </c>
      <c r="G40" s="128"/>
    </row>
    <row r="41" spans="1:7" ht="78.75">
      <c r="A41" s="50">
        <v>9</v>
      </c>
      <c r="B41" s="50" t="s">
        <v>33069</v>
      </c>
      <c r="C41" s="159" t="s">
        <v>33070</v>
      </c>
      <c r="D41" s="107" t="s">
        <v>33071</v>
      </c>
      <c r="E41" s="106">
        <v>1300000</v>
      </c>
      <c r="F41" s="50" t="s">
        <v>118</v>
      </c>
      <c r="G41" s="128"/>
    </row>
    <row r="42" spans="1:7" ht="47.25">
      <c r="A42" s="50">
        <v>10</v>
      </c>
      <c r="B42" s="50" t="s">
        <v>33072</v>
      </c>
      <c r="C42" s="159" t="s">
        <v>33073</v>
      </c>
      <c r="D42" s="51" t="s">
        <v>33373</v>
      </c>
      <c r="E42" s="106">
        <v>700000</v>
      </c>
      <c r="F42" s="50" t="s">
        <v>118</v>
      </c>
      <c r="G42" s="128"/>
    </row>
    <row r="43" spans="1:7" ht="47.25">
      <c r="A43" s="50">
        <v>11</v>
      </c>
      <c r="B43" s="50" t="s">
        <v>33074</v>
      </c>
      <c r="C43" s="159" t="s">
        <v>33075</v>
      </c>
      <c r="D43" s="107" t="s">
        <v>33076</v>
      </c>
      <c r="E43" s="106">
        <v>1000000</v>
      </c>
      <c r="F43" s="50" t="s">
        <v>4</v>
      </c>
      <c r="G43" s="128"/>
    </row>
    <row r="44" spans="1:7" ht="47.25">
      <c r="A44" s="50">
        <v>12</v>
      </c>
      <c r="B44" s="50" t="s">
        <v>25891</v>
      </c>
      <c r="C44" s="159" t="s">
        <v>33077</v>
      </c>
      <c r="D44" s="107" t="s">
        <v>33078</v>
      </c>
      <c r="E44" s="106">
        <v>900000</v>
      </c>
      <c r="F44" s="50" t="s">
        <v>118</v>
      </c>
      <c r="G44" s="128"/>
    </row>
    <row r="45" spans="1:7" ht="47.25">
      <c r="A45" s="50">
        <v>13</v>
      </c>
      <c r="B45" s="50" t="s">
        <v>24848</v>
      </c>
      <c r="C45" s="159" t="s">
        <v>33079</v>
      </c>
      <c r="D45" s="107" t="s">
        <v>33080</v>
      </c>
      <c r="E45" s="106">
        <v>1000000</v>
      </c>
      <c r="F45" s="50" t="s">
        <v>4</v>
      </c>
      <c r="G45" s="128"/>
    </row>
    <row r="46" spans="1:7" ht="63">
      <c r="A46" s="50">
        <v>14</v>
      </c>
      <c r="B46" s="50" t="s">
        <v>33081</v>
      </c>
      <c r="C46" s="159" t="s">
        <v>33082</v>
      </c>
      <c r="D46" s="51" t="s">
        <v>33374</v>
      </c>
      <c r="E46" s="106">
        <v>1000000</v>
      </c>
      <c r="F46" s="50" t="s">
        <v>118</v>
      </c>
      <c r="G46" s="128"/>
    </row>
    <row r="47" spans="1:7" ht="47.25">
      <c r="A47" s="50">
        <v>15</v>
      </c>
      <c r="B47" s="50" t="s">
        <v>33083</v>
      </c>
      <c r="C47" s="159" t="s">
        <v>33084</v>
      </c>
      <c r="D47" s="107" t="s">
        <v>33085</v>
      </c>
      <c r="E47" s="106">
        <v>1000000</v>
      </c>
      <c r="F47" s="50" t="s">
        <v>118</v>
      </c>
      <c r="G47" s="128"/>
    </row>
    <row r="48" spans="1:7" ht="63">
      <c r="A48" s="50">
        <v>16</v>
      </c>
      <c r="B48" s="50" t="s">
        <v>33086</v>
      </c>
      <c r="C48" s="159" t="s">
        <v>33087</v>
      </c>
      <c r="D48" s="51" t="s">
        <v>33088</v>
      </c>
      <c r="E48" s="106">
        <v>800000</v>
      </c>
      <c r="F48" s="50" t="s">
        <v>4</v>
      </c>
      <c r="G48" s="128"/>
    </row>
    <row r="49" spans="1:7" ht="78.75">
      <c r="A49" s="50">
        <v>17</v>
      </c>
      <c r="B49" s="50" t="s">
        <v>28203</v>
      </c>
      <c r="C49" s="159" t="s">
        <v>33089</v>
      </c>
      <c r="D49" s="107" t="s">
        <v>33090</v>
      </c>
      <c r="E49" s="106">
        <v>1000000</v>
      </c>
      <c r="F49" s="50" t="s">
        <v>4</v>
      </c>
      <c r="G49" s="128"/>
    </row>
    <row r="50" spans="1:7" ht="63">
      <c r="A50" s="50">
        <v>18</v>
      </c>
      <c r="B50" s="50" t="s">
        <v>33091</v>
      </c>
      <c r="C50" s="159" t="s">
        <v>33092</v>
      </c>
      <c r="D50" s="107" t="s">
        <v>33093</v>
      </c>
      <c r="E50" s="106">
        <v>600000</v>
      </c>
      <c r="F50" s="50" t="s">
        <v>118</v>
      </c>
      <c r="G50" s="128"/>
    </row>
    <row r="51" spans="1:7" ht="63">
      <c r="A51" s="50">
        <v>19</v>
      </c>
      <c r="B51" s="50" t="s">
        <v>33094</v>
      </c>
      <c r="C51" s="159" t="s">
        <v>33095</v>
      </c>
      <c r="D51" s="51" t="s">
        <v>33088</v>
      </c>
      <c r="E51" s="106">
        <v>900000</v>
      </c>
      <c r="F51" s="50" t="s">
        <v>4</v>
      </c>
      <c r="G51" s="128"/>
    </row>
    <row r="52" spans="1:7" ht="47.25">
      <c r="A52" s="50">
        <v>20</v>
      </c>
      <c r="B52" s="50" t="s">
        <v>33096</v>
      </c>
      <c r="C52" s="159" t="s">
        <v>33097</v>
      </c>
      <c r="D52" s="51" t="s">
        <v>33098</v>
      </c>
      <c r="E52" s="106">
        <v>800000</v>
      </c>
      <c r="F52" s="50" t="s">
        <v>118</v>
      </c>
      <c r="G52" s="128"/>
    </row>
    <row r="53" spans="1:7" ht="63">
      <c r="A53" s="50">
        <v>21</v>
      </c>
      <c r="B53" s="50" t="s">
        <v>33099</v>
      </c>
      <c r="C53" s="159" t="s">
        <v>33100</v>
      </c>
      <c r="D53" s="51" t="s">
        <v>33068</v>
      </c>
      <c r="E53" s="106">
        <v>500000</v>
      </c>
      <c r="F53" s="50" t="s">
        <v>4</v>
      </c>
      <c r="G53" s="1104"/>
    </row>
    <row r="54" spans="1:7" ht="63">
      <c r="A54" s="50">
        <v>22</v>
      </c>
      <c r="B54" s="50" t="s">
        <v>33101</v>
      </c>
      <c r="C54" s="159" t="s">
        <v>33102</v>
      </c>
      <c r="D54" s="51" t="s">
        <v>115</v>
      </c>
      <c r="E54" s="106">
        <v>1000000</v>
      </c>
      <c r="F54" s="50" t="s">
        <v>4</v>
      </c>
      <c r="G54" s="1104"/>
    </row>
    <row r="55" spans="1:7" ht="47.25">
      <c r="A55" s="50">
        <v>23</v>
      </c>
      <c r="B55" s="50" t="s">
        <v>33103</v>
      </c>
      <c r="C55" s="159" t="s">
        <v>33104</v>
      </c>
      <c r="D55" s="51" t="s">
        <v>33105</v>
      </c>
      <c r="E55" s="106">
        <v>900000</v>
      </c>
      <c r="F55" s="50" t="s">
        <v>118</v>
      </c>
      <c r="G55" s="1104"/>
    </row>
    <row r="56" spans="1:7" ht="63">
      <c r="A56" s="50">
        <v>24</v>
      </c>
      <c r="B56" s="50" t="s">
        <v>33106</v>
      </c>
      <c r="C56" s="159" t="s">
        <v>33107</v>
      </c>
      <c r="D56" s="51" t="s">
        <v>33088</v>
      </c>
      <c r="E56" s="106">
        <v>700000</v>
      </c>
      <c r="F56" s="50" t="s">
        <v>4</v>
      </c>
      <c r="G56" s="1104"/>
    </row>
    <row r="57" spans="1:7" ht="63">
      <c r="A57" s="50">
        <v>25</v>
      </c>
      <c r="B57" s="50" t="s">
        <v>33108</v>
      </c>
      <c r="C57" s="159" t="s">
        <v>33109</v>
      </c>
      <c r="D57" s="51" t="s">
        <v>33088</v>
      </c>
      <c r="E57" s="106">
        <v>800000</v>
      </c>
      <c r="F57" s="50" t="s">
        <v>4</v>
      </c>
      <c r="G57" s="1104"/>
    </row>
    <row r="58" spans="1:7" ht="47.25">
      <c r="A58" s="50">
        <v>26</v>
      </c>
      <c r="B58" s="50" t="s">
        <v>5240</v>
      </c>
      <c r="C58" s="159" t="s">
        <v>33110</v>
      </c>
      <c r="D58" s="51" t="s">
        <v>115</v>
      </c>
      <c r="E58" s="106">
        <v>1000000</v>
      </c>
      <c r="F58" s="50" t="s">
        <v>4</v>
      </c>
      <c r="G58" s="1104"/>
    </row>
    <row r="59" spans="1:7" ht="47.25">
      <c r="A59" s="50">
        <v>27</v>
      </c>
      <c r="B59" s="50" t="s">
        <v>33111</v>
      </c>
      <c r="C59" s="159" t="s">
        <v>33112</v>
      </c>
      <c r="D59" s="60" t="s">
        <v>4806</v>
      </c>
      <c r="E59" s="106">
        <v>1000000</v>
      </c>
      <c r="F59" s="50" t="s">
        <v>4</v>
      </c>
      <c r="G59" s="1104"/>
    </row>
    <row r="60" spans="1:7" ht="47.25">
      <c r="A60" s="50">
        <v>28</v>
      </c>
      <c r="B60" s="50" t="s">
        <v>33113</v>
      </c>
      <c r="C60" s="159" t="s">
        <v>33114</v>
      </c>
      <c r="D60" s="51" t="s">
        <v>33115</v>
      </c>
      <c r="E60" s="106">
        <v>800000</v>
      </c>
      <c r="F60" s="50" t="s">
        <v>118</v>
      </c>
      <c r="G60" s="1104"/>
    </row>
    <row r="61" spans="1:7" ht="63">
      <c r="A61" s="50">
        <v>29</v>
      </c>
      <c r="B61" s="50" t="s">
        <v>33116</v>
      </c>
      <c r="C61" s="159" t="s">
        <v>33117</v>
      </c>
      <c r="D61" s="108" t="s">
        <v>33088</v>
      </c>
      <c r="E61" s="106">
        <v>600000</v>
      </c>
      <c r="F61" s="50" t="s">
        <v>4</v>
      </c>
      <c r="G61" s="1104"/>
    </row>
    <row r="62" spans="1:7" ht="63">
      <c r="A62" s="50">
        <v>30</v>
      </c>
      <c r="B62" s="50" t="s">
        <v>33118</v>
      </c>
      <c r="C62" s="159" t="s">
        <v>33119</v>
      </c>
      <c r="D62" s="108" t="s">
        <v>33088</v>
      </c>
      <c r="E62" s="106">
        <v>500000</v>
      </c>
      <c r="F62" s="50" t="s">
        <v>4</v>
      </c>
      <c r="G62" s="1401"/>
    </row>
    <row r="63" spans="1:7" ht="47.25">
      <c r="A63" s="50">
        <v>31</v>
      </c>
      <c r="B63" s="50" t="s">
        <v>33120</v>
      </c>
      <c r="C63" s="159" t="s">
        <v>33121</v>
      </c>
      <c r="D63" s="108" t="s">
        <v>33375</v>
      </c>
      <c r="E63" s="106">
        <v>1000000</v>
      </c>
      <c r="F63" s="50" t="s">
        <v>118</v>
      </c>
      <c r="G63" s="1104"/>
    </row>
    <row r="64" spans="1:7" ht="47.25">
      <c r="A64" s="50">
        <v>32</v>
      </c>
      <c r="B64" s="50" t="s">
        <v>33122</v>
      </c>
      <c r="C64" s="159" t="s">
        <v>33123</v>
      </c>
      <c r="D64" s="108" t="s">
        <v>33124</v>
      </c>
      <c r="E64" s="106">
        <v>700000</v>
      </c>
      <c r="F64" s="50" t="s">
        <v>118</v>
      </c>
      <c r="G64" s="1104"/>
    </row>
    <row r="65" spans="1:7" ht="47.25">
      <c r="A65" s="50">
        <v>33</v>
      </c>
      <c r="B65" s="50" t="s">
        <v>33125</v>
      </c>
      <c r="C65" s="159" t="s">
        <v>33126</v>
      </c>
      <c r="D65" s="108" t="s">
        <v>33127</v>
      </c>
      <c r="E65" s="106">
        <v>1300000</v>
      </c>
      <c r="F65" s="50" t="s">
        <v>4</v>
      </c>
      <c r="G65" s="128"/>
    </row>
    <row r="66" spans="1:7" ht="63">
      <c r="A66" s="50">
        <v>34</v>
      </c>
      <c r="B66" s="50" t="s">
        <v>33128</v>
      </c>
      <c r="C66" s="159" t="s">
        <v>33129</v>
      </c>
      <c r="D66" s="108" t="s">
        <v>33130</v>
      </c>
      <c r="E66" s="106">
        <v>1000000</v>
      </c>
      <c r="F66" s="50" t="s">
        <v>118</v>
      </c>
      <c r="G66" s="128"/>
    </row>
    <row r="67" spans="1:7" ht="63">
      <c r="A67" s="50">
        <v>35</v>
      </c>
      <c r="B67" s="50" t="s">
        <v>33131</v>
      </c>
      <c r="C67" s="159" t="s">
        <v>33132</v>
      </c>
      <c r="D67" s="107" t="s">
        <v>33133</v>
      </c>
      <c r="E67" s="106">
        <v>300000</v>
      </c>
      <c r="F67" s="50" t="s">
        <v>118</v>
      </c>
      <c r="G67" s="128"/>
    </row>
    <row r="68" spans="1:7" ht="47.25">
      <c r="A68" s="50">
        <v>36</v>
      </c>
      <c r="B68" s="50" t="s">
        <v>33134</v>
      </c>
      <c r="C68" s="159" t="s">
        <v>33135</v>
      </c>
      <c r="D68" s="107" t="s">
        <v>33136</v>
      </c>
      <c r="E68" s="106">
        <v>600000</v>
      </c>
      <c r="F68" s="50" t="s">
        <v>118</v>
      </c>
      <c r="G68" s="128"/>
    </row>
    <row r="69" spans="1:7" ht="47.25">
      <c r="A69" s="50">
        <v>37</v>
      </c>
      <c r="B69" s="50" t="s">
        <v>33137</v>
      </c>
      <c r="C69" s="159" t="s">
        <v>33138</v>
      </c>
      <c r="D69" s="107" t="s">
        <v>33139</v>
      </c>
      <c r="E69" s="106">
        <v>500000</v>
      </c>
      <c r="F69" s="50" t="s">
        <v>118</v>
      </c>
      <c r="G69" s="128"/>
    </row>
    <row r="70" spans="1:7">
      <c r="A70" s="50"/>
      <c r="B70" s="2294" t="s">
        <v>535</v>
      </c>
      <c r="C70" s="2295"/>
      <c r="D70" s="2296"/>
      <c r="E70" s="552"/>
      <c r="F70" s="173"/>
      <c r="G70" s="128"/>
    </row>
    <row r="71" spans="1:7" ht="47.25">
      <c r="A71" s="50">
        <v>38</v>
      </c>
      <c r="B71" s="50" t="s">
        <v>33140</v>
      </c>
      <c r="C71" s="159" t="s">
        <v>33141</v>
      </c>
      <c r="D71" s="50" t="s">
        <v>33142</v>
      </c>
      <c r="E71" s="106">
        <v>1000000</v>
      </c>
      <c r="F71" s="50" t="s">
        <v>4</v>
      </c>
      <c r="G71" s="128"/>
    </row>
    <row r="72" spans="1:7" ht="47.25">
      <c r="A72" s="50">
        <v>39</v>
      </c>
      <c r="B72" s="50" t="s">
        <v>33143</v>
      </c>
      <c r="C72" s="159" t="s">
        <v>33144</v>
      </c>
      <c r="D72" s="50" t="s">
        <v>33142</v>
      </c>
      <c r="E72" s="106">
        <v>1000000</v>
      </c>
      <c r="F72" s="50" t="s">
        <v>4</v>
      </c>
      <c r="G72" s="1104"/>
    </row>
    <row r="73" spans="1:7" ht="63">
      <c r="A73" s="50">
        <v>40</v>
      </c>
      <c r="B73" s="50" t="s">
        <v>33145</v>
      </c>
      <c r="C73" s="159" t="s">
        <v>33146</v>
      </c>
      <c r="D73" s="50" t="s">
        <v>33147</v>
      </c>
      <c r="E73" s="106">
        <v>600000</v>
      </c>
      <c r="F73" s="50" t="s">
        <v>4</v>
      </c>
      <c r="G73" s="1401"/>
    </row>
    <row r="74" spans="1:7" ht="47.25">
      <c r="A74" s="50">
        <v>41</v>
      </c>
      <c r="B74" s="50" t="s">
        <v>33148</v>
      </c>
      <c r="C74" s="159" t="s">
        <v>33149</v>
      </c>
      <c r="D74" s="60" t="s">
        <v>33150</v>
      </c>
      <c r="E74" s="106">
        <v>2000000</v>
      </c>
      <c r="F74" s="50" t="s">
        <v>4</v>
      </c>
      <c r="G74" s="1104"/>
    </row>
    <row r="75" spans="1:7" ht="78.75">
      <c r="A75" s="50">
        <v>42</v>
      </c>
      <c r="B75" s="50" t="s">
        <v>33151</v>
      </c>
      <c r="C75" s="159" t="s">
        <v>33152</v>
      </c>
      <c r="D75" s="50" t="s">
        <v>33153</v>
      </c>
      <c r="E75" s="106">
        <v>1000000</v>
      </c>
      <c r="F75" s="50" t="s">
        <v>118</v>
      </c>
      <c r="G75" s="1104"/>
    </row>
    <row r="76" spans="1:7" ht="63">
      <c r="A76" s="50">
        <v>43</v>
      </c>
      <c r="B76" s="50" t="s">
        <v>33154</v>
      </c>
      <c r="C76" s="159" t="s">
        <v>33155</v>
      </c>
      <c r="D76" s="51" t="s">
        <v>3357</v>
      </c>
      <c r="E76" s="106">
        <v>3000000</v>
      </c>
      <c r="F76" s="50" t="s">
        <v>118</v>
      </c>
      <c r="G76" s="1104"/>
    </row>
    <row r="77" spans="1:7" ht="47.25">
      <c r="A77" s="50">
        <v>44</v>
      </c>
      <c r="B77" s="50" t="s">
        <v>33156</v>
      </c>
      <c r="C77" s="159" t="s">
        <v>33157</v>
      </c>
      <c r="D77" s="107" t="s">
        <v>36076</v>
      </c>
      <c r="E77" s="106">
        <v>6700000</v>
      </c>
      <c r="F77" s="50" t="s">
        <v>4</v>
      </c>
      <c r="G77" s="1104"/>
    </row>
    <row r="78" spans="1:7" ht="63">
      <c r="A78" s="50">
        <v>45</v>
      </c>
      <c r="B78" s="50" t="s">
        <v>33158</v>
      </c>
      <c r="C78" s="159" t="s">
        <v>33159</v>
      </c>
      <c r="D78" s="102" t="s">
        <v>33160</v>
      </c>
      <c r="E78" s="106">
        <v>1000000</v>
      </c>
      <c r="F78" s="50" t="s">
        <v>4</v>
      </c>
      <c r="G78" s="1104"/>
    </row>
    <row r="79" spans="1:7" ht="63">
      <c r="A79" s="50">
        <v>46</v>
      </c>
      <c r="B79" s="50" t="s">
        <v>33161</v>
      </c>
      <c r="C79" s="159" t="s">
        <v>33162</v>
      </c>
      <c r="D79" s="690" t="s">
        <v>33163</v>
      </c>
      <c r="E79" s="106">
        <v>600000</v>
      </c>
      <c r="F79" s="50" t="s">
        <v>118</v>
      </c>
      <c r="G79" s="1104"/>
    </row>
    <row r="80" spans="1:7" ht="47.25">
      <c r="A80" s="50">
        <v>47</v>
      </c>
      <c r="B80" s="50" t="s">
        <v>33164</v>
      </c>
      <c r="C80" s="159" t="s">
        <v>33165</v>
      </c>
      <c r="D80" s="102" t="s">
        <v>4517</v>
      </c>
      <c r="E80" s="106">
        <v>1000000</v>
      </c>
      <c r="F80" s="50" t="s">
        <v>4</v>
      </c>
      <c r="G80" s="1104"/>
    </row>
    <row r="81" spans="1:7" ht="63">
      <c r="A81" s="50">
        <v>48</v>
      </c>
      <c r="B81" s="50" t="s">
        <v>33166</v>
      </c>
      <c r="C81" s="159" t="s">
        <v>33167</v>
      </c>
      <c r="D81" s="333" t="s">
        <v>4517</v>
      </c>
      <c r="E81" s="106">
        <v>1000000</v>
      </c>
      <c r="F81" s="50" t="s">
        <v>4</v>
      </c>
      <c r="G81" s="1104"/>
    </row>
    <row r="82" spans="1:7" ht="63">
      <c r="A82" s="50">
        <v>49</v>
      </c>
      <c r="B82" s="50" t="s">
        <v>33168</v>
      </c>
      <c r="C82" s="159" t="s">
        <v>33169</v>
      </c>
      <c r="D82" s="60" t="s">
        <v>33170</v>
      </c>
      <c r="E82" s="106">
        <v>1000000</v>
      </c>
      <c r="F82" s="50" t="s">
        <v>4</v>
      </c>
      <c r="G82" s="1104"/>
    </row>
    <row r="83" spans="1:7" ht="78.75">
      <c r="A83" s="50">
        <v>50</v>
      </c>
      <c r="B83" s="50" t="s">
        <v>33171</v>
      </c>
      <c r="C83" s="159" t="s">
        <v>33172</v>
      </c>
      <c r="D83" s="51" t="s">
        <v>33173</v>
      </c>
      <c r="E83" s="106">
        <v>5200000</v>
      </c>
      <c r="F83" s="50" t="s">
        <v>4</v>
      </c>
      <c r="G83" s="1104"/>
    </row>
    <row r="84" spans="1:7">
      <c r="A84" s="50"/>
      <c r="B84" s="2215" t="s">
        <v>1575</v>
      </c>
      <c r="C84" s="2216"/>
      <c r="D84" s="60"/>
      <c r="E84" s="106"/>
      <c r="F84" s="50"/>
      <c r="G84" s="128"/>
    </row>
    <row r="85" spans="1:7" ht="78.75">
      <c r="A85" s="50">
        <v>51</v>
      </c>
      <c r="B85" s="690" t="s">
        <v>247</v>
      </c>
      <c r="C85" s="159" t="s">
        <v>33174</v>
      </c>
      <c r="D85" s="50" t="s">
        <v>33175</v>
      </c>
      <c r="E85" s="106">
        <v>2180818</v>
      </c>
      <c r="F85" s="50" t="s">
        <v>118</v>
      </c>
      <c r="G85" s="128"/>
    </row>
    <row r="86" spans="1:7">
      <c r="A86" s="50"/>
      <c r="B86" s="2294" t="s">
        <v>148</v>
      </c>
      <c r="C86" s="2296"/>
      <c r="D86" s="173"/>
      <c r="E86" s="552"/>
      <c r="F86" s="50"/>
    </row>
    <row r="87" spans="1:7" ht="47.25">
      <c r="A87" s="50">
        <v>52</v>
      </c>
      <c r="B87" s="50" t="s">
        <v>33176</v>
      </c>
      <c r="C87" s="159" t="s">
        <v>33177</v>
      </c>
      <c r="D87" s="60" t="s">
        <v>33178</v>
      </c>
      <c r="E87" s="106">
        <v>200000</v>
      </c>
      <c r="F87" s="50" t="s">
        <v>118</v>
      </c>
    </row>
    <row r="88" spans="1:7" ht="126">
      <c r="A88" s="50">
        <v>53</v>
      </c>
      <c r="B88" s="50" t="s">
        <v>33179</v>
      </c>
      <c r="C88" s="159" t="s">
        <v>33180</v>
      </c>
      <c r="D88" s="60" t="s">
        <v>36077</v>
      </c>
      <c r="E88" s="106">
        <v>1100000</v>
      </c>
      <c r="F88" s="50" t="s">
        <v>4</v>
      </c>
    </row>
    <row r="89" spans="1:7" ht="78.75">
      <c r="A89" s="50">
        <v>54</v>
      </c>
      <c r="B89" s="50" t="s">
        <v>33181</v>
      </c>
      <c r="C89" s="159" t="s">
        <v>33182</v>
      </c>
      <c r="D89" s="60" t="s">
        <v>33183</v>
      </c>
      <c r="E89" s="106">
        <v>3000000</v>
      </c>
      <c r="F89" s="50" t="s">
        <v>118</v>
      </c>
    </row>
    <row r="90" spans="1:7" ht="78.75">
      <c r="A90" s="50">
        <v>55</v>
      </c>
      <c r="B90" s="50" t="s">
        <v>33184</v>
      </c>
      <c r="C90" s="159" t="s">
        <v>33185</v>
      </c>
      <c r="D90" s="60" t="s">
        <v>33183</v>
      </c>
      <c r="E90" s="106">
        <v>3066349</v>
      </c>
      <c r="F90" s="50" t="s">
        <v>4</v>
      </c>
    </row>
    <row r="91" spans="1:7" ht="141.75">
      <c r="A91" s="50">
        <v>56</v>
      </c>
      <c r="B91" s="50" t="s">
        <v>33186</v>
      </c>
      <c r="C91" s="159" t="s">
        <v>33187</v>
      </c>
      <c r="D91" s="60" t="s">
        <v>36078</v>
      </c>
      <c r="E91" s="106">
        <v>1000000</v>
      </c>
      <c r="F91" s="50" t="s">
        <v>4</v>
      </c>
    </row>
    <row r="92" spans="1:7">
      <c r="A92" s="49"/>
      <c r="B92" s="2320" t="s">
        <v>15</v>
      </c>
      <c r="C92" s="2321"/>
      <c r="D92" s="2322"/>
      <c r="E92" s="1402">
        <f>SUM(E31:E91)</f>
        <v>66227985</v>
      </c>
      <c r="F92" s="1"/>
    </row>
    <row r="93" spans="1:7" ht="90" customHeight="1">
      <c r="A93" s="2143" t="s">
        <v>42835</v>
      </c>
      <c r="B93" s="2143"/>
      <c r="C93" s="2143"/>
      <c r="D93" s="2143" t="s">
        <v>172</v>
      </c>
      <c r="E93" s="2143"/>
      <c r="F93" s="2143"/>
    </row>
    <row r="94" spans="1:7" ht="16.5" customHeight="1">
      <c r="A94" s="371"/>
      <c r="B94" s="371"/>
      <c r="C94" s="371"/>
      <c r="D94" s="371"/>
      <c r="E94" s="371"/>
      <c r="F94" s="371"/>
    </row>
    <row r="95" spans="1:7" ht="16.5" customHeight="1">
      <c r="A95" s="371"/>
      <c r="B95" s="371"/>
      <c r="C95" s="371"/>
      <c r="D95" s="371"/>
      <c r="E95" s="371"/>
      <c r="F95" s="371"/>
    </row>
    <row r="97" spans="5:5">
      <c r="E97" s="1672">
        <f>E92+E19</f>
        <v>109040875.52</v>
      </c>
    </row>
  </sheetData>
  <mergeCells count="19">
    <mergeCell ref="B86:C86"/>
    <mergeCell ref="B92:D92"/>
    <mergeCell ref="A93:C93"/>
    <mergeCell ref="D93:F93"/>
    <mergeCell ref="B14:C14"/>
    <mergeCell ref="B16:C16"/>
    <mergeCell ref="B32:C32"/>
    <mergeCell ref="B36:D36"/>
    <mergeCell ref="B70:D70"/>
    <mergeCell ref="B84:C84"/>
    <mergeCell ref="B30:C30"/>
    <mergeCell ref="A26:F26"/>
    <mergeCell ref="A27:F27"/>
    <mergeCell ref="A28:F28"/>
    <mergeCell ref="A1:F1"/>
    <mergeCell ref="A2:F2"/>
    <mergeCell ref="A3:F3"/>
    <mergeCell ref="B5:D5"/>
    <mergeCell ref="B10:C10"/>
  </mergeCells>
  <pageMargins left="0.7" right="0.7" top="0.75" bottom="0.75" header="0.3" footer="0.3"/>
  <pageSetup orientation="landscape" r:id="rId1"/>
</worksheet>
</file>

<file path=xl/worksheets/sheet72.xml><?xml version="1.0" encoding="utf-8"?>
<worksheet xmlns="http://schemas.openxmlformats.org/spreadsheetml/2006/main" xmlns:r="http://schemas.openxmlformats.org/officeDocument/2006/relationships">
  <sheetPr>
    <tabColor theme="5" tint="-0.499984740745262"/>
  </sheetPr>
  <dimension ref="A1:F88"/>
  <sheetViews>
    <sheetView topLeftCell="A27" workbookViewId="0">
      <selection activeCell="G41" sqref="G41"/>
    </sheetView>
  </sheetViews>
  <sheetFormatPr defaultRowHeight="15.75"/>
  <cols>
    <col min="1" max="1" width="7" style="89" customWidth="1"/>
    <col min="2" max="2" width="16.42578125" style="89" customWidth="1"/>
    <col min="3" max="3" width="42.42578125" style="89" customWidth="1"/>
    <col min="4" max="4" width="26.7109375" style="89" customWidth="1"/>
    <col min="5" max="5" width="19.7109375" style="260" customWidth="1"/>
    <col min="6" max="6" width="8.42578125" style="262" customWidth="1"/>
    <col min="7" max="16384" width="9.140625" style="89"/>
  </cols>
  <sheetData>
    <row r="1" spans="1:6">
      <c r="A1" s="2149" t="s">
        <v>133</v>
      </c>
      <c r="B1" s="2149"/>
      <c r="C1" s="2149"/>
      <c r="D1" s="2149"/>
      <c r="E1" s="2149"/>
      <c r="F1" s="2149"/>
    </row>
    <row r="2" spans="1:6">
      <c r="A2" s="2149" t="s">
        <v>5046</v>
      </c>
      <c r="B2" s="2149"/>
      <c r="C2" s="2149"/>
      <c r="D2" s="2149"/>
      <c r="E2" s="2149"/>
      <c r="F2" s="2149"/>
    </row>
    <row r="3" spans="1:6">
      <c r="A3" s="2149" t="s">
        <v>140</v>
      </c>
      <c r="B3" s="2149"/>
      <c r="C3" s="2149"/>
      <c r="D3" s="2149"/>
      <c r="E3" s="2149"/>
      <c r="F3" s="2149"/>
    </row>
    <row r="4" spans="1:6">
      <c r="A4" s="173" t="s">
        <v>4564</v>
      </c>
      <c r="B4" s="400" t="s">
        <v>135</v>
      </c>
      <c r="C4" s="172" t="s">
        <v>0</v>
      </c>
      <c r="D4" s="172" t="s">
        <v>136</v>
      </c>
      <c r="E4" s="439" t="s">
        <v>137</v>
      </c>
      <c r="F4" s="172" t="s">
        <v>1646</v>
      </c>
    </row>
    <row r="5" spans="1:6">
      <c r="A5" s="51"/>
      <c r="B5" s="2189" t="s">
        <v>139</v>
      </c>
      <c r="C5" s="2190"/>
      <c r="D5" s="2191"/>
      <c r="E5" s="293"/>
      <c r="F5" s="160"/>
    </row>
    <row r="6" spans="1:6" ht="31.5">
      <c r="A6" s="50">
        <v>1</v>
      </c>
      <c r="B6" s="50" t="s">
        <v>464</v>
      </c>
      <c r="C6" s="434" t="s">
        <v>5047</v>
      </c>
      <c r="D6" s="50" t="s">
        <v>3</v>
      </c>
      <c r="E6" s="189">
        <f>2000000-320000</f>
        <v>1680000</v>
      </c>
      <c r="F6" s="159" t="s">
        <v>4</v>
      </c>
    </row>
    <row r="7" spans="1:6" ht="110.25">
      <c r="A7" s="50">
        <v>2</v>
      </c>
      <c r="B7" s="50" t="s">
        <v>5</v>
      </c>
      <c r="C7" s="434" t="s">
        <v>5048</v>
      </c>
      <c r="D7" s="50" t="s">
        <v>7515</v>
      </c>
      <c r="E7" s="189">
        <v>2042452.53</v>
      </c>
      <c r="F7" s="159" t="s">
        <v>4</v>
      </c>
    </row>
    <row r="8" spans="1:6" ht="31.5">
      <c r="A8" s="50">
        <v>3</v>
      </c>
      <c r="B8" s="50" t="s">
        <v>7</v>
      </c>
      <c r="C8" s="434" t="s">
        <v>5049</v>
      </c>
      <c r="D8" s="50" t="s">
        <v>9</v>
      </c>
      <c r="E8" s="189">
        <v>200000</v>
      </c>
      <c r="F8" s="159" t="s">
        <v>4</v>
      </c>
    </row>
    <row r="9" spans="1:6" ht="31.5">
      <c r="A9" s="50">
        <v>4</v>
      </c>
      <c r="B9" s="50" t="s">
        <v>10</v>
      </c>
      <c r="C9" s="434" t="s">
        <v>5050</v>
      </c>
      <c r="D9" s="50" t="s">
        <v>175</v>
      </c>
      <c r="E9" s="189">
        <v>120000</v>
      </c>
      <c r="F9" s="159" t="s">
        <v>4</v>
      </c>
    </row>
    <row r="10" spans="1:6" ht="78.75">
      <c r="A10" s="50">
        <v>5</v>
      </c>
      <c r="B10" s="50" t="s">
        <v>176</v>
      </c>
      <c r="C10" s="434" t="s">
        <v>5051</v>
      </c>
      <c r="D10" s="50" t="s">
        <v>7514</v>
      </c>
      <c r="E10" s="189">
        <v>2500000</v>
      </c>
      <c r="F10" s="159" t="s">
        <v>4</v>
      </c>
    </row>
    <row r="11" spans="1:6">
      <c r="A11" s="50"/>
      <c r="B11" s="2215" t="s">
        <v>4583</v>
      </c>
      <c r="C11" s="2216"/>
      <c r="D11" s="50"/>
      <c r="E11" s="189"/>
      <c r="F11" s="159"/>
    </row>
    <row r="12" spans="1:6" ht="63">
      <c r="A12" s="50">
        <v>6</v>
      </c>
      <c r="B12" s="50" t="s">
        <v>195</v>
      </c>
      <c r="C12" s="434" t="s">
        <v>5052</v>
      </c>
      <c r="D12" s="50" t="s">
        <v>22</v>
      </c>
      <c r="E12" s="189">
        <v>5738993.4500000002</v>
      </c>
      <c r="F12" s="159" t="s">
        <v>4</v>
      </c>
    </row>
    <row r="13" spans="1:6">
      <c r="A13" s="50"/>
      <c r="B13" s="2215" t="s">
        <v>142</v>
      </c>
      <c r="C13" s="2220"/>
      <c r="D13" s="2216"/>
      <c r="E13" s="106"/>
      <c r="F13" s="159"/>
    </row>
    <row r="14" spans="1:6" ht="63">
      <c r="A14" s="50">
        <v>7</v>
      </c>
      <c r="B14" s="50" t="s">
        <v>5</v>
      </c>
      <c r="C14" s="51" t="s">
        <v>5053</v>
      </c>
      <c r="D14" s="50" t="s">
        <v>5054</v>
      </c>
      <c r="E14" s="189">
        <v>80056.460000000006</v>
      </c>
      <c r="F14" s="159" t="s">
        <v>4</v>
      </c>
    </row>
    <row r="15" spans="1:6" ht="78.75">
      <c r="A15" s="50">
        <v>8</v>
      </c>
      <c r="B15" s="50" t="s">
        <v>176</v>
      </c>
      <c r="C15" s="51" t="s">
        <v>5055</v>
      </c>
      <c r="D15" s="50" t="s">
        <v>7514</v>
      </c>
      <c r="E15" s="189">
        <f>1991169.54+200000</f>
        <v>2191169.54</v>
      </c>
      <c r="F15" s="159" t="s">
        <v>4</v>
      </c>
    </row>
    <row r="16" spans="1:6" ht="47.25">
      <c r="A16" s="50">
        <v>9</v>
      </c>
      <c r="B16" s="50" t="s">
        <v>1311</v>
      </c>
      <c r="C16" s="51" t="s">
        <v>5056</v>
      </c>
      <c r="D16" s="50" t="s">
        <v>1736</v>
      </c>
      <c r="E16" s="189">
        <v>1000000.27</v>
      </c>
      <c r="F16" s="159" t="s">
        <v>4</v>
      </c>
    </row>
    <row r="17" spans="1:6">
      <c r="A17" s="50"/>
      <c r="B17" s="2215" t="s">
        <v>593</v>
      </c>
      <c r="C17" s="2216"/>
      <c r="D17" s="50"/>
      <c r="E17" s="106"/>
      <c r="F17" s="159"/>
    </row>
    <row r="18" spans="1:6" ht="47.25">
      <c r="A18" s="50">
        <v>12</v>
      </c>
      <c r="B18" s="50" t="s">
        <v>39</v>
      </c>
      <c r="C18" s="434" t="s">
        <v>5059</v>
      </c>
      <c r="D18" s="50" t="s">
        <v>5060</v>
      </c>
      <c r="E18" s="189">
        <v>10703908.720000001</v>
      </c>
      <c r="F18" s="159" t="s">
        <v>4</v>
      </c>
    </row>
    <row r="19" spans="1:6" ht="63">
      <c r="A19" s="50">
        <v>13</v>
      </c>
      <c r="B19" s="50" t="s">
        <v>41</v>
      </c>
      <c r="C19" s="434" t="s">
        <v>5061</v>
      </c>
      <c r="D19" s="50" t="s">
        <v>5062</v>
      </c>
      <c r="E19" s="189">
        <v>25451750</v>
      </c>
      <c r="F19" s="159" t="s">
        <v>4</v>
      </c>
    </row>
    <row r="20" spans="1:6">
      <c r="A20" s="95"/>
      <c r="B20" s="441" t="s">
        <v>15</v>
      </c>
      <c r="C20" s="441"/>
      <c r="D20" s="441"/>
      <c r="E20" s="442">
        <f>SUM(E6:E19)</f>
        <v>51708330.969999999</v>
      </c>
      <c r="F20" s="443"/>
    </row>
    <row r="21" spans="1:6" ht="81" customHeight="1">
      <c r="A21" s="2183" t="s">
        <v>3682</v>
      </c>
      <c r="B21" s="2184"/>
      <c r="C21" s="2185"/>
      <c r="D21" s="2168" t="s">
        <v>172</v>
      </c>
      <c r="E21" s="2168"/>
      <c r="F21" s="2168"/>
    </row>
    <row r="36" spans="1:6">
      <c r="A36" s="2149" t="s">
        <v>133</v>
      </c>
      <c r="B36" s="2149"/>
      <c r="C36" s="2149"/>
      <c r="D36" s="2149"/>
      <c r="E36" s="2149"/>
      <c r="F36" s="2149"/>
    </row>
    <row r="37" spans="1:6">
      <c r="A37" s="2149" t="s">
        <v>5046</v>
      </c>
      <c r="B37" s="2149"/>
      <c r="C37" s="2149"/>
      <c r="D37" s="2149"/>
      <c r="E37" s="2149"/>
      <c r="F37" s="2149"/>
    </row>
    <row r="38" spans="1:6">
      <c r="A38" s="2149" t="s">
        <v>140</v>
      </c>
      <c r="B38" s="2149"/>
      <c r="C38" s="2149"/>
      <c r="D38" s="2149"/>
      <c r="E38" s="2149"/>
      <c r="F38" s="2149"/>
    </row>
    <row r="39" spans="1:6" ht="35.25" customHeight="1">
      <c r="A39" s="173" t="s">
        <v>4564</v>
      </c>
      <c r="B39" s="400" t="s">
        <v>135</v>
      </c>
      <c r="C39" s="172" t="s">
        <v>0</v>
      </c>
      <c r="D39" s="172" t="s">
        <v>136</v>
      </c>
      <c r="E39" s="611" t="s">
        <v>1300</v>
      </c>
      <c r="F39" s="172" t="s">
        <v>1646</v>
      </c>
    </row>
    <row r="40" spans="1:6">
      <c r="A40" s="50"/>
      <c r="B40" s="173" t="s">
        <v>555</v>
      </c>
      <c r="C40" s="50"/>
      <c r="D40" s="50"/>
      <c r="E40" s="106"/>
      <c r="F40" s="159" t="s">
        <v>4</v>
      </c>
    </row>
    <row r="41" spans="1:6" ht="78.75">
      <c r="A41" s="50">
        <v>1</v>
      </c>
      <c r="B41" s="50" t="s">
        <v>247</v>
      </c>
      <c r="C41" s="50" t="s">
        <v>5057</v>
      </c>
      <c r="D41" s="50" t="s">
        <v>5058</v>
      </c>
      <c r="E41" s="189">
        <v>2180817.5099999998</v>
      </c>
      <c r="F41" s="159" t="s">
        <v>4</v>
      </c>
    </row>
    <row r="42" spans="1:6">
      <c r="A42" s="50"/>
      <c r="B42" s="2215" t="s">
        <v>5063</v>
      </c>
      <c r="C42" s="2220"/>
      <c r="D42" s="2216"/>
      <c r="E42" s="106"/>
      <c r="F42" s="159"/>
    </row>
    <row r="43" spans="1:6" ht="47.25">
      <c r="A43" s="50">
        <v>2</v>
      </c>
      <c r="B43" s="51" t="s">
        <v>5064</v>
      </c>
      <c r="C43" s="434" t="s">
        <v>5065</v>
      </c>
      <c r="D43" s="84" t="s">
        <v>5066</v>
      </c>
      <c r="E43" s="106">
        <v>700000</v>
      </c>
      <c r="F43" s="159" t="s">
        <v>4</v>
      </c>
    </row>
    <row r="44" spans="1:6" ht="141.75">
      <c r="A44" s="50">
        <v>3</v>
      </c>
      <c r="B44" s="51" t="s">
        <v>5067</v>
      </c>
      <c r="C44" s="434" t="s">
        <v>5068</v>
      </c>
      <c r="D44" s="84" t="s">
        <v>5069</v>
      </c>
      <c r="E44" s="106">
        <v>2817933</v>
      </c>
      <c r="F44" s="159" t="s">
        <v>4</v>
      </c>
    </row>
    <row r="45" spans="1:6" ht="47.25">
      <c r="A45" s="50">
        <v>4</v>
      </c>
      <c r="B45" s="51" t="s">
        <v>5070</v>
      </c>
      <c r="C45" s="434" t="s">
        <v>5071</v>
      </c>
      <c r="D45" s="51" t="s">
        <v>41661</v>
      </c>
      <c r="E45" s="1080">
        <v>2400000</v>
      </c>
      <c r="F45" s="159" t="s">
        <v>4</v>
      </c>
    </row>
    <row r="46" spans="1:6" ht="47.25">
      <c r="A46" s="50">
        <v>5</v>
      </c>
      <c r="B46" s="51" t="s">
        <v>5072</v>
      </c>
      <c r="C46" s="434" t="s">
        <v>5073</v>
      </c>
      <c r="D46" s="51" t="s">
        <v>5074</v>
      </c>
      <c r="E46" s="1761">
        <v>1028970</v>
      </c>
      <c r="F46" s="159" t="s">
        <v>4</v>
      </c>
    </row>
    <row r="47" spans="1:6" ht="47.25">
      <c r="A47" s="50">
        <v>6</v>
      </c>
      <c r="B47" s="51" t="s">
        <v>5075</v>
      </c>
      <c r="C47" s="434" t="s">
        <v>5076</v>
      </c>
      <c r="D47" s="50" t="s">
        <v>5074</v>
      </c>
      <c r="E47" s="1761">
        <v>1028970</v>
      </c>
      <c r="F47" s="159" t="s">
        <v>4</v>
      </c>
    </row>
    <row r="48" spans="1:6" ht="47.25">
      <c r="A48" s="50">
        <v>7</v>
      </c>
      <c r="B48" s="51" t="s">
        <v>5077</v>
      </c>
      <c r="C48" s="434" t="s">
        <v>5078</v>
      </c>
      <c r="D48" s="50" t="s">
        <v>5074</v>
      </c>
      <c r="E48" s="1761">
        <v>1028970</v>
      </c>
      <c r="F48" s="159" t="s">
        <v>4</v>
      </c>
    </row>
    <row r="49" spans="1:6" ht="47.25">
      <c r="A49" s="50">
        <v>8</v>
      </c>
      <c r="B49" s="50" t="s">
        <v>14949</v>
      </c>
      <c r="C49" s="434" t="s">
        <v>5079</v>
      </c>
      <c r="D49" s="50" t="s">
        <v>5074</v>
      </c>
      <c r="E49" s="1761">
        <v>1028970</v>
      </c>
      <c r="F49" s="159" t="s">
        <v>4</v>
      </c>
    </row>
    <row r="50" spans="1:6" ht="47.25">
      <c r="A50" s="50">
        <v>9</v>
      </c>
      <c r="B50" s="51" t="s">
        <v>5080</v>
      </c>
      <c r="C50" s="434" t="s">
        <v>5081</v>
      </c>
      <c r="D50" s="50" t="s">
        <v>5074</v>
      </c>
      <c r="E50" s="1761">
        <v>1028970</v>
      </c>
      <c r="F50" s="159" t="s">
        <v>4</v>
      </c>
    </row>
    <row r="51" spans="1:6" ht="47.25">
      <c r="A51" s="50">
        <v>10</v>
      </c>
      <c r="B51" s="51" t="s">
        <v>5082</v>
      </c>
      <c r="C51" s="434" t="s">
        <v>5083</v>
      </c>
      <c r="D51" s="50" t="s">
        <v>5074</v>
      </c>
      <c r="E51" s="1761">
        <v>1028970</v>
      </c>
      <c r="F51" s="159" t="s">
        <v>4</v>
      </c>
    </row>
    <row r="52" spans="1:6" ht="47.25">
      <c r="A52" s="50">
        <v>11</v>
      </c>
      <c r="B52" s="51" t="s">
        <v>5084</v>
      </c>
      <c r="C52" s="434" t="s">
        <v>5085</v>
      </c>
      <c r="D52" s="50" t="s">
        <v>5074</v>
      </c>
      <c r="E52" s="1761">
        <v>1028970</v>
      </c>
      <c r="F52" s="159" t="s">
        <v>4</v>
      </c>
    </row>
    <row r="53" spans="1:6" ht="47.25">
      <c r="A53" s="50">
        <v>12</v>
      </c>
      <c r="B53" s="51" t="s">
        <v>5086</v>
      </c>
      <c r="C53" s="434" t="s">
        <v>5087</v>
      </c>
      <c r="D53" s="50" t="s">
        <v>5074</v>
      </c>
      <c r="E53" s="1761">
        <v>1028970</v>
      </c>
      <c r="F53" s="159" t="s">
        <v>4</v>
      </c>
    </row>
    <row r="54" spans="1:6" ht="47.25">
      <c r="A54" s="50">
        <v>13</v>
      </c>
      <c r="B54" s="51" t="s">
        <v>5088</v>
      </c>
      <c r="C54" s="434" t="s">
        <v>5089</v>
      </c>
      <c r="D54" s="50" t="s">
        <v>5074</v>
      </c>
      <c r="E54" s="1761">
        <v>1028970</v>
      </c>
      <c r="F54" s="159" t="s">
        <v>4</v>
      </c>
    </row>
    <row r="55" spans="1:6" ht="47.25">
      <c r="A55" s="50">
        <v>14</v>
      </c>
      <c r="B55" s="51" t="s">
        <v>5090</v>
      </c>
      <c r="C55" s="434" t="s">
        <v>5091</v>
      </c>
      <c r="D55" s="50" t="s">
        <v>5074</v>
      </c>
      <c r="E55" s="1761">
        <v>1028970</v>
      </c>
      <c r="F55" s="159" t="s">
        <v>4</v>
      </c>
    </row>
    <row r="56" spans="1:6" ht="47.25">
      <c r="A56" s="50">
        <v>15</v>
      </c>
      <c r="B56" s="51" t="s">
        <v>5092</v>
      </c>
      <c r="C56" s="434" t="s">
        <v>5093</v>
      </c>
      <c r="D56" s="50" t="s">
        <v>5074</v>
      </c>
      <c r="E56" s="1761">
        <v>1028970</v>
      </c>
      <c r="F56" s="159" t="s">
        <v>4</v>
      </c>
    </row>
    <row r="57" spans="1:6" ht="47.25">
      <c r="A57" s="50">
        <v>16</v>
      </c>
      <c r="B57" s="51" t="s">
        <v>5094</v>
      </c>
      <c r="C57" s="434" t="s">
        <v>5095</v>
      </c>
      <c r="D57" s="50" t="s">
        <v>5074</v>
      </c>
      <c r="E57" s="1761">
        <v>1028970</v>
      </c>
      <c r="F57" s="159" t="s">
        <v>4</v>
      </c>
    </row>
    <row r="58" spans="1:6" ht="47.25">
      <c r="A58" s="50">
        <v>17</v>
      </c>
      <c r="B58" s="51" t="s">
        <v>5096</v>
      </c>
      <c r="C58" s="434" t="s">
        <v>5097</v>
      </c>
      <c r="D58" s="50" t="s">
        <v>5074</v>
      </c>
      <c r="E58" s="1761">
        <v>1028970</v>
      </c>
      <c r="F58" s="159" t="s">
        <v>4</v>
      </c>
    </row>
    <row r="59" spans="1:6" ht="47.25">
      <c r="A59" s="50">
        <v>18</v>
      </c>
      <c r="B59" s="107" t="s">
        <v>5098</v>
      </c>
      <c r="C59" s="434" t="s">
        <v>5099</v>
      </c>
      <c r="D59" s="51" t="s">
        <v>5074</v>
      </c>
      <c r="E59" s="189">
        <v>1028970</v>
      </c>
      <c r="F59" s="159" t="s">
        <v>4</v>
      </c>
    </row>
    <row r="60" spans="1:6" ht="47.25">
      <c r="A60" s="50">
        <v>19</v>
      </c>
      <c r="B60" s="433" t="s">
        <v>5100</v>
      </c>
      <c r="C60" s="434" t="s">
        <v>5101</v>
      </c>
      <c r="D60" s="51" t="s">
        <v>5102</v>
      </c>
      <c r="E60" s="193">
        <v>1500000</v>
      </c>
      <c r="F60" s="159" t="s">
        <v>4</v>
      </c>
    </row>
    <row r="61" spans="1:6">
      <c r="A61" s="50"/>
      <c r="B61" s="2215" t="s">
        <v>5103</v>
      </c>
      <c r="C61" s="2220"/>
      <c r="D61" s="2323"/>
      <c r="E61" s="358"/>
      <c r="F61" s="438"/>
    </row>
    <row r="62" spans="1:6" ht="126">
      <c r="A62" s="50">
        <v>20</v>
      </c>
      <c r="B62" s="435" t="s">
        <v>5104</v>
      </c>
      <c r="C62" s="434" t="s">
        <v>5105</v>
      </c>
      <c r="D62" s="102" t="s">
        <v>41662</v>
      </c>
      <c r="E62" s="189">
        <v>2680756.2999999998</v>
      </c>
      <c r="F62" s="159" t="s">
        <v>4</v>
      </c>
    </row>
    <row r="63" spans="1:6" ht="330.75">
      <c r="A63" s="50">
        <v>21</v>
      </c>
      <c r="B63" s="435" t="s">
        <v>5104</v>
      </c>
      <c r="C63" s="434" t="s">
        <v>5106</v>
      </c>
      <c r="D63" s="102" t="s">
        <v>41663</v>
      </c>
      <c r="E63" s="189">
        <v>3220000</v>
      </c>
      <c r="F63" s="159" t="s">
        <v>4</v>
      </c>
    </row>
    <row r="64" spans="1:6" ht="110.25">
      <c r="A64" s="50">
        <v>22</v>
      </c>
      <c r="B64" s="435" t="s">
        <v>5104</v>
      </c>
      <c r="C64" s="434" t="s">
        <v>5107</v>
      </c>
      <c r="D64" s="147" t="s">
        <v>41664</v>
      </c>
      <c r="E64" s="189">
        <v>1993000</v>
      </c>
      <c r="F64" s="159" t="s">
        <v>4</v>
      </c>
    </row>
    <row r="65" spans="1:6" ht="47.25">
      <c r="A65" s="50">
        <v>23</v>
      </c>
      <c r="B65" s="435" t="s">
        <v>5108</v>
      </c>
      <c r="C65" s="434" t="s">
        <v>5109</v>
      </c>
      <c r="D65" s="50" t="s">
        <v>5110</v>
      </c>
      <c r="E65" s="189">
        <v>3654000</v>
      </c>
      <c r="F65" s="159" t="s">
        <v>4</v>
      </c>
    </row>
    <row r="66" spans="1:6" ht="63">
      <c r="A66" s="50">
        <v>24</v>
      </c>
      <c r="B66" s="436" t="s">
        <v>14950</v>
      </c>
      <c r="C66" s="434" t="s">
        <v>5111</v>
      </c>
      <c r="D66" s="51" t="s">
        <v>5074</v>
      </c>
      <c r="E66" s="189">
        <v>1028970</v>
      </c>
      <c r="F66" s="159" t="s">
        <v>4</v>
      </c>
    </row>
    <row r="67" spans="1:6">
      <c r="A67" s="50"/>
      <c r="B67" s="173" t="s">
        <v>662</v>
      </c>
      <c r="C67" s="50"/>
      <c r="D67" s="50"/>
      <c r="E67" s="106"/>
      <c r="F67" s="159"/>
    </row>
    <row r="68" spans="1:6" ht="94.5">
      <c r="A68" s="50">
        <v>25</v>
      </c>
      <c r="B68" s="50" t="s">
        <v>5112</v>
      </c>
      <c r="C68" s="434" t="s">
        <v>5113</v>
      </c>
      <c r="D68" s="84" t="s">
        <v>41665</v>
      </c>
      <c r="E68" s="189">
        <v>2000000</v>
      </c>
      <c r="F68" s="159" t="s">
        <v>4</v>
      </c>
    </row>
    <row r="69" spans="1:6" ht="346.5">
      <c r="A69" s="50">
        <v>26</v>
      </c>
      <c r="B69" s="147" t="s">
        <v>5114</v>
      </c>
      <c r="C69" s="84" t="s">
        <v>5115</v>
      </c>
      <c r="D69" s="84" t="s">
        <v>41666</v>
      </c>
      <c r="E69" s="390">
        <v>3741720</v>
      </c>
      <c r="F69" s="115" t="s">
        <v>4</v>
      </c>
    </row>
    <row r="70" spans="1:6" ht="31.5">
      <c r="A70" s="50">
        <v>27</v>
      </c>
      <c r="B70" s="50" t="s">
        <v>14951</v>
      </c>
      <c r="C70" s="434" t="s">
        <v>5116</v>
      </c>
      <c r="D70" s="50" t="s">
        <v>5117</v>
      </c>
      <c r="E70" s="189">
        <v>300000</v>
      </c>
      <c r="F70" s="159" t="s">
        <v>4</v>
      </c>
    </row>
    <row r="71" spans="1:6" ht="47.25">
      <c r="A71" s="50">
        <v>28</v>
      </c>
      <c r="B71" s="50" t="s">
        <v>5118</v>
      </c>
      <c r="C71" s="434" t="s">
        <v>5119</v>
      </c>
      <c r="D71" s="50" t="s">
        <v>5120</v>
      </c>
      <c r="E71" s="189">
        <v>500000</v>
      </c>
      <c r="F71" s="159" t="s">
        <v>4</v>
      </c>
    </row>
    <row r="72" spans="1:6" ht="31.5">
      <c r="A72" s="50">
        <v>29</v>
      </c>
      <c r="B72" s="50" t="s">
        <v>5121</v>
      </c>
      <c r="C72" s="434" t="s">
        <v>5122</v>
      </c>
      <c r="D72" s="50" t="s">
        <v>5117</v>
      </c>
      <c r="E72" s="189">
        <v>300000</v>
      </c>
      <c r="F72" s="159" t="s">
        <v>4</v>
      </c>
    </row>
    <row r="73" spans="1:6">
      <c r="A73" s="50"/>
      <c r="B73" s="2215" t="s">
        <v>5010</v>
      </c>
      <c r="C73" s="2216"/>
      <c r="D73" s="51"/>
      <c r="E73" s="106"/>
      <c r="F73" s="159"/>
    </row>
    <row r="74" spans="1:6" ht="126">
      <c r="A74" s="50">
        <v>30</v>
      </c>
      <c r="B74" s="50" t="s">
        <v>5123</v>
      </c>
      <c r="C74" s="437" t="s">
        <v>5124</v>
      </c>
      <c r="D74" s="102" t="s">
        <v>41667</v>
      </c>
      <c r="E74" s="189">
        <v>5985674</v>
      </c>
      <c r="F74" s="159" t="s">
        <v>4</v>
      </c>
    </row>
    <row r="75" spans="1:6" ht="126">
      <c r="A75" s="50">
        <v>31</v>
      </c>
      <c r="B75" s="50" t="s">
        <v>5123</v>
      </c>
      <c r="C75" s="437" t="s">
        <v>5125</v>
      </c>
      <c r="D75" s="102" t="s">
        <v>14952</v>
      </c>
      <c r="E75" s="189">
        <v>3645648.23</v>
      </c>
      <c r="F75" s="159" t="s">
        <v>4</v>
      </c>
    </row>
    <row r="76" spans="1:6" ht="141.75">
      <c r="A76" s="50">
        <v>32</v>
      </c>
      <c r="B76" s="50" t="s">
        <v>5123</v>
      </c>
      <c r="C76" s="437" t="s">
        <v>5126</v>
      </c>
      <c r="D76" s="102" t="s">
        <v>41668</v>
      </c>
      <c r="E76" s="189">
        <v>2097628</v>
      </c>
      <c r="F76" s="159" t="s">
        <v>4</v>
      </c>
    </row>
    <row r="77" spans="1:6">
      <c r="A77" s="50"/>
      <c r="B77" s="2215" t="s">
        <v>15</v>
      </c>
      <c r="C77" s="2220"/>
      <c r="D77" s="2216"/>
      <c r="E77" s="552">
        <v>55151727.039999999</v>
      </c>
      <c r="F77" s="159"/>
    </row>
    <row r="78" spans="1:6" ht="97.5" customHeight="1">
      <c r="A78" s="2143" t="s">
        <v>41669</v>
      </c>
      <c r="B78" s="2143"/>
      <c r="C78" s="2143"/>
      <c r="D78" s="2143" t="s">
        <v>172</v>
      </c>
      <c r="E78" s="2143"/>
      <c r="F78" s="2143"/>
    </row>
    <row r="84" spans="1:6" ht="94.5">
      <c r="A84" s="50"/>
      <c r="B84" s="50" t="s">
        <v>5123</v>
      </c>
      <c r="C84" s="437" t="s">
        <v>5127</v>
      </c>
      <c r="D84" s="102" t="s">
        <v>5128</v>
      </c>
      <c r="E84" s="188">
        <v>2180817.5099999998</v>
      </c>
      <c r="F84" s="159" t="s">
        <v>4</v>
      </c>
    </row>
    <row r="88" spans="1:6">
      <c r="E88" s="260">
        <f>E84+E77+E20</f>
        <v>109040875.52</v>
      </c>
    </row>
  </sheetData>
  <mergeCells count="18">
    <mergeCell ref="A38:F38"/>
    <mergeCell ref="B42:D42"/>
    <mergeCell ref="A1:F1"/>
    <mergeCell ref="A2:F2"/>
    <mergeCell ref="A3:F3"/>
    <mergeCell ref="B5:D5"/>
    <mergeCell ref="B11:C11"/>
    <mergeCell ref="B13:D13"/>
    <mergeCell ref="B17:C17"/>
    <mergeCell ref="A21:C21"/>
    <mergeCell ref="D21:F21"/>
    <mergeCell ref="A36:F36"/>
    <mergeCell ref="A37:F37"/>
    <mergeCell ref="B61:D61"/>
    <mergeCell ref="B73:C73"/>
    <mergeCell ref="B77:D77"/>
    <mergeCell ref="A78:C78"/>
    <mergeCell ref="D78:F78"/>
  </mergeCells>
  <pageMargins left="0.7" right="0.7" top="0.75" bottom="0.75" header="0.3" footer="0.3"/>
  <pageSetup orientation="landscape" r:id="rId1"/>
  <headerFooter>
    <oddFooter>Page &amp;P of &amp;N</oddFooter>
  </headerFooter>
</worksheet>
</file>

<file path=xl/worksheets/sheet73.xml><?xml version="1.0" encoding="utf-8"?>
<worksheet xmlns="http://schemas.openxmlformats.org/spreadsheetml/2006/main" xmlns:r="http://schemas.openxmlformats.org/officeDocument/2006/relationships">
  <sheetPr>
    <tabColor theme="5" tint="-0.499984740745262"/>
  </sheetPr>
  <dimension ref="A1:F24"/>
  <sheetViews>
    <sheetView topLeftCell="A22" workbookViewId="0">
      <selection activeCell="H25" sqref="H25"/>
    </sheetView>
  </sheetViews>
  <sheetFormatPr defaultRowHeight="15"/>
  <cols>
    <col min="1" max="1" width="8" style="1564" customWidth="1"/>
    <col min="2" max="2" width="14.140625" style="1564" customWidth="1"/>
    <col min="3" max="3" width="42.140625" style="1564" customWidth="1"/>
    <col min="4" max="4" width="28.7109375" style="1564" customWidth="1"/>
    <col min="5" max="5" width="18.42578125" style="2" customWidth="1"/>
    <col min="6" max="6" width="10.85546875" style="236" customWidth="1"/>
    <col min="7" max="16384" width="9.140625" style="1564"/>
  </cols>
  <sheetData>
    <row r="1" spans="1:6" ht="15.75">
      <c r="A1" s="2149" t="s">
        <v>133</v>
      </c>
      <c r="B1" s="2149"/>
      <c r="C1" s="2149"/>
      <c r="D1" s="2149"/>
      <c r="E1" s="2149"/>
      <c r="F1" s="2149"/>
    </row>
    <row r="2" spans="1:6" ht="15.75">
      <c r="A2" s="2149" t="s">
        <v>35906</v>
      </c>
      <c r="B2" s="2149"/>
      <c r="C2" s="2149"/>
      <c r="D2" s="2149"/>
      <c r="E2" s="2149"/>
      <c r="F2" s="2149"/>
    </row>
    <row r="3" spans="1:6" ht="15.75">
      <c r="A3" s="2149" t="s">
        <v>140</v>
      </c>
      <c r="B3" s="2149"/>
      <c r="C3" s="2149"/>
      <c r="D3" s="2149"/>
      <c r="E3" s="2149"/>
      <c r="F3" s="2149"/>
    </row>
    <row r="4" spans="1:6" ht="31.5">
      <c r="A4" s="614" t="s">
        <v>4564</v>
      </c>
      <c r="B4" s="172" t="s">
        <v>135</v>
      </c>
      <c r="C4" s="172" t="s">
        <v>0</v>
      </c>
      <c r="D4" s="172" t="s">
        <v>136</v>
      </c>
      <c r="E4" s="45" t="s">
        <v>4327</v>
      </c>
      <c r="F4" s="172" t="s">
        <v>138</v>
      </c>
    </row>
    <row r="5" spans="1:6" ht="15.75">
      <c r="A5" s="1565"/>
      <c r="B5" s="2198" t="s">
        <v>4566</v>
      </c>
      <c r="C5" s="2198"/>
      <c r="D5" s="2198"/>
      <c r="E5" s="45"/>
      <c r="F5" s="172"/>
    </row>
    <row r="6" spans="1:6" ht="31.5">
      <c r="A6" s="1567">
        <v>1</v>
      </c>
      <c r="B6" s="50" t="s">
        <v>1</v>
      </c>
      <c r="C6" s="50" t="s">
        <v>35916</v>
      </c>
      <c r="D6" s="50" t="s">
        <v>3</v>
      </c>
      <c r="E6" s="61">
        <v>2666322.4</v>
      </c>
      <c r="F6" s="159" t="s">
        <v>466</v>
      </c>
    </row>
    <row r="7" spans="1:6" ht="63">
      <c r="A7" s="1567">
        <v>2</v>
      </c>
      <c r="B7" s="50" t="s">
        <v>8193</v>
      </c>
      <c r="C7" s="50" t="s">
        <v>35924</v>
      </c>
      <c r="D7" s="50" t="s">
        <v>35907</v>
      </c>
      <c r="E7" s="61">
        <v>1813730.13</v>
      </c>
      <c r="F7" s="159" t="s">
        <v>466</v>
      </c>
    </row>
    <row r="8" spans="1:6" ht="20.25" customHeight="1">
      <c r="A8" s="1567">
        <v>3</v>
      </c>
      <c r="B8" s="50" t="s">
        <v>7</v>
      </c>
      <c r="C8" s="50" t="s">
        <v>35925</v>
      </c>
      <c r="D8" s="50" t="s">
        <v>794</v>
      </c>
      <c r="E8" s="61">
        <v>64800</v>
      </c>
      <c r="F8" s="159" t="s">
        <v>466</v>
      </c>
    </row>
    <row r="9" spans="1:6" ht="20.25" customHeight="1">
      <c r="A9" s="1567">
        <v>4</v>
      </c>
      <c r="B9" s="50" t="s">
        <v>10</v>
      </c>
      <c r="C9" s="50" t="s">
        <v>35917</v>
      </c>
      <c r="D9" s="50" t="s">
        <v>580</v>
      </c>
      <c r="E9" s="61">
        <v>57600</v>
      </c>
      <c r="F9" s="159" t="s">
        <v>466</v>
      </c>
    </row>
    <row r="10" spans="1:6" ht="47.25">
      <c r="A10" s="1567">
        <v>5</v>
      </c>
      <c r="B10" s="50" t="s">
        <v>12</v>
      </c>
      <c r="C10" s="50" t="s">
        <v>35918</v>
      </c>
      <c r="D10" s="50" t="s">
        <v>1914</v>
      </c>
      <c r="E10" s="61">
        <v>1440000</v>
      </c>
      <c r="F10" s="159" t="s">
        <v>466</v>
      </c>
    </row>
    <row r="11" spans="1:6" ht="31.5">
      <c r="A11" s="1567">
        <v>6</v>
      </c>
      <c r="B11" s="50" t="s">
        <v>35908</v>
      </c>
      <c r="C11" s="50" t="s">
        <v>35926</v>
      </c>
      <c r="D11" s="50" t="s">
        <v>35908</v>
      </c>
      <c r="E11" s="61">
        <v>248000</v>
      </c>
      <c r="F11" s="159" t="s">
        <v>466</v>
      </c>
    </row>
    <row r="12" spans="1:6" ht="32.25" customHeight="1">
      <c r="A12" s="1567">
        <v>7</v>
      </c>
      <c r="B12" s="50" t="s">
        <v>35909</v>
      </c>
      <c r="C12" s="50" t="s">
        <v>35927</v>
      </c>
      <c r="D12" s="50" t="s">
        <v>35910</v>
      </c>
      <c r="E12" s="61">
        <v>252000</v>
      </c>
      <c r="F12" s="159" t="s">
        <v>466</v>
      </c>
    </row>
    <row r="13" spans="1:6" ht="15.75">
      <c r="A13" s="1567"/>
      <c r="B13" s="2215" t="s">
        <v>35911</v>
      </c>
      <c r="C13" s="2220"/>
      <c r="D13" s="2216"/>
      <c r="E13" s="61"/>
      <c r="F13" s="159"/>
    </row>
    <row r="14" spans="1:6" ht="63">
      <c r="A14" s="1567">
        <v>8</v>
      </c>
      <c r="B14" s="50" t="s">
        <v>10187</v>
      </c>
      <c r="C14" s="50" t="s">
        <v>35919</v>
      </c>
      <c r="D14" s="50" t="s">
        <v>5981</v>
      </c>
      <c r="E14" s="61">
        <v>271226.27</v>
      </c>
      <c r="F14" s="159" t="s">
        <v>466</v>
      </c>
    </row>
    <row r="15" spans="1:6" ht="47.25">
      <c r="A15" s="1567">
        <v>9</v>
      </c>
      <c r="B15" s="50" t="s">
        <v>12</v>
      </c>
      <c r="C15" s="50" t="s">
        <v>35928</v>
      </c>
      <c r="D15" s="50" t="s">
        <v>35912</v>
      </c>
      <c r="E15" s="61">
        <v>1000000</v>
      </c>
      <c r="F15" s="159" t="s">
        <v>466</v>
      </c>
    </row>
    <row r="16" spans="1:6" ht="63">
      <c r="A16" s="1567">
        <v>10</v>
      </c>
      <c r="B16" s="50" t="s">
        <v>35913</v>
      </c>
      <c r="C16" s="50" t="s">
        <v>35929</v>
      </c>
      <c r="D16" s="50" t="s">
        <v>35914</v>
      </c>
      <c r="E16" s="61">
        <v>2000000</v>
      </c>
      <c r="F16" s="159" t="s">
        <v>466</v>
      </c>
    </row>
    <row r="17" spans="1:6" ht="15.75">
      <c r="A17" s="175"/>
      <c r="B17" s="2291" t="s">
        <v>4583</v>
      </c>
      <c r="C17" s="2324"/>
      <c r="D17" s="50"/>
      <c r="E17" s="61"/>
      <c r="F17" s="159"/>
    </row>
    <row r="18" spans="1:6" ht="85.5" customHeight="1">
      <c r="A18" s="175">
        <v>11</v>
      </c>
      <c r="B18" s="51" t="s">
        <v>475</v>
      </c>
      <c r="C18" s="50" t="s">
        <v>35920</v>
      </c>
      <c r="D18" s="51" t="s">
        <v>22</v>
      </c>
      <c r="E18" s="61">
        <v>5738993.4500000002</v>
      </c>
      <c r="F18" s="159" t="s">
        <v>466</v>
      </c>
    </row>
    <row r="19" spans="1:6" ht="15.75">
      <c r="A19" s="175"/>
      <c r="B19" s="2172" t="s">
        <v>25749</v>
      </c>
      <c r="C19" s="2172"/>
      <c r="D19" s="51"/>
      <c r="E19" s="222"/>
      <c r="F19" s="159"/>
    </row>
    <row r="20" spans="1:6" ht="70.5" customHeight="1">
      <c r="A20" s="175">
        <v>12</v>
      </c>
      <c r="B20" s="51" t="s">
        <v>39</v>
      </c>
      <c r="C20" s="50" t="s">
        <v>35921</v>
      </c>
      <c r="D20" s="51" t="s">
        <v>3381</v>
      </c>
      <c r="E20" s="222">
        <v>16164306.43</v>
      </c>
      <c r="F20" s="159" t="s">
        <v>466</v>
      </c>
    </row>
    <row r="21" spans="1:6" ht="64.5" customHeight="1">
      <c r="A21" s="175">
        <v>13</v>
      </c>
      <c r="B21" s="51" t="s">
        <v>596</v>
      </c>
      <c r="C21" s="50" t="s">
        <v>35922</v>
      </c>
      <c r="D21" s="51" t="s">
        <v>3381</v>
      </c>
      <c r="E21" s="222">
        <v>20000000</v>
      </c>
      <c r="F21" s="159" t="s">
        <v>466</v>
      </c>
    </row>
    <row r="22" spans="1:6" ht="173.25">
      <c r="A22" s="175">
        <v>14</v>
      </c>
      <c r="B22" s="51" t="s">
        <v>35915</v>
      </c>
      <c r="C22" s="50" t="s">
        <v>35923</v>
      </c>
      <c r="D22" s="51" t="s">
        <v>6036</v>
      </c>
      <c r="E22" s="222">
        <v>2000000</v>
      </c>
      <c r="F22" s="159" t="s">
        <v>466</v>
      </c>
    </row>
    <row r="23" spans="1:6" ht="15.75">
      <c r="A23" s="41"/>
      <c r="B23" s="178" t="s">
        <v>15</v>
      </c>
      <c r="C23" s="101"/>
      <c r="D23" s="51"/>
      <c r="E23" s="265">
        <f>SUM(E6:E22)</f>
        <v>53716978.68</v>
      </c>
      <c r="F23" s="159"/>
    </row>
    <row r="24" spans="1:6" ht="86.25" customHeight="1">
      <c r="A24" s="2143" t="s">
        <v>32028</v>
      </c>
      <c r="B24" s="2143"/>
      <c r="C24" s="2143"/>
      <c r="D24" s="2143" t="s">
        <v>172</v>
      </c>
      <c r="E24" s="2143"/>
      <c r="F24" s="2143"/>
    </row>
  </sheetData>
  <mergeCells count="9">
    <mergeCell ref="B19:C19"/>
    <mergeCell ref="A24:C24"/>
    <mergeCell ref="D24:F24"/>
    <mergeCell ref="A1:F1"/>
    <mergeCell ref="A2:F2"/>
    <mergeCell ref="A3:F3"/>
    <mergeCell ref="B5:D5"/>
    <mergeCell ref="B13:D13"/>
    <mergeCell ref="B17:C17"/>
  </mergeCells>
  <pageMargins left="0.7" right="0.7" top="0.75" bottom="0.75" header="0.3" footer="0.3"/>
  <pageSetup orientation="landscape" r:id="rId1"/>
  <headerFooter>
    <oddFooter>Page &amp;P of &amp;N</oddFooter>
  </headerFooter>
</worksheet>
</file>

<file path=xl/worksheets/sheet74.xml><?xml version="1.0" encoding="utf-8"?>
<worksheet xmlns="http://schemas.openxmlformats.org/spreadsheetml/2006/main" xmlns:r="http://schemas.openxmlformats.org/officeDocument/2006/relationships">
  <sheetPr>
    <tabColor theme="5" tint="-0.499984740745262"/>
  </sheetPr>
  <dimension ref="A1:F255"/>
  <sheetViews>
    <sheetView workbookViewId="0">
      <selection activeCell="I9" sqref="I9"/>
    </sheetView>
  </sheetViews>
  <sheetFormatPr defaultRowHeight="15"/>
  <cols>
    <col min="1" max="1" width="6.28515625" style="55" customWidth="1"/>
    <col min="2" max="2" width="21.5703125" style="12" customWidth="1"/>
    <col min="3" max="3" width="41.85546875" style="12" customWidth="1"/>
    <col min="4" max="4" width="21.5703125" style="12" customWidth="1"/>
    <col min="5" max="5" width="19.42578125" style="1299" customWidth="1"/>
    <col min="6" max="6" width="10.7109375" style="12" customWidth="1"/>
    <col min="7" max="16384" width="9.140625" style="12"/>
  </cols>
  <sheetData>
    <row r="1" spans="1:6" ht="15.75">
      <c r="A1" s="2164" t="s">
        <v>133</v>
      </c>
      <c r="B1" s="2164"/>
      <c r="C1" s="2164"/>
      <c r="D1" s="2164"/>
      <c r="E1" s="2164"/>
      <c r="F1" s="2164"/>
    </row>
    <row r="2" spans="1:6" ht="15.75">
      <c r="A2" s="2164" t="s">
        <v>15751</v>
      </c>
      <c r="B2" s="2164"/>
      <c r="C2" s="2164"/>
      <c r="D2" s="2164"/>
      <c r="E2" s="2164"/>
      <c r="F2" s="2164"/>
    </row>
    <row r="3" spans="1:6" ht="15.75">
      <c r="A3" s="2164" t="s">
        <v>6436</v>
      </c>
      <c r="B3" s="2164"/>
      <c r="C3" s="2164"/>
      <c r="D3" s="2164"/>
      <c r="E3" s="2164"/>
      <c r="F3" s="2164"/>
    </row>
    <row r="4" spans="1:6" ht="31.5">
      <c r="A4" s="882" t="s">
        <v>15752</v>
      </c>
      <c r="B4" s="332" t="s">
        <v>676</v>
      </c>
      <c r="C4" s="332" t="s">
        <v>463</v>
      </c>
      <c r="D4" s="332" t="s">
        <v>788</v>
      </c>
      <c r="E4" s="360" t="s">
        <v>15753</v>
      </c>
      <c r="F4" s="332" t="s">
        <v>677</v>
      </c>
    </row>
    <row r="5" spans="1:6" ht="15.75">
      <c r="A5" s="885"/>
      <c r="B5" s="2281" t="s">
        <v>139</v>
      </c>
      <c r="C5" s="2281"/>
      <c r="D5" s="2281"/>
      <c r="E5" s="1350"/>
      <c r="F5" s="886"/>
    </row>
    <row r="6" spans="1:6" ht="31.5">
      <c r="A6" s="175">
        <v>1</v>
      </c>
      <c r="B6" s="159" t="s">
        <v>464</v>
      </c>
      <c r="C6" s="159" t="s">
        <v>15754</v>
      </c>
      <c r="D6" s="159" t="s">
        <v>15755</v>
      </c>
      <c r="E6" s="1297">
        <v>2745600</v>
      </c>
      <c r="F6" s="159" t="s">
        <v>118</v>
      </c>
    </row>
    <row r="7" spans="1:6" ht="31.5">
      <c r="A7" s="175">
        <v>2</v>
      </c>
      <c r="B7" s="159" t="s">
        <v>12</v>
      </c>
      <c r="C7" s="159" t="s">
        <v>15756</v>
      </c>
      <c r="D7" s="159" t="s">
        <v>15757</v>
      </c>
      <c r="E7" s="1297">
        <v>1488000</v>
      </c>
      <c r="F7" s="159" t="s">
        <v>118</v>
      </c>
    </row>
    <row r="8" spans="1:6" ht="31.5">
      <c r="A8" s="175">
        <v>3</v>
      </c>
      <c r="B8" s="159" t="s">
        <v>1496</v>
      </c>
      <c r="C8" s="159" t="s">
        <v>15758</v>
      </c>
      <c r="D8" s="159" t="s">
        <v>15759</v>
      </c>
      <c r="E8" s="1297">
        <v>500000</v>
      </c>
      <c r="F8" s="159" t="s">
        <v>118</v>
      </c>
    </row>
    <row r="9" spans="1:6" ht="94.5">
      <c r="A9" s="175">
        <v>4</v>
      </c>
      <c r="B9" s="159" t="s">
        <v>5</v>
      </c>
      <c r="C9" s="159" t="s">
        <v>15760</v>
      </c>
      <c r="D9" s="159" t="s">
        <v>15761</v>
      </c>
      <c r="E9" s="1297">
        <v>1808852</v>
      </c>
      <c r="F9" s="159" t="s">
        <v>118</v>
      </c>
    </row>
    <row r="10" spans="1:6" ht="15.75">
      <c r="A10" s="887"/>
      <c r="B10" s="2237" t="s">
        <v>15762</v>
      </c>
      <c r="C10" s="2238"/>
      <c r="D10" s="62"/>
      <c r="E10" s="360"/>
      <c r="F10" s="332"/>
    </row>
    <row r="11" spans="1:6" ht="63">
      <c r="A11" s="175">
        <v>5</v>
      </c>
      <c r="B11" s="159" t="s">
        <v>12</v>
      </c>
      <c r="C11" s="159" t="s">
        <v>15763</v>
      </c>
      <c r="D11" s="159" t="s">
        <v>15764</v>
      </c>
      <c r="E11" s="1297">
        <v>2621226.25</v>
      </c>
      <c r="F11" s="159" t="s">
        <v>118</v>
      </c>
    </row>
    <row r="12" spans="1:6" ht="63">
      <c r="A12" s="175">
        <v>6</v>
      </c>
      <c r="B12" s="159" t="s">
        <v>1496</v>
      </c>
      <c r="C12" s="159" t="s">
        <v>15765</v>
      </c>
      <c r="D12" s="159" t="s">
        <v>15766</v>
      </c>
      <c r="E12" s="1297">
        <v>650000</v>
      </c>
      <c r="F12" s="159" t="s">
        <v>118</v>
      </c>
    </row>
    <row r="13" spans="1:6" ht="15.75">
      <c r="A13" s="887"/>
      <c r="B13" s="2233" t="s">
        <v>593</v>
      </c>
      <c r="C13" s="2233"/>
      <c r="D13" s="62"/>
      <c r="E13" s="360"/>
      <c r="F13" s="332"/>
    </row>
    <row r="14" spans="1:6" ht="47.25">
      <c r="A14" s="175">
        <v>7</v>
      </c>
      <c r="B14" s="159" t="s">
        <v>15767</v>
      </c>
      <c r="C14" s="159" t="s">
        <v>15768</v>
      </c>
      <c r="D14" s="159" t="s">
        <v>15769</v>
      </c>
      <c r="E14" s="1297">
        <v>20000000</v>
      </c>
      <c r="F14" s="159" t="s">
        <v>118</v>
      </c>
    </row>
    <row r="15" spans="1:6" ht="47.25">
      <c r="A15" s="175">
        <v>8</v>
      </c>
      <c r="B15" s="159" t="s">
        <v>8147</v>
      </c>
      <c r="C15" s="159" t="s">
        <v>15770</v>
      </c>
      <c r="D15" s="159" t="s">
        <v>15771</v>
      </c>
      <c r="E15" s="1297">
        <v>10260000</v>
      </c>
      <c r="F15" s="159" t="s">
        <v>118</v>
      </c>
    </row>
    <row r="16" spans="1:6" ht="224.25" customHeight="1">
      <c r="A16" s="175">
        <v>9</v>
      </c>
      <c r="B16" s="159" t="s">
        <v>26547</v>
      </c>
      <c r="C16" s="159" t="s">
        <v>15772</v>
      </c>
      <c r="D16" s="159" t="s">
        <v>6036</v>
      </c>
      <c r="E16" s="1297">
        <v>256568.82</v>
      </c>
      <c r="F16" s="159" t="s">
        <v>118</v>
      </c>
    </row>
    <row r="17" spans="1:6" ht="15.75">
      <c r="A17" s="888"/>
      <c r="B17" s="2237" t="s">
        <v>143</v>
      </c>
      <c r="C17" s="2238"/>
      <c r="D17" s="65"/>
      <c r="E17" s="1188"/>
      <c r="F17" s="889"/>
    </row>
    <row r="18" spans="1:6" ht="78.75">
      <c r="A18" s="175">
        <v>10</v>
      </c>
      <c r="B18" s="159" t="s">
        <v>475</v>
      </c>
      <c r="C18" s="159" t="s">
        <v>15773</v>
      </c>
      <c r="D18" s="159" t="s">
        <v>15774</v>
      </c>
      <c r="E18" s="1297">
        <v>5738993.4500000002</v>
      </c>
      <c r="F18" s="159" t="s">
        <v>118</v>
      </c>
    </row>
    <row r="19" spans="1:6" ht="15.75">
      <c r="A19" s="175"/>
      <c r="B19" s="253" t="s">
        <v>2090</v>
      </c>
      <c r="C19" s="253"/>
      <c r="D19" s="253"/>
      <c r="E19" s="1351">
        <f>SUM(E6:E18)</f>
        <v>46069240.520000003</v>
      </c>
      <c r="F19" s="159"/>
    </row>
    <row r="20" spans="1:6" ht="84" customHeight="1">
      <c r="A20" s="2143" t="s">
        <v>1391</v>
      </c>
      <c r="B20" s="2143"/>
      <c r="C20" s="2143"/>
      <c r="D20" s="2143" t="s">
        <v>172</v>
      </c>
      <c r="E20" s="2143"/>
      <c r="F20" s="2143"/>
    </row>
    <row r="21" spans="1:6" ht="15.75">
      <c r="A21" s="175"/>
      <c r="B21" s="159"/>
      <c r="C21" s="159"/>
      <c r="D21" s="159"/>
      <c r="E21" s="119"/>
      <c r="F21" s="159"/>
    </row>
    <row r="22" spans="1:6" ht="15.75">
      <c r="A22" s="175"/>
      <c r="B22" s="159"/>
      <c r="C22" s="159"/>
      <c r="D22" s="159"/>
      <c r="E22" s="119"/>
      <c r="F22" s="159"/>
    </row>
    <row r="23" spans="1:6" ht="15.75">
      <c r="A23" s="175"/>
      <c r="B23" s="159"/>
      <c r="C23" s="159"/>
      <c r="D23" s="159"/>
      <c r="E23" s="119"/>
      <c r="F23" s="159"/>
    </row>
    <row r="24" spans="1:6" ht="15.75">
      <c r="A24" s="175"/>
      <c r="B24" s="159"/>
      <c r="C24" s="159"/>
      <c r="D24" s="159"/>
      <c r="E24" s="119"/>
      <c r="F24" s="159"/>
    </row>
    <row r="25" spans="1:6" ht="15.75">
      <c r="A25" s="175"/>
      <c r="B25" s="159"/>
      <c r="C25" s="159"/>
      <c r="D25" s="159"/>
      <c r="E25" s="119"/>
      <c r="F25" s="159"/>
    </row>
    <row r="26" spans="1:6" ht="15.75">
      <c r="A26" s="175"/>
      <c r="B26" s="159"/>
      <c r="C26" s="159"/>
      <c r="D26" s="159"/>
      <c r="E26" s="119"/>
      <c r="F26" s="159"/>
    </row>
    <row r="27" spans="1:6" ht="15.75">
      <c r="A27" s="175"/>
      <c r="B27" s="159"/>
      <c r="C27" s="159"/>
      <c r="D27" s="159"/>
      <c r="E27" s="119"/>
      <c r="F27" s="159"/>
    </row>
    <row r="28" spans="1:6" ht="15.75">
      <c r="A28" s="175"/>
      <c r="B28" s="159"/>
      <c r="C28" s="159"/>
      <c r="D28" s="159"/>
      <c r="E28" s="119"/>
      <c r="F28" s="159"/>
    </row>
    <row r="29" spans="1:6" ht="15.75">
      <c r="A29" s="2164" t="s">
        <v>133</v>
      </c>
      <c r="B29" s="2164"/>
      <c r="C29" s="2164"/>
      <c r="D29" s="2164"/>
      <c r="E29" s="2164"/>
      <c r="F29" s="2164"/>
    </row>
    <row r="30" spans="1:6" ht="15.75">
      <c r="A30" s="2164" t="s">
        <v>15751</v>
      </c>
      <c r="B30" s="2164"/>
      <c r="C30" s="2164"/>
      <c r="D30" s="2164"/>
      <c r="E30" s="2164"/>
      <c r="F30" s="2164"/>
    </row>
    <row r="31" spans="1:6" ht="15.75">
      <c r="A31" s="2164" t="s">
        <v>6436</v>
      </c>
      <c r="B31" s="2164"/>
      <c r="C31" s="2164"/>
      <c r="D31" s="2164"/>
      <c r="E31" s="2164"/>
      <c r="F31" s="2164"/>
    </row>
    <row r="32" spans="1:6" ht="31.5">
      <c r="A32" s="882" t="s">
        <v>15752</v>
      </c>
      <c r="B32" s="332" t="s">
        <v>676</v>
      </c>
      <c r="C32" s="332" t="s">
        <v>463</v>
      </c>
      <c r="D32" s="332" t="s">
        <v>788</v>
      </c>
      <c r="E32" s="360" t="s">
        <v>15753</v>
      </c>
      <c r="F32" s="332" t="s">
        <v>677</v>
      </c>
    </row>
    <row r="33" spans="1:6" ht="15.75">
      <c r="A33" s="890"/>
      <c r="B33" s="2171" t="s">
        <v>1435</v>
      </c>
      <c r="C33" s="2171"/>
      <c r="D33" s="65"/>
      <c r="E33" s="122"/>
      <c r="F33" s="65"/>
    </row>
    <row r="34" spans="1:6" ht="31.5">
      <c r="A34" s="175">
        <v>1</v>
      </c>
      <c r="B34" s="159" t="s">
        <v>15776</v>
      </c>
      <c r="C34" s="159" t="s">
        <v>26505</v>
      </c>
      <c r="D34" s="159" t="s">
        <v>15777</v>
      </c>
      <c r="E34" s="1297">
        <v>15000</v>
      </c>
      <c r="F34" s="159" t="s">
        <v>4</v>
      </c>
    </row>
    <row r="35" spans="1:6" ht="31.5">
      <c r="A35" s="175">
        <v>2</v>
      </c>
      <c r="B35" s="159" t="s">
        <v>15778</v>
      </c>
      <c r="C35" s="159" t="s">
        <v>26506</v>
      </c>
      <c r="D35" s="159" t="s">
        <v>15777</v>
      </c>
      <c r="E35" s="1297">
        <v>15000</v>
      </c>
      <c r="F35" s="159" t="s">
        <v>4</v>
      </c>
    </row>
    <row r="36" spans="1:6" ht="31.5">
      <c r="A36" s="175">
        <v>3</v>
      </c>
      <c r="B36" s="159" t="s">
        <v>15779</v>
      </c>
      <c r="C36" s="159" t="s">
        <v>26507</v>
      </c>
      <c r="D36" s="159" t="s">
        <v>15777</v>
      </c>
      <c r="E36" s="1297">
        <v>15000</v>
      </c>
      <c r="F36" s="159" t="s">
        <v>4</v>
      </c>
    </row>
    <row r="37" spans="1:6" ht="31.5">
      <c r="A37" s="175">
        <v>4</v>
      </c>
      <c r="B37" s="159" t="s">
        <v>15780</v>
      </c>
      <c r="C37" s="159" t="s">
        <v>26508</v>
      </c>
      <c r="D37" s="159" t="s">
        <v>15777</v>
      </c>
      <c r="E37" s="1297">
        <v>15000</v>
      </c>
      <c r="F37" s="159" t="s">
        <v>4</v>
      </c>
    </row>
    <row r="38" spans="1:6" ht="31.5">
      <c r="A38" s="175">
        <v>5</v>
      </c>
      <c r="B38" s="159" t="s">
        <v>15781</v>
      </c>
      <c r="C38" s="159" t="s">
        <v>26509</v>
      </c>
      <c r="D38" s="159" t="s">
        <v>15777</v>
      </c>
      <c r="E38" s="1297">
        <v>15000</v>
      </c>
      <c r="F38" s="159" t="s">
        <v>4</v>
      </c>
    </row>
    <row r="39" spans="1:6" ht="31.5">
      <c r="A39" s="175">
        <v>6</v>
      </c>
      <c r="B39" s="159" t="s">
        <v>15782</v>
      </c>
      <c r="C39" s="159" t="s">
        <v>26510</v>
      </c>
      <c r="D39" s="159" t="s">
        <v>15777</v>
      </c>
      <c r="E39" s="1297">
        <v>15000</v>
      </c>
      <c r="F39" s="159" t="s">
        <v>4</v>
      </c>
    </row>
    <row r="40" spans="1:6" ht="31.5">
      <c r="A40" s="175">
        <v>7</v>
      </c>
      <c r="B40" s="159" t="s">
        <v>15783</v>
      </c>
      <c r="C40" s="159" t="s">
        <v>26511</v>
      </c>
      <c r="D40" s="159" t="s">
        <v>15777</v>
      </c>
      <c r="E40" s="1297">
        <v>15000</v>
      </c>
      <c r="F40" s="159" t="s">
        <v>4</v>
      </c>
    </row>
    <row r="41" spans="1:6" ht="31.5">
      <c r="A41" s="175">
        <v>8</v>
      </c>
      <c r="B41" s="159" t="s">
        <v>15784</v>
      </c>
      <c r="C41" s="159" t="s">
        <v>26512</v>
      </c>
      <c r="D41" s="159" t="s">
        <v>15777</v>
      </c>
      <c r="E41" s="1297">
        <v>15000</v>
      </c>
      <c r="F41" s="159" t="s">
        <v>4</v>
      </c>
    </row>
    <row r="42" spans="1:6" ht="31.5">
      <c r="A42" s="175">
        <v>9</v>
      </c>
      <c r="B42" s="159" t="s">
        <v>15785</v>
      </c>
      <c r="C42" s="159" t="s">
        <v>26513</v>
      </c>
      <c r="D42" s="159" t="s">
        <v>15777</v>
      </c>
      <c r="E42" s="1297">
        <v>15000</v>
      </c>
      <c r="F42" s="159" t="s">
        <v>4</v>
      </c>
    </row>
    <row r="43" spans="1:6" ht="31.5">
      <c r="A43" s="175">
        <v>10</v>
      </c>
      <c r="B43" s="159" t="s">
        <v>15786</v>
      </c>
      <c r="C43" s="159" t="s">
        <v>26514</v>
      </c>
      <c r="D43" s="159" t="s">
        <v>15777</v>
      </c>
      <c r="E43" s="1297">
        <v>15000</v>
      </c>
      <c r="F43" s="159" t="s">
        <v>4</v>
      </c>
    </row>
    <row r="44" spans="1:6" ht="31.5">
      <c r="A44" s="175">
        <v>11</v>
      </c>
      <c r="B44" s="159" t="s">
        <v>15787</v>
      </c>
      <c r="C44" s="159" t="s">
        <v>26515</v>
      </c>
      <c r="D44" s="159" t="s">
        <v>15777</v>
      </c>
      <c r="E44" s="1297">
        <v>15000</v>
      </c>
      <c r="F44" s="159" t="s">
        <v>4</v>
      </c>
    </row>
    <row r="45" spans="1:6" ht="31.5">
      <c r="A45" s="175">
        <v>12</v>
      </c>
      <c r="B45" s="159" t="s">
        <v>15788</v>
      </c>
      <c r="C45" s="159" t="s">
        <v>26516</v>
      </c>
      <c r="D45" s="159" t="s">
        <v>15777</v>
      </c>
      <c r="E45" s="1297">
        <v>15000</v>
      </c>
      <c r="F45" s="159" t="s">
        <v>4</v>
      </c>
    </row>
    <row r="46" spans="1:6" ht="31.5">
      <c r="A46" s="175">
        <v>13</v>
      </c>
      <c r="B46" s="159" t="s">
        <v>15789</v>
      </c>
      <c r="C46" s="159" t="s">
        <v>26517</v>
      </c>
      <c r="D46" s="159" t="s">
        <v>15777</v>
      </c>
      <c r="E46" s="1297">
        <v>15000</v>
      </c>
      <c r="F46" s="159" t="s">
        <v>4</v>
      </c>
    </row>
    <row r="47" spans="1:6" ht="31.5">
      <c r="A47" s="175">
        <v>14</v>
      </c>
      <c r="B47" s="159" t="s">
        <v>15790</v>
      </c>
      <c r="C47" s="159" t="s">
        <v>26518</v>
      </c>
      <c r="D47" s="159" t="s">
        <v>15777</v>
      </c>
      <c r="E47" s="1297">
        <v>15000</v>
      </c>
      <c r="F47" s="159" t="s">
        <v>4</v>
      </c>
    </row>
    <row r="48" spans="1:6" ht="31.5">
      <c r="A48" s="175">
        <v>15</v>
      </c>
      <c r="B48" s="159" t="s">
        <v>15791</v>
      </c>
      <c r="C48" s="159" t="s">
        <v>26519</v>
      </c>
      <c r="D48" s="159" t="s">
        <v>15777</v>
      </c>
      <c r="E48" s="1297">
        <v>15000</v>
      </c>
      <c r="F48" s="159" t="s">
        <v>4</v>
      </c>
    </row>
    <row r="49" spans="1:6" ht="31.5">
      <c r="A49" s="175">
        <v>16</v>
      </c>
      <c r="B49" s="159" t="s">
        <v>15792</v>
      </c>
      <c r="C49" s="159" t="s">
        <v>26520</v>
      </c>
      <c r="D49" s="159" t="s">
        <v>15777</v>
      </c>
      <c r="E49" s="1297">
        <v>15000</v>
      </c>
      <c r="F49" s="159" t="s">
        <v>4</v>
      </c>
    </row>
    <row r="50" spans="1:6" ht="31.5">
      <c r="A50" s="175">
        <v>17</v>
      </c>
      <c r="B50" s="159" t="s">
        <v>15793</v>
      </c>
      <c r="C50" s="159" t="s">
        <v>26521</v>
      </c>
      <c r="D50" s="159" t="s">
        <v>15777</v>
      </c>
      <c r="E50" s="1297">
        <v>15000</v>
      </c>
      <c r="F50" s="159" t="s">
        <v>4</v>
      </c>
    </row>
    <row r="51" spans="1:6" ht="31.5">
      <c r="A51" s="175">
        <v>18</v>
      </c>
      <c r="B51" s="159" t="s">
        <v>15794</v>
      </c>
      <c r="C51" s="159" t="s">
        <v>26522</v>
      </c>
      <c r="D51" s="159" t="s">
        <v>15777</v>
      </c>
      <c r="E51" s="1297">
        <v>15000</v>
      </c>
      <c r="F51" s="159" t="s">
        <v>4</v>
      </c>
    </row>
    <row r="52" spans="1:6" ht="31.5">
      <c r="A52" s="175">
        <v>19</v>
      </c>
      <c r="B52" s="159" t="s">
        <v>15795</v>
      </c>
      <c r="C52" s="159" t="s">
        <v>26523</v>
      </c>
      <c r="D52" s="159" t="s">
        <v>15777</v>
      </c>
      <c r="E52" s="1297">
        <v>15000</v>
      </c>
      <c r="F52" s="159" t="s">
        <v>4</v>
      </c>
    </row>
    <row r="53" spans="1:6" ht="31.5">
      <c r="A53" s="175">
        <v>20</v>
      </c>
      <c r="B53" s="159" t="s">
        <v>15796</v>
      </c>
      <c r="C53" s="159" t="s">
        <v>26524</v>
      </c>
      <c r="D53" s="159" t="s">
        <v>15777</v>
      </c>
      <c r="E53" s="1297">
        <v>15000</v>
      </c>
      <c r="F53" s="159" t="s">
        <v>4</v>
      </c>
    </row>
    <row r="54" spans="1:6" ht="31.5">
      <c r="A54" s="175">
        <v>21</v>
      </c>
      <c r="B54" s="159" t="s">
        <v>15797</v>
      </c>
      <c r="C54" s="159" t="s">
        <v>26525</v>
      </c>
      <c r="D54" s="159" t="s">
        <v>15777</v>
      </c>
      <c r="E54" s="1297">
        <v>15000</v>
      </c>
      <c r="F54" s="159" t="s">
        <v>4</v>
      </c>
    </row>
    <row r="55" spans="1:6" ht="31.5">
      <c r="A55" s="175">
        <v>22</v>
      </c>
      <c r="B55" s="159" t="s">
        <v>15798</v>
      </c>
      <c r="C55" s="159" t="s">
        <v>26526</v>
      </c>
      <c r="D55" s="159" t="s">
        <v>15777</v>
      </c>
      <c r="E55" s="1297">
        <v>15000</v>
      </c>
      <c r="F55" s="159" t="s">
        <v>4</v>
      </c>
    </row>
    <row r="56" spans="1:6" ht="31.5">
      <c r="A56" s="175">
        <v>23</v>
      </c>
      <c r="B56" s="159" t="s">
        <v>15799</v>
      </c>
      <c r="C56" s="159" t="s">
        <v>26527</v>
      </c>
      <c r="D56" s="159" t="s">
        <v>15777</v>
      </c>
      <c r="E56" s="1297">
        <v>15000</v>
      </c>
      <c r="F56" s="159" t="s">
        <v>4</v>
      </c>
    </row>
    <row r="57" spans="1:6" ht="31.5">
      <c r="A57" s="175">
        <v>24</v>
      </c>
      <c r="B57" s="159" t="s">
        <v>15800</v>
      </c>
      <c r="C57" s="159" t="s">
        <v>26528</v>
      </c>
      <c r="D57" s="159" t="s">
        <v>15777</v>
      </c>
      <c r="E57" s="1297">
        <v>15000</v>
      </c>
      <c r="F57" s="159" t="s">
        <v>4</v>
      </c>
    </row>
    <row r="58" spans="1:6" ht="31.5">
      <c r="A58" s="175">
        <v>25</v>
      </c>
      <c r="B58" s="159" t="s">
        <v>15801</v>
      </c>
      <c r="C58" s="159" t="s">
        <v>26529</v>
      </c>
      <c r="D58" s="159" t="s">
        <v>15777</v>
      </c>
      <c r="E58" s="1297">
        <v>15000</v>
      </c>
      <c r="F58" s="159" t="s">
        <v>4</v>
      </c>
    </row>
    <row r="59" spans="1:6" ht="31.5">
      <c r="A59" s="175">
        <v>26</v>
      </c>
      <c r="B59" s="159" t="s">
        <v>15802</v>
      </c>
      <c r="C59" s="159" t="s">
        <v>26530</v>
      </c>
      <c r="D59" s="159" t="s">
        <v>15777</v>
      </c>
      <c r="E59" s="1297">
        <v>15000</v>
      </c>
      <c r="F59" s="159" t="s">
        <v>4</v>
      </c>
    </row>
    <row r="60" spans="1:6" ht="31.5">
      <c r="A60" s="175">
        <v>27</v>
      </c>
      <c r="B60" s="159" t="s">
        <v>15803</v>
      </c>
      <c r="C60" s="159" t="s">
        <v>26531</v>
      </c>
      <c r="D60" s="159" t="s">
        <v>15777</v>
      </c>
      <c r="E60" s="1297">
        <v>15000</v>
      </c>
      <c r="F60" s="159" t="s">
        <v>4</v>
      </c>
    </row>
    <row r="61" spans="1:6" ht="31.5">
      <c r="A61" s="175">
        <v>28</v>
      </c>
      <c r="B61" s="159" t="s">
        <v>15804</v>
      </c>
      <c r="C61" s="159" t="s">
        <v>26532</v>
      </c>
      <c r="D61" s="159" t="s">
        <v>15777</v>
      </c>
      <c r="E61" s="1297">
        <v>15000</v>
      </c>
      <c r="F61" s="159" t="s">
        <v>4</v>
      </c>
    </row>
    <row r="62" spans="1:6" ht="31.5">
      <c r="A62" s="175">
        <v>29</v>
      </c>
      <c r="B62" s="159" t="s">
        <v>15805</v>
      </c>
      <c r="C62" s="159" t="s">
        <v>26533</v>
      </c>
      <c r="D62" s="159" t="s">
        <v>15777</v>
      </c>
      <c r="E62" s="1297">
        <v>15000</v>
      </c>
      <c r="F62" s="159" t="s">
        <v>4</v>
      </c>
    </row>
    <row r="63" spans="1:6" ht="31.5">
      <c r="A63" s="175">
        <v>30</v>
      </c>
      <c r="B63" s="159" t="s">
        <v>15806</v>
      </c>
      <c r="C63" s="159" t="s">
        <v>26534</v>
      </c>
      <c r="D63" s="159" t="s">
        <v>15777</v>
      </c>
      <c r="E63" s="1297">
        <v>15000</v>
      </c>
      <c r="F63" s="159" t="s">
        <v>4</v>
      </c>
    </row>
    <row r="64" spans="1:6" ht="31.5">
      <c r="A64" s="175">
        <v>31</v>
      </c>
      <c r="B64" s="159" t="s">
        <v>15807</v>
      </c>
      <c r="C64" s="159" t="s">
        <v>26535</v>
      </c>
      <c r="D64" s="159" t="s">
        <v>15777</v>
      </c>
      <c r="E64" s="1297">
        <v>15000</v>
      </c>
      <c r="F64" s="159" t="s">
        <v>4</v>
      </c>
    </row>
    <row r="65" spans="1:6" ht="31.5">
      <c r="A65" s="175">
        <v>32</v>
      </c>
      <c r="B65" s="159" t="s">
        <v>15808</v>
      </c>
      <c r="C65" s="159" t="s">
        <v>26536</v>
      </c>
      <c r="D65" s="159" t="s">
        <v>15777</v>
      </c>
      <c r="E65" s="1297">
        <v>15000</v>
      </c>
      <c r="F65" s="159" t="s">
        <v>4</v>
      </c>
    </row>
    <row r="66" spans="1:6" ht="31.5">
      <c r="A66" s="175">
        <v>33</v>
      </c>
      <c r="B66" s="159" t="s">
        <v>15809</v>
      </c>
      <c r="C66" s="159" t="s">
        <v>26537</v>
      </c>
      <c r="D66" s="159" t="s">
        <v>15777</v>
      </c>
      <c r="E66" s="1297">
        <v>15000</v>
      </c>
      <c r="F66" s="159" t="s">
        <v>4</v>
      </c>
    </row>
    <row r="67" spans="1:6" ht="31.5">
      <c r="A67" s="175">
        <v>34</v>
      </c>
      <c r="B67" s="159" t="s">
        <v>15810</v>
      </c>
      <c r="C67" s="159" t="s">
        <v>26538</v>
      </c>
      <c r="D67" s="159" t="s">
        <v>15777</v>
      </c>
      <c r="E67" s="1297">
        <v>15000</v>
      </c>
      <c r="F67" s="159" t="s">
        <v>4</v>
      </c>
    </row>
    <row r="68" spans="1:6" ht="31.5">
      <c r="A68" s="175">
        <v>35</v>
      </c>
      <c r="B68" s="159" t="s">
        <v>15811</v>
      </c>
      <c r="C68" s="159" t="s">
        <v>26539</v>
      </c>
      <c r="D68" s="159" t="s">
        <v>15777</v>
      </c>
      <c r="E68" s="1297">
        <v>15000</v>
      </c>
      <c r="F68" s="159" t="s">
        <v>4</v>
      </c>
    </row>
    <row r="69" spans="1:6" ht="31.5">
      <c r="A69" s="175">
        <v>36</v>
      </c>
      <c r="B69" s="159" t="s">
        <v>15812</v>
      </c>
      <c r="C69" s="159" t="s">
        <v>26540</v>
      </c>
      <c r="D69" s="159" t="s">
        <v>15777</v>
      </c>
      <c r="E69" s="1297">
        <v>15000</v>
      </c>
      <c r="F69" s="159" t="s">
        <v>4</v>
      </c>
    </row>
    <row r="70" spans="1:6" ht="31.5">
      <c r="A70" s="175">
        <v>37</v>
      </c>
      <c r="B70" s="159" t="s">
        <v>15813</v>
      </c>
      <c r="C70" s="159" t="s">
        <v>26541</v>
      </c>
      <c r="D70" s="159" t="s">
        <v>15777</v>
      </c>
      <c r="E70" s="1297">
        <v>15000</v>
      </c>
      <c r="F70" s="159" t="s">
        <v>4</v>
      </c>
    </row>
    <row r="71" spans="1:6" ht="31.5">
      <c r="A71" s="175">
        <v>38</v>
      </c>
      <c r="B71" s="159" t="s">
        <v>15814</v>
      </c>
      <c r="C71" s="159" t="s">
        <v>26542</v>
      </c>
      <c r="D71" s="159" t="s">
        <v>15777</v>
      </c>
      <c r="E71" s="1297">
        <v>15000</v>
      </c>
      <c r="F71" s="159" t="s">
        <v>4</v>
      </c>
    </row>
    <row r="72" spans="1:6" ht="31.5">
      <c r="A72" s="175">
        <v>39</v>
      </c>
      <c r="B72" s="159" t="s">
        <v>15815</v>
      </c>
      <c r="C72" s="159" t="s">
        <v>26543</v>
      </c>
      <c r="D72" s="159" t="s">
        <v>15777</v>
      </c>
      <c r="E72" s="1297">
        <v>15000</v>
      </c>
      <c r="F72" s="159" t="s">
        <v>4</v>
      </c>
    </row>
    <row r="73" spans="1:6" ht="31.5">
      <c r="A73" s="175">
        <v>40</v>
      </c>
      <c r="B73" s="159" t="s">
        <v>15816</v>
      </c>
      <c r="C73" s="159" t="s">
        <v>26544</v>
      </c>
      <c r="D73" s="159" t="s">
        <v>15777</v>
      </c>
      <c r="E73" s="1297">
        <v>15000</v>
      </c>
      <c r="F73" s="159" t="s">
        <v>4</v>
      </c>
    </row>
    <row r="74" spans="1:6" ht="31.5">
      <c r="A74" s="175">
        <v>41</v>
      </c>
      <c r="B74" s="159" t="s">
        <v>15817</v>
      </c>
      <c r="C74" s="159" t="s">
        <v>26545</v>
      </c>
      <c r="D74" s="159" t="s">
        <v>15777</v>
      </c>
      <c r="E74" s="1297">
        <v>15000</v>
      </c>
      <c r="F74" s="159" t="s">
        <v>4</v>
      </c>
    </row>
    <row r="75" spans="1:6" ht="31.5">
      <c r="A75" s="175">
        <v>42</v>
      </c>
      <c r="B75" s="159" t="s">
        <v>15818</v>
      </c>
      <c r="C75" s="159" t="s">
        <v>26546</v>
      </c>
      <c r="D75" s="159" t="s">
        <v>15777</v>
      </c>
      <c r="E75" s="1297">
        <v>15000</v>
      </c>
      <c r="F75" s="159" t="s">
        <v>4</v>
      </c>
    </row>
    <row r="76" spans="1:6" ht="31.5">
      <c r="A76" s="175">
        <v>43</v>
      </c>
      <c r="B76" s="159" t="s">
        <v>15821</v>
      </c>
      <c r="C76" s="159" t="s">
        <v>26548</v>
      </c>
      <c r="D76" s="159" t="s">
        <v>15777</v>
      </c>
      <c r="E76" s="1297">
        <v>15000</v>
      </c>
      <c r="F76" s="159" t="s">
        <v>4</v>
      </c>
    </row>
    <row r="77" spans="1:6" ht="31.5">
      <c r="A77" s="175">
        <v>44</v>
      </c>
      <c r="B77" s="159" t="s">
        <v>15822</v>
      </c>
      <c r="C77" s="159" t="s">
        <v>26549</v>
      </c>
      <c r="D77" s="159" t="s">
        <v>15777</v>
      </c>
      <c r="E77" s="1297">
        <v>15000</v>
      </c>
      <c r="F77" s="159" t="s">
        <v>4</v>
      </c>
    </row>
    <row r="78" spans="1:6" ht="31.5">
      <c r="A78" s="175">
        <v>45</v>
      </c>
      <c r="B78" s="159" t="s">
        <v>15823</v>
      </c>
      <c r="C78" s="159" t="s">
        <v>26550</v>
      </c>
      <c r="D78" s="159" t="s">
        <v>15777</v>
      </c>
      <c r="E78" s="1297">
        <v>15000</v>
      </c>
      <c r="F78" s="159" t="s">
        <v>4</v>
      </c>
    </row>
    <row r="79" spans="1:6" ht="31.5">
      <c r="A79" s="175">
        <v>46</v>
      </c>
      <c r="B79" s="159" t="s">
        <v>15824</v>
      </c>
      <c r="C79" s="159" t="s">
        <v>26551</v>
      </c>
      <c r="D79" s="159" t="s">
        <v>15777</v>
      </c>
      <c r="E79" s="1297">
        <v>15000</v>
      </c>
      <c r="F79" s="159" t="s">
        <v>4</v>
      </c>
    </row>
    <row r="80" spans="1:6" ht="31.5">
      <c r="A80" s="175">
        <v>47</v>
      </c>
      <c r="B80" s="159" t="s">
        <v>15825</v>
      </c>
      <c r="C80" s="159" t="s">
        <v>26552</v>
      </c>
      <c r="D80" s="159" t="s">
        <v>15777</v>
      </c>
      <c r="E80" s="1297">
        <v>15000</v>
      </c>
      <c r="F80" s="159" t="s">
        <v>4</v>
      </c>
    </row>
    <row r="81" spans="1:6" ht="31.5">
      <c r="A81" s="175">
        <v>48</v>
      </c>
      <c r="B81" s="159" t="s">
        <v>15826</v>
      </c>
      <c r="C81" s="159" t="s">
        <v>26553</v>
      </c>
      <c r="D81" s="159" t="s">
        <v>15777</v>
      </c>
      <c r="E81" s="1297">
        <v>15000</v>
      </c>
      <c r="F81" s="159" t="s">
        <v>4</v>
      </c>
    </row>
    <row r="82" spans="1:6" ht="31.5">
      <c r="A82" s="175">
        <v>49</v>
      </c>
      <c r="B82" s="159" t="s">
        <v>15827</v>
      </c>
      <c r="C82" s="159" t="s">
        <v>26554</v>
      </c>
      <c r="D82" s="159" t="s">
        <v>15777</v>
      </c>
      <c r="E82" s="1297">
        <v>15000</v>
      </c>
      <c r="F82" s="159" t="s">
        <v>4</v>
      </c>
    </row>
    <row r="83" spans="1:6" ht="31.5">
      <c r="A83" s="175">
        <v>50</v>
      </c>
      <c r="B83" s="159" t="s">
        <v>15828</v>
      </c>
      <c r="C83" s="159" t="s">
        <v>26555</v>
      </c>
      <c r="D83" s="159" t="s">
        <v>15777</v>
      </c>
      <c r="E83" s="1297">
        <v>15000</v>
      </c>
      <c r="F83" s="159" t="s">
        <v>4</v>
      </c>
    </row>
    <row r="84" spans="1:6" ht="31.5">
      <c r="A84" s="175">
        <v>51</v>
      </c>
      <c r="B84" s="159" t="s">
        <v>15829</v>
      </c>
      <c r="C84" s="159" t="s">
        <v>26556</v>
      </c>
      <c r="D84" s="159" t="s">
        <v>15777</v>
      </c>
      <c r="E84" s="1297">
        <v>15000</v>
      </c>
      <c r="F84" s="159" t="s">
        <v>4</v>
      </c>
    </row>
    <row r="85" spans="1:6" ht="31.5">
      <c r="A85" s="175">
        <v>52</v>
      </c>
      <c r="B85" s="159" t="s">
        <v>15830</v>
      </c>
      <c r="C85" s="159" t="s">
        <v>26557</v>
      </c>
      <c r="D85" s="159" t="s">
        <v>15777</v>
      </c>
      <c r="E85" s="1297">
        <v>15000</v>
      </c>
      <c r="F85" s="159" t="s">
        <v>4</v>
      </c>
    </row>
    <row r="86" spans="1:6" ht="31.5">
      <c r="A86" s="175">
        <v>53</v>
      </c>
      <c r="B86" s="159" t="s">
        <v>15831</v>
      </c>
      <c r="C86" s="159" t="s">
        <v>26558</v>
      </c>
      <c r="D86" s="159" t="s">
        <v>15777</v>
      </c>
      <c r="E86" s="1297">
        <v>15000</v>
      </c>
      <c r="F86" s="159" t="s">
        <v>4</v>
      </c>
    </row>
    <row r="87" spans="1:6" ht="31.5">
      <c r="A87" s="175">
        <v>54</v>
      </c>
      <c r="B87" s="159" t="s">
        <v>15832</v>
      </c>
      <c r="C87" s="159" t="s">
        <v>26559</v>
      </c>
      <c r="D87" s="159" t="s">
        <v>15777</v>
      </c>
      <c r="E87" s="1297">
        <v>15000</v>
      </c>
      <c r="F87" s="159" t="s">
        <v>4</v>
      </c>
    </row>
    <row r="88" spans="1:6" ht="31.5">
      <c r="A88" s="175">
        <v>55</v>
      </c>
      <c r="B88" s="159" t="s">
        <v>15833</v>
      </c>
      <c r="C88" s="159" t="s">
        <v>26560</v>
      </c>
      <c r="D88" s="159" t="s">
        <v>15777</v>
      </c>
      <c r="E88" s="1297">
        <v>15000</v>
      </c>
      <c r="F88" s="159" t="s">
        <v>4</v>
      </c>
    </row>
    <row r="89" spans="1:6" ht="31.5">
      <c r="A89" s="175">
        <v>56</v>
      </c>
      <c r="B89" s="159" t="s">
        <v>15834</v>
      </c>
      <c r="C89" s="159" t="s">
        <v>26561</v>
      </c>
      <c r="D89" s="159" t="s">
        <v>15777</v>
      </c>
      <c r="E89" s="1297">
        <v>15000</v>
      </c>
      <c r="F89" s="159" t="s">
        <v>4</v>
      </c>
    </row>
    <row r="90" spans="1:6" ht="31.5">
      <c r="A90" s="175">
        <v>57</v>
      </c>
      <c r="B90" s="159" t="s">
        <v>15835</v>
      </c>
      <c r="C90" s="159" t="s">
        <v>26562</v>
      </c>
      <c r="D90" s="159" t="s">
        <v>15777</v>
      </c>
      <c r="E90" s="1297">
        <v>15000</v>
      </c>
      <c r="F90" s="159" t="s">
        <v>4</v>
      </c>
    </row>
    <row r="91" spans="1:6" ht="31.5">
      <c r="A91" s="175">
        <v>58</v>
      </c>
      <c r="B91" s="159" t="s">
        <v>15836</v>
      </c>
      <c r="C91" s="159" t="s">
        <v>26563</v>
      </c>
      <c r="D91" s="159" t="s">
        <v>15777</v>
      </c>
      <c r="E91" s="1297">
        <v>15000</v>
      </c>
      <c r="F91" s="159" t="s">
        <v>4</v>
      </c>
    </row>
    <row r="92" spans="1:6" ht="31.5">
      <c r="A92" s="175">
        <v>59</v>
      </c>
      <c r="B92" s="159" t="s">
        <v>15837</v>
      </c>
      <c r="C92" s="159" t="s">
        <v>26564</v>
      </c>
      <c r="D92" s="159" t="s">
        <v>15777</v>
      </c>
      <c r="E92" s="1297">
        <v>15000</v>
      </c>
      <c r="F92" s="159" t="s">
        <v>4</v>
      </c>
    </row>
    <row r="93" spans="1:6" ht="31.5">
      <c r="A93" s="175">
        <v>60</v>
      </c>
      <c r="B93" s="159" t="s">
        <v>15838</v>
      </c>
      <c r="C93" s="159" t="s">
        <v>26565</v>
      </c>
      <c r="D93" s="159" t="s">
        <v>15777</v>
      </c>
      <c r="E93" s="1297">
        <v>15000</v>
      </c>
      <c r="F93" s="159" t="s">
        <v>4</v>
      </c>
    </row>
    <row r="94" spans="1:6" ht="31.5">
      <c r="A94" s="175">
        <v>61</v>
      </c>
      <c r="B94" s="159" t="s">
        <v>15839</v>
      </c>
      <c r="C94" s="159" t="s">
        <v>26566</v>
      </c>
      <c r="D94" s="159" t="s">
        <v>15777</v>
      </c>
      <c r="E94" s="1297">
        <v>15000</v>
      </c>
      <c r="F94" s="159" t="s">
        <v>4</v>
      </c>
    </row>
    <row r="95" spans="1:6" ht="31.5">
      <c r="A95" s="175">
        <v>62</v>
      </c>
      <c r="B95" s="159" t="s">
        <v>15840</v>
      </c>
      <c r="C95" s="159" t="s">
        <v>26567</v>
      </c>
      <c r="D95" s="159" t="s">
        <v>15777</v>
      </c>
      <c r="E95" s="1297">
        <v>15000</v>
      </c>
      <c r="F95" s="159" t="s">
        <v>4</v>
      </c>
    </row>
    <row r="96" spans="1:6" ht="31.5">
      <c r="A96" s="175">
        <v>63</v>
      </c>
      <c r="B96" s="159" t="s">
        <v>15841</v>
      </c>
      <c r="C96" s="159" t="s">
        <v>26568</v>
      </c>
      <c r="D96" s="159" t="s">
        <v>15777</v>
      </c>
      <c r="E96" s="1297">
        <v>15000</v>
      </c>
      <c r="F96" s="159" t="s">
        <v>4</v>
      </c>
    </row>
    <row r="97" spans="1:6" ht="31.5">
      <c r="A97" s="175">
        <v>64</v>
      </c>
      <c r="B97" s="159" t="s">
        <v>15842</v>
      </c>
      <c r="C97" s="159" t="s">
        <v>26569</v>
      </c>
      <c r="D97" s="159" t="s">
        <v>15777</v>
      </c>
      <c r="E97" s="1297">
        <v>15000</v>
      </c>
      <c r="F97" s="159" t="s">
        <v>4</v>
      </c>
    </row>
    <row r="98" spans="1:6" ht="31.5">
      <c r="A98" s="175">
        <v>65</v>
      </c>
      <c r="B98" s="159" t="s">
        <v>15843</v>
      </c>
      <c r="C98" s="159" t="s">
        <v>26570</v>
      </c>
      <c r="D98" s="159" t="s">
        <v>15777</v>
      </c>
      <c r="E98" s="1297">
        <v>15000</v>
      </c>
      <c r="F98" s="159" t="s">
        <v>4</v>
      </c>
    </row>
    <row r="99" spans="1:6" ht="31.5">
      <c r="A99" s="175">
        <v>66</v>
      </c>
      <c r="B99" s="159" t="s">
        <v>15844</v>
      </c>
      <c r="C99" s="159" t="s">
        <v>26571</v>
      </c>
      <c r="D99" s="159" t="s">
        <v>15777</v>
      </c>
      <c r="E99" s="1297">
        <v>15000</v>
      </c>
      <c r="F99" s="159" t="s">
        <v>4</v>
      </c>
    </row>
    <row r="100" spans="1:6" ht="31.5">
      <c r="A100" s="175">
        <v>67</v>
      </c>
      <c r="B100" s="159" t="s">
        <v>15845</v>
      </c>
      <c r="C100" s="159" t="s">
        <v>26572</v>
      </c>
      <c r="D100" s="159" t="s">
        <v>15777</v>
      </c>
      <c r="E100" s="1297">
        <v>15000</v>
      </c>
      <c r="F100" s="159" t="s">
        <v>4</v>
      </c>
    </row>
    <row r="101" spans="1:6" ht="31.5">
      <c r="A101" s="175">
        <v>68</v>
      </c>
      <c r="B101" s="159" t="s">
        <v>15846</v>
      </c>
      <c r="C101" s="159" t="s">
        <v>26573</v>
      </c>
      <c r="D101" s="159" t="s">
        <v>15777</v>
      </c>
      <c r="E101" s="1297">
        <v>15000</v>
      </c>
      <c r="F101" s="159" t="s">
        <v>4</v>
      </c>
    </row>
    <row r="102" spans="1:6" ht="31.5">
      <c r="A102" s="175">
        <v>69</v>
      </c>
      <c r="B102" s="159" t="s">
        <v>15847</v>
      </c>
      <c r="C102" s="159" t="s">
        <v>26574</v>
      </c>
      <c r="D102" s="159" t="s">
        <v>15777</v>
      </c>
      <c r="E102" s="1297">
        <v>15000</v>
      </c>
      <c r="F102" s="159" t="s">
        <v>4</v>
      </c>
    </row>
    <row r="103" spans="1:6" ht="31.5">
      <c r="A103" s="175">
        <v>70</v>
      </c>
      <c r="B103" s="159" t="s">
        <v>15848</v>
      </c>
      <c r="C103" s="159" t="s">
        <v>26575</v>
      </c>
      <c r="D103" s="159" t="s">
        <v>15777</v>
      </c>
      <c r="E103" s="1297">
        <v>15000</v>
      </c>
      <c r="F103" s="159" t="s">
        <v>4</v>
      </c>
    </row>
    <row r="104" spans="1:6" ht="31.5">
      <c r="A104" s="175">
        <v>71</v>
      </c>
      <c r="B104" s="159" t="s">
        <v>6815</v>
      </c>
      <c r="C104" s="159" t="s">
        <v>26576</v>
      </c>
      <c r="D104" s="159" t="s">
        <v>15777</v>
      </c>
      <c r="E104" s="1297">
        <v>15000</v>
      </c>
      <c r="F104" s="159" t="s">
        <v>4</v>
      </c>
    </row>
    <row r="105" spans="1:6" ht="31.5">
      <c r="A105" s="175">
        <v>72</v>
      </c>
      <c r="B105" s="159" t="s">
        <v>15849</v>
      </c>
      <c r="C105" s="159" t="s">
        <v>26577</v>
      </c>
      <c r="D105" s="159" t="s">
        <v>15777</v>
      </c>
      <c r="E105" s="1297">
        <v>15000</v>
      </c>
      <c r="F105" s="159" t="s">
        <v>4</v>
      </c>
    </row>
    <row r="106" spans="1:6" ht="31.5">
      <c r="A106" s="175">
        <v>73</v>
      </c>
      <c r="B106" s="159" t="s">
        <v>15850</v>
      </c>
      <c r="C106" s="159" t="s">
        <v>26578</v>
      </c>
      <c r="D106" s="159" t="s">
        <v>15777</v>
      </c>
      <c r="E106" s="1297">
        <v>15000</v>
      </c>
      <c r="F106" s="335" t="s">
        <v>1148</v>
      </c>
    </row>
    <row r="107" spans="1:6" ht="31.5">
      <c r="A107" s="175">
        <v>74</v>
      </c>
      <c r="B107" s="159" t="s">
        <v>15851</v>
      </c>
      <c r="C107" s="159" t="s">
        <v>26579</v>
      </c>
      <c r="D107" s="159" t="s">
        <v>15777</v>
      </c>
      <c r="E107" s="1297">
        <v>15000</v>
      </c>
      <c r="F107" s="159" t="s">
        <v>4</v>
      </c>
    </row>
    <row r="108" spans="1:6" ht="31.5">
      <c r="A108" s="175">
        <v>75</v>
      </c>
      <c r="B108" s="159" t="s">
        <v>15852</v>
      </c>
      <c r="C108" s="159" t="s">
        <v>26580</v>
      </c>
      <c r="D108" s="159" t="s">
        <v>15777</v>
      </c>
      <c r="E108" s="1297">
        <v>15000</v>
      </c>
      <c r="F108" s="159" t="s">
        <v>4</v>
      </c>
    </row>
    <row r="109" spans="1:6" ht="31.5">
      <c r="A109" s="175">
        <v>76</v>
      </c>
      <c r="B109" s="159" t="s">
        <v>15853</v>
      </c>
      <c r="C109" s="159" t="s">
        <v>26581</v>
      </c>
      <c r="D109" s="159" t="s">
        <v>15777</v>
      </c>
      <c r="E109" s="1297">
        <v>15000</v>
      </c>
      <c r="F109" s="159" t="s">
        <v>4</v>
      </c>
    </row>
    <row r="110" spans="1:6" ht="31.5">
      <c r="A110" s="175">
        <v>77</v>
      </c>
      <c r="B110" s="159" t="s">
        <v>15854</v>
      </c>
      <c r="C110" s="159" t="s">
        <v>26582</v>
      </c>
      <c r="D110" s="159" t="s">
        <v>15777</v>
      </c>
      <c r="E110" s="1297">
        <v>15000</v>
      </c>
      <c r="F110" s="159" t="s">
        <v>4</v>
      </c>
    </row>
    <row r="111" spans="1:6" ht="31.5">
      <c r="A111" s="175">
        <v>78</v>
      </c>
      <c r="B111" s="159" t="s">
        <v>15855</v>
      </c>
      <c r="C111" s="159" t="s">
        <v>26583</v>
      </c>
      <c r="D111" s="159" t="s">
        <v>15777</v>
      </c>
      <c r="E111" s="1297">
        <v>15000</v>
      </c>
      <c r="F111" s="159" t="s">
        <v>4</v>
      </c>
    </row>
    <row r="112" spans="1:6" ht="31.5">
      <c r="A112" s="175">
        <v>79</v>
      </c>
      <c r="B112" s="159" t="s">
        <v>15856</v>
      </c>
      <c r="C112" s="159" t="s">
        <v>26584</v>
      </c>
      <c r="D112" s="159" t="s">
        <v>15777</v>
      </c>
      <c r="E112" s="1297">
        <v>15000</v>
      </c>
      <c r="F112" s="159" t="s">
        <v>4</v>
      </c>
    </row>
    <row r="113" spans="1:6" ht="31.5">
      <c r="A113" s="175">
        <v>80</v>
      </c>
      <c r="B113" s="159" t="s">
        <v>15857</v>
      </c>
      <c r="C113" s="159" t="s">
        <v>26585</v>
      </c>
      <c r="D113" s="159" t="s">
        <v>15777</v>
      </c>
      <c r="E113" s="1297">
        <v>15000</v>
      </c>
      <c r="F113" s="159" t="s">
        <v>4</v>
      </c>
    </row>
    <row r="114" spans="1:6" ht="31.5">
      <c r="A114" s="175">
        <v>81</v>
      </c>
      <c r="B114" s="159" t="s">
        <v>15858</v>
      </c>
      <c r="C114" s="159" t="s">
        <v>26586</v>
      </c>
      <c r="D114" s="159" t="s">
        <v>15777</v>
      </c>
      <c r="E114" s="1297">
        <v>15000</v>
      </c>
      <c r="F114" s="159" t="s">
        <v>4</v>
      </c>
    </row>
    <row r="115" spans="1:6" ht="31.5">
      <c r="A115" s="175">
        <v>82</v>
      </c>
      <c r="B115" s="159" t="s">
        <v>15859</v>
      </c>
      <c r="C115" s="159" t="s">
        <v>26587</v>
      </c>
      <c r="D115" s="159" t="s">
        <v>15777</v>
      </c>
      <c r="E115" s="1297">
        <v>15000</v>
      </c>
      <c r="F115" s="159" t="s">
        <v>4</v>
      </c>
    </row>
    <row r="116" spans="1:6" ht="31.5">
      <c r="A116" s="175">
        <v>83</v>
      </c>
      <c r="B116" s="159" t="s">
        <v>15860</v>
      </c>
      <c r="C116" s="159" t="s">
        <v>26588</v>
      </c>
      <c r="D116" s="159" t="s">
        <v>15777</v>
      </c>
      <c r="E116" s="1297">
        <v>15000</v>
      </c>
      <c r="F116" s="159" t="s">
        <v>4</v>
      </c>
    </row>
    <row r="117" spans="1:6" ht="31.5">
      <c r="A117" s="175">
        <v>84</v>
      </c>
      <c r="B117" s="159" t="s">
        <v>15861</v>
      </c>
      <c r="C117" s="159" t="s">
        <v>26589</v>
      </c>
      <c r="D117" s="159" t="s">
        <v>15777</v>
      </c>
      <c r="E117" s="1297">
        <v>15000</v>
      </c>
      <c r="F117" s="159" t="s">
        <v>4</v>
      </c>
    </row>
    <row r="118" spans="1:6" ht="31.5">
      <c r="A118" s="175">
        <v>85</v>
      </c>
      <c r="B118" s="159" t="s">
        <v>15862</v>
      </c>
      <c r="C118" s="159" t="s">
        <v>26590</v>
      </c>
      <c r="D118" s="159" t="s">
        <v>15777</v>
      </c>
      <c r="E118" s="1297">
        <v>15000</v>
      </c>
      <c r="F118" s="159" t="s">
        <v>4</v>
      </c>
    </row>
    <row r="119" spans="1:6" ht="31.5">
      <c r="A119" s="175">
        <v>86</v>
      </c>
      <c r="B119" s="159" t="s">
        <v>15863</v>
      </c>
      <c r="C119" s="159" t="s">
        <v>26591</v>
      </c>
      <c r="D119" s="159" t="s">
        <v>15777</v>
      </c>
      <c r="E119" s="1297">
        <v>15000</v>
      </c>
      <c r="F119" s="159" t="s">
        <v>4</v>
      </c>
    </row>
    <row r="120" spans="1:6" ht="31.5">
      <c r="A120" s="175">
        <v>87</v>
      </c>
      <c r="B120" s="159" t="s">
        <v>15866</v>
      </c>
      <c r="C120" s="159" t="s">
        <v>26592</v>
      </c>
      <c r="D120" s="159" t="s">
        <v>15777</v>
      </c>
      <c r="E120" s="1297">
        <v>15000</v>
      </c>
      <c r="F120" s="159" t="s">
        <v>4</v>
      </c>
    </row>
    <row r="121" spans="1:6" ht="31.5">
      <c r="A121" s="175">
        <v>88</v>
      </c>
      <c r="B121" s="159" t="s">
        <v>15867</v>
      </c>
      <c r="C121" s="159" t="s">
        <v>26593</v>
      </c>
      <c r="D121" s="159" t="s">
        <v>15777</v>
      </c>
      <c r="E121" s="1297">
        <v>15000</v>
      </c>
      <c r="F121" s="159" t="s">
        <v>4</v>
      </c>
    </row>
    <row r="122" spans="1:6" ht="31.5">
      <c r="A122" s="175">
        <v>89</v>
      </c>
      <c r="B122" s="159" t="s">
        <v>15872</v>
      </c>
      <c r="C122" s="159" t="s">
        <v>26594</v>
      </c>
      <c r="D122" s="159" t="s">
        <v>15777</v>
      </c>
      <c r="E122" s="1297">
        <v>15000</v>
      </c>
      <c r="F122" s="159" t="s">
        <v>4</v>
      </c>
    </row>
    <row r="123" spans="1:6" ht="31.5">
      <c r="A123" s="175">
        <v>90</v>
      </c>
      <c r="B123" s="159" t="s">
        <v>15873</v>
      </c>
      <c r="C123" s="159" t="s">
        <v>26595</v>
      </c>
      <c r="D123" s="159" t="s">
        <v>15777</v>
      </c>
      <c r="E123" s="1297">
        <v>15000</v>
      </c>
      <c r="F123" s="159" t="s">
        <v>4</v>
      </c>
    </row>
    <row r="124" spans="1:6" ht="31.5">
      <c r="A124" s="175">
        <v>91</v>
      </c>
      <c r="B124" s="159" t="s">
        <v>15874</v>
      </c>
      <c r="C124" s="159" t="s">
        <v>26596</v>
      </c>
      <c r="D124" s="159" t="s">
        <v>15777</v>
      </c>
      <c r="E124" s="1297">
        <v>15000</v>
      </c>
      <c r="F124" s="159" t="s">
        <v>4</v>
      </c>
    </row>
    <row r="125" spans="1:6" ht="31.5">
      <c r="A125" s="175">
        <v>92</v>
      </c>
      <c r="B125" s="159" t="s">
        <v>15877</v>
      </c>
      <c r="C125" s="159" t="s">
        <v>26597</v>
      </c>
      <c r="D125" s="159" t="s">
        <v>15777</v>
      </c>
      <c r="E125" s="1297">
        <v>15000</v>
      </c>
      <c r="F125" s="159" t="s">
        <v>4</v>
      </c>
    </row>
    <row r="126" spans="1:6" ht="31.5">
      <c r="A126" s="175">
        <v>93</v>
      </c>
      <c r="B126" s="159" t="s">
        <v>15878</v>
      </c>
      <c r="C126" s="159" t="s">
        <v>26598</v>
      </c>
      <c r="D126" s="159" t="s">
        <v>15777</v>
      </c>
      <c r="E126" s="1297">
        <v>15000</v>
      </c>
      <c r="F126" s="159" t="s">
        <v>4</v>
      </c>
    </row>
    <row r="127" spans="1:6" ht="31.5">
      <c r="A127" s="175">
        <v>94</v>
      </c>
      <c r="B127" s="159" t="s">
        <v>15879</v>
      </c>
      <c r="C127" s="159" t="s">
        <v>26599</v>
      </c>
      <c r="D127" s="159" t="s">
        <v>15777</v>
      </c>
      <c r="E127" s="1297">
        <v>15000</v>
      </c>
      <c r="F127" s="159" t="s">
        <v>4</v>
      </c>
    </row>
    <row r="128" spans="1:6" ht="31.5">
      <c r="A128" s="175">
        <v>95</v>
      </c>
      <c r="B128" s="159" t="s">
        <v>15880</v>
      </c>
      <c r="C128" s="159" t="s">
        <v>26600</v>
      </c>
      <c r="D128" s="159" t="s">
        <v>15777</v>
      </c>
      <c r="E128" s="1297">
        <v>15000</v>
      </c>
      <c r="F128" s="159" t="s">
        <v>4</v>
      </c>
    </row>
    <row r="129" spans="1:6" ht="31.5">
      <c r="A129" s="175">
        <v>96</v>
      </c>
      <c r="B129" s="159" t="s">
        <v>15881</v>
      </c>
      <c r="C129" s="159" t="s">
        <v>26601</v>
      </c>
      <c r="D129" s="159" t="s">
        <v>15777</v>
      </c>
      <c r="E129" s="1297">
        <v>15000</v>
      </c>
      <c r="F129" s="159" t="s">
        <v>4</v>
      </c>
    </row>
    <row r="130" spans="1:6" ht="31.5">
      <c r="A130" s="175">
        <v>97</v>
      </c>
      <c r="B130" s="159" t="s">
        <v>15882</v>
      </c>
      <c r="C130" s="159" t="s">
        <v>26602</v>
      </c>
      <c r="D130" s="159" t="s">
        <v>15777</v>
      </c>
      <c r="E130" s="1297">
        <v>15000</v>
      </c>
      <c r="F130" s="159" t="s">
        <v>4</v>
      </c>
    </row>
    <row r="131" spans="1:6" ht="31.5">
      <c r="A131" s="175">
        <v>98</v>
      </c>
      <c r="B131" s="159" t="s">
        <v>15883</v>
      </c>
      <c r="C131" s="159" t="s">
        <v>26603</v>
      </c>
      <c r="D131" s="159" t="s">
        <v>15777</v>
      </c>
      <c r="E131" s="1297">
        <v>15000</v>
      </c>
      <c r="F131" s="159" t="s">
        <v>4</v>
      </c>
    </row>
    <row r="132" spans="1:6" ht="31.5">
      <c r="A132" s="175">
        <v>99</v>
      </c>
      <c r="B132" s="159" t="s">
        <v>15884</v>
      </c>
      <c r="C132" s="159" t="s">
        <v>26604</v>
      </c>
      <c r="D132" s="159" t="s">
        <v>15777</v>
      </c>
      <c r="E132" s="1297">
        <v>15000</v>
      </c>
      <c r="F132" s="159" t="s">
        <v>4</v>
      </c>
    </row>
    <row r="133" spans="1:6" ht="31.5">
      <c r="A133" s="175">
        <v>100</v>
      </c>
      <c r="B133" s="159" t="s">
        <v>15885</v>
      </c>
      <c r="C133" s="159" t="s">
        <v>26605</v>
      </c>
      <c r="D133" s="159" t="s">
        <v>15777</v>
      </c>
      <c r="E133" s="1297">
        <v>15000</v>
      </c>
      <c r="F133" s="159" t="s">
        <v>4</v>
      </c>
    </row>
    <row r="134" spans="1:6" ht="31.5">
      <c r="A134" s="175">
        <v>101</v>
      </c>
      <c r="B134" s="159" t="s">
        <v>15886</v>
      </c>
      <c r="C134" s="159" t="s">
        <v>26606</v>
      </c>
      <c r="D134" s="159" t="s">
        <v>15777</v>
      </c>
      <c r="E134" s="1297">
        <v>15000</v>
      </c>
      <c r="F134" s="159" t="s">
        <v>4</v>
      </c>
    </row>
    <row r="135" spans="1:6" ht="31.5">
      <c r="A135" s="175">
        <v>102</v>
      </c>
      <c r="B135" s="159" t="s">
        <v>15887</v>
      </c>
      <c r="C135" s="159" t="s">
        <v>26607</v>
      </c>
      <c r="D135" s="159" t="s">
        <v>15777</v>
      </c>
      <c r="E135" s="1297">
        <v>15000</v>
      </c>
      <c r="F135" s="159" t="s">
        <v>4</v>
      </c>
    </row>
    <row r="136" spans="1:6" ht="31.5">
      <c r="A136" s="175">
        <v>103</v>
      </c>
      <c r="B136" s="159" t="s">
        <v>15888</v>
      </c>
      <c r="C136" s="159" t="s">
        <v>26608</v>
      </c>
      <c r="D136" s="159" t="s">
        <v>15777</v>
      </c>
      <c r="E136" s="1297">
        <v>15000</v>
      </c>
      <c r="F136" s="159" t="s">
        <v>4</v>
      </c>
    </row>
    <row r="137" spans="1:6" ht="31.5">
      <c r="A137" s="175">
        <v>104</v>
      </c>
      <c r="B137" s="159" t="s">
        <v>15889</v>
      </c>
      <c r="C137" s="159" t="s">
        <v>26609</v>
      </c>
      <c r="D137" s="159" t="s">
        <v>15777</v>
      </c>
      <c r="E137" s="1297">
        <v>15000</v>
      </c>
      <c r="F137" s="159" t="s">
        <v>4</v>
      </c>
    </row>
    <row r="138" spans="1:6" ht="31.5">
      <c r="A138" s="175">
        <v>105</v>
      </c>
      <c r="B138" s="159" t="s">
        <v>15890</v>
      </c>
      <c r="C138" s="159" t="s">
        <v>26610</v>
      </c>
      <c r="D138" s="159" t="s">
        <v>15777</v>
      </c>
      <c r="E138" s="1297">
        <v>15000</v>
      </c>
      <c r="F138" s="159" t="s">
        <v>4</v>
      </c>
    </row>
    <row r="139" spans="1:6" ht="31.5">
      <c r="A139" s="175">
        <v>106</v>
      </c>
      <c r="B139" s="159" t="s">
        <v>15891</v>
      </c>
      <c r="C139" s="159" t="s">
        <v>26611</v>
      </c>
      <c r="D139" s="159" t="s">
        <v>15777</v>
      </c>
      <c r="E139" s="1297">
        <v>15000</v>
      </c>
      <c r="F139" s="159" t="s">
        <v>4</v>
      </c>
    </row>
    <row r="140" spans="1:6" ht="31.5">
      <c r="A140" s="175">
        <v>107</v>
      </c>
      <c r="B140" s="159" t="s">
        <v>15892</v>
      </c>
      <c r="C140" s="159" t="s">
        <v>26612</v>
      </c>
      <c r="D140" s="159" t="s">
        <v>15777</v>
      </c>
      <c r="E140" s="1297">
        <v>15000</v>
      </c>
      <c r="F140" s="159" t="s">
        <v>4</v>
      </c>
    </row>
    <row r="141" spans="1:6" ht="31.5">
      <c r="A141" s="175">
        <v>108</v>
      </c>
      <c r="B141" s="159" t="s">
        <v>15893</v>
      </c>
      <c r="C141" s="159" t="s">
        <v>26613</v>
      </c>
      <c r="D141" s="159" t="s">
        <v>15777</v>
      </c>
      <c r="E141" s="1297">
        <v>15000</v>
      </c>
      <c r="F141" s="159" t="s">
        <v>4</v>
      </c>
    </row>
    <row r="142" spans="1:6" ht="31.5">
      <c r="A142" s="175">
        <v>109</v>
      </c>
      <c r="B142" s="159" t="s">
        <v>15894</v>
      </c>
      <c r="C142" s="159" t="s">
        <v>26614</v>
      </c>
      <c r="D142" s="159" t="s">
        <v>15777</v>
      </c>
      <c r="E142" s="1297">
        <v>15000</v>
      </c>
      <c r="F142" s="159" t="s">
        <v>4</v>
      </c>
    </row>
    <row r="143" spans="1:6" ht="31.5">
      <c r="A143" s="175">
        <v>110</v>
      </c>
      <c r="B143" s="159" t="s">
        <v>15895</v>
      </c>
      <c r="C143" s="159" t="s">
        <v>26615</v>
      </c>
      <c r="D143" s="159" t="s">
        <v>15777</v>
      </c>
      <c r="E143" s="1297">
        <v>15000</v>
      </c>
      <c r="F143" s="159" t="s">
        <v>4</v>
      </c>
    </row>
    <row r="144" spans="1:6" ht="31.5">
      <c r="A144" s="175">
        <v>111</v>
      </c>
      <c r="B144" s="159" t="s">
        <v>15896</v>
      </c>
      <c r="C144" s="159" t="s">
        <v>26616</v>
      </c>
      <c r="D144" s="159" t="s">
        <v>15777</v>
      </c>
      <c r="E144" s="1297">
        <v>15000</v>
      </c>
      <c r="F144" s="159" t="s">
        <v>4</v>
      </c>
    </row>
    <row r="145" spans="1:6" ht="31.5">
      <c r="A145" s="175">
        <v>112</v>
      </c>
      <c r="B145" s="159" t="s">
        <v>15897</v>
      </c>
      <c r="C145" s="159" t="s">
        <v>26617</v>
      </c>
      <c r="D145" s="159" t="s">
        <v>15777</v>
      </c>
      <c r="E145" s="1297">
        <v>15000</v>
      </c>
      <c r="F145" s="159" t="s">
        <v>4</v>
      </c>
    </row>
    <row r="146" spans="1:6" ht="31.5">
      <c r="A146" s="175">
        <v>113</v>
      </c>
      <c r="B146" s="159" t="s">
        <v>15898</v>
      </c>
      <c r="C146" s="159" t="s">
        <v>26618</v>
      </c>
      <c r="D146" s="159" t="s">
        <v>15777</v>
      </c>
      <c r="E146" s="1297">
        <v>15000</v>
      </c>
      <c r="F146" s="159" t="s">
        <v>4</v>
      </c>
    </row>
    <row r="147" spans="1:6" ht="31.5">
      <c r="A147" s="175">
        <v>114</v>
      </c>
      <c r="B147" s="159" t="s">
        <v>15899</v>
      </c>
      <c r="C147" s="159" t="s">
        <v>26619</v>
      </c>
      <c r="D147" s="159" t="s">
        <v>15777</v>
      </c>
      <c r="E147" s="1297">
        <v>15000</v>
      </c>
      <c r="F147" s="159" t="s">
        <v>4</v>
      </c>
    </row>
    <row r="148" spans="1:6" ht="31.5">
      <c r="A148" s="175">
        <v>115</v>
      </c>
      <c r="B148" s="159" t="s">
        <v>15900</v>
      </c>
      <c r="C148" s="159" t="s">
        <v>26620</v>
      </c>
      <c r="D148" s="159" t="s">
        <v>15777</v>
      </c>
      <c r="E148" s="1297">
        <v>15000</v>
      </c>
      <c r="F148" s="159" t="s">
        <v>4</v>
      </c>
    </row>
    <row r="149" spans="1:6" ht="31.5">
      <c r="A149" s="175">
        <v>116</v>
      </c>
      <c r="B149" s="159" t="s">
        <v>15901</v>
      </c>
      <c r="C149" s="159" t="s">
        <v>26621</v>
      </c>
      <c r="D149" s="159" t="s">
        <v>15777</v>
      </c>
      <c r="E149" s="1297">
        <v>15000</v>
      </c>
      <c r="F149" s="159" t="s">
        <v>4</v>
      </c>
    </row>
    <row r="150" spans="1:6" ht="31.5">
      <c r="A150" s="175">
        <v>117</v>
      </c>
      <c r="B150" s="159" t="s">
        <v>15902</v>
      </c>
      <c r="C150" s="159" t="s">
        <v>26622</v>
      </c>
      <c r="D150" s="159" t="s">
        <v>15777</v>
      </c>
      <c r="E150" s="1297">
        <v>15000</v>
      </c>
      <c r="F150" s="159" t="s">
        <v>4</v>
      </c>
    </row>
    <row r="151" spans="1:6" ht="31.5">
      <c r="A151" s="175">
        <v>118</v>
      </c>
      <c r="B151" s="159" t="s">
        <v>15903</v>
      </c>
      <c r="C151" s="159" t="s">
        <v>26623</v>
      </c>
      <c r="D151" s="159" t="s">
        <v>15777</v>
      </c>
      <c r="E151" s="1297">
        <v>15000</v>
      </c>
      <c r="F151" s="159" t="s">
        <v>4</v>
      </c>
    </row>
    <row r="152" spans="1:6" ht="31.5">
      <c r="A152" s="175">
        <v>119</v>
      </c>
      <c r="B152" s="159" t="s">
        <v>15904</v>
      </c>
      <c r="C152" s="159" t="s">
        <v>26624</v>
      </c>
      <c r="D152" s="159" t="s">
        <v>15777</v>
      </c>
      <c r="E152" s="1297">
        <v>15000</v>
      </c>
      <c r="F152" s="159" t="s">
        <v>4</v>
      </c>
    </row>
    <row r="153" spans="1:6" ht="31.5">
      <c r="A153" s="175">
        <v>120</v>
      </c>
      <c r="B153" s="159" t="s">
        <v>15905</v>
      </c>
      <c r="C153" s="159" t="s">
        <v>26625</v>
      </c>
      <c r="D153" s="159" t="s">
        <v>15777</v>
      </c>
      <c r="E153" s="1297">
        <v>15000</v>
      </c>
      <c r="F153" s="159" t="s">
        <v>4</v>
      </c>
    </row>
    <row r="154" spans="1:6" ht="47.25">
      <c r="A154" s="175">
        <v>121</v>
      </c>
      <c r="B154" s="159" t="s">
        <v>15906</v>
      </c>
      <c r="C154" s="159" t="s">
        <v>26626</v>
      </c>
      <c r="D154" s="159" t="s">
        <v>15777</v>
      </c>
      <c r="E154" s="1297">
        <v>15000</v>
      </c>
      <c r="F154" s="159" t="s">
        <v>4</v>
      </c>
    </row>
    <row r="155" spans="1:6" ht="31.5">
      <c r="A155" s="175">
        <v>122</v>
      </c>
      <c r="B155" s="159" t="s">
        <v>15907</v>
      </c>
      <c r="C155" s="159" t="s">
        <v>26627</v>
      </c>
      <c r="D155" s="159" t="s">
        <v>15777</v>
      </c>
      <c r="E155" s="1297">
        <v>15000</v>
      </c>
      <c r="F155" s="159" t="s">
        <v>4</v>
      </c>
    </row>
    <row r="156" spans="1:6" ht="31.5">
      <c r="A156" s="175">
        <v>123</v>
      </c>
      <c r="B156" s="159" t="s">
        <v>15908</v>
      </c>
      <c r="C156" s="159" t="s">
        <v>26628</v>
      </c>
      <c r="D156" s="159" t="s">
        <v>15777</v>
      </c>
      <c r="E156" s="1297">
        <v>15000</v>
      </c>
      <c r="F156" s="159" t="s">
        <v>4</v>
      </c>
    </row>
    <row r="157" spans="1:6" ht="31.5">
      <c r="A157" s="175">
        <v>124</v>
      </c>
      <c r="B157" s="159" t="s">
        <v>17812</v>
      </c>
      <c r="C157" s="159" t="s">
        <v>26629</v>
      </c>
      <c r="D157" s="159" t="s">
        <v>15777</v>
      </c>
      <c r="E157" s="1297">
        <v>15000</v>
      </c>
      <c r="F157" s="159" t="s">
        <v>4</v>
      </c>
    </row>
    <row r="158" spans="1:6" ht="31.5">
      <c r="A158" s="175">
        <v>125</v>
      </c>
      <c r="B158" s="159" t="s">
        <v>17813</v>
      </c>
      <c r="C158" s="159" t="s">
        <v>26630</v>
      </c>
      <c r="D158" s="159" t="s">
        <v>15777</v>
      </c>
      <c r="E158" s="1297">
        <v>15000</v>
      </c>
      <c r="F158" s="159" t="s">
        <v>4</v>
      </c>
    </row>
    <row r="159" spans="1:6" ht="31.5">
      <c r="A159" s="175">
        <v>126</v>
      </c>
      <c r="B159" s="159" t="s">
        <v>15909</v>
      </c>
      <c r="C159" s="159" t="s">
        <v>26631</v>
      </c>
      <c r="D159" s="159" t="s">
        <v>15777</v>
      </c>
      <c r="E159" s="1297">
        <v>15000</v>
      </c>
      <c r="F159" s="159" t="s">
        <v>4</v>
      </c>
    </row>
    <row r="160" spans="1:6" ht="31.5">
      <c r="A160" s="175">
        <v>127</v>
      </c>
      <c r="B160" s="159" t="s">
        <v>15910</v>
      </c>
      <c r="C160" s="159" t="s">
        <v>26632</v>
      </c>
      <c r="D160" s="159" t="s">
        <v>15777</v>
      </c>
      <c r="E160" s="1297">
        <v>15000</v>
      </c>
      <c r="F160" s="159" t="s">
        <v>4</v>
      </c>
    </row>
    <row r="161" spans="1:6" ht="31.5">
      <c r="A161" s="175">
        <v>128</v>
      </c>
      <c r="B161" s="159" t="s">
        <v>15911</v>
      </c>
      <c r="C161" s="159" t="s">
        <v>26633</v>
      </c>
      <c r="D161" s="159" t="s">
        <v>15777</v>
      </c>
      <c r="E161" s="1297">
        <v>15000</v>
      </c>
      <c r="F161" s="159" t="s">
        <v>4</v>
      </c>
    </row>
    <row r="162" spans="1:6" ht="31.5">
      <c r="A162" s="175">
        <v>129</v>
      </c>
      <c r="B162" s="159" t="s">
        <v>15912</v>
      </c>
      <c r="C162" s="159" t="s">
        <v>26634</v>
      </c>
      <c r="D162" s="159" t="s">
        <v>15777</v>
      </c>
      <c r="E162" s="1297">
        <v>15000</v>
      </c>
      <c r="F162" s="159" t="s">
        <v>4</v>
      </c>
    </row>
    <row r="163" spans="1:6" ht="31.5">
      <c r="A163" s="175">
        <v>130</v>
      </c>
      <c r="B163" s="159" t="s">
        <v>15913</v>
      </c>
      <c r="C163" s="159" t="s">
        <v>26635</v>
      </c>
      <c r="D163" s="159" t="s">
        <v>15777</v>
      </c>
      <c r="E163" s="1297">
        <v>15000</v>
      </c>
      <c r="F163" s="159" t="s">
        <v>4</v>
      </c>
    </row>
    <row r="164" spans="1:6" ht="31.5">
      <c r="A164" s="175">
        <v>131</v>
      </c>
      <c r="B164" s="159" t="s">
        <v>15914</v>
      </c>
      <c r="C164" s="159" t="s">
        <v>26636</v>
      </c>
      <c r="D164" s="159" t="s">
        <v>15777</v>
      </c>
      <c r="E164" s="1297">
        <v>15000</v>
      </c>
      <c r="F164" s="159" t="s">
        <v>4</v>
      </c>
    </row>
    <row r="165" spans="1:6" ht="31.5">
      <c r="A165" s="175">
        <v>132</v>
      </c>
      <c r="B165" s="159" t="s">
        <v>15915</v>
      </c>
      <c r="C165" s="159" t="s">
        <v>26637</v>
      </c>
      <c r="D165" s="159" t="s">
        <v>15777</v>
      </c>
      <c r="E165" s="1297">
        <v>15000</v>
      </c>
      <c r="F165" s="159" t="s">
        <v>4</v>
      </c>
    </row>
    <row r="166" spans="1:6" ht="31.5">
      <c r="A166" s="175">
        <v>133</v>
      </c>
      <c r="B166" s="159" t="s">
        <v>15916</v>
      </c>
      <c r="C166" s="159" t="s">
        <v>26638</v>
      </c>
      <c r="D166" s="159" t="s">
        <v>15777</v>
      </c>
      <c r="E166" s="1297">
        <v>15000</v>
      </c>
      <c r="F166" s="159" t="s">
        <v>4</v>
      </c>
    </row>
    <row r="167" spans="1:6" ht="31.5">
      <c r="A167" s="175">
        <v>134</v>
      </c>
      <c r="B167" s="159" t="s">
        <v>15917</v>
      </c>
      <c r="C167" s="159" t="s">
        <v>26639</v>
      </c>
      <c r="D167" s="159" t="s">
        <v>15777</v>
      </c>
      <c r="E167" s="1297">
        <v>15000</v>
      </c>
      <c r="F167" s="159" t="s">
        <v>4</v>
      </c>
    </row>
    <row r="168" spans="1:6" ht="47.25">
      <c r="A168" s="175">
        <v>135</v>
      </c>
      <c r="B168" s="159" t="s">
        <v>15918</v>
      </c>
      <c r="C168" s="159" t="s">
        <v>26640</v>
      </c>
      <c r="D168" s="159" t="s">
        <v>15919</v>
      </c>
      <c r="E168" s="1297">
        <v>12000</v>
      </c>
      <c r="F168" s="159" t="s">
        <v>4</v>
      </c>
    </row>
    <row r="169" spans="1:6" ht="47.25">
      <c r="A169" s="175">
        <v>136</v>
      </c>
      <c r="B169" s="159" t="s">
        <v>15920</v>
      </c>
      <c r="C169" s="159" t="s">
        <v>26641</v>
      </c>
      <c r="D169" s="159" t="s">
        <v>15919</v>
      </c>
      <c r="E169" s="1297">
        <v>12000</v>
      </c>
      <c r="F169" s="159" t="s">
        <v>4</v>
      </c>
    </row>
    <row r="170" spans="1:6" ht="31.5">
      <c r="A170" s="175">
        <v>137</v>
      </c>
      <c r="B170" s="159" t="s">
        <v>15921</v>
      </c>
      <c r="C170" s="159" t="s">
        <v>26642</v>
      </c>
      <c r="D170" s="159" t="s">
        <v>15919</v>
      </c>
      <c r="E170" s="1297">
        <v>12000</v>
      </c>
      <c r="F170" s="159" t="s">
        <v>4</v>
      </c>
    </row>
    <row r="171" spans="1:6" ht="31.5">
      <c r="A171" s="175">
        <v>138</v>
      </c>
      <c r="B171" s="159" t="s">
        <v>15922</v>
      </c>
      <c r="C171" s="159" t="s">
        <v>26643</v>
      </c>
      <c r="D171" s="159" t="s">
        <v>15919</v>
      </c>
      <c r="E171" s="1297">
        <v>12000</v>
      </c>
      <c r="F171" s="159" t="s">
        <v>4</v>
      </c>
    </row>
    <row r="172" spans="1:6" ht="31.5">
      <c r="A172" s="175">
        <v>139</v>
      </c>
      <c r="B172" s="159" t="s">
        <v>15923</v>
      </c>
      <c r="C172" s="159" t="s">
        <v>26644</v>
      </c>
      <c r="D172" s="159" t="s">
        <v>15919</v>
      </c>
      <c r="E172" s="1297">
        <v>12000</v>
      </c>
      <c r="F172" s="159" t="s">
        <v>4</v>
      </c>
    </row>
    <row r="173" spans="1:6" ht="31.5">
      <c r="A173" s="175">
        <v>140</v>
      </c>
      <c r="B173" s="159" t="s">
        <v>15924</v>
      </c>
      <c r="C173" s="159" t="s">
        <v>26645</v>
      </c>
      <c r="D173" s="159" t="s">
        <v>15919</v>
      </c>
      <c r="E173" s="1297">
        <v>12000</v>
      </c>
      <c r="F173" s="159" t="s">
        <v>4</v>
      </c>
    </row>
    <row r="174" spans="1:6" ht="31.5">
      <c r="A174" s="175">
        <v>141</v>
      </c>
      <c r="B174" s="159" t="s">
        <v>15925</v>
      </c>
      <c r="C174" s="159" t="s">
        <v>26646</v>
      </c>
      <c r="D174" s="159" t="s">
        <v>15919</v>
      </c>
      <c r="E174" s="1297">
        <v>12000</v>
      </c>
      <c r="F174" s="159" t="s">
        <v>4</v>
      </c>
    </row>
    <row r="175" spans="1:6" ht="31.5">
      <c r="A175" s="175">
        <v>142</v>
      </c>
      <c r="B175" s="159" t="s">
        <v>15926</v>
      </c>
      <c r="C175" s="159" t="s">
        <v>26647</v>
      </c>
      <c r="D175" s="159" t="s">
        <v>15919</v>
      </c>
      <c r="E175" s="1297">
        <f>12000-182.5</f>
        <v>11817.5</v>
      </c>
      <c r="F175" s="159" t="s">
        <v>4</v>
      </c>
    </row>
    <row r="176" spans="1:6" ht="15.75">
      <c r="A176" s="887"/>
      <c r="B176" s="2233" t="s">
        <v>810</v>
      </c>
      <c r="C176" s="2233"/>
      <c r="D176" s="62"/>
      <c r="E176" s="360"/>
      <c r="F176" s="332"/>
    </row>
    <row r="177" spans="1:6" ht="126">
      <c r="A177" s="175">
        <v>143</v>
      </c>
      <c r="B177" s="159" t="s">
        <v>15776</v>
      </c>
      <c r="C177" s="159" t="s">
        <v>15927</v>
      </c>
      <c r="D177" s="159" t="s">
        <v>15928</v>
      </c>
      <c r="E177" s="1297">
        <v>2000000</v>
      </c>
      <c r="F177" s="159" t="s">
        <v>4</v>
      </c>
    </row>
    <row r="178" spans="1:6" ht="126">
      <c r="A178" s="175">
        <v>144</v>
      </c>
      <c r="B178" s="159" t="s">
        <v>15929</v>
      </c>
      <c r="C178" s="159" t="s">
        <v>15930</v>
      </c>
      <c r="D178" s="159" t="s">
        <v>15928</v>
      </c>
      <c r="E178" s="1297">
        <v>2000000</v>
      </c>
      <c r="F178" s="159" t="s">
        <v>4</v>
      </c>
    </row>
    <row r="179" spans="1:6" ht="47.25">
      <c r="A179" s="175">
        <v>145</v>
      </c>
      <c r="B179" s="159" t="s">
        <v>15789</v>
      </c>
      <c r="C179" s="159" t="s">
        <v>15931</v>
      </c>
      <c r="D179" s="159" t="s">
        <v>15932</v>
      </c>
      <c r="E179" s="1297">
        <v>3500000</v>
      </c>
      <c r="F179" s="159" t="s">
        <v>4</v>
      </c>
    </row>
    <row r="180" spans="1:6" ht="47.25">
      <c r="A180" s="175">
        <v>146</v>
      </c>
      <c r="B180" s="159" t="s">
        <v>15933</v>
      </c>
      <c r="C180" s="159" t="s">
        <v>15934</v>
      </c>
      <c r="D180" s="159" t="s">
        <v>15932</v>
      </c>
      <c r="E180" s="1297">
        <v>3500000</v>
      </c>
      <c r="F180" s="159" t="s">
        <v>4</v>
      </c>
    </row>
    <row r="181" spans="1:6" ht="47.25">
      <c r="A181" s="175">
        <v>147</v>
      </c>
      <c r="B181" s="159" t="s">
        <v>15816</v>
      </c>
      <c r="C181" s="159" t="s">
        <v>15935</v>
      </c>
      <c r="D181" s="159" t="s">
        <v>15932</v>
      </c>
      <c r="E181" s="1297">
        <v>3500000</v>
      </c>
      <c r="F181" s="159" t="s">
        <v>4</v>
      </c>
    </row>
    <row r="182" spans="1:6" ht="47.25">
      <c r="A182" s="175">
        <v>148</v>
      </c>
      <c r="B182" s="159" t="s">
        <v>17811</v>
      </c>
      <c r="C182" s="159" t="s">
        <v>15937</v>
      </c>
      <c r="D182" s="159" t="s">
        <v>15932</v>
      </c>
      <c r="E182" s="1297">
        <v>3500000</v>
      </c>
      <c r="F182" s="159" t="s">
        <v>4</v>
      </c>
    </row>
    <row r="183" spans="1:6" ht="31.5">
      <c r="A183" s="175">
        <v>149</v>
      </c>
      <c r="B183" s="159" t="s">
        <v>15938</v>
      </c>
      <c r="C183" s="159" t="s">
        <v>15939</v>
      </c>
      <c r="D183" s="159" t="s">
        <v>15940</v>
      </c>
      <c r="E183" s="1297">
        <v>1000000</v>
      </c>
      <c r="F183" s="159" t="s">
        <v>4</v>
      </c>
    </row>
    <row r="184" spans="1:6" ht="31.5">
      <c r="A184" s="175">
        <v>150</v>
      </c>
      <c r="B184" s="159" t="s">
        <v>15783</v>
      </c>
      <c r="C184" s="159" t="s">
        <v>15941</v>
      </c>
      <c r="D184" s="159" t="s">
        <v>15940</v>
      </c>
      <c r="E184" s="1297">
        <v>1000000</v>
      </c>
      <c r="F184" s="159" t="s">
        <v>4</v>
      </c>
    </row>
    <row r="185" spans="1:6" ht="31.5">
      <c r="A185" s="175">
        <v>151</v>
      </c>
      <c r="B185" s="159" t="s">
        <v>15942</v>
      </c>
      <c r="C185" s="159" t="s">
        <v>15943</v>
      </c>
      <c r="D185" s="159" t="s">
        <v>15940</v>
      </c>
      <c r="E185" s="1297">
        <v>1000000</v>
      </c>
      <c r="F185" s="159" t="s">
        <v>4</v>
      </c>
    </row>
    <row r="186" spans="1:6" ht="110.25">
      <c r="A186" s="175">
        <v>152</v>
      </c>
      <c r="B186" s="159" t="s">
        <v>15944</v>
      </c>
      <c r="C186" s="159" t="s">
        <v>15945</v>
      </c>
      <c r="D186" s="159" t="s">
        <v>15946</v>
      </c>
      <c r="E186" s="1297">
        <v>800000</v>
      </c>
      <c r="F186" s="159" t="s">
        <v>118</v>
      </c>
    </row>
    <row r="187" spans="1:6" ht="110.25">
      <c r="A187" s="175">
        <v>153</v>
      </c>
      <c r="B187" s="159" t="s">
        <v>15947</v>
      </c>
      <c r="C187" s="159" t="s">
        <v>15948</v>
      </c>
      <c r="D187" s="159" t="s">
        <v>15949</v>
      </c>
      <c r="E187" s="1297">
        <v>450000</v>
      </c>
      <c r="F187" s="159" t="s">
        <v>118</v>
      </c>
    </row>
    <row r="188" spans="1:6" ht="47.25">
      <c r="A188" s="175">
        <v>154</v>
      </c>
      <c r="B188" s="159" t="s">
        <v>15950</v>
      </c>
      <c r="C188" s="159" t="s">
        <v>15951</v>
      </c>
      <c r="D188" s="159" t="s">
        <v>15952</v>
      </c>
      <c r="E188" s="1297">
        <v>1000000</v>
      </c>
      <c r="F188" s="159" t="s">
        <v>4</v>
      </c>
    </row>
    <row r="189" spans="1:6" ht="31.5">
      <c r="A189" s="175">
        <v>155</v>
      </c>
      <c r="B189" s="159" t="s">
        <v>15837</v>
      </c>
      <c r="C189" s="159" t="s">
        <v>15953</v>
      </c>
      <c r="D189" s="159" t="s">
        <v>15940</v>
      </c>
      <c r="E189" s="1297">
        <v>1000000</v>
      </c>
      <c r="F189" s="159" t="s">
        <v>4</v>
      </c>
    </row>
    <row r="190" spans="1:6" ht="31.5">
      <c r="A190" s="175">
        <v>156</v>
      </c>
      <c r="B190" s="159" t="s">
        <v>15954</v>
      </c>
      <c r="C190" s="159" t="s">
        <v>15955</v>
      </c>
      <c r="D190" s="159" t="s">
        <v>15940</v>
      </c>
      <c r="E190" s="1297">
        <v>1000000</v>
      </c>
      <c r="F190" s="159" t="s">
        <v>4</v>
      </c>
    </row>
    <row r="191" spans="1:6" ht="31.5">
      <c r="A191" s="175">
        <v>157</v>
      </c>
      <c r="B191" s="159" t="s">
        <v>15846</v>
      </c>
      <c r="C191" s="159" t="s">
        <v>15956</v>
      </c>
      <c r="D191" s="159" t="s">
        <v>15940</v>
      </c>
      <c r="E191" s="1297">
        <v>1000000</v>
      </c>
      <c r="F191" s="159" t="s">
        <v>4</v>
      </c>
    </row>
    <row r="192" spans="1:6" ht="31.5">
      <c r="A192" s="175">
        <v>158</v>
      </c>
      <c r="B192" s="159" t="s">
        <v>15957</v>
      </c>
      <c r="C192" s="159" t="s">
        <v>15958</v>
      </c>
      <c r="D192" s="159" t="s">
        <v>15940</v>
      </c>
      <c r="E192" s="1297">
        <v>1000000</v>
      </c>
      <c r="F192" s="159" t="s">
        <v>4</v>
      </c>
    </row>
    <row r="193" spans="1:6" ht="31.5">
      <c r="A193" s="175">
        <v>159</v>
      </c>
      <c r="B193" s="159" t="s">
        <v>6815</v>
      </c>
      <c r="C193" s="159" t="s">
        <v>15959</v>
      </c>
      <c r="D193" s="159" t="s">
        <v>15940</v>
      </c>
      <c r="E193" s="1297">
        <v>1000000</v>
      </c>
      <c r="F193" s="159" t="s">
        <v>4</v>
      </c>
    </row>
    <row r="194" spans="1:6" ht="31.5">
      <c r="A194" s="175">
        <v>160</v>
      </c>
      <c r="B194" s="159" t="s">
        <v>15847</v>
      </c>
      <c r="C194" s="159" t="s">
        <v>15960</v>
      </c>
      <c r="D194" s="159" t="s">
        <v>15940</v>
      </c>
      <c r="E194" s="1297">
        <v>1000000</v>
      </c>
      <c r="F194" s="159" t="s">
        <v>4</v>
      </c>
    </row>
    <row r="195" spans="1:6" ht="31.5">
      <c r="A195" s="175">
        <v>161</v>
      </c>
      <c r="B195" s="159" t="s">
        <v>15936</v>
      </c>
      <c r="C195" s="159" t="s">
        <v>15961</v>
      </c>
      <c r="D195" s="159" t="s">
        <v>15940</v>
      </c>
      <c r="E195" s="1297">
        <v>1000000</v>
      </c>
      <c r="F195" s="159" t="s">
        <v>4</v>
      </c>
    </row>
    <row r="196" spans="1:6" ht="31.5">
      <c r="A196" s="175">
        <v>162</v>
      </c>
      <c r="B196" s="159" t="s">
        <v>15841</v>
      </c>
      <c r="C196" s="159" t="s">
        <v>15962</v>
      </c>
      <c r="D196" s="159" t="s">
        <v>15940</v>
      </c>
      <c r="E196" s="1297">
        <v>1000000</v>
      </c>
      <c r="F196" s="159" t="s">
        <v>4</v>
      </c>
    </row>
    <row r="197" spans="1:6" ht="31.5">
      <c r="A197" s="175">
        <v>163</v>
      </c>
      <c r="B197" s="159" t="s">
        <v>15833</v>
      </c>
      <c r="C197" s="159" t="s">
        <v>15963</v>
      </c>
      <c r="D197" s="159" t="s">
        <v>15940</v>
      </c>
      <c r="E197" s="1297">
        <v>1000000</v>
      </c>
      <c r="F197" s="159" t="s">
        <v>4</v>
      </c>
    </row>
    <row r="198" spans="1:6" ht="78.75">
      <c r="A198" s="175">
        <v>164</v>
      </c>
      <c r="B198" s="159" t="s">
        <v>15778</v>
      </c>
      <c r="C198" s="159" t="s">
        <v>15964</v>
      </c>
      <c r="D198" s="159" t="s">
        <v>15965</v>
      </c>
      <c r="E198" s="1297">
        <v>100000</v>
      </c>
      <c r="F198" s="159" t="s">
        <v>118</v>
      </c>
    </row>
    <row r="199" spans="1:6" ht="94.5">
      <c r="A199" s="175">
        <v>165</v>
      </c>
      <c r="B199" s="159" t="s">
        <v>15879</v>
      </c>
      <c r="C199" s="159" t="s">
        <v>15966</v>
      </c>
      <c r="D199" s="159" t="s">
        <v>15967</v>
      </c>
      <c r="E199" s="1297">
        <v>100000</v>
      </c>
      <c r="F199" s="159" t="s">
        <v>118</v>
      </c>
    </row>
    <row r="200" spans="1:6" ht="94.5">
      <c r="A200" s="175">
        <v>166</v>
      </c>
      <c r="B200" s="159" t="s">
        <v>15821</v>
      </c>
      <c r="C200" s="159" t="s">
        <v>15968</v>
      </c>
      <c r="D200" s="159" t="s">
        <v>15969</v>
      </c>
      <c r="E200" s="1297">
        <v>100000</v>
      </c>
      <c r="F200" s="159" t="s">
        <v>118</v>
      </c>
    </row>
    <row r="201" spans="1:6" ht="94.5">
      <c r="A201" s="175">
        <v>167</v>
      </c>
      <c r="B201" s="159" t="s">
        <v>15791</v>
      </c>
      <c r="C201" s="159" t="s">
        <v>15970</v>
      </c>
      <c r="D201" s="159" t="s">
        <v>15971</v>
      </c>
      <c r="E201" s="1297">
        <v>100000</v>
      </c>
      <c r="F201" s="159" t="s">
        <v>118</v>
      </c>
    </row>
    <row r="202" spans="1:6" ht="15.75">
      <c r="A202" s="887"/>
      <c r="B202" s="2233" t="s">
        <v>535</v>
      </c>
      <c r="C202" s="2233"/>
      <c r="D202" s="62"/>
      <c r="E202" s="360"/>
      <c r="F202" s="332"/>
    </row>
    <row r="203" spans="1:6" ht="31.5">
      <c r="A203" s="175">
        <v>168</v>
      </c>
      <c r="B203" s="159" t="s">
        <v>15972</v>
      </c>
      <c r="C203" s="159" t="s">
        <v>15973</v>
      </c>
      <c r="D203" s="159" t="s">
        <v>15940</v>
      </c>
      <c r="E203" s="1297">
        <v>1000000</v>
      </c>
      <c r="F203" s="159" t="s">
        <v>4</v>
      </c>
    </row>
    <row r="204" spans="1:6" ht="94.5">
      <c r="A204" s="175">
        <v>169</v>
      </c>
      <c r="B204" s="159" t="s">
        <v>15974</v>
      </c>
      <c r="C204" s="159" t="s">
        <v>15975</v>
      </c>
      <c r="D204" s="159" t="s">
        <v>15976</v>
      </c>
      <c r="E204" s="1297">
        <v>500000</v>
      </c>
      <c r="F204" s="159" t="s">
        <v>4</v>
      </c>
    </row>
    <row r="205" spans="1:6" ht="110.25">
      <c r="A205" s="175">
        <v>170</v>
      </c>
      <c r="B205" s="159" t="s">
        <v>15980</v>
      </c>
      <c r="C205" s="159" t="s">
        <v>15981</v>
      </c>
      <c r="D205" s="159" t="s">
        <v>15982</v>
      </c>
      <c r="E205" s="1297">
        <v>1000000</v>
      </c>
      <c r="F205" s="159" t="s">
        <v>118</v>
      </c>
    </row>
    <row r="206" spans="1:6" ht="31.5">
      <c r="A206" s="175">
        <v>171</v>
      </c>
      <c r="B206" s="159" t="s">
        <v>15986</v>
      </c>
      <c r="C206" s="159" t="s">
        <v>15987</v>
      </c>
      <c r="D206" s="159" t="s">
        <v>15940</v>
      </c>
      <c r="E206" s="1297">
        <v>1000000</v>
      </c>
      <c r="F206" s="159" t="s">
        <v>4</v>
      </c>
    </row>
    <row r="207" spans="1:6" ht="31.5">
      <c r="A207" s="175">
        <v>172</v>
      </c>
      <c r="B207" s="255" t="s">
        <v>15988</v>
      </c>
      <c r="C207" s="159" t="s">
        <v>15989</v>
      </c>
      <c r="D207" s="159" t="s">
        <v>15940</v>
      </c>
      <c r="E207" s="1297">
        <v>1000000</v>
      </c>
      <c r="F207" s="159" t="s">
        <v>4</v>
      </c>
    </row>
    <row r="208" spans="1:6" ht="31.5">
      <c r="A208" s="175">
        <v>173</v>
      </c>
      <c r="B208" s="159" t="s">
        <v>15990</v>
      </c>
      <c r="C208" s="159" t="s">
        <v>15991</v>
      </c>
      <c r="D208" s="159" t="s">
        <v>15940</v>
      </c>
      <c r="E208" s="1297">
        <v>1000000</v>
      </c>
      <c r="F208" s="159" t="s">
        <v>4</v>
      </c>
    </row>
    <row r="209" spans="1:6" ht="31.5">
      <c r="A209" s="175">
        <v>174</v>
      </c>
      <c r="B209" s="159" t="s">
        <v>15992</v>
      </c>
      <c r="C209" s="159" t="s">
        <v>15993</v>
      </c>
      <c r="D209" s="159" t="s">
        <v>15940</v>
      </c>
      <c r="E209" s="1297">
        <v>1000000</v>
      </c>
      <c r="F209" s="159" t="s">
        <v>4</v>
      </c>
    </row>
    <row r="210" spans="1:6" ht="31.5">
      <c r="A210" s="175">
        <v>175</v>
      </c>
      <c r="B210" s="159" t="s">
        <v>15994</v>
      </c>
      <c r="C210" s="159" t="s">
        <v>15995</v>
      </c>
      <c r="D210" s="159" t="s">
        <v>15940</v>
      </c>
      <c r="E210" s="1297">
        <v>1000000</v>
      </c>
      <c r="F210" s="159" t="s">
        <v>4</v>
      </c>
    </row>
    <row r="211" spans="1:6" ht="31.5">
      <c r="A211" s="175">
        <v>176</v>
      </c>
      <c r="B211" s="159" t="s">
        <v>15996</v>
      </c>
      <c r="C211" s="159" t="s">
        <v>15997</v>
      </c>
      <c r="D211" s="159" t="s">
        <v>15998</v>
      </c>
      <c r="E211" s="1297">
        <v>600000</v>
      </c>
      <c r="F211" s="159" t="s">
        <v>4</v>
      </c>
    </row>
    <row r="212" spans="1:6" ht="78.75">
      <c r="A212" s="175">
        <v>177</v>
      </c>
      <c r="B212" s="159" t="s">
        <v>15999</v>
      </c>
      <c r="C212" s="159" t="s">
        <v>16000</v>
      </c>
      <c r="D212" s="159" t="s">
        <v>16001</v>
      </c>
      <c r="E212" s="1297">
        <v>150000</v>
      </c>
      <c r="F212" s="159" t="s">
        <v>118</v>
      </c>
    </row>
    <row r="213" spans="1:6" ht="78.75">
      <c r="A213" s="175">
        <v>178</v>
      </c>
      <c r="B213" s="159" t="s">
        <v>16002</v>
      </c>
      <c r="C213" s="159" t="s">
        <v>16003</v>
      </c>
      <c r="D213" s="159" t="s">
        <v>16001</v>
      </c>
      <c r="E213" s="1297">
        <v>150000</v>
      </c>
      <c r="F213" s="159" t="s">
        <v>118</v>
      </c>
    </row>
    <row r="214" spans="1:6" ht="63">
      <c r="A214" s="175">
        <v>179</v>
      </c>
      <c r="B214" s="159" t="s">
        <v>16004</v>
      </c>
      <c r="C214" s="159" t="s">
        <v>16005</v>
      </c>
      <c r="D214" s="159" t="s">
        <v>16006</v>
      </c>
      <c r="E214" s="1297">
        <v>100000</v>
      </c>
      <c r="F214" s="159" t="s">
        <v>118</v>
      </c>
    </row>
    <row r="215" spans="1:6" ht="78.75">
      <c r="A215" s="175">
        <v>180</v>
      </c>
      <c r="B215" s="159" t="s">
        <v>16007</v>
      </c>
      <c r="C215" s="159" t="s">
        <v>16008</v>
      </c>
      <c r="D215" s="159" t="s">
        <v>15965</v>
      </c>
      <c r="E215" s="1297">
        <v>100000</v>
      </c>
      <c r="F215" s="159" t="s">
        <v>118</v>
      </c>
    </row>
    <row r="216" spans="1:6" ht="15.75">
      <c r="A216" s="175"/>
      <c r="B216" s="2215" t="s">
        <v>662</v>
      </c>
      <c r="C216" s="2216"/>
      <c r="D216" s="159"/>
      <c r="E216" s="311"/>
      <c r="F216" s="159"/>
    </row>
    <row r="217" spans="1:6" ht="94.5">
      <c r="A217" s="175">
        <v>181</v>
      </c>
      <c r="B217" s="159" t="s">
        <v>15918</v>
      </c>
      <c r="C217" s="159" t="s">
        <v>16009</v>
      </c>
      <c r="D217" s="159" t="s">
        <v>16010</v>
      </c>
      <c r="E217" s="1297">
        <v>500000</v>
      </c>
      <c r="F217" s="159" t="s">
        <v>118</v>
      </c>
    </row>
    <row r="218" spans="1:6" ht="94.5">
      <c r="A218" s="175">
        <v>182</v>
      </c>
      <c r="B218" s="159" t="s">
        <v>15920</v>
      </c>
      <c r="C218" s="159" t="s">
        <v>16011</v>
      </c>
      <c r="D218" s="159" t="s">
        <v>16012</v>
      </c>
      <c r="E218" s="1297">
        <v>700000</v>
      </c>
      <c r="F218" s="159" t="s">
        <v>118</v>
      </c>
    </row>
    <row r="219" spans="1:6" ht="31.5">
      <c r="A219" s="175">
        <v>183</v>
      </c>
      <c r="B219" s="159" t="s">
        <v>15921</v>
      </c>
      <c r="C219" s="159" t="s">
        <v>16013</v>
      </c>
      <c r="D219" s="159" t="s">
        <v>16014</v>
      </c>
      <c r="E219" s="1297">
        <v>3000000</v>
      </c>
      <c r="F219" s="159" t="s">
        <v>4</v>
      </c>
    </row>
    <row r="220" spans="1:6" ht="31.5">
      <c r="A220" s="175">
        <v>184</v>
      </c>
      <c r="B220" s="159" t="s">
        <v>15922</v>
      </c>
      <c r="C220" s="159" t="s">
        <v>16015</v>
      </c>
      <c r="D220" s="159" t="s">
        <v>5029</v>
      </c>
      <c r="E220" s="1297">
        <v>1000000</v>
      </c>
      <c r="F220" s="159" t="s">
        <v>4</v>
      </c>
    </row>
    <row r="221" spans="1:6" ht="31.5">
      <c r="A221" s="175">
        <v>185</v>
      </c>
      <c r="B221" s="159" t="s">
        <v>16016</v>
      </c>
      <c r="C221" s="159" t="s">
        <v>16017</v>
      </c>
      <c r="D221" s="159" t="s">
        <v>5029</v>
      </c>
      <c r="E221" s="1297">
        <v>1000000</v>
      </c>
      <c r="F221" s="159" t="s">
        <v>4</v>
      </c>
    </row>
    <row r="222" spans="1:6" ht="31.5">
      <c r="A222" s="175">
        <v>186</v>
      </c>
      <c r="B222" s="159" t="s">
        <v>15924</v>
      </c>
      <c r="C222" s="159" t="s">
        <v>16018</v>
      </c>
      <c r="D222" s="159" t="s">
        <v>16019</v>
      </c>
      <c r="E222" s="1297">
        <v>2100000</v>
      </c>
      <c r="F222" s="159" t="s">
        <v>4</v>
      </c>
    </row>
    <row r="223" spans="1:6" ht="31.5">
      <c r="A223" s="175">
        <v>187</v>
      </c>
      <c r="B223" s="159" t="s">
        <v>16022</v>
      </c>
      <c r="C223" s="159" t="s">
        <v>16023</v>
      </c>
      <c r="D223" s="159" t="s">
        <v>5029</v>
      </c>
      <c r="E223" s="1297">
        <v>1000000</v>
      </c>
      <c r="F223" s="159" t="s">
        <v>4</v>
      </c>
    </row>
    <row r="224" spans="1:6" ht="78.75">
      <c r="A224" s="175">
        <v>188</v>
      </c>
      <c r="B224" s="159" t="s">
        <v>16020</v>
      </c>
      <c r="C224" s="159" t="s">
        <v>16021</v>
      </c>
      <c r="D224" s="335" t="s">
        <v>44014</v>
      </c>
      <c r="E224" s="1297">
        <v>1000000</v>
      </c>
      <c r="F224" s="159" t="s">
        <v>4</v>
      </c>
    </row>
    <row r="225" spans="1:6" ht="15.75">
      <c r="A225" s="175"/>
      <c r="B225" s="2215" t="s">
        <v>29765</v>
      </c>
      <c r="C225" s="2216"/>
      <c r="D225" s="159" t="s">
        <v>12261</v>
      </c>
      <c r="E225" s="311"/>
      <c r="F225" s="159" t="s">
        <v>12261</v>
      </c>
    </row>
    <row r="226" spans="1:6" ht="94.5">
      <c r="A226" s="175">
        <v>189</v>
      </c>
      <c r="B226" s="159" t="s">
        <v>16024</v>
      </c>
      <c r="C226" s="159" t="s">
        <v>16025</v>
      </c>
      <c r="D226" s="159" t="s">
        <v>16026</v>
      </c>
      <c r="E226" s="1297">
        <v>3500000</v>
      </c>
      <c r="F226" s="159" t="s">
        <v>4</v>
      </c>
    </row>
    <row r="227" spans="1:6" ht="15.75">
      <c r="A227" s="175"/>
      <c r="B227" s="1986" t="s">
        <v>555</v>
      </c>
      <c r="C227" s="1149"/>
      <c r="D227" s="159"/>
      <c r="E227" s="1297"/>
      <c r="F227" s="159"/>
    </row>
    <row r="228" spans="1:6" ht="189">
      <c r="A228" s="2325">
        <v>190</v>
      </c>
      <c r="B228" s="2231" t="s">
        <v>247</v>
      </c>
      <c r="C228" s="159" t="s">
        <v>15775</v>
      </c>
      <c r="D228" s="159" t="s">
        <v>31670</v>
      </c>
      <c r="E228" s="1297">
        <v>360000</v>
      </c>
      <c r="F228" s="159" t="s">
        <v>4</v>
      </c>
    </row>
    <row r="229" spans="1:6" ht="299.25">
      <c r="A229" s="2326"/>
      <c r="B229" s="2231"/>
      <c r="C229" s="159" t="s">
        <v>31673</v>
      </c>
      <c r="D229" s="159" t="s">
        <v>31671</v>
      </c>
      <c r="E229" s="1297">
        <v>640000</v>
      </c>
      <c r="F229" s="159" t="s">
        <v>4</v>
      </c>
    </row>
    <row r="230" spans="1:6" ht="78.75">
      <c r="A230" s="2327"/>
      <c r="B230" s="2231"/>
      <c r="C230" s="159" t="s">
        <v>31674</v>
      </c>
      <c r="D230" s="159" t="s">
        <v>31672</v>
      </c>
      <c r="E230" s="1297">
        <v>1180817.5</v>
      </c>
      <c r="F230" s="159" t="s">
        <v>4</v>
      </c>
    </row>
    <row r="231" spans="1:6" ht="15.75">
      <c r="A231" s="325"/>
      <c r="B231" s="2294" t="s">
        <v>15</v>
      </c>
      <c r="C231" s="2296"/>
      <c r="D231" s="326"/>
      <c r="E231" s="360">
        <f>SUM(E34:E230)</f>
        <v>59336635</v>
      </c>
      <c r="F231" s="326"/>
    </row>
    <row r="232" spans="1:6" ht="84" customHeight="1">
      <c r="A232" s="2143" t="s">
        <v>7569</v>
      </c>
      <c r="B232" s="2143"/>
      <c r="C232" s="2143"/>
      <c r="D232" s="2143" t="s">
        <v>172</v>
      </c>
      <c r="E232" s="2143"/>
      <c r="F232" s="2143"/>
    </row>
    <row r="233" spans="1:6">
      <c r="A233" s="12"/>
      <c r="E233" s="553"/>
    </row>
    <row r="243" spans="1:6" ht="78.75">
      <c r="A243" s="175">
        <v>186</v>
      </c>
      <c r="B243" s="159" t="s">
        <v>15977</v>
      </c>
      <c r="C243" s="159" t="s">
        <v>15978</v>
      </c>
      <c r="D243" s="159" t="s">
        <v>15979</v>
      </c>
      <c r="E243" s="1297">
        <v>360000</v>
      </c>
      <c r="F243" s="159" t="s">
        <v>4</v>
      </c>
    </row>
    <row r="244" spans="1:6" ht="63">
      <c r="A244" s="175">
        <v>188</v>
      </c>
      <c r="B244" s="159" t="s">
        <v>15983</v>
      </c>
      <c r="C244" s="159" t="s">
        <v>15984</v>
      </c>
      <c r="D244" s="162" t="s">
        <v>15985</v>
      </c>
      <c r="E244" s="1297">
        <v>3200000</v>
      </c>
      <c r="F244" s="159" t="s">
        <v>4</v>
      </c>
    </row>
    <row r="245" spans="1:6" ht="15.75">
      <c r="A245" s="890"/>
      <c r="B245" s="2171"/>
      <c r="C245" s="2171"/>
      <c r="D245" s="65"/>
      <c r="E245" s="122"/>
      <c r="F245" s="65"/>
    </row>
    <row r="246" spans="1:6" ht="15.75">
      <c r="A246" s="175"/>
      <c r="B246" s="159"/>
      <c r="C246" s="159"/>
      <c r="D246" s="162"/>
      <c r="E246" s="1297"/>
      <c r="F246" s="159"/>
    </row>
    <row r="247" spans="1:6" ht="94.5">
      <c r="A247" s="169">
        <v>54</v>
      </c>
      <c r="B247" s="162" t="s">
        <v>15819</v>
      </c>
      <c r="C247" s="162" t="s">
        <v>15820</v>
      </c>
      <c r="D247" s="162" t="s">
        <v>26648</v>
      </c>
      <c r="E247" s="1297">
        <v>15000</v>
      </c>
      <c r="F247" s="162" t="s">
        <v>4</v>
      </c>
    </row>
    <row r="248" spans="1:6" ht="94.5">
      <c r="A248" s="175">
        <v>99</v>
      </c>
      <c r="B248" s="162" t="s">
        <v>15864</v>
      </c>
      <c r="C248" s="162" t="s">
        <v>15865</v>
      </c>
      <c r="D248" s="162" t="s">
        <v>26649</v>
      </c>
      <c r="E248" s="1297">
        <v>15000</v>
      </c>
      <c r="F248" s="162" t="s">
        <v>4</v>
      </c>
    </row>
    <row r="249" spans="1:6" ht="110.25">
      <c r="A249" s="175">
        <v>102</v>
      </c>
      <c r="B249" s="162" t="s">
        <v>15868</v>
      </c>
      <c r="C249" s="162" t="s">
        <v>15869</v>
      </c>
      <c r="D249" s="162" t="s">
        <v>26650</v>
      </c>
      <c r="E249" s="1297">
        <v>15000</v>
      </c>
      <c r="F249" s="162" t="s">
        <v>4</v>
      </c>
    </row>
    <row r="250" spans="1:6" ht="110.25">
      <c r="A250" s="175">
        <v>103</v>
      </c>
      <c r="B250" s="162" t="s">
        <v>15870</v>
      </c>
      <c r="C250" s="162" t="s">
        <v>15871</v>
      </c>
      <c r="D250" s="162" t="s">
        <v>26651</v>
      </c>
      <c r="E250" s="1297">
        <v>15000</v>
      </c>
      <c r="F250" s="162" t="s">
        <v>4</v>
      </c>
    </row>
    <row r="251" spans="1:6" ht="110.25">
      <c r="A251" s="175">
        <v>107</v>
      </c>
      <c r="B251" s="162" t="s">
        <v>15875</v>
      </c>
      <c r="C251" s="162" t="s">
        <v>15876</v>
      </c>
      <c r="D251" s="162" t="s">
        <v>26652</v>
      </c>
      <c r="E251" s="1297">
        <v>15000</v>
      </c>
      <c r="F251" s="162" t="s">
        <v>4</v>
      </c>
    </row>
    <row r="252" spans="1:6">
      <c r="E252" s="1299">
        <f>SUM(E224:E251)</f>
        <v>69652452.5</v>
      </c>
    </row>
    <row r="255" spans="1:6">
      <c r="E255" s="1299">
        <f>E252+E231+E19</f>
        <v>175058328.02000001</v>
      </c>
    </row>
  </sheetData>
  <mergeCells count="23">
    <mergeCell ref="B245:C245"/>
    <mergeCell ref="B33:C33"/>
    <mergeCell ref="B176:C176"/>
    <mergeCell ref="B202:C202"/>
    <mergeCell ref="B216:C216"/>
    <mergeCell ref="B225:C225"/>
    <mergeCell ref="B231:C231"/>
    <mergeCell ref="A232:C232"/>
    <mergeCell ref="B228:B230"/>
    <mergeCell ref="A228:A230"/>
    <mergeCell ref="A1:F1"/>
    <mergeCell ref="A2:F2"/>
    <mergeCell ref="A3:F3"/>
    <mergeCell ref="B5:D5"/>
    <mergeCell ref="B10:C10"/>
    <mergeCell ref="B13:C13"/>
    <mergeCell ref="A20:C20"/>
    <mergeCell ref="D20:F20"/>
    <mergeCell ref="D232:F232"/>
    <mergeCell ref="B17:C17"/>
    <mergeCell ref="A29:F29"/>
    <mergeCell ref="A30:F30"/>
    <mergeCell ref="A31:F31"/>
  </mergeCells>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sheetPr>
    <tabColor theme="5" tint="-0.499984740745262"/>
  </sheetPr>
  <dimension ref="A1:G109"/>
  <sheetViews>
    <sheetView workbookViewId="0">
      <selection activeCell="H7" sqref="H7"/>
    </sheetView>
  </sheetViews>
  <sheetFormatPr defaultRowHeight="15.75"/>
  <cols>
    <col min="1" max="1" width="6.5703125" style="1686" customWidth="1"/>
    <col min="2" max="2" width="22.85546875" style="128" customWidth="1"/>
    <col min="3" max="3" width="42.7109375" style="128" customWidth="1"/>
    <col min="4" max="4" width="38.7109375" style="128" customWidth="1"/>
    <col min="5" max="5" width="20.7109375" style="128" customWidth="1"/>
    <col min="6" max="6" width="11.42578125" style="128" customWidth="1"/>
    <col min="7" max="7" width="9.140625" style="68"/>
    <col min="8" max="16384" width="9.140625" style="1631"/>
  </cols>
  <sheetData>
    <row r="1" spans="1:6" ht="15.75" customHeight="1">
      <c r="A1" s="2149" t="s">
        <v>133</v>
      </c>
      <c r="B1" s="2149"/>
      <c r="C1" s="2149"/>
      <c r="D1" s="2149"/>
      <c r="E1" s="2149"/>
      <c r="F1" s="2149"/>
    </row>
    <row r="2" spans="1:6" ht="15.75" customHeight="1">
      <c r="A2" s="2149" t="s">
        <v>39411</v>
      </c>
      <c r="B2" s="2149"/>
      <c r="C2" s="2149"/>
      <c r="D2" s="2149"/>
      <c r="E2" s="2149"/>
      <c r="F2" s="2149"/>
    </row>
    <row r="3" spans="1:6" ht="15.75" customHeight="1">
      <c r="A3" s="2149" t="s">
        <v>140</v>
      </c>
      <c r="B3" s="2149"/>
      <c r="C3" s="2149"/>
      <c r="D3" s="2149"/>
      <c r="E3" s="2149"/>
      <c r="F3" s="2149"/>
    </row>
    <row r="4" spans="1:6" ht="31.5">
      <c r="A4" s="614" t="s">
        <v>4564</v>
      </c>
      <c r="B4" s="400" t="s">
        <v>135</v>
      </c>
      <c r="C4" s="172" t="s">
        <v>0</v>
      </c>
      <c r="D4" s="172" t="s">
        <v>136</v>
      </c>
      <c r="E4" s="470" t="s">
        <v>137</v>
      </c>
      <c r="F4" s="470" t="s">
        <v>1646</v>
      </c>
    </row>
    <row r="5" spans="1:6" ht="18" customHeight="1">
      <c r="A5" s="40"/>
      <c r="B5" s="2189" t="s">
        <v>39412</v>
      </c>
      <c r="C5" s="2190"/>
      <c r="D5" s="2191"/>
      <c r="E5" s="47"/>
      <c r="F5" s="47"/>
    </row>
    <row r="6" spans="1:6" ht="31.5">
      <c r="A6" s="40"/>
      <c r="B6" s="51" t="s">
        <v>464</v>
      </c>
      <c r="C6" s="51" t="s">
        <v>42300</v>
      </c>
      <c r="D6" s="51" t="s">
        <v>20040</v>
      </c>
      <c r="E6" s="142">
        <v>1700000</v>
      </c>
      <c r="F6" s="51" t="s">
        <v>466</v>
      </c>
    </row>
    <row r="7" spans="1:6" ht="57.75" customHeight="1">
      <c r="A7" s="40"/>
      <c r="B7" s="51" t="s">
        <v>5</v>
      </c>
      <c r="C7" s="51" t="s">
        <v>42301</v>
      </c>
      <c r="D7" s="51" t="s">
        <v>39413</v>
      </c>
      <c r="E7" s="142">
        <v>2133831.84</v>
      </c>
      <c r="F7" s="51" t="s">
        <v>466</v>
      </c>
    </row>
    <row r="8" spans="1:6" ht="31.5">
      <c r="A8" s="40"/>
      <c r="B8" s="51" t="s">
        <v>7</v>
      </c>
      <c r="C8" s="51" t="s">
        <v>42302</v>
      </c>
      <c r="D8" s="51" t="s">
        <v>9</v>
      </c>
      <c r="E8" s="142">
        <v>100000</v>
      </c>
      <c r="F8" s="51" t="s">
        <v>466</v>
      </c>
    </row>
    <row r="9" spans="1:6" ht="31.5">
      <c r="A9" s="40"/>
      <c r="B9" s="51" t="s">
        <v>10</v>
      </c>
      <c r="C9" s="51" t="s">
        <v>42303</v>
      </c>
      <c r="D9" s="51" t="s">
        <v>175</v>
      </c>
      <c r="E9" s="142">
        <v>70000</v>
      </c>
      <c r="F9" s="51" t="s">
        <v>466</v>
      </c>
    </row>
    <row r="10" spans="1:6" ht="31.5">
      <c r="A10" s="40"/>
      <c r="B10" s="51" t="s">
        <v>12</v>
      </c>
      <c r="C10" s="51" t="s">
        <v>42304</v>
      </c>
      <c r="D10" s="51" t="s">
        <v>14</v>
      </c>
      <c r="E10" s="142">
        <v>2538620.69</v>
      </c>
      <c r="F10" s="51" t="s">
        <v>466</v>
      </c>
    </row>
    <row r="11" spans="1:6" ht="17.25" customHeight="1">
      <c r="A11" s="40"/>
      <c r="B11" s="2189" t="s">
        <v>39414</v>
      </c>
      <c r="C11" s="2190"/>
      <c r="D11" s="2191"/>
      <c r="E11" s="350"/>
      <c r="F11" s="51" t="s">
        <v>466</v>
      </c>
    </row>
    <row r="12" spans="1:6" ht="47.25">
      <c r="A12" s="40"/>
      <c r="B12" s="51" t="s">
        <v>5</v>
      </c>
      <c r="C12" s="51" t="s">
        <v>42305</v>
      </c>
      <c r="D12" s="51" t="s">
        <v>39415</v>
      </c>
      <c r="E12" s="142">
        <v>833457.97</v>
      </c>
      <c r="F12" s="51" t="s">
        <v>466</v>
      </c>
    </row>
    <row r="13" spans="1:6" ht="31.5">
      <c r="A13" s="40"/>
      <c r="B13" s="51" t="s">
        <v>12</v>
      </c>
      <c r="C13" s="51" t="s">
        <v>42306</v>
      </c>
      <c r="D13" s="51" t="s">
        <v>5139</v>
      </c>
      <c r="E13" s="142">
        <v>1604310.34</v>
      </c>
      <c r="F13" s="51" t="s">
        <v>466</v>
      </c>
    </row>
    <row r="14" spans="1:6" ht="47.25">
      <c r="A14" s="40"/>
      <c r="B14" s="51" t="s">
        <v>360</v>
      </c>
      <c r="C14" s="51" t="s">
        <v>42307</v>
      </c>
      <c r="D14" s="51" t="s">
        <v>39416</v>
      </c>
      <c r="E14" s="181">
        <v>833457.96</v>
      </c>
      <c r="F14" s="51" t="s">
        <v>466</v>
      </c>
    </row>
    <row r="15" spans="1:6">
      <c r="A15" s="40"/>
      <c r="B15" s="2189" t="s">
        <v>4583</v>
      </c>
      <c r="C15" s="2191"/>
      <c r="D15" s="47"/>
      <c r="E15" s="350"/>
      <c r="F15" s="51" t="s">
        <v>466</v>
      </c>
    </row>
    <row r="16" spans="1:6" ht="47.25">
      <c r="A16" s="40"/>
      <c r="B16" s="51" t="s">
        <v>39417</v>
      </c>
      <c r="C16" s="51" t="s">
        <v>42308</v>
      </c>
      <c r="D16" s="51" t="s">
        <v>196</v>
      </c>
      <c r="E16" s="181">
        <v>5738993.4500000002</v>
      </c>
      <c r="F16" s="51" t="s">
        <v>466</v>
      </c>
    </row>
    <row r="17" spans="1:7">
      <c r="A17" s="40"/>
      <c r="B17" s="2189" t="s">
        <v>25749</v>
      </c>
      <c r="C17" s="2191"/>
      <c r="D17" s="51"/>
      <c r="E17" s="293"/>
      <c r="F17" s="51" t="s">
        <v>466</v>
      </c>
    </row>
    <row r="18" spans="1:7" ht="31.5">
      <c r="A18" s="40"/>
      <c r="B18" s="51" t="s">
        <v>39</v>
      </c>
      <c r="C18" s="51" t="s">
        <v>42309</v>
      </c>
      <c r="D18" s="51" t="s">
        <v>40</v>
      </c>
      <c r="E18" s="181">
        <v>17288203.27</v>
      </c>
      <c r="F18" s="51" t="s">
        <v>466</v>
      </c>
    </row>
    <row r="19" spans="1:7" ht="33.75" customHeight="1">
      <c r="A19" s="40"/>
      <c r="B19" s="51" t="s">
        <v>39419</v>
      </c>
      <c r="C19" s="51" t="s">
        <v>42310</v>
      </c>
      <c r="D19" s="51" t="s">
        <v>40</v>
      </c>
      <c r="E19" s="181">
        <v>10000000</v>
      </c>
      <c r="F19" s="51" t="s">
        <v>466</v>
      </c>
    </row>
    <row r="20" spans="1:7" ht="17.25" customHeight="1">
      <c r="A20" s="40"/>
      <c r="B20" s="2189" t="s">
        <v>2090</v>
      </c>
      <c r="C20" s="2190"/>
      <c r="D20" s="2191"/>
      <c r="E20" s="141">
        <f>SUM(E6:E19)</f>
        <v>42840875.519999996</v>
      </c>
      <c r="F20" s="51"/>
    </row>
    <row r="21" spans="1:7" s="1687" customFormat="1" ht="33.75" customHeight="1">
      <c r="A21" s="1683"/>
      <c r="B21" s="752"/>
      <c r="C21" s="752"/>
      <c r="D21" s="752"/>
      <c r="E21" s="1684"/>
      <c r="F21" s="752"/>
      <c r="G21" s="922"/>
    </row>
    <row r="22" spans="1:7" s="1687" customFormat="1" ht="33.75" customHeight="1">
      <c r="A22" s="1683"/>
      <c r="B22" s="752"/>
      <c r="C22" s="752"/>
      <c r="D22" s="752"/>
      <c r="E22" s="1684"/>
      <c r="F22" s="752"/>
      <c r="G22" s="922"/>
    </row>
    <row r="23" spans="1:7" s="1687" customFormat="1" ht="33.75" customHeight="1">
      <c r="A23" s="1683"/>
      <c r="B23" s="752"/>
      <c r="C23" s="752"/>
      <c r="D23" s="752"/>
      <c r="E23" s="1684"/>
      <c r="F23" s="752"/>
      <c r="G23" s="922"/>
    </row>
    <row r="24" spans="1:7" ht="19.5" customHeight="1">
      <c r="A24" s="2328" t="s">
        <v>133</v>
      </c>
      <c r="B24" s="2328"/>
      <c r="C24" s="2328"/>
      <c r="D24" s="2328"/>
      <c r="E24" s="2328"/>
      <c r="F24" s="2328"/>
    </row>
    <row r="25" spans="1:7" ht="15.75" customHeight="1">
      <c r="A25" s="2328" t="s">
        <v>39411</v>
      </c>
      <c r="B25" s="2328"/>
      <c r="C25" s="2328"/>
      <c r="D25" s="2328"/>
      <c r="E25" s="2328"/>
      <c r="F25" s="2328"/>
    </row>
    <row r="26" spans="1:7">
      <c r="A26" s="2328" t="s">
        <v>140</v>
      </c>
      <c r="B26" s="2328"/>
      <c r="C26" s="2328"/>
      <c r="D26" s="2328"/>
      <c r="E26" s="2328"/>
      <c r="F26" s="2328"/>
    </row>
    <row r="27" spans="1:7" ht="18.75" customHeight="1">
      <c r="A27" s="52" t="s">
        <v>4564</v>
      </c>
      <c r="B27" s="172" t="s">
        <v>135</v>
      </c>
      <c r="C27" s="172" t="s">
        <v>0</v>
      </c>
      <c r="D27" s="172" t="s">
        <v>136</v>
      </c>
      <c r="E27" s="470" t="s">
        <v>137</v>
      </c>
      <c r="F27" s="470" t="s">
        <v>1646</v>
      </c>
    </row>
    <row r="28" spans="1:7">
      <c r="A28" s="175"/>
      <c r="B28" s="2233" t="s">
        <v>3304</v>
      </c>
      <c r="C28" s="2198"/>
      <c r="D28" s="51"/>
      <c r="E28" s="350"/>
      <c r="F28" s="47"/>
    </row>
    <row r="29" spans="1:7" ht="47.25">
      <c r="A29" s="175">
        <v>1</v>
      </c>
      <c r="B29" s="51" t="s">
        <v>42253</v>
      </c>
      <c r="C29" s="51" t="s">
        <v>42317</v>
      </c>
      <c r="D29" s="51" t="s">
        <v>39420</v>
      </c>
      <c r="E29" s="142">
        <v>500000</v>
      </c>
      <c r="F29" s="51" t="s">
        <v>4</v>
      </c>
    </row>
    <row r="30" spans="1:7" ht="31.5">
      <c r="A30" s="175">
        <v>2</v>
      </c>
      <c r="B30" s="51" t="s">
        <v>39421</v>
      </c>
      <c r="C30" s="51" t="s">
        <v>42318</v>
      </c>
      <c r="D30" s="51" t="s">
        <v>115</v>
      </c>
      <c r="E30" s="142">
        <v>1100000</v>
      </c>
      <c r="F30" s="51" t="s">
        <v>4</v>
      </c>
    </row>
    <row r="31" spans="1:7" ht="63">
      <c r="A31" s="175">
        <v>3</v>
      </c>
      <c r="B31" s="51" t="s">
        <v>39425</v>
      </c>
      <c r="C31" s="51" t="s">
        <v>42321</v>
      </c>
      <c r="D31" s="51" t="s">
        <v>42312</v>
      </c>
      <c r="E31" s="142">
        <v>1000000</v>
      </c>
      <c r="F31" s="51" t="s">
        <v>466</v>
      </c>
    </row>
    <row r="32" spans="1:7" ht="47.25">
      <c r="A32" s="175">
        <v>4</v>
      </c>
      <c r="B32" s="51" t="s">
        <v>39426</v>
      </c>
      <c r="C32" s="51" t="s">
        <v>42322</v>
      </c>
      <c r="D32" s="51" t="s">
        <v>39427</v>
      </c>
      <c r="E32" s="142">
        <v>500000</v>
      </c>
      <c r="F32" s="51" t="s">
        <v>4</v>
      </c>
    </row>
    <row r="33" spans="1:6" ht="31.5">
      <c r="A33" s="175">
        <v>5</v>
      </c>
      <c r="B33" s="51" t="s">
        <v>39429</v>
      </c>
      <c r="C33" s="51" t="s">
        <v>42324</v>
      </c>
      <c r="D33" s="51" t="s">
        <v>4686</v>
      </c>
      <c r="E33" s="142">
        <v>1100000</v>
      </c>
      <c r="F33" s="51" t="s">
        <v>4</v>
      </c>
    </row>
    <row r="34" spans="1:6" ht="47.25">
      <c r="A34" s="175">
        <v>6</v>
      </c>
      <c r="B34" s="51" t="s">
        <v>39430</v>
      </c>
      <c r="C34" s="51" t="s">
        <v>42325</v>
      </c>
      <c r="D34" s="51" t="s">
        <v>39424</v>
      </c>
      <c r="E34" s="142">
        <v>500000</v>
      </c>
      <c r="F34" s="51" t="s">
        <v>4</v>
      </c>
    </row>
    <row r="35" spans="1:6" ht="31.5">
      <c r="A35" s="175">
        <v>7</v>
      </c>
      <c r="B35" s="51" t="s">
        <v>39432</v>
      </c>
      <c r="C35" s="51" t="s">
        <v>42327</v>
      </c>
      <c r="D35" s="51" t="s">
        <v>4686</v>
      </c>
      <c r="E35" s="142">
        <v>1100000</v>
      </c>
      <c r="F35" s="51" t="s">
        <v>4</v>
      </c>
    </row>
    <row r="36" spans="1:6" ht="31.5">
      <c r="A36" s="175">
        <v>8</v>
      </c>
      <c r="B36" s="51" t="s">
        <v>39433</v>
      </c>
      <c r="C36" s="51" t="s">
        <v>42328</v>
      </c>
      <c r="D36" s="51" t="s">
        <v>4686</v>
      </c>
      <c r="E36" s="142">
        <v>1100000</v>
      </c>
      <c r="F36" s="51" t="s">
        <v>4</v>
      </c>
    </row>
    <row r="37" spans="1:6" ht="31.5">
      <c r="A37" s="175">
        <v>9</v>
      </c>
      <c r="B37" s="51" t="s">
        <v>39434</v>
      </c>
      <c r="C37" s="51" t="s">
        <v>42329</v>
      </c>
      <c r="D37" s="51" t="s">
        <v>4686</v>
      </c>
      <c r="E37" s="142">
        <v>1100000</v>
      </c>
      <c r="F37" s="51" t="s">
        <v>4</v>
      </c>
    </row>
    <row r="38" spans="1:6" ht="47.25">
      <c r="A38" s="175">
        <v>10</v>
      </c>
      <c r="B38" s="51" t="s">
        <v>39435</v>
      </c>
      <c r="C38" s="51" t="s">
        <v>42331</v>
      </c>
      <c r="D38" s="51" t="s">
        <v>39436</v>
      </c>
      <c r="E38" s="142">
        <v>1000000</v>
      </c>
      <c r="F38" s="51" t="s">
        <v>4</v>
      </c>
    </row>
    <row r="39" spans="1:6" ht="47.25">
      <c r="A39" s="175">
        <v>11</v>
      </c>
      <c r="B39" s="51" t="s">
        <v>39437</v>
      </c>
      <c r="C39" s="51" t="s">
        <v>42332</v>
      </c>
      <c r="D39" s="51" t="s">
        <v>39438</v>
      </c>
      <c r="E39" s="142">
        <v>1000000</v>
      </c>
      <c r="F39" s="51" t="s">
        <v>4</v>
      </c>
    </row>
    <row r="40" spans="1:6" ht="47.25">
      <c r="A40" s="175">
        <v>12</v>
      </c>
      <c r="B40" s="51" t="s">
        <v>39439</v>
      </c>
      <c r="C40" s="51" t="s">
        <v>42333</v>
      </c>
      <c r="D40" s="51" t="s">
        <v>39438</v>
      </c>
      <c r="E40" s="142">
        <v>1000000</v>
      </c>
      <c r="F40" s="51" t="s">
        <v>4</v>
      </c>
    </row>
    <row r="41" spans="1:6" ht="31.5">
      <c r="A41" s="175">
        <v>13</v>
      </c>
      <c r="B41" s="51" t="s">
        <v>39440</v>
      </c>
      <c r="C41" s="51" t="s">
        <v>42334</v>
      </c>
      <c r="D41" s="51" t="s">
        <v>4686</v>
      </c>
      <c r="E41" s="142">
        <v>1100000</v>
      </c>
      <c r="F41" s="51" t="s">
        <v>4</v>
      </c>
    </row>
    <row r="42" spans="1:6" ht="31.5">
      <c r="A42" s="175">
        <v>14</v>
      </c>
      <c r="B42" s="51" t="s">
        <v>39441</v>
      </c>
      <c r="C42" s="51" t="s">
        <v>42335</v>
      </c>
      <c r="D42" s="51" t="s">
        <v>39442</v>
      </c>
      <c r="E42" s="142">
        <v>2000000</v>
      </c>
      <c r="F42" s="51" t="s">
        <v>4</v>
      </c>
    </row>
    <row r="43" spans="1:6" ht="31.5">
      <c r="A43" s="175">
        <v>15</v>
      </c>
      <c r="B43" s="51" t="s">
        <v>39443</v>
      </c>
      <c r="C43" s="51" t="s">
        <v>42336</v>
      </c>
      <c r="D43" s="51" t="s">
        <v>115</v>
      </c>
      <c r="E43" s="142">
        <v>1100000</v>
      </c>
      <c r="F43" s="51" t="s">
        <v>4</v>
      </c>
    </row>
    <row r="44" spans="1:6" ht="47.25">
      <c r="A44" s="175">
        <v>16</v>
      </c>
      <c r="B44" s="51" t="s">
        <v>39444</v>
      </c>
      <c r="C44" s="51" t="s">
        <v>42337</v>
      </c>
      <c r="D44" s="51" t="s">
        <v>42313</v>
      </c>
      <c r="E44" s="142">
        <v>500000</v>
      </c>
      <c r="F44" s="51" t="s">
        <v>4</v>
      </c>
    </row>
    <row r="45" spans="1:6" ht="47.25">
      <c r="A45" s="175">
        <v>17</v>
      </c>
      <c r="B45" s="51" t="s">
        <v>39445</v>
      </c>
      <c r="C45" s="51" t="s">
        <v>42338</v>
      </c>
      <c r="D45" s="51" t="s">
        <v>39446</v>
      </c>
      <c r="E45" s="142">
        <v>500000</v>
      </c>
      <c r="F45" s="51" t="s">
        <v>4</v>
      </c>
    </row>
    <row r="46" spans="1:6" ht="31.5">
      <c r="A46" s="175">
        <v>18</v>
      </c>
      <c r="B46" s="51" t="s">
        <v>39447</v>
      </c>
      <c r="C46" s="51" t="s">
        <v>42339</v>
      </c>
      <c r="D46" s="51" t="s">
        <v>115</v>
      </c>
      <c r="E46" s="142">
        <v>1100000</v>
      </c>
      <c r="F46" s="51" t="s">
        <v>4</v>
      </c>
    </row>
    <row r="47" spans="1:6" ht="31.5">
      <c r="A47" s="175">
        <v>19</v>
      </c>
      <c r="B47" s="51" t="s">
        <v>39448</v>
      </c>
      <c r="C47" s="51" t="s">
        <v>42340</v>
      </c>
      <c r="D47" s="51" t="s">
        <v>115</v>
      </c>
      <c r="E47" s="142">
        <v>1100000</v>
      </c>
      <c r="F47" s="51" t="s">
        <v>4</v>
      </c>
    </row>
    <row r="48" spans="1:6" ht="47.25">
      <c r="A48" s="175">
        <v>20</v>
      </c>
      <c r="B48" s="51" t="s">
        <v>39449</v>
      </c>
      <c r="C48" s="51" t="s">
        <v>42341</v>
      </c>
      <c r="D48" s="51" t="s">
        <v>39450</v>
      </c>
      <c r="E48" s="188">
        <v>500000</v>
      </c>
      <c r="F48" s="50" t="s">
        <v>4</v>
      </c>
    </row>
    <row r="49" spans="1:6">
      <c r="A49" s="175"/>
      <c r="B49" s="2233" t="s">
        <v>535</v>
      </c>
      <c r="C49" s="2198"/>
      <c r="D49" s="2198"/>
      <c r="E49" s="468"/>
      <c r="F49" s="173"/>
    </row>
    <row r="50" spans="1:6" ht="31.5">
      <c r="A50" s="175">
        <v>21</v>
      </c>
      <c r="B50" s="108" t="s">
        <v>39454</v>
      </c>
      <c r="C50" s="108" t="s">
        <v>42342</v>
      </c>
      <c r="D50" s="108" t="s">
        <v>33727</v>
      </c>
      <c r="E50" s="142">
        <v>2500000</v>
      </c>
      <c r="F50" s="108" t="s">
        <v>4</v>
      </c>
    </row>
    <row r="51" spans="1:6" ht="47.25">
      <c r="A51" s="175">
        <v>22</v>
      </c>
      <c r="B51" s="108" t="s">
        <v>39456</v>
      </c>
      <c r="C51" s="108" t="s">
        <v>42344</v>
      </c>
      <c r="D51" s="108" t="s">
        <v>39457</v>
      </c>
      <c r="E51" s="142">
        <v>1000000</v>
      </c>
      <c r="F51" s="108" t="s">
        <v>466</v>
      </c>
    </row>
    <row r="52" spans="1:6" ht="31.5">
      <c r="A52" s="175">
        <v>23</v>
      </c>
      <c r="B52" s="108" t="s">
        <v>39458</v>
      </c>
      <c r="C52" s="108" t="s">
        <v>42345</v>
      </c>
      <c r="D52" s="108" t="s">
        <v>69</v>
      </c>
      <c r="E52" s="142">
        <v>2000000</v>
      </c>
      <c r="F52" s="108" t="s">
        <v>4</v>
      </c>
    </row>
    <row r="53" spans="1:6" ht="47.25">
      <c r="A53" s="175">
        <v>24</v>
      </c>
      <c r="B53" s="51" t="s">
        <v>39459</v>
      </c>
      <c r="C53" s="108" t="s">
        <v>42346</v>
      </c>
      <c r="D53" s="51" t="s">
        <v>39460</v>
      </c>
      <c r="E53" s="142">
        <v>300000</v>
      </c>
      <c r="F53" s="51" t="s">
        <v>4</v>
      </c>
    </row>
    <row r="54" spans="1:6" ht="31.5">
      <c r="A54" s="175">
        <v>25</v>
      </c>
      <c r="B54" s="108" t="s">
        <v>39461</v>
      </c>
      <c r="C54" s="108" t="s">
        <v>42347</v>
      </c>
      <c r="D54" s="108" t="s">
        <v>69</v>
      </c>
      <c r="E54" s="142">
        <v>2000000</v>
      </c>
      <c r="F54" s="108" t="s">
        <v>763</v>
      </c>
    </row>
    <row r="55" spans="1:6" ht="31.5">
      <c r="A55" s="175">
        <v>26</v>
      </c>
      <c r="B55" s="108" t="s">
        <v>39462</v>
      </c>
      <c r="C55" s="108" t="s">
        <v>42348</v>
      </c>
      <c r="D55" s="108" t="s">
        <v>69</v>
      </c>
      <c r="E55" s="142">
        <v>2000000</v>
      </c>
      <c r="F55" s="108" t="s">
        <v>763</v>
      </c>
    </row>
    <row r="56" spans="1:6" ht="31.5">
      <c r="A56" s="175">
        <v>27</v>
      </c>
      <c r="B56" s="108" t="s">
        <v>39463</v>
      </c>
      <c r="C56" s="108" t="s">
        <v>42349</v>
      </c>
      <c r="D56" s="108" t="s">
        <v>30210</v>
      </c>
      <c r="E56" s="142">
        <v>1500000</v>
      </c>
      <c r="F56" s="108" t="s">
        <v>4</v>
      </c>
    </row>
    <row r="57" spans="1:6" ht="31.5">
      <c r="A57" s="175">
        <v>28</v>
      </c>
      <c r="B57" s="108" t="s">
        <v>39464</v>
      </c>
      <c r="C57" s="108" t="s">
        <v>42350</v>
      </c>
      <c r="D57" s="108" t="s">
        <v>30210</v>
      </c>
      <c r="E57" s="142">
        <v>2000000</v>
      </c>
      <c r="F57" s="108" t="s">
        <v>4</v>
      </c>
    </row>
    <row r="58" spans="1:6" ht="31.5">
      <c r="A58" s="175">
        <v>29</v>
      </c>
      <c r="B58" s="108" t="s">
        <v>39465</v>
      </c>
      <c r="C58" s="108" t="s">
        <v>42351</v>
      </c>
      <c r="D58" s="108" t="s">
        <v>115</v>
      </c>
      <c r="E58" s="142">
        <v>1100000</v>
      </c>
      <c r="F58" s="108" t="s">
        <v>4</v>
      </c>
    </row>
    <row r="59" spans="1:6" ht="47.25">
      <c r="A59" s="175">
        <v>30</v>
      </c>
      <c r="B59" s="108" t="s">
        <v>42314</v>
      </c>
      <c r="C59" s="108" t="s">
        <v>42352</v>
      </c>
      <c r="D59" s="108" t="s">
        <v>42255</v>
      </c>
      <c r="E59" s="142">
        <v>1000000</v>
      </c>
      <c r="F59" s="108" t="s">
        <v>4</v>
      </c>
    </row>
    <row r="60" spans="1:6" ht="31.5">
      <c r="A60" s="175">
        <v>31</v>
      </c>
      <c r="B60" s="108" t="s">
        <v>39466</v>
      </c>
      <c r="C60" s="108" t="s">
        <v>42353</v>
      </c>
      <c r="D60" s="108" t="s">
        <v>69</v>
      </c>
      <c r="E60" s="142">
        <v>2000000</v>
      </c>
      <c r="F60" s="108" t="s">
        <v>4</v>
      </c>
    </row>
    <row r="61" spans="1:6" ht="31.5">
      <c r="A61" s="175">
        <v>32</v>
      </c>
      <c r="B61" s="108" t="s">
        <v>39467</v>
      </c>
      <c r="C61" s="108" t="s">
        <v>42354</v>
      </c>
      <c r="D61" s="108" t="s">
        <v>115</v>
      </c>
      <c r="E61" s="142">
        <v>1100000</v>
      </c>
      <c r="F61" s="108" t="s">
        <v>4</v>
      </c>
    </row>
    <row r="62" spans="1:6" ht="31.5">
      <c r="A62" s="175">
        <v>33</v>
      </c>
      <c r="B62" s="108" t="s">
        <v>39468</v>
      </c>
      <c r="C62" s="108" t="s">
        <v>42355</v>
      </c>
      <c r="D62" s="108" t="s">
        <v>69</v>
      </c>
      <c r="E62" s="142">
        <v>2000000</v>
      </c>
      <c r="F62" s="108" t="s">
        <v>4</v>
      </c>
    </row>
    <row r="63" spans="1:6" ht="31.5">
      <c r="A63" s="175">
        <v>34</v>
      </c>
      <c r="B63" s="108" t="s">
        <v>39469</v>
      </c>
      <c r="C63" s="108" t="s">
        <v>42356</v>
      </c>
      <c r="D63" s="108" t="s">
        <v>30210</v>
      </c>
      <c r="E63" s="142">
        <v>2000000</v>
      </c>
      <c r="F63" s="108" t="s">
        <v>4</v>
      </c>
    </row>
    <row r="64" spans="1:6" ht="31.5">
      <c r="A64" s="175">
        <v>35</v>
      </c>
      <c r="B64" s="108" t="s">
        <v>39470</v>
      </c>
      <c r="C64" s="108" t="s">
        <v>42357</v>
      </c>
      <c r="D64" s="108" t="s">
        <v>39471</v>
      </c>
      <c r="E64" s="142">
        <v>1000000</v>
      </c>
      <c r="F64" s="108" t="s">
        <v>4</v>
      </c>
    </row>
    <row r="65" spans="1:6" ht="31.5">
      <c r="A65" s="175">
        <v>36</v>
      </c>
      <c r="B65" s="108" t="s">
        <v>39472</v>
      </c>
      <c r="C65" s="108" t="s">
        <v>42358</v>
      </c>
      <c r="D65" s="108" t="s">
        <v>14409</v>
      </c>
      <c r="E65" s="142">
        <v>2500000</v>
      </c>
      <c r="F65" s="108" t="s">
        <v>4</v>
      </c>
    </row>
    <row r="66" spans="1:6">
      <c r="A66" s="175"/>
      <c r="B66" s="2198" t="s">
        <v>785</v>
      </c>
      <c r="C66" s="2198"/>
      <c r="D66" s="2198"/>
      <c r="E66" s="1793"/>
      <c r="F66" s="590"/>
    </row>
    <row r="67" spans="1:6" ht="31.5">
      <c r="A67" s="175">
        <v>37</v>
      </c>
      <c r="B67" s="108" t="s">
        <v>39473</v>
      </c>
      <c r="C67" s="108" t="s">
        <v>42359</v>
      </c>
      <c r="D67" s="108" t="s">
        <v>39474</v>
      </c>
      <c r="E67" s="142">
        <v>1000000</v>
      </c>
      <c r="F67" s="108" t="s">
        <v>118</v>
      </c>
    </row>
    <row r="68" spans="1:6">
      <c r="A68" s="175"/>
      <c r="B68" s="2198" t="s">
        <v>148</v>
      </c>
      <c r="C68" s="2198"/>
      <c r="D68" s="108"/>
      <c r="E68" s="1793"/>
      <c r="F68" s="590"/>
    </row>
    <row r="69" spans="1:6" ht="63">
      <c r="A69" s="5">
        <v>38</v>
      </c>
      <c r="B69" s="107" t="s">
        <v>39476</v>
      </c>
      <c r="C69" s="107" t="s">
        <v>42361</v>
      </c>
      <c r="D69" s="107" t="s">
        <v>39477</v>
      </c>
      <c r="E69" s="142">
        <v>300000</v>
      </c>
      <c r="F69" s="107" t="s">
        <v>4</v>
      </c>
    </row>
    <row r="70" spans="1:6" ht="31.5">
      <c r="A70" s="175">
        <v>39</v>
      </c>
      <c r="B70" s="108" t="s">
        <v>39478</v>
      </c>
      <c r="C70" s="108" t="s">
        <v>42362</v>
      </c>
      <c r="D70" s="108" t="s">
        <v>39479</v>
      </c>
      <c r="E70" s="142">
        <v>400000</v>
      </c>
      <c r="F70" s="108" t="s">
        <v>4</v>
      </c>
    </row>
    <row r="71" spans="1:6" ht="31.5">
      <c r="A71" s="5">
        <v>40</v>
      </c>
      <c r="B71" s="108" t="s">
        <v>39480</v>
      </c>
      <c r="C71" s="108" t="s">
        <v>42363</v>
      </c>
      <c r="D71" s="108" t="s">
        <v>39481</v>
      </c>
      <c r="E71" s="142">
        <v>500000</v>
      </c>
      <c r="F71" s="108" t="s">
        <v>4</v>
      </c>
    </row>
    <row r="72" spans="1:6" ht="47.25">
      <c r="A72" s="175">
        <v>41</v>
      </c>
      <c r="B72" s="108" t="s">
        <v>39482</v>
      </c>
      <c r="C72" s="108" t="s">
        <v>42364</v>
      </c>
      <c r="D72" s="108" t="s">
        <v>39483</v>
      </c>
      <c r="E72" s="142">
        <v>500000</v>
      </c>
      <c r="F72" s="108" t="s">
        <v>466</v>
      </c>
    </row>
    <row r="73" spans="1:6" ht="31.5">
      <c r="A73" s="5">
        <v>42</v>
      </c>
      <c r="B73" s="108" t="s">
        <v>39484</v>
      </c>
      <c r="C73" s="108" t="s">
        <v>42365</v>
      </c>
      <c r="D73" s="108" t="s">
        <v>39479</v>
      </c>
      <c r="E73" s="142">
        <v>400000</v>
      </c>
      <c r="F73" s="108" t="s">
        <v>4</v>
      </c>
    </row>
    <row r="74" spans="1:6" ht="31.5">
      <c r="A74" s="175">
        <v>43</v>
      </c>
      <c r="B74" s="108" t="s">
        <v>39485</v>
      </c>
      <c r="C74" s="108" t="s">
        <v>42366</v>
      </c>
      <c r="D74" s="108" t="s">
        <v>39479</v>
      </c>
      <c r="E74" s="142">
        <v>500000</v>
      </c>
      <c r="F74" s="108" t="s">
        <v>4</v>
      </c>
    </row>
    <row r="75" spans="1:6" ht="31.5">
      <c r="A75" s="5">
        <v>44</v>
      </c>
      <c r="B75" s="108" t="s">
        <v>39486</v>
      </c>
      <c r="C75" s="108" t="s">
        <v>42367</v>
      </c>
      <c r="D75" s="108" t="s">
        <v>39479</v>
      </c>
      <c r="E75" s="142">
        <v>500000</v>
      </c>
      <c r="F75" s="108" t="s">
        <v>4</v>
      </c>
    </row>
    <row r="76" spans="1:6" ht="31.5">
      <c r="A76" s="175">
        <v>45</v>
      </c>
      <c r="B76" s="108" t="s">
        <v>39487</v>
      </c>
      <c r="C76" s="108" t="s">
        <v>42368</v>
      </c>
      <c r="D76" s="108" t="s">
        <v>39488</v>
      </c>
      <c r="E76" s="142">
        <v>200000</v>
      </c>
      <c r="F76" s="108" t="s">
        <v>466</v>
      </c>
    </row>
    <row r="77" spans="1:6" ht="31.5">
      <c r="A77" s="5">
        <v>46</v>
      </c>
      <c r="B77" s="108" t="s">
        <v>39489</v>
      </c>
      <c r="C77" s="108" t="s">
        <v>42369</v>
      </c>
      <c r="D77" s="108" t="s">
        <v>39479</v>
      </c>
      <c r="E77" s="142">
        <v>400000</v>
      </c>
      <c r="F77" s="108" t="s">
        <v>4</v>
      </c>
    </row>
    <row r="78" spans="1:6" ht="47.25">
      <c r="A78" s="175">
        <v>47</v>
      </c>
      <c r="B78" s="108" t="s">
        <v>39490</v>
      </c>
      <c r="C78" s="108" t="s">
        <v>42370</v>
      </c>
      <c r="D78" s="108" t="s">
        <v>39491</v>
      </c>
      <c r="E78" s="142">
        <v>200000</v>
      </c>
      <c r="F78" s="108" t="s">
        <v>4</v>
      </c>
    </row>
    <row r="79" spans="1:6">
      <c r="A79" s="175"/>
      <c r="B79" s="2198" t="s">
        <v>13307</v>
      </c>
      <c r="C79" s="2198"/>
      <c r="D79" s="2198"/>
      <c r="E79" s="1794"/>
      <c r="F79" s="590"/>
    </row>
    <row r="80" spans="1:6" ht="31.5">
      <c r="A80" s="175">
        <v>48</v>
      </c>
      <c r="B80" s="108" t="s">
        <v>39452</v>
      </c>
      <c r="C80" s="108" t="s">
        <v>42374</v>
      </c>
      <c r="D80" s="108" t="s">
        <v>39453</v>
      </c>
      <c r="E80" s="142">
        <v>1500000</v>
      </c>
      <c r="F80" s="51"/>
    </row>
    <row r="81" spans="1:6" ht="31.5">
      <c r="A81" s="175">
        <v>49</v>
      </c>
      <c r="B81" s="690" t="s">
        <v>43643</v>
      </c>
      <c r="C81" s="108" t="s">
        <v>42377</v>
      </c>
      <c r="D81" s="107" t="s">
        <v>39451</v>
      </c>
      <c r="E81" s="142">
        <v>300000</v>
      </c>
      <c r="F81" s="107" t="s">
        <v>763</v>
      </c>
    </row>
    <row r="82" spans="1:6">
      <c r="A82" s="58"/>
      <c r="B82" s="2198" t="s">
        <v>15</v>
      </c>
      <c r="C82" s="2198"/>
      <c r="D82" s="2198"/>
      <c r="E82" s="1685">
        <f>SUM(E29:E81)</f>
        <v>51600000</v>
      </c>
      <c r="F82" s="301"/>
    </row>
    <row r="83" spans="1:6" ht="76.5" customHeight="1">
      <c r="A83" s="2143" t="s">
        <v>1391</v>
      </c>
      <c r="B83" s="2143"/>
      <c r="C83" s="2143"/>
      <c r="D83" s="2143" t="s">
        <v>1392</v>
      </c>
      <c r="E83" s="2143"/>
      <c r="F83" s="2143"/>
    </row>
    <row r="86" spans="1:6">
      <c r="E86" s="1796"/>
    </row>
    <row r="87" spans="1:6">
      <c r="E87" s="1796"/>
    </row>
    <row r="91" spans="1:6">
      <c r="A91" s="169"/>
      <c r="B91" s="2329" t="s">
        <v>1575</v>
      </c>
      <c r="C91" s="2329"/>
      <c r="D91" s="370"/>
      <c r="E91" s="1797"/>
      <c r="F91" s="143"/>
    </row>
    <row r="92" spans="1:6" ht="47.25">
      <c r="A92" s="169"/>
      <c r="B92" s="143" t="s">
        <v>6027</v>
      </c>
      <c r="C92" s="143" t="s">
        <v>42316</v>
      </c>
      <c r="D92" s="143" t="s">
        <v>39418</v>
      </c>
      <c r="E92" s="142">
        <v>1000000</v>
      </c>
      <c r="F92" s="143" t="s">
        <v>466</v>
      </c>
    </row>
    <row r="93" spans="1:6" ht="47.25">
      <c r="A93" s="169"/>
      <c r="B93" s="143" t="s">
        <v>39455</v>
      </c>
      <c r="C93" s="143" t="s">
        <v>42343</v>
      </c>
      <c r="D93" s="143" t="s">
        <v>42254</v>
      </c>
      <c r="E93" s="142">
        <v>1000000</v>
      </c>
      <c r="F93" s="143" t="s">
        <v>4</v>
      </c>
    </row>
    <row r="94" spans="1:6" ht="63">
      <c r="A94" s="169"/>
      <c r="B94" s="143" t="s">
        <v>39475</v>
      </c>
      <c r="C94" s="143" t="s">
        <v>42360</v>
      </c>
      <c r="D94" s="143" t="s">
        <v>42315</v>
      </c>
      <c r="E94" s="142">
        <v>5200000</v>
      </c>
      <c r="F94" s="143" t="s">
        <v>763</v>
      </c>
    </row>
    <row r="95" spans="1:6" ht="31.5">
      <c r="A95" s="169"/>
      <c r="B95" s="143" t="s">
        <v>42256</v>
      </c>
      <c r="C95" s="143" t="s">
        <v>42371</v>
      </c>
      <c r="D95" s="143" t="s">
        <v>39492</v>
      </c>
      <c r="E95" s="142">
        <v>4500000</v>
      </c>
      <c r="F95" s="143" t="s">
        <v>4</v>
      </c>
    </row>
    <row r="96" spans="1:6" ht="47.25">
      <c r="A96" s="169"/>
      <c r="B96" s="143" t="s">
        <v>39493</v>
      </c>
      <c r="C96" s="143" t="s">
        <v>42372</v>
      </c>
      <c r="D96" s="143" t="s">
        <v>39494</v>
      </c>
      <c r="E96" s="142">
        <v>100000</v>
      </c>
      <c r="F96" s="143" t="s">
        <v>4</v>
      </c>
    </row>
    <row r="97" spans="1:7" ht="31.5">
      <c r="A97" s="169"/>
      <c r="B97" s="143" t="s">
        <v>39452</v>
      </c>
      <c r="C97" s="143" t="s">
        <v>42375</v>
      </c>
      <c r="D97" s="143" t="s">
        <v>39497</v>
      </c>
      <c r="E97" s="142">
        <v>100000</v>
      </c>
      <c r="F97" s="143" t="s">
        <v>4</v>
      </c>
    </row>
    <row r="98" spans="1:7" ht="31.5">
      <c r="A98" s="169"/>
      <c r="B98" s="143" t="s">
        <v>39498</v>
      </c>
      <c r="C98" s="143" t="s">
        <v>42376</v>
      </c>
      <c r="D98" s="143" t="s">
        <v>39499</v>
      </c>
      <c r="E98" s="142">
        <v>100000</v>
      </c>
      <c r="F98" s="143" t="s">
        <v>4</v>
      </c>
    </row>
    <row r="99" spans="1:7" ht="63">
      <c r="A99" s="175"/>
      <c r="B99" s="51" t="s">
        <v>39422</v>
      </c>
      <c r="C99" s="51" t="s">
        <v>42319</v>
      </c>
      <c r="D99" s="143" t="s">
        <v>42378</v>
      </c>
      <c r="E99" s="142">
        <v>500000</v>
      </c>
      <c r="F99" s="51" t="s">
        <v>4</v>
      </c>
    </row>
    <row r="100" spans="1:7" ht="47.25">
      <c r="A100" s="175"/>
      <c r="B100" s="143" t="s">
        <v>42311</v>
      </c>
      <c r="C100" s="51" t="s">
        <v>42320</v>
      </c>
      <c r="D100" s="143" t="s">
        <v>39424</v>
      </c>
      <c r="E100" s="142">
        <v>500000</v>
      </c>
      <c r="F100" s="51" t="s">
        <v>558</v>
      </c>
    </row>
    <row r="101" spans="1:7" ht="63">
      <c r="A101" s="175"/>
      <c r="B101" s="51" t="s">
        <v>39428</v>
      </c>
      <c r="C101" s="51" t="s">
        <v>42323</v>
      </c>
      <c r="D101" s="143" t="s">
        <v>42378</v>
      </c>
      <c r="E101" s="142">
        <v>500000</v>
      </c>
      <c r="F101" s="51" t="s">
        <v>4</v>
      </c>
    </row>
    <row r="102" spans="1:7" ht="63">
      <c r="A102" s="175"/>
      <c r="B102" s="51" t="s">
        <v>39431</v>
      </c>
      <c r="C102" s="51" t="s">
        <v>42326</v>
      </c>
      <c r="D102" s="143" t="s">
        <v>42378</v>
      </c>
      <c r="E102" s="142">
        <v>500000</v>
      </c>
      <c r="F102" s="51" t="s">
        <v>4</v>
      </c>
    </row>
    <row r="103" spans="1:7" ht="63">
      <c r="A103" s="175"/>
      <c r="B103" s="51" t="s">
        <v>39423</v>
      </c>
      <c r="C103" s="51" t="s">
        <v>42330</v>
      </c>
      <c r="D103" s="143" t="s">
        <v>42378</v>
      </c>
      <c r="E103" s="142">
        <v>500000</v>
      </c>
      <c r="F103" s="51" t="s">
        <v>4</v>
      </c>
    </row>
    <row r="104" spans="1:7" s="2017" customFormat="1" ht="31.5">
      <c r="A104" s="2015">
        <v>48</v>
      </c>
      <c r="B104" s="1930" t="s">
        <v>39495</v>
      </c>
      <c r="C104" s="1930" t="s">
        <v>42373</v>
      </c>
      <c r="D104" s="1930" t="s">
        <v>39496</v>
      </c>
      <c r="E104" s="1931">
        <v>100000</v>
      </c>
      <c r="F104" s="1930" t="s">
        <v>4</v>
      </c>
      <c r="G104" s="2016"/>
    </row>
    <row r="105" spans="1:7">
      <c r="E105" s="1796">
        <f>SUM(E92:E104)</f>
        <v>14600000</v>
      </c>
    </row>
    <row r="109" spans="1:7">
      <c r="E109" s="1796">
        <f>E105+E82+E20</f>
        <v>109040875.52</v>
      </c>
    </row>
  </sheetData>
  <mergeCells count="20">
    <mergeCell ref="B15:C15"/>
    <mergeCell ref="B17:C17"/>
    <mergeCell ref="B82:D82"/>
    <mergeCell ref="A83:C83"/>
    <mergeCell ref="D83:F83"/>
    <mergeCell ref="B28:C28"/>
    <mergeCell ref="B49:D49"/>
    <mergeCell ref="B66:D66"/>
    <mergeCell ref="B68:C68"/>
    <mergeCell ref="B79:D79"/>
    <mergeCell ref="A1:F1"/>
    <mergeCell ref="A2:F2"/>
    <mergeCell ref="A3:F3"/>
    <mergeCell ref="B5:D5"/>
    <mergeCell ref="B11:D11"/>
    <mergeCell ref="B20:D20"/>
    <mergeCell ref="A24:F24"/>
    <mergeCell ref="A25:F25"/>
    <mergeCell ref="A26:F26"/>
    <mergeCell ref="B91:C91"/>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sheetPr>
    <tabColor theme="5" tint="-0.499984740745262"/>
  </sheetPr>
  <dimension ref="A1:F165"/>
  <sheetViews>
    <sheetView topLeftCell="A148" workbookViewId="0">
      <selection activeCell="E7" sqref="E7"/>
    </sheetView>
  </sheetViews>
  <sheetFormatPr defaultRowHeight="15.75"/>
  <cols>
    <col min="1" max="1" width="9.140625" style="1966"/>
    <col min="2" max="2" width="21.85546875" style="1849" customWidth="1"/>
    <col min="3" max="3" width="45.140625" style="1849" customWidth="1"/>
    <col min="4" max="4" width="25.140625" style="1849" customWidth="1"/>
    <col min="5" max="5" width="19.85546875" style="1849" customWidth="1"/>
    <col min="6" max="6" width="10.7109375" style="1969" customWidth="1"/>
    <col min="7" max="16384" width="9.140625" style="1849"/>
  </cols>
  <sheetData>
    <row r="1" spans="1:6" ht="15.75" customHeight="1">
      <c r="A1" s="2164" t="s">
        <v>133</v>
      </c>
      <c r="B1" s="2164"/>
      <c r="C1" s="2164"/>
      <c r="D1" s="2164"/>
      <c r="E1" s="2164"/>
      <c r="F1" s="2164"/>
    </row>
    <row r="2" spans="1:6" ht="15.75" customHeight="1">
      <c r="A2" s="2164" t="s">
        <v>43653</v>
      </c>
      <c r="B2" s="2164"/>
      <c r="C2" s="2164"/>
      <c r="D2" s="2164"/>
      <c r="E2" s="2164"/>
      <c r="F2" s="2164"/>
    </row>
    <row r="3" spans="1:6" ht="15.75" customHeight="1">
      <c r="A3" s="2164" t="s">
        <v>6436</v>
      </c>
      <c r="B3" s="2164"/>
      <c r="C3" s="2164"/>
      <c r="D3" s="2164"/>
      <c r="E3" s="2164"/>
      <c r="F3" s="2164"/>
    </row>
    <row r="4" spans="1:6">
      <c r="A4" s="485" t="s">
        <v>134</v>
      </c>
      <c r="B4" s="332" t="s">
        <v>676</v>
      </c>
      <c r="C4" s="332" t="s">
        <v>463</v>
      </c>
      <c r="D4" s="332" t="s">
        <v>788</v>
      </c>
      <c r="E4" s="332" t="s">
        <v>21132</v>
      </c>
      <c r="F4" s="485" t="s">
        <v>677</v>
      </c>
    </row>
    <row r="5" spans="1:6" ht="15.75" customHeight="1">
      <c r="A5" s="333"/>
      <c r="B5" s="2233" t="s">
        <v>10711</v>
      </c>
      <c r="C5" s="2233"/>
      <c r="D5" s="335"/>
      <c r="E5" s="334"/>
      <c r="F5" s="334"/>
    </row>
    <row r="6" spans="1:6" ht="31.5">
      <c r="A6" s="1853">
        <v>1</v>
      </c>
      <c r="B6" s="1825" t="s">
        <v>464</v>
      </c>
      <c r="C6" s="1825" t="s">
        <v>43654</v>
      </c>
      <c r="D6" s="1825" t="s">
        <v>3</v>
      </c>
      <c r="E6" s="1831">
        <v>2576000</v>
      </c>
      <c r="F6" s="1803" t="s">
        <v>118</v>
      </c>
    </row>
    <row r="7" spans="1:6" ht="110.25">
      <c r="A7" s="1853">
        <f>A6+1</f>
        <v>2</v>
      </c>
      <c r="B7" s="1825" t="s">
        <v>5</v>
      </c>
      <c r="C7" s="1825" t="s">
        <v>43655</v>
      </c>
      <c r="D7" s="2013" t="s">
        <v>43656</v>
      </c>
      <c r="E7" s="1831">
        <v>1500000</v>
      </c>
      <c r="F7" s="1803" t="s">
        <v>118</v>
      </c>
    </row>
    <row r="8" spans="1:6" ht="31.5">
      <c r="A8" s="1853">
        <f t="shared" ref="A8:A71" si="0">A7+1</f>
        <v>3</v>
      </c>
      <c r="B8" s="1825" t="s">
        <v>7</v>
      </c>
      <c r="C8" s="1825" t="s">
        <v>43657</v>
      </c>
      <c r="D8" s="1825" t="s">
        <v>9</v>
      </c>
      <c r="E8" s="1831">
        <v>24000</v>
      </c>
      <c r="F8" s="1803" t="s">
        <v>118</v>
      </c>
    </row>
    <row r="9" spans="1:6" ht="31.5">
      <c r="A9" s="1853">
        <f t="shared" si="0"/>
        <v>4</v>
      </c>
      <c r="B9" s="1825" t="s">
        <v>10</v>
      </c>
      <c r="C9" s="1825" t="s">
        <v>43658</v>
      </c>
      <c r="D9" s="1825" t="s">
        <v>175</v>
      </c>
      <c r="E9" s="1831">
        <v>80000</v>
      </c>
      <c r="F9" s="1803" t="s">
        <v>118</v>
      </c>
    </row>
    <row r="10" spans="1:6" ht="47.25">
      <c r="A10" s="1853">
        <f t="shared" si="0"/>
        <v>5</v>
      </c>
      <c r="B10" s="1825" t="s">
        <v>5308</v>
      </c>
      <c r="C10" s="1825" t="s">
        <v>43659</v>
      </c>
      <c r="D10" s="2013" t="s">
        <v>22145</v>
      </c>
      <c r="E10" s="1831">
        <v>2362452.5299999998</v>
      </c>
      <c r="F10" s="1803" t="s">
        <v>118</v>
      </c>
    </row>
    <row r="11" spans="1:6" ht="15.75" customHeight="1">
      <c r="A11" s="1853"/>
      <c r="B11" s="2237" t="s">
        <v>3161</v>
      </c>
      <c r="C11" s="2238"/>
      <c r="D11" s="332"/>
      <c r="E11" s="1830"/>
      <c r="F11" s="485"/>
    </row>
    <row r="12" spans="1:6" ht="78.75">
      <c r="A12" s="1853">
        <v>6</v>
      </c>
      <c r="B12" s="2013" t="s">
        <v>5</v>
      </c>
      <c r="C12" s="1825" t="s">
        <v>43660</v>
      </c>
      <c r="D12" s="2013" t="s">
        <v>43661</v>
      </c>
      <c r="E12" s="1831">
        <v>171206.65</v>
      </c>
      <c r="F12" s="1803" t="s">
        <v>118</v>
      </c>
    </row>
    <row r="13" spans="1:6" ht="47.25">
      <c r="A13" s="1853">
        <f t="shared" si="0"/>
        <v>7</v>
      </c>
      <c r="B13" s="2013" t="s">
        <v>12</v>
      </c>
      <c r="C13" s="1825" t="s">
        <v>43662</v>
      </c>
      <c r="D13" s="2013" t="s">
        <v>43663</v>
      </c>
      <c r="E13" s="1831">
        <v>1700000</v>
      </c>
      <c r="F13" s="1803" t="s">
        <v>118</v>
      </c>
    </row>
    <row r="14" spans="1:6" ht="51.75" customHeight="1">
      <c r="A14" s="1853">
        <f t="shared" si="0"/>
        <v>8</v>
      </c>
      <c r="B14" s="2013" t="s">
        <v>360</v>
      </c>
      <c r="C14" s="1825" t="s">
        <v>43664</v>
      </c>
      <c r="D14" s="2013" t="s">
        <v>6647</v>
      </c>
      <c r="E14" s="1831">
        <v>1400000</v>
      </c>
      <c r="F14" s="1803" t="s">
        <v>118</v>
      </c>
    </row>
    <row r="15" spans="1:6">
      <c r="A15" s="1853"/>
      <c r="B15" s="1840" t="s">
        <v>207</v>
      </c>
      <c r="C15" s="1853"/>
      <c r="D15" s="1807"/>
      <c r="E15" s="1960"/>
      <c r="F15" s="1854"/>
    </row>
    <row r="16" spans="1:6" ht="63">
      <c r="A16" s="1853">
        <v>9</v>
      </c>
      <c r="B16" s="1825" t="s">
        <v>195</v>
      </c>
      <c r="C16" s="2013" t="s">
        <v>43665</v>
      </c>
      <c r="D16" s="1825" t="s">
        <v>196</v>
      </c>
      <c r="E16" s="1831">
        <v>5738993.4500000002</v>
      </c>
      <c r="F16" s="1803" t="s">
        <v>118</v>
      </c>
    </row>
    <row r="17" spans="1:6">
      <c r="A17" s="1853"/>
      <c r="B17" s="2012" t="s">
        <v>593</v>
      </c>
      <c r="C17" s="2012"/>
      <c r="D17" s="2012"/>
      <c r="E17" s="1961"/>
      <c r="F17" s="1799"/>
    </row>
    <row r="18" spans="1:6" ht="31.5">
      <c r="A18" s="1853">
        <v>10</v>
      </c>
      <c r="B18" s="1825" t="s">
        <v>39</v>
      </c>
      <c r="C18" s="1825" t="s">
        <v>43666</v>
      </c>
      <c r="D18" s="1825" t="s">
        <v>40</v>
      </c>
      <c r="E18" s="1831">
        <v>11000000</v>
      </c>
      <c r="F18" s="1803" t="s">
        <v>118</v>
      </c>
    </row>
    <row r="19" spans="1:6" ht="31.5">
      <c r="A19" s="1853">
        <f t="shared" si="0"/>
        <v>11</v>
      </c>
      <c r="B19" s="1825" t="s">
        <v>41</v>
      </c>
      <c r="C19" s="1825" t="s">
        <v>43667</v>
      </c>
      <c r="D19" s="1825" t="s">
        <v>40</v>
      </c>
      <c r="E19" s="1831">
        <v>10000000</v>
      </c>
      <c r="F19" s="1803" t="s">
        <v>118</v>
      </c>
    </row>
    <row r="20" spans="1:6" ht="78.75">
      <c r="A20" s="1853">
        <f t="shared" si="0"/>
        <v>12</v>
      </c>
      <c r="B20" s="1825" t="s">
        <v>4511</v>
      </c>
      <c r="C20" s="1825" t="s">
        <v>43668</v>
      </c>
      <c r="D20" s="1825" t="s">
        <v>43924</v>
      </c>
      <c r="E20" s="1831">
        <v>3986597.38</v>
      </c>
      <c r="F20" s="1803" t="s">
        <v>118</v>
      </c>
    </row>
    <row r="21" spans="1:6">
      <c r="A21" s="1853"/>
      <c r="B21" s="1840" t="s">
        <v>555</v>
      </c>
      <c r="C21" s="1853"/>
      <c r="D21" s="1807"/>
      <c r="E21" s="1834"/>
      <c r="F21" s="1854"/>
    </row>
    <row r="22" spans="1:6" ht="94.5">
      <c r="A22" s="1853">
        <v>13</v>
      </c>
      <c r="B22" s="1825" t="s">
        <v>247</v>
      </c>
      <c r="C22" s="2013" t="s">
        <v>43669</v>
      </c>
      <c r="D22" s="2013" t="s">
        <v>28441</v>
      </c>
      <c r="E22" s="1962">
        <v>2180817.5099999998</v>
      </c>
      <c r="F22" s="1803" t="s">
        <v>118</v>
      </c>
    </row>
    <row r="23" spans="1:6" ht="15.75" customHeight="1">
      <c r="A23" s="1853"/>
      <c r="B23" s="2330" t="s">
        <v>41358</v>
      </c>
      <c r="C23" s="2331"/>
      <c r="D23" s="1807"/>
      <c r="E23" s="1834"/>
      <c r="F23" s="1854"/>
    </row>
    <row r="24" spans="1:6" ht="31.5">
      <c r="A24" s="1853">
        <v>14</v>
      </c>
      <c r="B24" s="2013" t="s">
        <v>43670</v>
      </c>
      <c r="C24" s="2013" t="s">
        <v>43671</v>
      </c>
      <c r="D24" s="2013" t="s">
        <v>43911</v>
      </c>
      <c r="E24" s="1831">
        <v>77886</v>
      </c>
      <c r="F24" s="1803" t="s">
        <v>4</v>
      </c>
    </row>
    <row r="25" spans="1:6" ht="31.5">
      <c r="A25" s="1853">
        <f t="shared" si="0"/>
        <v>15</v>
      </c>
      <c r="B25" s="1825" t="s">
        <v>43672</v>
      </c>
      <c r="C25" s="2013" t="s">
        <v>43673</v>
      </c>
      <c r="D25" s="2013" t="s">
        <v>43911</v>
      </c>
      <c r="E25" s="1831">
        <v>77886</v>
      </c>
      <c r="F25" s="1803" t="s">
        <v>4</v>
      </c>
    </row>
    <row r="26" spans="1:6" ht="31.5">
      <c r="A26" s="1853">
        <f t="shared" si="0"/>
        <v>16</v>
      </c>
      <c r="B26" s="1825" t="s">
        <v>43674</v>
      </c>
      <c r="C26" s="2013" t="s">
        <v>43675</v>
      </c>
      <c r="D26" s="2013" t="s">
        <v>43911</v>
      </c>
      <c r="E26" s="1831">
        <v>77886</v>
      </c>
      <c r="F26" s="1803" t="s">
        <v>4</v>
      </c>
    </row>
    <row r="27" spans="1:6" ht="31.5">
      <c r="A27" s="1853">
        <f t="shared" si="0"/>
        <v>17</v>
      </c>
      <c r="B27" s="1825" t="s">
        <v>43676</v>
      </c>
      <c r="C27" s="2013" t="s">
        <v>43677</v>
      </c>
      <c r="D27" s="2013" t="s">
        <v>43911</v>
      </c>
      <c r="E27" s="1831">
        <v>77886</v>
      </c>
      <c r="F27" s="1803" t="s">
        <v>4</v>
      </c>
    </row>
    <row r="28" spans="1:6" ht="47.25">
      <c r="A28" s="1853">
        <f t="shared" si="0"/>
        <v>18</v>
      </c>
      <c r="B28" s="1825" t="s">
        <v>43678</v>
      </c>
      <c r="C28" s="2013" t="s">
        <v>43679</v>
      </c>
      <c r="D28" s="2013" t="s">
        <v>43911</v>
      </c>
      <c r="E28" s="1831">
        <v>77886</v>
      </c>
      <c r="F28" s="1803" t="s">
        <v>4</v>
      </c>
    </row>
    <row r="29" spans="1:6" ht="31.5">
      <c r="A29" s="1853">
        <f t="shared" si="0"/>
        <v>19</v>
      </c>
      <c r="B29" s="1825" t="s">
        <v>43912</v>
      </c>
      <c r="C29" s="2013" t="s">
        <v>43680</v>
      </c>
      <c r="D29" s="2013" t="s">
        <v>43911</v>
      </c>
      <c r="E29" s="1831">
        <v>77886</v>
      </c>
      <c r="F29" s="1803" t="s">
        <v>4</v>
      </c>
    </row>
    <row r="30" spans="1:6" ht="31.5">
      <c r="A30" s="1853">
        <f t="shared" si="0"/>
        <v>20</v>
      </c>
      <c r="B30" s="1825" t="s">
        <v>43681</v>
      </c>
      <c r="C30" s="2013" t="s">
        <v>43682</v>
      </c>
      <c r="D30" s="2013" t="s">
        <v>43911</v>
      </c>
      <c r="E30" s="1831">
        <v>77886</v>
      </c>
      <c r="F30" s="1803" t="s">
        <v>4</v>
      </c>
    </row>
    <row r="31" spans="1:6" ht="31.5">
      <c r="A31" s="1853">
        <f t="shared" si="0"/>
        <v>21</v>
      </c>
      <c r="B31" s="1825" t="s">
        <v>43683</v>
      </c>
      <c r="C31" s="2013" t="s">
        <v>43684</v>
      </c>
      <c r="D31" s="2013" t="s">
        <v>43911</v>
      </c>
      <c r="E31" s="1831">
        <v>77886</v>
      </c>
      <c r="F31" s="1803" t="s">
        <v>4</v>
      </c>
    </row>
    <row r="32" spans="1:6" ht="31.5">
      <c r="A32" s="1853">
        <f t="shared" si="0"/>
        <v>22</v>
      </c>
      <c r="B32" s="1825" t="s">
        <v>43685</v>
      </c>
      <c r="C32" s="2013" t="s">
        <v>43686</v>
      </c>
      <c r="D32" s="2013" t="s">
        <v>43911</v>
      </c>
      <c r="E32" s="1831">
        <v>77886</v>
      </c>
      <c r="F32" s="1803" t="s">
        <v>4</v>
      </c>
    </row>
    <row r="33" spans="1:6" ht="31.5">
      <c r="A33" s="1853">
        <f t="shared" si="0"/>
        <v>23</v>
      </c>
      <c r="B33" s="1825" t="s">
        <v>43687</v>
      </c>
      <c r="C33" s="2013" t="s">
        <v>43688</v>
      </c>
      <c r="D33" s="2013" t="s">
        <v>43911</v>
      </c>
      <c r="E33" s="1831">
        <v>77886</v>
      </c>
      <c r="F33" s="1803" t="s">
        <v>4</v>
      </c>
    </row>
    <row r="34" spans="1:6" ht="31.5">
      <c r="A34" s="1853">
        <f t="shared" si="0"/>
        <v>24</v>
      </c>
      <c r="B34" s="1847" t="s">
        <v>43689</v>
      </c>
      <c r="C34" s="2013" t="s">
        <v>43690</v>
      </c>
      <c r="D34" s="2013" t="s">
        <v>43911</v>
      </c>
      <c r="E34" s="1831">
        <v>77886</v>
      </c>
      <c r="F34" s="1803" t="s">
        <v>4</v>
      </c>
    </row>
    <row r="35" spans="1:6" ht="31.5">
      <c r="A35" s="1853">
        <f t="shared" si="0"/>
        <v>25</v>
      </c>
      <c r="B35" s="1847" t="s">
        <v>43691</v>
      </c>
      <c r="C35" s="2013" t="s">
        <v>43692</v>
      </c>
      <c r="D35" s="2013" t="s">
        <v>43911</v>
      </c>
      <c r="E35" s="1831">
        <v>77886</v>
      </c>
      <c r="F35" s="1803" t="s">
        <v>4</v>
      </c>
    </row>
    <row r="36" spans="1:6" ht="31.5">
      <c r="A36" s="1853">
        <f t="shared" si="0"/>
        <v>26</v>
      </c>
      <c r="B36" s="1847" t="s">
        <v>43693</v>
      </c>
      <c r="C36" s="2013" t="s">
        <v>43694</v>
      </c>
      <c r="D36" s="2013" t="s">
        <v>43911</v>
      </c>
      <c r="E36" s="1831">
        <v>77886</v>
      </c>
      <c r="F36" s="1803" t="s">
        <v>4</v>
      </c>
    </row>
    <row r="37" spans="1:6" ht="31.5">
      <c r="A37" s="1853">
        <f t="shared" si="0"/>
        <v>27</v>
      </c>
      <c r="B37" s="1847" t="s">
        <v>43695</v>
      </c>
      <c r="C37" s="2013" t="s">
        <v>43696</v>
      </c>
      <c r="D37" s="2013" t="s">
        <v>43911</v>
      </c>
      <c r="E37" s="1831">
        <v>77886</v>
      </c>
      <c r="F37" s="1803" t="s">
        <v>4</v>
      </c>
    </row>
    <row r="38" spans="1:6" ht="31.5">
      <c r="A38" s="1853">
        <f t="shared" si="0"/>
        <v>28</v>
      </c>
      <c r="B38" s="1847" t="s">
        <v>43697</v>
      </c>
      <c r="C38" s="2013" t="s">
        <v>43698</v>
      </c>
      <c r="D38" s="2013" t="s">
        <v>43911</v>
      </c>
      <c r="E38" s="1831">
        <v>77886</v>
      </c>
      <c r="F38" s="1803" t="s">
        <v>4</v>
      </c>
    </row>
    <row r="39" spans="1:6" ht="31.5">
      <c r="A39" s="1853">
        <f t="shared" si="0"/>
        <v>29</v>
      </c>
      <c r="B39" s="1847" t="s">
        <v>43699</v>
      </c>
      <c r="C39" s="2013" t="s">
        <v>43700</v>
      </c>
      <c r="D39" s="2013" t="s">
        <v>43911</v>
      </c>
      <c r="E39" s="1831">
        <v>77886</v>
      </c>
      <c r="F39" s="1803" t="s">
        <v>4</v>
      </c>
    </row>
    <row r="40" spans="1:6" ht="31.5">
      <c r="A40" s="1853">
        <f t="shared" si="0"/>
        <v>30</v>
      </c>
      <c r="B40" s="1847" t="s">
        <v>43701</v>
      </c>
      <c r="C40" s="2013" t="s">
        <v>43702</v>
      </c>
      <c r="D40" s="2013" t="s">
        <v>43911</v>
      </c>
      <c r="E40" s="1831">
        <v>77886</v>
      </c>
      <c r="F40" s="1803" t="s">
        <v>4</v>
      </c>
    </row>
    <row r="41" spans="1:6" ht="31.5">
      <c r="A41" s="1853">
        <f t="shared" si="0"/>
        <v>31</v>
      </c>
      <c r="B41" s="1847" t="s">
        <v>43703</v>
      </c>
      <c r="C41" s="2013" t="s">
        <v>43704</v>
      </c>
      <c r="D41" s="2013" t="s">
        <v>43911</v>
      </c>
      <c r="E41" s="1831">
        <v>77886</v>
      </c>
      <c r="F41" s="1803" t="s">
        <v>4</v>
      </c>
    </row>
    <row r="42" spans="1:6" ht="31.5">
      <c r="A42" s="1853">
        <f t="shared" si="0"/>
        <v>32</v>
      </c>
      <c r="B42" s="1847" t="s">
        <v>43705</v>
      </c>
      <c r="C42" s="2013" t="s">
        <v>43706</v>
      </c>
      <c r="D42" s="2013" t="s">
        <v>43911</v>
      </c>
      <c r="E42" s="1831">
        <v>77886</v>
      </c>
      <c r="F42" s="1803" t="s">
        <v>4</v>
      </c>
    </row>
    <row r="43" spans="1:6" ht="31.5">
      <c r="A43" s="1853">
        <f t="shared" si="0"/>
        <v>33</v>
      </c>
      <c r="B43" s="1847" t="s">
        <v>43707</v>
      </c>
      <c r="C43" s="2013" t="s">
        <v>43708</v>
      </c>
      <c r="D43" s="2013" t="s">
        <v>43911</v>
      </c>
      <c r="E43" s="1831">
        <v>77886</v>
      </c>
      <c r="F43" s="1803" t="s">
        <v>4</v>
      </c>
    </row>
    <row r="44" spans="1:6" ht="31.5">
      <c r="A44" s="1853">
        <f t="shared" si="0"/>
        <v>34</v>
      </c>
      <c r="B44" s="1847" t="s">
        <v>43709</v>
      </c>
      <c r="C44" s="2013" t="s">
        <v>43710</v>
      </c>
      <c r="D44" s="2013" t="s">
        <v>43911</v>
      </c>
      <c r="E44" s="1831">
        <v>77886</v>
      </c>
      <c r="F44" s="1803" t="s">
        <v>4</v>
      </c>
    </row>
    <row r="45" spans="1:6" ht="31.5">
      <c r="A45" s="1853">
        <f t="shared" si="0"/>
        <v>35</v>
      </c>
      <c r="B45" s="1847" t="s">
        <v>43711</v>
      </c>
      <c r="C45" s="2013" t="s">
        <v>43712</v>
      </c>
      <c r="D45" s="2013" t="s">
        <v>43911</v>
      </c>
      <c r="E45" s="1831">
        <v>77886</v>
      </c>
      <c r="F45" s="1803" t="s">
        <v>4</v>
      </c>
    </row>
    <row r="46" spans="1:6" ht="31.5">
      <c r="A46" s="1853">
        <f t="shared" si="0"/>
        <v>36</v>
      </c>
      <c r="B46" s="1847" t="s">
        <v>43713</v>
      </c>
      <c r="C46" s="2013" t="s">
        <v>43714</v>
      </c>
      <c r="D46" s="2013" t="s">
        <v>43911</v>
      </c>
      <c r="E46" s="1831">
        <v>77886</v>
      </c>
      <c r="F46" s="1803" t="s">
        <v>4</v>
      </c>
    </row>
    <row r="47" spans="1:6" ht="31.5">
      <c r="A47" s="1853">
        <f t="shared" si="0"/>
        <v>37</v>
      </c>
      <c r="B47" s="1847" t="s">
        <v>43715</v>
      </c>
      <c r="C47" s="2013" t="s">
        <v>43716</v>
      </c>
      <c r="D47" s="2013" t="s">
        <v>43911</v>
      </c>
      <c r="E47" s="1831">
        <v>77886</v>
      </c>
      <c r="F47" s="1803" t="s">
        <v>4</v>
      </c>
    </row>
    <row r="48" spans="1:6" ht="31.5">
      <c r="A48" s="1853">
        <f t="shared" si="0"/>
        <v>38</v>
      </c>
      <c r="B48" s="1847" t="s">
        <v>43717</v>
      </c>
      <c r="C48" s="2013" t="s">
        <v>43718</v>
      </c>
      <c r="D48" s="2013" t="s">
        <v>43911</v>
      </c>
      <c r="E48" s="1831">
        <v>77886</v>
      </c>
      <c r="F48" s="1803" t="s">
        <v>4</v>
      </c>
    </row>
    <row r="49" spans="1:6" ht="31.5">
      <c r="A49" s="1853">
        <f t="shared" si="0"/>
        <v>39</v>
      </c>
      <c r="B49" s="1847" t="s">
        <v>43719</v>
      </c>
      <c r="C49" s="2013" t="s">
        <v>43720</v>
      </c>
      <c r="D49" s="2013" t="s">
        <v>43911</v>
      </c>
      <c r="E49" s="1831">
        <v>77886</v>
      </c>
      <c r="F49" s="1803" t="s">
        <v>4</v>
      </c>
    </row>
    <row r="50" spans="1:6" ht="31.5">
      <c r="A50" s="1853">
        <f t="shared" si="0"/>
        <v>40</v>
      </c>
      <c r="B50" s="1847" t="s">
        <v>43721</v>
      </c>
      <c r="C50" s="2013" t="s">
        <v>43722</v>
      </c>
      <c r="D50" s="2013" t="s">
        <v>43911</v>
      </c>
      <c r="E50" s="1831">
        <v>77886</v>
      </c>
      <c r="F50" s="1803" t="s">
        <v>4</v>
      </c>
    </row>
    <row r="51" spans="1:6" ht="31.5">
      <c r="A51" s="1853">
        <f t="shared" si="0"/>
        <v>41</v>
      </c>
      <c r="B51" s="1847" t="s">
        <v>43723</v>
      </c>
      <c r="C51" s="2013" t="s">
        <v>43724</v>
      </c>
      <c r="D51" s="2013" t="s">
        <v>43911</v>
      </c>
      <c r="E51" s="1831">
        <v>77886</v>
      </c>
      <c r="F51" s="1803" t="s">
        <v>4</v>
      </c>
    </row>
    <row r="52" spans="1:6" ht="15.75" customHeight="1">
      <c r="A52" s="1853"/>
      <c r="B52" s="2237" t="s">
        <v>480</v>
      </c>
      <c r="C52" s="2238"/>
      <c r="D52" s="332"/>
      <c r="E52" s="1835"/>
      <c r="F52" s="334"/>
    </row>
    <row r="53" spans="1:6" ht="31.5">
      <c r="A53" s="1853">
        <v>42</v>
      </c>
      <c r="B53" s="2013" t="s">
        <v>43725</v>
      </c>
      <c r="C53" s="1825" t="s">
        <v>43726</v>
      </c>
      <c r="D53" s="2013" t="s">
        <v>4517</v>
      </c>
      <c r="E53" s="1962">
        <v>500000</v>
      </c>
      <c r="F53" s="1967" t="s">
        <v>4</v>
      </c>
    </row>
    <row r="54" spans="1:6" ht="31.5">
      <c r="A54" s="1853">
        <f t="shared" si="0"/>
        <v>43</v>
      </c>
      <c r="B54" s="2013" t="s">
        <v>43727</v>
      </c>
      <c r="C54" s="1825" t="s">
        <v>43728</v>
      </c>
      <c r="D54" s="2013" t="s">
        <v>43913</v>
      </c>
      <c r="E54" s="1962">
        <v>500000</v>
      </c>
      <c r="F54" s="1967" t="s">
        <v>4</v>
      </c>
    </row>
    <row r="55" spans="1:6" ht="31.5">
      <c r="A55" s="1853">
        <f t="shared" si="0"/>
        <v>44</v>
      </c>
      <c r="B55" s="2013" t="s">
        <v>43729</v>
      </c>
      <c r="C55" s="1825" t="s">
        <v>43730</v>
      </c>
      <c r="D55" s="2013" t="s">
        <v>43913</v>
      </c>
      <c r="E55" s="1962">
        <v>500000</v>
      </c>
      <c r="F55" s="1967" t="s">
        <v>4</v>
      </c>
    </row>
    <row r="56" spans="1:6" ht="34.5" customHeight="1">
      <c r="A56" s="1853">
        <f t="shared" si="0"/>
        <v>45</v>
      </c>
      <c r="B56" s="2013" t="s">
        <v>43914</v>
      </c>
      <c r="C56" s="1825" t="s">
        <v>43731</v>
      </c>
      <c r="D56" s="2013" t="s">
        <v>43913</v>
      </c>
      <c r="E56" s="1962">
        <v>1000000</v>
      </c>
      <c r="F56" s="1967" t="s">
        <v>4</v>
      </c>
    </row>
    <row r="57" spans="1:6" ht="31.5">
      <c r="A57" s="1853">
        <f t="shared" si="0"/>
        <v>46</v>
      </c>
      <c r="B57" s="2013" t="s">
        <v>43732</v>
      </c>
      <c r="C57" s="1825" t="s">
        <v>43733</v>
      </c>
      <c r="D57" s="2013" t="s">
        <v>43913</v>
      </c>
      <c r="E57" s="1962">
        <v>500000</v>
      </c>
      <c r="F57" s="1967" t="s">
        <v>4</v>
      </c>
    </row>
    <row r="58" spans="1:6" ht="31.5">
      <c r="A58" s="1853">
        <f t="shared" si="0"/>
        <v>47</v>
      </c>
      <c r="B58" s="2013" t="s">
        <v>43734</v>
      </c>
      <c r="C58" s="1825" t="s">
        <v>43735</v>
      </c>
      <c r="D58" s="2013" t="s">
        <v>43915</v>
      </c>
      <c r="E58" s="1962">
        <v>1000000</v>
      </c>
      <c r="F58" s="1967" t="s">
        <v>4</v>
      </c>
    </row>
    <row r="59" spans="1:6" ht="31.5">
      <c r="A59" s="1853">
        <f t="shared" si="0"/>
        <v>48</v>
      </c>
      <c r="B59" s="2013" t="s">
        <v>43736</v>
      </c>
      <c r="C59" s="1825" t="s">
        <v>43737</v>
      </c>
      <c r="D59" s="2013" t="s">
        <v>4517</v>
      </c>
      <c r="E59" s="1962">
        <v>500000</v>
      </c>
      <c r="F59" s="1967" t="s">
        <v>4</v>
      </c>
    </row>
    <row r="60" spans="1:6" ht="31.5">
      <c r="A60" s="1853">
        <f t="shared" si="0"/>
        <v>49</v>
      </c>
      <c r="B60" s="1963" t="s">
        <v>43738</v>
      </c>
      <c r="C60" s="1825" t="s">
        <v>43739</v>
      </c>
      <c r="D60" s="2013" t="s">
        <v>4517</v>
      </c>
      <c r="E60" s="1962">
        <v>500000</v>
      </c>
      <c r="F60" s="1967" t="s">
        <v>4</v>
      </c>
    </row>
    <row r="61" spans="1:6" ht="78.75">
      <c r="A61" s="1853">
        <f t="shared" si="0"/>
        <v>50</v>
      </c>
      <c r="B61" s="1963" t="s">
        <v>43740</v>
      </c>
      <c r="C61" s="1825" t="s">
        <v>43741</v>
      </c>
      <c r="D61" s="1963" t="s">
        <v>43916</v>
      </c>
      <c r="E61" s="1964">
        <v>1000000</v>
      </c>
      <c r="F61" s="1967" t="s">
        <v>4</v>
      </c>
    </row>
    <row r="62" spans="1:6" ht="31.5">
      <c r="A62" s="1853">
        <f t="shared" si="0"/>
        <v>51</v>
      </c>
      <c r="B62" s="1963" t="s">
        <v>43742</v>
      </c>
      <c r="C62" s="1825" t="s">
        <v>43743</v>
      </c>
      <c r="D62" s="1963" t="s">
        <v>115</v>
      </c>
      <c r="E62" s="1964">
        <v>500000</v>
      </c>
      <c r="F62" s="1967" t="s">
        <v>4</v>
      </c>
    </row>
    <row r="63" spans="1:6" ht="31.5">
      <c r="A63" s="1853">
        <f t="shared" si="0"/>
        <v>52</v>
      </c>
      <c r="B63" s="1963" t="s">
        <v>43744</v>
      </c>
      <c r="C63" s="1825" t="s">
        <v>43745</v>
      </c>
      <c r="D63" s="1963" t="s">
        <v>43917</v>
      </c>
      <c r="E63" s="1964">
        <v>500000</v>
      </c>
      <c r="F63" s="1967" t="s">
        <v>4</v>
      </c>
    </row>
    <row r="64" spans="1:6" ht="31.5">
      <c r="A64" s="1853">
        <f t="shared" si="0"/>
        <v>53</v>
      </c>
      <c r="B64" s="2013" t="s">
        <v>43746</v>
      </c>
      <c r="C64" s="1825" t="s">
        <v>43747</v>
      </c>
      <c r="D64" s="2013" t="s">
        <v>43917</v>
      </c>
      <c r="E64" s="1962">
        <v>500000</v>
      </c>
      <c r="F64" s="1967" t="s">
        <v>4</v>
      </c>
    </row>
    <row r="65" spans="1:6" ht="31.5">
      <c r="A65" s="1853">
        <f t="shared" si="0"/>
        <v>54</v>
      </c>
      <c r="B65" s="1963" t="s">
        <v>43748</v>
      </c>
      <c r="C65" s="1825" t="s">
        <v>43749</v>
      </c>
      <c r="D65" s="1963" t="s">
        <v>4517</v>
      </c>
      <c r="E65" s="1964">
        <v>500000</v>
      </c>
      <c r="F65" s="1967" t="s">
        <v>4</v>
      </c>
    </row>
    <row r="66" spans="1:6" ht="31.5">
      <c r="A66" s="1853">
        <f t="shared" si="0"/>
        <v>55</v>
      </c>
      <c r="B66" s="2013" t="s">
        <v>43750</v>
      </c>
      <c r="C66" s="1825" t="s">
        <v>43751</v>
      </c>
      <c r="D66" s="2013" t="s">
        <v>43918</v>
      </c>
      <c r="E66" s="1962">
        <v>500000</v>
      </c>
      <c r="F66" s="1967" t="s">
        <v>4</v>
      </c>
    </row>
    <row r="67" spans="1:6" ht="31.5">
      <c r="A67" s="1853">
        <f t="shared" si="0"/>
        <v>56</v>
      </c>
      <c r="B67" s="2013" t="s">
        <v>43752</v>
      </c>
      <c r="C67" s="1825" t="s">
        <v>43753</v>
      </c>
      <c r="D67" s="2013" t="s">
        <v>288</v>
      </c>
      <c r="E67" s="1962">
        <v>500000</v>
      </c>
      <c r="F67" s="1967" t="s">
        <v>4</v>
      </c>
    </row>
    <row r="68" spans="1:6" ht="31.5">
      <c r="A68" s="1853">
        <f t="shared" si="0"/>
        <v>57</v>
      </c>
      <c r="B68" s="2013" t="s">
        <v>43754</v>
      </c>
      <c r="C68" s="1825" t="s">
        <v>43755</v>
      </c>
      <c r="D68" s="2013" t="s">
        <v>43919</v>
      </c>
      <c r="E68" s="1962">
        <v>500000</v>
      </c>
      <c r="F68" s="1967" t="s">
        <v>4</v>
      </c>
    </row>
    <row r="69" spans="1:6" ht="31.5">
      <c r="A69" s="1853">
        <f t="shared" si="0"/>
        <v>58</v>
      </c>
      <c r="B69" s="2013" t="s">
        <v>43756</v>
      </c>
      <c r="C69" s="1825" t="s">
        <v>43757</v>
      </c>
      <c r="D69" s="2013" t="s">
        <v>43920</v>
      </c>
      <c r="E69" s="1962">
        <v>500000</v>
      </c>
      <c r="F69" s="1967" t="s">
        <v>4</v>
      </c>
    </row>
    <row r="70" spans="1:6" ht="31.5">
      <c r="A70" s="1853">
        <f t="shared" si="0"/>
        <v>59</v>
      </c>
      <c r="B70" s="2013" t="s">
        <v>43758</v>
      </c>
      <c r="C70" s="1825" t="s">
        <v>43759</v>
      </c>
      <c r="D70" s="2013" t="s">
        <v>4517</v>
      </c>
      <c r="E70" s="1962">
        <v>500000</v>
      </c>
      <c r="F70" s="1967" t="s">
        <v>4</v>
      </c>
    </row>
    <row r="71" spans="1:6" ht="31.5">
      <c r="A71" s="1853">
        <f t="shared" si="0"/>
        <v>60</v>
      </c>
      <c r="B71" s="2013" t="s">
        <v>43760</v>
      </c>
      <c r="C71" s="1825" t="s">
        <v>43761</v>
      </c>
      <c r="D71" s="2013" t="s">
        <v>4517</v>
      </c>
      <c r="E71" s="1962">
        <v>500000</v>
      </c>
      <c r="F71" s="1967" t="s">
        <v>4</v>
      </c>
    </row>
    <row r="72" spans="1:6" ht="31.5">
      <c r="A72" s="1853">
        <f t="shared" ref="A72:A135" si="1">A71+1</f>
        <v>61</v>
      </c>
      <c r="B72" s="2013" t="s">
        <v>43762</v>
      </c>
      <c r="C72" s="1825" t="s">
        <v>43763</v>
      </c>
      <c r="D72" s="2013" t="s">
        <v>4517</v>
      </c>
      <c r="E72" s="1962">
        <v>500000</v>
      </c>
      <c r="F72" s="1967" t="s">
        <v>4</v>
      </c>
    </row>
    <row r="73" spans="1:6" ht="31.5">
      <c r="A73" s="1853">
        <f t="shared" si="1"/>
        <v>62</v>
      </c>
      <c r="B73" s="2013" t="s">
        <v>43764</v>
      </c>
      <c r="C73" s="1825" t="s">
        <v>43765</v>
      </c>
      <c r="D73" s="2013" t="s">
        <v>4517</v>
      </c>
      <c r="E73" s="1962">
        <v>500000</v>
      </c>
      <c r="F73" s="1967" t="s">
        <v>4</v>
      </c>
    </row>
    <row r="74" spans="1:6" ht="31.5">
      <c r="A74" s="1853">
        <f t="shared" si="1"/>
        <v>63</v>
      </c>
      <c r="B74" s="2013" t="s">
        <v>43766</v>
      </c>
      <c r="C74" s="1825" t="s">
        <v>43767</v>
      </c>
      <c r="D74" s="2013" t="s">
        <v>43917</v>
      </c>
      <c r="E74" s="1962">
        <v>500000</v>
      </c>
      <c r="F74" s="1967" t="s">
        <v>4</v>
      </c>
    </row>
    <row r="75" spans="1:6" ht="31.5">
      <c r="A75" s="1853">
        <f t="shared" si="1"/>
        <v>64</v>
      </c>
      <c r="B75" s="2013" t="s">
        <v>43768</v>
      </c>
      <c r="C75" s="1825" t="s">
        <v>43769</v>
      </c>
      <c r="D75" s="2013" t="s">
        <v>4517</v>
      </c>
      <c r="E75" s="1962">
        <v>500000</v>
      </c>
      <c r="F75" s="1967" t="s">
        <v>4</v>
      </c>
    </row>
    <row r="76" spans="1:6" ht="31.5">
      <c r="A76" s="1853">
        <f t="shared" si="1"/>
        <v>65</v>
      </c>
      <c r="B76" s="2013" t="s">
        <v>43770</v>
      </c>
      <c r="C76" s="1825" t="s">
        <v>43771</v>
      </c>
      <c r="D76" s="2013" t="s">
        <v>43917</v>
      </c>
      <c r="E76" s="1962">
        <v>500000</v>
      </c>
      <c r="F76" s="1967" t="s">
        <v>4</v>
      </c>
    </row>
    <row r="77" spans="1:6" ht="31.5">
      <c r="A77" s="1853">
        <f t="shared" si="1"/>
        <v>66</v>
      </c>
      <c r="B77" s="2013" t="s">
        <v>43772</v>
      </c>
      <c r="C77" s="1825" t="s">
        <v>43773</v>
      </c>
      <c r="D77" s="2013" t="s">
        <v>4517</v>
      </c>
      <c r="E77" s="1962">
        <v>500000</v>
      </c>
      <c r="F77" s="1967" t="s">
        <v>4</v>
      </c>
    </row>
    <row r="78" spans="1:6" ht="31.5">
      <c r="A78" s="1853">
        <f t="shared" si="1"/>
        <v>67</v>
      </c>
      <c r="B78" s="2013" t="s">
        <v>43774</v>
      </c>
      <c r="C78" s="1825" t="s">
        <v>43775</v>
      </c>
      <c r="D78" s="2013" t="s">
        <v>4517</v>
      </c>
      <c r="E78" s="1962">
        <v>500000</v>
      </c>
      <c r="F78" s="1967" t="s">
        <v>4</v>
      </c>
    </row>
    <row r="79" spans="1:6" ht="31.5">
      <c r="A79" s="1853">
        <f t="shared" si="1"/>
        <v>68</v>
      </c>
      <c r="B79" s="2013" t="s">
        <v>43776</v>
      </c>
      <c r="C79" s="1825" t="s">
        <v>43777</v>
      </c>
      <c r="D79" s="2013" t="s">
        <v>4517</v>
      </c>
      <c r="E79" s="1962">
        <v>500000</v>
      </c>
      <c r="F79" s="1967" t="s">
        <v>4</v>
      </c>
    </row>
    <row r="80" spans="1:6" ht="31.5">
      <c r="A80" s="1853">
        <f t="shared" si="1"/>
        <v>69</v>
      </c>
      <c r="B80" s="2013" t="s">
        <v>43778</v>
      </c>
      <c r="C80" s="1825" t="s">
        <v>43779</v>
      </c>
      <c r="D80" s="2013" t="s">
        <v>4517</v>
      </c>
      <c r="E80" s="1962">
        <v>500000</v>
      </c>
      <c r="F80" s="1967" t="s">
        <v>4</v>
      </c>
    </row>
    <row r="81" spans="1:6" ht="31.5">
      <c r="A81" s="1853">
        <f t="shared" si="1"/>
        <v>70</v>
      </c>
      <c r="B81" s="2013" t="s">
        <v>43780</v>
      </c>
      <c r="C81" s="1825" t="s">
        <v>43781</v>
      </c>
      <c r="D81" s="2013" t="s">
        <v>4517</v>
      </c>
      <c r="E81" s="1962">
        <v>500000</v>
      </c>
      <c r="F81" s="1967" t="s">
        <v>4</v>
      </c>
    </row>
    <row r="82" spans="1:6" ht="31.5">
      <c r="A82" s="1853">
        <f t="shared" si="1"/>
        <v>71</v>
      </c>
      <c r="B82" s="2013" t="s">
        <v>43782</v>
      </c>
      <c r="C82" s="1825" t="s">
        <v>43783</v>
      </c>
      <c r="D82" s="2013" t="s">
        <v>288</v>
      </c>
      <c r="E82" s="1962">
        <v>500000</v>
      </c>
      <c r="F82" s="1967" t="s">
        <v>4</v>
      </c>
    </row>
    <row r="83" spans="1:6" ht="31.5">
      <c r="A83" s="1853">
        <f t="shared" si="1"/>
        <v>72</v>
      </c>
      <c r="B83" s="2013" t="s">
        <v>43784</v>
      </c>
      <c r="C83" s="1825" t="s">
        <v>43785</v>
      </c>
      <c r="D83" s="2013" t="s">
        <v>288</v>
      </c>
      <c r="E83" s="1962">
        <v>500000</v>
      </c>
      <c r="F83" s="1967" t="s">
        <v>4</v>
      </c>
    </row>
    <row r="84" spans="1:6" ht="31.5">
      <c r="A84" s="1853">
        <f t="shared" si="1"/>
        <v>73</v>
      </c>
      <c r="B84" s="2013" t="s">
        <v>43786</v>
      </c>
      <c r="C84" s="1825" t="s">
        <v>43787</v>
      </c>
      <c r="D84" s="2013" t="s">
        <v>22503</v>
      </c>
      <c r="E84" s="1962">
        <v>500000</v>
      </c>
      <c r="F84" s="1967" t="s">
        <v>4</v>
      </c>
    </row>
    <row r="85" spans="1:6" ht="66" customHeight="1">
      <c r="A85" s="1853">
        <f t="shared" si="1"/>
        <v>74</v>
      </c>
      <c r="B85" s="2013" t="s">
        <v>43788</v>
      </c>
      <c r="C85" s="1825" t="s">
        <v>43789</v>
      </c>
      <c r="D85" s="2013" t="s">
        <v>43922</v>
      </c>
      <c r="E85" s="1962">
        <v>700000</v>
      </c>
      <c r="F85" s="1967" t="s">
        <v>4</v>
      </c>
    </row>
    <row r="86" spans="1:6" ht="31.5">
      <c r="A86" s="1853">
        <f t="shared" si="1"/>
        <v>75</v>
      </c>
      <c r="B86" s="2013" t="s">
        <v>43790</v>
      </c>
      <c r="C86" s="1825" t="s">
        <v>43791</v>
      </c>
      <c r="D86" s="2013" t="s">
        <v>43921</v>
      </c>
      <c r="E86" s="1962">
        <v>500000</v>
      </c>
      <c r="F86" s="1967" t="s">
        <v>4</v>
      </c>
    </row>
    <row r="87" spans="1:6" s="1977" customFormat="1" ht="47.25">
      <c r="A87" s="1917">
        <f t="shared" si="1"/>
        <v>76</v>
      </c>
      <c r="B87" s="1809" t="s">
        <v>43792</v>
      </c>
      <c r="C87" s="1847" t="s">
        <v>43793</v>
      </c>
      <c r="D87" s="1809" t="s">
        <v>43947</v>
      </c>
      <c r="E87" s="1805">
        <v>500000</v>
      </c>
      <c r="F87" s="1976" t="s">
        <v>4</v>
      </c>
    </row>
    <row r="88" spans="1:6" ht="31.5">
      <c r="A88" s="1853">
        <f t="shared" si="1"/>
        <v>77</v>
      </c>
      <c r="B88" s="2013" t="s">
        <v>43794</v>
      </c>
      <c r="C88" s="1825" t="s">
        <v>43795</v>
      </c>
      <c r="D88" s="2013" t="s">
        <v>288</v>
      </c>
      <c r="E88" s="1962">
        <v>500000</v>
      </c>
      <c r="F88" s="1967" t="s">
        <v>4</v>
      </c>
    </row>
    <row r="89" spans="1:6" ht="31.5">
      <c r="A89" s="1853">
        <f t="shared" si="1"/>
        <v>78</v>
      </c>
      <c r="B89" s="2013" t="s">
        <v>43796</v>
      </c>
      <c r="C89" s="1825" t="s">
        <v>43797</v>
      </c>
      <c r="D89" s="2013" t="s">
        <v>288</v>
      </c>
      <c r="E89" s="1962">
        <v>500000</v>
      </c>
      <c r="F89" s="1967" t="s">
        <v>4</v>
      </c>
    </row>
    <row r="90" spans="1:6" ht="31.5">
      <c r="A90" s="1853">
        <f t="shared" si="1"/>
        <v>79</v>
      </c>
      <c r="B90" s="2013" t="s">
        <v>43798</v>
      </c>
      <c r="C90" s="1825" t="s">
        <v>43799</v>
      </c>
      <c r="D90" s="2013" t="s">
        <v>288</v>
      </c>
      <c r="E90" s="1962">
        <v>500000</v>
      </c>
      <c r="F90" s="1967" t="s">
        <v>4</v>
      </c>
    </row>
    <row r="91" spans="1:6" ht="31.5">
      <c r="A91" s="1853">
        <f t="shared" si="1"/>
        <v>80</v>
      </c>
      <c r="B91" s="1809" t="s">
        <v>43800</v>
      </c>
      <c r="C91" s="1825" t="s">
        <v>43801</v>
      </c>
      <c r="D91" s="2013" t="s">
        <v>43923</v>
      </c>
      <c r="E91" s="1962">
        <v>500000</v>
      </c>
      <c r="F91" s="1967" t="s">
        <v>4</v>
      </c>
    </row>
    <row r="92" spans="1:6" ht="31.5">
      <c r="A92" s="1853">
        <f t="shared" si="1"/>
        <v>81</v>
      </c>
      <c r="B92" s="2013" t="s">
        <v>43762</v>
      </c>
      <c r="C92" s="1825" t="s">
        <v>43802</v>
      </c>
      <c r="D92" s="2013" t="s">
        <v>4517</v>
      </c>
      <c r="E92" s="1962">
        <v>500000</v>
      </c>
      <c r="F92" s="1967" t="s">
        <v>4</v>
      </c>
    </row>
    <row r="93" spans="1:6" ht="31.5">
      <c r="A93" s="1853">
        <f t="shared" si="1"/>
        <v>82</v>
      </c>
      <c r="B93" s="2013" t="s">
        <v>43803</v>
      </c>
      <c r="C93" s="1825" t="s">
        <v>43804</v>
      </c>
      <c r="D93" s="2013" t="s">
        <v>4517</v>
      </c>
      <c r="E93" s="1962">
        <v>500000</v>
      </c>
      <c r="F93" s="1967" t="s">
        <v>4</v>
      </c>
    </row>
    <row r="94" spans="1:6" ht="31.5">
      <c r="A94" s="1853">
        <f t="shared" si="1"/>
        <v>83</v>
      </c>
      <c r="B94" s="2013" t="s">
        <v>43805</v>
      </c>
      <c r="C94" s="1825" t="s">
        <v>43806</v>
      </c>
      <c r="D94" s="2013" t="s">
        <v>4517</v>
      </c>
      <c r="E94" s="1962">
        <v>500000</v>
      </c>
      <c r="F94" s="1967" t="s">
        <v>4</v>
      </c>
    </row>
    <row r="95" spans="1:6" ht="31.5">
      <c r="A95" s="1853">
        <f t="shared" si="1"/>
        <v>84</v>
      </c>
      <c r="B95" s="2013" t="s">
        <v>43807</v>
      </c>
      <c r="C95" s="1825" t="s">
        <v>43808</v>
      </c>
      <c r="D95" s="2013" t="s">
        <v>4517</v>
      </c>
      <c r="E95" s="1962">
        <v>500000</v>
      </c>
      <c r="F95" s="1967" t="s">
        <v>4</v>
      </c>
    </row>
    <row r="96" spans="1:6" ht="31.5">
      <c r="A96" s="1853">
        <f t="shared" si="1"/>
        <v>85</v>
      </c>
      <c r="B96" s="1809" t="s">
        <v>43809</v>
      </c>
      <c r="C96" s="1825" t="s">
        <v>43810</v>
      </c>
      <c r="D96" s="2013" t="s">
        <v>4517</v>
      </c>
      <c r="E96" s="1962">
        <v>500000</v>
      </c>
      <c r="F96" s="1967" t="s">
        <v>4</v>
      </c>
    </row>
    <row r="97" spans="1:6" ht="31.5">
      <c r="A97" s="1853">
        <f t="shared" si="1"/>
        <v>86</v>
      </c>
      <c r="B97" s="2013" t="s">
        <v>43811</v>
      </c>
      <c r="C97" s="1825" t="s">
        <v>43812</v>
      </c>
      <c r="D97" s="2013" t="s">
        <v>4517</v>
      </c>
      <c r="E97" s="1962">
        <v>500000</v>
      </c>
      <c r="F97" s="1967" t="s">
        <v>4</v>
      </c>
    </row>
    <row r="98" spans="1:6" ht="31.5">
      <c r="A98" s="1853">
        <f t="shared" si="1"/>
        <v>87</v>
      </c>
      <c r="B98" s="2013" t="s">
        <v>43813</v>
      </c>
      <c r="C98" s="1825" t="s">
        <v>43814</v>
      </c>
      <c r="D98" s="2013" t="s">
        <v>4517</v>
      </c>
      <c r="E98" s="1962">
        <v>500000</v>
      </c>
      <c r="F98" s="1967" t="s">
        <v>4</v>
      </c>
    </row>
    <row r="99" spans="1:6" ht="31.5">
      <c r="A99" s="1853">
        <f t="shared" si="1"/>
        <v>88</v>
      </c>
      <c r="B99" s="2013" t="s">
        <v>43815</v>
      </c>
      <c r="C99" s="1825" t="s">
        <v>43816</v>
      </c>
      <c r="D99" s="2013" t="s">
        <v>4517</v>
      </c>
      <c r="E99" s="1962">
        <v>500000</v>
      </c>
      <c r="F99" s="1967" t="s">
        <v>4</v>
      </c>
    </row>
    <row r="100" spans="1:6" ht="31.5">
      <c r="A100" s="1853">
        <f t="shared" si="1"/>
        <v>89</v>
      </c>
      <c r="B100" s="2013" t="s">
        <v>43817</v>
      </c>
      <c r="C100" s="1825" t="s">
        <v>43818</v>
      </c>
      <c r="D100" s="2013" t="s">
        <v>4517</v>
      </c>
      <c r="E100" s="1962">
        <v>500000</v>
      </c>
      <c r="F100" s="1967" t="s">
        <v>4</v>
      </c>
    </row>
    <row r="101" spans="1:6" ht="47.25">
      <c r="A101" s="1853">
        <f t="shared" si="1"/>
        <v>90</v>
      </c>
      <c r="B101" s="2013" t="s">
        <v>43819</v>
      </c>
      <c r="C101" s="1825" t="s">
        <v>43820</v>
      </c>
      <c r="D101" s="2013" t="s">
        <v>4517</v>
      </c>
      <c r="E101" s="1962">
        <v>500000</v>
      </c>
      <c r="F101" s="1967" t="s">
        <v>4</v>
      </c>
    </row>
    <row r="102" spans="1:6" ht="31.5">
      <c r="A102" s="1853">
        <f t="shared" si="1"/>
        <v>91</v>
      </c>
      <c r="B102" s="2013" t="s">
        <v>43821</v>
      </c>
      <c r="C102" s="1825" t="s">
        <v>43822</v>
      </c>
      <c r="D102" s="2013" t="s">
        <v>4517</v>
      </c>
      <c r="E102" s="1962">
        <v>500000</v>
      </c>
      <c r="F102" s="1967" t="s">
        <v>4</v>
      </c>
    </row>
    <row r="103" spans="1:6" ht="31.5">
      <c r="A103" s="1853">
        <f t="shared" si="1"/>
        <v>92</v>
      </c>
      <c r="B103" s="2013" t="s">
        <v>43823</v>
      </c>
      <c r="C103" s="1825" t="s">
        <v>43824</v>
      </c>
      <c r="D103" s="335" t="s">
        <v>43948</v>
      </c>
      <c r="E103" s="1962">
        <v>400000</v>
      </c>
      <c r="F103" s="1967" t="s">
        <v>4</v>
      </c>
    </row>
    <row r="104" spans="1:6" ht="31.5">
      <c r="A104" s="1853">
        <f t="shared" si="1"/>
        <v>93</v>
      </c>
      <c r="B104" s="2013" t="s">
        <v>43825</v>
      </c>
      <c r="C104" s="1825" t="s">
        <v>43826</v>
      </c>
      <c r="D104" s="2013" t="s">
        <v>4517</v>
      </c>
      <c r="E104" s="1962">
        <v>500000</v>
      </c>
      <c r="F104" s="1967" t="s">
        <v>4</v>
      </c>
    </row>
    <row r="105" spans="1:6" ht="31.5">
      <c r="A105" s="1853">
        <f t="shared" si="1"/>
        <v>94</v>
      </c>
      <c r="B105" s="2013" t="s">
        <v>43827</v>
      </c>
      <c r="C105" s="1825" t="s">
        <v>43828</v>
      </c>
      <c r="D105" s="2013" t="s">
        <v>4517</v>
      </c>
      <c r="E105" s="1962">
        <v>500000</v>
      </c>
      <c r="F105" s="1967" t="s">
        <v>4</v>
      </c>
    </row>
    <row r="106" spans="1:6" ht="31.5">
      <c r="A106" s="1853">
        <f t="shared" si="1"/>
        <v>95</v>
      </c>
      <c r="B106" s="2013" t="s">
        <v>43829</v>
      </c>
      <c r="C106" s="1825" t="s">
        <v>43830</v>
      </c>
      <c r="D106" s="2013" t="s">
        <v>4517</v>
      </c>
      <c r="E106" s="1962">
        <v>500000</v>
      </c>
      <c r="F106" s="1967" t="s">
        <v>4</v>
      </c>
    </row>
    <row r="107" spans="1:6" ht="31.5">
      <c r="A107" s="1853">
        <f t="shared" si="1"/>
        <v>96</v>
      </c>
      <c r="B107" s="2013" t="s">
        <v>43831</v>
      </c>
      <c r="C107" s="1825" t="s">
        <v>43832</v>
      </c>
      <c r="D107" s="2013" t="s">
        <v>4517</v>
      </c>
      <c r="E107" s="1962">
        <v>500000</v>
      </c>
      <c r="F107" s="1967" t="s">
        <v>4</v>
      </c>
    </row>
    <row r="108" spans="1:6" ht="31.5">
      <c r="A108" s="1853">
        <f t="shared" si="1"/>
        <v>97</v>
      </c>
      <c r="B108" s="2013" t="s">
        <v>43833</v>
      </c>
      <c r="C108" s="1825" t="s">
        <v>43834</v>
      </c>
      <c r="D108" s="2013" t="s">
        <v>4517</v>
      </c>
      <c r="E108" s="1962">
        <v>500000</v>
      </c>
      <c r="F108" s="1967" t="s">
        <v>4</v>
      </c>
    </row>
    <row r="109" spans="1:6" ht="31.5">
      <c r="A109" s="1853">
        <f t="shared" si="1"/>
        <v>98</v>
      </c>
      <c r="B109" s="2013" t="s">
        <v>43835</v>
      </c>
      <c r="C109" s="1825" t="s">
        <v>43836</v>
      </c>
      <c r="D109" s="2013" t="s">
        <v>4517</v>
      </c>
      <c r="E109" s="1962">
        <v>500000</v>
      </c>
      <c r="F109" s="1967" t="s">
        <v>4</v>
      </c>
    </row>
    <row r="110" spans="1:6" ht="31.5">
      <c r="A110" s="1853">
        <f t="shared" si="1"/>
        <v>99</v>
      </c>
      <c r="B110" s="2013" t="s">
        <v>43837</v>
      </c>
      <c r="C110" s="1825" t="s">
        <v>43838</v>
      </c>
      <c r="D110" s="2013" t="s">
        <v>4517</v>
      </c>
      <c r="E110" s="1962">
        <v>500000</v>
      </c>
      <c r="F110" s="1967" t="s">
        <v>4</v>
      </c>
    </row>
    <row r="111" spans="1:6" ht="31.5">
      <c r="A111" s="1853">
        <f t="shared" si="1"/>
        <v>100</v>
      </c>
      <c r="B111" s="2013" t="s">
        <v>43839</v>
      </c>
      <c r="C111" s="1825" t="s">
        <v>43840</v>
      </c>
      <c r="D111" s="2013" t="s">
        <v>4517</v>
      </c>
      <c r="E111" s="1962">
        <v>500000</v>
      </c>
      <c r="F111" s="1967" t="s">
        <v>4</v>
      </c>
    </row>
    <row r="112" spans="1:6" ht="47.25">
      <c r="A112" s="1853">
        <f t="shared" si="1"/>
        <v>101</v>
      </c>
      <c r="B112" s="2013" t="s">
        <v>43841</v>
      </c>
      <c r="C112" s="1825" t="s">
        <v>43842</v>
      </c>
      <c r="D112" s="2013" t="s">
        <v>4517</v>
      </c>
      <c r="E112" s="1962">
        <v>500000</v>
      </c>
      <c r="F112" s="1967" t="s">
        <v>4</v>
      </c>
    </row>
    <row r="113" spans="1:6" ht="15.75" customHeight="1">
      <c r="A113" s="1853"/>
      <c r="B113" s="2237" t="s">
        <v>1353</v>
      </c>
      <c r="C113" s="2238"/>
      <c r="D113" s="332" t="s">
        <v>12261</v>
      </c>
      <c r="E113" s="1830"/>
      <c r="F113" s="334"/>
    </row>
    <row r="114" spans="1:6" ht="126">
      <c r="A114" s="1853">
        <v>102</v>
      </c>
      <c r="B114" s="1965" t="s">
        <v>43843</v>
      </c>
      <c r="C114" s="1807" t="s">
        <v>43844</v>
      </c>
      <c r="D114" s="1963" t="s">
        <v>43937</v>
      </c>
      <c r="E114" s="1964">
        <v>2500000</v>
      </c>
      <c r="F114" s="1967" t="s">
        <v>4</v>
      </c>
    </row>
    <row r="115" spans="1:6" ht="63">
      <c r="A115" s="1853">
        <f>A114+1</f>
        <v>103</v>
      </c>
      <c r="B115" s="2013" t="s">
        <v>43846</v>
      </c>
      <c r="C115" s="1825" t="s">
        <v>43860</v>
      </c>
      <c r="D115" s="2013" t="s">
        <v>43925</v>
      </c>
      <c r="E115" s="1962">
        <v>500000</v>
      </c>
      <c r="F115" s="1967" t="s">
        <v>118</v>
      </c>
    </row>
    <row r="116" spans="1:6" ht="31.5">
      <c r="A116" s="1853">
        <f t="shared" ref="A116:A124" si="2">A115+1</f>
        <v>104</v>
      </c>
      <c r="B116" s="1963" t="s">
        <v>43850</v>
      </c>
      <c r="C116" s="1825" t="s">
        <v>43859</v>
      </c>
      <c r="D116" s="1963" t="s">
        <v>43926</v>
      </c>
      <c r="E116" s="1964">
        <v>500000</v>
      </c>
      <c r="F116" s="1967" t="s">
        <v>4</v>
      </c>
    </row>
    <row r="117" spans="1:6" ht="31.5">
      <c r="A117" s="1853">
        <f t="shared" si="2"/>
        <v>105</v>
      </c>
      <c r="B117" s="2013" t="s">
        <v>43852</v>
      </c>
      <c r="C117" s="1825" t="s">
        <v>43857</v>
      </c>
      <c r="D117" s="2013" t="s">
        <v>43926</v>
      </c>
      <c r="E117" s="1962">
        <v>500000</v>
      </c>
      <c r="F117" s="1967" t="s">
        <v>4</v>
      </c>
    </row>
    <row r="118" spans="1:6" ht="63">
      <c r="A118" s="1853">
        <f t="shared" si="2"/>
        <v>106</v>
      </c>
      <c r="B118" s="2013" t="s">
        <v>43854</v>
      </c>
      <c r="C118" s="1825" t="s">
        <v>43855</v>
      </c>
      <c r="D118" s="2013" t="s">
        <v>43927</v>
      </c>
      <c r="E118" s="1962">
        <v>500000</v>
      </c>
      <c r="F118" s="1967" t="s">
        <v>118</v>
      </c>
    </row>
    <row r="119" spans="1:6" ht="63" customHeight="1">
      <c r="A119" s="1853">
        <f t="shared" si="2"/>
        <v>107</v>
      </c>
      <c r="B119" s="2013" t="s">
        <v>43858</v>
      </c>
      <c r="C119" s="1825" t="s">
        <v>43853</v>
      </c>
      <c r="D119" s="2013" t="s">
        <v>43928</v>
      </c>
      <c r="E119" s="1962">
        <v>500000</v>
      </c>
      <c r="F119" s="1967" t="s">
        <v>118</v>
      </c>
    </row>
    <row r="120" spans="1:6" ht="31.5">
      <c r="A120" s="1853">
        <f t="shared" si="2"/>
        <v>108</v>
      </c>
      <c r="B120" s="2013" t="s">
        <v>43929</v>
      </c>
      <c r="C120" s="1825" t="s">
        <v>43851</v>
      </c>
      <c r="D120" s="2013" t="s">
        <v>43861</v>
      </c>
      <c r="E120" s="1962">
        <v>500000</v>
      </c>
      <c r="F120" s="1967" t="s">
        <v>4</v>
      </c>
    </row>
    <row r="121" spans="1:6" ht="31.5">
      <c r="A121" s="1853">
        <f t="shared" si="2"/>
        <v>109</v>
      </c>
      <c r="B121" s="2013" t="s">
        <v>43862</v>
      </c>
      <c r="C121" s="1825" t="s">
        <v>43848</v>
      </c>
      <c r="D121" s="2013" t="s">
        <v>43861</v>
      </c>
      <c r="E121" s="1962">
        <v>500000</v>
      </c>
      <c r="F121" s="1967" t="s">
        <v>4</v>
      </c>
    </row>
    <row r="122" spans="1:6" ht="31.5">
      <c r="A122" s="1853">
        <f t="shared" si="2"/>
        <v>110</v>
      </c>
      <c r="B122" s="2013" t="s">
        <v>43864</v>
      </c>
      <c r="C122" s="1825" t="s">
        <v>43847</v>
      </c>
      <c r="D122" s="2013" t="s">
        <v>115</v>
      </c>
      <c r="E122" s="1962">
        <v>500000</v>
      </c>
      <c r="F122" s="1967" t="s">
        <v>4</v>
      </c>
    </row>
    <row r="123" spans="1:6" ht="31.5">
      <c r="A123" s="1853">
        <f t="shared" si="2"/>
        <v>111</v>
      </c>
      <c r="B123" s="2013" t="s">
        <v>43866</v>
      </c>
      <c r="C123" s="1825" t="s">
        <v>43845</v>
      </c>
      <c r="D123" s="2013" t="s">
        <v>115</v>
      </c>
      <c r="E123" s="1962">
        <v>500000</v>
      </c>
      <c r="F123" s="1967" t="s">
        <v>4</v>
      </c>
    </row>
    <row r="124" spans="1:6" ht="31.5">
      <c r="A124" s="1853">
        <f t="shared" si="2"/>
        <v>112</v>
      </c>
      <c r="B124" s="2013" t="s">
        <v>43709</v>
      </c>
      <c r="C124" s="1825" t="s">
        <v>43844</v>
      </c>
      <c r="D124" s="2013" t="s">
        <v>115</v>
      </c>
      <c r="E124" s="1962">
        <v>500000</v>
      </c>
      <c r="F124" s="1967" t="s">
        <v>4</v>
      </c>
    </row>
    <row r="125" spans="1:6">
      <c r="A125" s="1853"/>
      <c r="B125" s="2012" t="s">
        <v>662</v>
      </c>
      <c r="C125" s="1825"/>
      <c r="D125" s="1853"/>
      <c r="E125" s="1960"/>
      <c r="F125" s="1803"/>
    </row>
    <row r="126" spans="1:6" ht="65.25" customHeight="1">
      <c r="A126" s="1853">
        <v>113</v>
      </c>
      <c r="B126" s="1963" t="s">
        <v>43869</v>
      </c>
      <c r="C126" s="1825" t="s">
        <v>43844</v>
      </c>
      <c r="D126" s="1963" t="s">
        <v>43938</v>
      </c>
      <c r="E126" s="1964">
        <v>500000</v>
      </c>
      <c r="F126" s="1967" t="s">
        <v>118</v>
      </c>
    </row>
    <row r="127" spans="1:6" ht="47.25">
      <c r="A127" s="1853">
        <v>114</v>
      </c>
      <c r="B127" s="2013" t="s">
        <v>43871</v>
      </c>
      <c r="C127" s="1825" t="s">
        <v>43847</v>
      </c>
      <c r="D127" s="2013" t="s">
        <v>43930</v>
      </c>
      <c r="E127" s="1962">
        <v>300000</v>
      </c>
      <c r="F127" s="1967" t="s">
        <v>118</v>
      </c>
    </row>
    <row r="128" spans="1:6" ht="31.5">
      <c r="A128" s="1853">
        <f t="shared" si="1"/>
        <v>115</v>
      </c>
      <c r="B128" s="2013" t="s">
        <v>43872</v>
      </c>
      <c r="C128" s="1825" t="s">
        <v>43848</v>
      </c>
      <c r="D128" s="2013" t="s">
        <v>43873</v>
      </c>
      <c r="E128" s="1962">
        <v>150000</v>
      </c>
      <c r="F128" s="1967" t="s">
        <v>118</v>
      </c>
    </row>
    <row r="129" spans="1:6" ht="61.5" customHeight="1">
      <c r="A129" s="1853">
        <f t="shared" si="1"/>
        <v>116</v>
      </c>
      <c r="B129" s="1963" t="s">
        <v>43931</v>
      </c>
      <c r="C129" s="1825" t="s">
        <v>43851</v>
      </c>
      <c r="D129" s="1963" t="s">
        <v>43939</v>
      </c>
      <c r="E129" s="1964">
        <v>1000000</v>
      </c>
      <c r="F129" s="1967" t="s">
        <v>118</v>
      </c>
    </row>
    <row r="130" spans="1:6" ht="78.75">
      <c r="A130" s="1853">
        <f t="shared" si="1"/>
        <v>117</v>
      </c>
      <c r="B130" s="2013" t="s">
        <v>43874</v>
      </c>
      <c r="C130" s="1825" t="s">
        <v>43853</v>
      </c>
      <c r="D130" s="2013" t="s">
        <v>43940</v>
      </c>
      <c r="E130" s="1962">
        <v>1000000</v>
      </c>
      <c r="F130" s="1967" t="s">
        <v>118</v>
      </c>
    </row>
    <row r="131" spans="1:6" ht="63">
      <c r="A131" s="1853">
        <f t="shared" si="1"/>
        <v>118</v>
      </c>
      <c r="B131" s="2013" t="s">
        <v>43875</v>
      </c>
      <c r="C131" s="1825" t="s">
        <v>43855</v>
      </c>
      <c r="D131" s="2013" t="s">
        <v>43876</v>
      </c>
      <c r="E131" s="1962">
        <v>1000000</v>
      </c>
      <c r="F131" s="1967" t="s">
        <v>4</v>
      </c>
    </row>
    <row r="132" spans="1:6" ht="31.5">
      <c r="A132" s="1853">
        <f t="shared" si="1"/>
        <v>119</v>
      </c>
      <c r="B132" s="2013" t="s">
        <v>43877</v>
      </c>
      <c r="C132" s="1825" t="s">
        <v>43857</v>
      </c>
      <c r="D132" s="2013" t="s">
        <v>43878</v>
      </c>
      <c r="E132" s="1962">
        <v>2000000</v>
      </c>
      <c r="F132" s="1967" t="s">
        <v>4</v>
      </c>
    </row>
    <row r="133" spans="1:6" ht="31.5">
      <c r="A133" s="1853">
        <f t="shared" si="1"/>
        <v>120</v>
      </c>
      <c r="B133" s="2013" t="s">
        <v>43933</v>
      </c>
      <c r="C133" s="1825" t="s">
        <v>43859</v>
      </c>
      <c r="D133" s="2013" t="s">
        <v>43932</v>
      </c>
      <c r="E133" s="1962">
        <v>500000</v>
      </c>
      <c r="F133" s="1967" t="s">
        <v>4</v>
      </c>
    </row>
    <row r="134" spans="1:6" ht="31.5">
      <c r="A134" s="1853">
        <f t="shared" si="1"/>
        <v>121</v>
      </c>
      <c r="B134" s="2013" t="s">
        <v>43879</v>
      </c>
      <c r="C134" s="1825" t="s">
        <v>43860</v>
      </c>
      <c r="D134" s="2013" t="s">
        <v>19682</v>
      </c>
      <c r="E134" s="1962">
        <v>600000</v>
      </c>
      <c r="F134" s="1967" t="s">
        <v>4</v>
      </c>
    </row>
    <row r="135" spans="1:6" ht="31.5">
      <c r="A135" s="1853">
        <f t="shared" si="1"/>
        <v>122</v>
      </c>
      <c r="B135" s="2013" t="s">
        <v>43880</v>
      </c>
      <c r="C135" s="1825" t="s">
        <v>43863</v>
      </c>
      <c r="D135" s="2013" t="s">
        <v>43881</v>
      </c>
      <c r="E135" s="1962">
        <v>600000</v>
      </c>
      <c r="F135" s="1967" t="s">
        <v>4</v>
      </c>
    </row>
    <row r="136" spans="1:6" ht="31.5">
      <c r="A136" s="1853">
        <f t="shared" ref="A136:A147" si="3">A135+1</f>
        <v>123</v>
      </c>
      <c r="B136" s="2013" t="s">
        <v>43882</v>
      </c>
      <c r="C136" s="1825" t="s">
        <v>43865</v>
      </c>
      <c r="D136" s="2013" t="s">
        <v>29550</v>
      </c>
      <c r="E136" s="1962">
        <v>600000</v>
      </c>
      <c r="F136" s="1967" t="s">
        <v>4</v>
      </c>
    </row>
    <row r="137" spans="1:6" ht="31.5">
      <c r="A137" s="1853">
        <f t="shared" si="3"/>
        <v>124</v>
      </c>
      <c r="B137" s="2013" t="s">
        <v>43883</v>
      </c>
      <c r="C137" s="1825" t="s">
        <v>43867</v>
      </c>
      <c r="D137" s="2013" t="s">
        <v>29550</v>
      </c>
      <c r="E137" s="1962">
        <v>600000</v>
      </c>
      <c r="F137" s="1967" t="s">
        <v>4</v>
      </c>
    </row>
    <row r="138" spans="1:6" ht="47.25">
      <c r="A138" s="1853">
        <f t="shared" si="3"/>
        <v>125</v>
      </c>
      <c r="B138" s="2013" t="s">
        <v>43934</v>
      </c>
      <c r="C138" s="1825" t="s">
        <v>43868</v>
      </c>
      <c r="D138" s="2013" t="s">
        <v>43935</v>
      </c>
      <c r="E138" s="1962">
        <v>300000</v>
      </c>
      <c r="F138" s="1967" t="s">
        <v>118</v>
      </c>
    </row>
    <row r="139" spans="1:6" ht="31.5">
      <c r="A139" s="1853">
        <f t="shared" si="3"/>
        <v>126</v>
      </c>
      <c r="B139" s="2013" t="s">
        <v>43884</v>
      </c>
      <c r="C139" s="1825" t="s">
        <v>43885</v>
      </c>
      <c r="D139" s="2013" t="s">
        <v>29550</v>
      </c>
      <c r="E139" s="1962">
        <v>600000</v>
      </c>
      <c r="F139" s="1967" t="s">
        <v>4</v>
      </c>
    </row>
    <row r="140" spans="1:6" ht="50.25" customHeight="1">
      <c r="A140" s="1853">
        <f t="shared" si="3"/>
        <v>127</v>
      </c>
      <c r="B140" s="2013" t="s">
        <v>43886</v>
      </c>
      <c r="C140" s="1825" t="s">
        <v>43887</v>
      </c>
      <c r="D140" s="2013" t="s">
        <v>43936</v>
      </c>
      <c r="E140" s="1962">
        <v>200000</v>
      </c>
      <c r="F140" s="1967" t="s">
        <v>118</v>
      </c>
    </row>
    <row r="141" spans="1:6" ht="32.25" customHeight="1">
      <c r="A141" s="1853">
        <f t="shared" si="3"/>
        <v>128</v>
      </c>
      <c r="B141" s="2013" t="s">
        <v>43942</v>
      </c>
      <c r="C141" s="1825" t="s">
        <v>43888</v>
      </c>
      <c r="D141" s="2013" t="s">
        <v>43941</v>
      </c>
      <c r="E141" s="1962">
        <v>200000</v>
      </c>
      <c r="F141" s="1967" t="s">
        <v>118</v>
      </c>
    </row>
    <row r="142" spans="1:6" ht="47.25">
      <c r="A142" s="1853">
        <f t="shared" si="3"/>
        <v>129</v>
      </c>
      <c r="B142" s="2013" t="s">
        <v>43943</v>
      </c>
      <c r="C142" s="1825" t="s">
        <v>43889</v>
      </c>
      <c r="D142" s="2013" t="s">
        <v>43944</v>
      </c>
      <c r="E142" s="1962">
        <v>200000</v>
      </c>
      <c r="F142" s="1967" t="s">
        <v>118</v>
      </c>
    </row>
    <row r="143" spans="1:6" ht="47.25">
      <c r="A143" s="1853">
        <v>130</v>
      </c>
      <c r="B143" s="2013" t="s">
        <v>43893</v>
      </c>
      <c r="C143" s="1825" t="s">
        <v>43894</v>
      </c>
      <c r="D143" s="2013" t="s">
        <v>43895</v>
      </c>
      <c r="E143" s="1962">
        <v>2000000</v>
      </c>
      <c r="F143" s="1967" t="s">
        <v>4</v>
      </c>
    </row>
    <row r="144" spans="1:6">
      <c r="A144" s="1853"/>
      <c r="B144" s="2332" t="s">
        <v>13307</v>
      </c>
      <c r="C144" s="2333"/>
      <c r="D144" s="2013"/>
      <c r="E144" s="1962"/>
      <c r="F144" s="1967"/>
    </row>
    <row r="145" spans="1:6" ht="159.75" customHeight="1">
      <c r="A145" s="1853">
        <v>131</v>
      </c>
      <c r="B145" s="1825" t="s">
        <v>16024</v>
      </c>
      <c r="C145" s="1825" t="s">
        <v>43899</v>
      </c>
      <c r="D145" s="2013" t="s">
        <v>43945</v>
      </c>
      <c r="E145" s="1831">
        <v>790000</v>
      </c>
      <c r="F145" s="1967" t="s">
        <v>4</v>
      </c>
    </row>
    <row r="146" spans="1:6" ht="63">
      <c r="A146" s="1853">
        <f t="shared" si="3"/>
        <v>132</v>
      </c>
      <c r="B146" s="2013" t="s">
        <v>43900</v>
      </c>
      <c r="C146" s="1825" t="s">
        <v>43901</v>
      </c>
      <c r="D146" s="1809" t="s">
        <v>43902</v>
      </c>
      <c r="E146" s="1831">
        <v>3000000</v>
      </c>
      <c r="F146" s="1967" t="s">
        <v>4</v>
      </c>
    </row>
    <row r="147" spans="1:6" ht="63">
      <c r="A147" s="1853">
        <f t="shared" si="3"/>
        <v>133</v>
      </c>
      <c r="B147" s="2013" t="s">
        <v>43903</v>
      </c>
      <c r="C147" s="1825" t="s">
        <v>43904</v>
      </c>
      <c r="D147" s="1809" t="s">
        <v>43946</v>
      </c>
      <c r="E147" s="1831">
        <v>1500000</v>
      </c>
      <c r="F147" s="1967" t="s">
        <v>4</v>
      </c>
    </row>
    <row r="148" spans="1:6">
      <c r="A148" s="1853"/>
      <c r="B148" s="280" t="s">
        <v>2090</v>
      </c>
      <c r="C148" s="326"/>
      <c r="D148" s="326"/>
      <c r="E148" s="329">
        <f>SUM(E6:E147)</f>
        <v>101640875.52</v>
      </c>
      <c r="F148" s="325"/>
    </row>
    <row r="149" spans="1:6" s="2011" customFormat="1" ht="80.25" customHeight="1">
      <c r="A149" s="2143" t="s">
        <v>44103</v>
      </c>
      <c r="B149" s="2143"/>
      <c r="C149" s="2143"/>
      <c r="D149" s="2143" t="s">
        <v>1392</v>
      </c>
      <c r="E149" s="2143"/>
      <c r="F149" s="2143"/>
    </row>
    <row r="150" spans="1:6">
      <c r="A150" s="1972"/>
      <c r="B150" s="824"/>
      <c r="C150" s="1973"/>
      <c r="D150" s="1973"/>
      <c r="E150" s="1974"/>
      <c r="F150" s="1975"/>
    </row>
    <row r="153" spans="1:6" ht="31.5">
      <c r="A153" s="1853">
        <f>A142+1</f>
        <v>130</v>
      </c>
      <c r="B153" s="1817" t="s">
        <v>43890</v>
      </c>
      <c r="C153" s="1827" t="s">
        <v>43891</v>
      </c>
      <c r="D153" s="1817" t="s">
        <v>43892</v>
      </c>
      <c r="E153" s="1818">
        <v>600000</v>
      </c>
      <c r="F153" s="1968" t="s">
        <v>4</v>
      </c>
    </row>
    <row r="154" spans="1:6" ht="47.25">
      <c r="A154" s="1853">
        <f>A147+1</f>
        <v>134</v>
      </c>
      <c r="B154" s="1809" t="s">
        <v>43905</v>
      </c>
      <c r="C154" s="1825" t="s">
        <v>43906</v>
      </c>
      <c r="D154" s="1956" t="s">
        <v>43907</v>
      </c>
      <c r="E154" s="1962">
        <v>300000</v>
      </c>
      <c r="F154" s="1967" t="s">
        <v>4</v>
      </c>
    </row>
    <row r="155" spans="1:6" ht="63">
      <c r="A155" s="1853">
        <f>A154+1</f>
        <v>135</v>
      </c>
      <c r="B155" s="1817" t="s">
        <v>43908</v>
      </c>
      <c r="C155" s="1827" t="s">
        <v>43909</v>
      </c>
      <c r="D155" s="1817" t="s">
        <v>43910</v>
      </c>
      <c r="E155" s="1818">
        <v>500000</v>
      </c>
      <c r="F155" s="1967" t="s">
        <v>4</v>
      </c>
    </row>
    <row r="156" spans="1:6" ht="31.5">
      <c r="A156" s="1853">
        <f>A115+1</f>
        <v>104</v>
      </c>
      <c r="B156" s="1817" t="s">
        <v>43705</v>
      </c>
      <c r="C156" s="1813" t="s">
        <v>43848</v>
      </c>
      <c r="D156" s="1817" t="s">
        <v>43849</v>
      </c>
      <c r="E156" s="1818">
        <v>1000000</v>
      </c>
      <c r="F156" s="1968" t="s">
        <v>4</v>
      </c>
    </row>
    <row r="157" spans="1:6" ht="31.5">
      <c r="A157" s="1853">
        <f>A118+1</f>
        <v>107</v>
      </c>
      <c r="B157" s="1817" t="s">
        <v>43856</v>
      </c>
      <c r="C157" s="1813" t="s">
        <v>43857</v>
      </c>
      <c r="D157" s="1817" t="s">
        <v>43849</v>
      </c>
      <c r="E157" s="1818">
        <v>500000</v>
      </c>
      <c r="F157" s="1968" t="s">
        <v>4</v>
      </c>
    </row>
    <row r="158" spans="1:6" ht="94.5">
      <c r="A158" s="1853">
        <v>135</v>
      </c>
      <c r="B158" s="1827" t="s">
        <v>43896</v>
      </c>
      <c r="C158" s="1827" t="s">
        <v>43897</v>
      </c>
      <c r="D158" s="1817" t="s">
        <v>43898</v>
      </c>
      <c r="E158" s="1833">
        <v>3000000</v>
      </c>
      <c r="F158" s="1968" t="s">
        <v>4</v>
      </c>
    </row>
    <row r="159" spans="1:6" s="1970" customFormat="1" ht="31.5">
      <c r="A159" s="1910">
        <f>A126+1</f>
        <v>114</v>
      </c>
      <c r="B159" s="1817" t="s">
        <v>43869</v>
      </c>
      <c r="C159" s="1827" t="s">
        <v>43845</v>
      </c>
      <c r="D159" s="1817" t="s">
        <v>43870</v>
      </c>
      <c r="E159" s="1818">
        <v>1500000</v>
      </c>
      <c r="F159" s="1968" t="s">
        <v>4</v>
      </c>
    </row>
    <row r="160" spans="1:6">
      <c r="E160" s="1978">
        <f>SUM(E153:E159)</f>
        <v>7400000</v>
      </c>
    </row>
    <row r="165" spans="5:5">
      <c r="E165" s="1978">
        <f>E160+E148</f>
        <v>109040875.52</v>
      </c>
    </row>
  </sheetData>
  <mergeCells count="11">
    <mergeCell ref="A149:C149"/>
    <mergeCell ref="D149:F149"/>
    <mergeCell ref="B52:C52"/>
    <mergeCell ref="B113:C113"/>
    <mergeCell ref="B144:C144"/>
    <mergeCell ref="B23:C23"/>
    <mergeCell ref="A1:F1"/>
    <mergeCell ref="A2:F2"/>
    <mergeCell ref="A3:F3"/>
    <mergeCell ref="B5:C5"/>
    <mergeCell ref="B11:C11"/>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sheetPr>
    <tabColor theme="5" tint="-0.499984740745262"/>
  </sheetPr>
  <dimension ref="A1:F113"/>
  <sheetViews>
    <sheetView workbookViewId="0">
      <selection activeCell="J8" sqref="J8"/>
    </sheetView>
  </sheetViews>
  <sheetFormatPr defaultRowHeight="15"/>
  <cols>
    <col min="1" max="1" width="6.85546875" style="55" customWidth="1"/>
    <col min="2" max="2" width="17.85546875" style="12" customWidth="1"/>
    <col min="3" max="3" width="43.7109375" style="12" customWidth="1"/>
    <col min="4" max="4" width="28.140625" style="12" customWidth="1"/>
    <col min="5" max="5" width="20.140625" style="224" customWidth="1"/>
    <col min="6" max="6" width="9.85546875" style="12" customWidth="1"/>
    <col min="7" max="16384" width="9.140625" style="12"/>
  </cols>
  <sheetData>
    <row r="1" spans="1:6" ht="15.75">
      <c r="A1" s="2164" t="s">
        <v>133</v>
      </c>
      <c r="B1" s="2164"/>
      <c r="C1" s="2164"/>
      <c r="D1" s="2164"/>
      <c r="E1" s="2164"/>
      <c r="F1" s="2164"/>
    </row>
    <row r="2" spans="1:6" ht="15.75">
      <c r="A2" s="2164" t="s">
        <v>6766</v>
      </c>
      <c r="B2" s="2164"/>
      <c r="C2" s="2164"/>
      <c r="D2" s="2164"/>
      <c r="E2" s="2164"/>
      <c r="F2" s="2164"/>
    </row>
    <row r="3" spans="1:6" ht="15.75">
      <c r="A3" s="2164" t="s">
        <v>6436</v>
      </c>
      <c r="B3" s="2164"/>
      <c r="C3" s="2164"/>
      <c r="D3" s="2164"/>
      <c r="E3" s="2164"/>
      <c r="F3" s="2164"/>
    </row>
    <row r="4" spans="1:6" ht="33" customHeight="1">
      <c r="A4" s="341" t="s">
        <v>134</v>
      </c>
      <c r="B4" s="332" t="s">
        <v>676</v>
      </c>
      <c r="C4" s="332" t="s">
        <v>6633</v>
      </c>
      <c r="D4" s="332" t="s">
        <v>788</v>
      </c>
      <c r="E4" s="721" t="s">
        <v>1394</v>
      </c>
      <c r="F4" s="332" t="s">
        <v>677</v>
      </c>
    </row>
    <row r="5" spans="1:6" ht="18.75" customHeight="1">
      <c r="A5" s="334"/>
      <c r="B5" s="2233" t="s">
        <v>139</v>
      </c>
      <c r="C5" s="2233"/>
      <c r="D5" s="2233"/>
      <c r="E5" s="721"/>
      <c r="F5" s="335"/>
    </row>
    <row r="6" spans="1:6" ht="31.5">
      <c r="A6" s="330">
        <v>1</v>
      </c>
      <c r="B6" s="160" t="s">
        <v>3372</v>
      </c>
      <c r="C6" s="160" t="s">
        <v>6767</v>
      </c>
      <c r="D6" s="160" t="s">
        <v>2388</v>
      </c>
      <c r="E6" s="117">
        <v>1884000</v>
      </c>
      <c r="F6" s="160" t="s">
        <v>118</v>
      </c>
    </row>
    <row r="7" spans="1:6" ht="15.75">
      <c r="A7" s="330">
        <v>2</v>
      </c>
      <c r="B7" s="160" t="s">
        <v>3288</v>
      </c>
      <c r="C7" s="160" t="s">
        <v>6768</v>
      </c>
      <c r="D7" s="160" t="s">
        <v>34799</v>
      </c>
      <c r="E7" s="117">
        <v>603725</v>
      </c>
      <c r="F7" s="160" t="s">
        <v>118</v>
      </c>
    </row>
    <row r="8" spans="1:6" ht="31.5">
      <c r="A8" s="330">
        <v>3</v>
      </c>
      <c r="B8" s="160" t="s">
        <v>10</v>
      </c>
      <c r="C8" s="160" t="s">
        <v>6770</v>
      </c>
      <c r="D8" s="160" t="s">
        <v>580</v>
      </c>
      <c r="E8" s="117">
        <v>90000</v>
      </c>
      <c r="F8" s="160" t="s">
        <v>118</v>
      </c>
    </row>
    <row r="9" spans="1:6" ht="31.5">
      <c r="A9" s="330">
        <v>4</v>
      </c>
      <c r="B9" s="160" t="s">
        <v>7</v>
      </c>
      <c r="C9" s="160" t="s">
        <v>6771</v>
      </c>
      <c r="D9" s="160" t="s">
        <v>794</v>
      </c>
      <c r="E9" s="117">
        <v>60000</v>
      </c>
      <c r="F9" s="160" t="s">
        <v>118</v>
      </c>
    </row>
    <row r="10" spans="1:6" ht="68.25" customHeight="1">
      <c r="A10" s="330">
        <v>5</v>
      </c>
      <c r="B10" s="160" t="s">
        <v>1423</v>
      </c>
      <c r="C10" s="160" t="s">
        <v>6772</v>
      </c>
      <c r="D10" s="160" t="s">
        <v>240</v>
      </c>
      <c r="E10" s="117">
        <v>2067965.42</v>
      </c>
      <c r="F10" s="160" t="s">
        <v>118</v>
      </c>
    </row>
    <row r="11" spans="1:6" ht="31.5">
      <c r="A11" s="330">
        <v>6</v>
      </c>
      <c r="B11" s="160" t="s">
        <v>5308</v>
      </c>
      <c r="C11" s="160" t="s">
        <v>6773</v>
      </c>
      <c r="D11" s="160" t="s">
        <v>3374</v>
      </c>
      <c r="E11" s="117">
        <v>1836762.11</v>
      </c>
      <c r="F11" s="160" t="s">
        <v>118</v>
      </c>
    </row>
    <row r="12" spans="1:6" ht="15" customHeight="1">
      <c r="A12" s="334"/>
      <c r="B12" s="2237" t="s">
        <v>3161</v>
      </c>
      <c r="C12" s="2293"/>
      <c r="D12" s="2238"/>
      <c r="E12" s="720"/>
      <c r="F12" s="335"/>
    </row>
    <row r="13" spans="1:6" ht="31.5">
      <c r="A13" s="330">
        <v>7</v>
      </c>
      <c r="B13" s="160" t="s">
        <v>5308</v>
      </c>
      <c r="C13" s="160" t="s">
        <v>6774</v>
      </c>
      <c r="D13" s="160" t="s">
        <v>3374</v>
      </c>
      <c r="E13" s="117">
        <v>1471226.3</v>
      </c>
      <c r="F13" s="160" t="s">
        <v>118</v>
      </c>
    </row>
    <row r="14" spans="1:6" ht="63">
      <c r="A14" s="330">
        <v>8</v>
      </c>
      <c r="B14" s="160" t="s">
        <v>1423</v>
      </c>
      <c r="C14" s="160" t="s">
        <v>6775</v>
      </c>
      <c r="D14" s="160" t="s">
        <v>6776</v>
      </c>
      <c r="E14" s="117">
        <v>800000</v>
      </c>
      <c r="F14" s="160" t="s">
        <v>118</v>
      </c>
    </row>
    <row r="15" spans="1:6" ht="47.25">
      <c r="A15" s="330">
        <v>9</v>
      </c>
      <c r="B15" s="160" t="s">
        <v>6777</v>
      </c>
      <c r="C15" s="160" t="s">
        <v>6778</v>
      </c>
      <c r="D15" s="160" t="s">
        <v>6779</v>
      </c>
      <c r="E15" s="117">
        <v>1000000</v>
      </c>
      <c r="F15" s="160" t="s">
        <v>118</v>
      </c>
    </row>
    <row r="16" spans="1:6" ht="15.75">
      <c r="A16" s="334"/>
      <c r="B16" s="332" t="s">
        <v>593</v>
      </c>
      <c r="C16" s="332"/>
      <c r="D16" s="335"/>
      <c r="E16" s="720"/>
      <c r="F16" s="335"/>
    </row>
    <row r="17" spans="1:6" ht="47.25">
      <c r="A17" s="330">
        <v>10</v>
      </c>
      <c r="B17" s="160" t="s">
        <v>981</v>
      </c>
      <c r="C17" s="160" t="s">
        <v>6780</v>
      </c>
      <c r="D17" s="160" t="s">
        <v>40</v>
      </c>
      <c r="E17" s="117">
        <v>11000000</v>
      </c>
      <c r="F17" s="160" t="s">
        <v>118</v>
      </c>
    </row>
    <row r="18" spans="1:6" ht="31.5">
      <c r="A18" s="330">
        <v>11</v>
      </c>
      <c r="B18" s="160" t="s">
        <v>596</v>
      </c>
      <c r="C18" s="160" t="s">
        <v>6781</v>
      </c>
      <c r="D18" s="160" t="s">
        <v>40</v>
      </c>
      <c r="E18" s="117">
        <v>9000000</v>
      </c>
      <c r="F18" s="160" t="s">
        <v>118</v>
      </c>
    </row>
    <row r="19" spans="1:6" ht="15.75">
      <c r="A19" s="334"/>
      <c r="B19" s="335" t="s">
        <v>6782</v>
      </c>
      <c r="C19" s="335"/>
      <c r="D19" s="335"/>
      <c r="E19" s="720"/>
      <c r="F19" s="335"/>
    </row>
    <row r="20" spans="1:6" ht="63">
      <c r="A20" s="330">
        <v>12</v>
      </c>
      <c r="B20" s="160" t="s">
        <v>475</v>
      </c>
      <c r="C20" s="160" t="s">
        <v>6783</v>
      </c>
      <c r="D20" s="160" t="s">
        <v>196</v>
      </c>
      <c r="E20" s="117">
        <v>5738993.4500000002</v>
      </c>
      <c r="F20" s="160" t="s">
        <v>118</v>
      </c>
    </row>
    <row r="21" spans="1:6" ht="15.75">
      <c r="A21" s="330"/>
      <c r="B21" s="160"/>
      <c r="C21" s="160"/>
      <c r="D21" s="160"/>
      <c r="E21" s="117">
        <f>SUM(E6:E20)</f>
        <v>35552672.280000001</v>
      </c>
      <c r="F21" s="160"/>
    </row>
    <row r="22" spans="1:6" ht="15.75">
      <c r="A22" s="330"/>
      <c r="B22" s="160"/>
      <c r="C22" s="160"/>
      <c r="D22" s="160"/>
      <c r="E22" s="117"/>
      <c r="F22" s="160"/>
    </row>
    <row r="23" spans="1:6" ht="15.75">
      <c r="A23" s="330"/>
      <c r="B23" s="160"/>
      <c r="C23" s="160"/>
      <c r="D23" s="160"/>
      <c r="E23" s="117"/>
      <c r="F23" s="160"/>
    </row>
    <row r="24" spans="1:6" ht="15.75">
      <c r="A24" s="330"/>
      <c r="B24" s="160"/>
      <c r="C24" s="160"/>
      <c r="D24" s="160"/>
      <c r="E24" s="117"/>
      <c r="F24" s="160"/>
    </row>
    <row r="25" spans="1:6" ht="15.75">
      <c r="A25" s="330"/>
      <c r="B25" s="160"/>
      <c r="C25" s="160"/>
      <c r="D25" s="160"/>
      <c r="E25" s="117"/>
      <c r="F25" s="160"/>
    </row>
    <row r="26" spans="1:6" ht="15.75">
      <c r="A26" s="330"/>
      <c r="B26" s="160"/>
      <c r="C26" s="160"/>
      <c r="D26" s="160"/>
      <c r="E26" s="117"/>
      <c r="F26" s="160"/>
    </row>
    <row r="27" spans="1:6" ht="15.75">
      <c r="A27" s="330"/>
      <c r="B27" s="160"/>
      <c r="C27" s="160"/>
      <c r="D27" s="160"/>
      <c r="E27" s="117"/>
      <c r="F27" s="160"/>
    </row>
    <row r="28" spans="1:6" ht="15.75">
      <c r="A28" s="330"/>
      <c r="B28" s="160"/>
      <c r="C28" s="160"/>
      <c r="D28" s="160"/>
      <c r="E28" s="117"/>
      <c r="F28" s="160"/>
    </row>
    <row r="29" spans="1:6" ht="15.75">
      <c r="A29" s="330"/>
      <c r="B29" s="160"/>
      <c r="C29" s="160"/>
      <c r="D29" s="160"/>
      <c r="E29" s="117"/>
      <c r="F29" s="160"/>
    </row>
    <row r="30" spans="1:6" ht="15.75">
      <c r="A30" s="2164" t="s">
        <v>133</v>
      </c>
      <c r="B30" s="2164"/>
      <c r="C30" s="2164"/>
      <c r="D30" s="2164"/>
      <c r="E30" s="2164"/>
      <c r="F30" s="2164"/>
    </row>
    <row r="31" spans="1:6" ht="15.75">
      <c r="A31" s="2164" t="s">
        <v>6766</v>
      </c>
      <c r="B31" s="2164"/>
      <c r="C31" s="2164"/>
      <c r="D31" s="2164"/>
      <c r="E31" s="2164"/>
      <c r="F31" s="2164"/>
    </row>
    <row r="32" spans="1:6" ht="15.75">
      <c r="A32" s="2164" t="s">
        <v>6436</v>
      </c>
      <c r="B32" s="2164"/>
      <c r="C32" s="2164"/>
      <c r="D32" s="2164"/>
      <c r="E32" s="2164"/>
      <c r="F32" s="2164"/>
    </row>
    <row r="33" spans="1:6" ht="31.5">
      <c r="A33" s="341" t="s">
        <v>134</v>
      </c>
      <c r="B33" s="332" t="s">
        <v>676</v>
      </c>
      <c r="C33" s="332" t="s">
        <v>6633</v>
      </c>
      <c r="D33" s="332" t="s">
        <v>788</v>
      </c>
      <c r="E33" s="721" t="s">
        <v>1394</v>
      </c>
      <c r="F33" s="332" t="s">
        <v>677</v>
      </c>
    </row>
    <row r="34" spans="1:6" ht="15.75">
      <c r="A34" s="334"/>
      <c r="B34" s="332" t="s">
        <v>555</v>
      </c>
      <c r="C34" s="335"/>
      <c r="D34" s="335"/>
      <c r="E34" s="720"/>
      <c r="F34" s="335"/>
    </row>
    <row r="35" spans="1:6" ht="84" customHeight="1">
      <c r="A35" s="175">
        <v>1</v>
      </c>
      <c r="B35" s="160" t="s">
        <v>6784</v>
      </c>
      <c r="C35" s="160" t="s">
        <v>6785</v>
      </c>
      <c r="D35" s="160" t="s">
        <v>6786</v>
      </c>
      <c r="E35" s="117">
        <v>2180817.2999999998</v>
      </c>
      <c r="F35" s="160" t="s">
        <v>118</v>
      </c>
    </row>
    <row r="36" spans="1:6" ht="18" customHeight="1">
      <c r="A36" s="175"/>
      <c r="B36" s="2198" t="s">
        <v>480</v>
      </c>
      <c r="C36" s="2198"/>
      <c r="D36" s="160"/>
      <c r="E36" s="221"/>
      <c r="F36" s="160"/>
    </row>
    <row r="37" spans="1:6" ht="100.5" customHeight="1">
      <c r="A37" s="175">
        <v>2</v>
      </c>
      <c r="B37" s="160" t="s">
        <v>6787</v>
      </c>
      <c r="C37" s="160" t="s">
        <v>6788</v>
      </c>
      <c r="D37" s="160" t="s">
        <v>35163</v>
      </c>
      <c r="E37" s="117">
        <v>2800000</v>
      </c>
      <c r="F37" s="160" t="s">
        <v>4</v>
      </c>
    </row>
    <row r="38" spans="1:6" ht="63">
      <c r="A38" s="175">
        <v>3</v>
      </c>
      <c r="B38" s="160" t="s">
        <v>6789</v>
      </c>
      <c r="C38" s="160" t="s">
        <v>6790</v>
      </c>
      <c r="D38" s="160" t="s">
        <v>35164</v>
      </c>
      <c r="E38" s="117">
        <v>1000000</v>
      </c>
      <c r="F38" s="160" t="s">
        <v>118</v>
      </c>
    </row>
    <row r="39" spans="1:6" ht="31.5">
      <c r="A39" s="175">
        <v>4</v>
      </c>
      <c r="B39" s="160" t="s">
        <v>6791</v>
      </c>
      <c r="C39" s="160" t="s">
        <v>6792</v>
      </c>
      <c r="D39" s="160" t="s">
        <v>6793</v>
      </c>
      <c r="E39" s="117">
        <v>500000</v>
      </c>
      <c r="F39" s="160" t="s">
        <v>4</v>
      </c>
    </row>
    <row r="40" spans="1:6" ht="31.5">
      <c r="A40" s="175">
        <v>5</v>
      </c>
      <c r="B40" s="160" t="s">
        <v>6794</v>
      </c>
      <c r="C40" s="160" t="s">
        <v>6795</v>
      </c>
      <c r="D40" s="160" t="s">
        <v>6796</v>
      </c>
      <c r="E40" s="117">
        <v>900000</v>
      </c>
      <c r="F40" s="160" t="s">
        <v>4</v>
      </c>
    </row>
    <row r="41" spans="1:6" ht="66" customHeight="1">
      <c r="A41" s="175">
        <v>6</v>
      </c>
      <c r="B41" s="160" t="s">
        <v>6797</v>
      </c>
      <c r="C41" s="160" t="s">
        <v>6798</v>
      </c>
      <c r="D41" s="160" t="s">
        <v>6799</v>
      </c>
      <c r="E41" s="117">
        <v>300000</v>
      </c>
      <c r="F41" s="160" t="s">
        <v>118</v>
      </c>
    </row>
    <row r="42" spans="1:6" ht="49.5" customHeight="1">
      <c r="A42" s="175">
        <v>7</v>
      </c>
      <c r="B42" s="160" t="s">
        <v>6800</v>
      </c>
      <c r="C42" s="160" t="s">
        <v>6801</v>
      </c>
      <c r="D42" s="160" t="s">
        <v>6802</v>
      </c>
      <c r="E42" s="117">
        <v>200000</v>
      </c>
      <c r="F42" s="160" t="s">
        <v>118</v>
      </c>
    </row>
    <row r="43" spans="1:6" ht="94.5">
      <c r="A43" s="175">
        <v>8</v>
      </c>
      <c r="B43" s="160" t="s">
        <v>6803</v>
      </c>
      <c r="C43" s="160" t="s">
        <v>6804</v>
      </c>
      <c r="D43" s="160" t="s">
        <v>35165</v>
      </c>
      <c r="E43" s="117">
        <v>900000</v>
      </c>
      <c r="F43" s="160" t="s">
        <v>4</v>
      </c>
    </row>
    <row r="44" spans="1:6" ht="31.5">
      <c r="A44" s="175">
        <v>9</v>
      </c>
      <c r="B44" s="160" t="s">
        <v>6805</v>
      </c>
      <c r="C44" s="160" t="s">
        <v>6806</v>
      </c>
      <c r="D44" s="160" t="s">
        <v>6796</v>
      </c>
      <c r="E44" s="117">
        <v>900000</v>
      </c>
      <c r="F44" s="160" t="s">
        <v>4</v>
      </c>
    </row>
    <row r="45" spans="1:6" ht="31.5">
      <c r="A45" s="175">
        <v>10</v>
      </c>
      <c r="B45" s="160" t="s">
        <v>6807</v>
      </c>
      <c r="C45" s="160" t="s">
        <v>6808</v>
      </c>
      <c r="D45" s="160" t="s">
        <v>6796</v>
      </c>
      <c r="E45" s="117">
        <v>900000</v>
      </c>
      <c r="F45" s="160" t="s">
        <v>4</v>
      </c>
    </row>
    <row r="46" spans="1:6" ht="31.5">
      <c r="A46" s="175">
        <v>11</v>
      </c>
      <c r="B46" s="160" t="s">
        <v>6809</v>
      </c>
      <c r="C46" s="160" t="s">
        <v>6810</v>
      </c>
      <c r="D46" s="160" t="s">
        <v>6796</v>
      </c>
      <c r="E46" s="117">
        <v>900000</v>
      </c>
      <c r="F46" s="160" t="s">
        <v>4</v>
      </c>
    </row>
    <row r="47" spans="1:6" ht="31.5">
      <c r="A47" s="175">
        <v>12</v>
      </c>
      <c r="B47" s="160" t="s">
        <v>6811</v>
      </c>
      <c r="C47" s="160" t="s">
        <v>6812</v>
      </c>
      <c r="D47" s="160" t="s">
        <v>6796</v>
      </c>
      <c r="E47" s="117">
        <v>900000</v>
      </c>
      <c r="F47" s="160" t="s">
        <v>4</v>
      </c>
    </row>
    <row r="48" spans="1:6" ht="63">
      <c r="A48" s="175">
        <v>13</v>
      </c>
      <c r="B48" s="160" t="s">
        <v>6813</v>
      </c>
      <c r="C48" s="160" t="s">
        <v>6814</v>
      </c>
      <c r="D48" s="160" t="s">
        <v>35166</v>
      </c>
      <c r="E48" s="117">
        <v>1000000</v>
      </c>
      <c r="F48" s="160" t="s">
        <v>118</v>
      </c>
    </row>
    <row r="49" spans="1:6" ht="31.5">
      <c r="A49" s="175">
        <v>14</v>
      </c>
      <c r="B49" s="160" t="s">
        <v>6815</v>
      </c>
      <c r="C49" s="160" t="s">
        <v>6816</v>
      </c>
      <c r="D49" s="160" t="s">
        <v>6796</v>
      </c>
      <c r="E49" s="117">
        <v>900000</v>
      </c>
      <c r="F49" s="160" t="s">
        <v>4</v>
      </c>
    </row>
    <row r="50" spans="1:6" ht="31.5">
      <c r="A50" s="175">
        <v>15</v>
      </c>
      <c r="B50" s="160" t="s">
        <v>6817</v>
      </c>
      <c r="C50" s="160" t="s">
        <v>6818</v>
      </c>
      <c r="D50" s="160" t="s">
        <v>6796</v>
      </c>
      <c r="E50" s="117">
        <v>900000</v>
      </c>
      <c r="F50" s="160" t="s">
        <v>4</v>
      </c>
    </row>
    <row r="51" spans="1:6" ht="47.25">
      <c r="A51" s="175">
        <v>16</v>
      </c>
      <c r="B51" s="160" t="s">
        <v>6819</v>
      </c>
      <c r="C51" s="160" t="s">
        <v>6820</v>
      </c>
      <c r="D51" s="160" t="s">
        <v>35167</v>
      </c>
      <c r="E51" s="117">
        <v>2000000</v>
      </c>
      <c r="F51" s="160" t="s">
        <v>118</v>
      </c>
    </row>
    <row r="52" spans="1:6" ht="63">
      <c r="A52" s="175">
        <v>17</v>
      </c>
      <c r="B52" s="160" t="s">
        <v>6821</v>
      </c>
      <c r="C52" s="160" t="s">
        <v>6822</v>
      </c>
      <c r="D52" s="160" t="s">
        <v>35166</v>
      </c>
      <c r="E52" s="117">
        <v>1000000</v>
      </c>
      <c r="F52" s="160" t="s">
        <v>118</v>
      </c>
    </row>
    <row r="53" spans="1:6" ht="31.5">
      <c r="A53" s="175">
        <v>18</v>
      </c>
      <c r="B53" s="160" t="s">
        <v>6823</v>
      </c>
      <c r="C53" s="160" t="s">
        <v>6824</v>
      </c>
      <c r="D53" s="160" t="s">
        <v>35168</v>
      </c>
      <c r="E53" s="117">
        <v>1000000</v>
      </c>
      <c r="F53" s="160" t="s">
        <v>4</v>
      </c>
    </row>
    <row r="54" spans="1:6" ht="47.25">
      <c r="A54" s="175">
        <v>19</v>
      </c>
      <c r="B54" s="160" t="s">
        <v>6825</v>
      </c>
      <c r="C54" s="160" t="s">
        <v>6826</v>
      </c>
      <c r="D54" s="160" t="s">
        <v>6827</v>
      </c>
      <c r="E54" s="117">
        <v>1100000</v>
      </c>
      <c r="F54" s="160" t="s">
        <v>4</v>
      </c>
    </row>
    <row r="55" spans="1:6" ht="31.5">
      <c r="A55" s="175">
        <v>20</v>
      </c>
      <c r="B55" s="160" t="s">
        <v>6828</v>
      </c>
      <c r="C55" s="160" t="s">
        <v>6829</v>
      </c>
      <c r="D55" s="160" t="s">
        <v>4517</v>
      </c>
      <c r="E55" s="117">
        <v>900000</v>
      </c>
      <c r="F55" s="160" t="s">
        <v>4</v>
      </c>
    </row>
    <row r="56" spans="1:6" ht="31.5">
      <c r="A56" s="175">
        <v>21</v>
      </c>
      <c r="B56" s="160" t="s">
        <v>6830</v>
      </c>
      <c r="C56" s="160" t="s">
        <v>6831</v>
      </c>
      <c r="D56" s="160" t="s">
        <v>4517</v>
      </c>
      <c r="E56" s="117">
        <v>900000</v>
      </c>
      <c r="F56" s="160" t="s">
        <v>4</v>
      </c>
    </row>
    <row r="57" spans="1:6" ht="47.25">
      <c r="A57" s="175">
        <v>22</v>
      </c>
      <c r="B57" s="160" t="s">
        <v>6832</v>
      </c>
      <c r="C57" s="160" t="s">
        <v>6833</v>
      </c>
      <c r="D57" s="160" t="s">
        <v>35169</v>
      </c>
      <c r="E57" s="117">
        <v>1000000</v>
      </c>
      <c r="F57" s="160" t="s">
        <v>118</v>
      </c>
    </row>
    <row r="58" spans="1:6" ht="47.25">
      <c r="A58" s="175">
        <v>23</v>
      </c>
      <c r="B58" s="160" t="s">
        <v>6834</v>
      </c>
      <c r="C58" s="160" t="s">
        <v>6835</v>
      </c>
      <c r="D58" s="160" t="s">
        <v>35169</v>
      </c>
      <c r="E58" s="117">
        <v>1000000</v>
      </c>
      <c r="F58" s="160" t="s">
        <v>118</v>
      </c>
    </row>
    <row r="59" spans="1:6" ht="31.5">
      <c r="A59" s="175">
        <v>24</v>
      </c>
      <c r="B59" s="160" t="s">
        <v>6836</v>
      </c>
      <c r="C59" s="160" t="s">
        <v>6837</v>
      </c>
      <c r="D59" s="160" t="s">
        <v>4517</v>
      </c>
      <c r="E59" s="117">
        <v>900000</v>
      </c>
      <c r="F59" s="160" t="s">
        <v>4</v>
      </c>
    </row>
    <row r="60" spans="1:6" ht="31.5">
      <c r="A60" s="175">
        <v>25</v>
      </c>
      <c r="B60" s="160" t="s">
        <v>6838</v>
      </c>
      <c r="C60" s="160" t="s">
        <v>6839</v>
      </c>
      <c r="D60" s="160" t="s">
        <v>6840</v>
      </c>
      <c r="E60" s="117">
        <v>900000</v>
      </c>
      <c r="F60" s="160" t="s">
        <v>4</v>
      </c>
    </row>
    <row r="61" spans="1:6" ht="31.5">
      <c r="A61" s="175">
        <v>26</v>
      </c>
      <c r="B61" s="160" t="s">
        <v>6841</v>
      </c>
      <c r="C61" s="160" t="s">
        <v>6842</v>
      </c>
      <c r="D61" s="160" t="s">
        <v>6843</v>
      </c>
      <c r="E61" s="117">
        <v>200000</v>
      </c>
      <c r="F61" s="160" t="s">
        <v>118</v>
      </c>
    </row>
    <row r="62" spans="1:6" ht="31.5">
      <c r="A62" s="175">
        <v>27</v>
      </c>
      <c r="B62" s="160" t="s">
        <v>6844</v>
      </c>
      <c r="C62" s="160" t="s">
        <v>6845</v>
      </c>
      <c r="D62" s="160" t="s">
        <v>6843</v>
      </c>
      <c r="E62" s="117">
        <v>100000</v>
      </c>
      <c r="F62" s="160" t="s">
        <v>118</v>
      </c>
    </row>
    <row r="63" spans="1:6" ht="15.75" customHeight="1">
      <c r="A63" s="334"/>
      <c r="B63" s="2233" t="s">
        <v>1353</v>
      </c>
      <c r="C63" s="2233"/>
      <c r="D63" s="335"/>
      <c r="E63" s="721"/>
      <c r="F63" s="335"/>
    </row>
    <row r="64" spans="1:6" ht="63">
      <c r="A64" s="175">
        <v>28</v>
      </c>
      <c r="B64" s="160" t="s">
        <v>6846</v>
      </c>
      <c r="C64" s="160" t="s">
        <v>6847</v>
      </c>
      <c r="D64" s="160" t="s">
        <v>6848</v>
      </c>
      <c r="E64" s="117">
        <v>1000000</v>
      </c>
      <c r="F64" s="160" t="s">
        <v>118</v>
      </c>
    </row>
    <row r="65" spans="1:6" ht="63">
      <c r="A65" s="175">
        <v>29</v>
      </c>
      <c r="B65" s="160" t="s">
        <v>6849</v>
      </c>
      <c r="C65" s="160" t="s">
        <v>6850</v>
      </c>
      <c r="D65" s="160" t="s">
        <v>6848</v>
      </c>
      <c r="E65" s="117">
        <v>2700000</v>
      </c>
      <c r="F65" s="160" t="s">
        <v>118</v>
      </c>
    </row>
    <row r="66" spans="1:6" ht="31.5">
      <c r="A66" s="175">
        <v>30</v>
      </c>
      <c r="B66" s="160" t="s">
        <v>6851</v>
      </c>
      <c r="C66" s="160" t="s">
        <v>6852</v>
      </c>
      <c r="D66" s="160" t="s">
        <v>6853</v>
      </c>
      <c r="E66" s="117">
        <v>1000000</v>
      </c>
      <c r="F66" s="160" t="s">
        <v>4</v>
      </c>
    </row>
    <row r="67" spans="1:6" ht="63">
      <c r="A67" s="175">
        <v>31</v>
      </c>
      <c r="B67" s="160" t="s">
        <v>6854</v>
      </c>
      <c r="C67" s="160" t="s">
        <v>6855</v>
      </c>
      <c r="D67" s="160" t="s">
        <v>6856</v>
      </c>
      <c r="E67" s="117">
        <v>800000</v>
      </c>
      <c r="F67" s="160" t="s">
        <v>118</v>
      </c>
    </row>
    <row r="68" spans="1:6" ht="63">
      <c r="A68" s="175">
        <v>32</v>
      </c>
      <c r="B68" s="160" t="s">
        <v>6857</v>
      </c>
      <c r="C68" s="160" t="s">
        <v>6858</v>
      </c>
      <c r="D68" s="160" t="s">
        <v>6856</v>
      </c>
      <c r="E68" s="117">
        <v>1100000</v>
      </c>
      <c r="F68" s="160" t="s">
        <v>118</v>
      </c>
    </row>
    <row r="69" spans="1:6" ht="35.25" customHeight="1">
      <c r="A69" s="175">
        <v>33</v>
      </c>
      <c r="B69" s="160" t="s">
        <v>6859</v>
      </c>
      <c r="C69" s="160" t="s">
        <v>6860</v>
      </c>
      <c r="D69" s="160" t="s">
        <v>6861</v>
      </c>
      <c r="E69" s="117">
        <v>400000</v>
      </c>
      <c r="F69" s="160" t="s">
        <v>118</v>
      </c>
    </row>
    <row r="70" spans="1:6" ht="63">
      <c r="A70" s="175">
        <v>34</v>
      </c>
      <c r="B70" s="160" t="s">
        <v>6862</v>
      </c>
      <c r="C70" s="160" t="s">
        <v>6863</v>
      </c>
      <c r="D70" s="160" t="s">
        <v>6864</v>
      </c>
      <c r="E70" s="117">
        <v>500000</v>
      </c>
      <c r="F70" s="160" t="s">
        <v>118</v>
      </c>
    </row>
    <row r="71" spans="1:6" ht="31.5">
      <c r="A71" s="175">
        <v>35</v>
      </c>
      <c r="B71" s="160" t="s">
        <v>6865</v>
      </c>
      <c r="C71" s="160" t="s">
        <v>6866</v>
      </c>
      <c r="D71" s="160" t="s">
        <v>6796</v>
      </c>
      <c r="E71" s="117">
        <v>900000</v>
      </c>
      <c r="F71" s="160" t="s">
        <v>4</v>
      </c>
    </row>
    <row r="72" spans="1:6" ht="110.25">
      <c r="A72" s="175">
        <v>36</v>
      </c>
      <c r="B72" s="160" t="s">
        <v>6867</v>
      </c>
      <c r="C72" s="160" t="s">
        <v>6868</v>
      </c>
      <c r="D72" s="160" t="s">
        <v>35160</v>
      </c>
      <c r="E72" s="117">
        <v>2500000</v>
      </c>
      <c r="F72" s="160" t="s">
        <v>5914</v>
      </c>
    </row>
    <row r="73" spans="1:6" ht="31.5">
      <c r="A73" s="175">
        <v>37</v>
      </c>
      <c r="B73" s="160" t="s">
        <v>6869</v>
      </c>
      <c r="C73" s="160" t="s">
        <v>6870</v>
      </c>
      <c r="D73" s="160" t="s">
        <v>4517</v>
      </c>
      <c r="E73" s="117">
        <v>900000</v>
      </c>
      <c r="F73" s="160" t="s">
        <v>4</v>
      </c>
    </row>
    <row r="74" spans="1:6" ht="63">
      <c r="A74" s="175">
        <v>38</v>
      </c>
      <c r="B74" s="160" t="s">
        <v>6871</v>
      </c>
      <c r="C74" s="160" t="s">
        <v>6872</v>
      </c>
      <c r="D74" s="160" t="s">
        <v>35161</v>
      </c>
      <c r="E74" s="117">
        <v>2000000</v>
      </c>
      <c r="F74" s="160" t="s">
        <v>118</v>
      </c>
    </row>
    <row r="75" spans="1:6" ht="63">
      <c r="A75" s="175">
        <v>39</v>
      </c>
      <c r="B75" s="160" t="s">
        <v>6873</v>
      </c>
      <c r="C75" s="160" t="s">
        <v>6874</v>
      </c>
      <c r="D75" s="160" t="s">
        <v>6875</v>
      </c>
      <c r="E75" s="117">
        <v>1900000</v>
      </c>
      <c r="F75" s="160" t="s">
        <v>118</v>
      </c>
    </row>
    <row r="76" spans="1:6" ht="47.25">
      <c r="A76" s="175">
        <v>40</v>
      </c>
      <c r="B76" s="160" t="s">
        <v>6876</v>
      </c>
      <c r="C76" s="160" t="s">
        <v>6877</v>
      </c>
      <c r="D76" s="160" t="s">
        <v>6878</v>
      </c>
      <c r="E76" s="117">
        <v>700000</v>
      </c>
      <c r="F76" s="160" t="s">
        <v>4</v>
      </c>
    </row>
    <row r="77" spans="1:6" ht="47.25">
      <c r="A77" s="175">
        <v>41</v>
      </c>
      <c r="B77" s="160" t="s">
        <v>6879</v>
      </c>
      <c r="C77" s="160" t="s">
        <v>6880</v>
      </c>
      <c r="D77" s="160" t="s">
        <v>6853</v>
      </c>
      <c r="E77" s="117">
        <v>1100000</v>
      </c>
      <c r="F77" s="160" t="s">
        <v>4</v>
      </c>
    </row>
    <row r="78" spans="1:6" ht="47.25">
      <c r="A78" s="175">
        <v>42</v>
      </c>
      <c r="B78" s="160" t="s">
        <v>6881</v>
      </c>
      <c r="C78" s="160" t="s">
        <v>6882</v>
      </c>
      <c r="D78" s="160" t="s">
        <v>4517</v>
      </c>
      <c r="E78" s="117">
        <v>900000</v>
      </c>
      <c r="F78" s="160" t="s">
        <v>4</v>
      </c>
    </row>
    <row r="79" spans="1:6" ht="31.5">
      <c r="A79" s="175">
        <v>43</v>
      </c>
      <c r="B79" s="160" t="s">
        <v>6883</v>
      </c>
      <c r="C79" s="160" t="s">
        <v>6884</v>
      </c>
      <c r="D79" s="160" t="s">
        <v>4517</v>
      </c>
      <c r="E79" s="117">
        <v>900000</v>
      </c>
      <c r="F79" s="160" t="s">
        <v>4</v>
      </c>
    </row>
    <row r="80" spans="1:6" ht="31.5">
      <c r="A80" s="175">
        <v>44</v>
      </c>
      <c r="B80" s="160" t="s">
        <v>6885</v>
      </c>
      <c r="C80" s="160" t="s">
        <v>6886</v>
      </c>
      <c r="D80" s="160" t="s">
        <v>6796</v>
      </c>
      <c r="E80" s="117">
        <v>900000</v>
      </c>
      <c r="F80" s="160" t="s">
        <v>4</v>
      </c>
    </row>
    <row r="81" spans="1:6" ht="94.5">
      <c r="A81" s="175">
        <v>45</v>
      </c>
      <c r="B81" s="160" t="s">
        <v>6887</v>
      </c>
      <c r="C81" s="160" t="s">
        <v>6888</v>
      </c>
      <c r="D81" s="160" t="s">
        <v>35162</v>
      </c>
      <c r="E81" s="117">
        <v>1000000</v>
      </c>
      <c r="F81" s="160" t="s">
        <v>5914</v>
      </c>
    </row>
    <row r="82" spans="1:6" ht="31.5">
      <c r="A82" s="175">
        <v>46</v>
      </c>
      <c r="B82" s="160" t="s">
        <v>6889</v>
      </c>
      <c r="C82" s="160" t="s">
        <v>6890</v>
      </c>
      <c r="D82" s="160" t="s">
        <v>6853</v>
      </c>
      <c r="E82" s="117">
        <v>1000000</v>
      </c>
      <c r="F82" s="160" t="s">
        <v>4</v>
      </c>
    </row>
    <row r="83" spans="1:6" ht="31.5">
      <c r="A83" s="175">
        <v>47</v>
      </c>
      <c r="B83" s="160" t="s">
        <v>6891</v>
      </c>
      <c r="C83" s="160" t="s">
        <v>6892</v>
      </c>
      <c r="D83" s="160" t="s">
        <v>6796</v>
      </c>
      <c r="E83" s="117">
        <v>900000</v>
      </c>
      <c r="F83" s="160" t="s">
        <v>4</v>
      </c>
    </row>
    <row r="84" spans="1:6" ht="47.25">
      <c r="A84" s="175">
        <v>48</v>
      </c>
      <c r="B84" s="160" t="s">
        <v>6893</v>
      </c>
      <c r="C84" s="160" t="s">
        <v>6894</v>
      </c>
      <c r="D84" s="160" t="s">
        <v>6878</v>
      </c>
      <c r="E84" s="117">
        <v>500000</v>
      </c>
      <c r="F84" s="160" t="s">
        <v>118</v>
      </c>
    </row>
    <row r="85" spans="1:6" ht="47.25">
      <c r="A85" s="175">
        <v>49</v>
      </c>
      <c r="B85" s="160" t="s">
        <v>6895</v>
      </c>
      <c r="C85" s="160" t="s">
        <v>6896</v>
      </c>
      <c r="D85" s="160" t="s">
        <v>6897</v>
      </c>
      <c r="E85" s="117">
        <v>626568.64</v>
      </c>
      <c r="F85" s="160" t="s">
        <v>118</v>
      </c>
    </row>
    <row r="86" spans="1:6" ht="47.25">
      <c r="A86" s="175">
        <v>50</v>
      </c>
      <c r="B86" s="160" t="s">
        <v>6898</v>
      </c>
      <c r="C86" s="160" t="s">
        <v>6899</v>
      </c>
      <c r="D86" s="160" t="s">
        <v>6900</v>
      </c>
      <c r="E86" s="117">
        <v>400000</v>
      </c>
      <c r="F86" s="160" t="s">
        <v>118</v>
      </c>
    </row>
    <row r="87" spans="1:6" ht="47.25">
      <c r="A87" s="175">
        <v>51</v>
      </c>
      <c r="B87" s="160" t="s">
        <v>6901</v>
      </c>
      <c r="C87" s="160" t="s">
        <v>6902</v>
      </c>
      <c r="D87" s="160" t="s">
        <v>6903</v>
      </c>
      <c r="E87" s="117">
        <v>200000</v>
      </c>
      <c r="F87" s="160" t="s">
        <v>118</v>
      </c>
    </row>
    <row r="88" spans="1:6" ht="15.75" customHeight="1">
      <c r="A88" s="175"/>
      <c r="B88" s="2198" t="s">
        <v>148</v>
      </c>
      <c r="C88" s="2198"/>
      <c r="D88" s="160"/>
      <c r="E88" s="221"/>
      <c r="F88" s="160"/>
    </row>
    <row r="89" spans="1:6" ht="47.25">
      <c r="A89" s="175">
        <v>52</v>
      </c>
      <c r="B89" s="160" t="s">
        <v>6907</v>
      </c>
      <c r="C89" s="160" t="s">
        <v>6908</v>
      </c>
      <c r="D89" s="160" t="s">
        <v>6909</v>
      </c>
      <c r="E89" s="117">
        <v>300000</v>
      </c>
      <c r="F89" s="160" t="s">
        <v>118</v>
      </c>
    </row>
    <row r="90" spans="1:6" ht="63">
      <c r="A90" s="175">
        <v>53</v>
      </c>
      <c r="B90" s="160" t="s">
        <v>6910</v>
      </c>
      <c r="C90" s="160" t="s">
        <v>6911</v>
      </c>
      <c r="D90" s="160" t="s">
        <v>6912</v>
      </c>
      <c r="E90" s="117">
        <v>1500000</v>
      </c>
      <c r="F90" s="160" t="s">
        <v>4</v>
      </c>
    </row>
    <row r="91" spans="1:6" ht="63">
      <c r="A91" s="175">
        <v>54</v>
      </c>
      <c r="B91" s="160" t="s">
        <v>6913</v>
      </c>
      <c r="C91" s="160" t="s">
        <v>6914</v>
      </c>
      <c r="D91" s="160" t="s">
        <v>6915</v>
      </c>
      <c r="E91" s="117">
        <v>500000</v>
      </c>
      <c r="F91" s="160" t="s">
        <v>118</v>
      </c>
    </row>
    <row r="92" spans="1:6" ht="157.5">
      <c r="A92" s="175">
        <v>55</v>
      </c>
      <c r="B92" s="160" t="s">
        <v>6916</v>
      </c>
      <c r="C92" s="160" t="s">
        <v>6917</v>
      </c>
      <c r="D92" s="120" t="s">
        <v>39522</v>
      </c>
      <c r="E92" s="117">
        <v>1200000</v>
      </c>
      <c r="F92" s="160" t="s">
        <v>5914</v>
      </c>
    </row>
    <row r="93" spans="1:6" ht="47.25">
      <c r="A93" s="175">
        <v>56</v>
      </c>
      <c r="B93" s="160" t="s">
        <v>6918</v>
      </c>
      <c r="C93" s="160" t="s">
        <v>6919</v>
      </c>
      <c r="D93" s="160" t="s">
        <v>35170</v>
      </c>
      <c r="E93" s="117">
        <v>300000</v>
      </c>
      <c r="F93" s="160" t="s">
        <v>118</v>
      </c>
    </row>
    <row r="94" spans="1:6" ht="47.25">
      <c r="A94" s="175">
        <v>57</v>
      </c>
      <c r="B94" s="160" t="s">
        <v>6920</v>
      </c>
      <c r="C94" s="160" t="s">
        <v>6921</v>
      </c>
      <c r="D94" s="160" t="s">
        <v>6909</v>
      </c>
      <c r="E94" s="117">
        <v>400000</v>
      </c>
      <c r="F94" s="160" t="s">
        <v>118</v>
      </c>
    </row>
    <row r="95" spans="1:6" ht="47.25">
      <c r="A95" s="175">
        <v>58</v>
      </c>
      <c r="B95" s="160" t="s">
        <v>6922</v>
      </c>
      <c r="C95" s="160" t="s">
        <v>6923</v>
      </c>
      <c r="D95" s="160" t="s">
        <v>35170</v>
      </c>
      <c r="E95" s="117">
        <v>400000</v>
      </c>
      <c r="F95" s="160" t="s">
        <v>118</v>
      </c>
    </row>
    <row r="96" spans="1:6" ht="47.25">
      <c r="A96" s="175">
        <v>59</v>
      </c>
      <c r="B96" s="160" t="s">
        <v>6924</v>
      </c>
      <c r="C96" s="160" t="s">
        <v>6925</v>
      </c>
      <c r="D96" s="160" t="s">
        <v>6909</v>
      </c>
      <c r="E96" s="117">
        <v>200000</v>
      </c>
      <c r="F96" s="160" t="s">
        <v>118</v>
      </c>
    </row>
    <row r="97" spans="1:6" s="2" customFormat="1" ht="15.75" customHeight="1">
      <c r="A97" s="325"/>
      <c r="B97" s="280" t="s">
        <v>6930</v>
      </c>
      <c r="C97" s="326"/>
      <c r="D97" s="326"/>
      <c r="E97" s="329">
        <f>SUM(E35:E96)</f>
        <v>55807385.939999998</v>
      </c>
      <c r="F97" s="326"/>
    </row>
    <row r="98" spans="1:6" s="2" customFormat="1" ht="108.75" customHeight="1">
      <c r="A98" s="2143" t="s">
        <v>42136</v>
      </c>
      <c r="B98" s="2143"/>
      <c r="C98" s="2143"/>
      <c r="D98" s="2143" t="s">
        <v>1392</v>
      </c>
      <c r="E98" s="2143"/>
      <c r="F98" s="2143"/>
    </row>
    <row r="106" spans="1:6" ht="15.75">
      <c r="A106" s="330"/>
      <c r="B106" s="2198" t="s">
        <v>6628</v>
      </c>
      <c r="C106" s="2198"/>
      <c r="D106" s="160"/>
      <c r="E106" s="82"/>
      <c r="F106" s="160"/>
    </row>
    <row r="107" spans="1:6" ht="94.5">
      <c r="A107" s="330">
        <v>64</v>
      </c>
      <c r="B107" s="160" t="s">
        <v>6904</v>
      </c>
      <c r="C107" s="160" t="s">
        <v>6905</v>
      </c>
      <c r="D107" s="214" t="s">
        <v>6906</v>
      </c>
      <c r="E107" s="117">
        <v>10000000</v>
      </c>
      <c r="F107" s="160" t="s">
        <v>4</v>
      </c>
    </row>
    <row r="108" spans="1:6" ht="15.75">
      <c r="A108" s="330"/>
      <c r="B108" s="2198" t="s">
        <v>6926</v>
      </c>
      <c r="C108" s="2198"/>
      <c r="D108" s="160"/>
      <c r="E108" s="82"/>
      <c r="F108" s="160"/>
    </row>
    <row r="109" spans="1:6" ht="63">
      <c r="A109" s="330">
        <v>73</v>
      </c>
      <c r="B109" s="160" t="s">
        <v>6927</v>
      </c>
      <c r="C109" s="160" t="s">
        <v>6928</v>
      </c>
      <c r="D109" s="160" t="s">
        <v>6929</v>
      </c>
      <c r="E109" s="117">
        <v>7680817.2999999998</v>
      </c>
      <c r="F109" s="160" t="s">
        <v>118</v>
      </c>
    </row>
    <row r="110" spans="1:6">
      <c r="E110" s="1036">
        <f>SUM(E107:E109)</f>
        <v>17680817.300000001</v>
      </c>
    </row>
    <row r="113" spans="5:5">
      <c r="E113" s="1036">
        <f>E110+E97+E21</f>
        <v>109040875.52</v>
      </c>
    </row>
  </sheetData>
  <mergeCells count="15">
    <mergeCell ref="B106:C106"/>
    <mergeCell ref="B88:C88"/>
    <mergeCell ref="B108:C108"/>
    <mergeCell ref="A31:F31"/>
    <mergeCell ref="A32:F32"/>
    <mergeCell ref="A98:C98"/>
    <mergeCell ref="D98:F98"/>
    <mergeCell ref="A30:F30"/>
    <mergeCell ref="B36:C36"/>
    <mergeCell ref="B63:C63"/>
    <mergeCell ref="A1:F1"/>
    <mergeCell ref="A2:F2"/>
    <mergeCell ref="A3:F3"/>
    <mergeCell ref="B5:D5"/>
    <mergeCell ref="B12:D12"/>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sheetPr>
    <tabColor theme="5" tint="-0.499984740745262"/>
  </sheetPr>
  <dimension ref="A1:K94"/>
  <sheetViews>
    <sheetView topLeftCell="A88" workbookViewId="0">
      <selection activeCell="E96" sqref="E96"/>
    </sheetView>
  </sheetViews>
  <sheetFormatPr defaultRowHeight="15.75"/>
  <cols>
    <col min="1" max="1" width="7.140625" style="128" customWidth="1"/>
    <col min="2" max="2" width="17.85546875" style="11" customWidth="1"/>
    <col min="3" max="3" width="41.7109375" style="11" customWidth="1"/>
    <col min="4" max="4" width="30.85546875" style="11" customWidth="1"/>
    <col min="5" max="5" width="22.140625" style="139" customWidth="1"/>
    <col min="6" max="6" width="11.28515625" style="11" customWidth="1"/>
    <col min="7" max="16384" width="9.140625" style="11"/>
  </cols>
  <sheetData>
    <row r="1" spans="1:11">
      <c r="A1" s="2164" t="s">
        <v>133</v>
      </c>
      <c r="B1" s="2164"/>
      <c r="C1" s="2164"/>
      <c r="D1" s="2164"/>
      <c r="E1" s="2164"/>
      <c r="F1" s="2164"/>
      <c r="G1" s="318"/>
      <c r="H1" s="318"/>
      <c r="I1" s="319"/>
      <c r="J1" s="318"/>
      <c r="K1" s="319"/>
    </row>
    <row r="2" spans="1:11">
      <c r="A2" s="2164" t="s">
        <v>6435</v>
      </c>
      <c r="B2" s="2164"/>
      <c r="C2" s="2164"/>
      <c r="D2" s="2164"/>
      <c r="E2" s="2164"/>
      <c r="F2" s="2164"/>
      <c r="G2" s="318"/>
      <c r="H2" s="318"/>
      <c r="I2" s="319"/>
      <c r="J2" s="318"/>
      <c r="K2" s="319"/>
    </row>
    <row r="3" spans="1:11">
      <c r="A3" s="2164" t="s">
        <v>6436</v>
      </c>
      <c r="B3" s="2164"/>
      <c r="C3" s="2164"/>
      <c r="D3" s="2164"/>
      <c r="E3" s="2164"/>
      <c r="F3" s="2164"/>
      <c r="G3" s="318"/>
      <c r="H3" s="318"/>
      <c r="I3" s="319"/>
      <c r="J3" s="318"/>
      <c r="K3" s="319"/>
    </row>
    <row r="4" spans="1:11">
      <c r="A4" s="320" t="s">
        <v>134</v>
      </c>
      <c r="B4" s="280" t="s">
        <v>1486</v>
      </c>
      <c r="C4" s="280" t="s">
        <v>0</v>
      </c>
      <c r="D4" s="280" t="s">
        <v>21224</v>
      </c>
      <c r="E4" s="1443" t="s">
        <v>6634</v>
      </c>
      <c r="F4" s="324" t="s">
        <v>1489</v>
      </c>
      <c r="G4" s="318"/>
      <c r="H4" s="318"/>
      <c r="I4" s="319"/>
      <c r="J4" s="318"/>
      <c r="K4" s="319"/>
    </row>
    <row r="5" spans="1:11" ht="17.100000000000001" customHeight="1">
      <c r="A5" s="321"/>
      <c r="B5" s="2334" t="s">
        <v>139</v>
      </c>
      <c r="C5" s="2334"/>
      <c r="D5" s="2334"/>
      <c r="E5" s="1444"/>
      <c r="F5" s="1445"/>
    </row>
    <row r="6" spans="1:11" ht="31.5">
      <c r="A6" s="49">
        <v>1</v>
      </c>
      <c r="B6" s="51" t="s">
        <v>1</v>
      </c>
      <c r="C6" s="51" t="s">
        <v>6437</v>
      </c>
      <c r="D6" s="51" t="s">
        <v>239</v>
      </c>
      <c r="E6" s="1446">
        <v>1525000</v>
      </c>
      <c r="F6" s="175" t="s">
        <v>679</v>
      </c>
    </row>
    <row r="7" spans="1:11" ht="63">
      <c r="A7" s="49">
        <v>2</v>
      </c>
      <c r="B7" s="51" t="s">
        <v>5</v>
      </c>
      <c r="C7" s="51" t="s">
        <v>6438</v>
      </c>
      <c r="D7" s="51" t="s">
        <v>240</v>
      </c>
      <c r="E7" s="1446">
        <v>2000000</v>
      </c>
      <c r="F7" s="175" t="s">
        <v>466</v>
      </c>
    </row>
    <row r="8" spans="1:11" ht="31.5">
      <c r="A8" s="49">
        <v>3</v>
      </c>
      <c r="B8" s="51" t="s">
        <v>7</v>
      </c>
      <c r="C8" s="51" t="s">
        <v>6439</v>
      </c>
      <c r="D8" s="51" t="s">
        <v>794</v>
      </c>
      <c r="E8" s="1446">
        <v>51000</v>
      </c>
      <c r="F8" s="175" t="s">
        <v>466</v>
      </c>
    </row>
    <row r="9" spans="1:11" ht="31.5">
      <c r="A9" s="70">
        <v>4</v>
      </c>
      <c r="B9" s="51" t="s">
        <v>10</v>
      </c>
      <c r="C9" s="51" t="s">
        <v>6440</v>
      </c>
      <c r="D9" s="51" t="s">
        <v>580</v>
      </c>
      <c r="E9" s="1446">
        <v>24000</v>
      </c>
      <c r="F9" s="175" t="s">
        <v>466</v>
      </c>
    </row>
    <row r="10" spans="1:11" ht="47.25">
      <c r="A10" s="70">
        <v>5</v>
      </c>
      <c r="B10" s="51" t="s">
        <v>12</v>
      </c>
      <c r="C10" s="51" t="s">
        <v>6441</v>
      </c>
      <c r="D10" s="51" t="s">
        <v>14</v>
      </c>
      <c r="E10" s="1446">
        <v>2942452.5</v>
      </c>
      <c r="F10" s="175" t="s">
        <v>466</v>
      </c>
    </row>
    <row r="11" spans="1:11">
      <c r="A11" s="70"/>
      <c r="B11" s="2198" t="s">
        <v>207</v>
      </c>
      <c r="C11" s="2198"/>
      <c r="D11" s="2198"/>
      <c r="E11" s="1446"/>
      <c r="F11" s="175"/>
    </row>
    <row r="12" spans="1:11" ht="63">
      <c r="A12" s="49">
        <v>6</v>
      </c>
      <c r="B12" s="51" t="s">
        <v>6442</v>
      </c>
      <c r="C12" s="51" t="s">
        <v>6443</v>
      </c>
      <c r="D12" s="51" t="s">
        <v>22</v>
      </c>
      <c r="E12" s="1447">
        <v>5738993.4500000002</v>
      </c>
      <c r="F12" s="175" t="s">
        <v>466</v>
      </c>
    </row>
    <row r="13" spans="1:11">
      <c r="A13" s="70"/>
      <c r="B13" s="2198" t="s">
        <v>16510</v>
      </c>
      <c r="C13" s="2198"/>
      <c r="D13" s="2198"/>
      <c r="E13" s="1446"/>
      <c r="F13" s="175"/>
    </row>
    <row r="14" spans="1:11" ht="63">
      <c r="A14" s="49">
        <v>7</v>
      </c>
      <c r="B14" s="51" t="s">
        <v>5</v>
      </c>
      <c r="C14" s="51" t="s">
        <v>6444</v>
      </c>
      <c r="D14" s="51" t="s">
        <v>5981</v>
      </c>
      <c r="E14" s="1446">
        <v>400000</v>
      </c>
      <c r="F14" s="175" t="s">
        <v>466</v>
      </c>
    </row>
    <row r="15" spans="1:11" ht="47.25">
      <c r="A15" s="49">
        <v>8</v>
      </c>
      <c r="B15" s="51" t="s">
        <v>12</v>
      </c>
      <c r="C15" s="51" t="s">
        <v>6445</v>
      </c>
      <c r="D15" s="51" t="s">
        <v>1914</v>
      </c>
      <c r="E15" s="1446">
        <v>1500000</v>
      </c>
      <c r="F15" s="175" t="s">
        <v>466</v>
      </c>
    </row>
    <row r="16" spans="1:11" ht="47.25">
      <c r="A16" s="49">
        <v>9</v>
      </c>
      <c r="B16" s="51" t="s">
        <v>360</v>
      </c>
      <c r="C16" s="51" t="s">
        <v>6446</v>
      </c>
      <c r="D16" s="51" t="s">
        <v>10798</v>
      </c>
      <c r="E16" s="1446">
        <v>1371226.25</v>
      </c>
      <c r="F16" s="175" t="s">
        <v>466</v>
      </c>
    </row>
    <row r="17" spans="1:6">
      <c r="A17" s="49"/>
      <c r="B17" s="2198" t="s">
        <v>593</v>
      </c>
      <c r="C17" s="2198"/>
      <c r="D17" s="51"/>
      <c r="E17" s="1446"/>
      <c r="F17" s="175"/>
    </row>
    <row r="18" spans="1:6" ht="47.25">
      <c r="A18" s="49">
        <v>10</v>
      </c>
      <c r="B18" s="51" t="s">
        <v>39</v>
      </c>
      <c r="C18" s="51" t="s">
        <v>6447</v>
      </c>
      <c r="D18" s="51" t="s">
        <v>40</v>
      </c>
      <c r="E18" s="1446">
        <v>17160000</v>
      </c>
      <c r="F18" s="175" t="s">
        <v>466</v>
      </c>
    </row>
    <row r="19" spans="1:6" ht="31.5">
      <c r="A19" s="49">
        <v>11</v>
      </c>
      <c r="B19" s="51" t="s">
        <v>596</v>
      </c>
      <c r="C19" s="51" t="s">
        <v>6448</v>
      </c>
      <c r="D19" s="51" t="s">
        <v>8146</v>
      </c>
      <c r="E19" s="1446">
        <v>10100000</v>
      </c>
      <c r="F19" s="175" t="s">
        <v>466</v>
      </c>
    </row>
    <row r="20" spans="1:6">
      <c r="A20" s="49"/>
      <c r="B20" s="47" t="s">
        <v>15</v>
      </c>
      <c r="C20" s="51"/>
      <c r="D20" s="51"/>
      <c r="E20" s="1448">
        <f>SUM(E6:E19)</f>
        <v>42812672.200000003</v>
      </c>
      <c r="F20" s="175"/>
    </row>
    <row r="21" spans="1:6" ht="78" customHeight="1">
      <c r="A21" s="2143" t="s">
        <v>32028</v>
      </c>
      <c r="B21" s="2143"/>
      <c r="C21" s="2143"/>
      <c r="D21" s="2143" t="s">
        <v>32029</v>
      </c>
      <c r="E21" s="2143"/>
      <c r="F21" s="2143"/>
    </row>
    <row r="22" spans="1:6">
      <c r="A22" s="49"/>
      <c r="B22" s="51"/>
      <c r="C22" s="51"/>
      <c r="D22" s="51"/>
      <c r="E22" s="133"/>
      <c r="F22" s="50"/>
    </row>
    <row r="23" spans="1:6">
      <c r="A23" s="49"/>
      <c r="B23" s="51"/>
      <c r="C23" s="51"/>
      <c r="D23" s="51"/>
      <c r="E23" s="133"/>
      <c r="F23" s="50"/>
    </row>
    <row r="24" spans="1:6">
      <c r="A24" s="49"/>
      <c r="B24" s="51"/>
      <c r="C24" s="51"/>
      <c r="D24" s="51"/>
      <c r="E24" s="133"/>
      <c r="F24" s="50"/>
    </row>
    <row r="25" spans="1:6">
      <c r="A25" s="49"/>
      <c r="B25" s="51"/>
      <c r="C25" s="51"/>
      <c r="D25" s="51"/>
      <c r="E25" s="133"/>
      <c r="F25" s="50"/>
    </row>
    <row r="26" spans="1:6">
      <c r="A26" s="49"/>
      <c r="B26" s="51"/>
      <c r="C26" s="51"/>
      <c r="D26" s="51"/>
      <c r="E26" s="133"/>
      <c r="F26" s="50"/>
    </row>
    <row r="27" spans="1:6">
      <c r="A27" s="49"/>
      <c r="B27" s="51"/>
      <c r="C27" s="51"/>
      <c r="D27" s="51"/>
      <c r="E27" s="133"/>
      <c r="F27" s="50"/>
    </row>
    <row r="28" spans="1:6">
      <c r="A28" s="49"/>
      <c r="B28" s="51"/>
      <c r="C28" s="51"/>
      <c r="D28" s="51"/>
      <c r="E28" s="133"/>
      <c r="F28" s="50"/>
    </row>
    <row r="29" spans="1:6">
      <c r="A29" s="49"/>
      <c r="B29" s="51"/>
      <c r="C29" s="51"/>
      <c r="D29" s="51"/>
      <c r="E29" s="133"/>
      <c r="F29" s="50"/>
    </row>
    <row r="30" spans="1:6">
      <c r="A30" s="2164" t="s">
        <v>133</v>
      </c>
      <c r="B30" s="2164"/>
      <c r="C30" s="2164"/>
      <c r="D30" s="2164"/>
      <c r="E30" s="2164"/>
      <c r="F30" s="2164"/>
    </row>
    <row r="31" spans="1:6">
      <c r="A31" s="2164" t="s">
        <v>6435</v>
      </c>
      <c r="B31" s="2164"/>
      <c r="C31" s="2164"/>
      <c r="D31" s="2164"/>
      <c r="E31" s="2164"/>
      <c r="F31" s="2164"/>
    </row>
    <row r="32" spans="1:6">
      <c r="A32" s="2164" t="s">
        <v>6436</v>
      </c>
      <c r="B32" s="2164"/>
      <c r="C32" s="2164"/>
      <c r="D32" s="2164"/>
      <c r="E32" s="2164"/>
      <c r="F32" s="2164"/>
    </row>
    <row r="33" spans="1:8" ht="31.5">
      <c r="A33" s="320" t="s">
        <v>134</v>
      </c>
      <c r="B33" s="280" t="s">
        <v>676</v>
      </c>
      <c r="C33" s="280" t="s">
        <v>463</v>
      </c>
      <c r="D33" s="280" t="s">
        <v>788</v>
      </c>
      <c r="E33" s="360" t="s">
        <v>1741</v>
      </c>
      <c r="F33" s="278" t="s">
        <v>677</v>
      </c>
    </row>
    <row r="34" spans="1:8" s="322" customFormat="1">
      <c r="A34" s="49"/>
      <c r="B34" s="2198" t="s">
        <v>6449</v>
      </c>
      <c r="C34" s="2226"/>
      <c r="D34" s="2226"/>
      <c r="E34" s="133"/>
      <c r="F34" s="50"/>
      <c r="H34" s="323"/>
    </row>
    <row r="35" spans="1:8" ht="110.25">
      <c r="A35" s="49">
        <v>1</v>
      </c>
      <c r="B35" s="51" t="s">
        <v>6450</v>
      </c>
      <c r="C35" s="51" t="s">
        <v>6451</v>
      </c>
      <c r="D35" s="51" t="s">
        <v>7063</v>
      </c>
      <c r="E35" s="374">
        <v>2180000</v>
      </c>
      <c r="F35" s="50" t="s">
        <v>4</v>
      </c>
    </row>
    <row r="36" spans="1:8">
      <c r="A36" s="49"/>
      <c r="B36" s="2198" t="s">
        <v>33390</v>
      </c>
      <c r="C36" s="2198"/>
      <c r="D36" s="2198"/>
      <c r="E36" s="374"/>
      <c r="F36" s="50"/>
    </row>
    <row r="37" spans="1:8" ht="47.25">
      <c r="A37" s="49">
        <v>2</v>
      </c>
      <c r="B37" s="301" t="s">
        <v>3611</v>
      </c>
      <c r="C37" s="51" t="s">
        <v>33377</v>
      </c>
      <c r="D37" s="51" t="s">
        <v>7064</v>
      </c>
      <c r="E37" s="469">
        <v>5058203.32</v>
      </c>
      <c r="F37" s="50" t="s">
        <v>4</v>
      </c>
    </row>
    <row r="38" spans="1:8">
      <c r="A38" s="49"/>
      <c r="B38" s="2248" t="s">
        <v>480</v>
      </c>
      <c r="C38" s="2248"/>
      <c r="D38" s="51"/>
      <c r="E38" s="469"/>
      <c r="F38" s="50"/>
    </row>
    <row r="39" spans="1:8" ht="47.25">
      <c r="A39" s="49">
        <v>3</v>
      </c>
      <c r="B39" s="51" t="s">
        <v>6452</v>
      </c>
      <c r="C39" s="51" t="s">
        <v>33388</v>
      </c>
      <c r="D39" s="51" t="s">
        <v>6453</v>
      </c>
      <c r="E39" s="193">
        <v>260000</v>
      </c>
      <c r="F39" s="49" t="s">
        <v>4</v>
      </c>
    </row>
    <row r="40" spans="1:8" ht="110.25">
      <c r="A40" s="49">
        <v>4</v>
      </c>
      <c r="B40" s="51" t="s">
        <v>5173</v>
      </c>
      <c r="C40" s="51" t="s">
        <v>33389</v>
      </c>
      <c r="D40" s="51" t="s">
        <v>7065</v>
      </c>
      <c r="E40" s="193">
        <v>2000000</v>
      </c>
      <c r="F40" s="50" t="s">
        <v>4</v>
      </c>
    </row>
    <row r="41" spans="1:8" ht="63">
      <c r="A41" s="49">
        <v>5</v>
      </c>
      <c r="B41" s="51" t="s">
        <v>6454</v>
      </c>
      <c r="C41" s="51" t="s">
        <v>6455</v>
      </c>
      <c r="D41" s="51" t="s">
        <v>7066</v>
      </c>
      <c r="E41" s="193">
        <v>2000000</v>
      </c>
      <c r="F41" s="50" t="s">
        <v>4</v>
      </c>
    </row>
    <row r="42" spans="1:8" ht="47.25">
      <c r="A42" s="49">
        <v>6</v>
      </c>
      <c r="B42" s="51" t="s">
        <v>6456</v>
      </c>
      <c r="C42" s="51" t="s">
        <v>6457</v>
      </c>
      <c r="D42" s="51" t="s">
        <v>6458</v>
      </c>
      <c r="E42" s="193">
        <v>300000</v>
      </c>
      <c r="F42" s="50" t="s">
        <v>466</v>
      </c>
    </row>
    <row r="43" spans="1:8" ht="110.25">
      <c r="A43" s="49">
        <v>7</v>
      </c>
      <c r="B43" s="51" t="s">
        <v>6459</v>
      </c>
      <c r="C43" s="51" t="s">
        <v>6460</v>
      </c>
      <c r="D43" s="51" t="s">
        <v>7067</v>
      </c>
      <c r="E43" s="193">
        <v>1550000</v>
      </c>
      <c r="F43" s="50" t="s">
        <v>4</v>
      </c>
    </row>
    <row r="44" spans="1:8" ht="63">
      <c r="A44" s="49">
        <v>8</v>
      </c>
      <c r="B44" s="51" t="s">
        <v>6461</v>
      </c>
      <c r="C44" s="51" t="s">
        <v>6462</v>
      </c>
      <c r="D44" s="51" t="s">
        <v>6463</v>
      </c>
      <c r="E44" s="193">
        <v>900000</v>
      </c>
      <c r="F44" s="50" t="s">
        <v>4</v>
      </c>
    </row>
    <row r="45" spans="1:8" ht="63">
      <c r="A45" s="49">
        <v>9</v>
      </c>
      <c r="B45" s="51" t="s">
        <v>6464</v>
      </c>
      <c r="C45" s="51" t="s">
        <v>6465</v>
      </c>
      <c r="D45" s="51" t="s">
        <v>6466</v>
      </c>
      <c r="E45" s="193">
        <v>600000</v>
      </c>
      <c r="F45" s="50" t="s">
        <v>4</v>
      </c>
    </row>
    <row r="46" spans="1:8" ht="63">
      <c r="A46" s="49">
        <v>10</v>
      </c>
      <c r="B46" s="51" t="s">
        <v>6467</v>
      </c>
      <c r="C46" s="51" t="s">
        <v>6468</v>
      </c>
      <c r="D46" s="51" t="s">
        <v>6469</v>
      </c>
      <c r="E46" s="193">
        <v>600000</v>
      </c>
      <c r="F46" s="50" t="s">
        <v>4</v>
      </c>
    </row>
    <row r="47" spans="1:8" ht="63">
      <c r="A47" s="49">
        <v>11</v>
      </c>
      <c r="B47" s="301" t="s">
        <v>6470</v>
      </c>
      <c r="C47" s="51" t="s">
        <v>6471</v>
      </c>
      <c r="D47" s="51" t="s">
        <v>6472</v>
      </c>
      <c r="E47" s="193">
        <v>700000</v>
      </c>
      <c r="F47" s="50" t="s">
        <v>4</v>
      </c>
    </row>
    <row r="48" spans="1:8" ht="63">
      <c r="A48" s="49">
        <v>12</v>
      </c>
      <c r="B48" s="51" t="s">
        <v>6473</v>
      </c>
      <c r="C48" s="51" t="s">
        <v>6474</v>
      </c>
      <c r="D48" s="51" t="s">
        <v>6475</v>
      </c>
      <c r="E48" s="110">
        <v>2500000</v>
      </c>
      <c r="F48" s="50" t="s">
        <v>4</v>
      </c>
    </row>
    <row r="49" spans="1:6" ht="63">
      <c r="A49" s="49">
        <v>13</v>
      </c>
      <c r="B49" s="51" t="s">
        <v>6476</v>
      </c>
      <c r="C49" s="51" t="s">
        <v>6477</v>
      </c>
      <c r="D49" s="51" t="s">
        <v>6478</v>
      </c>
      <c r="E49" s="193">
        <v>600000</v>
      </c>
      <c r="F49" s="50" t="s">
        <v>4</v>
      </c>
    </row>
    <row r="50" spans="1:6" ht="31.5">
      <c r="A50" s="49">
        <v>14</v>
      </c>
      <c r="B50" s="51" t="s">
        <v>6479</v>
      </c>
      <c r="C50" s="51" t="s">
        <v>6480</v>
      </c>
      <c r="D50" s="51" t="s">
        <v>6481</v>
      </c>
      <c r="E50" s="193">
        <v>1800000</v>
      </c>
      <c r="F50" s="50" t="s">
        <v>4</v>
      </c>
    </row>
    <row r="51" spans="1:6" ht="31.5">
      <c r="A51" s="49">
        <v>15</v>
      </c>
      <c r="B51" s="51" t="s">
        <v>6479</v>
      </c>
      <c r="C51" s="51" t="s">
        <v>6482</v>
      </c>
      <c r="D51" s="51" t="s">
        <v>6483</v>
      </c>
      <c r="E51" s="193">
        <v>1100000</v>
      </c>
      <c r="F51" s="50" t="s">
        <v>466</v>
      </c>
    </row>
    <row r="52" spans="1:6" ht="63">
      <c r="A52" s="49">
        <v>16</v>
      </c>
      <c r="B52" s="51" t="s">
        <v>6484</v>
      </c>
      <c r="C52" s="51" t="s">
        <v>6485</v>
      </c>
      <c r="D52" s="51" t="s">
        <v>6486</v>
      </c>
      <c r="E52" s="193">
        <v>1850000</v>
      </c>
      <c r="F52" s="50" t="s">
        <v>4</v>
      </c>
    </row>
    <row r="53" spans="1:6" ht="63">
      <c r="A53" s="49">
        <v>17</v>
      </c>
      <c r="B53" s="51" t="s">
        <v>6487</v>
      </c>
      <c r="C53" s="51" t="s">
        <v>6488</v>
      </c>
      <c r="D53" s="51" t="s">
        <v>6489</v>
      </c>
      <c r="E53" s="193">
        <v>1400000</v>
      </c>
      <c r="F53" s="50" t="s">
        <v>4</v>
      </c>
    </row>
    <row r="54" spans="1:6" ht="47.25">
      <c r="A54" s="49">
        <v>18</v>
      </c>
      <c r="B54" s="51" t="s">
        <v>6490</v>
      </c>
      <c r="C54" s="51" t="s">
        <v>6491</v>
      </c>
      <c r="D54" s="51" t="s">
        <v>6492</v>
      </c>
      <c r="E54" s="193">
        <v>200000</v>
      </c>
      <c r="F54" s="50" t="s">
        <v>466</v>
      </c>
    </row>
    <row r="55" spans="1:6" ht="63">
      <c r="A55" s="49">
        <v>19</v>
      </c>
      <c r="B55" s="51" t="s">
        <v>6493</v>
      </c>
      <c r="C55" s="51" t="s">
        <v>6494</v>
      </c>
      <c r="D55" s="51" t="s">
        <v>6495</v>
      </c>
      <c r="E55" s="193">
        <v>600000</v>
      </c>
      <c r="F55" s="50" t="s">
        <v>4</v>
      </c>
    </row>
    <row r="56" spans="1:6" ht="47.25">
      <c r="A56" s="49">
        <v>20</v>
      </c>
      <c r="B56" s="51" t="s">
        <v>6496</v>
      </c>
      <c r="C56" s="51" t="s">
        <v>6497</v>
      </c>
      <c r="D56" s="51" t="s">
        <v>6492</v>
      </c>
      <c r="E56" s="193">
        <v>300000</v>
      </c>
      <c r="F56" s="50" t="s">
        <v>466</v>
      </c>
    </row>
    <row r="57" spans="1:6" ht="31.5">
      <c r="A57" s="49">
        <v>21</v>
      </c>
      <c r="B57" s="51" t="s">
        <v>6498</v>
      </c>
      <c r="C57" s="51" t="s">
        <v>6499</v>
      </c>
      <c r="D57" s="51" t="s">
        <v>6500</v>
      </c>
      <c r="E57" s="193">
        <v>950000</v>
      </c>
      <c r="F57" s="49" t="s">
        <v>4</v>
      </c>
    </row>
    <row r="58" spans="1:6" ht="63">
      <c r="A58" s="49">
        <v>22</v>
      </c>
      <c r="B58" s="51" t="s">
        <v>6501</v>
      </c>
      <c r="C58" s="51" t="s">
        <v>6502</v>
      </c>
      <c r="D58" s="51" t="s">
        <v>6495</v>
      </c>
      <c r="E58" s="193">
        <v>600000</v>
      </c>
      <c r="F58" s="50" t="s">
        <v>4</v>
      </c>
    </row>
    <row r="59" spans="1:6" ht="47.25">
      <c r="A59" s="49">
        <v>23</v>
      </c>
      <c r="B59" s="301" t="s">
        <v>6503</v>
      </c>
      <c r="C59" s="51" t="s">
        <v>6504</v>
      </c>
      <c r="D59" s="51" t="s">
        <v>6492</v>
      </c>
      <c r="E59" s="193">
        <v>500000</v>
      </c>
      <c r="F59" s="50" t="s">
        <v>466</v>
      </c>
    </row>
    <row r="60" spans="1:6" ht="63">
      <c r="A60" s="49">
        <v>24</v>
      </c>
      <c r="B60" s="51" t="s">
        <v>6505</v>
      </c>
      <c r="C60" s="51" t="s">
        <v>6506</v>
      </c>
      <c r="D60" s="51" t="s">
        <v>6507</v>
      </c>
      <c r="E60" s="193">
        <v>750000</v>
      </c>
      <c r="F60" s="50" t="s">
        <v>4</v>
      </c>
    </row>
    <row r="61" spans="1:6" ht="47.25">
      <c r="A61" s="49">
        <v>25</v>
      </c>
      <c r="B61" s="51" t="s">
        <v>6505</v>
      </c>
      <c r="C61" s="51" t="s">
        <v>6508</v>
      </c>
      <c r="D61" s="51" t="s">
        <v>6509</v>
      </c>
      <c r="E61" s="193">
        <v>3000000</v>
      </c>
      <c r="F61" s="50" t="s">
        <v>4</v>
      </c>
    </row>
    <row r="62" spans="1:6" ht="47.25">
      <c r="A62" s="49">
        <v>26</v>
      </c>
      <c r="B62" s="51" t="s">
        <v>6510</v>
      </c>
      <c r="C62" s="51" t="s">
        <v>6511</v>
      </c>
      <c r="D62" s="51" t="s">
        <v>6492</v>
      </c>
      <c r="E62" s="193">
        <v>300000</v>
      </c>
      <c r="F62" s="50" t="s">
        <v>466</v>
      </c>
    </row>
    <row r="63" spans="1:6" ht="135" customHeight="1">
      <c r="A63" s="49">
        <v>27</v>
      </c>
      <c r="B63" s="107" t="s">
        <v>6512</v>
      </c>
      <c r="C63" s="107" t="s">
        <v>6513</v>
      </c>
      <c r="D63" s="107" t="s">
        <v>33376</v>
      </c>
      <c r="E63" s="193">
        <v>850000</v>
      </c>
      <c r="F63" s="70" t="s">
        <v>466</v>
      </c>
    </row>
    <row r="64" spans="1:6" ht="47.25">
      <c r="A64" s="49">
        <v>28</v>
      </c>
      <c r="B64" s="51" t="s">
        <v>6514</v>
      </c>
      <c r="C64" s="51" t="s">
        <v>6515</v>
      </c>
      <c r="D64" s="51" t="s">
        <v>6492</v>
      </c>
      <c r="E64" s="193">
        <v>200000</v>
      </c>
      <c r="F64" s="49" t="s">
        <v>466</v>
      </c>
    </row>
    <row r="65" spans="1:6" ht="63">
      <c r="A65" s="49">
        <v>29</v>
      </c>
      <c r="B65" s="51" t="s">
        <v>6514</v>
      </c>
      <c r="C65" s="51" t="s">
        <v>6516</v>
      </c>
      <c r="D65" s="51" t="s">
        <v>6489</v>
      </c>
      <c r="E65" s="193">
        <v>2300000</v>
      </c>
      <c r="F65" s="49" t="s">
        <v>4</v>
      </c>
    </row>
    <row r="66" spans="1:6" ht="110.25">
      <c r="A66" s="49">
        <v>30</v>
      </c>
      <c r="B66" s="51" t="s">
        <v>6517</v>
      </c>
      <c r="C66" s="51" t="s">
        <v>6518</v>
      </c>
      <c r="D66" s="51" t="s">
        <v>6519</v>
      </c>
      <c r="E66" s="193">
        <v>1850000</v>
      </c>
      <c r="F66" s="49" t="s">
        <v>4</v>
      </c>
    </row>
    <row r="67" spans="1:6" ht="63">
      <c r="A67" s="49">
        <v>31</v>
      </c>
      <c r="B67" s="51" t="s">
        <v>6520</v>
      </c>
      <c r="C67" s="51" t="s">
        <v>6521</v>
      </c>
      <c r="D67" s="51" t="s">
        <v>6495</v>
      </c>
      <c r="E67" s="193">
        <v>1300000</v>
      </c>
      <c r="F67" s="49" t="s">
        <v>4</v>
      </c>
    </row>
    <row r="68" spans="1:6" ht="110.25">
      <c r="A68" s="49">
        <v>32</v>
      </c>
      <c r="B68" s="51" t="s">
        <v>6522</v>
      </c>
      <c r="C68" s="51" t="s">
        <v>6523</v>
      </c>
      <c r="D68" s="51" t="s">
        <v>6524</v>
      </c>
      <c r="E68" s="193">
        <v>600000</v>
      </c>
      <c r="F68" s="49" t="s">
        <v>4</v>
      </c>
    </row>
    <row r="69" spans="1:6" ht="110.25">
      <c r="A69" s="49">
        <v>33</v>
      </c>
      <c r="B69" s="51" t="s">
        <v>6525</v>
      </c>
      <c r="C69" s="51" t="s">
        <v>6526</v>
      </c>
      <c r="D69" s="51" t="s">
        <v>6527</v>
      </c>
      <c r="E69" s="193">
        <v>1750000</v>
      </c>
      <c r="F69" s="49" t="s">
        <v>4</v>
      </c>
    </row>
    <row r="70" spans="1:6" ht="63">
      <c r="A70" s="49">
        <v>34</v>
      </c>
      <c r="B70" s="51" t="s">
        <v>6528</v>
      </c>
      <c r="C70" s="51" t="s">
        <v>6529</v>
      </c>
      <c r="D70" s="51" t="s">
        <v>6530</v>
      </c>
      <c r="E70" s="193">
        <v>2550000</v>
      </c>
      <c r="F70" s="49" t="s">
        <v>4</v>
      </c>
    </row>
    <row r="71" spans="1:6" ht="110.25">
      <c r="A71" s="49">
        <v>35</v>
      </c>
      <c r="B71" s="51" t="s">
        <v>6531</v>
      </c>
      <c r="C71" s="51" t="s">
        <v>6532</v>
      </c>
      <c r="D71" s="51" t="s">
        <v>6533</v>
      </c>
      <c r="E71" s="193">
        <v>2050000</v>
      </c>
      <c r="F71" s="49" t="s">
        <v>4</v>
      </c>
    </row>
    <row r="72" spans="1:6" ht="63">
      <c r="A72" s="49">
        <v>36</v>
      </c>
      <c r="B72" s="51" t="s">
        <v>6534</v>
      </c>
      <c r="C72" s="51" t="s">
        <v>6535</v>
      </c>
      <c r="D72" s="51" t="s">
        <v>6530</v>
      </c>
      <c r="E72" s="193">
        <v>1000000</v>
      </c>
      <c r="F72" s="49" t="s">
        <v>4</v>
      </c>
    </row>
    <row r="73" spans="1:6" ht="31.5">
      <c r="A73" s="49">
        <v>37</v>
      </c>
      <c r="B73" s="51" t="s">
        <v>6536</v>
      </c>
      <c r="C73" s="51" t="s">
        <v>6537</v>
      </c>
      <c r="D73" s="51" t="s">
        <v>1264</v>
      </c>
      <c r="E73" s="193">
        <v>1800000</v>
      </c>
      <c r="F73" s="49" t="s">
        <v>4</v>
      </c>
    </row>
    <row r="74" spans="1:6" ht="63">
      <c r="A74" s="49">
        <v>38</v>
      </c>
      <c r="B74" s="51" t="s">
        <v>6538</v>
      </c>
      <c r="C74" s="51" t="s">
        <v>6539</v>
      </c>
      <c r="D74" s="51" t="s">
        <v>6489</v>
      </c>
      <c r="E74" s="374">
        <v>2000000</v>
      </c>
      <c r="F74" s="49" t="s">
        <v>4</v>
      </c>
    </row>
    <row r="75" spans="1:6" ht="63">
      <c r="A75" s="49">
        <v>39</v>
      </c>
      <c r="B75" s="51" t="s">
        <v>6540</v>
      </c>
      <c r="C75" s="51" t="s">
        <v>6541</v>
      </c>
      <c r="D75" s="51" t="s">
        <v>6507</v>
      </c>
      <c r="E75" s="193">
        <v>800000</v>
      </c>
      <c r="F75" s="49" t="s">
        <v>4</v>
      </c>
    </row>
    <row r="76" spans="1:6" ht="63">
      <c r="A76" s="49">
        <v>40</v>
      </c>
      <c r="B76" s="51" t="s">
        <v>6542</v>
      </c>
      <c r="C76" s="51" t="s">
        <v>6543</v>
      </c>
      <c r="D76" s="51" t="s">
        <v>6544</v>
      </c>
      <c r="E76" s="193">
        <v>600000</v>
      </c>
      <c r="F76" s="49" t="s">
        <v>4</v>
      </c>
    </row>
    <row r="77" spans="1:6" ht="31.5">
      <c r="A77" s="49">
        <v>41</v>
      </c>
      <c r="B77" s="51" t="s">
        <v>6498</v>
      </c>
      <c r="C77" s="51" t="s">
        <v>33378</v>
      </c>
      <c r="D77" s="50" t="s">
        <v>6545</v>
      </c>
      <c r="E77" s="374">
        <v>2180000</v>
      </c>
      <c r="F77" s="50" t="s">
        <v>4</v>
      </c>
    </row>
    <row r="78" spans="1:6">
      <c r="A78" s="70"/>
      <c r="B78" s="2198" t="s">
        <v>1353</v>
      </c>
      <c r="C78" s="2226"/>
      <c r="D78" s="2226"/>
      <c r="E78" s="374"/>
      <c r="F78" s="50"/>
    </row>
    <row r="79" spans="1:6" ht="63">
      <c r="A79" s="70">
        <v>42</v>
      </c>
      <c r="B79" s="51" t="s">
        <v>6546</v>
      </c>
      <c r="C79" s="51" t="s">
        <v>33379</v>
      </c>
      <c r="D79" s="51" t="s">
        <v>6547</v>
      </c>
      <c r="E79" s="193">
        <v>300000</v>
      </c>
      <c r="F79" s="50" t="s">
        <v>466</v>
      </c>
    </row>
    <row r="80" spans="1:6" ht="63">
      <c r="A80" s="70">
        <v>43</v>
      </c>
      <c r="B80" s="51" t="s">
        <v>6548</v>
      </c>
      <c r="C80" s="51" t="s">
        <v>33380</v>
      </c>
      <c r="D80" s="51" t="s">
        <v>7068</v>
      </c>
      <c r="E80" s="193">
        <v>500000</v>
      </c>
      <c r="F80" s="50" t="s">
        <v>466</v>
      </c>
    </row>
    <row r="81" spans="1:6" ht="47.25">
      <c r="A81" s="70">
        <v>44</v>
      </c>
      <c r="B81" s="51" t="s">
        <v>6549</v>
      </c>
      <c r="C81" s="51" t="s">
        <v>33381</v>
      </c>
      <c r="D81" s="51" t="s">
        <v>6550</v>
      </c>
      <c r="E81" s="374">
        <v>5000000</v>
      </c>
      <c r="F81" s="50" t="s">
        <v>4</v>
      </c>
    </row>
    <row r="82" spans="1:6" ht="47.25">
      <c r="A82" s="70">
        <v>45</v>
      </c>
      <c r="B82" s="51" t="s">
        <v>6551</v>
      </c>
      <c r="C82" s="51" t="s">
        <v>33382</v>
      </c>
      <c r="D82" s="51" t="s">
        <v>7069</v>
      </c>
      <c r="E82" s="193">
        <v>300000</v>
      </c>
      <c r="F82" s="50" t="s">
        <v>4</v>
      </c>
    </row>
    <row r="83" spans="1:6" ht="31.5">
      <c r="A83" s="70">
        <v>46</v>
      </c>
      <c r="B83" s="51" t="s">
        <v>6552</v>
      </c>
      <c r="C83" s="51" t="s">
        <v>33383</v>
      </c>
      <c r="D83" s="51" t="s">
        <v>6553</v>
      </c>
      <c r="E83" s="193">
        <v>500000</v>
      </c>
      <c r="F83" s="50" t="s">
        <v>466</v>
      </c>
    </row>
    <row r="84" spans="1:6" ht="63">
      <c r="A84" s="70">
        <v>47</v>
      </c>
      <c r="B84" s="51" t="s">
        <v>6554</v>
      </c>
      <c r="C84" s="51" t="s">
        <v>33384</v>
      </c>
      <c r="D84" s="51" t="s">
        <v>6555</v>
      </c>
      <c r="E84" s="193">
        <v>1800000</v>
      </c>
      <c r="F84" s="49" t="s">
        <v>466</v>
      </c>
    </row>
    <row r="85" spans="1:6" ht="78.75">
      <c r="A85" s="70">
        <v>48</v>
      </c>
      <c r="B85" s="51" t="s">
        <v>6556</v>
      </c>
      <c r="C85" s="51" t="s">
        <v>33385</v>
      </c>
      <c r="D85" s="51" t="s">
        <v>6557</v>
      </c>
      <c r="E85" s="193">
        <v>1000000</v>
      </c>
      <c r="F85" s="49" t="s">
        <v>466</v>
      </c>
    </row>
    <row r="86" spans="1:6" ht="78.75">
      <c r="A86" s="70">
        <v>49</v>
      </c>
      <c r="B86" s="51" t="s">
        <v>114</v>
      </c>
      <c r="C86" s="51" t="s">
        <v>33386</v>
      </c>
      <c r="D86" s="51" t="s">
        <v>6558</v>
      </c>
      <c r="E86" s="193">
        <v>1500000</v>
      </c>
      <c r="F86" s="49" t="s">
        <v>466</v>
      </c>
    </row>
    <row r="87" spans="1:6">
      <c r="A87" s="70"/>
      <c r="B87" s="2198" t="s">
        <v>148</v>
      </c>
      <c r="C87" s="2226"/>
      <c r="D87" s="2226"/>
      <c r="E87" s="193"/>
      <c r="F87" s="49"/>
    </row>
    <row r="88" spans="1:6" ht="63">
      <c r="A88" s="70">
        <v>50</v>
      </c>
      <c r="B88" s="51" t="s">
        <v>6559</v>
      </c>
      <c r="C88" s="51" t="s">
        <v>33387</v>
      </c>
      <c r="D88" s="51" t="s">
        <v>6560</v>
      </c>
      <c r="E88" s="193">
        <v>900000</v>
      </c>
      <c r="F88" s="49" t="s">
        <v>466</v>
      </c>
    </row>
    <row r="89" spans="1:6">
      <c r="A89" s="49"/>
      <c r="B89" s="2189" t="s">
        <v>15</v>
      </c>
      <c r="C89" s="2190"/>
      <c r="D89" s="2191"/>
      <c r="E89" s="558">
        <f>SUM(E35:E88)</f>
        <v>66228203.32</v>
      </c>
      <c r="F89" s="46"/>
    </row>
    <row r="90" spans="1:6" s="2" customFormat="1" ht="99.75" customHeight="1">
      <c r="A90" s="2143" t="s">
        <v>42136</v>
      </c>
      <c r="B90" s="2143"/>
      <c r="C90" s="2143"/>
      <c r="D90" s="2143" t="s">
        <v>1392</v>
      </c>
      <c r="E90" s="2143"/>
      <c r="F90" s="2143"/>
    </row>
    <row r="94" spans="1:6">
      <c r="E94" s="139">
        <f>E89+E20</f>
        <v>109040875.52000001</v>
      </c>
    </row>
  </sheetData>
  <mergeCells count="20">
    <mergeCell ref="B89:D89"/>
    <mergeCell ref="A90:C90"/>
    <mergeCell ref="D90:F90"/>
    <mergeCell ref="B17:C17"/>
    <mergeCell ref="B34:D34"/>
    <mergeCell ref="B36:D36"/>
    <mergeCell ref="B38:C38"/>
    <mergeCell ref="B78:D78"/>
    <mergeCell ref="B87:D87"/>
    <mergeCell ref="A30:F30"/>
    <mergeCell ref="A31:F31"/>
    <mergeCell ref="A32:F32"/>
    <mergeCell ref="B13:D13"/>
    <mergeCell ref="A21:C21"/>
    <mergeCell ref="D21:F21"/>
    <mergeCell ref="A1:F1"/>
    <mergeCell ref="A2:F2"/>
    <mergeCell ref="A3:F3"/>
    <mergeCell ref="B5:D5"/>
    <mergeCell ref="B11:D11"/>
  </mergeCell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5" tint="-0.499984740745262"/>
  </sheetPr>
  <dimension ref="A1:IV157"/>
  <sheetViews>
    <sheetView topLeftCell="A148" workbookViewId="0">
      <selection activeCell="E150" sqref="E150"/>
    </sheetView>
  </sheetViews>
  <sheetFormatPr defaultRowHeight="15"/>
  <cols>
    <col min="1" max="1" width="6.7109375" style="55" customWidth="1"/>
    <col min="2" max="2" width="17.5703125" style="12" customWidth="1"/>
    <col min="3" max="3" width="42.42578125" style="12" customWidth="1"/>
    <col min="4" max="4" width="23.140625" style="12" customWidth="1"/>
    <col min="5" max="5" width="23" style="195" customWidth="1"/>
    <col min="6" max="6" width="9.42578125" style="12" customWidth="1"/>
    <col min="7" max="16384" width="9.140625" style="12"/>
  </cols>
  <sheetData>
    <row r="1" spans="1:256" ht="15.75">
      <c r="A1" s="2164" t="s">
        <v>133</v>
      </c>
      <c r="B1" s="2164"/>
      <c r="C1" s="2164"/>
      <c r="D1" s="2164"/>
      <c r="E1" s="2164"/>
      <c r="F1" s="2164"/>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row>
    <row r="2" spans="1:256" ht="15.75">
      <c r="A2" s="2164" t="s">
        <v>30647</v>
      </c>
      <c r="B2" s="2164"/>
      <c r="C2" s="2164"/>
      <c r="D2" s="2164"/>
      <c r="E2" s="2164"/>
      <c r="F2" s="2164"/>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row>
    <row r="3" spans="1:256" ht="15.75">
      <c r="A3" s="2164" t="s">
        <v>6436</v>
      </c>
      <c r="B3" s="2164"/>
      <c r="C3" s="2164"/>
      <c r="D3" s="2164"/>
      <c r="E3" s="2164"/>
      <c r="F3" s="2164"/>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ht="31.5">
      <c r="A4" s="485" t="s">
        <v>134</v>
      </c>
      <c r="B4" s="332" t="s">
        <v>676</v>
      </c>
      <c r="C4" s="332" t="s">
        <v>463</v>
      </c>
      <c r="D4" s="332" t="s">
        <v>788</v>
      </c>
      <c r="E4" s="2132" t="s">
        <v>19290</v>
      </c>
      <c r="F4" s="485" t="s">
        <v>677</v>
      </c>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1290"/>
      <c r="DG4" s="1290"/>
      <c r="DH4" s="1290"/>
      <c r="DI4" s="1290"/>
      <c r="DJ4" s="1290"/>
      <c r="DK4" s="1290"/>
      <c r="DL4" s="1290"/>
      <c r="DM4" s="1290"/>
      <c r="DN4" s="1290"/>
      <c r="DO4" s="1290"/>
      <c r="DP4" s="1290"/>
      <c r="DQ4" s="1290"/>
      <c r="DR4" s="1290"/>
      <c r="DS4" s="1290"/>
      <c r="DT4" s="1290"/>
      <c r="DU4" s="1290"/>
      <c r="DV4" s="1290"/>
      <c r="DW4" s="1290"/>
      <c r="DX4" s="1290"/>
      <c r="DY4" s="1290"/>
      <c r="DZ4" s="1290"/>
      <c r="EA4" s="1290"/>
      <c r="EB4" s="1290"/>
      <c r="EC4" s="1290"/>
      <c r="ED4" s="1290"/>
      <c r="EE4" s="1290"/>
      <c r="EF4" s="1290"/>
      <c r="EG4" s="1290"/>
      <c r="EH4" s="1290"/>
      <c r="EI4" s="1290"/>
      <c r="EJ4" s="1290"/>
      <c r="EK4" s="1290"/>
      <c r="EL4" s="1290"/>
      <c r="EM4" s="1290"/>
      <c r="EN4" s="1290"/>
      <c r="EO4" s="1290"/>
      <c r="EP4" s="1290"/>
      <c r="EQ4" s="1290"/>
      <c r="ER4" s="1290"/>
      <c r="ES4" s="1290"/>
      <c r="ET4" s="1290"/>
      <c r="EU4" s="1290"/>
      <c r="EV4" s="1290"/>
      <c r="EW4" s="1290"/>
      <c r="EX4" s="1290"/>
      <c r="EY4" s="1290"/>
      <c r="EZ4" s="1290"/>
      <c r="FA4" s="1290"/>
      <c r="FB4" s="1290"/>
      <c r="FC4" s="1290"/>
      <c r="FD4" s="1290"/>
      <c r="FE4" s="1290"/>
      <c r="FF4" s="1290"/>
      <c r="FG4" s="1290"/>
      <c r="FH4" s="1290"/>
      <c r="FI4" s="1290"/>
      <c r="FJ4" s="1290"/>
      <c r="FK4" s="1290"/>
      <c r="FL4" s="1290"/>
      <c r="FM4" s="1290"/>
      <c r="FN4" s="1290"/>
      <c r="FO4" s="1290"/>
      <c r="FP4" s="1290"/>
      <c r="FQ4" s="1290"/>
      <c r="FR4" s="1290"/>
      <c r="FS4" s="1290"/>
      <c r="FT4" s="1290"/>
      <c r="FU4" s="1290"/>
      <c r="FV4" s="1290"/>
      <c r="FW4" s="1290"/>
      <c r="FX4" s="1290"/>
      <c r="FY4" s="1290"/>
      <c r="FZ4" s="1290"/>
      <c r="GA4" s="1290"/>
      <c r="GB4" s="1290"/>
      <c r="GC4" s="1290"/>
      <c r="GD4" s="1290"/>
      <c r="GE4" s="1290"/>
      <c r="GF4" s="1290"/>
      <c r="GG4" s="1290"/>
      <c r="GH4" s="1290"/>
      <c r="GI4" s="1290"/>
      <c r="GJ4" s="1290"/>
      <c r="GK4" s="1290"/>
      <c r="GL4" s="1290"/>
      <c r="GM4" s="1290"/>
      <c r="GN4" s="1290"/>
      <c r="GO4" s="1290"/>
      <c r="GP4" s="1290"/>
      <c r="GQ4" s="1290"/>
      <c r="GR4" s="1290"/>
      <c r="GS4" s="1290"/>
      <c r="GT4" s="1290"/>
      <c r="GU4" s="1290"/>
      <c r="GV4" s="1290"/>
      <c r="GW4" s="1290"/>
      <c r="GX4" s="1290"/>
      <c r="GY4" s="1290"/>
      <c r="GZ4" s="1290"/>
      <c r="HA4" s="1290"/>
      <c r="HB4" s="1290"/>
      <c r="HC4" s="1290"/>
      <c r="HD4" s="1290"/>
      <c r="HE4" s="1290"/>
      <c r="HF4" s="1290"/>
      <c r="HG4" s="1290"/>
      <c r="HH4" s="1290"/>
      <c r="HI4" s="1290"/>
      <c r="HJ4" s="1290"/>
      <c r="HK4" s="1290"/>
      <c r="HL4" s="1290"/>
      <c r="HM4" s="1290"/>
      <c r="HN4" s="1290"/>
      <c r="HO4" s="1290"/>
      <c r="HP4" s="1290"/>
      <c r="HQ4" s="1290"/>
      <c r="HR4" s="1290"/>
      <c r="HS4" s="1290"/>
      <c r="HT4" s="1290"/>
      <c r="HU4" s="1290"/>
      <c r="HV4" s="1290"/>
      <c r="HW4" s="1290"/>
      <c r="HX4" s="1290"/>
      <c r="HY4" s="1290"/>
      <c r="HZ4" s="1290"/>
      <c r="IA4" s="1290"/>
      <c r="IB4" s="1290"/>
      <c r="IC4" s="1290"/>
      <c r="ID4" s="1290"/>
      <c r="IE4" s="1290"/>
      <c r="IF4" s="1290"/>
      <c r="IG4" s="1290"/>
      <c r="IH4" s="1290"/>
      <c r="II4" s="1290"/>
      <c r="IJ4" s="1290"/>
      <c r="IK4" s="1290"/>
      <c r="IL4" s="1290"/>
      <c r="IM4" s="1290"/>
      <c r="IN4" s="1290"/>
      <c r="IO4" s="1290"/>
      <c r="IP4" s="1290"/>
      <c r="IQ4" s="1290"/>
      <c r="IR4" s="1290"/>
      <c r="IS4" s="1290"/>
      <c r="IT4" s="1290"/>
      <c r="IU4" s="1290"/>
      <c r="IV4" s="1290"/>
    </row>
    <row r="5" spans="1:256" ht="15.75">
      <c r="A5" s="63"/>
      <c r="B5" s="2171" t="s">
        <v>7482</v>
      </c>
      <c r="C5" s="2171"/>
      <c r="D5" s="2171"/>
      <c r="E5" s="487"/>
      <c r="F5" s="63"/>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c r="AM5" s="1290"/>
      <c r="AN5" s="1290"/>
      <c r="AO5" s="1290"/>
      <c r="AP5" s="1290"/>
      <c r="AQ5" s="1290"/>
      <c r="AR5" s="1290"/>
      <c r="AS5" s="129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c r="CA5" s="1290"/>
      <c r="CB5" s="1290"/>
      <c r="CC5" s="1290"/>
      <c r="CD5" s="1290"/>
      <c r="CE5" s="1290"/>
      <c r="CF5" s="1290"/>
      <c r="CG5" s="1290"/>
      <c r="CH5" s="1290"/>
      <c r="CI5" s="1290"/>
      <c r="CJ5" s="1290"/>
      <c r="CK5" s="1290"/>
      <c r="CL5" s="1290"/>
      <c r="CM5" s="1290"/>
      <c r="CN5" s="1290"/>
      <c r="CO5" s="1290"/>
      <c r="CP5" s="1290"/>
      <c r="CQ5" s="1290"/>
      <c r="CR5" s="1290"/>
      <c r="CS5" s="1290"/>
      <c r="CT5" s="1290"/>
      <c r="CU5" s="1290"/>
      <c r="CV5" s="1290"/>
      <c r="CW5" s="1290"/>
      <c r="CX5" s="1290"/>
      <c r="CY5" s="1290"/>
      <c r="CZ5" s="1290"/>
      <c r="DA5" s="1290"/>
      <c r="DB5" s="1290"/>
      <c r="DC5" s="1290"/>
      <c r="DD5" s="1290"/>
      <c r="DE5" s="1290"/>
      <c r="DF5" s="1290"/>
      <c r="DG5" s="1290"/>
      <c r="DH5" s="1290"/>
      <c r="DI5" s="1290"/>
      <c r="DJ5" s="1290"/>
      <c r="DK5" s="1290"/>
      <c r="DL5" s="1290"/>
      <c r="DM5" s="1290"/>
      <c r="DN5" s="1290"/>
      <c r="DO5" s="1290"/>
      <c r="DP5" s="1290"/>
      <c r="DQ5" s="1290"/>
      <c r="DR5" s="1290"/>
      <c r="DS5" s="1290"/>
      <c r="DT5" s="1290"/>
      <c r="DU5" s="1290"/>
      <c r="DV5" s="1290"/>
      <c r="DW5" s="1290"/>
      <c r="DX5" s="1290"/>
      <c r="DY5" s="1290"/>
      <c r="DZ5" s="1290"/>
      <c r="EA5" s="1290"/>
      <c r="EB5" s="1290"/>
      <c r="EC5" s="1290"/>
      <c r="ED5" s="1290"/>
      <c r="EE5" s="1290"/>
      <c r="EF5" s="1290"/>
      <c r="EG5" s="1290"/>
      <c r="EH5" s="1290"/>
      <c r="EI5" s="1290"/>
      <c r="EJ5" s="1290"/>
      <c r="EK5" s="1290"/>
      <c r="EL5" s="1290"/>
      <c r="EM5" s="1290"/>
      <c r="EN5" s="1290"/>
      <c r="EO5" s="1290"/>
      <c r="EP5" s="1290"/>
      <c r="EQ5" s="1290"/>
      <c r="ER5" s="1290"/>
      <c r="ES5" s="1290"/>
      <c r="ET5" s="1290"/>
      <c r="EU5" s="1290"/>
      <c r="EV5" s="1290"/>
      <c r="EW5" s="1290"/>
      <c r="EX5" s="1290"/>
      <c r="EY5" s="1290"/>
      <c r="EZ5" s="1290"/>
      <c r="FA5" s="1290"/>
      <c r="FB5" s="1290"/>
      <c r="FC5" s="1290"/>
      <c r="FD5" s="1290"/>
      <c r="FE5" s="1290"/>
      <c r="FF5" s="1290"/>
      <c r="FG5" s="1290"/>
      <c r="FH5" s="1290"/>
      <c r="FI5" s="1290"/>
      <c r="FJ5" s="1290"/>
      <c r="FK5" s="1290"/>
      <c r="FL5" s="1290"/>
      <c r="FM5" s="1290"/>
      <c r="FN5" s="1290"/>
      <c r="FO5" s="1290"/>
      <c r="FP5" s="1290"/>
      <c r="FQ5" s="1290"/>
      <c r="FR5" s="1290"/>
      <c r="FS5" s="1290"/>
      <c r="FT5" s="1290"/>
      <c r="FU5" s="1290"/>
      <c r="FV5" s="1290"/>
      <c r="FW5" s="1290"/>
      <c r="FX5" s="1290"/>
      <c r="FY5" s="1290"/>
      <c r="FZ5" s="1290"/>
      <c r="GA5" s="1290"/>
      <c r="GB5" s="1290"/>
      <c r="GC5" s="1290"/>
      <c r="GD5" s="1290"/>
      <c r="GE5" s="1290"/>
      <c r="GF5" s="1290"/>
      <c r="GG5" s="1290"/>
      <c r="GH5" s="1290"/>
      <c r="GI5" s="1290"/>
      <c r="GJ5" s="1290"/>
      <c r="GK5" s="1290"/>
      <c r="GL5" s="1290"/>
      <c r="GM5" s="1290"/>
      <c r="GN5" s="1290"/>
      <c r="GO5" s="1290"/>
      <c r="GP5" s="1290"/>
      <c r="GQ5" s="1290"/>
      <c r="GR5" s="1290"/>
      <c r="GS5" s="1290"/>
      <c r="GT5" s="1290"/>
      <c r="GU5" s="1290"/>
      <c r="GV5" s="1290"/>
      <c r="GW5" s="1290"/>
      <c r="GX5" s="1290"/>
      <c r="GY5" s="1290"/>
      <c r="GZ5" s="1290"/>
      <c r="HA5" s="1290"/>
      <c r="HB5" s="1290"/>
      <c r="HC5" s="1290"/>
      <c r="HD5" s="1290"/>
      <c r="HE5" s="1290"/>
      <c r="HF5" s="1290"/>
      <c r="HG5" s="1290"/>
      <c r="HH5" s="1290"/>
      <c r="HI5" s="1290"/>
      <c r="HJ5" s="1290"/>
      <c r="HK5" s="1290"/>
      <c r="HL5" s="1290"/>
      <c r="HM5" s="1290"/>
      <c r="HN5" s="1290"/>
      <c r="HO5" s="1290"/>
      <c r="HP5" s="1290"/>
      <c r="HQ5" s="1290"/>
      <c r="HR5" s="1290"/>
      <c r="HS5" s="1290"/>
      <c r="HT5" s="1290"/>
      <c r="HU5" s="1290"/>
      <c r="HV5" s="1290"/>
      <c r="HW5" s="1290"/>
      <c r="HX5" s="1290"/>
      <c r="HY5" s="1290"/>
      <c r="HZ5" s="1290"/>
      <c r="IA5" s="1290"/>
      <c r="IB5" s="1290"/>
      <c r="IC5" s="1290"/>
      <c r="ID5" s="1290"/>
      <c r="IE5" s="1290"/>
      <c r="IF5" s="1290"/>
      <c r="IG5" s="1290"/>
      <c r="IH5" s="1290"/>
      <c r="II5" s="1290"/>
      <c r="IJ5" s="1290"/>
      <c r="IK5" s="1290"/>
      <c r="IL5" s="1290"/>
      <c r="IM5" s="1290"/>
      <c r="IN5" s="1290"/>
      <c r="IO5" s="1290"/>
      <c r="IP5" s="1290"/>
      <c r="IQ5" s="1290"/>
      <c r="IR5" s="1290"/>
      <c r="IS5" s="1290"/>
      <c r="IT5" s="1290"/>
      <c r="IU5" s="1290"/>
      <c r="IV5" s="1290"/>
    </row>
    <row r="6" spans="1:256" ht="31.5">
      <c r="A6" s="175">
        <v>1</v>
      </c>
      <c r="B6" s="160" t="s">
        <v>464</v>
      </c>
      <c r="C6" s="160" t="s">
        <v>30648</v>
      </c>
      <c r="D6" s="160" t="s">
        <v>3</v>
      </c>
      <c r="E6" s="117">
        <v>2160000</v>
      </c>
      <c r="F6" s="177" t="s">
        <v>118</v>
      </c>
    </row>
    <row r="7" spans="1:256" ht="110.25">
      <c r="A7" s="175">
        <v>2</v>
      </c>
      <c r="B7" s="160" t="s">
        <v>5</v>
      </c>
      <c r="C7" s="160" t="s">
        <v>33926</v>
      </c>
      <c r="D7" s="160" t="s">
        <v>970</v>
      </c>
      <c r="E7" s="117">
        <v>2674621</v>
      </c>
      <c r="F7" s="177" t="s">
        <v>118</v>
      </c>
    </row>
    <row r="8" spans="1:256" ht="31.5">
      <c r="A8" s="175">
        <v>3</v>
      </c>
      <c r="B8" s="160" t="s">
        <v>7</v>
      </c>
      <c r="C8" s="160" t="s">
        <v>33927</v>
      </c>
      <c r="D8" s="160" t="s">
        <v>794</v>
      </c>
      <c r="E8" s="117">
        <v>24000</v>
      </c>
      <c r="F8" s="177" t="s">
        <v>118</v>
      </c>
    </row>
    <row r="9" spans="1:256" ht="31.5">
      <c r="A9" s="175">
        <v>4</v>
      </c>
      <c r="B9" s="160" t="s">
        <v>10</v>
      </c>
      <c r="C9" s="160" t="s">
        <v>33928</v>
      </c>
      <c r="D9" s="160" t="s">
        <v>794</v>
      </c>
      <c r="E9" s="117">
        <v>50000</v>
      </c>
      <c r="F9" s="177" t="s">
        <v>118</v>
      </c>
    </row>
    <row r="10" spans="1:256" ht="63">
      <c r="A10" s="175">
        <v>5</v>
      </c>
      <c r="B10" s="160" t="s">
        <v>12</v>
      </c>
      <c r="C10" s="160" t="s">
        <v>33929</v>
      </c>
      <c r="D10" s="160" t="s">
        <v>14</v>
      </c>
      <c r="E10" s="117">
        <v>1633831.5</v>
      </c>
      <c r="F10" s="177" t="s">
        <v>118</v>
      </c>
    </row>
    <row r="11" spans="1:256" ht="15.75">
      <c r="A11" s="63"/>
      <c r="B11" s="2171" t="s">
        <v>16510</v>
      </c>
      <c r="C11" s="2171"/>
      <c r="D11" s="2171"/>
      <c r="E11" s="487"/>
      <c r="F11" s="63"/>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1290"/>
      <c r="DG11" s="1290"/>
      <c r="DH11" s="1290"/>
      <c r="DI11" s="1290"/>
      <c r="DJ11" s="1290"/>
      <c r="DK11" s="1290"/>
      <c r="DL11" s="1290"/>
      <c r="DM11" s="1290"/>
      <c r="DN11" s="1290"/>
      <c r="DO11" s="1290"/>
      <c r="DP11" s="1290"/>
      <c r="DQ11" s="1290"/>
      <c r="DR11" s="1290"/>
      <c r="DS11" s="1290"/>
      <c r="DT11" s="1290"/>
      <c r="DU11" s="1290"/>
      <c r="DV11" s="1290"/>
      <c r="DW11" s="1290"/>
      <c r="DX11" s="1290"/>
      <c r="DY11" s="1290"/>
      <c r="DZ11" s="1290"/>
      <c r="EA11" s="1290"/>
      <c r="EB11" s="1290"/>
      <c r="EC11" s="1290"/>
      <c r="ED11" s="1290"/>
      <c r="EE11" s="1290"/>
      <c r="EF11" s="1290"/>
      <c r="EG11" s="1290"/>
      <c r="EH11" s="1290"/>
      <c r="EI11" s="1290"/>
      <c r="EJ11" s="1290"/>
      <c r="EK11" s="1290"/>
      <c r="EL11" s="1290"/>
      <c r="EM11" s="1290"/>
      <c r="EN11" s="1290"/>
      <c r="EO11" s="1290"/>
      <c r="EP11" s="1290"/>
      <c r="EQ11" s="1290"/>
      <c r="ER11" s="1290"/>
      <c r="ES11" s="1290"/>
      <c r="ET11" s="1290"/>
      <c r="EU11" s="1290"/>
      <c r="EV11" s="1290"/>
      <c r="EW11" s="1290"/>
      <c r="EX11" s="1290"/>
      <c r="EY11" s="1290"/>
      <c r="EZ11" s="1290"/>
      <c r="FA11" s="1290"/>
      <c r="FB11" s="1290"/>
      <c r="FC11" s="1290"/>
      <c r="FD11" s="1290"/>
      <c r="FE11" s="1290"/>
      <c r="FF11" s="1290"/>
      <c r="FG11" s="1290"/>
      <c r="FH11" s="1290"/>
      <c r="FI11" s="1290"/>
      <c r="FJ11" s="1290"/>
      <c r="FK11" s="1290"/>
      <c r="FL11" s="1290"/>
      <c r="FM11" s="1290"/>
      <c r="FN11" s="1290"/>
      <c r="FO11" s="1290"/>
      <c r="FP11" s="1290"/>
      <c r="FQ11" s="1290"/>
      <c r="FR11" s="1290"/>
      <c r="FS11" s="1290"/>
      <c r="FT11" s="1290"/>
      <c r="FU11" s="1290"/>
      <c r="FV11" s="1290"/>
      <c r="FW11" s="1290"/>
      <c r="FX11" s="1290"/>
      <c r="FY11" s="1290"/>
      <c r="FZ11" s="1290"/>
      <c r="GA11" s="1290"/>
      <c r="GB11" s="1290"/>
      <c r="GC11" s="1290"/>
      <c r="GD11" s="1290"/>
      <c r="GE11" s="1290"/>
      <c r="GF11" s="1290"/>
      <c r="GG11" s="1290"/>
      <c r="GH11" s="1290"/>
      <c r="GI11" s="1290"/>
      <c r="GJ11" s="1290"/>
      <c r="GK11" s="1290"/>
      <c r="GL11" s="1290"/>
      <c r="GM11" s="1290"/>
      <c r="GN11" s="1290"/>
      <c r="GO11" s="1290"/>
      <c r="GP11" s="1290"/>
      <c r="GQ11" s="1290"/>
      <c r="GR11" s="1290"/>
      <c r="GS11" s="1290"/>
      <c r="GT11" s="1290"/>
      <c r="GU11" s="1290"/>
      <c r="GV11" s="1290"/>
      <c r="GW11" s="1290"/>
      <c r="GX11" s="1290"/>
      <c r="GY11" s="1290"/>
      <c r="GZ11" s="1290"/>
      <c r="HA11" s="1290"/>
      <c r="HB11" s="1290"/>
      <c r="HC11" s="1290"/>
      <c r="HD11" s="1290"/>
      <c r="HE11" s="1290"/>
      <c r="HF11" s="1290"/>
      <c r="HG11" s="1290"/>
      <c r="HH11" s="1290"/>
      <c r="HI11" s="1290"/>
      <c r="HJ11" s="1290"/>
      <c r="HK11" s="1290"/>
      <c r="HL11" s="1290"/>
      <c r="HM11" s="1290"/>
      <c r="HN11" s="1290"/>
      <c r="HO11" s="1290"/>
      <c r="HP11" s="1290"/>
      <c r="HQ11" s="1290"/>
      <c r="HR11" s="1290"/>
      <c r="HS11" s="1290"/>
      <c r="HT11" s="1290"/>
      <c r="HU11" s="1290"/>
      <c r="HV11" s="1290"/>
      <c r="HW11" s="1290"/>
      <c r="HX11" s="1290"/>
      <c r="HY11" s="1290"/>
      <c r="HZ11" s="1290"/>
      <c r="IA11" s="1290"/>
      <c r="IB11" s="1290"/>
      <c r="IC11" s="1290"/>
      <c r="ID11" s="1290"/>
      <c r="IE11" s="1290"/>
      <c r="IF11" s="1290"/>
      <c r="IG11" s="1290"/>
      <c r="IH11" s="1290"/>
      <c r="II11" s="1290"/>
      <c r="IJ11" s="1290"/>
      <c r="IK11" s="1290"/>
      <c r="IL11" s="1290"/>
      <c r="IM11" s="1290"/>
      <c r="IN11" s="1290"/>
      <c r="IO11" s="1290"/>
      <c r="IP11" s="1290"/>
      <c r="IQ11" s="1290"/>
      <c r="IR11" s="1290"/>
      <c r="IS11" s="1290"/>
      <c r="IT11" s="1290"/>
      <c r="IU11" s="1290"/>
      <c r="IV11" s="1290"/>
    </row>
    <row r="12" spans="1:256" ht="94.5">
      <c r="A12" s="175">
        <v>6</v>
      </c>
      <c r="B12" s="160" t="s">
        <v>5</v>
      </c>
      <c r="C12" s="160" t="s">
        <v>30649</v>
      </c>
      <c r="D12" s="160" t="s">
        <v>6776</v>
      </c>
      <c r="E12" s="117">
        <v>400000</v>
      </c>
      <c r="F12" s="177" t="s">
        <v>118</v>
      </c>
    </row>
    <row r="13" spans="1:256" ht="47.25">
      <c r="A13" s="175">
        <v>7</v>
      </c>
      <c r="B13" s="160" t="s">
        <v>12</v>
      </c>
      <c r="C13" s="160" t="s">
        <v>33930</v>
      </c>
      <c r="D13" s="160" t="s">
        <v>1914</v>
      </c>
      <c r="E13" s="117">
        <v>1671226.3</v>
      </c>
      <c r="F13" s="177" t="s">
        <v>118</v>
      </c>
    </row>
    <row r="14" spans="1:256" ht="63">
      <c r="A14" s="175">
        <v>8</v>
      </c>
      <c r="B14" s="160" t="s">
        <v>360</v>
      </c>
      <c r="C14" s="160" t="s">
        <v>30650</v>
      </c>
      <c r="D14" s="160" t="s">
        <v>10798</v>
      </c>
      <c r="E14" s="117">
        <v>1200000</v>
      </c>
      <c r="F14" s="177" t="s">
        <v>118</v>
      </c>
    </row>
    <row r="15" spans="1:256" ht="15.75">
      <c r="A15" s="325"/>
      <c r="B15" s="280" t="s">
        <v>593</v>
      </c>
      <c r="C15" s="326"/>
      <c r="D15" s="326"/>
      <c r="E15" s="325"/>
      <c r="F15" s="325"/>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47.25">
      <c r="A16" s="175">
        <v>9</v>
      </c>
      <c r="B16" s="160" t="s">
        <v>39</v>
      </c>
      <c r="C16" s="160" t="s">
        <v>30651</v>
      </c>
      <c r="D16" s="160" t="s">
        <v>40</v>
      </c>
      <c r="E16" s="117">
        <v>12260218.9</v>
      </c>
      <c r="F16" s="177" t="s">
        <v>118</v>
      </c>
    </row>
    <row r="17" spans="1:256" ht="31.5">
      <c r="A17" s="175">
        <v>10</v>
      </c>
      <c r="B17" s="160" t="s">
        <v>596</v>
      </c>
      <c r="C17" s="160" t="s">
        <v>30652</v>
      </c>
      <c r="D17" s="160" t="s">
        <v>40</v>
      </c>
      <c r="E17" s="117">
        <v>15000000</v>
      </c>
      <c r="F17" s="177" t="s">
        <v>118</v>
      </c>
    </row>
    <row r="18" spans="1:256" ht="15.75">
      <c r="A18" s="63"/>
      <c r="B18" s="2171" t="s">
        <v>207</v>
      </c>
      <c r="C18" s="2171"/>
      <c r="D18" s="2171"/>
      <c r="E18" s="487"/>
      <c r="F18" s="63"/>
    </row>
    <row r="19" spans="1:256" ht="78.75">
      <c r="A19" s="175">
        <v>11</v>
      </c>
      <c r="B19" s="160" t="s">
        <v>195</v>
      </c>
      <c r="C19" s="160" t="s">
        <v>30655</v>
      </c>
      <c r="D19" s="160" t="s">
        <v>196</v>
      </c>
      <c r="E19" s="117">
        <v>5738993.4500000002</v>
      </c>
      <c r="F19" s="177" t="s">
        <v>118</v>
      </c>
    </row>
    <row r="20" spans="1:256" ht="15.75">
      <c r="A20" s="175"/>
      <c r="B20" s="172" t="s">
        <v>15</v>
      </c>
      <c r="C20" s="172"/>
      <c r="D20" s="172"/>
      <c r="E20" s="239">
        <f>SUM(E6:E19)</f>
        <v>42812891.150000006</v>
      </c>
      <c r="F20" s="177"/>
    </row>
    <row r="21" spans="1:256" ht="78" customHeight="1">
      <c r="A21" s="2143" t="s">
        <v>32028</v>
      </c>
      <c r="B21" s="2143"/>
      <c r="C21" s="2143"/>
      <c r="D21" s="2143" t="s">
        <v>32029</v>
      </c>
      <c r="E21" s="2143"/>
      <c r="F21" s="2143"/>
    </row>
    <row r="22" spans="1:256" ht="15.75">
      <c r="A22" s="175"/>
      <c r="B22" s="160"/>
      <c r="C22" s="160"/>
      <c r="D22" s="160"/>
      <c r="E22" s="121"/>
      <c r="F22" s="160"/>
    </row>
    <row r="23" spans="1:256" ht="15.75">
      <c r="A23" s="175"/>
      <c r="B23" s="160"/>
      <c r="C23" s="160"/>
      <c r="D23" s="160"/>
      <c r="E23" s="121"/>
      <c r="F23" s="160"/>
    </row>
    <row r="24" spans="1:256" ht="15.75">
      <c r="A24" s="175"/>
      <c r="B24" s="160"/>
      <c r="C24" s="160"/>
      <c r="D24" s="160"/>
      <c r="E24" s="121"/>
      <c r="F24" s="160"/>
    </row>
    <row r="25" spans="1:256" ht="15.75">
      <c r="A25" s="175"/>
      <c r="B25" s="160"/>
      <c r="C25" s="160"/>
      <c r="D25" s="160"/>
      <c r="E25" s="121"/>
      <c r="F25" s="160"/>
    </row>
    <row r="26" spans="1:256" ht="15.75">
      <c r="A26" s="175"/>
      <c r="B26" s="160"/>
      <c r="C26" s="160"/>
      <c r="D26" s="160"/>
      <c r="E26" s="121"/>
      <c r="F26" s="160"/>
    </row>
    <row r="27" spans="1:256" ht="15.75">
      <c r="A27" s="175"/>
      <c r="B27" s="160"/>
      <c r="C27" s="160"/>
      <c r="D27" s="160"/>
      <c r="E27" s="121"/>
      <c r="F27" s="160"/>
    </row>
    <row r="28" spans="1:256" ht="15.75">
      <c r="A28" s="2164" t="s">
        <v>133</v>
      </c>
      <c r="B28" s="2164"/>
      <c r="C28" s="2164"/>
      <c r="D28" s="2164"/>
      <c r="E28" s="2164"/>
      <c r="F28" s="2164"/>
    </row>
    <row r="29" spans="1:256" ht="15.75">
      <c r="A29" s="2164" t="s">
        <v>30647</v>
      </c>
      <c r="B29" s="2164"/>
      <c r="C29" s="2164"/>
      <c r="D29" s="2164"/>
      <c r="E29" s="2164"/>
      <c r="F29" s="2164"/>
    </row>
    <row r="30" spans="1:256" ht="15.75">
      <c r="A30" s="2164" t="s">
        <v>6436</v>
      </c>
      <c r="B30" s="2164"/>
      <c r="C30" s="2164"/>
      <c r="D30" s="2164"/>
      <c r="E30" s="2164"/>
      <c r="F30" s="2164"/>
    </row>
    <row r="31" spans="1:256" ht="31.5">
      <c r="A31" s="341" t="s">
        <v>134</v>
      </c>
      <c r="B31" s="332" t="s">
        <v>676</v>
      </c>
      <c r="C31" s="332" t="s">
        <v>463</v>
      </c>
      <c r="D31" s="332" t="s">
        <v>788</v>
      </c>
      <c r="E31" s="360" t="s">
        <v>1741</v>
      </c>
      <c r="F31" s="332" t="s">
        <v>677</v>
      </c>
    </row>
    <row r="32" spans="1:256" ht="15.75">
      <c r="A32" s="63"/>
      <c r="B32" s="2171" t="s">
        <v>1575</v>
      </c>
      <c r="C32" s="2171"/>
      <c r="D32" s="65"/>
      <c r="E32" s="122"/>
      <c r="F32" s="65"/>
      <c r="G32" s="1290"/>
      <c r="H32" s="1290"/>
      <c r="I32" s="1290"/>
      <c r="J32" s="1290"/>
      <c r="K32" s="1290"/>
      <c r="L32" s="1290"/>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1290"/>
      <c r="AM32" s="1290"/>
      <c r="AN32" s="1290"/>
      <c r="AO32" s="1290"/>
      <c r="AP32" s="1290"/>
      <c r="AQ32" s="1290"/>
      <c r="AR32" s="1290"/>
      <c r="AS32" s="1290"/>
      <c r="AT32" s="1290"/>
      <c r="AU32" s="1290"/>
      <c r="AV32" s="1290"/>
      <c r="AW32" s="1290"/>
      <c r="AX32" s="1290"/>
      <c r="AY32" s="1290"/>
      <c r="AZ32" s="1290"/>
      <c r="BA32" s="1290"/>
      <c r="BB32" s="1290"/>
      <c r="BC32" s="1290"/>
      <c r="BD32" s="1290"/>
      <c r="BE32" s="1290"/>
      <c r="BF32" s="1290"/>
      <c r="BG32" s="1290"/>
      <c r="BH32" s="1290"/>
      <c r="BI32" s="1290"/>
      <c r="BJ32" s="1290"/>
      <c r="BK32" s="1290"/>
      <c r="BL32" s="1290"/>
      <c r="BM32" s="1290"/>
      <c r="BN32" s="1290"/>
      <c r="BO32" s="1290"/>
      <c r="BP32" s="1290"/>
      <c r="BQ32" s="1290"/>
      <c r="BR32" s="1290"/>
      <c r="BS32" s="1290"/>
      <c r="BT32" s="1290"/>
      <c r="BU32" s="1290"/>
      <c r="BV32" s="1290"/>
      <c r="BW32" s="1290"/>
      <c r="BX32" s="1290"/>
      <c r="BY32" s="1290"/>
      <c r="BZ32" s="1290"/>
      <c r="CA32" s="1290"/>
      <c r="CB32" s="1290"/>
      <c r="CC32" s="1290"/>
      <c r="CD32" s="1290"/>
      <c r="CE32" s="1290"/>
      <c r="CF32" s="1290"/>
      <c r="CG32" s="1290"/>
      <c r="CH32" s="1290"/>
      <c r="CI32" s="1290"/>
      <c r="CJ32" s="1290"/>
      <c r="CK32" s="1290"/>
      <c r="CL32" s="1290"/>
      <c r="CM32" s="1290"/>
      <c r="CN32" s="1290"/>
      <c r="CO32" s="1290"/>
      <c r="CP32" s="1290"/>
      <c r="CQ32" s="1290"/>
      <c r="CR32" s="1290"/>
      <c r="CS32" s="1290"/>
      <c r="CT32" s="1290"/>
      <c r="CU32" s="1290"/>
      <c r="CV32" s="1290"/>
      <c r="CW32" s="1290"/>
      <c r="CX32" s="1290"/>
      <c r="CY32" s="1290"/>
      <c r="CZ32" s="1290"/>
      <c r="DA32" s="1290"/>
      <c r="DB32" s="1290"/>
      <c r="DC32" s="1290"/>
      <c r="DD32" s="1290"/>
      <c r="DE32" s="1290"/>
      <c r="DF32" s="1290"/>
      <c r="DG32" s="1290"/>
      <c r="DH32" s="1290"/>
      <c r="DI32" s="1290"/>
      <c r="DJ32" s="1290"/>
      <c r="DK32" s="1290"/>
      <c r="DL32" s="1290"/>
      <c r="DM32" s="1290"/>
      <c r="DN32" s="1290"/>
      <c r="DO32" s="1290"/>
      <c r="DP32" s="1290"/>
      <c r="DQ32" s="1290"/>
      <c r="DR32" s="1290"/>
      <c r="DS32" s="1290"/>
      <c r="DT32" s="1290"/>
      <c r="DU32" s="1290"/>
      <c r="DV32" s="1290"/>
      <c r="DW32" s="1290"/>
      <c r="DX32" s="1290"/>
      <c r="DY32" s="1290"/>
      <c r="DZ32" s="1290"/>
      <c r="EA32" s="1290"/>
      <c r="EB32" s="1290"/>
      <c r="EC32" s="1290"/>
      <c r="ED32" s="1290"/>
      <c r="EE32" s="1290"/>
      <c r="EF32" s="1290"/>
      <c r="EG32" s="1290"/>
      <c r="EH32" s="1290"/>
      <c r="EI32" s="1290"/>
      <c r="EJ32" s="1290"/>
      <c r="EK32" s="1290"/>
      <c r="EL32" s="1290"/>
      <c r="EM32" s="1290"/>
      <c r="EN32" s="1290"/>
      <c r="EO32" s="1290"/>
      <c r="EP32" s="1290"/>
      <c r="EQ32" s="1290"/>
      <c r="ER32" s="1290"/>
      <c r="ES32" s="1290"/>
      <c r="ET32" s="1290"/>
      <c r="EU32" s="1290"/>
      <c r="EV32" s="1290"/>
      <c r="EW32" s="1290"/>
      <c r="EX32" s="1290"/>
      <c r="EY32" s="1290"/>
      <c r="EZ32" s="1290"/>
      <c r="FA32" s="1290"/>
      <c r="FB32" s="1290"/>
      <c r="FC32" s="1290"/>
      <c r="FD32" s="1290"/>
      <c r="FE32" s="1290"/>
      <c r="FF32" s="1290"/>
      <c r="FG32" s="1290"/>
      <c r="FH32" s="1290"/>
      <c r="FI32" s="1290"/>
      <c r="FJ32" s="1290"/>
      <c r="FK32" s="1290"/>
      <c r="FL32" s="1290"/>
      <c r="FM32" s="1290"/>
      <c r="FN32" s="1290"/>
      <c r="FO32" s="1290"/>
      <c r="FP32" s="1290"/>
      <c r="FQ32" s="1290"/>
      <c r="FR32" s="1290"/>
      <c r="FS32" s="1290"/>
      <c r="FT32" s="1290"/>
      <c r="FU32" s="1290"/>
      <c r="FV32" s="1290"/>
      <c r="FW32" s="1290"/>
      <c r="FX32" s="1290"/>
      <c r="FY32" s="1290"/>
      <c r="FZ32" s="1290"/>
      <c r="GA32" s="1290"/>
      <c r="GB32" s="1290"/>
      <c r="GC32" s="1290"/>
      <c r="GD32" s="1290"/>
      <c r="GE32" s="1290"/>
      <c r="GF32" s="1290"/>
      <c r="GG32" s="1290"/>
      <c r="GH32" s="1290"/>
      <c r="GI32" s="1290"/>
      <c r="GJ32" s="1290"/>
      <c r="GK32" s="1290"/>
      <c r="GL32" s="1290"/>
      <c r="GM32" s="1290"/>
      <c r="GN32" s="1290"/>
      <c r="GO32" s="1290"/>
      <c r="GP32" s="1290"/>
      <c r="GQ32" s="1290"/>
      <c r="GR32" s="1290"/>
      <c r="GS32" s="1290"/>
      <c r="GT32" s="1290"/>
      <c r="GU32" s="1290"/>
      <c r="GV32" s="1290"/>
      <c r="GW32" s="1290"/>
      <c r="GX32" s="1290"/>
      <c r="GY32" s="1290"/>
      <c r="GZ32" s="1290"/>
      <c r="HA32" s="1290"/>
      <c r="HB32" s="1290"/>
      <c r="HC32" s="1290"/>
      <c r="HD32" s="1290"/>
      <c r="HE32" s="1290"/>
      <c r="HF32" s="1290"/>
      <c r="HG32" s="1290"/>
      <c r="HH32" s="1290"/>
      <c r="HI32" s="1290"/>
      <c r="HJ32" s="1290"/>
      <c r="HK32" s="1290"/>
      <c r="HL32" s="1290"/>
      <c r="HM32" s="1290"/>
      <c r="HN32" s="1290"/>
      <c r="HO32" s="1290"/>
      <c r="HP32" s="1290"/>
      <c r="HQ32" s="1290"/>
      <c r="HR32" s="1290"/>
      <c r="HS32" s="1290"/>
      <c r="HT32" s="1290"/>
      <c r="HU32" s="1290"/>
      <c r="HV32" s="1290"/>
      <c r="HW32" s="1290"/>
      <c r="HX32" s="1290"/>
      <c r="HY32" s="1290"/>
      <c r="HZ32" s="1290"/>
      <c r="IA32" s="1290"/>
      <c r="IB32" s="1290"/>
      <c r="IC32" s="1290"/>
      <c r="ID32" s="1290"/>
      <c r="IE32" s="1290"/>
      <c r="IF32" s="1290"/>
      <c r="IG32" s="1290"/>
      <c r="IH32" s="1290"/>
      <c r="II32" s="1290"/>
      <c r="IJ32" s="1290"/>
      <c r="IK32" s="1290"/>
      <c r="IL32" s="1290"/>
      <c r="IM32" s="1290"/>
      <c r="IN32" s="1290"/>
      <c r="IO32" s="1290"/>
      <c r="IP32" s="1290"/>
      <c r="IQ32" s="1290"/>
      <c r="IR32" s="1290"/>
      <c r="IS32" s="1290"/>
      <c r="IT32" s="1290"/>
      <c r="IU32" s="1290"/>
      <c r="IV32" s="1290"/>
    </row>
    <row r="33" spans="1:256" ht="173.25">
      <c r="A33" s="175">
        <v>1</v>
      </c>
      <c r="B33" s="160" t="s">
        <v>1918</v>
      </c>
      <c r="C33" s="160" t="s">
        <v>30656</v>
      </c>
      <c r="D33" s="159" t="s">
        <v>31702</v>
      </c>
      <c r="E33" s="121">
        <v>2180817.5</v>
      </c>
      <c r="F33" s="160" t="s">
        <v>118</v>
      </c>
    </row>
    <row r="34" spans="1:256" ht="15.75">
      <c r="A34" s="63"/>
      <c r="B34" s="2171" t="s">
        <v>146</v>
      </c>
      <c r="C34" s="2171"/>
      <c r="D34" s="2171"/>
      <c r="E34" s="380"/>
      <c r="F34" s="65"/>
      <c r="G34" s="1290"/>
      <c r="H34" s="1290"/>
      <c r="I34" s="1290"/>
      <c r="J34" s="1290"/>
      <c r="K34" s="1290"/>
      <c r="L34" s="1290"/>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1290"/>
      <c r="AO34" s="1290"/>
      <c r="AP34" s="1290"/>
      <c r="AQ34" s="1290"/>
      <c r="AR34" s="1290"/>
      <c r="AS34" s="1290"/>
      <c r="AT34" s="1290"/>
      <c r="AU34" s="1290"/>
      <c r="AV34" s="1290"/>
      <c r="AW34" s="1290"/>
      <c r="AX34" s="1290"/>
      <c r="AY34" s="1290"/>
      <c r="AZ34" s="1290"/>
      <c r="BA34" s="1290"/>
      <c r="BB34" s="1290"/>
      <c r="BC34" s="1290"/>
      <c r="BD34" s="1290"/>
      <c r="BE34" s="1290"/>
      <c r="BF34" s="1290"/>
      <c r="BG34" s="1290"/>
      <c r="BH34" s="1290"/>
      <c r="BI34" s="1290"/>
      <c r="BJ34" s="1290"/>
      <c r="BK34" s="1290"/>
      <c r="BL34" s="1290"/>
      <c r="BM34" s="1290"/>
      <c r="BN34" s="1290"/>
      <c r="BO34" s="1290"/>
      <c r="BP34" s="1290"/>
      <c r="BQ34" s="1290"/>
      <c r="BR34" s="1290"/>
      <c r="BS34" s="1290"/>
      <c r="BT34" s="1290"/>
      <c r="BU34" s="1290"/>
      <c r="BV34" s="1290"/>
      <c r="BW34" s="1290"/>
      <c r="BX34" s="1290"/>
      <c r="BY34" s="1290"/>
      <c r="BZ34" s="1290"/>
      <c r="CA34" s="1290"/>
      <c r="CB34" s="1290"/>
      <c r="CC34" s="1290"/>
      <c r="CD34" s="1290"/>
      <c r="CE34" s="1290"/>
      <c r="CF34" s="1290"/>
      <c r="CG34" s="1290"/>
      <c r="CH34" s="1290"/>
      <c r="CI34" s="1290"/>
      <c r="CJ34" s="1290"/>
      <c r="CK34" s="1290"/>
      <c r="CL34" s="1290"/>
      <c r="CM34" s="1290"/>
      <c r="CN34" s="1290"/>
      <c r="CO34" s="1290"/>
      <c r="CP34" s="1290"/>
      <c r="CQ34" s="1290"/>
      <c r="CR34" s="1290"/>
      <c r="CS34" s="1290"/>
      <c r="CT34" s="1290"/>
      <c r="CU34" s="1290"/>
      <c r="CV34" s="1290"/>
      <c r="CW34" s="1290"/>
      <c r="CX34" s="1290"/>
      <c r="CY34" s="1290"/>
      <c r="CZ34" s="1290"/>
      <c r="DA34" s="1290"/>
      <c r="DB34" s="1290"/>
      <c r="DC34" s="1290"/>
      <c r="DD34" s="1290"/>
      <c r="DE34" s="1290"/>
      <c r="DF34" s="1290"/>
      <c r="DG34" s="1290"/>
      <c r="DH34" s="1290"/>
      <c r="DI34" s="1290"/>
      <c r="DJ34" s="1290"/>
      <c r="DK34" s="1290"/>
      <c r="DL34" s="1290"/>
      <c r="DM34" s="1290"/>
      <c r="DN34" s="1290"/>
      <c r="DO34" s="1290"/>
      <c r="DP34" s="1290"/>
      <c r="DQ34" s="1290"/>
      <c r="DR34" s="1290"/>
      <c r="DS34" s="1290"/>
      <c r="DT34" s="1290"/>
      <c r="DU34" s="1290"/>
      <c r="DV34" s="1290"/>
      <c r="DW34" s="1290"/>
      <c r="DX34" s="1290"/>
      <c r="DY34" s="1290"/>
      <c r="DZ34" s="1290"/>
      <c r="EA34" s="1290"/>
      <c r="EB34" s="1290"/>
      <c r="EC34" s="1290"/>
      <c r="ED34" s="1290"/>
      <c r="EE34" s="1290"/>
      <c r="EF34" s="1290"/>
      <c r="EG34" s="1290"/>
      <c r="EH34" s="1290"/>
      <c r="EI34" s="1290"/>
      <c r="EJ34" s="1290"/>
      <c r="EK34" s="1290"/>
      <c r="EL34" s="1290"/>
      <c r="EM34" s="1290"/>
      <c r="EN34" s="1290"/>
      <c r="EO34" s="1290"/>
      <c r="EP34" s="1290"/>
      <c r="EQ34" s="1290"/>
      <c r="ER34" s="1290"/>
      <c r="ES34" s="1290"/>
      <c r="ET34" s="1290"/>
      <c r="EU34" s="1290"/>
      <c r="EV34" s="1290"/>
      <c r="EW34" s="1290"/>
      <c r="EX34" s="1290"/>
      <c r="EY34" s="1290"/>
      <c r="EZ34" s="1290"/>
      <c r="FA34" s="1290"/>
      <c r="FB34" s="1290"/>
      <c r="FC34" s="1290"/>
      <c r="FD34" s="1290"/>
      <c r="FE34" s="1290"/>
      <c r="FF34" s="1290"/>
      <c r="FG34" s="1290"/>
      <c r="FH34" s="1290"/>
      <c r="FI34" s="1290"/>
      <c r="FJ34" s="1290"/>
      <c r="FK34" s="1290"/>
      <c r="FL34" s="1290"/>
      <c r="FM34" s="1290"/>
      <c r="FN34" s="1290"/>
      <c r="FO34" s="1290"/>
      <c r="FP34" s="1290"/>
      <c r="FQ34" s="1290"/>
      <c r="FR34" s="1290"/>
      <c r="FS34" s="1290"/>
      <c r="FT34" s="1290"/>
      <c r="FU34" s="1290"/>
      <c r="FV34" s="1290"/>
      <c r="FW34" s="1290"/>
      <c r="FX34" s="1290"/>
      <c r="FY34" s="1290"/>
      <c r="FZ34" s="1290"/>
      <c r="GA34" s="1290"/>
      <c r="GB34" s="1290"/>
      <c r="GC34" s="1290"/>
      <c r="GD34" s="1290"/>
      <c r="GE34" s="1290"/>
      <c r="GF34" s="1290"/>
      <c r="GG34" s="1290"/>
      <c r="GH34" s="1290"/>
      <c r="GI34" s="1290"/>
      <c r="GJ34" s="1290"/>
      <c r="GK34" s="1290"/>
      <c r="GL34" s="1290"/>
      <c r="GM34" s="1290"/>
      <c r="GN34" s="1290"/>
      <c r="GO34" s="1290"/>
      <c r="GP34" s="1290"/>
      <c r="GQ34" s="1290"/>
      <c r="GR34" s="1290"/>
      <c r="GS34" s="1290"/>
      <c r="GT34" s="1290"/>
      <c r="GU34" s="1290"/>
      <c r="GV34" s="1290"/>
      <c r="GW34" s="1290"/>
      <c r="GX34" s="1290"/>
      <c r="GY34" s="1290"/>
      <c r="GZ34" s="1290"/>
      <c r="HA34" s="1290"/>
      <c r="HB34" s="1290"/>
      <c r="HC34" s="1290"/>
      <c r="HD34" s="1290"/>
      <c r="HE34" s="1290"/>
      <c r="HF34" s="1290"/>
      <c r="HG34" s="1290"/>
      <c r="HH34" s="1290"/>
      <c r="HI34" s="1290"/>
      <c r="HJ34" s="1290"/>
      <c r="HK34" s="1290"/>
      <c r="HL34" s="1290"/>
      <c r="HM34" s="1290"/>
      <c r="HN34" s="1290"/>
      <c r="HO34" s="1290"/>
      <c r="HP34" s="1290"/>
      <c r="HQ34" s="1290"/>
      <c r="HR34" s="1290"/>
      <c r="HS34" s="1290"/>
      <c r="HT34" s="1290"/>
      <c r="HU34" s="1290"/>
      <c r="HV34" s="1290"/>
      <c r="HW34" s="1290"/>
      <c r="HX34" s="1290"/>
      <c r="HY34" s="1290"/>
      <c r="HZ34" s="1290"/>
      <c r="IA34" s="1290"/>
      <c r="IB34" s="1290"/>
      <c r="IC34" s="1290"/>
      <c r="ID34" s="1290"/>
      <c r="IE34" s="1290"/>
      <c r="IF34" s="1290"/>
      <c r="IG34" s="1290"/>
      <c r="IH34" s="1290"/>
      <c r="II34" s="1290"/>
      <c r="IJ34" s="1290"/>
      <c r="IK34" s="1290"/>
      <c r="IL34" s="1290"/>
      <c r="IM34" s="1290"/>
      <c r="IN34" s="1290"/>
      <c r="IO34" s="1290"/>
      <c r="IP34" s="1290"/>
      <c r="IQ34" s="1290"/>
      <c r="IR34" s="1290"/>
      <c r="IS34" s="1290"/>
      <c r="IT34" s="1290"/>
      <c r="IU34" s="1290"/>
      <c r="IV34" s="1290"/>
    </row>
    <row r="35" spans="1:256" ht="63">
      <c r="A35" s="175">
        <v>2</v>
      </c>
      <c r="B35" s="160" t="s">
        <v>30657</v>
      </c>
      <c r="C35" s="160" t="s">
        <v>30658</v>
      </c>
      <c r="D35" s="160" t="s">
        <v>31668</v>
      </c>
      <c r="E35" s="121">
        <v>300000</v>
      </c>
      <c r="F35" s="160" t="s">
        <v>4</v>
      </c>
    </row>
    <row r="36" spans="1:256" ht="63">
      <c r="A36" s="175">
        <v>3</v>
      </c>
      <c r="B36" s="160" t="s">
        <v>30659</v>
      </c>
      <c r="C36" s="160" t="s">
        <v>30660</v>
      </c>
      <c r="D36" s="160" t="s">
        <v>30661</v>
      </c>
      <c r="E36" s="121">
        <v>500000</v>
      </c>
      <c r="F36" s="160" t="s">
        <v>4</v>
      </c>
    </row>
    <row r="37" spans="1:256" ht="63">
      <c r="A37" s="175">
        <v>4</v>
      </c>
      <c r="B37" s="160" t="s">
        <v>30662</v>
      </c>
      <c r="C37" s="160" t="s">
        <v>30663</v>
      </c>
      <c r="D37" s="160" t="s">
        <v>30664</v>
      </c>
      <c r="E37" s="121">
        <v>300000</v>
      </c>
      <c r="F37" s="160" t="s">
        <v>4</v>
      </c>
    </row>
    <row r="38" spans="1:256" ht="63">
      <c r="A38" s="175">
        <v>5</v>
      </c>
      <c r="B38" s="160" t="s">
        <v>30665</v>
      </c>
      <c r="C38" s="160" t="s">
        <v>30666</v>
      </c>
      <c r="D38" s="160" t="s">
        <v>31668</v>
      </c>
      <c r="E38" s="121">
        <v>300000</v>
      </c>
      <c r="F38" s="160" t="s">
        <v>4</v>
      </c>
    </row>
    <row r="39" spans="1:256" ht="47.25">
      <c r="A39" s="175">
        <v>6</v>
      </c>
      <c r="B39" s="160" t="s">
        <v>30667</v>
      </c>
      <c r="C39" s="160" t="s">
        <v>30668</v>
      </c>
      <c r="D39" s="160" t="s">
        <v>30669</v>
      </c>
      <c r="E39" s="121">
        <v>300000</v>
      </c>
      <c r="F39" s="160" t="s">
        <v>4</v>
      </c>
    </row>
    <row r="40" spans="1:256" ht="63">
      <c r="A40" s="175">
        <v>7</v>
      </c>
      <c r="B40" s="160" t="s">
        <v>30670</v>
      </c>
      <c r="C40" s="160" t="s">
        <v>30671</v>
      </c>
      <c r="D40" s="160" t="s">
        <v>31669</v>
      </c>
      <c r="E40" s="121">
        <v>500000</v>
      </c>
      <c r="F40" s="160" t="s">
        <v>4</v>
      </c>
    </row>
    <row r="41" spans="1:256" ht="63">
      <c r="A41" s="175">
        <v>8</v>
      </c>
      <c r="B41" s="160" t="s">
        <v>30672</v>
      </c>
      <c r="C41" s="160" t="s">
        <v>30673</v>
      </c>
      <c r="D41" s="160" t="s">
        <v>31668</v>
      </c>
      <c r="E41" s="121">
        <v>300000</v>
      </c>
      <c r="F41" s="160" t="s">
        <v>4</v>
      </c>
    </row>
    <row r="42" spans="1:256" ht="31.5">
      <c r="A42" s="175">
        <v>9</v>
      </c>
      <c r="B42" s="160" t="s">
        <v>30674</v>
      </c>
      <c r="C42" s="160" t="s">
        <v>30675</v>
      </c>
      <c r="D42" s="160" t="s">
        <v>30676</v>
      </c>
      <c r="E42" s="121">
        <v>300000</v>
      </c>
      <c r="F42" s="160" t="s">
        <v>4</v>
      </c>
    </row>
    <row r="43" spans="1:256" ht="63">
      <c r="A43" s="175">
        <v>10</v>
      </c>
      <c r="B43" s="160" t="s">
        <v>30677</v>
      </c>
      <c r="C43" s="160" t="s">
        <v>30678</v>
      </c>
      <c r="D43" s="160" t="s">
        <v>30661</v>
      </c>
      <c r="E43" s="121">
        <v>500000</v>
      </c>
      <c r="F43" s="160" t="s">
        <v>4</v>
      </c>
    </row>
    <row r="44" spans="1:256" ht="63">
      <c r="A44" s="175">
        <v>11</v>
      </c>
      <c r="B44" s="160" t="s">
        <v>30679</v>
      </c>
      <c r="C44" s="160" t="s">
        <v>30680</v>
      </c>
      <c r="D44" s="160" t="s">
        <v>31668</v>
      </c>
      <c r="E44" s="121">
        <v>300000</v>
      </c>
      <c r="F44" s="160" t="s">
        <v>4</v>
      </c>
    </row>
    <row r="45" spans="1:256" ht="63">
      <c r="A45" s="175">
        <v>12</v>
      </c>
      <c r="B45" s="160" t="s">
        <v>30681</v>
      </c>
      <c r="C45" s="160" t="s">
        <v>30682</v>
      </c>
      <c r="D45" s="160" t="s">
        <v>30683</v>
      </c>
      <c r="E45" s="121">
        <v>1000000</v>
      </c>
      <c r="F45" s="160" t="s">
        <v>4</v>
      </c>
    </row>
    <row r="46" spans="1:256" ht="63">
      <c r="A46" s="175">
        <v>13</v>
      </c>
      <c r="B46" s="160" t="s">
        <v>30684</v>
      </c>
      <c r="C46" s="160" t="s">
        <v>30685</v>
      </c>
      <c r="D46" s="160" t="s">
        <v>31668</v>
      </c>
      <c r="E46" s="121">
        <v>300000</v>
      </c>
      <c r="F46" s="160" t="s">
        <v>4</v>
      </c>
    </row>
    <row r="47" spans="1:256" ht="63">
      <c r="A47" s="175">
        <v>14</v>
      </c>
      <c r="B47" s="160" t="s">
        <v>30686</v>
      </c>
      <c r="C47" s="160" t="s">
        <v>30687</v>
      </c>
      <c r="D47" s="160" t="s">
        <v>30661</v>
      </c>
      <c r="E47" s="121">
        <v>500000</v>
      </c>
      <c r="F47" s="160" t="s">
        <v>4</v>
      </c>
    </row>
    <row r="48" spans="1:256" ht="63">
      <c r="A48" s="175">
        <v>15</v>
      </c>
      <c r="B48" s="160" t="s">
        <v>30688</v>
      </c>
      <c r="C48" s="160" t="s">
        <v>30689</v>
      </c>
      <c r="D48" s="160" t="s">
        <v>31668</v>
      </c>
      <c r="E48" s="121">
        <v>300000</v>
      </c>
      <c r="F48" s="160" t="s">
        <v>4</v>
      </c>
    </row>
    <row r="49" spans="1:6" ht="63">
      <c r="A49" s="175">
        <v>16</v>
      </c>
      <c r="B49" s="160" t="s">
        <v>30690</v>
      </c>
      <c r="C49" s="160" t="s">
        <v>30691</v>
      </c>
      <c r="D49" s="160" t="s">
        <v>31675</v>
      </c>
      <c r="E49" s="121">
        <v>300000</v>
      </c>
      <c r="F49" s="160" t="s">
        <v>4</v>
      </c>
    </row>
    <row r="50" spans="1:6" ht="63">
      <c r="A50" s="175">
        <v>17</v>
      </c>
      <c r="B50" s="160" t="s">
        <v>30692</v>
      </c>
      <c r="C50" s="160" t="s">
        <v>30693</v>
      </c>
      <c r="D50" s="160" t="s">
        <v>31668</v>
      </c>
      <c r="E50" s="121">
        <v>300000</v>
      </c>
      <c r="F50" s="160" t="s">
        <v>4</v>
      </c>
    </row>
    <row r="51" spans="1:6" ht="31.5">
      <c r="A51" s="175">
        <v>18</v>
      </c>
      <c r="B51" s="160" t="s">
        <v>5175</v>
      </c>
      <c r="C51" s="160" t="s">
        <v>30694</v>
      </c>
      <c r="D51" s="160" t="s">
        <v>30695</v>
      </c>
      <c r="E51" s="121">
        <v>300000</v>
      </c>
      <c r="F51" s="160" t="s">
        <v>4</v>
      </c>
    </row>
    <row r="52" spans="1:6" ht="63">
      <c r="A52" s="175">
        <v>19</v>
      </c>
      <c r="B52" s="160" t="s">
        <v>30696</v>
      </c>
      <c r="C52" s="160" t="s">
        <v>30697</v>
      </c>
      <c r="D52" s="160" t="s">
        <v>31668</v>
      </c>
      <c r="E52" s="121">
        <v>300000</v>
      </c>
      <c r="F52" s="160" t="s">
        <v>4</v>
      </c>
    </row>
    <row r="53" spans="1:6" ht="63">
      <c r="A53" s="175">
        <v>20</v>
      </c>
      <c r="B53" s="160" t="s">
        <v>30698</v>
      </c>
      <c r="C53" s="160" t="s">
        <v>30699</v>
      </c>
      <c r="D53" s="160" t="s">
        <v>31668</v>
      </c>
      <c r="E53" s="121">
        <v>300000</v>
      </c>
      <c r="F53" s="160" t="s">
        <v>4</v>
      </c>
    </row>
    <row r="54" spans="1:6" ht="63">
      <c r="A54" s="175">
        <v>21</v>
      </c>
      <c r="B54" s="160" t="s">
        <v>19954</v>
      </c>
      <c r="C54" s="160" t="s">
        <v>30700</v>
      </c>
      <c r="D54" s="160" t="s">
        <v>31668</v>
      </c>
      <c r="E54" s="121">
        <v>300000</v>
      </c>
      <c r="F54" s="160" t="s">
        <v>4</v>
      </c>
    </row>
    <row r="55" spans="1:6" ht="63">
      <c r="A55" s="175">
        <v>22</v>
      </c>
      <c r="B55" s="160" t="s">
        <v>30701</v>
      </c>
      <c r="C55" s="160" t="s">
        <v>30702</v>
      </c>
      <c r="D55" s="160" t="s">
        <v>31668</v>
      </c>
      <c r="E55" s="121">
        <v>300000</v>
      </c>
      <c r="F55" s="160" t="s">
        <v>4</v>
      </c>
    </row>
    <row r="56" spans="1:6" ht="63">
      <c r="A56" s="175">
        <v>23</v>
      </c>
      <c r="B56" s="160" t="s">
        <v>30703</v>
      </c>
      <c r="C56" s="160" t="s">
        <v>30704</v>
      </c>
      <c r="D56" s="160" t="s">
        <v>31668</v>
      </c>
      <c r="E56" s="121">
        <v>300000</v>
      </c>
      <c r="F56" s="160" t="s">
        <v>4</v>
      </c>
    </row>
    <row r="57" spans="1:6" ht="47.25">
      <c r="A57" s="175">
        <v>24</v>
      </c>
      <c r="B57" s="160" t="s">
        <v>30705</v>
      </c>
      <c r="C57" s="160" t="s">
        <v>30706</v>
      </c>
      <c r="D57" s="160" t="s">
        <v>31676</v>
      </c>
      <c r="E57" s="121">
        <v>300000</v>
      </c>
      <c r="F57" s="160" t="s">
        <v>4</v>
      </c>
    </row>
    <row r="58" spans="1:6" ht="31.5">
      <c r="A58" s="175">
        <v>25</v>
      </c>
      <c r="B58" s="160" t="s">
        <v>30707</v>
      </c>
      <c r="C58" s="160" t="s">
        <v>30708</v>
      </c>
      <c r="D58" s="160" t="s">
        <v>30709</v>
      </c>
      <c r="E58" s="121">
        <v>300000</v>
      </c>
      <c r="F58" s="160" t="s">
        <v>4</v>
      </c>
    </row>
    <row r="59" spans="1:6" ht="63">
      <c r="A59" s="175">
        <v>26</v>
      </c>
      <c r="B59" s="160" t="s">
        <v>30710</v>
      </c>
      <c r="C59" s="160" t="s">
        <v>30711</v>
      </c>
      <c r="D59" s="160" t="s">
        <v>30712</v>
      </c>
      <c r="E59" s="121">
        <v>800000</v>
      </c>
      <c r="F59" s="160" t="s">
        <v>4</v>
      </c>
    </row>
    <row r="60" spans="1:6" ht="63">
      <c r="A60" s="175">
        <v>27</v>
      </c>
      <c r="B60" s="160" t="s">
        <v>30713</v>
      </c>
      <c r="C60" s="160" t="s">
        <v>30714</v>
      </c>
      <c r="D60" s="160" t="s">
        <v>31668</v>
      </c>
      <c r="E60" s="121">
        <v>300000</v>
      </c>
      <c r="F60" s="160" t="s">
        <v>4</v>
      </c>
    </row>
    <row r="61" spans="1:6" ht="63">
      <c r="A61" s="175">
        <v>28</v>
      </c>
      <c r="B61" s="160" t="s">
        <v>30715</v>
      </c>
      <c r="C61" s="160" t="s">
        <v>30716</v>
      </c>
      <c r="D61" s="160" t="s">
        <v>30683</v>
      </c>
      <c r="E61" s="121">
        <v>1000000</v>
      </c>
      <c r="F61" s="160" t="s">
        <v>4</v>
      </c>
    </row>
    <row r="62" spans="1:6" ht="63">
      <c r="A62" s="175">
        <v>29</v>
      </c>
      <c r="B62" s="160" t="s">
        <v>30717</v>
      </c>
      <c r="C62" s="160" t="s">
        <v>30718</v>
      </c>
      <c r="D62" s="160" t="s">
        <v>31668</v>
      </c>
      <c r="E62" s="121">
        <v>300000</v>
      </c>
      <c r="F62" s="160" t="s">
        <v>4</v>
      </c>
    </row>
    <row r="63" spans="1:6" ht="63">
      <c r="A63" s="175">
        <v>30</v>
      </c>
      <c r="B63" s="160" t="s">
        <v>30719</v>
      </c>
      <c r="C63" s="160" t="s">
        <v>30720</v>
      </c>
      <c r="D63" s="160" t="s">
        <v>31668</v>
      </c>
      <c r="E63" s="121">
        <v>300000</v>
      </c>
      <c r="F63" s="160" t="s">
        <v>4</v>
      </c>
    </row>
    <row r="64" spans="1:6" ht="31.5">
      <c r="A64" s="175">
        <v>31</v>
      </c>
      <c r="B64" s="160" t="s">
        <v>30721</v>
      </c>
      <c r="C64" s="160" t="s">
        <v>30722</v>
      </c>
      <c r="D64" s="160" t="s">
        <v>30723</v>
      </c>
      <c r="E64" s="121">
        <v>300000</v>
      </c>
      <c r="F64" s="160" t="s">
        <v>4</v>
      </c>
    </row>
    <row r="65" spans="1:6" ht="31.5">
      <c r="A65" s="175">
        <v>32</v>
      </c>
      <c r="B65" s="160" t="s">
        <v>30724</v>
      </c>
      <c r="C65" s="160" t="s">
        <v>30725</v>
      </c>
      <c r="D65" s="160" t="s">
        <v>30726</v>
      </c>
      <c r="E65" s="121">
        <v>300000</v>
      </c>
      <c r="F65" s="160" t="s">
        <v>4</v>
      </c>
    </row>
    <row r="66" spans="1:6" ht="63">
      <c r="A66" s="175">
        <v>33</v>
      </c>
      <c r="B66" s="160" t="s">
        <v>30727</v>
      </c>
      <c r="C66" s="160" t="s">
        <v>30728</v>
      </c>
      <c r="D66" s="160" t="s">
        <v>31668</v>
      </c>
      <c r="E66" s="121">
        <v>300000</v>
      </c>
      <c r="F66" s="160" t="s">
        <v>4</v>
      </c>
    </row>
    <row r="67" spans="1:6" ht="47.25">
      <c r="A67" s="175">
        <v>34</v>
      </c>
      <c r="B67" s="160" t="s">
        <v>30729</v>
      </c>
      <c r="C67" s="160" t="s">
        <v>30730</v>
      </c>
      <c r="D67" s="160" t="s">
        <v>30731</v>
      </c>
      <c r="E67" s="121">
        <v>500000</v>
      </c>
      <c r="F67" s="160" t="s">
        <v>4</v>
      </c>
    </row>
    <row r="68" spans="1:6" ht="63">
      <c r="A68" s="175">
        <v>35</v>
      </c>
      <c r="B68" s="160" t="s">
        <v>30732</v>
      </c>
      <c r="C68" s="160" t="s">
        <v>30733</v>
      </c>
      <c r="D68" s="160" t="s">
        <v>30734</v>
      </c>
      <c r="E68" s="121">
        <v>1200000</v>
      </c>
      <c r="F68" s="160" t="s">
        <v>4</v>
      </c>
    </row>
    <row r="69" spans="1:6" ht="63">
      <c r="A69" s="175">
        <v>36</v>
      </c>
      <c r="B69" s="160" t="s">
        <v>30735</v>
      </c>
      <c r="C69" s="160" t="s">
        <v>30736</v>
      </c>
      <c r="D69" s="160" t="s">
        <v>31677</v>
      </c>
      <c r="E69" s="121">
        <v>500000</v>
      </c>
      <c r="F69" s="160" t="s">
        <v>4</v>
      </c>
    </row>
    <row r="70" spans="1:6" ht="110.25">
      <c r="A70" s="175">
        <v>37</v>
      </c>
      <c r="B70" s="160" t="s">
        <v>30737</v>
      </c>
      <c r="C70" s="160" t="s">
        <v>30738</v>
      </c>
      <c r="D70" s="160" t="s">
        <v>31678</v>
      </c>
      <c r="E70" s="121">
        <v>500000</v>
      </c>
      <c r="F70" s="160" t="s">
        <v>4</v>
      </c>
    </row>
    <row r="71" spans="1:6" ht="63">
      <c r="A71" s="175">
        <v>38</v>
      </c>
      <c r="B71" s="160" t="s">
        <v>30739</v>
      </c>
      <c r="C71" s="160" t="s">
        <v>30740</v>
      </c>
      <c r="D71" s="160" t="s">
        <v>30683</v>
      </c>
      <c r="E71" s="121">
        <v>1000000</v>
      </c>
      <c r="F71" s="160" t="s">
        <v>4</v>
      </c>
    </row>
    <row r="72" spans="1:6" ht="63">
      <c r="A72" s="175">
        <v>39</v>
      </c>
      <c r="B72" s="160" t="s">
        <v>30741</v>
      </c>
      <c r="C72" s="160" t="s">
        <v>30742</v>
      </c>
      <c r="D72" s="160" t="s">
        <v>31668</v>
      </c>
      <c r="E72" s="121">
        <v>300000</v>
      </c>
      <c r="F72" s="160" t="s">
        <v>4</v>
      </c>
    </row>
    <row r="73" spans="1:6" ht="63">
      <c r="A73" s="175">
        <v>40</v>
      </c>
      <c r="B73" s="160" t="s">
        <v>30743</v>
      </c>
      <c r="C73" s="160" t="s">
        <v>30744</v>
      </c>
      <c r="D73" s="160" t="s">
        <v>30745</v>
      </c>
      <c r="E73" s="121">
        <v>200000</v>
      </c>
      <c r="F73" s="160" t="s">
        <v>118</v>
      </c>
    </row>
    <row r="74" spans="1:6" ht="63">
      <c r="A74" s="175">
        <v>41</v>
      </c>
      <c r="B74" s="160" t="s">
        <v>30746</v>
      </c>
      <c r="C74" s="160" t="s">
        <v>30747</v>
      </c>
      <c r="D74" s="160" t="s">
        <v>30661</v>
      </c>
      <c r="E74" s="121">
        <v>500000</v>
      </c>
      <c r="F74" s="160" t="s">
        <v>4</v>
      </c>
    </row>
    <row r="75" spans="1:6" ht="63">
      <c r="A75" s="175">
        <v>42</v>
      </c>
      <c r="B75" s="160" t="s">
        <v>30748</v>
      </c>
      <c r="C75" s="160" t="s">
        <v>30749</v>
      </c>
      <c r="D75" s="160" t="s">
        <v>31668</v>
      </c>
      <c r="E75" s="121">
        <v>300000</v>
      </c>
      <c r="F75" s="160" t="s">
        <v>4</v>
      </c>
    </row>
    <row r="76" spans="1:6" ht="63">
      <c r="A76" s="175">
        <v>43</v>
      </c>
      <c r="B76" s="160" t="s">
        <v>30750</v>
      </c>
      <c r="C76" s="160" t="s">
        <v>30751</v>
      </c>
      <c r="D76" s="160" t="s">
        <v>30734</v>
      </c>
      <c r="E76" s="121">
        <v>1200000</v>
      </c>
      <c r="F76" s="160" t="s">
        <v>4</v>
      </c>
    </row>
    <row r="77" spans="1:6" ht="47.25">
      <c r="A77" s="175">
        <v>44</v>
      </c>
      <c r="B77" s="160" t="s">
        <v>30752</v>
      </c>
      <c r="C77" s="160" t="s">
        <v>30753</v>
      </c>
      <c r="D77" s="160" t="s">
        <v>30754</v>
      </c>
      <c r="E77" s="121">
        <v>400000</v>
      </c>
      <c r="F77" s="160" t="s">
        <v>4</v>
      </c>
    </row>
    <row r="78" spans="1:6" ht="31.5">
      <c r="A78" s="175">
        <v>45</v>
      </c>
      <c r="B78" s="160" t="s">
        <v>30755</v>
      </c>
      <c r="C78" s="160" t="s">
        <v>30756</v>
      </c>
      <c r="D78" s="160" t="s">
        <v>39572</v>
      </c>
      <c r="E78" s="121">
        <v>400000</v>
      </c>
      <c r="F78" s="160" t="s">
        <v>4</v>
      </c>
    </row>
    <row r="79" spans="1:6" ht="63">
      <c r="A79" s="175">
        <v>46</v>
      </c>
      <c r="B79" s="160" t="s">
        <v>30757</v>
      </c>
      <c r="C79" s="160" t="s">
        <v>30758</v>
      </c>
      <c r="D79" s="160" t="s">
        <v>30759</v>
      </c>
      <c r="E79" s="121">
        <v>700000</v>
      </c>
      <c r="F79" s="160" t="s">
        <v>4</v>
      </c>
    </row>
    <row r="80" spans="1:6" ht="47.25">
      <c r="A80" s="175">
        <v>47</v>
      </c>
      <c r="B80" s="160" t="s">
        <v>30760</v>
      </c>
      <c r="C80" s="160" t="s">
        <v>30761</v>
      </c>
      <c r="D80" s="160" t="s">
        <v>39577</v>
      </c>
      <c r="E80" s="121">
        <v>300000</v>
      </c>
      <c r="F80" s="160" t="s">
        <v>118</v>
      </c>
    </row>
    <row r="81" spans="1:6" ht="47.25">
      <c r="A81" s="175">
        <v>48</v>
      </c>
      <c r="B81" s="160" t="s">
        <v>30762</v>
      </c>
      <c r="C81" s="160" t="s">
        <v>30763</v>
      </c>
      <c r="D81" s="160" t="s">
        <v>39573</v>
      </c>
      <c r="E81" s="121">
        <v>300000</v>
      </c>
      <c r="F81" s="160" t="s">
        <v>4</v>
      </c>
    </row>
    <row r="82" spans="1:6" ht="31.5">
      <c r="A82" s="175">
        <v>49</v>
      </c>
      <c r="B82" s="160" t="s">
        <v>30764</v>
      </c>
      <c r="C82" s="160" t="s">
        <v>30765</v>
      </c>
      <c r="D82" s="160" t="s">
        <v>31679</v>
      </c>
      <c r="E82" s="121">
        <v>400000</v>
      </c>
      <c r="F82" s="160" t="s">
        <v>4</v>
      </c>
    </row>
    <row r="83" spans="1:6" ht="63">
      <c r="A83" s="175">
        <v>50</v>
      </c>
      <c r="B83" s="160" t="s">
        <v>30766</v>
      </c>
      <c r="C83" s="160" t="s">
        <v>30767</v>
      </c>
      <c r="D83" s="160" t="s">
        <v>31668</v>
      </c>
      <c r="E83" s="121">
        <v>300000</v>
      </c>
      <c r="F83" s="160" t="s">
        <v>4</v>
      </c>
    </row>
    <row r="84" spans="1:6" ht="63">
      <c r="A84" s="175">
        <v>51</v>
      </c>
      <c r="B84" s="160" t="s">
        <v>30768</v>
      </c>
      <c r="C84" s="160" t="s">
        <v>30769</v>
      </c>
      <c r="D84" s="160" t="s">
        <v>30661</v>
      </c>
      <c r="E84" s="121">
        <v>500000</v>
      </c>
      <c r="F84" s="160" t="s">
        <v>4</v>
      </c>
    </row>
    <row r="85" spans="1:6" ht="63">
      <c r="A85" s="175">
        <v>52</v>
      </c>
      <c r="B85" s="160" t="s">
        <v>30770</v>
      </c>
      <c r="C85" s="160" t="s">
        <v>30771</v>
      </c>
      <c r="D85" s="160" t="s">
        <v>30661</v>
      </c>
      <c r="E85" s="121">
        <v>500000</v>
      </c>
      <c r="F85" s="160" t="s">
        <v>4</v>
      </c>
    </row>
    <row r="86" spans="1:6" ht="63">
      <c r="A86" s="175">
        <v>53</v>
      </c>
      <c r="B86" s="160" t="s">
        <v>30772</v>
      </c>
      <c r="C86" s="160" t="s">
        <v>30773</v>
      </c>
      <c r="D86" s="160" t="s">
        <v>31668</v>
      </c>
      <c r="E86" s="121">
        <v>300000</v>
      </c>
      <c r="F86" s="160" t="s">
        <v>4</v>
      </c>
    </row>
    <row r="87" spans="1:6" ht="63">
      <c r="A87" s="175">
        <v>54</v>
      </c>
      <c r="B87" s="160" t="s">
        <v>30774</v>
      </c>
      <c r="C87" s="160" t="s">
        <v>30775</v>
      </c>
      <c r="D87" s="160" t="s">
        <v>31668</v>
      </c>
      <c r="E87" s="121">
        <v>300000</v>
      </c>
      <c r="F87" s="160" t="s">
        <v>4</v>
      </c>
    </row>
    <row r="88" spans="1:6" ht="31.5">
      <c r="A88" s="175">
        <v>55</v>
      </c>
      <c r="B88" s="160" t="s">
        <v>30776</v>
      </c>
      <c r="C88" s="160" t="s">
        <v>30777</v>
      </c>
      <c r="D88" s="160" t="s">
        <v>31680</v>
      </c>
      <c r="E88" s="121">
        <v>400000</v>
      </c>
      <c r="F88" s="160" t="s">
        <v>4</v>
      </c>
    </row>
    <row r="89" spans="1:6" ht="63">
      <c r="A89" s="175">
        <v>56</v>
      </c>
      <c r="B89" s="160" t="s">
        <v>30778</v>
      </c>
      <c r="C89" s="160" t="s">
        <v>30779</v>
      </c>
      <c r="D89" s="160" t="s">
        <v>31681</v>
      </c>
      <c r="E89" s="121">
        <v>800000</v>
      </c>
      <c r="F89" s="160" t="s">
        <v>118</v>
      </c>
    </row>
    <row r="90" spans="1:6" ht="63">
      <c r="A90" s="175">
        <v>57</v>
      </c>
      <c r="B90" s="160" t="s">
        <v>30780</v>
      </c>
      <c r="C90" s="160" t="s">
        <v>30781</v>
      </c>
      <c r="D90" s="160" t="s">
        <v>31668</v>
      </c>
      <c r="E90" s="121">
        <v>300000</v>
      </c>
      <c r="F90" s="160" t="s">
        <v>4</v>
      </c>
    </row>
    <row r="91" spans="1:6" ht="63">
      <c r="A91" s="175">
        <v>58</v>
      </c>
      <c r="B91" s="160" t="s">
        <v>30782</v>
      </c>
      <c r="C91" s="160" t="s">
        <v>30783</v>
      </c>
      <c r="D91" s="160" t="s">
        <v>30683</v>
      </c>
      <c r="E91" s="121">
        <v>1000000</v>
      </c>
      <c r="F91" s="160" t="s">
        <v>4</v>
      </c>
    </row>
    <row r="92" spans="1:6" ht="63">
      <c r="A92" s="175">
        <v>59</v>
      </c>
      <c r="B92" s="160" t="s">
        <v>30784</v>
      </c>
      <c r="C92" s="160" t="s">
        <v>30785</v>
      </c>
      <c r="D92" s="160" t="s">
        <v>30683</v>
      </c>
      <c r="E92" s="121">
        <v>1000000</v>
      </c>
      <c r="F92" s="160" t="s">
        <v>4</v>
      </c>
    </row>
    <row r="93" spans="1:6" ht="63">
      <c r="A93" s="175">
        <v>60</v>
      </c>
      <c r="B93" s="160" t="s">
        <v>30786</v>
      </c>
      <c r="C93" s="160" t="s">
        <v>30787</v>
      </c>
      <c r="D93" s="160" t="s">
        <v>30661</v>
      </c>
      <c r="E93" s="121">
        <v>500000</v>
      </c>
      <c r="F93" s="160" t="s">
        <v>4</v>
      </c>
    </row>
    <row r="94" spans="1:6" ht="63">
      <c r="A94" s="175">
        <v>61</v>
      </c>
      <c r="B94" s="160" t="s">
        <v>30788</v>
      </c>
      <c r="C94" s="160" t="s">
        <v>30789</v>
      </c>
      <c r="D94" s="160" t="s">
        <v>31682</v>
      </c>
      <c r="E94" s="121">
        <v>400000</v>
      </c>
      <c r="F94" s="160" t="s">
        <v>4</v>
      </c>
    </row>
    <row r="95" spans="1:6" ht="63">
      <c r="A95" s="175">
        <v>62</v>
      </c>
      <c r="B95" s="160" t="s">
        <v>30790</v>
      </c>
      <c r="C95" s="160" t="s">
        <v>30791</v>
      </c>
      <c r="D95" s="160" t="s">
        <v>31668</v>
      </c>
      <c r="E95" s="121">
        <v>300000</v>
      </c>
      <c r="F95" s="160" t="s">
        <v>4</v>
      </c>
    </row>
    <row r="96" spans="1:6" ht="78.75">
      <c r="A96" s="175">
        <v>63</v>
      </c>
      <c r="B96" s="160" t="s">
        <v>30792</v>
      </c>
      <c r="C96" s="160" t="s">
        <v>30793</v>
      </c>
      <c r="D96" s="160" t="s">
        <v>30794</v>
      </c>
      <c r="E96" s="121">
        <v>400000</v>
      </c>
      <c r="F96" s="160" t="s">
        <v>118</v>
      </c>
    </row>
    <row r="97" spans="1:256" ht="63">
      <c r="A97" s="175">
        <v>64</v>
      </c>
      <c r="B97" s="160" t="s">
        <v>30795</v>
      </c>
      <c r="C97" s="160" t="s">
        <v>30796</v>
      </c>
      <c r="D97" s="160" t="s">
        <v>31668</v>
      </c>
      <c r="E97" s="121">
        <v>300000</v>
      </c>
      <c r="F97" s="160" t="s">
        <v>4</v>
      </c>
    </row>
    <row r="98" spans="1:256" ht="63">
      <c r="A98" s="175">
        <v>65</v>
      </c>
      <c r="B98" s="160" t="s">
        <v>30797</v>
      </c>
      <c r="C98" s="160" t="s">
        <v>30798</v>
      </c>
      <c r="D98" s="160" t="s">
        <v>30661</v>
      </c>
      <c r="E98" s="121">
        <v>500000</v>
      </c>
      <c r="F98" s="160" t="s">
        <v>4</v>
      </c>
    </row>
    <row r="99" spans="1:256" ht="63">
      <c r="A99" s="175">
        <v>66</v>
      </c>
      <c r="B99" s="160" t="s">
        <v>30799</v>
      </c>
      <c r="C99" s="160" t="s">
        <v>30800</v>
      </c>
      <c r="D99" s="160" t="s">
        <v>31668</v>
      </c>
      <c r="E99" s="121">
        <v>300000</v>
      </c>
      <c r="F99" s="160" t="s">
        <v>4</v>
      </c>
    </row>
    <row r="100" spans="1:256" ht="63">
      <c r="A100" s="175">
        <v>67</v>
      </c>
      <c r="B100" s="160" t="s">
        <v>30801</v>
      </c>
      <c r="C100" s="160" t="s">
        <v>30802</v>
      </c>
      <c r="D100" s="160" t="s">
        <v>31677</v>
      </c>
      <c r="E100" s="121">
        <v>500000</v>
      </c>
      <c r="F100" s="160" t="s">
        <v>4</v>
      </c>
    </row>
    <row r="101" spans="1:256" ht="63">
      <c r="A101" s="175">
        <v>68</v>
      </c>
      <c r="B101" s="160" t="s">
        <v>30803</v>
      </c>
      <c r="C101" s="160" t="s">
        <v>30804</v>
      </c>
      <c r="D101" s="160" t="s">
        <v>30683</v>
      </c>
      <c r="E101" s="121">
        <v>1000000</v>
      </c>
      <c r="F101" s="160" t="s">
        <v>4</v>
      </c>
    </row>
    <row r="102" spans="1:256" ht="78.75">
      <c r="A102" s="175">
        <v>69</v>
      </c>
      <c r="B102" s="160" t="s">
        <v>30805</v>
      </c>
      <c r="C102" s="160" t="s">
        <v>30806</v>
      </c>
      <c r="D102" s="160" t="s">
        <v>39574</v>
      </c>
      <c r="E102" s="121">
        <v>500000</v>
      </c>
      <c r="F102" s="160" t="s">
        <v>4</v>
      </c>
    </row>
    <row r="103" spans="1:256" ht="47.25">
      <c r="A103" s="175">
        <v>70</v>
      </c>
      <c r="B103" s="160" t="s">
        <v>30807</v>
      </c>
      <c r="C103" s="160" t="s">
        <v>30808</v>
      </c>
      <c r="D103" s="160" t="s">
        <v>31683</v>
      </c>
      <c r="E103" s="121">
        <v>300000</v>
      </c>
      <c r="F103" s="160" t="s">
        <v>4</v>
      </c>
    </row>
    <row r="104" spans="1:256" ht="63">
      <c r="A104" s="175">
        <v>71</v>
      </c>
      <c r="B104" s="160" t="s">
        <v>30809</v>
      </c>
      <c r="C104" s="160" t="s">
        <v>30810</v>
      </c>
      <c r="D104" s="160" t="s">
        <v>31684</v>
      </c>
      <c r="E104" s="121">
        <v>300000</v>
      </c>
      <c r="F104" s="160" t="s">
        <v>4</v>
      </c>
    </row>
    <row r="105" spans="1:256" ht="63">
      <c r="A105" s="175">
        <v>72</v>
      </c>
      <c r="B105" s="160" t="s">
        <v>30811</v>
      </c>
      <c r="C105" s="160" t="s">
        <v>30812</v>
      </c>
      <c r="D105" s="160" t="s">
        <v>31685</v>
      </c>
      <c r="E105" s="121">
        <v>400000</v>
      </c>
      <c r="F105" s="160" t="s">
        <v>4</v>
      </c>
    </row>
    <row r="106" spans="1:256" ht="63">
      <c r="A106" s="175">
        <v>73</v>
      </c>
      <c r="B106" s="160" t="s">
        <v>30813</v>
      </c>
      <c r="C106" s="160" t="s">
        <v>30814</v>
      </c>
      <c r="D106" s="160" t="s">
        <v>31685</v>
      </c>
      <c r="E106" s="121">
        <v>400000</v>
      </c>
      <c r="F106" s="160" t="s">
        <v>4</v>
      </c>
    </row>
    <row r="107" spans="1:256" ht="63">
      <c r="A107" s="175">
        <v>74</v>
      </c>
      <c r="B107" s="160" t="s">
        <v>30815</v>
      </c>
      <c r="C107" s="160" t="s">
        <v>30816</v>
      </c>
      <c r="D107" s="160" t="s">
        <v>31685</v>
      </c>
      <c r="E107" s="121">
        <v>400000</v>
      </c>
      <c r="F107" s="160" t="s">
        <v>4</v>
      </c>
    </row>
    <row r="108" spans="1:256" ht="63">
      <c r="A108" s="175">
        <v>75</v>
      </c>
      <c r="B108" s="160" t="s">
        <v>30817</v>
      </c>
      <c r="C108" s="160" t="s">
        <v>30818</v>
      </c>
      <c r="D108" s="160" t="s">
        <v>30661</v>
      </c>
      <c r="E108" s="121">
        <v>500000</v>
      </c>
      <c r="F108" s="160" t="s">
        <v>4</v>
      </c>
    </row>
    <row r="109" spans="1:256" ht="15.75">
      <c r="A109" s="63"/>
      <c r="B109" s="2171" t="s">
        <v>1353</v>
      </c>
      <c r="C109" s="2171"/>
      <c r="D109" s="2171"/>
      <c r="E109" s="122"/>
      <c r="F109" s="65"/>
      <c r="G109" s="1290"/>
      <c r="H109" s="1290"/>
      <c r="I109" s="1290"/>
      <c r="J109" s="1290"/>
      <c r="K109" s="1290"/>
      <c r="L109" s="1290"/>
      <c r="M109" s="1290"/>
      <c r="N109" s="1290"/>
      <c r="O109" s="1290"/>
      <c r="P109" s="1290"/>
      <c r="Q109" s="1290"/>
      <c r="R109" s="1290"/>
      <c r="S109" s="1290"/>
      <c r="T109" s="1290"/>
      <c r="U109" s="1290"/>
      <c r="V109" s="1290"/>
      <c r="W109" s="1290"/>
      <c r="X109" s="1290"/>
      <c r="Y109" s="1290"/>
      <c r="Z109" s="1290"/>
      <c r="AA109" s="1290"/>
      <c r="AB109" s="1290"/>
      <c r="AC109" s="1290"/>
      <c r="AD109" s="1290"/>
      <c r="AE109" s="1290"/>
      <c r="AF109" s="1290"/>
      <c r="AG109" s="1290"/>
      <c r="AH109" s="1290"/>
      <c r="AI109" s="1290"/>
      <c r="AJ109" s="1290"/>
      <c r="AK109" s="1290"/>
      <c r="AL109" s="1290"/>
      <c r="AM109" s="1290"/>
      <c r="AN109" s="1290"/>
      <c r="AO109" s="1290"/>
      <c r="AP109" s="1290"/>
      <c r="AQ109" s="1290"/>
      <c r="AR109" s="1290"/>
      <c r="AS109" s="1290"/>
      <c r="AT109" s="1290"/>
      <c r="AU109" s="1290"/>
      <c r="AV109" s="1290"/>
      <c r="AW109" s="1290"/>
      <c r="AX109" s="1290"/>
      <c r="AY109" s="1290"/>
      <c r="AZ109" s="1290"/>
      <c r="BA109" s="1290"/>
      <c r="BB109" s="1290"/>
      <c r="BC109" s="1290"/>
      <c r="BD109" s="1290"/>
      <c r="BE109" s="1290"/>
      <c r="BF109" s="1290"/>
      <c r="BG109" s="1290"/>
      <c r="BH109" s="1290"/>
      <c r="BI109" s="1290"/>
      <c r="BJ109" s="1290"/>
      <c r="BK109" s="1290"/>
      <c r="BL109" s="1290"/>
      <c r="BM109" s="1290"/>
      <c r="BN109" s="1290"/>
      <c r="BO109" s="1290"/>
      <c r="BP109" s="1290"/>
      <c r="BQ109" s="1290"/>
      <c r="BR109" s="1290"/>
      <c r="BS109" s="1290"/>
      <c r="BT109" s="1290"/>
      <c r="BU109" s="1290"/>
      <c r="BV109" s="1290"/>
      <c r="BW109" s="1290"/>
      <c r="BX109" s="1290"/>
      <c r="BY109" s="1290"/>
      <c r="BZ109" s="1290"/>
      <c r="CA109" s="1290"/>
      <c r="CB109" s="1290"/>
      <c r="CC109" s="1290"/>
      <c r="CD109" s="1290"/>
      <c r="CE109" s="1290"/>
      <c r="CF109" s="1290"/>
      <c r="CG109" s="1290"/>
      <c r="CH109" s="1290"/>
      <c r="CI109" s="1290"/>
      <c r="CJ109" s="1290"/>
      <c r="CK109" s="1290"/>
      <c r="CL109" s="1290"/>
      <c r="CM109" s="1290"/>
      <c r="CN109" s="1290"/>
      <c r="CO109" s="1290"/>
      <c r="CP109" s="1290"/>
      <c r="CQ109" s="1290"/>
      <c r="CR109" s="1290"/>
      <c r="CS109" s="1290"/>
      <c r="CT109" s="1290"/>
      <c r="CU109" s="1290"/>
      <c r="CV109" s="1290"/>
      <c r="CW109" s="1290"/>
      <c r="CX109" s="1290"/>
      <c r="CY109" s="1290"/>
      <c r="CZ109" s="1290"/>
      <c r="DA109" s="1290"/>
      <c r="DB109" s="1290"/>
      <c r="DC109" s="1290"/>
      <c r="DD109" s="1290"/>
      <c r="DE109" s="1290"/>
      <c r="DF109" s="1290"/>
      <c r="DG109" s="1290"/>
      <c r="DH109" s="1290"/>
      <c r="DI109" s="1290"/>
      <c r="DJ109" s="1290"/>
      <c r="DK109" s="1290"/>
      <c r="DL109" s="1290"/>
      <c r="DM109" s="1290"/>
      <c r="DN109" s="1290"/>
      <c r="DO109" s="1290"/>
      <c r="DP109" s="1290"/>
      <c r="DQ109" s="1290"/>
      <c r="DR109" s="1290"/>
      <c r="DS109" s="1290"/>
      <c r="DT109" s="1290"/>
      <c r="DU109" s="1290"/>
      <c r="DV109" s="1290"/>
      <c r="DW109" s="1290"/>
      <c r="DX109" s="1290"/>
      <c r="DY109" s="1290"/>
      <c r="DZ109" s="1290"/>
      <c r="EA109" s="1290"/>
      <c r="EB109" s="1290"/>
      <c r="EC109" s="1290"/>
      <c r="ED109" s="1290"/>
      <c r="EE109" s="1290"/>
      <c r="EF109" s="1290"/>
      <c r="EG109" s="1290"/>
      <c r="EH109" s="1290"/>
      <c r="EI109" s="1290"/>
      <c r="EJ109" s="1290"/>
      <c r="EK109" s="1290"/>
      <c r="EL109" s="1290"/>
      <c r="EM109" s="1290"/>
      <c r="EN109" s="1290"/>
      <c r="EO109" s="1290"/>
      <c r="EP109" s="1290"/>
      <c r="EQ109" s="1290"/>
      <c r="ER109" s="1290"/>
      <c r="ES109" s="1290"/>
      <c r="ET109" s="1290"/>
      <c r="EU109" s="1290"/>
      <c r="EV109" s="1290"/>
      <c r="EW109" s="1290"/>
      <c r="EX109" s="1290"/>
      <c r="EY109" s="1290"/>
      <c r="EZ109" s="1290"/>
      <c r="FA109" s="1290"/>
      <c r="FB109" s="1290"/>
      <c r="FC109" s="1290"/>
      <c r="FD109" s="1290"/>
      <c r="FE109" s="1290"/>
      <c r="FF109" s="1290"/>
      <c r="FG109" s="1290"/>
      <c r="FH109" s="1290"/>
      <c r="FI109" s="1290"/>
      <c r="FJ109" s="1290"/>
      <c r="FK109" s="1290"/>
      <c r="FL109" s="1290"/>
      <c r="FM109" s="1290"/>
      <c r="FN109" s="1290"/>
      <c r="FO109" s="1290"/>
      <c r="FP109" s="1290"/>
      <c r="FQ109" s="1290"/>
      <c r="FR109" s="1290"/>
      <c r="FS109" s="1290"/>
      <c r="FT109" s="1290"/>
      <c r="FU109" s="1290"/>
      <c r="FV109" s="1290"/>
      <c r="FW109" s="1290"/>
      <c r="FX109" s="1290"/>
      <c r="FY109" s="1290"/>
      <c r="FZ109" s="1290"/>
      <c r="GA109" s="1290"/>
      <c r="GB109" s="1290"/>
      <c r="GC109" s="1290"/>
      <c r="GD109" s="1290"/>
      <c r="GE109" s="1290"/>
      <c r="GF109" s="1290"/>
      <c r="GG109" s="1290"/>
      <c r="GH109" s="1290"/>
      <c r="GI109" s="1290"/>
      <c r="GJ109" s="1290"/>
      <c r="GK109" s="1290"/>
      <c r="GL109" s="1290"/>
      <c r="GM109" s="1290"/>
      <c r="GN109" s="1290"/>
      <c r="GO109" s="1290"/>
      <c r="GP109" s="1290"/>
      <c r="GQ109" s="1290"/>
      <c r="GR109" s="1290"/>
      <c r="GS109" s="1290"/>
      <c r="GT109" s="1290"/>
      <c r="GU109" s="1290"/>
      <c r="GV109" s="1290"/>
      <c r="GW109" s="1290"/>
      <c r="GX109" s="1290"/>
      <c r="GY109" s="1290"/>
      <c r="GZ109" s="1290"/>
      <c r="HA109" s="1290"/>
      <c r="HB109" s="1290"/>
      <c r="HC109" s="1290"/>
      <c r="HD109" s="1290"/>
      <c r="HE109" s="1290"/>
      <c r="HF109" s="1290"/>
      <c r="HG109" s="1290"/>
      <c r="HH109" s="1290"/>
      <c r="HI109" s="1290"/>
      <c r="HJ109" s="1290"/>
      <c r="HK109" s="1290"/>
      <c r="HL109" s="1290"/>
      <c r="HM109" s="1290"/>
      <c r="HN109" s="1290"/>
      <c r="HO109" s="1290"/>
      <c r="HP109" s="1290"/>
      <c r="HQ109" s="1290"/>
      <c r="HR109" s="1290"/>
      <c r="HS109" s="1290"/>
      <c r="HT109" s="1290"/>
      <c r="HU109" s="1290"/>
      <c r="HV109" s="1290"/>
      <c r="HW109" s="1290"/>
      <c r="HX109" s="1290"/>
      <c r="HY109" s="1290"/>
      <c r="HZ109" s="1290"/>
      <c r="IA109" s="1290"/>
      <c r="IB109" s="1290"/>
      <c r="IC109" s="1290"/>
      <c r="ID109" s="1290"/>
      <c r="IE109" s="1290"/>
      <c r="IF109" s="1290"/>
      <c r="IG109" s="1290"/>
      <c r="IH109" s="1290"/>
      <c r="II109" s="1290"/>
      <c r="IJ109" s="1290"/>
      <c r="IK109" s="1290"/>
      <c r="IL109" s="1290"/>
      <c r="IM109" s="1290"/>
      <c r="IN109" s="1290"/>
      <c r="IO109" s="1290"/>
      <c r="IP109" s="1290"/>
      <c r="IQ109" s="1290"/>
      <c r="IR109" s="1290"/>
      <c r="IS109" s="1290"/>
      <c r="IT109" s="1290"/>
      <c r="IU109" s="1290"/>
      <c r="IV109" s="1290"/>
    </row>
    <row r="110" spans="1:256" ht="78.75">
      <c r="A110" s="175">
        <v>76</v>
      </c>
      <c r="B110" s="160" t="s">
        <v>30819</v>
      </c>
      <c r="C110" s="160" t="s">
        <v>30820</v>
      </c>
      <c r="D110" s="160" t="s">
        <v>31686</v>
      </c>
      <c r="E110" s="121">
        <v>300000</v>
      </c>
      <c r="F110" s="160" t="s">
        <v>4</v>
      </c>
    </row>
    <row r="111" spans="1:256" ht="63">
      <c r="A111" s="175">
        <v>77</v>
      </c>
      <c r="B111" s="160" t="s">
        <v>30821</v>
      </c>
      <c r="C111" s="160" t="s">
        <v>30822</v>
      </c>
      <c r="D111" s="160" t="s">
        <v>30823</v>
      </c>
      <c r="E111" s="121">
        <v>500000</v>
      </c>
      <c r="F111" s="160" t="s">
        <v>4</v>
      </c>
    </row>
    <row r="112" spans="1:256" ht="63">
      <c r="A112" s="175">
        <v>78</v>
      </c>
      <c r="B112" s="160" t="s">
        <v>30824</v>
      </c>
      <c r="C112" s="160" t="s">
        <v>30825</v>
      </c>
      <c r="D112" s="160" t="s">
        <v>30823</v>
      </c>
      <c r="E112" s="121">
        <v>500000</v>
      </c>
      <c r="F112" s="160" t="s">
        <v>4</v>
      </c>
    </row>
    <row r="113" spans="1:6" ht="78.75">
      <c r="A113" s="175">
        <v>79</v>
      </c>
      <c r="B113" s="160" t="s">
        <v>30826</v>
      </c>
      <c r="C113" s="160" t="s">
        <v>30827</v>
      </c>
      <c r="D113" s="160" t="s">
        <v>31687</v>
      </c>
      <c r="E113" s="121">
        <v>700000</v>
      </c>
      <c r="F113" s="160" t="s">
        <v>4</v>
      </c>
    </row>
    <row r="114" spans="1:6" ht="63">
      <c r="A114" s="175">
        <v>80</v>
      </c>
      <c r="B114" s="160" t="s">
        <v>30828</v>
      </c>
      <c r="C114" s="160" t="s">
        <v>30829</v>
      </c>
      <c r="D114" s="160" t="s">
        <v>30823</v>
      </c>
      <c r="E114" s="121">
        <v>500000</v>
      </c>
      <c r="F114" s="160" t="s">
        <v>4</v>
      </c>
    </row>
    <row r="115" spans="1:6" ht="63">
      <c r="A115" s="175">
        <v>81</v>
      </c>
      <c r="B115" s="160" t="s">
        <v>30830</v>
      </c>
      <c r="C115" s="160" t="s">
        <v>30831</v>
      </c>
      <c r="D115" s="160" t="s">
        <v>30823</v>
      </c>
      <c r="E115" s="121">
        <v>500000</v>
      </c>
      <c r="F115" s="160" t="s">
        <v>4</v>
      </c>
    </row>
    <row r="116" spans="1:6" ht="63">
      <c r="A116" s="175">
        <v>82</v>
      </c>
      <c r="B116" s="160" t="s">
        <v>30832</v>
      </c>
      <c r="C116" s="160" t="s">
        <v>30833</v>
      </c>
      <c r="D116" s="160" t="s">
        <v>31688</v>
      </c>
      <c r="E116" s="121">
        <v>500000</v>
      </c>
      <c r="F116" s="160" t="s">
        <v>118</v>
      </c>
    </row>
    <row r="117" spans="1:6" ht="31.5">
      <c r="A117" s="175">
        <v>83</v>
      </c>
      <c r="B117" s="160" t="s">
        <v>30834</v>
      </c>
      <c r="C117" s="160" t="s">
        <v>30835</v>
      </c>
      <c r="D117" s="160" t="s">
        <v>39575</v>
      </c>
      <c r="E117" s="121">
        <v>1300000</v>
      </c>
      <c r="F117" s="160" t="s">
        <v>4</v>
      </c>
    </row>
    <row r="118" spans="1:6" ht="78.75">
      <c r="A118" s="175">
        <v>84</v>
      </c>
      <c r="B118" s="160" t="s">
        <v>30836</v>
      </c>
      <c r="C118" s="160" t="s">
        <v>30837</v>
      </c>
      <c r="D118" s="160" t="s">
        <v>31689</v>
      </c>
      <c r="E118" s="121">
        <v>700000</v>
      </c>
      <c r="F118" s="160" t="s">
        <v>4</v>
      </c>
    </row>
    <row r="119" spans="1:6" ht="63">
      <c r="A119" s="175">
        <v>85</v>
      </c>
      <c r="B119" s="160" t="s">
        <v>30838</v>
      </c>
      <c r="C119" s="160" t="s">
        <v>30839</v>
      </c>
      <c r="D119" s="160" t="s">
        <v>39576</v>
      </c>
      <c r="E119" s="121">
        <v>600000</v>
      </c>
      <c r="F119" s="160" t="s">
        <v>4</v>
      </c>
    </row>
    <row r="120" spans="1:6" ht="63">
      <c r="A120" s="175">
        <v>86</v>
      </c>
      <c r="B120" s="160" t="s">
        <v>30840</v>
      </c>
      <c r="C120" s="160" t="s">
        <v>30841</v>
      </c>
      <c r="D120" s="160" t="s">
        <v>30823</v>
      </c>
      <c r="E120" s="121">
        <v>500000</v>
      </c>
      <c r="F120" s="160" t="s">
        <v>4</v>
      </c>
    </row>
    <row r="121" spans="1:6" ht="63">
      <c r="A121" s="175">
        <v>87</v>
      </c>
      <c r="B121" s="160" t="s">
        <v>30842</v>
      </c>
      <c r="C121" s="160" t="s">
        <v>30843</v>
      </c>
      <c r="D121" s="160" t="s">
        <v>30683</v>
      </c>
      <c r="E121" s="121">
        <v>1000000</v>
      </c>
      <c r="F121" s="160" t="s">
        <v>4</v>
      </c>
    </row>
    <row r="122" spans="1:6" ht="63">
      <c r="A122" s="175">
        <v>88</v>
      </c>
      <c r="B122" s="160" t="s">
        <v>30844</v>
      </c>
      <c r="C122" s="160" t="s">
        <v>30845</v>
      </c>
      <c r="D122" s="160" t="s">
        <v>31690</v>
      </c>
      <c r="E122" s="121">
        <v>2500000</v>
      </c>
      <c r="F122" s="160" t="s">
        <v>4</v>
      </c>
    </row>
    <row r="123" spans="1:6" ht="63">
      <c r="A123" s="175">
        <v>89</v>
      </c>
      <c r="B123" s="160" t="s">
        <v>30846</v>
      </c>
      <c r="C123" s="160" t="s">
        <v>30847</v>
      </c>
      <c r="D123" s="160" t="s">
        <v>30683</v>
      </c>
      <c r="E123" s="121">
        <v>1000000</v>
      </c>
      <c r="F123" s="160" t="s">
        <v>4</v>
      </c>
    </row>
    <row r="124" spans="1:6" ht="63">
      <c r="A124" s="175">
        <v>90</v>
      </c>
      <c r="B124" s="160" t="s">
        <v>30848</v>
      </c>
      <c r="C124" s="160" t="s">
        <v>30849</v>
      </c>
      <c r="D124" s="160" t="s">
        <v>31691</v>
      </c>
      <c r="E124" s="121">
        <v>300000</v>
      </c>
      <c r="F124" s="160" t="s">
        <v>118</v>
      </c>
    </row>
    <row r="125" spans="1:6" ht="47.25">
      <c r="A125" s="175">
        <v>91</v>
      </c>
      <c r="B125" s="160" t="s">
        <v>30850</v>
      </c>
      <c r="C125" s="160" t="s">
        <v>30851</v>
      </c>
      <c r="D125" s="160" t="s">
        <v>30852</v>
      </c>
      <c r="E125" s="121">
        <v>500000</v>
      </c>
      <c r="F125" s="160" t="s">
        <v>4</v>
      </c>
    </row>
    <row r="126" spans="1:6" ht="63">
      <c r="A126" s="175">
        <v>92</v>
      </c>
      <c r="B126" s="160" t="s">
        <v>30853</v>
      </c>
      <c r="C126" s="160" t="s">
        <v>30854</v>
      </c>
      <c r="D126" s="160" t="s">
        <v>31692</v>
      </c>
      <c r="E126" s="121">
        <v>700000</v>
      </c>
      <c r="F126" s="160" t="s">
        <v>4</v>
      </c>
    </row>
    <row r="127" spans="1:6" ht="63">
      <c r="A127" s="175">
        <v>93</v>
      </c>
      <c r="B127" s="160" t="s">
        <v>30855</v>
      </c>
      <c r="C127" s="160" t="s">
        <v>30856</v>
      </c>
      <c r="D127" s="160" t="s">
        <v>30823</v>
      </c>
      <c r="E127" s="121">
        <v>500000</v>
      </c>
      <c r="F127" s="160" t="s">
        <v>4</v>
      </c>
    </row>
    <row r="128" spans="1:6" ht="63">
      <c r="A128" s="175">
        <v>94</v>
      </c>
      <c r="B128" s="160" t="s">
        <v>30857</v>
      </c>
      <c r="C128" s="160" t="s">
        <v>30858</v>
      </c>
      <c r="D128" s="160" t="s">
        <v>30823</v>
      </c>
      <c r="E128" s="121">
        <v>500000</v>
      </c>
      <c r="F128" s="160" t="s">
        <v>4</v>
      </c>
    </row>
    <row r="129" spans="1:6" ht="63">
      <c r="A129" s="175">
        <v>95</v>
      </c>
      <c r="B129" s="160" t="s">
        <v>30859</v>
      </c>
      <c r="C129" s="160" t="s">
        <v>30860</v>
      </c>
      <c r="D129" s="160" t="s">
        <v>30861</v>
      </c>
      <c r="E129" s="121">
        <v>2566349.37</v>
      </c>
      <c r="F129" s="160" t="s">
        <v>4</v>
      </c>
    </row>
    <row r="130" spans="1:6" ht="63">
      <c r="A130" s="175">
        <v>96</v>
      </c>
      <c r="B130" s="160" t="s">
        <v>30862</v>
      </c>
      <c r="C130" s="160" t="s">
        <v>30863</v>
      </c>
      <c r="D130" s="160" t="s">
        <v>30823</v>
      </c>
      <c r="E130" s="121">
        <v>500000</v>
      </c>
      <c r="F130" s="160" t="s">
        <v>4</v>
      </c>
    </row>
    <row r="131" spans="1:6" ht="63">
      <c r="A131" s="175">
        <v>97</v>
      </c>
      <c r="B131" s="160" t="s">
        <v>30864</v>
      </c>
      <c r="C131" s="160" t="s">
        <v>30865</v>
      </c>
      <c r="D131" s="160" t="s">
        <v>30823</v>
      </c>
      <c r="E131" s="121">
        <v>500000</v>
      </c>
      <c r="F131" s="160" t="s">
        <v>4</v>
      </c>
    </row>
    <row r="132" spans="1:6" ht="63">
      <c r="A132" s="175">
        <v>98</v>
      </c>
      <c r="B132" s="160" t="s">
        <v>30866</v>
      </c>
      <c r="C132" s="160" t="s">
        <v>30867</v>
      </c>
      <c r="D132" s="160" t="s">
        <v>31693</v>
      </c>
      <c r="E132" s="121">
        <v>400000</v>
      </c>
      <c r="F132" s="160" t="s">
        <v>4</v>
      </c>
    </row>
    <row r="133" spans="1:6" ht="78.75">
      <c r="A133" s="175">
        <v>99</v>
      </c>
      <c r="B133" s="160" t="s">
        <v>30868</v>
      </c>
      <c r="C133" s="160" t="s">
        <v>30869</v>
      </c>
      <c r="D133" s="160" t="s">
        <v>31694</v>
      </c>
      <c r="E133" s="121">
        <v>1000000</v>
      </c>
      <c r="F133" s="160" t="s">
        <v>118</v>
      </c>
    </row>
    <row r="134" spans="1:6" ht="63">
      <c r="A134" s="175">
        <v>100</v>
      </c>
      <c r="B134" s="160" t="s">
        <v>30870</v>
      </c>
      <c r="C134" s="160" t="s">
        <v>30871</v>
      </c>
      <c r="D134" s="160" t="s">
        <v>31696</v>
      </c>
      <c r="E134" s="121">
        <v>1000000</v>
      </c>
      <c r="F134" s="160" t="s">
        <v>118</v>
      </c>
    </row>
    <row r="135" spans="1:6" ht="63">
      <c r="A135" s="175">
        <v>101</v>
      </c>
      <c r="B135" s="160" t="s">
        <v>30872</v>
      </c>
      <c r="C135" s="160" t="s">
        <v>30873</v>
      </c>
      <c r="D135" s="160" t="s">
        <v>31695</v>
      </c>
      <c r="E135" s="121">
        <v>600000</v>
      </c>
      <c r="F135" s="160" t="s">
        <v>118</v>
      </c>
    </row>
    <row r="136" spans="1:6" ht="63">
      <c r="A136" s="175">
        <v>102</v>
      </c>
      <c r="B136" s="160" t="s">
        <v>30874</v>
      </c>
      <c r="C136" s="160" t="s">
        <v>30875</v>
      </c>
      <c r="D136" s="160" t="s">
        <v>31697</v>
      </c>
      <c r="E136" s="121">
        <v>1000000</v>
      </c>
      <c r="F136" s="160" t="s">
        <v>4</v>
      </c>
    </row>
    <row r="137" spans="1:6" ht="63">
      <c r="A137" s="175">
        <v>103</v>
      </c>
      <c r="B137" s="160" t="s">
        <v>30876</v>
      </c>
      <c r="C137" s="160" t="s">
        <v>30877</v>
      </c>
      <c r="D137" s="160" t="s">
        <v>31698</v>
      </c>
      <c r="E137" s="121">
        <v>1000000</v>
      </c>
      <c r="F137" s="160" t="s">
        <v>4</v>
      </c>
    </row>
    <row r="138" spans="1:6" ht="15.75">
      <c r="A138" s="175"/>
      <c r="B138" s="172" t="s">
        <v>30878</v>
      </c>
      <c r="C138" s="160"/>
      <c r="D138" s="160"/>
      <c r="E138" s="121"/>
      <c r="F138" s="160"/>
    </row>
    <row r="139" spans="1:6" ht="31.5">
      <c r="A139" s="175">
        <v>104</v>
      </c>
      <c r="B139" s="160" t="s">
        <v>30879</v>
      </c>
      <c r="C139" s="160" t="s">
        <v>30880</v>
      </c>
      <c r="D139" s="160" t="s">
        <v>31699</v>
      </c>
      <c r="E139" s="121">
        <v>200000</v>
      </c>
      <c r="F139" s="160" t="s">
        <v>118</v>
      </c>
    </row>
    <row r="140" spans="1:6" ht="63">
      <c r="A140" s="175">
        <v>105</v>
      </c>
      <c r="B140" s="160" t="s">
        <v>30881</v>
      </c>
      <c r="C140" s="160" t="s">
        <v>30882</v>
      </c>
      <c r="D140" s="160" t="s">
        <v>31700</v>
      </c>
      <c r="E140" s="121">
        <v>600000</v>
      </c>
      <c r="F140" s="160" t="s">
        <v>4</v>
      </c>
    </row>
    <row r="141" spans="1:6" ht="63">
      <c r="A141" s="175">
        <v>106</v>
      </c>
      <c r="B141" s="160" t="s">
        <v>30883</v>
      </c>
      <c r="C141" s="160" t="s">
        <v>30884</v>
      </c>
      <c r="D141" s="160" t="s">
        <v>31700</v>
      </c>
      <c r="E141" s="121">
        <v>600000</v>
      </c>
      <c r="F141" s="160" t="s">
        <v>4</v>
      </c>
    </row>
    <row r="142" spans="1:6" ht="63">
      <c r="A142" s="175">
        <v>107</v>
      </c>
      <c r="B142" s="160" t="s">
        <v>30885</v>
      </c>
      <c r="C142" s="160" t="s">
        <v>30886</v>
      </c>
      <c r="D142" s="160" t="s">
        <v>31700</v>
      </c>
      <c r="E142" s="121">
        <v>600000</v>
      </c>
      <c r="F142" s="160" t="s">
        <v>4</v>
      </c>
    </row>
    <row r="143" spans="1:6" ht="63">
      <c r="A143" s="175">
        <v>108</v>
      </c>
      <c r="B143" s="160" t="s">
        <v>30887</v>
      </c>
      <c r="C143" s="160" t="s">
        <v>30888</v>
      </c>
      <c r="D143" s="160" t="s">
        <v>31700</v>
      </c>
      <c r="E143" s="121">
        <v>700000</v>
      </c>
      <c r="F143" s="160" t="s">
        <v>4</v>
      </c>
    </row>
    <row r="144" spans="1:6" ht="63">
      <c r="A144" s="175">
        <v>109</v>
      </c>
      <c r="B144" s="160" t="s">
        <v>30889</v>
      </c>
      <c r="C144" s="160" t="s">
        <v>30890</v>
      </c>
      <c r="D144" s="160" t="s">
        <v>30891</v>
      </c>
      <c r="E144" s="121">
        <v>600000</v>
      </c>
      <c r="F144" s="160" t="s">
        <v>4</v>
      </c>
    </row>
    <row r="145" spans="1:256" ht="63">
      <c r="A145" s="175">
        <v>110</v>
      </c>
      <c r="B145" s="160" t="s">
        <v>30892</v>
      </c>
      <c r="C145" s="160" t="s">
        <v>30893</v>
      </c>
      <c r="D145" s="160" t="s">
        <v>31700</v>
      </c>
      <c r="E145" s="121">
        <v>600000</v>
      </c>
      <c r="F145" s="160" t="s">
        <v>4</v>
      </c>
    </row>
    <row r="146" spans="1:256" ht="63">
      <c r="A146" s="175">
        <v>111</v>
      </c>
      <c r="B146" s="160" t="s">
        <v>30894</v>
      </c>
      <c r="C146" s="160" t="s">
        <v>30895</v>
      </c>
      <c r="D146" s="160" t="s">
        <v>31700</v>
      </c>
      <c r="E146" s="121">
        <v>2000000</v>
      </c>
      <c r="F146" s="160" t="s">
        <v>4</v>
      </c>
    </row>
    <row r="147" spans="1:256" ht="63">
      <c r="A147" s="175">
        <v>112</v>
      </c>
      <c r="B147" s="160" t="s">
        <v>30896</v>
      </c>
      <c r="C147" s="160" t="s">
        <v>30897</v>
      </c>
      <c r="D147" s="160" t="s">
        <v>31701</v>
      </c>
      <c r="E147" s="121">
        <v>200000</v>
      </c>
      <c r="F147" s="160" t="s">
        <v>118</v>
      </c>
    </row>
    <row r="148" spans="1:256" ht="63">
      <c r="A148" s="175">
        <v>113</v>
      </c>
      <c r="B148" s="160" t="s">
        <v>30898</v>
      </c>
      <c r="C148" s="160" t="s">
        <v>30899</v>
      </c>
      <c r="D148" s="160" t="s">
        <v>31701</v>
      </c>
      <c r="E148" s="121">
        <v>200000</v>
      </c>
      <c r="F148" s="160" t="s">
        <v>118</v>
      </c>
    </row>
    <row r="149" spans="1:256" ht="15.75">
      <c r="A149" s="175"/>
      <c r="B149" s="160"/>
      <c r="C149" s="160"/>
      <c r="D149" s="160"/>
      <c r="E149" s="121"/>
      <c r="F149" s="160"/>
    </row>
    <row r="150" spans="1:256" ht="189">
      <c r="A150" s="175">
        <v>114</v>
      </c>
      <c r="B150" s="160" t="s">
        <v>30653</v>
      </c>
      <c r="C150" s="160" t="s">
        <v>30654</v>
      </c>
      <c r="D150" s="120" t="s">
        <v>34476</v>
      </c>
      <c r="E150" s="121">
        <v>2180817.5</v>
      </c>
      <c r="F150" s="160" t="s">
        <v>118</v>
      </c>
    </row>
    <row r="151" spans="1:256" ht="15.75">
      <c r="A151" s="325"/>
      <c r="B151" s="2168" t="s">
        <v>6631</v>
      </c>
      <c r="C151" s="2168"/>
      <c r="D151" s="280"/>
      <c r="E151" s="360">
        <f>SUM(E33:E150)</f>
        <v>66227984.369999997</v>
      </c>
      <c r="F151" s="280"/>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ht="86.25" customHeight="1">
      <c r="A152" s="2143" t="s">
        <v>39556</v>
      </c>
      <c r="B152" s="2143"/>
      <c r="C152" s="2143"/>
      <c r="D152" s="2143" t="s">
        <v>172</v>
      </c>
      <c r="E152" s="2143"/>
      <c r="F152" s="2143"/>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6" spans="1:256">
      <c r="E156" s="195">
        <f>E151+E20</f>
        <v>109040875.52000001</v>
      </c>
    </row>
    <row r="157" spans="1:256">
      <c r="A157" s="12"/>
      <c r="E157" s="185"/>
    </row>
  </sheetData>
  <mergeCells count="17">
    <mergeCell ref="A1:F1"/>
    <mergeCell ref="A2:F2"/>
    <mergeCell ref="A3:F3"/>
    <mergeCell ref="A28:F28"/>
    <mergeCell ref="A29:F29"/>
    <mergeCell ref="A152:C152"/>
    <mergeCell ref="D152:F152"/>
    <mergeCell ref="B5:D5"/>
    <mergeCell ref="B11:D11"/>
    <mergeCell ref="B18:D18"/>
    <mergeCell ref="B34:D34"/>
    <mergeCell ref="B32:C32"/>
    <mergeCell ref="A30:F30"/>
    <mergeCell ref="A21:C21"/>
    <mergeCell ref="D21:F21"/>
    <mergeCell ref="B109:D109"/>
    <mergeCell ref="B151:C151"/>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sheetPr>
    <tabColor theme="5" tint="-0.499984740745262"/>
  </sheetPr>
  <dimension ref="A1:J121"/>
  <sheetViews>
    <sheetView topLeftCell="A105" workbookViewId="0">
      <selection activeCell="E96" sqref="E96"/>
    </sheetView>
  </sheetViews>
  <sheetFormatPr defaultRowHeight="15"/>
  <cols>
    <col min="1" max="1" width="7" style="12" customWidth="1"/>
    <col min="2" max="2" width="18.7109375" style="12" customWidth="1"/>
    <col min="3" max="3" width="42.28515625" style="12" customWidth="1"/>
    <col min="4" max="4" width="22.28515625" style="12" customWidth="1"/>
    <col min="5" max="5" width="21.140625" style="553" customWidth="1"/>
    <col min="6" max="6" width="9.28515625" style="12" customWidth="1"/>
    <col min="7" max="9" width="9.140625" style="12"/>
    <col min="10" max="10" width="11.5703125" style="553" bestFit="1" customWidth="1"/>
    <col min="11" max="16384" width="9.140625" style="12"/>
  </cols>
  <sheetData>
    <row r="1" spans="1:6" ht="15.75">
      <c r="A1" s="2186" t="s">
        <v>133</v>
      </c>
      <c r="B1" s="2187"/>
      <c r="C1" s="2187"/>
      <c r="D1" s="2187"/>
      <c r="E1" s="2187"/>
      <c r="F1" s="2188"/>
    </row>
    <row r="2" spans="1:6" ht="15.75">
      <c r="A2" s="2186" t="s">
        <v>10183</v>
      </c>
      <c r="B2" s="2187"/>
      <c r="C2" s="2187"/>
      <c r="D2" s="2187"/>
      <c r="E2" s="2187"/>
      <c r="F2" s="2188"/>
    </row>
    <row r="3" spans="1:6" ht="15.75">
      <c r="A3" s="2186" t="s">
        <v>6436</v>
      </c>
      <c r="B3" s="2187"/>
      <c r="C3" s="2187"/>
      <c r="D3" s="2187"/>
      <c r="E3" s="2187"/>
      <c r="F3" s="2188"/>
    </row>
    <row r="4" spans="1:6" ht="15.75">
      <c r="A4" s="473" t="s">
        <v>134</v>
      </c>
      <c r="B4" s="172" t="s">
        <v>135</v>
      </c>
      <c r="C4" s="172" t="s">
        <v>0</v>
      </c>
      <c r="D4" s="172" t="s">
        <v>136</v>
      </c>
      <c r="E4" s="141" t="s">
        <v>1300</v>
      </c>
      <c r="F4" s="172" t="s">
        <v>138</v>
      </c>
    </row>
    <row r="5" spans="1:6" ht="15.75">
      <c r="A5" s="473"/>
      <c r="B5" s="2189" t="s">
        <v>139</v>
      </c>
      <c r="C5" s="2190"/>
      <c r="D5" s="2191"/>
      <c r="E5" s="141"/>
      <c r="F5" s="48"/>
    </row>
    <row r="6" spans="1:6" ht="31.5">
      <c r="A6" s="175">
        <v>1</v>
      </c>
      <c r="B6" s="66" t="s">
        <v>10184</v>
      </c>
      <c r="C6" s="66" t="s">
        <v>10185</v>
      </c>
      <c r="D6" s="66" t="s">
        <v>10186</v>
      </c>
      <c r="E6" s="390">
        <v>3313200</v>
      </c>
      <c r="F6" s="115" t="s">
        <v>118</v>
      </c>
    </row>
    <row r="7" spans="1:6" ht="97.5" customHeight="1">
      <c r="A7" s="175">
        <v>2</v>
      </c>
      <c r="B7" s="66" t="s">
        <v>10187</v>
      </c>
      <c r="C7" s="66" t="s">
        <v>10188</v>
      </c>
      <c r="D7" s="66" t="s">
        <v>10189</v>
      </c>
      <c r="E7" s="390">
        <v>1000000</v>
      </c>
      <c r="F7" s="115" t="s">
        <v>118</v>
      </c>
    </row>
    <row r="8" spans="1:6" ht="31.5">
      <c r="A8" s="175">
        <v>3</v>
      </c>
      <c r="B8" s="66" t="s">
        <v>7</v>
      </c>
      <c r="C8" s="66" t="s">
        <v>10190</v>
      </c>
      <c r="D8" s="66" t="s">
        <v>9</v>
      </c>
      <c r="E8" s="390">
        <v>129600</v>
      </c>
      <c r="F8" s="115" t="s">
        <v>118</v>
      </c>
    </row>
    <row r="9" spans="1:6" ht="31.5">
      <c r="A9" s="175">
        <v>4</v>
      </c>
      <c r="B9" s="66" t="s">
        <v>10</v>
      </c>
      <c r="C9" s="66" t="s">
        <v>10191</v>
      </c>
      <c r="D9" s="66" t="s">
        <v>175</v>
      </c>
      <c r="E9" s="390">
        <v>157200</v>
      </c>
      <c r="F9" s="115" t="s">
        <v>118</v>
      </c>
    </row>
    <row r="10" spans="1:6" ht="78.75">
      <c r="A10" s="175">
        <v>5</v>
      </c>
      <c r="B10" s="66" t="s">
        <v>12</v>
      </c>
      <c r="C10" s="66" t="s">
        <v>10192</v>
      </c>
      <c r="D10" s="66" t="s">
        <v>1738</v>
      </c>
      <c r="E10" s="390">
        <v>1942452.53</v>
      </c>
      <c r="F10" s="115" t="s">
        <v>118</v>
      </c>
    </row>
    <row r="11" spans="1:6" ht="15.75">
      <c r="A11" s="175"/>
      <c r="B11" s="2192" t="s">
        <v>142</v>
      </c>
      <c r="C11" s="2193"/>
      <c r="D11" s="2194"/>
      <c r="E11" s="390"/>
      <c r="F11" s="115"/>
    </row>
    <row r="12" spans="1:6" ht="110.25">
      <c r="A12" s="175">
        <v>6</v>
      </c>
      <c r="B12" s="66" t="s">
        <v>10187</v>
      </c>
      <c r="C12" s="66" t="s">
        <v>10193</v>
      </c>
      <c r="D12" s="66" t="s">
        <v>10189</v>
      </c>
      <c r="E12" s="390">
        <v>871226.27</v>
      </c>
      <c r="F12" s="115" t="s">
        <v>118</v>
      </c>
    </row>
    <row r="13" spans="1:6" ht="78.75">
      <c r="A13" s="175">
        <v>7</v>
      </c>
      <c r="B13" s="66" t="s">
        <v>10194</v>
      </c>
      <c r="C13" s="66" t="s">
        <v>10195</v>
      </c>
      <c r="D13" s="66" t="s">
        <v>10196</v>
      </c>
      <c r="E13" s="390">
        <v>1200000</v>
      </c>
      <c r="F13" s="115" t="s">
        <v>118</v>
      </c>
    </row>
    <row r="14" spans="1:6" ht="78.75">
      <c r="A14" s="175">
        <v>8</v>
      </c>
      <c r="B14" s="66" t="s">
        <v>12</v>
      </c>
      <c r="C14" s="66" t="s">
        <v>10197</v>
      </c>
      <c r="D14" s="66" t="s">
        <v>1738</v>
      </c>
      <c r="E14" s="390">
        <v>1200000</v>
      </c>
      <c r="F14" s="115" t="s">
        <v>118</v>
      </c>
    </row>
    <row r="15" spans="1:6" ht="15.75">
      <c r="A15" s="175"/>
      <c r="B15" s="2158" t="s">
        <v>593</v>
      </c>
      <c r="C15" s="2182"/>
      <c r="D15" s="115"/>
      <c r="E15" s="189"/>
      <c r="F15" s="115"/>
    </row>
    <row r="16" spans="1:6" ht="47.25">
      <c r="A16" s="175">
        <v>9</v>
      </c>
      <c r="B16" s="66" t="s">
        <v>39</v>
      </c>
      <c r="C16" s="66" t="s">
        <v>10198</v>
      </c>
      <c r="D16" s="66" t="s">
        <v>10661</v>
      </c>
      <c r="E16" s="390">
        <v>13175313.82</v>
      </c>
      <c r="F16" s="66" t="s">
        <v>118</v>
      </c>
    </row>
    <row r="17" spans="1:6" ht="63">
      <c r="A17" s="175">
        <v>10</v>
      </c>
      <c r="B17" s="66" t="s">
        <v>3454</v>
      </c>
      <c r="C17" s="66" t="s">
        <v>10199</v>
      </c>
      <c r="D17" s="66" t="s">
        <v>10662</v>
      </c>
      <c r="E17" s="390">
        <v>12675313.810000001</v>
      </c>
      <c r="F17" s="66" t="s">
        <v>118</v>
      </c>
    </row>
    <row r="18" spans="1:6" ht="78.75">
      <c r="A18" s="175">
        <v>11</v>
      </c>
      <c r="B18" s="66" t="s">
        <v>1399</v>
      </c>
      <c r="C18" s="66" t="s">
        <v>10200</v>
      </c>
      <c r="D18" s="66" t="s">
        <v>10663</v>
      </c>
      <c r="E18" s="390">
        <v>1250917.51</v>
      </c>
      <c r="F18" s="66" t="s">
        <v>118</v>
      </c>
    </row>
    <row r="19" spans="1:6" ht="15.75">
      <c r="A19" s="175"/>
      <c r="B19" s="2195" t="s">
        <v>207</v>
      </c>
      <c r="C19" s="2196"/>
      <c r="D19" s="66"/>
      <c r="E19" s="390"/>
      <c r="F19" s="115"/>
    </row>
    <row r="20" spans="1:6" ht="78.75">
      <c r="A20" s="175">
        <v>12</v>
      </c>
      <c r="B20" s="115" t="s">
        <v>475</v>
      </c>
      <c r="C20" s="66" t="s">
        <v>10201</v>
      </c>
      <c r="D20" s="115" t="s">
        <v>22</v>
      </c>
      <c r="E20" s="189">
        <v>5738993.4500000002</v>
      </c>
      <c r="F20" s="115" t="s">
        <v>118</v>
      </c>
    </row>
    <row r="21" spans="1:6" ht="15.75">
      <c r="A21" s="175"/>
      <c r="B21" s="2158" t="s">
        <v>930</v>
      </c>
      <c r="C21" s="2182"/>
      <c r="D21" s="115"/>
      <c r="E21" s="189"/>
      <c r="F21" s="115"/>
    </row>
    <row r="22" spans="1:6" ht="78.75">
      <c r="A22" s="175">
        <v>13</v>
      </c>
      <c r="B22" s="115" t="s">
        <v>10202</v>
      </c>
      <c r="C22" s="66" t="s">
        <v>10203</v>
      </c>
      <c r="D22" s="115" t="s">
        <v>10204</v>
      </c>
      <c r="E22" s="390">
        <v>100000</v>
      </c>
      <c r="F22" s="115" t="s">
        <v>4</v>
      </c>
    </row>
    <row r="23" spans="1:6" ht="78.75">
      <c r="A23" s="175">
        <v>14</v>
      </c>
      <c r="B23" s="115" t="s">
        <v>10205</v>
      </c>
      <c r="C23" s="66" t="s">
        <v>10206</v>
      </c>
      <c r="D23" s="115" t="s">
        <v>10204</v>
      </c>
      <c r="E23" s="390">
        <v>100000</v>
      </c>
      <c r="F23" s="115" t="s">
        <v>4</v>
      </c>
    </row>
    <row r="24" spans="1:6" ht="78.75">
      <c r="A24" s="175">
        <v>15</v>
      </c>
      <c r="B24" s="115" t="s">
        <v>10207</v>
      </c>
      <c r="C24" s="66" t="s">
        <v>10208</v>
      </c>
      <c r="D24" s="115" t="s">
        <v>10204</v>
      </c>
      <c r="E24" s="390">
        <v>100000</v>
      </c>
      <c r="F24" s="115" t="s">
        <v>4</v>
      </c>
    </row>
    <row r="25" spans="1:6" ht="110.25">
      <c r="A25" s="175">
        <v>16</v>
      </c>
      <c r="B25" s="115" t="s">
        <v>10209</v>
      </c>
      <c r="C25" s="66" t="s">
        <v>10210</v>
      </c>
      <c r="D25" s="115" t="s">
        <v>10211</v>
      </c>
      <c r="E25" s="390">
        <v>100000</v>
      </c>
      <c r="F25" s="115" t="s">
        <v>4</v>
      </c>
    </row>
    <row r="26" spans="1:6" ht="110.25">
      <c r="A26" s="175">
        <v>17</v>
      </c>
      <c r="B26" s="115" t="s">
        <v>10212</v>
      </c>
      <c r="C26" s="66" t="s">
        <v>10213</v>
      </c>
      <c r="D26" s="115" t="s">
        <v>10214</v>
      </c>
      <c r="E26" s="390">
        <v>90000</v>
      </c>
      <c r="F26" s="115" t="s">
        <v>4</v>
      </c>
    </row>
    <row r="27" spans="1:6" ht="110.25">
      <c r="A27" s="175">
        <v>18</v>
      </c>
      <c r="B27" s="115" t="s">
        <v>10215</v>
      </c>
      <c r="C27" s="66" t="s">
        <v>10216</v>
      </c>
      <c r="D27" s="115" t="s">
        <v>10217</v>
      </c>
      <c r="E27" s="390">
        <v>90000</v>
      </c>
      <c r="F27" s="115" t="s">
        <v>4</v>
      </c>
    </row>
    <row r="28" spans="1:6" ht="112.5" customHeight="1">
      <c r="A28" s="175">
        <v>19</v>
      </c>
      <c r="B28" s="115" t="s">
        <v>10218</v>
      </c>
      <c r="C28" s="66" t="s">
        <v>10219</v>
      </c>
      <c r="D28" s="115" t="s">
        <v>10211</v>
      </c>
      <c r="E28" s="390">
        <v>100000</v>
      </c>
      <c r="F28" s="115" t="s">
        <v>4</v>
      </c>
    </row>
    <row r="29" spans="1:6" ht="110.25">
      <c r="A29" s="175">
        <v>20</v>
      </c>
      <c r="B29" s="115" t="s">
        <v>10220</v>
      </c>
      <c r="C29" s="66" t="s">
        <v>10221</v>
      </c>
      <c r="D29" s="115" t="s">
        <v>10211</v>
      </c>
      <c r="E29" s="390">
        <v>100000</v>
      </c>
      <c r="F29" s="115" t="s">
        <v>4</v>
      </c>
    </row>
    <row r="30" spans="1:6" ht="110.25">
      <c r="A30" s="175">
        <v>21</v>
      </c>
      <c r="B30" s="115" t="s">
        <v>10222</v>
      </c>
      <c r="C30" s="66" t="s">
        <v>10223</v>
      </c>
      <c r="D30" s="115" t="s">
        <v>10211</v>
      </c>
      <c r="E30" s="390">
        <v>100000</v>
      </c>
      <c r="F30" s="115" t="s">
        <v>4</v>
      </c>
    </row>
    <row r="31" spans="1:6" ht="47.25">
      <c r="A31" s="175">
        <v>22</v>
      </c>
      <c r="B31" s="115" t="s">
        <v>10675</v>
      </c>
      <c r="C31" s="66" t="s">
        <v>10224</v>
      </c>
      <c r="D31" s="115" t="s">
        <v>10225</v>
      </c>
      <c r="E31" s="390">
        <v>100000</v>
      </c>
      <c r="F31" s="115" t="s">
        <v>4</v>
      </c>
    </row>
    <row r="32" spans="1:6" ht="47.25">
      <c r="A32" s="175">
        <v>23</v>
      </c>
      <c r="B32" s="115" t="s">
        <v>10676</v>
      </c>
      <c r="C32" s="66" t="s">
        <v>10226</v>
      </c>
      <c r="D32" s="115" t="s">
        <v>10225</v>
      </c>
      <c r="E32" s="390">
        <v>100000</v>
      </c>
      <c r="F32" s="115" t="s">
        <v>4</v>
      </c>
    </row>
    <row r="33" spans="1:10" ht="47.25">
      <c r="A33" s="175">
        <v>24</v>
      </c>
      <c r="B33" s="115" t="s">
        <v>10677</v>
      </c>
      <c r="C33" s="66" t="s">
        <v>10227</v>
      </c>
      <c r="D33" s="115" t="s">
        <v>10225</v>
      </c>
      <c r="E33" s="390">
        <v>100000</v>
      </c>
      <c r="F33" s="115" t="s">
        <v>4</v>
      </c>
    </row>
    <row r="34" spans="1:10" ht="126">
      <c r="A34" s="5">
        <v>25</v>
      </c>
      <c r="B34" s="115" t="s">
        <v>10228</v>
      </c>
      <c r="C34" s="66" t="s">
        <v>10229</v>
      </c>
      <c r="D34" s="115" t="s">
        <v>10678</v>
      </c>
      <c r="E34" s="189">
        <v>2100000</v>
      </c>
      <c r="F34" s="115" t="s">
        <v>4</v>
      </c>
    </row>
    <row r="35" spans="1:10" ht="15.75">
      <c r="A35" s="175"/>
      <c r="B35" s="2158" t="s">
        <v>2271</v>
      </c>
      <c r="C35" s="2182"/>
      <c r="D35" s="115"/>
      <c r="E35" s="189"/>
      <c r="F35" s="115"/>
    </row>
    <row r="36" spans="1:10" ht="141.75">
      <c r="A36" s="175">
        <v>26</v>
      </c>
      <c r="B36" s="115" t="s">
        <v>6652</v>
      </c>
      <c r="C36" s="66" t="s">
        <v>10230</v>
      </c>
      <c r="D36" s="115" t="s">
        <v>10231</v>
      </c>
      <c r="E36" s="189">
        <v>2180817.5099999998</v>
      </c>
      <c r="F36" s="115" t="s">
        <v>4</v>
      </c>
    </row>
    <row r="37" spans="1:10" ht="15.75">
      <c r="A37" s="175"/>
      <c r="B37" s="2195" t="s">
        <v>810</v>
      </c>
      <c r="C37" s="2196"/>
      <c r="D37" s="66"/>
      <c r="E37" s="390"/>
      <c r="F37" s="66"/>
    </row>
    <row r="38" spans="1:10" ht="126">
      <c r="A38" s="175">
        <v>27</v>
      </c>
      <c r="B38" s="115" t="s">
        <v>10647</v>
      </c>
      <c r="C38" s="66" t="s">
        <v>10232</v>
      </c>
      <c r="D38" s="66" t="s">
        <v>10664</v>
      </c>
      <c r="E38" s="189">
        <v>602000</v>
      </c>
      <c r="F38" s="66" t="s">
        <v>118</v>
      </c>
      <c r="J38" s="553">
        <v>102000</v>
      </c>
    </row>
    <row r="39" spans="1:10" ht="94.5">
      <c r="A39" s="175">
        <v>28</v>
      </c>
      <c r="B39" s="115" t="s">
        <v>10648</v>
      </c>
      <c r="C39" s="66" t="s">
        <v>10233</v>
      </c>
      <c r="D39" s="66" t="s">
        <v>10234</v>
      </c>
      <c r="E39" s="189">
        <v>600000</v>
      </c>
      <c r="F39" s="66" t="s">
        <v>118</v>
      </c>
      <c r="J39" s="553">
        <v>25</v>
      </c>
    </row>
    <row r="40" spans="1:10" ht="94.5">
      <c r="A40" s="175">
        <v>29</v>
      </c>
      <c r="B40" s="115" t="s">
        <v>10649</v>
      </c>
      <c r="C40" s="66" t="s">
        <v>10235</v>
      </c>
      <c r="D40" s="66" t="s">
        <v>10236</v>
      </c>
      <c r="E40" s="189">
        <v>1330000</v>
      </c>
      <c r="F40" s="66" t="s">
        <v>4</v>
      </c>
      <c r="J40" s="553">
        <f>J38/J39</f>
        <v>4080</v>
      </c>
    </row>
    <row r="41" spans="1:10" ht="47.25">
      <c r="A41" s="175">
        <v>30</v>
      </c>
      <c r="B41" s="115" t="s">
        <v>10606</v>
      </c>
      <c r="C41" s="66" t="s">
        <v>10237</v>
      </c>
      <c r="D41" s="66" t="s">
        <v>10238</v>
      </c>
      <c r="E41" s="189">
        <v>950000</v>
      </c>
      <c r="F41" s="66" t="s">
        <v>4</v>
      </c>
    </row>
    <row r="42" spans="1:10" ht="94.5">
      <c r="A42" s="175">
        <v>31</v>
      </c>
      <c r="B42" s="115" t="s">
        <v>10607</v>
      </c>
      <c r="C42" s="66" t="s">
        <v>10239</v>
      </c>
      <c r="D42" s="66" t="s">
        <v>10240</v>
      </c>
      <c r="E42" s="189">
        <v>1500000</v>
      </c>
      <c r="F42" s="66" t="s">
        <v>4</v>
      </c>
    </row>
    <row r="43" spans="1:10" ht="94.5">
      <c r="A43" s="175">
        <v>32</v>
      </c>
      <c r="B43" s="115" t="s">
        <v>10608</v>
      </c>
      <c r="C43" s="66" t="s">
        <v>10241</v>
      </c>
      <c r="D43" s="66" t="s">
        <v>10242</v>
      </c>
      <c r="E43" s="189">
        <v>1250000</v>
      </c>
      <c r="F43" s="66" t="s">
        <v>4</v>
      </c>
    </row>
    <row r="44" spans="1:10" ht="94.5">
      <c r="A44" s="175">
        <v>33</v>
      </c>
      <c r="B44" s="115" t="s">
        <v>10609</v>
      </c>
      <c r="C44" s="66" t="s">
        <v>10243</v>
      </c>
      <c r="D44" s="66" t="s">
        <v>10240</v>
      </c>
      <c r="E44" s="189">
        <v>1500000</v>
      </c>
      <c r="F44" s="66" t="s">
        <v>4</v>
      </c>
    </row>
    <row r="45" spans="1:10" ht="94.5">
      <c r="A45" s="175">
        <v>34</v>
      </c>
      <c r="B45" s="115" t="s">
        <v>10610</v>
      </c>
      <c r="C45" s="66" t="s">
        <v>10244</v>
      </c>
      <c r="D45" s="66" t="s">
        <v>10236</v>
      </c>
      <c r="E45" s="189">
        <v>1250000</v>
      </c>
      <c r="F45" s="66" t="s">
        <v>4</v>
      </c>
    </row>
    <row r="46" spans="1:10" ht="94.5">
      <c r="A46" s="175">
        <v>35</v>
      </c>
      <c r="B46" s="115" t="s">
        <v>10611</v>
      </c>
      <c r="C46" s="66" t="s">
        <v>10245</v>
      </c>
      <c r="D46" s="66" t="s">
        <v>10240</v>
      </c>
      <c r="E46" s="189">
        <v>1500000</v>
      </c>
      <c r="F46" s="66" t="s">
        <v>4</v>
      </c>
    </row>
    <row r="47" spans="1:10" ht="141.75">
      <c r="A47" s="175">
        <v>36</v>
      </c>
      <c r="B47" s="115" t="s">
        <v>10612</v>
      </c>
      <c r="C47" s="66" t="s">
        <v>10246</v>
      </c>
      <c r="D47" s="66" t="s">
        <v>10247</v>
      </c>
      <c r="E47" s="189">
        <v>1300000</v>
      </c>
      <c r="F47" s="66" t="s">
        <v>4</v>
      </c>
    </row>
    <row r="48" spans="1:10" ht="78.75">
      <c r="A48" s="175">
        <v>37</v>
      </c>
      <c r="B48" s="115" t="s">
        <v>10613</v>
      </c>
      <c r="C48" s="66" t="s">
        <v>10248</v>
      </c>
      <c r="D48" s="66" t="s">
        <v>10249</v>
      </c>
      <c r="E48" s="189">
        <v>400000</v>
      </c>
      <c r="F48" s="66" t="s">
        <v>4</v>
      </c>
    </row>
    <row r="49" spans="1:6" ht="31.5">
      <c r="A49" s="175">
        <v>38</v>
      </c>
      <c r="B49" s="115" t="s">
        <v>10614</v>
      </c>
      <c r="C49" s="66" t="s">
        <v>10250</v>
      </c>
      <c r="D49" s="66" t="s">
        <v>10251</v>
      </c>
      <c r="E49" s="189">
        <v>400000</v>
      </c>
      <c r="F49" s="66" t="s">
        <v>4</v>
      </c>
    </row>
    <row r="50" spans="1:6" ht="110.25">
      <c r="A50" s="175">
        <v>39</v>
      </c>
      <c r="B50" s="115" t="s">
        <v>10615</v>
      </c>
      <c r="C50" s="66" t="s">
        <v>10252</v>
      </c>
      <c r="D50" s="66" t="s">
        <v>10253</v>
      </c>
      <c r="E50" s="189">
        <v>1300000</v>
      </c>
      <c r="F50" s="66" t="s">
        <v>4</v>
      </c>
    </row>
    <row r="51" spans="1:6" ht="94.5">
      <c r="A51" s="175">
        <v>40</v>
      </c>
      <c r="B51" s="115" t="s">
        <v>10616</v>
      </c>
      <c r="C51" s="66" t="s">
        <v>10254</v>
      </c>
      <c r="D51" s="66" t="s">
        <v>10255</v>
      </c>
      <c r="E51" s="189">
        <v>1000000</v>
      </c>
      <c r="F51" s="66" t="s">
        <v>118</v>
      </c>
    </row>
    <row r="52" spans="1:6" ht="47.25">
      <c r="A52" s="175">
        <v>41</v>
      </c>
      <c r="B52" s="115" t="s">
        <v>10617</v>
      </c>
      <c r="C52" s="66" t="s">
        <v>10256</v>
      </c>
      <c r="D52" s="66" t="s">
        <v>10257</v>
      </c>
      <c r="E52" s="189">
        <v>1900000</v>
      </c>
      <c r="F52" s="66" t="s">
        <v>4</v>
      </c>
    </row>
    <row r="53" spans="1:6" ht="94.5">
      <c r="A53" s="175">
        <v>42</v>
      </c>
      <c r="B53" s="115" t="s">
        <v>10618</v>
      </c>
      <c r="C53" s="66" t="s">
        <v>10258</v>
      </c>
      <c r="D53" s="66" t="s">
        <v>10259</v>
      </c>
      <c r="E53" s="189">
        <v>1500000</v>
      </c>
      <c r="F53" s="66" t="s">
        <v>4</v>
      </c>
    </row>
    <row r="54" spans="1:6" ht="94.5">
      <c r="A54" s="175">
        <v>43</v>
      </c>
      <c r="B54" s="115" t="s">
        <v>10619</v>
      </c>
      <c r="C54" s="66" t="s">
        <v>10260</v>
      </c>
      <c r="D54" s="66" t="s">
        <v>10255</v>
      </c>
      <c r="E54" s="189">
        <v>1000000</v>
      </c>
      <c r="F54" s="66" t="s">
        <v>4</v>
      </c>
    </row>
    <row r="55" spans="1:6" ht="94.5">
      <c r="A55" s="175">
        <v>44</v>
      </c>
      <c r="B55" s="115" t="s">
        <v>10620</v>
      </c>
      <c r="C55" s="66" t="s">
        <v>10261</v>
      </c>
      <c r="D55" s="115" t="s">
        <v>10255</v>
      </c>
      <c r="E55" s="189">
        <v>1000000</v>
      </c>
      <c r="F55" s="115" t="s">
        <v>4</v>
      </c>
    </row>
    <row r="56" spans="1:6" ht="94.5">
      <c r="A56" s="175">
        <v>45</v>
      </c>
      <c r="B56" s="115" t="s">
        <v>10621</v>
      </c>
      <c r="C56" s="66" t="s">
        <v>10262</v>
      </c>
      <c r="D56" s="115" t="s">
        <v>10263</v>
      </c>
      <c r="E56" s="189">
        <v>800000</v>
      </c>
      <c r="F56" s="115" t="s">
        <v>4</v>
      </c>
    </row>
    <row r="57" spans="1:6" ht="63">
      <c r="A57" s="175">
        <v>46</v>
      </c>
      <c r="B57" s="115" t="s">
        <v>10622</v>
      </c>
      <c r="C57" s="66" t="s">
        <v>10264</v>
      </c>
      <c r="D57" s="115" t="s">
        <v>10665</v>
      </c>
      <c r="E57" s="189">
        <v>500000</v>
      </c>
      <c r="F57" s="115" t="s">
        <v>4</v>
      </c>
    </row>
    <row r="58" spans="1:6" ht="94.5">
      <c r="A58" s="175">
        <v>47</v>
      </c>
      <c r="B58" s="115" t="s">
        <v>10623</v>
      </c>
      <c r="C58" s="66" t="s">
        <v>10265</v>
      </c>
      <c r="D58" s="115" t="s">
        <v>10255</v>
      </c>
      <c r="E58" s="189">
        <v>1000000</v>
      </c>
      <c r="F58" s="115" t="s">
        <v>4</v>
      </c>
    </row>
    <row r="59" spans="1:6">
      <c r="A59" s="555"/>
      <c r="E59" s="195"/>
    </row>
    <row r="60" spans="1:6" ht="110.25">
      <c r="A60" s="175">
        <v>48</v>
      </c>
      <c r="B60" s="115" t="s">
        <v>10666</v>
      </c>
      <c r="C60" s="66" t="s">
        <v>10268</v>
      </c>
      <c r="D60" s="115" t="s">
        <v>10269</v>
      </c>
      <c r="E60" s="189">
        <v>1900000</v>
      </c>
      <c r="F60" s="115" t="s">
        <v>4</v>
      </c>
    </row>
    <row r="61" spans="1:6" ht="94.5">
      <c r="A61" s="175">
        <v>49</v>
      </c>
      <c r="B61" s="115" t="s">
        <v>10625</v>
      </c>
      <c r="C61" s="66" t="s">
        <v>10270</v>
      </c>
      <c r="D61" s="115" t="s">
        <v>10255</v>
      </c>
      <c r="E61" s="189">
        <v>1000000</v>
      </c>
      <c r="F61" s="115" t="s">
        <v>4</v>
      </c>
    </row>
    <row r="62" spans="1:6" ht="94.5">
      <c r="A62" s="175">
        <v>50</v>
      </c>
      <c r="B62" s="115" t="s">
        <v>10626</v>
      </c>
      <c r="C62" s="66" t="s">
        <v>10271</v>
      </c>
      <c r="D62" s="115" t="s">
        <v>10272</v>
      </c>
      <c r="E62" s="189">
        <v>1000000</v>
      </c>
      <c r="F62" s="115" t="s">
        <v>4</v>
      </c>
    </row>
    <row r="63" spans="1:6" ht="94.5">
      <c r="A63" s="175">
        <v>51</v>
      </c>
      <c r="B63" s="115" t="s">
        <v>10627</v>
      </c>
      <c r="C63" s="66" t="s">
        <v>10273</v>
      </c>
      <c r="D63" s="115" t="s">
        <v>10274</v>
      </c>
      <c r="E63" s="189">
        <v>1500000</v>
      </c>
      <c r="F63" s="115" t="s">
        <v>4</v>
      </c>
    </row>
    <row r="64" spans="1:6" ht="63">
      <c r="A64" s="175">
        <v>52</v>
      </c>
      <c r="B64" s="115" t="s">
        <v>10628</v>
      </c>
      <c r="C64" s="66" t="s">
        <v>10275</v>
      </c>
      <c r="D64" s="115" t="s">
        <v>10276</v>
      </c>
      <c r="E64" s="189">
        <v>600000</v>
      </c>
      <c r="F64" s="115" t="s">
        <v>4</v>
      </c>
    </row>
    <row r="65" spans="1:6" ht="94.5">
      <c r="A65" s="175">
        <v>53</v>
      </c>
      <c r="B65" s="115" t="s">
        <v>10629</v>
      </c>
      <c r="C65" s="66" t="s">
        <v>10277</v>
      </c>
      <c r="D65" s="115" t="s">
        <v>10667</v>
      </c>
      <c r="E65" s="189">
        <v>1000000</v>
      </c>
      <c r="F65" s="115" t="s">
        <v>4</v>
      </c>
    </row>
    <row r="66" spans="1:6" ht="126">
      <c r="A66" s="175">
        <v>54</v>
      </c>
      <c r="B66" s="115" t="s">
        <v>10630</v>
      </c>
      <c r="C66" s="66" t="s">
        <v>10278</v>
      </c>
      <c r="D66" s="115" t="s">
        <v>10279</v>
      </c>
      <c r="E66" s="189">
        <v>702000</v>
      </c>
      <c r="F66" s="115" t="s">
        <v>4</v>
      </c>
    </row>
    <row r="67" spans="1:6" ht="47.25">
      <c r="A67" s="175">
        <v>55</v>
      </c>
      <c r="B67" s="115" t="s">
        <v>10631</v>
      </c>
      <c r="C67" s="66" t="s">
        <v>10280</v>
      </c>
      <c r="D67" s="115" t="s">
        <v>10281</v>
      </c>
      <c r="E67" s="189">
        <v>200000</v>
      </c>
      <c r="F67" s="115" t="s">
        <v>4</v>
      </c>
    </row>
    <row r="68" spans="1:6" ht="126">
      <c r="A68" s="175">
        <v>56</v>
      </c>
      <c r="B68" s="115" t="s">
        <v>10632</v>
      </c>
      <c r="C68" s="66" t="s">
        <v>10282</v>
      </c>
      <c r="D68" s="115" t="s">
        <v>10283</v>
      </c>
      <c r="E68" s="189">
        <v>402000</v>
      </c>
      <c r="F68" s="115" t="s">
        <v>4</v>
      </c>
    </row>
    <row r="69" spans="1:6" ht="126">
      <c r="A69" s="175">
        <v>57</v>
      </c>
      <c r="B69" s="115" t="s">
        <v>10633</v>
      </c>
      <c r="C69" s="66" t="s">
        <v>10284</v>
      </c>
      <c r="D69" s="115" t="s">
        <v>10285</v>
      </c>
      <c r="E69" s="189">
        <v>702000</v>
      </c>
      <c r="F69" s="115" t="s">
        <v>4</v>
      </c>
    </row>
    <row r="70" spans="1:6" ht="157.5">
      <c r="A70" s="175">
        <v>58</v>
      </c>
      <c r="B70" s="115" t="s">
        <v>10634</v>
      </c>
      <c r="C70" s="66" t="s">
        <v>10286</v>
      </c>
      <c r="D70" s="115" t="s">
        <v>10287</v>
      </c>
      <c r="E70" s="189">
        <v>1102000</v>
      </c>
      <c r="F70" s="115" t="s">
        <v>4</v>
      </c>
    </row>
    <row r="71" spans="1:6" ht="31.5">
      <c r="A71" s="175">
        <v>59</v>
      </c>
      <c r="B71" s="115" t="s">
        <v>10635</v>
      </c>
      <c r="C71" s="66" t="s">
        <v>10288</v>
      </c>
      <c r="D71" s="115" t="s">
        <v>10668</v>
      </c>
      <c r="E71" s="189">
        <v>102000</v>
      </c>
      <c r="F71" s="115" t="s">
        <v>4</v>
      </c>
    </row>
    <row r="72" spans="1:6" ht="31.5">
      <c r="A72" s="175">
        <v>60</v>
      </c>
      <c r="B72" s="115" t="s">
        <v>10636</v>
      </c>
      <c r="C72" s="66" t="s">
        <v>10289</v>
      </c>
      <c r="D72" s="115" t="s">
        <v>10668</v>
      </c>
      <c r="E72" s="189">
        <v>102000</v>
      </c>
      <c r="F72" s="115" t="s">
        <v>4</v>
      </c>
    </row>
    <row r="73" spans="1:6" ht="31.5">
      <c r="A73" s="175">
        <v>61</v>
      </c>
      <c r="B73" s="115" t="s">
        <v>10637</v>
      </c>
      <c r="C73" s="66" t="s">
        <v>10290</v>
      </c>
      <c r="D73" s="115" t="s">
        <v>10668</v>
      </c>
      <c r="E73" s="189">
        <v>102000</v>
      </c>
      <c r="F73" s="115" t="s">
        <v>4</v>
      </c>
    </row>
    <row r="74" spans="1:6" ht="31.5">
      <c r="A74" s="175">
        <v>62</v>
      </c>
      <c r="B74" s="115" t="s">
        <v>10638</v>
      </c>
      <c r="C74" s="66" t="s">
        <v>10291</v>
      </c>
      <c r="D74" s="115" t="s">
        <v>10668</v>
      </c>
      <c r="E74" s="189">
        <v>102000</v>
      </c>
      <c r="F74" s="115" t="s">
        <v>4</v>
      </c>
    </row>
    <row r="75" spans="1:6" ht="94.5">
      <c r="A75" s="175">
        <v>63</v>
      </c>
      <c r="B75" s="115" t="s">
        <v>10639</v>
      </c>
      <c r="C75" s="66" t="s">
        <v>10292</v>
      </c>
      <c r="D75" s="115" t="s">
        <v>10240</v>
      </c>
      <c r="E75" s="189">
        <v>1500000</v>
      </c>
      <c r="F75" s="115" t="s">
        <v>4</v>
      </c>
    </row>
    <row r="76" spans="1:6" ht="126">
      <c r="A76" s="175">
        <v>64</v>
      </c>
      <c r="B76" s="115" t="s">
        <v>10640</v>
      </c>
      <c r="C76" s="66" t="s">
        <v>10293</v>
      </c>
      <c r="D76" s="115" t="s">
        <v>10294</v>
      </c>
      <c r="E76" s="189">
        <v>1000000</v>
      </c>
      <c r="F76" s="115" t="s">
        <v>4</v>
      </c>
    </row>
    <row r="77" spans="1:6" ht="31.5">
      <c r="A77" s="175">
        <v>65</v>
      </c>
      <c r="B77" s="115" t="s">
        <v>10641</v>
      </c>
      <c r="C77" s="66" t="s">
        <v>10295</v>
      </c>
      <c r="D77" s="115" t="s">
        <v>10296</v>
      </c>
      <c r="E77" s="189">
        <v>77000</v>
      </c>
      <c r="F77" s="115" t="s">
        <v>4</v>
      </c>
    </row>
    <row r="78" spans="1:6" ht="94.5">
      <c r="A78" s="175">
        <v>66</v>
      </c>
      <c r="B78" s="115" t="s">
        <v>10642</v>
      </c>
      <c r="C78" s="66" t="s">
        <v>10297</v>
      </c>
      <c r="D78" s="115" t="s">
        <v>10240</v>
      </c>
      <c r="E78" s="189">
        <v>1500000</v>
      </c>
      <c r="F78" s="115" t="s">
        <v>4</v>
      </c>
    </row>
    <row r="79" spans="1:6" ht="78.75">
      <c r="A79" s="175">
        <v>67</v>
      </c>
      <c r="B79" s="115" t="s">
        <v>10643</v>
      </c>
      <c r="C79" s="66" t="s">
        <v>10298</v>
      </c>
      <c r="D79" s="115" t="s">
        <v>10299</v>
      </c>
      <c r="E79" s="189">
        <v>1000000</v>
      </c>
      <c r="F79" s="115" t="s">
        <v>4</v>
      </c>
    </row>
    <row r="80" spans="1:6" ht="47.25">
      <c r="A80" s="175">
        <v>68</v>
      </c>
      <c r="B80" s="115" t="s">
        <v>10644</v>
      </c>
      <c r="C80" s="66" t="s">
        <v>10300</v>
      </c>
      <c r="D80" s="115" t="s">
        <v>10257</v>
      </c>
      <c r="E80" s="189">
        <v>1900000</v>
      </c>
      <c r="F80" s="115" t="s">
        <v>4</v>
      </c>
    </row>
    <row r="81" spans="1:6" ht="94.5">
      <c r="A81" s="175">
        <v>69</v>
      </c>
      <c r="B81" s="115" t="s">
        <v>10645</v>
      </c>
      <c r="C81" s="66" t="s">
        <v>10301</v>
      </c>
      <c r="D81" s="115" t="s">
        <v>10302</v>
      </c>
      <c r="E81" s="189">
        <v>600000</v>
      </c>
      <c r="F81" s="115" t="s">
        <v>118</v>
      </c>
    </row>
    <row r="82" spans="1:6" ht="94.5">
      <c r="A82" s="175">
        <v>70</v>
      </c>
      <c r="B82" s="115" t="s">
        <v>10646</v>
      </c>
      <c r="C82" s="66" t="s">
        <v>10303</v>
      </c>
      <c r="D82" s="115" t="s">
        <v>10304</v>
      </c>
      <c r="E82" s="189">
        <v>842870.62</v>
      </c>
      <c r="F82" s="115" t="s">
        <v>118</v>
      </c>
    </row>
    <row r="83" spans="1:6" ht="15.75">
      <c r="A83" s="175"/>
      <c r="B83" s="2158" t="s">
        <v>535</v>
      </c>
      <c r="C83" s="2182"/>
      <c r="D83" s="115"/>
      <c r="E83" s="189"/>
      <c r="F83" s="115"/>
    </row>
    <row r="84" spans="1:6" ht="94.5">
      <c r="A84" s="175">
        <v>71</v>
      </c>
      <c r="B84" s="115" t="s">
        <v>10650</v>
      </c>
      <c r="C84" s="66" t="s">
        <v>10305</v>
      </c>
      <c r="D84" s="115" t="s">
        <v>10669</v>
      </c>
      <c r="E84" s="189">
        <v>1000000</v>
      </c>
      <c r="F84" s="115" t="s">
        <v>118</v>
      </c>
    </row>
    <row r="85" spans="1:6" ht="47.25">
      <c r="A85" s="175">
        <v>72</v>
      </c>
      <c r="B85" s="115" t="s">
        <v>10651</v>
      </c>
      <c r="C85" s="66" t="s">
        <v>10306</v>
      </c>
      <c r="D85" s="115" t="s">
        <v>10257</v>
      </c>
      <c r="E85" s="189">
        <v>1900000</v>
      </c>
      <c r="F85" s="115" t="s">
        <v>4</v>
      </c>
    </row>
    <row r="86" spans="1:6" ht="63">
      <c r="A86" s="175">
        <v>73</v>
      </c>
      <c r="B86" s="115" t="s">
        <v>10652</v>
      </c>
      <c r="C86" s="66" t="s">
        <v>10307</v>
      </c>
      <c r="D86" s="115" t="s">
        <v>10308</v>
      </c>
      <c r="E86" s="189">
        <v>138985</v>
      </c>
      <c r="F86" s="115" t="s">
        <v>4</v>
      </c>
    </row>
    <row r="87" spans="1:6" ht="47.25">
      <c r="A87" s="175">
        <v>74</v>
      </c>
      <c r="B87" s="115" t="s">
        <v>10653</v>
      </c>
      <c r="C87" s="66" t="s">
        <v>10309</v>
      </c>
      <c r="D87" s="115" t="s">
        <v>10670</v>
      </c>
      <c r="E87" s="189">
        <v>1500000</v>
      </c>
      <c r="F87" s="115" t="s">
        <v>4</v>
      </c>
    </row>
    <row r="88" spans="1:6" ht="94.5">
      <c r="A88" s="175">
        <v>75</v>
      </c>
      <c r="B88" s="115" t="s">
        <v>10654</v>
      </c>
      <c r="C88" s="66" t="s">
        <v>10310</v>
      </c>
      <c r="D88" s="115" t="s">
        <v>10669</v>
      </c>
      <c r="E88" s="189">
        <v>450000</v>
      </c>
      <c r="F88" s="115" t="s">
        <v>4</v>
      </c>
    </row>
    <row r="89" spans="1:6" ht="78.75">
      <c r="A89" s="175">
        <v>76</v>
      </c>
      <c r="B89" s="115" t="s">
        <v>10655</v>
      </c>
      <c r="C89" s="66" t="s">
        <v>10311</v>
      </c>
      <c r="D89" s="115" t="s">
        <v>10312</v>
      </c>
      <c r="E89" s="189">
        <v>618985</v>
      </c>
      <c r="F89" s="115" t="s">
        <v>4</v>
      </c>
    </row>
    <row r="90" spans="1:6" ht="63">
      <c r="A90" s="175">
        <v>77</v>
      </c>
      <c r="B90" s="115" t="s">
        <v>10656</v>
      </c>
      <c r="C90" s="66" t="s">
        <v>10313</v>
      </c>
      <c r="D90" s="115" t="s">
        <v>10314</v>
      </c>
      <c r="E90" s="189">
        <v>300000</v>
      </c>
      <c r="F90" s="115" t="s">
        <v>4</v>
      </c>
    </row>
    <row r="91" spans="1:6" ht="47.25">
      <c r="A91" s="175">
        <v>78</v>
      </c>
      <c r="B91" s="115" t="s">
        <v>10657</v>
      </c>
      <c r="C91" s="66" t="s">
        <v>10315</v>
      </c>
      <c r="D91" s="115" t="s">
        <v>10670</v>
      </c>
      <c r="E91" s="189">
        <v>2000000</v>
      </c>
      <c r="F91" s="115" t="s">
        <v>4</v>
      </c>
    </row>
    <row r="92" spans="1:6" ht="141.75">
      <c r="A92" s="175">
        <v>79</v>
      </c>
      <c r="B92" s="115" t="s">
        <v>10658</v>
      </c>
      <c r="C92" s="66" t="s">
        <v>10316</v>
      </c>
      <c r="D92" s="115" t="s">
        <v>10671</v>
      </c>
      <c r="E92" s="189">
        <v>2500000</v>
      </c>
      <c r="F92" s="115" t="s">
        <v>4</v>
      </c>
    </row>
    <row r="93" spans="1:6" ht="47.25">
      <c r="A93" s="175">
        <v>80</v>
      </c>
      <c r="B93" s="115" t="s">
        <v>10659</v>
      </c>
      <c r="C93" s="66" t="s">
        <v>10317</v>
      </c>
      <c r="D93" s="115" t="s">
        <v>10318</v>
      </c>
      <c r="E93" s="189">
        <v>2000000</v>
      </c>
      <c r="F93" s="115" t="s">
        <v>4</v>
      </c>
    </row>
    <row r="94" spans="1:6" ht="78.75">
      <c r="A94" s="175">
        <v>81</v>
      </c>
      <c r="B94" s="115" t="s">
        <v>10660</v>
      </c>
      <c r="C94" s="66" t="s">
        <v>10319</v>
      </c>
      <c r="D94" s="115" t="s">
        <v>10249</v>
      </c>
      <c r="E94" s="189">
        <v>500000</v>
      </c>
      <c r="F94" s="115" t="s">
        <v>118</v>
      </c>
    </row>
    <row r="95" spans="1:6" ht="15.75">
      <c r="A95" s="175"/>
      <c r="B95" s="2158" t="s">
        <v>10320</v>
      </c>
      <c r="C95" s="2182"/>
      <c r="D95" s="115"/>
      <c r="E95" s="189"/>
      <c r="F95" s="115"/>
    </row>
    <row r="96" spans="1:6" ht="94.5">
      <c r="A96" s="175">
        <v>82</v>
      </c>
      <c r="B96" s="115" t="s">
        <v>10207</v>
      </c>
      <c r="C96" s="66" t="s">
        <v>10321</v>
      </c>
      <c r="D96" s="115" t="s">
        <v>10672</v>
      </c>
      <c r="E96" s="189">
        <v>600000</v>
      </c>
      <c r="F96" s="115" t="s">
        <v>118</v>
      </c>
    </row>
    <row r="97" spans="1:6" ht="157.5">
      <c r="A97" s="175">
        <v>83</v>
      </c>
      <c r="B97" s="115" t="s">
        <v>10322</v>
      </c>
      <c r="C97" s="66" t="s">
        <v>10323</v>
      </c>
      <c r="D97" s="115" t="s">
        <v>10324</v>
      </c>
      <c r="E97" s="189">
        <v>1600000</v>
      </c>
      <c r="F97" s="115" t="s">
        <v>118</v>
      </c>
    </row>
    <row r="98" spans="1:6" ht="15.75">
      <c r="A98" s="175"/>
      <c r="B98" s="2158" t="s">
        <v>662</v>
      </c>
      <c r="C98" s="2182"/>
      <c r="D98" s="115"/>
      <c r="E98" s="189"/>
      <c r="F98" s="115"/>
    </row>
    <row r="99" spans="1:6" ht="47.25">
      <c r="A99" s="5">
        <v>84</v>
      </c>
      <c r="B99" s="115" t="s">
        <v>10673</v>
      </c>
      <c r="C99" s="66" t="s">
        <v>10325</v>
      </c>
      <c r="D99" s="326" t="s">
        <v>10680</v>
      </c>
      <c r="E99" s="189">
        <v>50000</v>
      </c>
      <c r="F99" s="162" t="s">
        <v>118</v>
      </c>
    </row>
    <row r="100" spans="1:6" ht="47.25">
      <c r="A100" s="5">
        <v>85</v>
      </c>
      <c r="B100" s="115" t="s">
        <v>10674</v>
      </c>
      <c r="C100" s="66" t="s">
        <v>10326</v>
      </c>
      <c r="D100" s="326" t="s">
        <v>10681</v>
      </c>
      <c r="E100" s="189">
        <v>50000</v>
      </c>
      <c r="F100" s="115" t="s">
        <v>118</v>
      </c>
    </row>
    <row r="101" spans="1:6" ht="110.25">
      <c r="A101" s="5">
        <v>86</v>
      </c>
      <c r="B101" s="115" t="s">
        <v>10327</v>
      </c>
      <c r="C101" s="66" t="s">
        <v>10328</v>
      </c>
      <c r="D101" s="115" t="s">
        <v>10329</v>
      </c>
      <c r="E101" s="189">
        <v>1000000</v>
      </c>
      <c r="F101" s="115" t="s">
        <v>4</v>
      </c>
    </row>
    <row r="102" spans="1:6" ht="94.5">
      <c r="A102" s="5">
        <v>87</v>
      </c>
      <c r="B102" s="115" t="s">
        <v>10330</v>
      </c>
      <c r="C102" s="66" t="s">
        <v>10331</v>
      </c>
      <c r="D102" s="115" t="s">
        <v>10332</v>
      </c>
      <c r="E102" s="189">
        <v>1000000</v>
      </c>
      <c r="F102" s="115" t="s">
        <v>4</v>
      </c>
    </row>
    <row r="103" spans="1:6" ht="78.75">
      <c r="A103" s="5">
        <v>88</v>
      </c>
      <c r="B103" s="115" t="s">
        <v>10333</v>
      </c>
      <c r="C103" s="66" t="s">
        <v>10334</v>
      </c>
      <c r="D103" s="66" t="s">
        <v>10335</v>
      </c>
      <c r="E103" s="189">
        <v>100000</v>
      </c>
      <c r="F103" s="162" t="s">
        <v>118</v>
      </c>
    </row>
    <row r="104" spans="1:6" ht="47.25">
      <c r="A104" s="5">
        <v>89</v>
      </c>
      <c r="B104" s="115" t="s">
        <v>10336</v>
      </c>
      <c r="C104" s="66" t="s">
        <v>10337</v>
      </c>
      <c r="D104" s="115" t="s">
        <v>10338</v>
      </c>
      <c r="E104" s="189">
        <v>300000</v>
      </c>
      <c r="F104" s="115" t="s">
        <v>4</v>
      </c>
    </row>
    <row r="105" spans="1:6" ht="47.25">
      <c r="A105" s="5">
        <v>90</v>
      </c>
      <c r="B105" s="115" t="s">
        <v>10339</v>
      </c>
      <c r="C105" s="66" t="s">
        <v>10340</v>
      </c>
      <c r="D105" s="115" t="s">
        <v>10338</v>
      </c>
      <c r="E105" s="189">
        <v>500000</v>
      </c>
      <c r="F105" s="115" t="s">
        <v>763</v>
      </c>
    </row>
    <row r="106" spans="1:6" ht="63">
      <c r="A106" s="5">
        <v>91</v>
      </c>
      <c r="B106" s="115" t="s">
        <v>10341</v>
      </c>
      <c r="C106" s="66" t="s">
        <v>10342</v>
      </c>
      <c r="D106" s="66" t="s">
        <v>10343</v>
      </c>
      <c r="E106" s="189">
        <v>150000</v>
      </c>
      <c r="F106" s="115" t="s">
        <v>118</v>
      </c>
    </row>
    <row r="107" spans="1:6" ht="15.75">
      <c r="A107" s="253"/>
      <c r="B107" s="2158" t="s">
        <v>15</v>
      </c>
      <c r="C107" s="2158"/>
      <c r="D107" s="2158"/>
      <c r="E107" s="552">
        <f>SUM(E6:E106)</f>
        <v>107890875.52000001</v>
      </c>
      <c r="F107" s="3"/>
    </row>
    <row r="108" spans="1:6" ht="87" customHeight="1">
      <c r="A108" s="2183" t="s">
        <v>3682</v>
      </c>
      <c r="B108" s="2184"/>
      <c r="C108" s="2185"/>
      <c r="D108" s="2143" t="s">
        <v>172</v>
      </c>
      <c r="E108" s="2143"/>
      <c r="F108" s="2143"/>
    </row>
    <row r="114" spans="1:6" ht="94.5">
      <c r="A114" s="554">
        <v>48</v>
      </c>
      <c r="B114" s="162" t="s">
        <v>10624</v>
      </c>
      <c r="C114" s="168" t="s">
        <v>10266</v>
      </c>
      <c r="D114" s="162" t="s">
        <v>10267</v>
      </c>
      <c r="E114" s="188">
        <v>450000</v>
      </c>
      <c r="F114" s="162" t="s">
        <v>4</v>
      </c>
    </row>
    <row r="115" spans="1:6" ht="141.75">
      <c r="A115" s="554">
        <v>86</v>
      </c>
      <c r="B115" s="162" t="s">
        <v>10674</v>
      </c>
      <c r="C115" s="168" t="s">
        <v>10326</v>
      </c>
      <c r="D115" s="162" t="s">
        <v>10679</v>
      </c>
      <c r="E115" s="188">
        <v>350000</v>
      </c>
      <c r="F115" s="162" t="s">
        <v>118</v>
      </c>
    </row>
    <row r="116" spans="1:6" ht="126">
      <c r="A116" s="554">
        <v>85</v>
      </c>
      <c r="B116" s="162" t="s">
        <v>10673</v>
      </c>
      <c r="C116" s="168" t="s">
        <v>10325</v>
      </c>
      <c r="D116" s="162" t="s">
        <v>10682</v>
      </c>
      <c r="E116" s="188">
        <v>350000</v>
      </c>
      <c r="F116" s="162" t="s">
        <v>118</v>
      </c>
    </row>
    <row r="117" spans="1:6">
      <c r="E117" s="553">
        <f>SUM(E114:E116)</f>
        <v>1150000</v>
      </c>
    </row>
    <row r="121" spans="1:6">
      <c r="E121" s="553">
        <f>E117+E107</f>
        <v>109040875.52000001</v>
      </c>
    </row>
  </sheetData>
  <mergeCells count="16">
    <mergeCell ref="B95:C95"/>
    <mergeCell ref="A108:C108"/>
    <mergeCell ref="D108:F108"/>
    <mergeCell ref="A1:F1"/>
    <mergeCell ref="A2:F2"/>
    <mergeCell ref="A3:F3"/>
    <mergeCell ref="B5:D5"/>
    <mergeCell ref="B11:D11"/>
    <mergeCell ref="B15:C15"/>
    <mergeCell ref="B98:C98"/>
    <mergeCell ref="B107:D107"/>
    <mergeCell ref="B19:C19"/>
    <mergeCell ref="B21:C21"/>
    <mergeCell ref="B35:C35"/>
    <mergeCell ref="B37:C37"/>
    <mergeCell ref="B83:C83"/>
  </mergeCells>
  <pageMargins left="0.7" right="0.7" top="0.75" bottom="0.75" header="0.3" footer="0.3"/>
  <pageSetup orientation="landscape" r:id="rId1"/>
  <headerFooter>
    <oddFooter>Page &amp;P of &amp;N</oddFooter>
  </headerFooter>
</worksheet>
</file>

<file path=xl/worksheets/sheet80.xml><?xml version="1.0" encoding="utf-8"?>
<worksheet xmlns="http://schemas.openxmlformats.org/spreadsheetml/2006/main" xmlns:r="http://schemas.openxmlformats.org/officeDocument/2006/relationships">
  <sheetPr>
    <tabColor theme="5" tint="-0.499984740745262"/>
  </sheetPr>
  <dimension ref="A1:F128"/>
  <sheetViews>
    <sheetView workbookViewId="0">
      <selection activeCell="H8" sqref="H8"/>
    </sheetView>
  </sheetViews>
  <sheetFormatPr defaultRowHeight="15"/>
  <cols>
    <col min="1" max="1" width="6.42578125" style="12" customWidth="1"/>
    <col min="2" max="2" width="13" style="12" customWidth="1"/>
    <col min="3" max="3" width="41.7109375" style="12" customWidth="1"/>
    <col min="4" max="4" width="27.5703125" style="12" customWidth="1"/>
    <col min="5" max="5" width="21.7109375" style="185" customWidth="1"/>
    <col min="6" max="6" width="9.85546875" style="64" customWidth="1"/>
    <col min="7" max="16384" width="9.140625" style="12"/>
  </cols>
  <sheetData>
    <row r="1" spans="1:6" ht="15.75">
      <c r="A1" s="2165" t="s">
        <v>11134</v>
      </c>
      <c r="B1" s="2165"/>
      <c r="C1" s="2165"/>
      <c r="D1" s="2165"/>
      <c r="E1" s="2165"/>
      <c r="F1" s="2165"/>
    </row>
    <row r="2" spans="1:6" ht="15.75">
      <c r="A2" s="2165" t="s">
        <v>32819</v>
      </c>
      <c r="B2" s="2165"/>
      <c r="C2" s="2165"/>
      <c r="D2" s="2165"/>
      <c r="E2" s="2165"/>
      <c r="F2" s="2165"/>
    </row>
    <row r="3" spans="1:6" ht="15.75">
      <c r="A3" s="2165" t="s">
        <v>6436</v>
      </c>
      <c r="B3" s="2165"/>
      <c r="C3" s="2165"/>
      <c r="D3" s="2165"/>
      <c r="E3" s="2165"/>
      <c r="F3" s="2165"/>
    </row>
    <row r="4" spans="1:6" ht="15.75">
      <c r="A4" s="46" t="s">
        <v>134</v>
      </c>
      <c r="B4" s="46" t="s">
        <v>135</v>
      </c>
      <c r="C4" s="46" t="s">
        <v>0</v>
      </c>
      <c r="D4" s="46" t="s">
        <v>136</v>
      </c>
      <c r="E4" s="2135" t="s">
        <v>11136</v>
      </c>
      <c r="F4" s="1392" t="s">
        <v>1646</v>
      </c>
    </row>
    <row r="5" spans="1:6" ht="31.5">
      <c r="A5" s="49">
        <v>1</v>
      </c>
      <c r="B5" s="101" t="s">
        <v>5824</v>
      </c>
      <c r="C5" s="50" t="s">
        <v>32820</v>
      </c>
      <c r="D5" s="50" t="s">
        <v>33931</v>
      </c>
      <c r="E5" s="116">
        <v>2945833.2</v>
      </c>
      <c r="F5" s="175" t="s">
        <v>583</v>
      </c>
    </row>
    <row r="6" spans="1:6" ht="78.75">
      <c r="A6" s="49">
        <v>2</v>
      </c>
      <c r="B6" s="101" t="s">
        <v>5822</v>
      </c>
      <c r="C6" s="50" t="s">
        <v>32821</v>
      </c>
      <c r="D6" s="50" t="s">
        <v>32822</v>
      </c>
      <c r="E6" s="1753">
        <v>1990758.62</v>
      </c>
      <c r="F6" s="175" t="s">
        <v>583</v>
      </c>
    </row>
    <row r="7" spans="1:6" ht="31.5">
      <c r="A7" s="49">
        <v>3</v>
      </c>
      <c r="B7" s="101" t="s">
        <v>7</v>
      </c>
      <c r="C7" s="50" t="s">
        <v>32823</v>
      </c>
      <c r="D7" s="50" t="s">
        <v>32018</v>
      </c>
      <c r="E7" s="1753">
        <v>48000</v>
      </c>
      <c r="F7" s="175" t="s">
        <v>583</v>
      </c>
    </row>
    <row r="8" spans="1:6" ht="31.5">
      <c r="A8" s="49">
        <v>4</v>
      </c>
      <c r="B8" s="101" t="s">
        <v>10</v>
      </c>
      <c r="C8" s="50" t="s">
        <v>32824</v>
      </c>
      <c r="D8" s="50" t="s">
        <v>32825</v>
      </c>
      <c r="E8" s="1753">
        <v>96000</v>
      </c>
      <c r="F8" s="175" t="s">
        <v>583</v>
      </c>
    </row>
    <row r="9" spans="1:6" ht="47.25">
      <c r="A9" s="49">
        <v>5</v>
      </c>
      <c r="B9" s="101" t="s">
        <v>3991</v>
      </c>
      <c r="C9" s="50" t="s">
        <v>32826</v>
      </c>
      <c r="D9" s="50" t="s">
        <v>32827</v>
      </c>
      <c r="E9" s="116">
        <v>1461860.71</v>
      </c>
      <c r="F9" s="175" t="s">
        <v>583</v>
      </c>
    </row>
    <row r="10" spans="1:6" ht="15.75">
      <c r="A10" s="49"/>
      <c r="B10" s="2217" t="s">
        <v>33932</v>
      </c>
      <c r="C10" s="2272"/>
      <c r="D10" s="2218"/>
      <c r="E10" s="2134"/>
      <c r="F10" s="52"/>
    </row>
    <row r="11" spans="1:6" ht="78.75">
      <c r="A11" s="49">
        <v>6</v>
      </c>
      <c r="B11" s="101" t="s">
        <v>5822</v>
      </c>
      <c r="C11" s="50" t="s">
        <v>32828</v>
      </c>
      <c r="D11" s="50" t="s">
        <v>32829</v>
      </c>
      <c r="E11" s="116">
        <v>1608000</v>
      </c>
      <c r="F11" s="175" t="s">
        <v>583</v>
      </c>
    </row>
    <row r="12" spans="1:6" ht="47.25">
      <c r="A12" s="49">
        <v>7</v>
      </c>
      <c r="B12" s="101" t="s">
        <v>3991</v>
      </c>
      <c r="C12" s="50" t="s">
        <v>33933</v>
      </c>
      <c r="D12" s="50" t="s">
        <v>32827</v>
      </c>
      <c r="E12" s="116">
        <v>498155.17</v>
      </c>
      <c r="F12" s="175" t="s">
        <v>583</v>
      </c>
    </row>
    <row r="13" spans="1:6" ht="63">
      <c r="A13" s="49">
        <v>8</v>
      </c>
      <c r="B13" s="101" t="s">
        <v>33934</v>
      </c>
      <c r="C13" s="50" t="s">
        <v>33935</v>
      </c>
      <c r="D13" s="50" t="s">
        <v>33936</v>
      </c>
      <c r="E13" s="116">
        <v>1165071.1000000001</v>
      </c>
      <c r="F13" s="175" t="s">
        <v>583</v>
      </c>
    </row>
    <row r="14" spans="1:6" ht="15.75">
      <c r="A14" s="49"/>
      <c r="B14" s="279" t="s">
        <v>145</v>
      </c>
      <c r="C14" s="173"/>
      <c r="D14" s="173"/>
      <c r="E14" s="2134"/>
      <c r="F14" s="52"/>
    </row>
    <row r="15" spans="1:6" ht="47.25">
      <c r="A15" s="49">
        <v>9</v>
      </c>
      <c r="B15" s="101" t="s">
        <v>596</v>
      </c>
      <c r="C15" s="50" t="s">
        <v>32831</v>
      </c>
      <c r="D15" s="50" t="s">
        <v>8146</v>
      </c>
      <c r="E15" s="1753">
        <v>10260218.880000001</v>
      </c>
      <c r="F15" s="175" t="s">
        <v>583</v>
      </c>
    </row>
    <row r="16" spans="1:6" ht="47.25">
      <c r="A16" s="49">
        <v>10</v>
      </c>
      <c r="B16" s="101" t="s">
        <v>981</v>
      </c>
      <c r="C16" s="50" t="s">
        <v>32832</v>
      </c>
      <c r="D16" s="50" t="s">
        <v>8146</v>
      </c>
      <c r="E16" s="116">
        <v>17000000</v>
      </c>
      <c r="F16" s="175" t="s">
        <v>583</v>
      </c>
    </row>
    <row r="17" spans="1:6" ht="31.5">
      <c r="A17" s="49"/>
      <c r="B17" s="279" t="s">
        <v>207</v>
      </c>
      <c r="C17" s="173"/>
      <c r="D17" s="173"/>
      <c r="E17" s="2134"/>
      <c r="F17" s="52"/>
    </row>
    <row r="18" spans="1:6" ht="63">
      <c r="A18" s="49">
        <v>11</v>
      </c>
      <c r="B18" s="101" t="s">
        <v>195</v>
      </c>
      <c r="C18" s="50" t="s">
        <v>33937</v>
      </c>
      <c r="D18" s="50" t="s">
        <v>32830</v>
      </c>
      <c r="E18" s="116">
        <v>5738993.4500000002</v>
      </c>
      <c r="F18" s="175" t="s">
        <v>583</v>
      </c>
    </row>
    <row r="19" spans="1:6" ht="15.75">
      <c r="A19" s="49"/>
      <c r="B19" s="279" t="s">
        <v>15</v>
      </c>
      <c r="C19" s="173"/>
      <c r="D19" s="173"/>
      <c r="E19" s="587">
        <f>SUM(E5:E18)</f>
        <v>42812891.130000003</v>
      </c>
      <c r="F19" s="52"/>
    </row>
    <row r="20" spans="1:6" ht="73.5" customHeight="1">
      <c r="A20" s="2143" t="s">
        <v>32028</v>
      </c>
      <c r="B20" s="2143"/>
      <c r="C20" s="2143"/>
      <c r="D20" s="2143" t="s">
        <v>32029</v>
      </c>
      <c r="E20" s="2143"/>
      <c r="F20" s="2143"/>
    </row>
    <row r="21" spans="1:6" ht="15.75">
      <c r="A21" s="1412"/>
      <c r="B21" s="497"/>
      <c r="C21" s="497"/>
      <c r="D21" s="497"/>
      <c r="E21" s="2136"/>
      <c r="F21" s="854"/>
    </row>
    <row r="22" spans="1:6" ht="15.75">
      <c r="A22" s="1412"/>
      <c r="B22" s="497"/>
      <c r="C22" s="497"/>
      <c r="D22" s="497"/>
      <c r="E22" s="2136"/>
      <c r="F22" s="854"/>
    </row>
    <row r="23" spans="1:6" ht="15.75">
      <c r="A23" s="1412"/>
      <c r="B23" s="497"/>
      <c r="C23" s="497"/>
      <c r="D23" s="497"/>
      <c r="E23" s="2136"/>
      <c r="F23" s="854"/>
    </row>
    <row r="24" spans="1:6" ht="15.75">
      <c r="A24" s="1412"/>
      <c r="B24" s="497"/>
      <c r="C24" s="497"/>
      <c r="D24" s="497"/>
      <c r="E24" s="2136"/>
      <c r="F24" s="854"/>
    </row>
    <row r="25" spans="1:6" ht="15.75">
      <c r="A25" s="1412"/>
      <c r="B25" s="497"/>
      <c r="C25" s="497"/>
      <c r="D25" s="497"/>
      <c r="E25" s="2136"/>
      <c r="F25" s="854"/>
    </row>
    <row r="26" spans="1:6" ht="15.75">
      <c r="A26" s="1412"/>
      <c r="B26" s="497"/>
      <c r="C26" s="497"/>
      <c r="D26" s="497"/>
      <c r="E26" s="2136"/>
      <c r="F26" s="854"/>
    </row>
    <row r="27" spans="1:6" ht="15.75">
      <c r="A27" s="2149" t="s">
        <v>133</v>
      </c>
      <c r="B27" s="2149"/>
      <c r="C27" s="2149"/>
      <c r="D27" s="2149"/>
      <c r="E27" s="2149"/>
      <c r="F27" s="2149"/>
    </row>
    <row r="28" spans="1:6" ht="15.75">
      <c r="A28" s="2149" t="s">
        <v>32819</v>
      </c>
      <c r="B28" s="2149"/>
      <c r="C28" s="2149"/>
      <c r="D28" s="2149"/>
      <c r="E28" s="2149"/>
      <c r="F28" s="2149"/>
    </row>
    <row r="29" spans="1:6" ht="15.75">
      <c r="A29" s="2149" t="s">
        <v>140</v>
      </c>
      <c r="B29" s="2149"/>
      <c r="C29" s="2149"/>
      <c r="D29" s="2149"/>
      <c r="E29" s="2149"/>
      <c r="F29" s="2149"/>
    </row>
    <row r="30" spans="1:6" ht="31.5">
      <c r="A30" s="173" t="s">
        <v>4564</v>
      </c>
      <c r="B30" s="400" t="s">
        <v>135</v>
      </c>
      <c r="C30" s="172" t="s">
        <v>0</v>
      </c>
      <c r="D30" s="172" t="s">
        <v>136</v>
      </c>
      <c r="E30" s="2133" t="s">
        <v>137</v>
      </c>
      <c r="F30" s="172" t="s">
        <v>1489</v>
      </c>
    </row>
    <row r="31" spans="1:6" ht="15.75">
      <c r="A31" s="50"/>
      <c r="B31" s="2215" t="s">
        <v>810</v>
      </c>
      <c r="C31" s="2220"/>
      <c r="D31" s="2216"/>
      <c r="E31" s="295"/>
      <c r="F31" s="253"/>
    </row>
    <row r="32" spans="1:6" ht="47.25">
      <c r="A32" s="50">
        <v>1</v>
      </c>
      <c r="B32" s="50" t="s">
        <v>32838</v>
      </c>
      <c r="C32" s="50" t="s">
        <v>32839</v>
      </c>
      <c r="D32" s="51" t="s">
        <v>25859</v>
      </c>
      <c r="E32" s="193">
        <v>1000000</v>
      </c>
      <c r="F32" s="160" t="s">
        <v>763</v>
      </c>
    </row>
    <row r="33" spans="1:6" ht="47.25">
      <c r="A33" s="50">
        <v>2</v>
      </c>
      <c r="B33" s="50" t="s">
        <v>32840</v>
      </c>
      <c r="C33" s="50" t="s">
        <v>32841</v>
      </c>
      <c r="D33" s="51" t="s">
        <v>32842</v>
      </c>
      <c r="E33" s="193">
        <v>500000</v>
      </c>
      <c r="F33" s="160" t="s">
        <v>763</v>
      </c>
    </row>
    <row r="34" spans="1:6" ht="47.25">
      <c r="A34" s="50">
        <v>3</v>
      </c>
      <c r="B34" s="50" t="s">
        <v>32843</v>
      </c>
      <c r="C34" s="50" t="s">
        <v>32844</v>
      </c>
      <c r="D34" s="51" t="s">
        <v>32845</v>
      </c>
      <c r="E34" s="193">
        <v>3000000</v>
      </c>
      <c r="F34" s="160" t="s">
        <v>763</v>
      </c>
    </row>
    <row r="35" spans="1:6" ht="47.25">
      <c r="A35" s="50">
        <v>4</v>
      </c>
      <c r="B35" s="50" t="s">
        <v>32846</v>
      </c>
      <c r="C35" s="50" t="s">
        <v>32847</v>
      </c>
      <c r="D35" s="51" t="s">
        <v>32848</v>
      </c>
      <c r="E35" s="193">
        <v>400000</v>
      </c>
      <c r="F35" s="160" t="s">
        <v>763</v>
      </c>
    </row>
    <row r="36" spans="1:6" ht="47.25">
      <c r="A36" s="50">
        <v>5</v>
      </c>
      <c r="B36" s="50" t="s">
        <v>32849</v>
      </c>
      <c r="C36" s="50" t="s">
        <v>32850</v>
      </c>
      <c r="D36" s="51" t="s">
        <v>32842</v>
      </c>
      <c r="E36" s="193">
        <v>600000</v>
      </c>
      <c r="F36" s="160" t="s">
        <v>763</v>
      </c>
    </row>
    <row r="37" spans="1:6" ht="47.25">
      <c r="A37" s="50">
        <v>6</v>
      </c>
      <c r="B37" s="50" t="s">
        <v>32851</v>
      </c>
      <c r="C37" s="50" t="s">
        <v>32852</v>
      </c>
      <c r="D37" s="51" t="s">
        <v>32842</v>
      </c>
      <c r="E37" s="193">
        <v>600000</v>
      </c>
      <c r="F37" s="160" t="s">
        <v>583</v>
      </c>
    </row>
    <row r="38" spans="1:6" ht="47.25">
      <c r="A38" s="50">
        <v>7</v>
      </c>
      <c r="B38" s="50" t="s">
        <v>32853</v>
      </c>
      <c r="C38" s="50" t="s">
        <v>32854</v>
      </c>
      <c r="D38" s="51" t="s">
        <v>32842</v>
      </c>
      <c r="E38" s="193">
        <v>600000</v>
      </c>
      <c r="F38" s="160" t="s">
        <v>583</v>
      </c>
    </row>
    <row r="39" spans="1:6" ht="47.25">
      <c r="A39" s="50">
        <v>8</v>
      </c>
      <c r="B39" s="50" t="s">
        <v>32855</v>
      </c>
      <c r="C39" s="50" t="s">
        <v>32856</v>
      </c>
      <c r="D39" s="51" t="s">
        <v>32857</v>
      </c>
      <c r="E39" s="193">
        <v>400000</v>
      </c>
      <c r="F39" s="160" t="s">
        <v>763</v>
      </c>
    </row>
    <row r="40" spans="1:6" ht="47.25">
      <c r="A40" s="50">
        <v>9</v>
      </c>
      <c r="B40" s="50" t="s">
        <v>32858</v>
      </c>
      <c r="C40" s="50" t="s">
        <v>32859</v>
      </c>
      <c r="D40" s="51" t="s">
        <v>32842</v>
      </c>
      <c r="E40" s="193">
        <v>500000</v>
      </c>
      <c r="F40" s="160" t="s">
        <v>583</v>
      </c>
    </row>
    <row r="41" spans="1:6" ht="47.25">
      <c r="A41" s="50">
        <v>10</v>
      </c>
      <c r="B41" s="60" t="s">
        <v>32860</v>
      </c>
      <c r="C41" s="50" t="s">
        <v>32861</v>
      </c>
      <c r="D41" s="60" t="s">
        <v>32862</v>
      </c>
      <c r="E41" s="193">
        <v>300000</v>
      </c>
      <c r="F41" s="160" t="s">
        <v>583</v>
      </c>
    </row>
    <row r="42" spans="1:6" ht="31.5">
      <c r="A42" s="50">
        <v>11</v>
      </c>
      <c r="B42" s="50" t="s">
        <v>32863</v>
      </c>
      <c r="C42" s="50" t="s">
        <v>32864</v>
      </c>
      <c r="D42" s="51" t="s">
        <v>25841</v>
      </c>
      <c r="E42" s="193">
        <v>1000000</v>
      </c>
      <c r="F42" s="160" t="s">
        <v>763</v>
      </c>
    </row>
    <row r="43" spans="1:6" ht="63">
      <c r="A43" s="50">
        <v>12</v>
      </c>
      <c r="B43" s="50" t="s">
        <v>32865</v>
      </c>
      <c r="C43" s="50" t="s">
        <v>32866</v>
      </c>
      <c r="D43" s="51" t="s">
        <v>32867</v>
      </c>
      <c r="E43" s="193">
        <v>1000000</v>
      </c>
      <c r="F43" s="160" t="s">
        <v>763</v>
      </c>
    </row>
    <row r="44" spans="1:6" ht="47.25">
      <c r="A44" s="50">
        <v>13</v>
      </c>
      <c r="B44" s="50" t="s">
        <v>32868</v>
      </c>
      <c r="C44" s="50" t="s">
        <v>32869</v>
      </c>
      <c r="D44" s="51" t="s">
        <v>32870</v>
      </c>
      <c r="E44" s="193">
        <v>800000</v>
      </c>
      <c r="F44" s="160" t="s">
        <v>763</v>
      </c>
    </row>
    <row r="45" spans="1:6" ht="47.25">
      <c r="A45" s="50">
        <v>14</v>
      </c>
      <c r="B45" s="50" t="s">
        <v>32871</v>
      </c>
      <c r="C45" s="50" t="s">
        <v>32872</v>
      </c>
      <c r="D45" s="51" t="s">
        <v>32842</v>
      </c>
      <c r="E45" s="193">
        <v>500000</v>
      </c>
      <c r="F45" s="160" t="s">
        <v>763</v>
      </c>
    </row>
    <row r="46" spans="1:6" ht="47.25">
      <c r="A46" s="50">
        <v>15</v>
      </c>
      <c r="B46" s="50" t="s">
        <v>32873</v>
      </c>
      <c r="C46" s="50" t="s">
        <v>32874</v>
      </c>
      <c r="D46" s="51" t="s">
        <v>32842</v>
      </c>
      <c r="E46" s="193">
        <v>600000</v>
      </c>
      <c r="F46" s="160" t="s">
        <v>583</v>
      </c>
    </row>
    <row r="47" spans="1:6" ht="47.25">
      <c r="A47" s="50">
        <v>16</v>
      </c>
      <c r="B47" s="50" t="s">
        <v>32875</v>
      </c>
      <c r="C47" s="50" t="s">
        <v>32876</v>
      </c>
      <c r="D47" s="51" t="s">
        <v>32842</v>
      </c>
      <c r="E47" s="193">
        <v>600000</v>
      </c>
      <c r="F47" s="160" t="s">
        <v>763</v>
      </c>
    </row>
    <row r="48" spans="1:6" ht="47.25">
      <c r="A48" s="50">
        <v>17</v>
      </c>
      <c r="B48" s="50" t="s">
        <v>32877</v>
      </c>
      <c r="C48" s="50" t="s">
        <v>32878</v>
      </c>
      <c r="D48" s="51" t="s">
        <v>32842</v>
      </c>
      <c r="E48" s="193">
        <v>600000</v>
      </c>
      <c r="F48" s="160" t="s">
        <v>763</v>
      </c>
    </row>
    <row r="49" spans="1:6" ht="47.25">
      <c r="A49" s="50">
        <v>18</v>
      </c>
      <c r="B49" s="50" t="s">
        <v>32879</v>
      </c>
      <c r="C49" s="50" t="s">
        <v>32880</v>
      </c>
      <c r="D49" s="51" t="s">
        <v>32857</v>
      </c>
      <c r="E49" s="193">
        <v>400000</v>
      </c>
      <c r="F49" s="160" t="s">
        <v>763</v>
      </c>
    </row>
    <row r="50" spans="1:6" ht="47.25">
      <c r="A50" s="50">
        <v>19</v>
      </c>
      <c r="B50" s="50" t="s">
        <v>32884</v>
      </c>
      <c r="C50" s="50" t="s">
        <v>32885</v>
      </c>
      <c r="D50" s="51" t="s">
        <v>32857</v>
      </c>
      <c r="E50" s="193">
        <v>400000</v>
      </c>
      <c r="F50" s="160" t="s">
        <v>763</v>
      </c>
    </row>
    <row r="51" spans="1:6" ht="47.25">
      <c r="A51" s="50">
        <v>20</v>
      </c>
      <c r="B51" s="50" t="s">
        <v>32886</v>
      </c>
      <c r="C51" s="50" t="s">
        <v>32887</v>
      </c>
      <c r="D51" s="51" t="s">
        <v>32842</v>
      </c>
      <c r="E51" s="193">
        <v>500000</v>
      </c>
      <c r="F51" s="160" t="s">
        <v>763</v>
      </c>
    </row>
    <row r="52" spans="1:6" ht="47.25">
      <c r="A52" s="50">
        <v>21</v>
      </c>
      <c r="B52" s="50" t="s">
        <v>32888</v>
      </c>
      <c r="C52" s="50" t="s">
        <v>32889</v>
      </c>
      <c r="D52" s="51" t="s">
        <v>32890</v>
      </c>
      <c r="E52" s="193">
        <v>600000</v>
      </c>
      <c r="F52" s="160" t="s">
        <v>763</v>
      </c>
    </row>
    <row r="53" spans="1:6" ht="47.25">
      <c r="A53" s="50">
        <v>22</v>
      </c>
      <c r="B53" s="50" t="s">
        <v>32891</v>
      </c>
      <c r="C53" s="50" t="s">
        <v>32892</v>
      </c>
      <c r="D53" s="51" t="s">
        <v>32893</v>
      </c>
      <c r="E53" s="193">
        <v>300000</v>
      </c>
      <c r="F53" s="160" t="s">
        <v>583</v>
      </c>
    </row>
    <row r="54" spans="1:6" ht="47.25">
      <c r="A54" s="50">
        <v>23</v>
      </c>
      <c r="B54" s="50" t="s">
        <v>32894</v>
      </c>
      <c r="C54" s="50" t="s">
        <v>32895</v>
      </c>
      <c r="D54" s="51" t="s">
        <v>32896</v>
      </c>
      <c r="E54" s="193">
        <v>600000</v>
      </c>
      <c r="F54" s="160" t="s">
        <v>763</v>
      </c>
    </row>
    <row r="55" spans="1:6" ht="47.25">
      <c r="A55" s="50">
        <v>24</v>
      </c>
      <c r="B55" s="50" t="s">
        <v>32897</v>
      </c>
      <c r="C55" s="50" t="s">
        <v>32898</v>
      </c>
      <c r="D55" s="51" t="s">
        <v>32899</v>
      </c>
      <c r="E55" s="193">
        <v>1000000</v>
      </c>
      <c r="F55" s="160" t="s">
        <v>763</v>
      </c>
    </row>
    <row r="56" spans="1:6" ht="47.25">
      <c r="A56" s="50">
        <v>25</v>
      </c>
      <c r="B56" s="50" t="s">
        <v>32900</v>
      </c>
      <c r="C56" s="50" t="s">
        <v>32901</v>
      </c>
      <c r="D56" s="51" t="s">
        <v>32902</v>
      </c>
      <c r="E56" s="193">
        <v>400000</v>
      </c>
      <c r="F56" s="160" t="s">
        <v>583</v>
      </c>
    </row>
    <row r="57" spans="1:6" ht="47.25">
      <c r="A57" s="50">
        <v>26</v>
      </c>
      <c r="B57" s="50" t="s">
        <v>32903</v>
      </c>
      <c r="C57" s="50" t="s">
        <v>32904</v>
      </c>
      <c r="D57" s="51" t="s">
        <v>4686</v>
      </c>
      <c r="E57" s="193">
        <v>1000000</v>
      </c>
      <c r="F57" s="160" t="s">
        <v>763</v>
      </c>
    </row>
    <row r="58" spans="1:6" ht="47.25">
      <c r="A58" s="50">
        <v>27</v>
      </c>
      <c r="B58" s="50" t="s">
        <v>32905</v>
      </c>
      <c r="C58" s="50" t="s">
        <v>32906</v>
      </c>
      <c r="D58" s="51" t="s">
        <v>32857</v>
      </c>
      <c r="E58" s="193">
        <v>400000</v>
      </c>
      <c r="F58" s="160" t="s">
        <v>763</v>
      </c>
    </row>
    <row r="59" spans="1:6" ht="47.25">
      <c r="A59" s="50">
        <v>28</v>
      </c>
      <c r="B59" s="50" t="s">
        <v>32907</v>
      </c>
      <c r="C59" s="50" t="s">
        <v>32908</v>
      </c>
      <c r="D59" s="51" t="s">
        <v>32842</v>
      </c>
      <c r="E59" s="193">
        <v>500000</v>
      </c>
      <c r="F59" s="160" t="s">
        <v>763</v>
      </c>
    </row>
    <row r="60" spans="1:6" ht="47.25">
      <c r="A60" s="50">
        <v>29</v>
      </c>
      <c r="B60" s="50" t="s">
        <v>32909</v>
      </c>
      <c r="C60" s="50" t="s">
        <v>32910</v>
      </c>
      <c r="D60" s="51" t="s">
        <v>32842</v>
      </c>
      <c r="E60" s="193">
        <v>600000</v>
      </c>
      <c r="F60" s="160" t="s">
        <v>763</v>
      </c>
    </row>
    <row r="61" spans="1:6" ht="63">
      <c r="A61" s="50">
        <v>30</v>
      </c>
      <c r="B61" s="50" t="s">
        <v>32911</v>
      </c>
      <c r="C61" s="50" t="s">
        <v>32912</v>
      </c>
      <c r="D61" s="51" t="s">
        <v>32913</v>
      </c>
      <c r="E61" s="193">
        <v>700000</v>
      </c>
      <c r="F61" s="160" t="s">
        <v>583</v>
      </c>
    </row>
    <row r="62" spans="1:6" ht="47.25">
      <c r="A62" s="50">
        <v>31</v>
      </c>
      <c r="B62" s="50" t="s">
        <v>32914</v>
      </c>
      <c r="C62" s="50" t="s">
        <v>32915</v>
      </c>
      <c r="D62" s="51" t="s">
        <v>33391</v>
      </c>
      <c r="E62" s="193">
        <v>300000</v>
      </c>
      <c r="F62" s="160" t="s">
        <v>583</v>
      </c>
    </row>
    <row r="63" spans="1:6" ht="47.25">
      <c r="A63" s="50">
        <v>32</v>
      </c>
      <c r="B63" s="50" t="s">
        <v>32916</v>
      </c>
      <c r="C63" s="50" t="s">
        <v>32917</v>
      </c>
      <c r="D63" s="51" t="s">
        <v>32842</v>
      </c>
      <c r="E63" s="193">
        <v>500000</v>
      </c>
      <c r="F63" s="160" t="s">
        <v>763</v>
      </c>
    </row>
    <row r="64" spans="1:6" ht="47.25">
      <c r="A64" s="50">
        <v>33</v>
      </c>
      <c r="B64" s="50" t="s">
        <v>32918</v>
      </c>
      <c r="C64" s="50" t="s">
        <v>32919</v>
      </c>
      <c r="D64" s="51" t="s">
        <v>32857</v>
      </c>
      <c r="E64" s="193">
        <v>400000</v>
      </c>
      <c r="F64" s="160" t="s">
        <v>763</v>
      </c>
    </row>
    <row r="65" spans="1:6" ht="63">
      <c r="A65" s="50">
        <v>34</v>
      </c>
      <c r="B65" s="50" t="s">
        <v>32920</v>
      </c>
      <c r="C65" s="50" t="s">
        <v>32921</v>
      </c>
      <c r="D65" s="51" t="s">
        <v>32922</v>
      </c>
      <c r="E65" s="193">
        <v>300000</v>
      </c>
      <c r="F65" s="160" t="s">
        <v>583</v>
      </c>
    </row>
    <row r="66" spans="1:6" ht="47.25">
      <c r="A66" s="50">
        <v>35</v>
      </c>
      <c r="B66" s="50" t="s">
        <v>32923</v>
      </c>
      <c r="C66" s="50" t="s">
        <v>32924</v>
      </c>
      <c r="D66" s="51" t="s">
        <v>32857</v>
      </c>
      <c r="E66" s="193">
        <v>400000</v>
      </c>
      <c r="F66" s="160" t="s">
        <v>763</v>
      </c>
    </row>
    <row r="67" spans="1:6" ht="47.25">
      <c r="A67" s="50">
        <v>36</v>
      </c>
      <c r="B67" s="50" t="s">
        <v>32927</v>
      </c>
      <c r="C67" s="50" t="s">
        <v>32928</v>
      </c>
      <c r="D67" s="51" t="s">
        <v>32870</v>
      </c>
      <c r="E67" s="193">
        <v>1000000</v>
      </c>
      <c r="F67" s="160" t="s">
        <v>763</v>
      </c>
    </row>
    <row r="68" spans="1:6" ht="47.25">
      <c r="A68" s="50">
        <v>37</v>
      </c>
      <c r="B68" s="50" t="s">
        <v>32931</v>
      </c>
      <c r="C68" s="50" t="s">
        <v>32932</v>
      </c>
      <c r="D68" s="51" t="s">
        <v>32842</v>
      </c>
      <c r="E68" s="193">
        <v>500000</v>
      </c>
      <c r="F68" s="160" t="s">
        <v>763</v>
      </c>
    </row>
    <row r="69" spans="1:6" ht="47.25">
      <c r="A69" s="50">
        <v>38</v>
      </c>
      <c r="B69" s="50" t="s">
        <v>32933</v>
      </c>
      <c r="C69" s="50" t="s">
        <v>32934</v>
      </c>
      <c r="D69" s="51" t="s">
        <v>32857</v>
      </c>
      <c r="E69" s="193">
        <v>400000</v>
      </c>
      <c r="F69" s="160" t="s">
        <v>763</v>
      </c>
    </row>
    <row r="70" spans="1:6" ht="47.25">
      <c r="A70" s="50">
        <v>39</v>
      </c>
      <c r="B70" s="50" t="s">
        <v>32935</v>
      </c>
      <c r="C70" s="50" t="s">
        <v>32936</v>
      </c>
      <c r="D70" s="51" t="s">
        <v>32899</v>
      </c>
      <c r="E70" s="193">
        <v>1000000</v>
      </c>
      <c r="F70" s="160" t="s">
        <v>763</v>
      </c>
    </row>
    <row r="71" spans="1:6" ht="47.25">
      <c r="A71" s="50">
        <v>40</v>
      </c>
      <c r="B71" s="50" t="s">
        <v>32946</v>
      </c>
      <c r="C71" s="50" t="s">
        <v>32947</v>
      </c>
      <c r="D71" s="51" t="s">
        <v>32842</v>
      </c>
      <c r="E71" s="193">
        <v>600000</v>
      </c>
      <c r="F71" s="160" t="s">
        <v>763</v>
      </c>
    </row>
    <row r="72" spans="1:6" ht="47.25">
      <c r="A72" s="50">
        <v>41</v>
      </c>
      <c r="B72" s="50" t="s">
        <v>32948</v>
      </c>
      <c r="C72" s="50" t="s">
        <v>32949</v>
      </c>
      <c r="D72" s="51" t="s">
        <v>32842</v>
      </c>
      <c r="E72" s="193">
        <v>600000</v>
      </c>
      <c r="F72" s="160" t="s">
        <v>763</v>
      </c>
    </row>
    <row r="73" spans="1:6" ht="47.25">
      <c r="A73" s="50">
        <v>42</v>
      </c>
      <c r="B73" s="50" t="s">
        <v>32950</v>
      </c>
      <c r="C73" s="50" t="s">
        <v>32951</v>
      </c>
      <c r="D73" s="51" t="s">
        <v>32899</v>
      </c>
      <c r="E73" s="193">
        <v>1000000</v>
      </c>
      <c r="F73" s="160" t="s">
        <v>763</v>
      </c>
    </row>
    <row r="74" spans="1:6" ht="47.25">
      <c r="A74" s="50">
        <v>43</v>
      </c>
      <c r="B74" s="50" t="s">
        <v>32952</v>
      </c>
      <c r="C74" s="50" t="s">
        <v>32953</v>
      </c>
      <c r="D74" s="51" t="s">
        <v>32842</v>
      </c>
      <c r="E74" s="193">
        <v>500000</v>
      </c>
      <c r="F74" s="160" t="s">
        <v>763</v>
      </c>
    </row>
    <row r="75" spans="1:6" ht="47.25">
      <c r="A75" s="50">
        <v>44</v>
      </c>
      <c r="B75" s="50" t="s">
        <v>32954</v>
      </c>
      <c r="C75" s="50" t="s">
        <v>32955</v>
      </c>
      <c r="D75" s="51" t="s">
        <v>32956</v>
      </c>
      <c r="E75" s="193">
        <v>1500000</v>
      </c>
      <c r="F75" s="160" t="s">
        <v>763</v>
      </c>
    </row>
    <row r="76" spans="1:6" ht="47.25">
      <c r="A76" s="50">
        <v>45</v>
      </c>
      <c r="B76" s="50" t="s">
        <v>32957</v>
      </c>
      <c r="C76" s="50" t="s">
        <v>32958</v>
      </c>
      <c r="D76" s="51" t="s">
        <v>32959</v>
      </c>
      <c r="E76" s="193">
        <v>300000</v>
      </c>
      <c r="F76" s="160" t="s">
        <v>583</v>
      </c>
    </row>
    <row r="77" spans="1:6" ht="15.75">
      <c r="A77" s="50"/>
      <c r="B77" s="2215" t="s">
        <v>535</v>
      </c>
      <c r="C77" s="2220"/>
      <c r="D77" s="2216"/>
      <c r="E77" s="193"/>
      <c r="F77" s="160"/>
    </row>
    <row r="78" spans="1:6" ht="78.75">
      <c r="A78" s="50">
        <v>46</v>
      </c>
      <c r="B78" s="50" t="s">
        <v>32960</v>
      </c>
      <c r="C78" s="50" t="s">
        <v>32961</v>
      </c>
      <c r="D78" s="51" t="s">
        <v>32962</v>
      </c>
      <c r="E78" s="193">
        <v>1000000</v>
      </c>
      <c r="F78" s="160" t="s">
        <v>583</v>
      </c>
    </row>
    <row r="79" spans="1:6" ht="47.25">
      <c r="A79" s="50">
        <v>47</v>
      </c>
      <c r="B79" s="60" t="s">
        <v>32963</v>
      </c>
      <c r="C79" s="50" t="s">
        <v>32964</v>
      </c>
      <c r="D79" s="60" t="s">
        <v>32965</v>
      </c>
      <c r="E79" s="193">
        <v>300000</v>
      </c>
      <c r="F79" s="160" t="s">
        <v>583</v>
      </c>
    </row>
    <row r="80" spans="1:6" ht="47.25">
      <c r="A80" s="50">
        <v>48</v>
      </c>
      <c r="B80" s="50" t="s">
        <v>32966</v>
      </c>
      <c r="C80" s="50" t="s">
        <v>32967</v>
      </c>
      <c r="D80" s="51" t="s">
        <v>32899</v>
      </c>
      <c r="E80" s="193">
        <v>1000000</v>
      </c>
      <c r="F80" s="160" t="s">
        <v>763</v>
      </c>
    </row>
    <row r="81" spans="1:6" ht="47.25">
      <c r="A81" s="50">
        <v>49</v>
      </c>
      <c r="B81" s="50" t="s">
        <v>32968</v>
      </c>
      <c r="C81" s="50" t="s">
        <v>32969</v>
      </c>
      <c r="D81" s="51" t="s">
        <v>32842</v>
      </c>
      <c r="E81" s="193">
        <v>500000</v>
      </c>
      <c r="F81" s="160" t="s">
        <v>583</v>
      </c>
    </row>
    <row r="82" spans="1:6" ht="47.25">
      <c r="A82" s="50">
        <v>50</v>
      </c>
      <c r="B82" s="115" t="s">
        <v>32970</v>
      </c>
      <c r="C82" s="50" t="s">
        <v>32971</v>
      </c>
      <c r="D82" s="115" t="s">
        <v>32972</v>
      </c>
      <c r="E82" s="193">
        <v>400000</v>
      </c>
      <c r="F82" s="160" t="s">
        <v>583</v>
      </c>
    </row>
    <row r="83" spans="1:6" ht="47.25">
      <c r="A83" s="50">
        <v>51</v>
      </c>
      <c r="B83" s="50" t="s">
        <v>32973</v>
      </c>
      <c r="C83" s="50" t="s">
        <v>32974</v>
      </c>
      <c r="D83" s="51" t="s">
        <v>32857</v>
      </c>
      <c r="E83" s="193">
        <v>300000</v>
      </c>
      <c r="F83" s="160" t="s">
        <v>763</v>
      </c>
    </row>
    <row r="84" spans="1:6" ht="47.25">
      <c r="A84" s="50">
        <v>52</v>
      </c>
      <c r="B84" s="50" t="s">
        <v>32975</v>
      </c>
      <c r="C84" s="50" t="s">
        <v>32976</v>
      </c>
      <c r="D84" s="51" t="s">
        <v>33392</v>
      </c>
      <c r="E84" s="193">
        <v>1000000</v>
      </c>
      <c r="F84" s="160" t="s">
        <v>5781</v>
      </c>
    </row>
    <row r="85" spans="1:6" ht="47.25">
      <c r="A85" s="50">
        <v>53</v>
      </c>
      <c r="B85" s="60" t="s">
        <v>32977</v>
      </c>
      <c r="C85" s="50" t="s">
        <v>32978</v>
      </c>
      <c r="D85" s="60" t="s">
        <v>32979</v>
      </c>
      <c r="E85" s="193">
        <v>400000</v>
      </c>
      <c r="F85" s="160" t="s">
        <v>583</v>
      </c>
    </row>
    <row r="86" spans="1:6" ht="47.25">
      <c r="A86" s="50">
        <v>54</v>
      </c>
      <c r="B86" s="50" t="s">
        <v>32980</v>
      </c>
      <c r="C86" s="50" t="s">
        <v>32981</v>
      </c>
      <c r="D86" s="51" t="s">
        <v>32842</v>
      </c>
      <c r="E86" s="193">
        <v>600000</v>
      </c>
      <c r="F86" s="160" t="s">
        <v>763</v>
      </c>
    </row>
    <row r="87" spans="1:6" ht="47.25">
      <c r="A87" s="50">
        <v>55</v>
      </c>
      <c r="B87" s="50" t="s">
        <v>32982</v>
      </c>
      <c r="C87" s="50" t="s">
        <v>32983</v>
      </c>
      <c r="D87" s="51" t="s">
        <v>32984</v>
      </c>
      <c r="E87" s="193">
        <v>1000000</v>
      </c>
      <c r="F87" s="160" t="s">
        <v>763</v>
      </c>
    </row>
    <row r="88" spans="1:6" ht="47.25">
      <c r="A88" s="50">
        <v>56</v>
      </c>
      <c r="B88" s="50" t="s">
        <v>32988</v>
      </c>
      <c r="C88" s="50" t="s">
        <v>32989</v>
      </c>
      <c r="D88" s="51" t="s">
        <v>32990</v>
      </c>
      <c r="E88" s="193">
        <v>1000000</v>
      </c>
      <c r="F88" s="160" t="s">
        <v>763</v>
      </c>
    </row>
    <row r="89" spans="1:6" ht="47.25">
      <c r="A89" s="50">
        <v>57</v>
      </c>
      <c r="B89" s="50" t="s">
        <v>32991</v>
      </c>
      <c r="C89" s="50" t="s">
        <v>32992</v>
      </c>
      <c r="D89" s="51" t="s">
        <v>32993</v>
      </c>
      <c r="E89" s="193">
        <v>2000000</v>
      </c>
      <c r="F89" s="160" t="s">
        <v>583</v>
      </c>
    </row>
    <row r="90" spans="1:6" ht="47.25">
      <c r="A90" s="50">
        <v>58</v>
      </c>
      <c r="B90" s="115" t="s">
        <v>32994</v>
      </c>
      <c r="C90" s="50" t="s">
        <v>32995</v>
      </c>
      <c r="D90" s="115" t="s">
        <v>32996</v>
      </c>
      <c r="E90" s="193">
        <v>500000</v>
      </c>
      <c r="F90" s="160" t="s">
        <v>583</v>
      </c>
    </row>
    <row r="91" spans="1:6" ht="126">
      <c r="A91" s="50">
        <v>59</v>
      </c>
      <c r="B91" s="50" t="s">
        <v>25784</v>
      </c>
      <c r="C91" s="50" t="s">
        <v>32997</v>
      </c>
      <c r="D91" s="51" t="s">
        <v>32998</v>
      </c>
      <c r="E91" s="193">
        <v>1200000</v>
      </c>
      <c r="F91" s="160" t="s">
        <v>763</v>
      </c>
    </row>
    <row r="92" spans="1:6" ht="47.25">
      <c r="A92" s="50">
        <v>60</v>
      </c>
      <c r="B92" s="60" t="s">
        <v>32999</v>
      </c>
      <c r="C92" s="50" t="s">
        <v>33000</v>
      </c>
      <c r="D92" s="51" t="s">
        <v>33393</v>
      </c>
      <c r="E92" s="193">
        <v>1000000</v>
      </c>
      <c r="F92" s="160" t="s">
        <v>583</v>
      </c>
    </row>
    <row r="93" spans="1:6" ht="47.25">
      <c r="A93" s="50">
        <v>61</v>
      </c>
      <c r="B93" s="51" t="s">
        <v>33001</v>
      </c>
      <c r="C93" s="50" t="s">
        <v>33002</v>
      </c>
      <c r="D93" s="51" t="s">
        <v>32842</v>
      </c>
      <c r="E93" s="193">
        <v>600000</v>
      </c>
      <c r="F93" s="160" t="s">
        <v>763</v>
      </c>
    </row>
    <row r="94" spans="1:6" ht="78.75">
      <c r="A94" s="50">
        <v>62</v>
      </c>
      <c r="B94" s="50" t="s">
        <v>33003</v>
      </c>
      <c r="C94" s="50" t="s">
        <v>33004</v>
      </c>
      <c r="D94" s="51" t="s">
        <v>33005</v>
      </c>
      <c r="E94" s="193">
        <v>1000000</v>
      </c>
      <c r="F94" s="214" t="s">
        <v>583</v>
      </c>
    </row>
    <row r="95" spans="1:6" ht="63">
      <c r="A95" s="50">
        <v>63</v>
      </c>
      <c r="B95" s="50" t="s">
        <v>33006</v>
      </c>
      <c r="C95" s="50" t="s">
        <v>33007</v>
      </c>
      <c r="D95" s="51" t="s">
        <v>33394</v>
      </c>
      <c r="E95" s="193">
        <v>1500000</v>
      </c>
      <c r="F95" s="160" t="s">
        <v>583</v>
      </c>
    </row>
    <row r="96" spans="1:6" ht="63">
      <c r="A96" s="50">
        <v>64</v>
      </c>
      <c r="B96" s="50" t="s">
        <v>33008</v>
      </c>
      <c r="C96" s="50" t="s">
        <v>33009</v>
      </c>
      <c r="D96" s="51" t="s">
        <v>33395</v>
      </c>
      <c r="E96" s="193">
        <v>1000000</v>
      </c>
      <c r="F96" s="160" t="s">
        <v>583</v>
      </c>
    </row>
    <row r="97" spans="1:6" ht="15.75">
      <c r="A97" s="50"/>
      <c r="B97" s="2215" t="s">
        <v>3278</v>
      </c>
      <c r="C97" s="2216"/>
      <c r="D97" s="173"/>
      <c r="E97" s="295"/>
      <c r="F97" s="253"/>
    </row>
    <row r="98" spans="1:6" ht="63">
      <c r="A98" s="50">
        <v>65</v>
      </c>
      <c r="B98" s="50" t="s">
        <v>33010</v>
      </c>
      <c r="C98" s="50" t="s">
        <v>33011</v>
      </c>
      <c r="D98" s="51" t="s">
        <v>33012</v>
      </c>
      <c r="E98" s="193">
        <v>300000</v>
      </c>
      <c r="F98" s="160" t="s">
        <v>583</v>
      </c>
    </row>
    <row r="99" spans="1:6" ht="63">
      <c r="A99" s="50">
        <v>66</v>
      </c>
      <c r="B99" s="50" t="s">
        <v>33013</v>
      </c>
      <c r="C99" s="50" t="s">
        <v>33014</v>
      </c>
      <c r="D99" s="51" t="s">
        <v>33015</v>
      </c>
      <c r="E99" s="193">
        <v>600000</v>
      </c>
      <c r="F99" s="160" t="s">
        <v>763</v>
      </c>
    </row>
    <row r="100" spans="1:6" ht="31.5">
      <c r="A100" s="50">
        <v>67</v>
      </c>
      <c r="B100" s="50" t="s">
        <v>33016</v>
      </c>
      <c r="C100" s="50" t="s">
        <v>33017</v>
      </c>
      <c r="D100" s="115" t="s">
        <v>33018</v>
      </c>
      <c r="E100" s="193">
        <v>500000</v>
      </c>
      <c r="F100" s="160" t="s">
        <v>583</v>
      </c>
    </row>
    <row r="101" spans="1:6" ht="47.25">
      <c r="A101" s="50">
        <v>68</v>
      </c>
      <c r="B101" s="60" t="s">
        <v>33022</v>
      </c>
      <c r="C101" s="50" t="s">
        <v>33023</v>
      </c>
      <c r="D101" s="60" t="s">
        <v>33024</v>
      </c>
      <c r="E101" s="106">
        <v>500000</v>
      </c>
      <c r="F101" s="160" t="s">
        <v>583</v>
      </c>
    </row>
    <row r="102" spans="1:6" ht="110.25">
      <c r="A102" s="50">
        <v>69</v>
      </c>
      <c r="B102" s="50" t="s">
        <v>33025</v>
      </c>
      <c r="C102" s="50" t="s">
        <v>33026</v>
      </c>
      <c r="D102" s="51" t="s">
        <v>39546</v>
      </c>
      <c r="E102" s="193">
        <v>2000000</v>
      </c>
      <c r="F102" s="160" t="s">
        <v>583</v>
      </c>
    </row>
    <row r="103" spans="1:6" ht="78.75">
      <c r="A103" s="50">
        <v>70</v>
      </c>
      <c r="B103" s="115" t="s">
        <v>33027</v>
      </c>
      <c r="C103" s="50" t="s">
        <v>33028</v>
      </c>
      <c r="D103" s="115" t="s">
        <v>33029</v>
      </c>
      <c r="E103" s="106">
        <v>250000</v>
      </c>
      <c r="F103" s="160" t="s">
        <v>583</v>
      </c>
    </row>
    <row r="104" spans="1:6" ht="15.75">
      <c r="A104" s="49"/>
      <c r="B104" s="2167" t="s">
        <v>15</v>
      </c>
      <c r="C104" s="2167"/>
      <c r="D104" s="2167"/>
      <c r="E104" s="552">
        <f>SUM(E32:E103)</f>
        <v>50150000</v>
      </c>
      <c r="F104" s="159"/>
    </row>
    <row r="105" spans="1:6" ht="94.5" customHeight="1">
      <c r="A105" s="2143" t="s">
        <v>32028</v>
      </c>
      <c r="B105" s="2143"/>
      <c r="C105" s="2143"/>
      <c r="D105" s="2143" t="s">
        <v>172</v>
      </c>
      <c r="E105" s="2143"/>
      <c r="F105" s="2143"/>
    </row>
    <row r="106" spans="1:6">
      <c r="A106" s="1372"/>
      <c r="B106" s="1372"/>
      <c r="C106" s="1372"/>
      <c r="D106" s="1372"/>
      <c r="E106" s="1604"/>
      <c r="F106" s="91"/>
    </row>
    <row r="113" spans="1:6" ht="94.5">
      <c r="A113" s="51">
        <v>1</v>
      </c>
      <c r="B113" s="50" t="s">
        <v>6652</v>
      </c>
      <c r="C113" s="50" t="s">
        <v>32837</v>
      </c>
      <c r="D113" s="50" t="s">
        <v>39544</v>
      </c>
      <c r="E113" s="189">
        <v>2180817.5099999998</v>
      </c>
      <c r="F113" s="159" t="s">
        <v>763</v>
      </c>
    </row>
    <row r="114" spans="1:6" ht="94.5">
      <c r="A114" s="50">
        <v>38</v>
      </c>
      <c r="B114" s="50" t="s">
        <v>32929</v>
      </c>
      <c r="C114" s="50" t="s">
        <v>32930</v>
      </c>
      <c r="D114" s="51" t="s">
        <v>39545</v>
      </c>
      <c r="E114" s="193">
        <v>1000000</v>
      </c>
      <c r="F114" s="160" t="s">
        <v>583</v>
      </c>
    </row>
    <row r="115" spans="1:6" ht="78.75">
      <c r="A115" s="49">
        <v>88</v>
      </c>
      <c r="B115" s="50" t="s">
        <v>33019</v>
      </c>
      <c r="C115" s="50" t="s">
        <v>33020</v>
      </c>
      <c r="D115" s="51" t="s">
        <v>33021</v>
      </c>
      <c r="E115" s="193">
        <v>100000</v>
      </c>
      <c r="F115" s="160" t="s">
        <v>583</v>
      </c>
    </row>
    <row r="116" spans="1:6" ht="15.75">
      <c r="A116" s="301"/>
      <c r="B116" s="2189" t="s">
        <v>32833</v>
      </c>
      <c r="C116" s="2190"/>
      <c r="D116" s="400"/>
      <c r="E116" s="193"/>
      <c r="F116" s="160"/>
    </row>
    <row r="117" spans="1:6" ht="63">
      <c r="A117" s="301">
        <v>12</v>
      </c>
      <c r="B117" s="50" t="s">
        <v>32834</v>
      </c>
      <c r="C117" s="50" t="s">
        <v>32835</v>
      </c>
      <c r="D117" s="50" t="s">
        <v>32836</v>
      </c>
      <c r="E117" s="189">
        <v>2180817.5099999998</v>
      </c>
      <c r="F117" s="159" t="s">
        <v>763</v>
      </c>
    </row>
    <row r="118" spans="1:6" ht="78.75">
      <c r="A118" s="49">
        <v>32</v>
      </c>
      <c r="B118" s="50" t="s">
        <v>32881</v>
      </c>
      <c r="C118" s="50" t="s">
        <v>32882</v>
      </c>
      <c r="D118" s="107" t="s">
        <v>32883</v>
      </c>
      <c r="E118" s="193">
        <v>1000000</v>
      </c>
      <c r="F118" s="120" t="s">
        <v>763</v>
      </c>
    </row>
    <row r="119" spans="1:6" ht="78.75">
      <c r="A119" s="49">
        <v>50</v>
      </c>
      <c r="B119" s="50" t="s">
        <v>32923</v>
      </c>
      <c r="C119" s="50" t="s">
        <v>32925</v>
      </c>
      <c r="D119" s="107" t="s">
        <v>32926</v>
      </c>
      <c r="E119" s="193">
        <v>1850000</v>
      </c>
      <c r="F119" s="160" t="s">
        <v>763</v>
      </c>
    </row>
    <row r="120" spans="1:6" ht="78.75">
      <c r="A120" s="49">
        <v>58</v>
      </c>
      <c r="B120" s="50" t="s">
        <v>32943</v>
      </c>
      <c r="C120" s="50" t="s">
        <v>32944</v>
      </c>
      <c r="D120" s="107" t="s">
        <v>32945</v>
      </c>
      <c r="E120" s="193">
        <v>866349.37</v>
      </c>
      <c r="F120" s="160" t="s">
        <v>763</v>
      </c>
    </row>
    <row r="121" spans="1:6" ht="78.75">
      <c r="A121" s="49">
        <v>56</v>
      </c>
      <c r="B121" s="50" t="s">
        <v>32937</v>
      </c>
      <c r="C121" s="50" t="s">
        <v>32938</v>
      </c>
      <c r="D121" s="107" t="s">
        <v>32939</v>
      </c>
      <c r="E121" s="193">
        <v>1800000</v>
      </c>
      <c r="F121" s="160" t="s">
        <v>763</v>
      </c>
    </row>
    <row r="122" spans="1:6" ht="78.75">
      <c r="A122" s="49">
        <v>57</v>
      </c>
      <c r="B122" s="50" t="s">
        <v>32940</v>
      </c>
      <c r="C122" s="50" t="s">
        <v>32941</v>
      </c>
      <c r="D122" s="107" t="s">
        <v>32942</v>
      </c>
      <c r="E122" s="193">
        <v>1600000</v>
      </c>
      <c r="F122" s="160" t="s">
        <v>763</v>
      </c>
    </row>
    <row r="123" spans="1:6" ht="78.75">
      <c r="A123" s="49">
        <v>75</v>
      </c>
      <c r="B123" s="50" t="s">
        <v>32985</v>
      </c>
      <c r="C123" s="50" t="s">
        <v>32986</v>
      </c>
      <c r="D123" s="107" t="s">
        <v>32987</v>
      </c>
      <c r="E123" s="193">
        <v>3500000</v>
      </c>
      <c r="F123" s="160" t="s">
        <v>763</v>
      </c>
    </row>
    <row r="124" spans="1:6">
      <c r="E124" s="864">
        <f>SUM(E113:E123)</f>
        <v>16077984.389999999</v>
      </c>
    </row>
    <row r="127" spans="1:6">
      <c r="E127" s="864"/>
    </row>
    <row r="128" spans="1:6">
      <c r="E128" s="864">
        <f>E124+E104+E19</f>
        <v>109040875.52000001</v>
      </c>
    </row>
  </sheetData>
  <mergeCells count="16">
    <mergeCell ref="B116:C116"/>
    <mergeCell ref="B31:D31"/>
    <mergeCell ref="B77:D77"/>
    <mergeCell ref="B97:C97"/>
    <mergeCell ref="A27:F27"/>
    <mergeCell ref="A28:F28"/>
    <mergeCell ref="A29:F29"/>
    <mergeCell ref="B104:D104"/>
    <mergeCell ref="A105:C105"/>
    <mergeCell ref="D105:F105"/>
    <mergeCell ref="A1:F1"/>
    <mergeCell ref="A2:F2"/>
    <mergeCell ref="A3:F3"/>
    <mergeCell ref="B10:D10"/>
    <mergeCell ref="A20:C20"/>
    <mergeCell ref="D20:F20"/>
  </mergeCells>
  <pageMargins left="0.7" right="0.7" top="0.75" bottom="0.75" header="0.3" footer="0.3"/>
  <pageSetup orientation="landscape" r:id="rId1"/>
</worksheet>
</file>

<file path=xl/worksheets/sheet81.xml><?xml version="1.0" encoding="utf-8"?>
<worksheet xmlns="http://schemas.openxmlformats.org/spreadsheetml/2006/main" xmlns:r="http://schemas.openxmlformats.org/officeDocument/2006/relationships">
  <sheetPr>
    <tabColor theme="5" tint="-0.499984740745262"/>
  </sheetPr>
  <dimension ref="A1:F93"/>
  <sheetViews>
    <sheetView topLeftCell="A85" workbookViewId="0">
      <selection activeCell="G89" sqref="G89"/>
    </sheetView>
  </sheetViews>
  <sheetFormatPr defaultRowHeight="15"/>
  <cols>
    <col min="1" max="1" width="7.140625" style="1631" customWidth="1"/>
    <col min="2" max="2" width="13.5703125" style="126" customWidth="1"/>
    <col min="3" max="3" width="42.28515625" style="1631" customWidth="1"/>
    <col min="4" max="4" width="26.140625" style="1631" customWidth="1"/>
    <col min="5" max="5" width="23.42578125" style="1766" customWidth="1"/>
    <col min="6" max="6" width="11.5703125" style="91" customWidth="1"/>
    <col min="7" max="16384" width="9.140625" style="1631"/>
  </cols>
  <sheetData>
    <row r="1" spans="1:6" ht="15.75">
      <c r="A1" s="2164" t="s">
        <v>133</v>
      </c>
      <c r="B1" s="2164"/>
      <c r="C1" s="2164"/>
      <c r="D1" s="2164"/>
      <c r="E1" s="2164"/>
      <c r="F1" s="2164"/>
    </row>
    <row r="2" spans="1:6" ht="15.75">
      <c r="A2" s="2164" t="s">
        <v>41716</v>
      </c>
      <c r="B2" s="2164"/>
      <c r="C2" s="2164"/>
      <c r="D2" s="2164"/>
      <c r="E2" s="2164"/>
      <c r="F2" s="2164"/>
    </row>
    <row r="3" spans="1:6" ht="15.75">
      <c r="A3" s="2164" t="s">
        <v>6436</v>
      </c>
      <c r="B3" s="2164"/>
      <c r="C3" s="2164"/>
      <c r="D3" s="2164"/>
      <c r="E3" s="2164"/>
      <c r="F3" s="2164"/>
    </row>
    <row r="4" spans="1:6" ht="33.75" customHeight="1">
      <c r="A4" s="485" t="s">
        <v>134</v>
      </c>
      <c r="B4" s="332" t="s">
        <v>676</v>
      </c>
      <c r="C4" s="332" t="s">
        <v>463</v>
      </c>
      <c r="D4" s="332" t="s">
        <v>788</v>
      </c>
      <c r="E4" s="361" t="s">
        <v>3371</v>
      </c>
      <c r="F4" s="332" t="s">
        <v>677</v>
      </c>
    </row>
    <row r="5" spans="1:6" ht="16.5" customHeight="1">
      <c r="A5" s="334"/>
      <c r="B5" s="2233" t="s">
        <v>10711</v>
      </c>
      <c r="C5" s="2233"/>
      <c r="D5" s="335"/>
      <c r="E5" s="362"/>
      <c r="F5" s="335"/>
    </row>
    <row r="6" spans="1:6" ht="31.5">
      <c r="A6" s="49">
        <v>1</v>
      </c>
      <c r="B6" s="51" t="s">
        <v>464</v>
      </c>
      <c r="C6" s="51" t="s">
        <v>41832</v>
      </c>
      <c r="D6" s="51" t="s">
        <v>20040</v>
      </c>
      <c r="E6" s="419">
        <v>2700000</v>
      </c>
      <c r="F6" s="1033" t="s">
        <v>118</v>
      </c>
    </row>
    <row r="7" spans="1:6" ht="82.5" customHeight="1">
      <c r="A7" s="49">
        <v>2</v>
      </c>
      <c r="B7" s="51" t="s">
        <v>5</v>
      </c>
      <c r="C7" s="51" t="s">
        <v>41833</v>
      </c>
      <c r="D7" s="51" t="s">
        <v>39413</v>
      </c>
      <c r="E7" s="419">
        <v>1133831.8400000001</v>
      </c>
      <c r="F7" s="1033" t="s">
        <v>110</v>
      </c>
    </row>
    <row r="8" spans="1:6" ht="18.75" customHeight="1">
      <c r="A8" s="49">
        <v>3</v>
      </c>
      <c r="B8" s="51" t="s">
        <v>7</v>
      </c>
      <c r="C8" s="51" t="s">
        <v>41834</v>
      </c>
      <c r="D8" s="51" t="s">
        <v>9</v>
      </c>
      <c r="E8" s="419">
        <v>100000</v>
      </c>
      <c r="F8" s="1033" t="s">
        <v>110</v>
      </c>
    </row>
    <row r="9" spans="1:6" ht="19.5" customHeight="1">
      <c r="A9" s="49">
        <v>4</v>
      </c>
      <c r="B9" s="51" t="s">
        <v>10</v>
      </c>
      <c r="C9" s="51" t="s">
        <v>41835</v>
      </c>
      <c r="D9" s="51" t="s">
        <v>175</v>
      </c>
      <c r="E9" s="419">
        <v>70000</v>
      </c>
      <c r="F9" s="1033" t="s">
        <v>110</v>
      </c>
    </row>
    <row r="10" spans="1:6" ht="47.25">
      <c r="A10" s="49">
        <v>5</v>
      </c>
      <c r="B10" s="51" t="s">
        <v>12</v>
      </c>
      <c r="C10" s="51" t="s">
        <v>41836</v>
      </c>
      <c r="D10" s="51" t="s">
        <v>14</v>
      </c>
      <c r="E10" s="419">
        <v>2538620.69</v>
      </c>
      <c r="F10" s="1033" t="s">
        <v>110</v>
      </c>
    </row>
    <row r="11" spans="1:6" ht="17.25" customHeight="1">
      <c r="A11" s="49"/>
      <c r="B11" s="2189" t="s">
        <v>3161</v>
      </c>
      <c r="C11" s="2190"/>
      <c r="D11" s="2191"/>
      <c r="E11" s="419"/>
      <c r="F11" s="1033"/>
    </row>
    <row r="12" spans="1:6" ht="63">
      <c r="A12" s="49">
        <v>6</v>
      </c>
      <c r="B12" s="51" t="s">
        <v>5</v>
      </c>
      <c r="C12" s="51" t="s">
        <v>41837</v>
      </c>
      <c r="D12" s="51" t="s">
        <v>41717</v>
      </c>
      <c r="E12" s="419">
        <v>500000</v>
      </c>
      <c r="F12" s="1033" t="s">
        <v>583</v>
      </c>
    </row>
    <row r="13" spans="1:6" ht="47.25">
      <c r="A13" s="49">
        <v>7</v>
      </c>
      <c r="B13" s="51" t="s">
        <v>12</v>
      </c>
      <c r="C13" s="51" t="s">
        <v>41718</v>
      </c>
      <c r="D13" s="51" t="s">
        <v>5139</v>
      </c>
      <c r="E13" s="419">
        <v>2271226.27</v>
      </c>
      <c r="F13" s="1033" t="s">
        <v>583</v>
      </c>
    </row>
    <row r="14" spans="1:6" ht="50.25" customHeight="1">
      <c r="A14" s="49">
        <v>8</v>
      </c>
      <c r="B14" s="51" t="s">
        <v>360</v>
      </c>
      <c r="C14" s="51" t="s">
        <v>41719</v>
      </c>
      <c r="D14" s="51" t="s">
        <v>41720</v>
      </c>
      <c r="E14" s="419">
        <v>500000</v>
      </c>
      <c r="F14" s="1033" t="s">
        <v>583</v>
      </c>
    </row>
    <row r="15" spans="1:6" ht="15.75">
      <c r="A15" s="49"/>
      <c r="B15" s="2189" t="s">
        <v>41721</v>
      </c>
      <c r="C15" s="2191"/>
      <c r="D15" s="51"/>
      <c r="E15" s="419"/>
      <c r="F15" s="1033"/>
    </row>
    <row r="16" spans="1:6" ht="97.5">
      <c r="A16" s="49">
        <v>9</v>
      </c>
      <c r="B16" s="50" t="s">
        <v>41722</v>
      </c>
      <c r="C16" s="50" t="s">
        <v>41723</v>
      </c>
      <c r="D16" s="108" t="s">
        <v>42137</v>
      </c>
      <c r="E16" s="419">
        <v>7500000</v>
      </c>
      <c r="F16" s="118" t="s">
        <v>583</v>
      </c>
    </row>
    <row r="17" spans="1:6" s="1604" customFormat="1" ht="15" customHeight="1">
      <c r="A17" s="70"/>
      <c r="B17" s="2152" t="s">
        <v>930</v>
      </c>
      <c r="C17" s="2153"/>
      <c r="D17" s="107"/>
      <c r="E17" s="121"/>
      <c r="F17" s="115"/>
    </row>
    <row r="18" spans="1:6" s="1604" customFormat="1" ht="47.25">
      <c r="A18" s="70">
        <v>10</v>
      </c>
      <c r="B18" s="107" t="s">
        <v>41727</v>
      </c>
      <c r="C18" s="60" t="s">
        <v>41728</v>
      </c>
      <c r="D18" s="120" t="s">
        <v>41729</v>
      </c>
      <c r="E18" s="121">
        <v>100000</v>
      </c>
      <c r="F18" s="115" t="s">
        <v>4</v>
      </c>
    </row>
    <row r="19" spans="1:6" s="1604" customFormat="1" ht="47.25">
      <c r="A19" s="70">
        <v>11</v>
      </c>
      <c r="B19" s="107" t="s">
        <v>41730</v>
      </c>
      <c r="C19" s="60" t="s">
        <v>41731</v>
      </c>
      <c r="D19" s="120" t="s">
        <v>41729</v>
      </c>
      <c r="E19" s="121">
        <v>100000</v>
      </c>
      <c r="F19" s="115" t="s">
        <v>4</v>
      </c>
    </row>
    <row r="20" spans="1:6" s="1604" customFormat="1" ht="47.25">
      <c r="A20" s="70">
        <v>12</v>
      </c>
      <c r="B20" s="107" t="s">
        <v>41732</v>
      </c>
      <c r="C20" s="60" t="s">
        <v>41733</v>
      </c>
      <c r="D20" s="120" t="s">
        <v>41729</v>
      </c>
      <c r="E20" s="121">
        <v>100000</v>
      </c>
      <c r="F20" s="115" t="s">
        <v>4</v>
      </c>
    </row>
    <row r="21" spans="1:6" s="1604" customFormat="1" ht="47.25">
      <c r="A21" s="70">
        <v>13</v>
      </c>
      <c r="B21" s="107" t="s">
        <v>41734</v>
      </c>
      <c r="C21" s="60" t="s">
        <v>41735</v>
      </c>
      <c r="D21" s="120" t="s">
        <v>42138</v>
      </c>
      <c r="E21" s="121">
        <v>500000</v>
      </c>
      <c r="F21" s="115" t="s">
        <v>4</v>
      </c>
    </row>
    <row r="22" spans="1:6" s="1604" customFormat="1" ht="15.75">
      <c r="A22" s="70"/>
      <c r="B22" s="2152" t="s">
        <v>207</v>
      </c>
      <c r="C22" s="2153"/>
      <c r="D22" s="120"/>
      <c r="E22" s="121"/>
      <c r="F22" s="115"/>
    </row>
    <row r="23" spans="1:6" ht="63">
      <c r="A23" s="49">
        <v>14</v>
      </c>
      <c r="B23" s="51" t="s">
        <v>39417</v>
      </c>
      <c r="C23" s="50" t="s">
        <v>41736</v>
      </c>
      <c r="D23" s="51" t="s">
        <v>196</v>
      </c>
      <c r="E23" s="119">
        <v>5738993.4500000002</v>
      </c>
      <c r="F23" s="159" t="s">
        <v>118</v>
      </c>
    </row>
    <row r="24" spans="1:6" ht="15.75">
      <c r="A24" s="49"/>
      <c r="B24" s="2189" t="s">
        <v>593</v>
      </c>
      <c r="C24" s="2191"/>
      <c r="D24" s="51"/>
      <c r="E24" s="385"/>
      <c r="F24" s="159"/>
    </row>
    <row r="25" spans="1:6" ht="47.25">
      <c r="A25" s="49">
        <v>15</v>
      </c>
      <c r="B25" s="51" t="s">
        <v>39</v>
      </c>
      <c r="C25" s="51" t="s">
        <v>41737</v>
      </c>
      <c r="D25" s="51" t="s">
        <v>40</v>
      </c>
      <c r="E25" s="119">
        <v>17260218.879999999</v>
      </c>
      <c r="F25" s="159" t="s">
        <v>118</v>
      </c>
    </row>
    <row r="26" spans="1:6" ht="47.25">
      <c r="A26" s="49">
        <v>16</v>
      </c>
      <c r="B26" s="51" t="s">
        <v>596</v>
      </c>
      <c r="C26" s="51" t="s">
        <v>41738</v>
      </c>
      <c r="D26" s="51" t="s">
        <v>40</v>
      </c>
      <c r="E26" s="121">
        <v>10000000</v>
      </c>
      <c r="F26" s="159" t="s">
        <v>118</v>
      </c>
    </row>
    <row r="27" spans="1:6" ht="15.75">
      <c r="A27" s="49"/>
      <c r="B27" s="2189" t="s">
        <v>810</v>
      </c>
      <c r="C27" s="2191"/>
      <c r="D27" s="51"/>
      <c r="E27" s="121"/>
      <c r="F27" s="118"/>
    </row>
    <row r="28" spans="1:6" ht="113.25" customHeight="1">
      <c r="A28" s="175">
        <v>17</v>
      </c>
      <c r="B28" s="51" t="s">
        <v>41739</v>
      </c>
      <c r="C28" s="51" t="s">
        <v>41740</v>
      </c>
      <c r="D28" s="51" t="s">
        <v>42139</v>
      </c>
      <c r="E28" s="419">
        <v>1600000</v>
      </c>
      <c r="F28" s="160" t="s">
        <v>4</v>
      </c>
    </row>
    <row r="29" spans="1:6" ht="111" customHeight="1">
      <c r="A29" s="175">
        <v>18</v>
      </c>
      <c r="B29" s="51" t="s">
        <v>41741</v>
      </c>
      <c r="C29" s="51" t="s">
        <v>41742</v>
      </c>
      <c r="D29" s="51" t="s">
        <v>42140</v>
      </c>
      <c r="E29" s="419">
        <v>1200000</v>
      </c>
      <c r="F29" s="160" t="s">
        <v>4</v>
      </c>
    </row>
    <row r="30" spans="1:6" ht="126">
      <c r="A30" s="175">
        <v>19</v>
      </c>
      <c r="B30" s="51" t="s">
        <v>41743</v>
      </c>
      <c r="C30" s="51" t="s">
        <v>41744</v>
      </c>
      <c r="D30" s="51" t="s">
        <v>41745</v>
      </c>
      <c r="E30" s="419">
        <v>1600000</v>
      </c>
      <c r="F30" s="160" t="s">
        <v>4</v>
      </c>
    </row>
    <row r="31" spans="1:6" ht="115.5" customHeight="1">
      <c r="A31" s="175">
        <v>20</v>
      </c>
      <c r="B31" s="51" t="s">
        <v>41746</v>
      </c>
      <c r="C31" s="51" t="s">
        <v>41747</v>
      </c>
      <c r="D31" s="51" t="s">
        <v>42141</v>
      </c>
      <c r="E31" s="419">
        <v>1600000</v>
      </c>
      <c r="F31" s="160" t="s">
        <v>4</v>
      </c>
    </row>
    <row r="32" spans="1:6" ht="113.25" customHeight="1">
      <c r="A32" s="175">
        <v>21</v>
      </c>
      <c r="B32" s="51" t="s">
        <v>41748</v>
      </c>
      <c r="C32" s="51" t="s">
        <v>41749</v>
      </c>
      <c r="D32" s="51" t="s">
        <v>42142</v>
      </c>
      <c r="E32" s="419">
        <v>800000</v>
      </c>
      <c r="F32" s="160" t="s">
        <v>4</v>
      </c>
    </row>
    <row r="33" spans="1:6" ht="126">
      <c r="A33" s="175">
        <v>22</v>
      </c>
      <c r="B33" s="51" t="s">
        <v>41750</v>
      </c>
      <c r="C33" s="51" t="s">
        <v>41751</v>
      </c>
      <c r="D33" s="51" t="s">
        <v>42143</v>
      </c>
      <c r="E33" s="419">
        <v>1600000</v>
      </c>
      <c r="F33" s="160" t="s">
        <v>4</v>
      </c>
    </row>
    <row r="34" spans="1:6" ht="111.75" customHeight="1">
      <c r="A34" s="175">
        <v>23</v>
      </c>
      <c r="B34" s="51" t="s">
        <v>41752</v>
      </c>
      <c r="C34" s="51" t="s">
        <v>41753</v>
      </c>
      <c r="D34" s="51" t="s">
        <v>41754</v>
      </c>
      <c r="E34" s="419">
        <v>1600000</v>
      </c>
      <c r="F34" s="160" t="s">
        <v>4</v>
      </c>
    </row>
    <row r="35" spans="1:6" ht="47.25">
      <c r="A35" s="175">
        <v>24</v>
      </c>
      <c r="B35" s="51" t="s">
        <v>41755</v>
      </c>
      <c r="C35" s="51" t="s">
        <v>41756</v>
      </c>
      <c r="D35" s="51" t="s">
        <v>42144</v>
      </c>
      <c r="E35" s="419">
        <v>3000000</v>
      </c>
      <c r="F35" s="160" t="s">
        <v>4</v>
      </c>
    </row>
    <row r="36" spans="1:6" ht="114" customHeight="1">
      <c r="A36" s="175">
        <v>25</v>
      </c>
      <c r="B36" s="51" t="s">
        <v>41757</v>
      </c>
      <c r="C36" s="51" t="s">
        <v>41758</v>
      </c>
      <c r="D36" s="51" t="s">
        <v>42145</v>
      </c>
      <c r="E36" s="419">
        <v>800000</v>
      </c>
      <c r="F36" s="160" t="s">
        <v>4</v>
      </c>
    </row>
    <row r="37" spans="1:6" ht="50.25" customHeight="1">
      <c r="A37" s="175">
        <v>26</v>
      </c>
      <c r="B37" s="51" t="s">
        <v>41759</v>
      </c>
      <c r="C37" s="51" t="s">
        <v>41760</v>
      </c>
      <c r="D37" s="51" t="s">
        <v>41826</v>
      </c>
      <c r="E37" s="419">
        <v>1900000</v>
      </c>
      <c r="F37" s="160" t="s">
        <v>4</v>
      </c>
    </row>
    <row r="38" spans="1:6" ht="113.25" customHeight="1">
      <c r="A38" s="175">
        <v>27</v>
      </c>
      <c r="B38" s="51" t="s">
        <v>33128</v>
      </c>
      <c r="C38" s="51" t="s">
        <v>41761</v>
      </c>
      <c r="D38" s="51" t="s">
        <v>42146</v>
      </c>
      <c r="E38" s="419">
        <v>1200000</v>
      </c>
      <c r="F38" s="160" t="s">
        <v>4</v>
      </c>
    </row>
    <row r="39" spans="1:6" ht="126">
      <c r="A39" s="175">
        <v>28</v>
      </c>
      <c r="B39" s="51" t="s">
        <v>41762</v>
      </c>
      <c r="C39" s="51" t="s">
        <v>41763</v>
      </c>
      <c r="D39" s="51" t="s">
        <v>42147</v>
      </c>
      <c r="E39" s="419">
        <v>1600000</v>
      </c>
      <c r="F39" s="160" t="s">
        <v>4</v>
      </c>
    </row>
    <row r="40" spans="1:6" ht="126">
      <c r="A40" s="175">
        <v>29</v>
      </c>
      <c r="B40" s="51" t="s">
        <v>41764</v>
      </c>
      <c r="C40" s="51" t="s">
        <v>41765</v>
      </c>
      <c r="D40" s="51" t="s">
        <v>42143</v>
      </c>
      <c r="E40" s="419">
        <v>1600000</v>
      </c>
      <c r="F40" s="160" t="s">
        <v>4</v>
      </c>
    </row>
    <row r="41" spans="1:6" ht="126">
      <c r="A41" s="175">
        <v>30</v>
      </c>
      <c r="B41" s="51" t="s">
        <v>41766</v>
      </c>
      <c r="C41" s="51" t="s">
        <v>41767</v>
      </c>
      <c r="D41" s="51" t="s">
        <v>42148</v>
      </c>
      <c r="E41" s="419">
        <v>1200000</v>
      </c>
      <c r="F41" s="160" t="s">
        <v>4</v>
      </c>
    </row>
    <row r="42" spans="1:6" ht="126">
      <c r="A42" s="175">
        <v>31</v>
      </c>
      <c r="B42" s="51" t="s">
        <v>41768</v>
      </c>
      <c r="C42" s="51" t="s">
        <v>41769</v>
      </c>
      <c r="D42" s="51" t="s">
        <v>42149</v>
      </c>
      <c r="E42" s="419">
        <v>1200000</v>
      </c>
      <c r="F42" s="160" t="s">
        <v>4</v>
      </c>
    </row>
    <row r="43" spans="1:6" ht="114.75" customHeight="1">
      <c r="A43" s="175">
        <v>32</v>
      </c>
      <c r="B43" s="51" t="s">
        <v>41770</v>
      </c>
      <c r="C43" s="51" t="s">
        <v>41771</v>
      </c>
      <c r="D43" s="51" t="s">
        <v>42149</v>
      </c>
      <c r="E43" s="419">
        <v>1200000</v>
      </c>
      <c r="F43" s="160" t="s">
        <v>4</v>
      </c>
    </row>
    <row r="44" spans="1:6" ht="47.25">
      <c r="A44" s="175">
        <v>33</v>
      </c>
      <c r="B44" s="51" t="s">
        <v>41772</v>
      </c>
      <c r="C44" s="51" t="s">
        <v>41773</v>
      </c>
      <c r="D44" s="51" t="s">
        <v>41774</v>
      </c>
      <c r="E44" s="419">
        <v>1900000</v>
      </c>
      <c r="F44" s="160" t="s">
        <v>4</v>
      </c>
    </row>
    <row r="45" spans="1:6" ht="126">
      <c r="A45" s="175">
        <v>34</v>
      </c>
      <c r="B45" s="51" t="s">
        <v>41775</v>
      </c>
      <c r="C45" s="51" t="s">
        <v>41776</v>
      </c>
      <c r="D45" s="51" t="s">
        <v>42150</v>
      </c>
      <c r="E45" s="419">
        <v>1600000</v>
      </c>
      <c r="F45" s="160" t="s">
        <v>4</v>
      </c>
    </row>
    <row r="46" spans="1:6" ht="47.25">
      <c r="A46" s="175">
        <v>35</v>
      </c>
      <c r="B46" s="51" t="s">
        <v>41777</v>
      </c>
      <c r="C46" s="51" t="s">
        <v>41778</v>
      </c>
      <c r="D46" s="51" t="s">
        <v>18817</v>
      </c>
      <c r="E46" s="419">
        <v>2000000</v>
      </c>
      <c r="F46" s="160" t="s">
        <v>4</v>
      </c>
    </row>
    <row r="47" spans="1:6" ht="111.75" customHeight="1">
      <c r="A47" s="175">
        <v>36</v>
      </c>
      <c r="B47" s="51" t="s">
        <v>41779</v>
      </c>
      <c r="C47" s="51" t="s">
        <v>41780</v>
      </c>
      <c r="D47" s="51" t="s">
        <v>42151</v>
      </c>
      <c r="E47" s="419">
        <v>1600000</v>
      </c>
      <c r="F47" s="160" t="s">
        <v>4</v>
      </c>
    </row>
    <row r="48" spans="1:6" ht="114" customHeight="1">
      <c r="A48" s="175">
        <v>37</v>
      </c>
      <c r="B48" s="51" t="s">
        <v>41781</v>
      </c>
      <c r="C48" s="51" t="s">
        <v>41782</v>
      </c>
      <c r="D48" s="51" t="s">
        <v>42152</v>
      </c>
      <c r="E48" s="419">
        <v>900000</v>
      </c>
      <c r="F48" s="160" t="s">
        <v>4</v>
      </c>
    </row>
    <row r="49" spans="1:6" ht="113.25" customHeight="1">
      <c r="A49" s="175">
        <v>38</v>
      </c>
      <c r="B49" s="51" t="s">
        <v>41786</v>
      </c>
      <c r="C49" s="51" t="s">
        <v>41787</v>
      </c>
      <c r="D49" s="51" t="s">
        <v>42153</v>
      </c>
      <c r="E49" s="419">
        <v>1200000</v>
      </c>
      <c r="F49" s="160" t="s">
        <v>4</v>
      </c>
    </row>
    <row r="50" spans="1:6" ht="126">
      <c r="A50" s="175">
        <v>39</v>
      </c>
      <c r="B50" s="51" t="s">
        <v>41791</v>
      </c>
      <c r="C50" s="51" t="s">
        <v>41792</v>
      </c>
      <c r="D50" s="51" t="s">
        <v>41793</v>
      </c>
      <c r="E50" s="419">
        <v>1000000</v>
      </c>
      <c r="F50" s="160" t="s">
        <v>4</v>
      </c>
    </row>
    <row r="51" spans="1:6" ht="126">
      <c r="A51" s="175">
        <v>40</v>
      </c>
      <c r="B51" s="51" t="s">
        <v>41794</v>
      </c>
      <c r="C51" s="51" t="s">
        <v>41795</v>
      </c>
      <c r="D51" s="51" t="s">
        <v>42154</v>
      </c>
      <c r="E51" s="419">
        <v>1200000</v>
      </c>
      <c r="F51" s="160" t="s">
        <v>4</v>
      </c>
    </row>
    <row r="52" spans="1:6" ht="112.5" customHeight="1">
      <c r="A52" s="175">
        <v>41</v>
      </c>
      <c r="B52" s="51" t="s">
        <v>41796</v>
      </c>
      <c r="C52" s="51" t="s">
        <v>41797</v>
      </c>
      <c r="D52" s="51" t="s">
        <v>42150</v>
      </c>
      <c r="E52" s="419">
        <v>1600000</v>
      </c>
      <c r="F52" s="160" t="s">
        <v>4</v>
      </c>
    </row>
    <row r="53" spans="1:6" ht="126">
      <c r="A53" s="175">
        <v>42</v>
      </c>
      <c r="B53" s="51" t="s">
        <v>41798</v>
      </c>
      <c r="C53" s="51" t="s">
        <v>41799</v>
      </c>
      <c r="D53" s="51" t="s">
        <v>42155</v>
      </c>
      <c r="E53" s="419">
        <v>1200000</v>
      </c>
      <c r="F53" s="1033" t="s">
        <v>4</v>
      </c>
    </row>
    <row r="54" spans="1:6" ht="126">
      <c r="A54" s="175">
        <v>43</v>
      </c>
      <c r="B54" s="51" t="s">
        <v>41800</v>
      </c>
      <c r="C54" s="51" t="s">
        <v>41801</v>
      </c>
      <c r="D54" s="51" t="s">
        <v>42145</v>
      </c>
      <c r="E54" s="419">
        <v>800000</v>
      </c>
      <c r="F54" s="1033" t="s">
        <v>4</v>
      </c>
    </row>
    <row r="55" spans="1:6" ht="47.25">
      <c r="A55" s="175">
        <v>44</v>
      </c>
      <c r="B55" s="51" t="s">
        <v>41802</v>
      </c>
      <c r="C55" s="51" t="s">
        <v>41803</v>
      </c>
      <c r="D55" s="51" t="s">
        <v>41804</v>
      </c>
      <c r="E55" s="419">
        <v>800000</v>
      </c>
      <c r="F55" s="1033" t="s">
        <v>4</v>
      </c>
    </row>
    <row r="56" spans="1:6" ht="15.75">
      <c r="A56" s="175"/>
      <c r="B56" s="2335" t="s">
        <v>1353</v>
      </c>
      <c r="C56" s="2336"/>
      <c r="D56" s="51"/>
      <c r="E56" s="419"/>
      <c r="F56" s="1033"/>
    </row>
    <row r="57" spans="1:6" ht="94.5">
      <c r="A57" s="1390">
        <v>45</v>
      </c>
      <c r="B57" s="51" t="s">
        <v>41805</v>
      </c>
      <c r="C57" s="51" t="s">
        <v>41806</v>
      </c>
      <c r="D57" s="51" t="s">
        <v>41827</v>
      </c>
      <c r="E57" s="419">
        <v>800000</v>
      </c>
      <c r="F57" s="160" t="s">
        <v>466</v>
      </c>
    </row>
    <row r="58" spans="1:6" ht="63">
      <c r="A58" s="1390">
        <v>46</v>
      </c>
      <c r="B58" s="51" t="s">
        <v>41807</v>
      </c>
      <c r="C58" s="51" t="s">
        <v>41808</v>
      </c>
      <c r="D58" s="51" t="s">
        <v>41809</v>
      </c>
      <c r="E58" s="419">
        <v>2100000</v>
      </c>
      <c r="F58" s="1033" t="s">
        <v>4</v>
      </c>
    </row>
    <row r="59" spans="1:6" ht="47.25">
      <c r="A59" s="1390">
        <v>47</v>
      </c>
      <c r="B59" s="51" t="s">
        <v>41810</v>
      </c>
      <c r="C59" s="51" t="s">
        <v>41811</v>
      </c>
      <c r="D59" s="51" t="s">
        <v>41812</v>
      </c>
      <c r="E59" s="419">
        <v>1000000</v>
      </c>
      <c r="F59" s="1033" t="s">
        <v>4</v>
      </c>
    </row>
    <row r="60" spans="1:6" ht="47.25">
      <c r="A60" s="1390">
        <v>48</v>
      </c>
      <c r="B60" s="51" t="s">
        <v>41813</v>
      </c>
      <c r="C60" s="51" t="s">
        <v>41814</v>
      </c>
      <c r="D60" s="51" t="s">
        <v>5488</v>
      </c>
      <c r="E60" s="419">
        <v>2100000</v>
      </c>
      <c r="F60" s="160" t="s">
        <v>4</v>
      </c>
    </row>
    <row r="61" spans="1:6" ht="86.25" customHeight="1">
      <c r="A61" s="1390">
        <v>49</v>
      </c>
      <c r="B61" s="51" t="s">
        <v>41815</v>
      </c>
      <c r="C61" s="51" t="s">
        <v>41816</v>
      </c>
      <c r="D61" s="51" t="s">
        <v>41817</v>
      </c>
      <c r="E61" s="419">
        <v>1700000</v>
      </c>
      <c r="F61" s="160" t="s">
        <v>4</v>
      </c>
    </row>
    <row r="62" spans="1:6" ht="15.75">
      <c r="A62" s="1390"/>
      <c r="B62" s="2189" t="s">
        <v>148</v>
      </c>
      <c r="C62" s="2191"/>
      <c r="D62" s="51"/>
      <c r="E62" s="419"/>
      <c r="F62" s="160"/>
    </row>
    <row r="63" spans="1:6" ht="53.25" customHeight="1">
      <c r="A63" s="1390">
        <v>50</v>
      </c>
      <c r="B63" s="51" t="s">
        <v>41818</v>
      </c>
      <c r="C63" s="51" t="s">
        <v>41828</v>
      </c>
      <c r="D63" s="51" t="s">
        <v>41819</v>
      </c>
      <c r="E63" s="419">
        <v>1227984.3899999999</v>
      </c>
      <c r="F63" s="160" t="s">
        <v>483</v>
      </c>
    </row>
    <row r="64" spans="1:6" ht="63" customHeight="1">
      <c r="A64" s="1390">
        <v>51</v>
      </c>
      <c r="B64" s="51" t="s">
        <v>41820</v>
      </c>
      <c r="C64" s="51" t="s">
        <v>41829</v>
      </c>
      <c r="D64" s="51" t="s">
        <v>41821</v>
      </c>
      <c r="E64" s="419">
        <v>900000</v>
      </c>
      <c r="F64" s="160" t="s">
        <v>483</v>
      </c>
    </row>
    <row r="65" spans="1:6" ht="51" customHeight="1">
      <c r="A65" s="1390">
        <v>52</v>
      </c>
      <c r="B65" s="51" t="s">
        <v>41822</v>
      </c>
      <c r="C65" s="51" t="s">
        <v>41830</v>
      </c>
      <c r="D65" s="51" t="s">
        <v>41823</v>
      </c>
      <c r="E65" s="419">
        <v>600000</v>
      </c>
      <c r="F65" s="159" t="s">
        <v>483</v>
      </c>
    </row>
    <row r="66" spans="1:6" ht="78.75">
      <c r="A66" s="1390">
        <v>53</v>
      </c>
      <c r="B66" s="51" t="s">
        <v>41824</v>
      </c>
      <c r="C66" s="51" t="s">
        <v>41831</v>
      </c>
      <c r="D66" s="51" t="s">
        <v>41825</v>
      </c>
      <c r="E66" s="419">
        <v>800000</v>
      </c>
      <c r="F66" s="159" t="s">
        <v>4</v>
      </c>
    </row>
    <row r="67" spans="1:6" ht="15.75">
      <c r="A67" s="49"/>
      <c r="B67" s="114" t="s">
        <v>9771</v>
      </c>
      <c r="C67" s="49"/>
      <c r="D67" s="49"/>
      <c r="E67" s="556">
        <f>SUM(E6:E66)</f>
        <v>101840875.52</v>
      </c>
      <c r="F67" s="118"/>
    </row>
    <row r="68" spans="1:6" ht="81.75" customHeight="1">
      <c r="A68" s="2143" t="s">
        <v>41713</v>
      </c>
      <c r="B68" s="2143"/>
      <c r="C68" s="2143"/>
      <c r="D68" s="2143" t="s">
        <v>1392</v>
      </c>
      <c r="E68" s="2143"/>
      <c r="F68" s="2143"/>
    </row>
    <row r="69" spans="1:6" ht="15.75">
      <c r="A69" s="741"/>
      <c r="B69" s="1337"/>
      <c r="C69" s="741"/>
      <c r="D69" s="741"/>
      <c r="E69" s="1765"/>
      <c r="F69" s="1764"/>
    </row>
    <row r="70" spans="1:6" ht="15.75">
      <c r="A70" s="741"/>
      <c r="B70" s="1337"/>
      <c r="C70" s="741"/>
      <c r="D70" s="741"/>
      <c r="E70" s="1765"/>
      <c r="F70" s="1764"/>
    </row>
    <row r="71" spans="1:6" ht="15.75">
      <c r="A71" s="741"/>
      <c r="B71" s="1337"/>
      <c r="C71" s="741"/>
      <c r="D71" s="741"/>
      <c r="E71" s="1765"/>
      <c r="F71" s="1764"/>
    </row>
    <row r="72" spans="1:6" ht="15.75">
      <c r="A72" s="741"/>
      <c r="B72" s="1337"/>
      <c r="C72" s="741"/>
      <c r="D72" s="741"/>
      <c r="E72" s="1765"/>
      <c r="F72" s="1764"/>
    </row>
    <row r="73" spans="1:6" ht="15.75">
      <c r="A73" s="741"/>
      <c r="B73" s="1337"/>
      <c r="C73" s="741"/>
      <c r="D73" s="741"/>
      <c r="E73" s="1765"/>
      <c r="F73" s="1764"/>
    </row>
    <row r="74" spans="1:6" ht="15.75">
      <c r="A74" s="741"/>
      <c r="B74" s="1337"/>
      <c r="C74" s="741"/>
      <c r="D74" s="741"/>
      <c r="E74" s="1765"/>
      <c r="F74" s="1764"/>
    </row>
    <row r="75" spans="1:6" ht="15.75">
      <c r="A75" s="741"/>
      <c r="B75" s="1337"/>
      <c r="C75" s="741"/>
      <c r="D75" s="741"/>
      <c r="E75" s="1765"/>
      <c r="F75" s="1764"/>
    </row>
    <row r="76" spans="1:6" ht="15.75">
      <c r="A76" s="741"/>
      <c r="B76" s="1337"/>
      <c r="C76" s="741"/>
      <c r="D76" s="741"/>
      <c r="E76" s="1765"/>
      <c r="F76" s="1764"/>
    </row>
    <row r="77" spans="1:6" ht="15.75">
      <c r="A77" s="741"/>
      <c r="B77" s="1337"/>
      <c r="C77" s="741"/>
      <c r="D77" s="741"/>
      <c r="E77" s="1765"/>
      <c r="F77" s="1764"/>
    </row>
    <row r="78" spans="1:6" ht="15.75">
      <c r="A78" s="741"/>
      <c r="B78" s="1337"/>
      <c r="C78" s="741"/>
      <c r="D78" s="741"/>
      <c r="E78" s="1765"/>
      <c r="F78" s="1764"/>
    </row>
    <row r="79" spans="1:6" ht="15.75">
      <c r="A79" s="741"/>
      <c r="B79" s="1337"/>
      <c r="C79" s="741"/>
      <c r="D79" s="741"/>
      <c r="E79" s="1765"/>
      <c r="F79" s="1764"/>
    </row>
    <row r="80" spans="1:6" ht="15.75">
      <c r="A80" s="741"/>
      <c r="B80" s="1337"/>
      <c r="C80" s="741"/>
      <c r="D80" s="741"/>
      <c r="E80" s="1765"/>
      <c r="F80" s="1764"/>
    </row>
    <row r="85" spans="1:6" ht="15.75">
      <c r="A85" s="49"/>
      <c r="B85" s="2240" t="s">
        <v>6449</v>
      </c>
      <c r="C85" s="2242"/>
      <c r="D85" s="108"/>
      <c r="E85" s="419"/>
      <c r="F85" s="118"/>
    </row>
    <row r="86" spans="1:6" ht="141.75">
      <c r="A86" s="96">
        <v>10</v>
      </c>
      <c r="B86" s="143" t="s">
        <v>591</v>
      </c>
      <c r="C86" s="97" t="s">
        <v>41724</v>
      </c>
      <c r="D86" s="143" t="s">
        <v>41725</v>
      </c>
      <c r="E86" s="121">
        <v>1000000</v>
      </c>
      <c r="F86" s="159" t="s">
        <v>4</v>
      </c>
    </row>
    <row r="87" spans="1:6" ht="47.25">
      <c r="A87" s="96">
        <v>11</v>
      </c>
      <c r="B87" s="143" t="s">
        <v>1282</v>
      </c>
      <c r="C87" s="97" t="s">
        <v>41724</v>
      </c>
      <c r="D87" s="214" t="s">
        <v>41726</v>
      </c>
      <c r="E87" s="121">
        <v>200000</v>
      </c>
      <c r="F87" s="162" t="s">
        <v>4</v>
      </c>
    </row>
    <row r="88" spans="1:6" ht="47.25">
      <c r="A88" s="169">
        <v>40</v>
      </c>
      <c r="B88" s="143" t="s">
        <v>41783</v>
      </c>
      <c r="C88" s="143" t="s">
        <v>41784</v>
      </c>
      <c r="D88" s="143" t="s">
        <v>41785</v>
      </c>
      <c r="E88" s="419">
        <v>3000000</v>
      </c>
      <c r="F88" s="214" t="s">
        <v>4</v>
      </c>
    </row>
    <row r="89" spans="1:6" ht="47.25">
      <c r="A89" s="169">
        <v>42</v>
      </c>
      <c r="B89" s="143" t="s">
        <v>41788</v>
      </c>
      <c r="C89" s="143" t="s">
        <v>41789</v>
      </c>
      <c r="D89" s="143" t="s">
        <v>41790</v>
      </c>
      <c r="E89" s="419">
        <v>3000000</v>
      </c>
      <c r="F89" s="214" t="s">
        <v>4</v>
      </c>
    </row>
    <row r="90" spans="1:6">
      <c r="E90" s="1766">
        <f>SUM(E86:E89)</f>
        <v>7200000</v>
      </c>
    </row>
    <row r="93" spans="1:6">
      <c r="E93" s="1766">
        <f>E90+E67</f>
        <v>109040875.52</v>
      </c>
    </row>
  </sheetData>
  <mergeCells count="15">
    <mergeCell ref="A68:C68"/>
    <mergeCell ref="D68:F68"/>
    <mergeCell ref="B11:D11"/>
    <mergeCell ref="B85:C85"/>
    <mergeCell ref="B17:C17"/>
    <mergeCell ref="B22:C22"/>
    <mergeCell ref="B24:C24"/>
    <mergeCell ref="B27:C27"/>
    <mergeCell ref="B56:C56"/>
    <mergeCell ref="B62:C62"/>
    <mergeCell ref="A1:F1"/>
    <mergeCell ref="A2:F2"/>
    <mergeCell ref="A3:F3"/>
    <mergeCell ref="B5:C5"/>
    <mergeCell ref="B15:C15"/>
  </mergeCells>
  <pageMargins left="0.7" right="0.7" top="0.75" bottom="0.75" header="0.3" footer="0.3"/>
  <pageSetup orientation="landscape" r:id="rId1"/>
  <headerFooter>
    <oddFooter>Page &amp;P of &amp;N</oddFooter>
  </headerFooter>
</worksheet>
</file>

<file path=xl/worksheets/sheet82.xml><?xml version="1.0" encoding="utf-8"?>
<worksheet xmlns="http://schemas.openxmlformats.org/spreadsheetml/2006/main" xmlns:r="http://schemas.openxmlformats.org/officeDocument/2006/relationships">
  <sheetPr>
    <tabColor theme="5" tint="-0.499984740745262"/>
  </sheetPr>
  <dimension ref="A1:I105"/>
  <sheetViews>
    <sheetView topLeftCell="A88" workbookViewId="0">
      <selection activeCell="E93" sqref="E93"/>
    </sheetView>
  </sheetViews>
  <sheetFormatPr defaultRowHeight="15.75"/>
  <cols>
    <col min="1" max="1" width="6.28515625" style="1628" customWidth="1"/>
    <col min="2" max="2" width="16" style="838" customWidth="1"/>
    <col min="3" max="3" width="41.85546875" style="838" customWidth="1"/>
    <col min="4" max="4" width="27" style="838" customWidth="1"/>
    <col min="5" max="5" width="20.85546875" style="2137" customWidth="1"/>
    <col min="6" max="6" width="10.140625" style="838" customWidth="1"/>
    <col min="7" max="16384" width="9.140625" style="838"/>
  </cols>
  <sheetData>
    <row r="1" spans="1:6" s="1616" customFormat="1">
      <c r="A1" s="2169" t="s">
        <v>133</v>
      </c>
      <c r="B1" s="2169"/>
      <c r="C1" s="2169"/>
      <c r="D1" s="2169"/>
      <c r="E1" s="2169"/>
      <c r="F1" s="2169"/>
    </row>
    <row r="2" spans="1:6" s="1616" customFormat="1">
      <c r="A2" s="2169" t="s">
        <v>36734</v>
      </c>
      <c r="B2" s="2169"/>
      <c r="C2" s="2169"/>
      <c r="D2" s="2169"/>
      <c r="E2" s="2169"/>
      <c r="F2" s="2169"/>
    </row>
    <row r="3" spans="1:6" s="1616" customFormat="1">
      <c r="A3" s="2169" t="s">
        <v>6436</v>
      </c>
      <c r="B3" s="2169"/>
      <c r="C3" s="2169"/>
      <c r="D3" s="2169"/>
      <c r="E3" s="2169"/>
      <c r="F3" s="2169"/>
    </row>
    <row r="4" spans="1:6" s="1616" customFormat="1" ht="31.5" customHeight="1">
      <c r="A4" s="1617" t="s">
        <v>134</v>
      </c>
      <c r="B4" s="783" t="s">
        <v>676</v>
      </c>
      <c r="C4" s="783" t="s">
        <v>6633</v>
      </c>
      <c r="D4" s="783" t="s">
        <v>788</v>
      </c>
      <c r="E4" s="361" t="s">
        <v>1741</v>
      </c>
      <c r="F4" s="783" t="s">
        <v>6635</v>
      </c>
    </row>
    <row r="5" spans="1:6" s="1616" customFormat="1" ht="18.75" customHeight="1">
      <c r="A5" s="888"/>
      <c r="B5" s="2337" t="s">
        <v>1948</v>
      </c>
      <c r="C5" s="2337"/>
      <c r="D5" s="2337"/>
      <c r="E5" s="362"/>
      <c r="F5" s="889"/>
    </row>
    <row r="6" spans="1:6" ht="31.5">
      <c r="A6" s="175">
        <v>1</v>
      </c>
      <c r="B6" s="159" t="s">
        <v>464</v>
      </c>
      <c r="C6" s="159" t="s">
        <v>36735</v>
      </c>
      <c r="D6" s="159" t="s">
        <v>3</v>
      </c>
      <c r="E6" s="189">
        <v>2150000</v>
      </c>
      <c r="F6" s="159" t="s">
        <v>118</v>
      </c>
    </row>
    <row r="7" spans="1:6" ht="80.25" customHeight="1">
      <c r="A7" s="175">
        <v>2</v>
      </c>
      <c r="B7" s="159" t="s">
        <v>5</v>
      </c>
      <c r="C7" s="159" t="s">
        <v>36736</v>
      </c>
      <c r="D7" s="159" t="s">
        <v>36737</v>
      </c>
      <c r="E7" s="189">
        <v>3108000</v>
      </c>
      <c r="F7" s="159" t="s">
        <v>118</v>
      </c>
    </row>
    <row r="8" spans="1:6" ht="31.5">
      <c r="A8" s="175">
        <v>3</v>
      </c>
      <c r="B8" s="159" t="s">
        <v>7</v>
      </c>
      <c r="C8" s="159" t="s">
        <v>36738</v>
      </c>
      <c r="D8" s="159" t="s">
        <v>36739</v>
      </c>
      <c r="E8" s="189">
        <v>48000</v>
      </c>
      <c r="F8" s="159" t="s">
        <v>118</v>
      </c>
    </row>
    <row r="9" spans="1:6" ht="31.5">
      <c r="A9" s="175">
        <v>4</v>
      </c>
      <c r="B9" s="159" t="s">
        <v>10</v>
      </c>
      <c r="C9" s="159" t="s">
        <v>36740</v>
      </c>
      <c r="D9" s="159" t="s">
        <v>36739</v>
      </c>
      <c r="E9" s="189">
        <v>72000</v>
      </c>
      <c r="F9" s="159" t="s">
        <v>118</v>
      </c>
    </row>
    <row r="10" spans="1:6" ht="31.5">
      <c r="A10" s="175">
        <v>5</v>
      </c>
      <c r="B10" s="159" t="s">
        <v>12</v>
      </c>
      <c r="C10" s="159" t="s">
        <v>36741</v>
      </c>
      <c r="D10" s="159" t="s">
        <v>9828</v>
      </c>
      <c r="E10" s="189">
        <v>1164452.53</v>
      </c>
      <c r="F10" s="159" t="s">
        <v>118</v>
      </c>
    </row>
    <row r="11" spans="1:6" s="1616" customFormat="1" ht="15.75" customHeight="1">
      <c r="A11" s="888"/>
      <c r="B11" s="2337" t="s">
        <v>3161</v>
      </c>
      <c r="C11" s="2337"/>
      <c r="D11" s="2337"/>
      <c r="E11" s="362"/>
      <c r="F11" s="889"/>
    </row>
    <row r="12" spans="1:6" ht="78.75">
      <c r="A12" s="175">
        <v>6</v>
      </c>
      <c r="B12" s="159" t="s">
        <v>5</v>
      </c>
      <c r="C12" s="159" t="s">
        <v>36742</v>
      </c>
      <c r="D12" s="159" t="s">
        <v>242</v>
      </c>
      <c r="E12" s="189">
        <v>800000</v>
      </c>
      <c r="F12" s="159" t="s">
        <v>118</v>
      </c>
    </row>
    <row r="13" spans="1:6" ht="31.5">
      <c r="A13" s="175">
        <v>7</v>
      </c>
      <c r="B13" s="159" t="s">
        <v>12</v>
      </c>
      <c r="C13" s="159" t="s">
        <v>36743</v>
      </c>
      <c r="D13" s="159" t="s">
        <v>585</v>
      </c>
      <c r="E13" s="189">
        <v>1271226.21</v>
      </c>
      <c r="F13" s="159" t="s">
        <v>118</v>
      </c>
    </row>
    <row r="14" spans="1:6" ht="47.25">
      <c r="A14" s="175">
        <v>8</v>
      </c>
      <c r="B14" s="159" t="s">
        <v>3655</v>
      </c>
      <c r="C14" s="159" t="s">
        <v>36744</v>
      </c>
      <c r="D14" s="159" t="s">
        <v>1736</v>
      </c>
      <c r="E14" s="189">
        <v>1200000</v>
      </c>
      <c r="F14" s="159" t="s">
        <v>118</v>
      </c>
    </row>
    <row r="15" spans="1:6" s="1616" customFormat="1">
      <c r="A15" s="888"/>
      <c r="B15" s="2337" t="s">
        <v>207</v>
      </c>
      <c r="C15" s="2337"/>
      <c r="D15" s="889"/>
      <c r="E15" s="361"/>
      <c r="F15" s="889"/>
    </row>
    <row r="16" spans="1:6" ht="63">
      <c r="A16" s="175">
        <v>9</v>
      </c>
      <c r="B16" s="160" t="s">
        <v>195</v>
      </c>
      <c r="C16" s="159" t="s">
        <v>36745</v>
      </c>
      <c r="D16" s="160" t="s">
        <v>196</v>
      </c>
      <c r="E16" s="189">
        <v>5738993.4500000002</v>
      </c>
      <c r="F16" s="159" t="s">
        <v>763</v>
      </c>
    </row>
    <row r="17" spans="1:6">
      <c r="A17" s="175"/>
      <c r="B17" s="2172" t="s">
        <v>593</v>
      </c>
      <c r="C17" s="2172"/>
      <c r="D17" s="160"/>
      <c r="E17" s="189"/>
      <c r="F17" s="159"/>
    </row>
    <row r="18" spans="1:6" ht="47.25">
      <c r="A18" s="175">
        <v>10</v>
      </c>
      <c r="B18" s="160" t="s">
        <v>39</v>
      </c>
      <c r="C18" s="159" t="s">
        <v>36746</v>
      </c>
      <c r="D18" s="160" t="s">
        <v>40</v>
      </c>
      <c r="E18" s="189">
        <v>19000000</v>
      </c>
      <c r="F18" s="159" t="s">
        <v>118</v>
      </c>
    </row>
    <row r="19" spans="1:6" ht="47.25">
      <c r="A19" s="175">
        <v>11</v>
      </c>
      <c r="B19" s="160" t="s">
        <v>41</v>
      </c>
      <c r="C19" s="159" t="s">
        <v>36747</v>
      </c>
      <c r="D19" s="160" t="s">
        <v>8146</v>
      </c>
      <c r="E19" s="189">
        <v>17857386.329999998</v>
      </c>
      <c r="F19" s="159" t="s">
        <v>118</v>
      </c>
    </row>
    <row r="20" spans="1:6" s="1616" customFormat="1">
      <c r="A20" s="888"/>
      <c r="B20" s="2337" t="s">
        <v>930</v>
      </c>
      <c r="C20" s="2337"/>
      <c r="D20" s="889"/>
      <c r="E20" s="362"/>
      <c r="F20" s="889"/>
    </row>
    <row r="21" spans="1:6" ht="31.5">
      <c r="A21" s="1627">
        <v>12</v>
      </c>
      <c r="B21" s="160" t="s">
        <v>36748</v>
      </c>
      <c r="C21" s="159" t="s">
        <v>36749</v>
      </c>
      <c r="D21" s="160" t="s">
        <v>36750</v>
      </c>
      <c r="E21" s="121">
        <v>100000</v>
      </c>
      <c r="F21" s="160" t="s">
        <v>4</v>
      </c>
    </row>
    <row r="22" spans="1:6" ht="31.5">
      <c r="A22" s="1627">
        <v>13</v>
      </c>
      <c r="B22" s="160" t="s">
        <v>36751</v>
      </c>
      <c r="C22" s="159" t="s">
        <v>36752</v>
      </c>
      <c r="D22" s="160" t="s">
        <v>36750</v>
      </c>
      <c r="E22" s="121">
        <v>100000</v>
      </c>
      <c r="F22" s="160" t="s">
        <v>4</v>
      </c>
    </row>
    <row r="23" spans="1:6" ht="31.5">
      <c r="A23" s="1627">
        <v>14</v>
      </c>
      <c r="B23" s="160" t="s">
        <v>36753</v>
      </c>
      <c r="C23" s="159" t="s">
        <v>36754</v>
      </c>
      <c r="D23" s="160" t="s">
        <v>36750</v>
      </c>
      <c r="E23" s="121">
        <v>100000</v>
      </c>
      <c r="F23" s="160" t="s">
        <v>4</v>
      </c>
    </row>
    <row r="24" spans="1:6" ht="31.5">
      <c r="A24" s="1627">
        <v>15</v>
      </c>
      <c r="B24" s="160" t="s">
        <v>36755</v>
      </c>
      <c r="C24" s="159" t="s">
        <v>36756</v>
      </c>
      <c r="D24" s="160" t="s">
        <v>36750</v>
      </c>
      <c r="E24" s="121">
        <v>100000</v>
      </c>
      <c r="F24" s="160" t="s">
        <v>4</v>
      </c>
    </row>
    <row r="25" spans="1:6" ht="31.5">
      <c r="A25" s="1627">
        <v>16</v>
      </c>
      <c r="B25" s="160" t="s">
        <v>36757</v>
      </c>
      <c r="C25" s="159" t="s">
        <v>36758</v>
      </c>
      <c r="D25" s="160" t="s">
        <v>36750</v>
      </c>
      <c r="E25" s="121">
        <v>100000</v>
      </c>
      <c r="F25" s="160" t="s">
        <v>4</v>
      </c>
    </row>
    <row r="26" spans="1:6" ht="31.5">
      <c r="A26" s="1627">
        <v>17</v>
      </c>
      <c r="B26" s="160" t="s">
        <v>36759</v>
      </c>
      <c r="C26" s="159" t="s">
        <v>36760</v>
      </c>
      <c r="D26" s="160" t="s">
        <v>36750</v>
      </c>
      <c r="E26" s="121">
        <v>100000</v>
      </c>
      <c r="F26" s="160" t="s">
        <v>4</v>
      </c>
    </row>
    <row r="27" spans="1:6" ht="31.5">
      <c r="A27" s="1627">
        <v>18</v>
      </c>
      <c r="B27" s="160" t="s">
        <v>36761</v>
      </c>
      <c r="C27" s="159" t="s">
        <v>36762</v>
      </c>
      <c r="D27" s="160" t="s">
        <v>36750</v>
      </c>
      <c r="E27" s="121">
        <v>100000</v>
      </c>
      <c r="F27" s="160" t="s">
        <v>4</v>
      </c>
    </row>
    <row r="28" spans="1:6" ht="31.5">
      <c r="A28" s="1627">
        <v>19</v>
      </c>
      <c r="B28" s="160" t="s">
        <v>36763</v>
      </c>
      <c r="C28" s="159" t="s">
        <v>36764</v>
      </c>
      <c r="D28" s="160" t="s">
        <v>36750</v>
      </c>
      <c r="E28" s="121">
        <v>100000</v>
      </c>
      <c r="F28" s="160" t="s">
        <v>4</v>
      </c>
    </row>
    <row r="29" spans="1:6" ht="31.5">
      <c r="A29" s="1627">
        <v>20</v>
      </c>
      <c r="B29" s="160" t="s">
        <v>36765</v>
      </c>
      <c r="C29" s="159" t="s">
        <v>36766</v>
      </c>
      <c r="D29" s="160" t="s">
        <v>36750</v>
      </c>
      <c r="E29" s="121">
        <v>100000</v>
      </c>
      <c r="F29" s="160" t="s">
        <v>4</v>
      </c>
    </row>
    <row r="30" spans="1:6" ht="31.5">
      <c r="A30" s="1627">
        <v>21</v>
      </c>
      <c r="B30" s="160" t="s">
        <v>36767</v>
      </c>
      <c r="C30" s="159" t="s">
        <v>36768</v>
      </c>
      <c r="D30" s="160" t="s">
        <v>36750</v>
      </c>
      <c r="E30" s="121">
        <v>100000</v>
      </c>
      <c r="F30" s="160" t="s">
        <v>4</v>
      </c>
    </row>
    <row r="31" spans="1:6" ht="47.25">
      <c r="A31" s="1627">
        <v>22</v>
      </c>
      <c r="B31" s="160" t="s">
        <v>36769</v>
      </c>
      <c r="C31" s="159" t="s">
        <v>36770</v>
      </c>
      <c r="D31" s="160" t="s">
        <v>36750</v>
      </c>
      <c r="E31" s="121">
        <v>100000</v>
      </c>
      <c r="F31" s="160" t="s">
        <v>4</v>
      </c>
    </row>
    <row r="32" spans="1:6" ht="47.25">
      <c r="A32" s="1627">
        <v>23</v>
      </c>
      <c r="B32" s="160" t="s">
        <v>36771</v>
      </c>
      <c r="C32" s="159" t="s">
        <v>36772</v>
      </c>
      <c r="D32" s="160" t="s">
        <v>36750</v>
      </c>
      <c r="E32" s="121">
        <v>100000</v>
      </c>
      <c r="F32" s="160" t="s">
        <v>4</v>
      </c>
    </row>
    <row r="33" spans="1:9" ht="47.25">
      <c r="A33" s="1627">
        <v>24</v>
      </c>
      <c r="B33" s="160" t="s">
        <v>36773</v>
      </c>
      <c r="C33" s="159" t="s">
        <v>36774</v>
      </c>
      <c r="D33" s="160" t="s">
        <v>36750</v>
      </c>
      <c r="E33" s="121">
        <v>100000</v>
      </c>
      <c r="F33" s="160" t="s">
        <v>4</v>
      </c>
    </row>
    <row r="34" spans="1:9" ht="47.25">
      <c r="A34" s="1627">
        <v>25</v>
      </c>
      <c r="B34" s="160" t="s">
        <v>36775</v>
      </c>
      <c r="C34" s="159" t="s">
        <v>36776</v>
      </c>
      <c r="D34" s="160" t="s">
        <v>36750</v>
      </c>
      <c r="E34" s="121">
        <v>100000</v>
      </c>
      <c r="F34" s="160" t="s">
        <v>4</v>
      </c>
    </row>
    <row r="35" spans="1:9" ht="47.25">
      <c r="A35" s="1627">
        <v>26</v>
      </c>
      <c r="B35" s="160" t="s">
        <v>36777</v>
      </c>
      <c r="C35" s="159" t="s">
        <v>36778</v>
      </c>
      <c r="D35" s="160" t="s">
        <v>36750</v>
      </c>
      <c r="E35" s="121">
        <v>100000</v>
      </c>
      <c r="F35" s="160" t="s">
        <v>4</v>
      </c>
    </row>
    <row r="36" spans="1:9" s="1616" customFormat="1">
      <c r="A36" s="175"/>
      <c r="B36" s="2337" t="s">
        <v>555</v>
      </c>
      <c r="C36" s="2337"/>
      <c r="D36" s="889"/>
      <c r="E36" s="362"/>
      <c r="F36" s="889"/>
    </row>
    <row r="37" spans="1:9" ht="144.75" customHeight="1">
      <c r="A37" s="175">
        <v>27</v>
      </c>
      <c r="B37" s="51" t="s">
        <v>13049</v>
      </c>
      <c r="C37" s="159" t="s">
        <v>36779</v>
      </c>
      <c r="D37" s="51" t="s">
        <v>37770</v>
      </c>
      <c r="E37" s="189">
        <v>2180817</v>
      </c>
      <c r="F37" s="159" t="s">
        <v>118</v>
      </c>
    </row>
    <row r="38" spans="1:9" s="1616" customFormat="1">
      <c r="A38" s="63"/>
      <c r="B38" s="2195" t="s">
        <v>480</v>
      </c>
      <c r="C38" s="2195"/>
      <c r="D38" s="65"/>
      <c r="E38" s="390"/>
      <c r="F38" s="65"/>
      <c r="G38" s="506"/>
      <c r="I38" s="506"/>
    </row>
    <row r="39" spans="1:9" ht="47.25">
      <c r="A39" s="1627">
        <v>28</v>
      </c>
      <c r="B39" s="160" t="s">
        <v>36780</v>
      </c>
      <c r="C39" s="160" t="s">
        <v>36781</v>
      </c>
      <c r="D39" s="160" t="s">
        <v>36782</v>
      </c>
      <c r="E39" s="193">
        <v>850000</v>
      </c>
      <c r="F39" s="160" t="s">
        <v>4</v>
      </c>
    </row>
    <row r="40" spans="1:9" ht="47.25">
      <c r="A40" s="1627">
        <v>29</v>
      </c>
      <c r="B40" s="160" t="s">
        <v>36783</v>
      </c>
      <c r="C40" s="160" t="s">
        <v>36784</v>
      </c>
      <c r="D40" s="160" t="s">
        <v>36782</v>
      </c>
      <c r="E40" s="193">
        <v>850000</v>
      </c>
      <c r="F40" s="160" t="s">
        <v>4</v>
      </c>
    </row>
    <row r="41" spans="1:9" ht="47.25">
      <c r="A41" s="1627">
        <v>30</v>
      </c>
      <c r="B41" s="160" t="s">
        <v>36785</v>
      </c>
      <c r="C41" s="160" t="s">
        <v>36786</v>
      </c>
      <c r="D41" s="160" t="s">
        <v>36782</v>
      </c>
      <c r="E41" s="193">
        <v>850000</v>
      </c>
      <c r="F41" s="160" t="s">
        <v>4</v>
      </c>
    </row>
    <row r="42" spans="1:9" ht="47.25">
      <c r="A42" s="1627">
        <v>31</v>
      </c>
      <c r="B42" s="160" t="s">
        <v>36787</v>
      </c>
      <c r="C42" s="160" t="s">
        <v>36788</v>
      </c>
      <c r="D42" s="160" t="s">
        <v>36782</v>
      </c>
      <c r="E42" s="193">
        <v>850000</v>
      </c>
      <c r="F42" s="160" t="s">
        <v>4</v>
      </c>
    </row>
    <row r="43" spans="1:9" ht="47.25">
      <c r="A43" s="1627">
        <v>32</v>
      </c>
      <c r="B43" s="160" t="s">
        <v>36789</v>
      </c>
      <c r="C43" s="160" t="s">
        <v>36790</v>
      </c>
      <c r="D43" s="160" t="s">
        <v>36782</v>
      </c>
      <c r="E43" s="193">
        <v>850000</v>
      </c>
      <c r="F43" s="160" t="s">
        <v>4</v>
      </c>
    </row>
    <row r="44" spans="1:9" ht="47.25">
      <c r="A44" s="1627">
        <v>33</v>
      </c>
      <c r="B44" s="160" t="s">
        <v>36791</v>
      </c>
      <c r="C44" s="160" t="s">
        <v>36792</v>
      </c>
      <c r="D44" s="160" t="s">
        <v>36793</v>
      </c>
      <c r="E44" s="193">
        <v>300000</v>
      </c>
      <c r="F44" s="160" t="s">
        <v>4</v>
      </c>
    </row>
    <row r="45" spans="1:9" ht="47.25">
      <c r="A45" s="1627">
        <v>34</v>
      </c>
      <c r="B45" s="160" t="s">
        <v>36794</v>
      </c>
      <c r="C45" s="160" t="s">
        <v>36795</v>
      </c>
      <c r="D45" s="160" t="s">
        <v>36782</v>
      </c>
      <c r="E45" s="193">
        <v>850000</v>
      </c>
      <c r="F45" s="160" t="s">
        <v>4</v>
      </c>
    </row>
    <row r="46" spans="1:9" ht="47.25">
      <c r="A46" s="1627">
        <v>35</v>
      </c>
      <c r="B46" s="160" t="s">
        <v>36796</v>
      </c>
      <c r="C46" s="160" t="s">
        <v>36797</v>
      </c>
      <c r="D46" s="160" t="s">
        <v>36782</v>
      </c>
      <c r="E46" s="193">
        <v>850000</v>
      </c>
      <c r="F46" s="160" t="s">
        <v>4</v>
      </c>
    </row>
    <row r="47" spans="1:9" ht="47.25">
      <c r="A47" s="1627">
        <v>36</v>
      </c>
      <c r="B47" s="160" t="s">
        <v>36798</v>
      </c>
      <c r="C47" s="160" t="s">
        <v>36799</v>
      </c>
      <c r="D47" s="160" t="s">
        <v>36782</v>
      </c>
      <c r="E47" s="193">
        <v>850000</v>
      </c>
      <c r="F47" s="160" t="s">
        <v>4</v>
      </c>
    </row>
    <row r="48" spans="1:9" ht="47.25">
      <c r="A48" s="1627">
        <v>37</v>
      </c>
      <c r="B48" s="160" t="s">
        <v>36800</v>
      </c>
      <c r="C48" s="160" t="s">
        <v>36801</v>
      </c>
      <c r="D48" s="160" t="s">
        <v>36802</v>
      </c>
      <c r="E48" s="193">
        <v>850000</v>
      </c>
      <c r="F48" s="160" t="s">
        <v>4</v>
      </c>
    </row>
    <row r="49" spans="1:9" ht="47.25">
      <c r="A49" s="1627">
        <v>38</v>
      </c>
      <c r="B49" s="160" t="s">
        <v>36765</v>
      </c>
      <c r="C49" s="160" t="s">
        <v>36803</v>
      </c>
      <c r="D49" s="160" t="s">
        <v>36782</v>
      </c>
      <c r="E49" s="193">
        <v>850000</v>
      </c>
      <c r="F49" s="160" t="s">
        <v>4</v>
      </c>
    </row>
    <row r="50" spans="1:9" ht="78.75">
      <c r="A50" s="1627">
        <v>39</v>
      </c>
      <c r="B50" s="160" t="s">
        <v>36804</v>
      </c>
      <c r="C50" s="160" t="s">
        <v>36805</v>
      </c>
      <c r="D50" s="160" t="s">
        <v>37766</v>
      </c>
      <c r="E50" s="193">
        <v>850000</v>
      </c>
      <c r="F50" s="160" t="s">
        <v>118</v>
      </c>
    </row>
    <row r="51" spans="1:9" ht="63">
      <c r="A51" s="1627">
        <v>40</v>
      </c>
      <c r="B51" s="159" t="s">
        <v>36806</v>
      </c>
      <c r="C51" s="159" t="s">
        <v>36807</v>
      </c>
      <c r="D51" s="159" t="s">
        <v>36808</v>
      </c>
      <c r="E51" s="189">
        <v>1800000</v>
      </c>
      <c r="F51" s="159" t="s">
        <v>118</v>
      </c>
    </row>
    <row r="52" spans="1:9" ht="47.25">
      <c r="A52" s="1627">
        <v>41</v>
      </c>
      <c r="B52" s="160" t="s">
        <v>36809</v>
      </c>
      <c r="C52" s="160" t="s">
        <v>36810</v>
      </c>
      <c r="D52" s="160" t="s">
        <v>36802</v>
      </c>
      <c r="E52" s="193">
        <v>850000</v>
      </c>
      <c r="F52" s="160" t="s">
        <v>4</v>
      </c>
    </row>
    <row r="53" spans="1:9" ht="47.25">
      <c r="A53" s="1627">
        <v>42</v>
      </c>
      <c r="B53" s="160" t="s">
        <v>37767</v>
      </c>
      <c r="C53" s="160" t="s">
        <v>36811</v>
      </c>
      <c r="D53" s="160" t="s">
        <v>36812</v>
      </c>
      <c r="E53" s="193">
        <v>500000</v>
      </c>
      <c r="F53" s="160" t="s">
        <v>110</v>
      </c>
    </row>
    <row r="54" spans="1:9" ht="47.25">
      <c r="A54" s="1627">
        <v>43</v>
      </c>
      <c r="B54" s="160" t="s">
        <v>36813</v>
      </c>
      <c r="C54" s="160" t="s">
        <v>36814</v>
      </c>
      <c r="D54" s="160" t="s">
        <v>36782</v>
      </c>
      <c r="E54" s="193">
        <v>850000</v>
      </c>
      <c r="F54" s="160" t="s">
        <v>4</v>
      </c>
    </row>
    <row r="55" spans="1:9" ht="47.25">
      <c r="A55" s="1627">
        <v>44</v>
      </c>
      <c r="B55" s="160" t="s">
        <v>36815</v>
      </c>
      <c r="C55" s="160" t="s">
        <v>36816</v>
      </c>
      <c r="D55" s="160" t="s">
        <v>36802</v>
      </c>
      <c r="E55" s="193">
        <v>850000</v>
      </c>
      <c r="F55" s="160" t="s">
        <v>4</v>
      </c>
    </row>
    <row r="56" spans="1:9" ht="47.25">
      <c r="A56" s="1627">
        <v>45</v>
      </c>
      <c r="B56" s="160" t="s">
        <v>36817</v>
      </c>
      <c r="C56" s="160" t="s">
        <v>36818</v>
      </c>
      <c r="D56" s="160" t="s">
        <v>36802</v>
      </c>
      <c r="E56" s="193">
        <v>850000</v>
      </c>
      <c r="F56" s="160" t="s">
        <v>4</v>
      </c>
    </row>
    <row r="57" spans="1:9" ht="47.25">
      <c r="A57" s="1627">
        <v>46</v>
      </c>
      <c r="B57" s="160" t="s">
        <v>36819</v>
      </c>
      <c r="C57" s="160" t="s">
        <v>36820</v>
      </c>
      <c r="D57" s="160" t="s">
        <v>36802</v>
      </c>
      <c r="E57" s="193">
        <v>850000</v>
      </c>
      <c r="F57" s="160" t="s">
        <v>4</v>
      </c>
    </row>
    <row r="58" spans="1:9" ht="47.25">
      <c r="A58" s="1627">
        <v>47</v>
      </c>
      <c r="B58" s="160" t="s">
        <v>36821</v>
      </c>
      <c r="C58" s="160" t="s">
        <v>36822</v>
      </c>
      <c r="D58" s="160" t="s">
        <v>36802</v>
      </c>
      <c r="E58" s="193">
        <v>850000</v>
      </c>
      <c r="F58" s="160" t="s">
        <v>4</v>
      </c>
    </row>
    <row r="59" spans="1:9" ht="47.25">
      <c r="A59" s="1627">
        <v>48</v>
      </c>
      <c r="B59" s="160" t="s">
        <v>36823</v>
      </c>
      <c r="C59" s="160" t="s">
        <v>36824</v>
      </c>
      <c r="D59" s="160" t="s">
        <v>36802</v>
      </c>
      <c r="E59" s="193">
        <v>850000</v>
      </c>
      <c r="F59" s="160" t="s">
        <v>4</v>
      </c>
    </row>
    <row r="60" spans="1:9" ht="47.25">
      <c r="A60" s="1627">
        <v>49</v>
      </c>
      <c r="B60" s="160" t="s">
        <v>36825</v>
      </c>
      <c r="C60" s="160" t="s">
        <v>36826</v>
      </c>
      <c r="D60" s="160" t="s">
        <v>36827</v>
      </c>
      <c r="E60" s="193">
        <v>250000</v>
      </c>
      <c r="F60" s="160" t="s">
        <v>110</v>
      </c>
    </row>
    <row r="61" spans="1:9" ht="47.25">
      <c r="A61" s="1627">
        <v>50</v>
      </c>
      <c r="B61" s="160" t="s">
        <v>36828</v>
      </c>
      <c r="C61" s="160" t="s">
        <v>36829</v>
      </c>
      <c r="D61" s="160" t="s">
        <v>36827</v>
      </c>
      <c r="E61" s="193">
        <v>200000</v>
      </c>
      <c r="F61" s="160" t="s">
        <v>110</v>
      </c>
    </row>
    <row r="62" spans="1:9" s="1616" customFormat="1">
      <c r="A62" s="63"/>
      <c r="B62" s="2195" t="s">
        <v>8567</v>
      </c>
      <c r="C62" s="2195"/>
      <c r="D62" s="65"/>
      <c r="E62" s="390"/>
      <c r="F62" s="507"/>
      <c r="G62" s="506"/>
      <c r="I62" s="506"/>
    </row>
    <row r="63" spans="1:9" ht="47.25">
      <c r="A63" s="1627">
        <v>51</v>
      </c>
      <c r="B63" s="160" t="s">
        <v>36830</v>
      </c>
      <c r="C63" s="160" t="s">
        <v>36831</v>
      </c>
      <c r="D63" s="160" t="s">
        <v>36832</v>
      </c>
      <c r="E63" s="193">
        <v>850000</v>
      </c>
      <c r="F63" s="160" t="s">
        <v>4</v>
      </c>
    </row>
    <row r="64" spans="1:9" ht="47.25">
      <c r="A64" s="1627">
        <v>52</v>
      </c>
      <c r="B64" s="160" t="s">
        <v>36833</v>
      </c>
      <c r="C64" s="160" t="s">
        <v>36834</v>
      </c>
      <c r="D64" s="160" t="s">
        <v>36835</v>
      </c>
      <c r="E64" s="193">
        <v>1000000</v>
      </c>
      <c r="F64" s="160" t="s">
        <v>118</v>
      </c>
    </row>
    <row r="65" spans="1:9" ht="47.25">
      <c r="A65" s="1627">
        <v>53</v>
      </c>
      <c r="B65" s="160" t="s">
        <v>36836</v>
      </c>
      <c r="C65" s="160" t="s">
        <v>36837</v>
      </c>
      <c r="D65" s="160" t="s">
        <v>36838</v>
      </c>
      <c r="E65" s="193">
        <v>850000</v>
      </c>
      <c r="F65" s="160" t="s">
        <v>4</v>
      </c>
    </row>
    <row r="66" spans="1:9" ht="78.75">
      <c r="A66" s="1627">
        <v>54</v>
      </c>
      <c r="B66" s="160" t="s">
        <v>36839</v>
      </c>
      <c r="C66" s="160" t="s">
        <v>36840</v>
      </c>
      <c r="D66" s="160" t="s">
        <v>36841</v>
      </c>
      <c r="E66" s="193">
        <v>1500000</v>
      </c>
      <c r="F66" s="160" t="s">
        <v>118</v>
      </c>
    </row>
    <row r="67" spans="1:9" ht="47.25">
      <c r="A67" s="1627">
        <v>55</v>
      </c>
      <c r="B67" s="160" t="s">
        <v>37763</v>
      </c>
      <c r="C67" s="160" t="s">
        <v>36842</v>
      </c>
      <c r="D67" s="160" t="s">
        <v>36832</v>
      </c>
      <c r="E67" s="193">
        <v>850000</v>
      </c>
      <c r="F67" s="160" t="s">
        <v>4</v>
      </c>
    </row>
    <row r="68" spans="1:9" ht="63">
      <c r="A68" s="1627">
        <v>56</v>
      </c>
      <c r="B68" s="160" t="s">
        <v>36843</v>
      </c>
      <c r="C68" s="160" t="s">
        <v>36844</v>
      </c>
      <c r="D68" s="160" t="s">
        <v>36845</v>
      </c>
      <c r="E68" s="193">
        <v>700000</v>
      </c>
      <c r="F68" s="160" t="s">
        <v>118</v>
      </c>
    </row>
    <row r="69" spans="1:9" ht="47.25">
      <c r="A69" s="1627">
        <v>57</v>
      </c>
      <c r="B69" s="160" t="s">
        <v>36846</v>
      </c>
      <c r="C69" s="160" t="s">
        <v>36847</v>
      </c>
      <c r="D69" s="160" t="s">
        <v>36848</v>
      </c>
      <c r="E69" s="193">
        <v>1000000</v>
      </c>
      <c r="F69" s="160" t="s">
        <v>118</v>
      </c>
    </row>
    <row r="70" spans="1:9" ht="78.75">
      <c r="A70" s="1627">
        <v>58</v>
      </c>
      <c r="B70" s="160" t="s">
        <v>36849</v>
      </c>
      <c r="C70" s="160" t="s">
        <v>36850</v>
      </c>
      <c r="D70" s="160" t="s">
        <v>36851</v>
      </c>
      <c r="E70" s="193">
        <v>500000</v>
      </c>
      <c r="F70" s="160" t="s">
        <v>118</v>
      </c>
    </row>
    <row r="71" spans="1:9" ht="47.25">
      <c r="A71" s="1627">
        <v>59</v>
      </c>
      <c r="B71" s="160" t="s">
        <v>36852</v>
      </c>
      <c r="C71" s="160" t="s">
        <v>36853</v>
      </c>
      <c r="D71" s="160" t="s">
        <v>37764</v>
      </c>
      <c r="E71" s="193">
        <v>1500000</v>
      </c>
      <c r="F71" s="160" t="s">
        <v>118</v>
      </c>
    </row>
    <row r="72" spans="1:9" ht="63">
      <c r="A72" s="1627">
        <v>60</v>
      </c>
      <c r="B72" s="160" t="s">
        <v>36854</v>
      </c>
      <c r="C72" s="160" t="s">
        <v>36855</v>
      </c>
      <c r="D72" s="160" t="s">
        <v>36856</v>
      </c>
      <c r="E72" s="193">
        <v>1500000</v>
      </c>
      <c r="F72" s="160" t="s">
        <v>118</v>
      </c>
    </row>
    <row r="73" spans="1:9" ht="47.25">
      <c r="A73" s="1627">
        <v>61</v>
      </c>
      <c r="B73" s="160" t="s">
        <v>36857</v>
      </c>
      <c r="C73" s="160" t="s">
        <v>36858</v>
      </c>
      <c r="D73" s="160" t="s">
        <v>36832</v>
      </c>
      <c r="E73" s="193">
        <v>850000</v>
      </c>
      <c r="F73" s="160" t="s">
        <v>4</v>
      </c>
    </row>
    <row r="74" spans="1:9" ht="47.25">
      <c r="A74" s="1627">
        <v>62</v>
      </c>
      <c r="B74" s="160" t="s">
        <v>36859</v>
      </c>
      <c r="C74" s="160" t="s">
        <v>36860</v>
      </c>
      <c r="D74" s="160" t="s">
        <v>36861</v>
      </c>
      <c r="E74" s="193">
        <v>1350000</v>
      </c>
      <c r="F74" s="160" t="s">
        <v>4</v>
      </c>
    </row>
    <row r="75" spans="1:9" ht="47.25">
      <c r="A75" s="1627">
        <v>63</v>
      </c>
      <c r="B75" s="160" t="s">
        <v>36862</v>
      </c>
      <c r="C75" s="160" t="s">
        <v>36863</v>
      </c>
      <c r="D75" s="160" t="s">
        <v>36864</v>
      </c>
      <c r="E75" s="193">
        <v>2000000</v>
      </c>
      <c r="F75" s="160" t="s">
        <v>4</v>
      </c>
    </row>
    <row r="76" spans="1:9" ht="63">
      <c r="A76" s="1627">
        <v>64</v>
      </c>
      <c r="B76" s="160" t="s">
        <v>36865</v>
      </c>
      <c r="C76" s="160" t="s">
        <v>36866</v>
      </c>
      <c r="D76" s="160" t="s">
        <v>37765</v>
      </c>
      <c r="E76" s="193">
        <v>850000</v>
      </c>
      <c r="F76" s="160" t="s">
        <v>118</v>
      </c>
    </row>
    <row r="77" spans="1:9" ht="47.25">
      <c r="A77" s="1627">
        <v>65</v>
      </c>
      <c r="B77" s="160" t="s">
        <v>36867</v>
      </c>
      <c r="C77" s="160" t="s">
        <v>36868</v>
      </c>
      <c r="D77" s="160" t="s">
        <v>36869</v>
      </c>
      <c r="E77" s="193">
        <v>500000</v>
      </c>
      <c r="F77" s="160" t="s">
        <v>118</v>
      </c>
    </row>
    <row r="78" spans="1:9" s="1616" customFormat="1">
      <c r="A78" s="63"/>
      <c r="B78" s="2195" t="s">
        <v>148</v>
      </c>
      <c r="C78" s="2195"/>
      <c r="D78" s="65"/>
      <c r="E78" s="390"/>
      <c r="F78" s="65"/>
      <c r="G78" s="506"/>
      <c r="I78" s="506"/>
    </row>
    <row r="79" spans="1:9" ht="47.25">
      <c r="A79" s="1627">
        <v>66</v>
      </c>
      <c r="B79" s="160" t="s">
        <v>36870</v>
      </c>
      <c r="C79" s="160" t="s">
        <v>36871</v>
      </c>
      <c r="D79" s="160" t="s">
        <v>37769</v>
      </c>
      <c r="E79" s="193">
        <v>1500000</v>
      </c>
      <c r="F79" s="160" t="s">
        <v>118</v>
      </c>
    </row>
    <row r="80" spans="1:9" ht="47.25">
      <c r="A80" s="1627">
        <v>67</v>
      </c>
      <c r="B80" s="159" t="s">
        <v>37768</v>
      </c>
      <c r="C80" s="160" t="s">
        <v>36872</v>
      </c>
      <c r="D80" s="160" t="s">
        <v>37769</v>
      </c>
      <c r="E80" s="193">
        <v>1500000</v>
      </c>
      <c r="F80" s="160" t="s">
        <v>118</v>
      </c>
    </row>
    <row r="81" spans="1:6" ht="63">
      <c r="A81" s="1627">
        <v>68</v>
      </c>
      <c r="B81" s="159" t="s">
        <v>36873</v>
      </c>
      <c r="C81" s="160" t="s">
        <v>36874</v>
      </c>
      <c r="D81" s="160" t="s">
        <v>36875</v>
      </c>
      <c r="E81" s="193">
        <v>1500000</v>
      </c>
      <c r="F81" s="160" t="s">
        <v>118</v>
      </c>
    </row>
    <row r="82" spans="1:6" ht="47.25">
      <c r="A82" s="1627">
        <v>69</v>
      </c>
      <c r="B82" s="160" t="s">
        <v>36876</v>
      </c>
      <c r="C82" s="160" t="s">
        <v>36877</v>
      </c>
      <c r="D82" s="160" t="s">
        <v>37769</v>
      </c>
      <c r="E82" s="193">
        <v>1500000</v>
      </c>
      <c r="F82" s="160" t="s">
        <v>118</v>
      </c>
    </row>
    <row r="83" spans="1:6" ht="47.25">
      <c r="A83" s="1627">
        <v>70</v>
      </c>
      <c r="B83" s="160" t="s">
        <v>36884</v>
      </c>
      <c r="C83" s="160" t="s">
        <v>36795</v>
      </c>
      <c r="D83" s="160" t="s">
        <v>36885</v>
      </c>
      <c r="E83" s="193">
        <v>500000</v>
      </c>
      <c r="F83" s="160" t="s">
        <v>118</v>
      </c>
    </row>
    <row r="84" spans="1:6" ht="47.25">
      <c r="A84" s="1627">
        <v>71</v>
      </c>
      <c r="B84" s="160" t="s">
        <v>36886</v>
      </c>
      <c r="C84" s="160" t="s">
        <v>36887</v>
      </c>
      <c r="D84" s="160" t="s">
        <v>36888</v>
      </c>
      <c r="E84" s="193">
        <v>2600000</v>
      </c>
      <c r="F84" s="160" t="s">
        <v>4</v>
      </c>
    </row>
    <row r="85" spans="1:6" ht="47.25">
      <c r="A85" s="1627">
        <v>72</v>
      </c>
      <c r="B85" s="160" t="s">
        <v>36889</v>
      </c>
      <c r="C85" s="160" t="s">
        <v>36890</v>
      </c>
      <c r="D85" s="160" t="s">
        <v>36891</v>
      </c>
      <c r="E85" s="193">
        <v>1000000</v>
      </c>
      <c r="F85" s="160" t="s">
        <v>118</v>
      </c>
    </row>
    <row r="86" spans="1:6" ht="31.5">
      <c r="A86" s="1627">
        <v>73</v>
      </c>
      <c r="B86" s="160" t="s">
        <v>36895</v>
      </c>
      <c r="C86" s="160" t="s">
        <v>36896</v>
      </c>
      <c r="D86" s="160" t="s">
        <v>36897</v>
      </c>
      <c r="E86" s="193">
        <v>500000</v>
      </c>
      <c r="F86" s="160" t="s">
        <v>4</v>
      </c>
    </row>
    <row r="87" spans="1:6" ht="47.25">
      <c r="A87" s="1627">
        <v>74</v>
      </c>
      <c r="B87" s="160" t="s">
        <v>36898</v>
      </c>
      <c r="C87" s="160" t="s">
        <v>36899</v>
      </c>
      <c r="D87" s="160" t="s">
        <v>36900</v>
      </c>
      <c r="E87" s="193">
        <v>850000</v>
      </c>
      <c r="F87" s="160" t="s">
        <v>4</v>
      </c>
    </row>
    <row r="88" spans="1:6" ht="63">
      <c r="A88" s="1627">
        <v>75</v>
      </c>
      <c r="B88" s="160" t="s">
        <v>36901</v>
      </c>
      <c r="C88" s="160" t="s">
        <v>36902</v>
      </c>
      <c r="D88" s="160" t="s">
        <v>36903</v>
      </c>
      <c r="E88" s="193">
        <v>850000</v>
      </c>
      <c r="F88" s="160" t="s">
        <v>118</v>
      </c>
    </row>
    <row r="89" spans="1:6" ht="63">
      <c r="A89" s="1627">
        <v>76</v>
      </c>
      <c r="B89" s="160" t="s">
        <v>36904</v>
      </c>
      <c r="C89" s="160" t="s">
        <v>36905</v>
      </c>
      <c r="D89" s="160" t="s">
        <v>36906</v>
      </c>
      <c r="E89" s="193">
        <v>1000000</v>
      </c>
      <c r="F89" s="160" t="s">
        <v>118</v>
      </c>
    </row>
    <row r="90" spans="1:6" s="2" customFormat="1" ht="15.75" customHeight="1">
      <c r="A90" s="325"/>
      <c r="B90" s="280" t="s">
        <v>6930</v>
      </c>
      <c r="C90" s="326"/>
      <c r="D90" s="326"/>
      <c r="E90" s="361">
        <f>SUM(E6:E89)</f>
        <v>103540875.52</v>
      </c>
      <c r="F90" s="326"/>
    </row>
    <row r="91" spans="1:6" s="2" customFormat="1" ht="108.75" customHeight="1">
      <c r="A91" s="2143" t="s">
        <v>42136</v>
      </c>
      <c r="B91" s="2143"/>
      <c r="C91" s="2143"/>
      <c r="D91" s="2143" t="s">
        <v>5819</v>
      </c>
      <c r="E91" s="2143"/>
      <c r="F91" s="2143"/>
    </row>
    <row r="98" spans="1:6" ht="15" customHeight="1"/>
    <row r="99" spans="1:6" ht="63">
      <c r="A99" s="1629">
        <v>70</v>
      </c>
      <c r="B99" s="214" t="s">
        <v>36878</v>
      </c>
      <c r="C99" s="214" t="s">
        <v>36879</v>
      </c>
      <c r="D99" s="214" t="s">
        <v>36880</v>
      </c>
      <c r="E99" s="193">
        <v>1000000</v>
      </c>
      <c r="F99" s="214" t="s">
        <v>4</v>
      </c>
    </row>
    <row r="100" spans="1:6" ht="63">
      <c r="A100" s="1629">
        <v>71</v>
      </c>
      <c r="B100" s="214" t="s">
        <v>36881</v>
      </c>
      <c r="C100" s="214" t="s">
        <v>36882</v>
      </c>
      <c r="D100" s="214" t="s">
        <v>36883</v>
      </c>
      <c r="E100" s="193">
        <v>1500000</v>
      </c>
      <c r="F100" s="214" t="s">
        <v>4</v>
      </c>
    </row>
    <row r="101" spans="1:6" ht="63">
      <c r="A101" s="1629">
        <v>75</v>
      </c>
      <c r="B101" s="214" t="s">
        <v>36892</v>
      </c>
      <c r="C101" s="214" t="s">
        <v>36893</v>
      </c>
      <c r="D101" s="214" t="s">
        <v>36894</v>
      </c>
      <c r="E101" s="193">
        <v>3000000</v>
      </c>
      <c r="F101" s="160" t="s">
        <v>118</v>
      </c>
    </row>
    <row r="102" spans="1:6">
      <c r="E102" s="2137">
        <f>SUM(E99:E101)</f>
        <v>5500000</v>
      </c>
    </row>
    <row r="105" spans="1:6">
      <c r="E105" s="2137">
        <f>E102+E90</f>
        <v>109040875.52</v>
      </c>
    </row>
  </sheetData>
  <mergeCells count="14">
    <mergeCell ref="A91:C91"/>
    <mergeCell ref="D91:F91"/>
    <mergeCell ref="B17:C17"/>
    <mergeCell ref="B20:C20"/>
    <mergeCell ref="B36:C36"/>
    <mergeCell ref="B38:C38"/>
    <mergeCell ref="B62:C62"/>
    <mergeCell ref="B78:C78"/>
    <mergeCell ref="B15:C15"/>
    <mergeCell ref="A1:F1"/>
    <mergeCell ref="A2:F2"/>
    <mergeCell ref="A3:F3"/>
    <mergeCell ref="B5:D5"/>
    <mergeCell ref="B11:D11"/>
  </mergeCells>
  <pageMargins left="0.7" right="0.7" top="0.75" bottom="0.75" header="0.3" footer="0.3"/>
  <pageSetup orientation="landscape" r:id="rId1"/>
</worksheet>
</file>

<file path=xl/worksheets/sheet83.xml><?xml version="1.0" encoding="utf-8"?>
<worksheet xmlns="http://schemas.openxmlformats.org/spreadsheetml/2006/main" xmlns:r="http://schemas.openxmlformats.org/officeDocument/2006/relationships">
  <sheetPr>
    <tabColor rgb="FFFFFF00"/>
  </sheetPr>
  <dimension ref="A1:F195"/>
  <sheetViews>
    <sheetView workbookViewId="0">
      <selection activeCell="H11" sqref="H11"/>
    </sheetView>
  </sheetViews>
  <sheetFormatPr defaultRowHeight="15"/>
  <cols>
    <col min="1" max="1" width="6.7109375" style="12" customWidth="1"/>
    <col min="2" max="2" width="13.85546875" style="12" customWidth="1"/>
    <col min="3" max="3" width="42.42578125" style="12" customWidth="1"/>
    <col min="4" max="4" width="29.28515625" style="12" customWidth="1"/>
    <col min="5" max="5" width="18.85546875" style="12" customWidth="1"/>
    <col min="6" max="6" width="9.85546875" style="64" customWidth="1"/>
    <col min="7" max="16384" width="9.140625" style="12"/>
  </cols>
  <sheetData>
    <row r="1" spans="1:6" ht="15.75">
      <c r="A1" s="2149" t="s">
        <v>133</v>
      </c>
      <c r="B1" s="2149"/>
      <c r="C1" s="2149"/>
      <c r="D1" s="2149"/>
      <c r="E1" s="2149"/>
      <c r="F1" s="2149"/>
    </row>
    <row r="2" spans="1:6" ht="15.75">
      <c r="A2" s="2149" t="s">
        <v>25834</v>
      </c>
      <c r="B2" s="2149"/>
      <c r="C2" s="2149"/>
      <c r="D2" s="2149"/>
      <c r="E2" s="2149"/>
      <c r="F2" s="2149"/>
    </row>
    <row r="3" spans="1:6" ht="15.75">
      <c r="A3" s="2149" t="s">
        <v>140</v>
      </c>
      <c r="B3" s="2149"/>
      <c r="C3" s="2149"/>
      <c r="D3" s="2149"/>
      <c r="E3" s="2149"/>
      <c r="F3" s="2149"/>
    </row>
    <row r="4" spans="1:6" ht="31.5">
      <c r="A4" s="173" t="s">
        <v>4564</v>
      </c>
      <c r="B4" s="400" t="s">
        <v>135</v>
      </c>
      <c r="C4" s="172" t="s">
        <v>0</v>
      </c>
      <c r="D4" s="172" t="s">
        <v>136</v>
      </c>
      <c r="E4" s="470" t="s">
        <v>137</v>
      </c>
      <c r="F4" s="172" t="s">
        <v>1646</v>
      </c>
    </row>
    <row r="5" spans="1:6" ht="15.75">
      <c r="A5" s="301"/>
      <c r="B5" s="2189" t="s">
        <v>4566</v>
      </c>
      <c r="C5" s="2190"/>
      <c r="D5" s="2191"/>
      <c r="E5" s="177"/>
      <c r="F5" s="160"/>
    </row>
    <row r="6" spans="1:6" ht="31.5">
      <c r="A6" s="49">
        <v>1</v>
      </c>
      <c r="B6" s="50" t="s">
        <v>1</v>
      </c>
      <c r="C6" s="50" t="s">
        <v>40442</v>
      </c>
      <c r="D6" s="50" t="s">
        <v>239</v>
      </c>
      <c r="E6" s="398">
        <v>1600000</v>
      </c>
      <c r="F6" s="159" t="s">
        <v>118</v>
      </c>
    </row>
    <row r="7" spans="1:6" ht="63">
      <c r="A7" s="49">
        <v>2</v>
      </c>
      <c r="B7" s="50" t="s">
        <v>5</v>
      </c>
      <c r="C7" s="50" t="s">
        <v>40443</v>
      </c>
      <c r="D7" s="50" t="s">
        <v>240</v>
      </c>
      <c r="E7" s="398">
        <v>1800207</v>
      </c>
      <c r="F7" s="159" t="s">
        <v>118</v>
      </c>
    </row>
    <row r="8" spans="1:6" ht="31.5">
      <c r="A8" s="49">
        <v>3</v>
      </c>
      <c r="B8" s="50" t="s">
        <v>7</v>
      </c>
      <c r="C8" s="50" t="s">
        <v>40444</v>
      </c>
      <c r="D8" s="50" t="s">
        <v>9</v>
      </c>
      <c r="E8" s="398">
        <v>29000</v>
      </c>
      <c r="F8" s="159" t="s">
        <v>118</v>
      </c>
    </row>
    <row r="9" spans="1:6" ht="31.5">
      <c r="A9" s="49">
        <v>4</v>
      </c>
      <c r="B9" s="50" t="s">
        <v>10</v>
      </c>
      <c r="C9" s="50" t="s">
        <v>40445</v>
      </c>
      <c r="D9" s="50" t="s">
        <v>175</v>
      </c>
      <c r="E9" s="398">
        <v>99000</v>
      </c>
      <c r="F9" s="159" t="s">
        <v>118</v>
      </c>
    </row>
    <row r="10" spans="1:6" ht="47.25">
      <c r="A10" s="49">
        <v>5</v>
      </c>
      <c r="B10" s="50" t="s">
        <v>12</v>
      </c>
      <c r="C10" s="50" t="s">
        <v>40446</v>
      </c>
      <c r="D10" s="50" t="s">
        <v>14</v>
      </c>
      <c r="E10" s="398">
        <v>3014245.55</v>
      </c>
      <c r="F10" s="159" t="s">
        <v>118</v>
      </c>
    </row>
    <row r="11" spans="1:6" ht="15.75">
      <c r="A11" s="49"/>
      <c r="B11" s="2189" t="s">
        <v>4576</v>
      </c>
      <c r="C11" s="2190"/>
      <c r="D11" s="2191"/>
      <c r="E11" s="1153"/>
      <c r="F11" s="1158"/>
    </row>
    <row r="12" spans="1:6" ht="63">
      <c r="A12" s="49">
        <v>6</v>
      </c>
      <c r="B12" s="50" t="s">
        <v>5</v>
      </c>
      <c r="C12" s="50" t="s">
        <v>40447</v>
      </c>
      <c r="D12" s="50" t="s">
        <v>242</v>
      </c>
      <c r="E12" s="398">
        <v>727122</v>
      </c>
      <c r="F12" s="159" t="s">
        <v>118</v>
      </c>
    </row>
    <row r="13" spans="1:6" ht="47.25">
      <c r="A13" s="49">
        <v>7</v>
      </c>
      <c r="B13" s="50" t="s">
        <v>12</v>
      </c>
      <c r="C13" s="50" t="s">
        <v>40448</v>
      </c>
      <c r="D13" s="50" t="s">
        <v>14</v>
      </c>
      <c r="E13" s="398">
        <v>744104</v>
      </c>
      <c r="F13" s="159" t="s">
        <v>118</v>
      </c>
    </row>
    <row r="14" spans="1:6" ht="63">
      <c r="A14" s="49">
        <v>8</v>
      </c>
      <c r="B14" s="50" t="s">
        <v>360</v>
      </c>
      <c r="C14" s="50" t="s">
        <v>40449</v>
      </c>
      <c r="D14" s="50" t="s">
        <v>1736</v>
      </c>
      <c r="E14" s="398">
        <v>1800000</v>
      </c>
      <c r="F14" s="159" t="s">
        <v>118</v>
      </c>
    </row>
    <row r="15" spans="1:6" ht="15.75">
      <c r="A15" s="49"/>
      <c r="B15" s="2291" t="s">
        <v>4583</v>
      </c>
      <c r="C15" s="2324"/>
      <c r="D15" s="1154"/>
      <c r="E15" s="1155"/>
      <c r="F15" s="159"/>
    </row>
    <row r="16" spans="1:6" ht="63">
      <c r="A16" s="1151">
        <v>9</v>
      </c>
      <c r="B16" s="51" t="s">
        <v>195</v>
      </c>
      <c r="C16" s="50" t="s">
        <v>40450</v>
      </c>
      <c r="D16" s="51" t="s">
        <v>196</v>
      </c>
      <c r="E16" s="398">
        <v>5738993.4500000002</v>
      </c>
      <c r="F16" s="159" t="s">
        <v>118</v>
      </c>
    </row>
    <row r="17" spans="1:6" ht="15.75">
      <c r="A17" s="49"/>
      <c r="B17" s="2172" t="s">
        <v>25749</v>
      </c>
      <c r="C17" s="2172"/>
      <c r="D17" s="1"/>
      <c r="E17" s="1153"/>
      <c r="F17" s="1158"/>
    </row>
    <row r="18" spans="1:6" ht="47.25">
      <c r="A18" s="49">
        <v>10</v>
      </c>
      <c r="B18" s="51" t="s">
        <v>39</v>
      </c>
      <c r="C18" s="50" t="s">
        <v>25836</v>
      </c>
      <c r="D18" s="51" t="s">
        <v>264</v>
      </c>
      <c r="E18" s="398">
        <v>18000000</v>
      </c>
      <c r="F18" s="159" t="s">
        <v>118</v>
      </c>
    </row>
    <row r="19" spans="1:6" ht="47.25">
      <c r="A19" s="49">
        <v>11</v>
      </c>
      <c r="B19" s="51" t="s">
        <v>25518</v>
      </c>
      <c r="C19" s="50" t="s">
        <v>25837</v>
      </c>
      <c r="D19" s="51" t="s">
        <v>264</v>
      </c>
      <c r="E19" s="398">
        <v>9500000</v>
      </c>
      <c r="F19" s="159" t="s">
        <v>118</v>
      </c>
    </row>
    <row r="20" spans="1:6" ht="47.25">
      <c r="A20" s="49">
        <v>12</v>
      </c>
      <c r="B20" s="51" t="s">
        <v>4511</v>
      </c>
      <c r="C20" s="50" t="s">
        <v>25838</v>
      </c>
      <c r="D20" s="51" t="s">
        <v>264</v>
      </c>
      <c r="E20" s="398">
        <v>2500000</v>
      </c>
      <c r="F20" s="159" t="s">
        <v>110</v>
      </c>
    </row>
    <row r="21" spans="1:6" ht="15.75">
      <c r="A21" s="1582"/>
      <c r="B21" s="1583"/>
      <c r="C21" s="1584"/>
      <c r="D21" s="1585"/>
      <c r="E21" s="1586">
        <f>SUM(E6:E20)</f>
        <v>45552672</v>
      </c>
      <c r="F21" s="159"/>
    </row>
    <row r="22" spans="1:6" ht="15.75">
      <c r="A22" s="1582"/>
      <c r="B22" s="1583"/>
      <c r="C22" s="1584"/>
      <c r="D22" s="1585"/>
      <c r="E22" s="1586"/>
      <c r="F22" s="159"/>
    </row>
    <row r="23" spans="1:6" ht="15.75">
      <c r="A23" s="1582"/>
      <c r="B23" s="1583"/>
      <c r="C23" s="1584"/>
      <c r="D23" s="1585"/>
      <c r="E23" s="1586"/>
      <c r="F23" s="159"/>
    </row>
    <row r="24" spans="1:6" ht="15.75">
      <c r="A24" s="1582"/>
      <c r="B24" s="1583"/>
      <c r="C24" s="1584"/>
      <c r="D24" s="1585"/>
      <c r="E24" s="1586"/>
      <c r="F24" s="159"/>
    </row>
    <row r="25" spans="1:6" ht="15.75">
      <c r="A25" s="2149" t="s">
        <v>133</v>
      </c>
      <c r="B25" s="2149"/>
      <c r="C25" s="2149"/>
      <c r="D25" s="2149"/>
      <c r="E25" s="2149"/>
      <c r="F25" s="2149"/>
    </row>
    <row r="26" spans="1:6" ht="15.75">
      <c r="A26" s="2149" t="s">
        <v>25834</v>
      </c>
      <c r="B26" s="2149"/>
      <c r="C26" s="2149"/>
      <c r="D26" s="2149"/>
      <c r="E26" s="2149"/>
      <c r="F26" s="2149"/>
    </row>
    <row r="27" spans="1:6" ht="15.75">
      <c r="A27" s="2149" t="s">
        <v>140</v>
      </c>
      <c r="B27" s="2149"/>
      <c r="C27" s="2149"/>
      <c r="D27" s="2149"/>
      <c r="E27" s="2149"/>
      <c r="F27" s="2149"/>
    </row>
    <row r="28" spans="1:6" ht="31.5">
      <c r="A28" s="173" t="s">
        <v>4564</v>
      </c>
      <c r="B28" s="400" t="s">
        <v>135</v>
      </c>
      <c r="C28" s="172" t="s">
        <v>0</v>
      </c>
      <c r="D28" s="172" t="s">
        <v>136</v>
      </c>
      <c r="E28" s="470" t="s">
        <v>137</v>
      </c>
      <c r="F28" s="172" t="s">
        <v>1646</v>
      </c>
    </row>
    <row r="29" spans="1:6" ht="15.75">
      <c r="A29" s="1152"/>
      <c r="B29" s="2291" t="s">
        <v>1575</v>
      </c>
      <c r="C29" s="2324"/>
      <c r="D29" s="1156"/>
      <c r="E29" s="1157"/>
      <c r="F29" s="159"/>
    </row>
    <row r="30" spans="1:6" ht="78.75">
      <c r="A30" s="49">
        <v>1</v>
      </c>
      <c r="B30" s="51" t="s">
        <v>247</v>
      </c>
      <c r="C30" s="50" t="s">
        <v>40451</v>
      </c>
      <c r="D30" s="51" t="s">
        <v>25835</v>
      </c>
      <c r="E30" s="110">
        <v>2180817</v>
      </c>
      <c r="F30" s="159" t="s">
        <v>118</v>
      </c>
    </row>
    <row r="31" spans="1:6" ht="15.75">
      <c r="A31" s="49"/>
      <c r="B31" s="2189" t="s">
        <v>13052</v>
      </c>
      <c r="C31" s="2190"/>
      <c r="D31" s="1"/>
      <c r="E31" s="1712"/>
      <c r="F31" s="1158"/>
    </row>
    <row r="32" spans="1:6" ht="31.5">
      <c r="A32" s="49">
        <v>2</v>
      </c>
      <c r="B32" s="51" t="s">
        <v>36004</v>
      </c>
      <c r="C32" s="50" t="s">
        <v>36031</v>
      </c>
      <c r="D32" s="107" t="s">
        <v>36005</v>
      </c>
      <c r="E32" s="189">
        <v>59000</v>
      </c>
      <c r="F32" s="160" t="s">
        <v>4</v>
      </c>
    </row>
    <row r="33" spans="1:6" ht="47.25">
      <c r="A33" s="49">
        <v>3</v>
      </c>
      <c r="B33" s="51" t="s">
        <v>36006</v>
      </c>
      <c r="C33" s="50" t="s">
        <v>36032</v>
      </c>
      <c r="D33" s="107" t="s">
        <v>36005</v>
      </c>
      <c r="E33" s="189">
        <v>57000</v>
      </c>
      <c r="F33" s="160" t="s">
        <v>4</v>
      </c>
    </row>
    <row r="34" spans="1:6" ht="31.5">
      <c r="A34" s="49">
        <v>4</v>
      </c>
      <c r="B34" s="51" t="s">
        <v>36007</v>
      </c>
      <c r="C34" s="50" t="s">
        <v>36033</v>
      </c>
      <c r="D34" s="107" t="s">
        <v>36005</v>
      </c>
      <c r="E34" s="189">
        <v>55000</v>
      </c>
      <c r="F34" s="160" t="s">
        <v>4</v>
      </c>
    </row>
    <row r="35" spans="1:6" ht="47.25">
      <c r="A35" s="49">
        <v>5</v>
      </c>
      <c r="B35" s="51" t="s">
        <v>36008</v>
      </c>
      <c r="C35" s="50" t="s">
        <v>36034</v>
      </c>
      <c r="D35" s="107" t="s">
        <v>36005</v>
      </c>
      <c r="E35" s="189">
        <v>57000</v>
      </c>
      <c r="F35" s="160" t="s">
        <v>4</v>
      </c>
    </row>
    <row r="36" spans="1:6" ht="47.25">
      <c r="A36" s="49">
        <v>6</v>
      </c>
      <c r="B36" s="51" t="s">
        <v>35993</v>
      </c>
      <c r="C36" s="50" t="s">
        <v>36035</v>
      </c>
      <c r="D36" s="107" t="s">
        <v>36005</v>
      </c>
      <c r="E36" s="189">
        <v>64000</v>
      </c>
      <c r="F36" s="160" t="s">
        <v>4</v>
      </c>
    </row>
    <row r="37" spans="1:6" ht="31.5">
      <c r="A37" s="49">
        <v>7</v>
      </c>
      <c r="B37" s="51" t="s">
        <v>36009</v>
      </c>
      <c r="C37" s="50" t="s">
        <v>36036</v>
      </c>
      <c r="D37" s="107" t="s">
        <v>36005</v>
      </c>
      <c r="E37" s="189">
        <v>50000</v>
      </c>
      <c r="F37" s="160" t="s">
        <v>4</v>
      </c>
    </row>
    <row r="38" spans="1:6" ht="47.25">
      <c r="A38" s="49">
        <v>8</v>
      </c>
      <c r="B38" s="51" t="s">
        <v>25864</v>
      </c>
      <c r="C38" s="50" t="s">
        <v>36037</v>
      </c>
      <c r="D38" s="107" t="s">
        <v>36005</v>
      </c>
      <c r="E38" s="189">
        <v>52000</v>
      </c>
      <c r="F38" s="160" t="s">
        <v>4</v>
      </c>
    </row>
    <row r="39" spans="1:6" ht="47.25">
      <c r="A39" s="49">
        <v>9</v>
      </c>
      <c r="B39" s="51" t="s">
        <v>36010</v>
      </c>
      <c r="C39" s="50" t="s">
        <v>36038</v>
      </c>
      <c r="D39" s="107" t="s">
        <v>36005</v>
      </c>
      <c r="E39" s="189">
        <v>55000</v>
      </c>
      <c r="F39" s="160" t="s">
        <v>4</v>
      </c>
    </row>
    <row r="40" spans="1:6" ht="47.25">
      <c r="A40" s="49">
        <v>10</v>
      </c>
      <c r="B40" s="51" t="s">
        <v>36011</v>
      </c>
      <c r="C40" s="50" t="s">
        <v>36039</v>
      </c>
      <c r="D40" s="107" t="s">
        <v>36005</v>
      </c>
      <c r="E40" s="189">
        <v>57000</v>
      </c>
      <c r="F40" s="160" t="s">
        <v>4</v>
      </c>
    </row>
    <row r="41" spans="1:6" ht="31.5">
      <c r="A41" s="49">
        <v>11</v>
      </c>
      <c r="B41" s="51" t="s">
        <v>25852</v>
      </c>
      <c r="C41" s="50" t="s">
        <v>36040</v>
      </c>
      <c r="D41" s="107" t="s">
        <v>36005</v>
      </c>
      <c r="E41" s="189">
        <v>55000</v>
      </c>
      <c r="F41" s="160" t="s">
        <v>4</v>
      </c>
    </row>
    <row r="42" spans="1:6" ht="47.25">
      <c r="A42" s="49">
        <v>12</v>
      </c>
      <c r="B42" s="51" t="s">
        <v>36012</v>
      </c>
      <c r="C42" s="50" t="s">
        <v>36041</v>
      </c>
      <c r="D42" s="107" t="s">
        <v>36005</v>
      </c>
      <c r="E42" s="189">
        <v>60000</v>
      </c>
      <c r="F42" s="160" t="s">
        <v>4</v>
      </c>
    </row>
    <row r="43" spans="1:6" ht="47.25">
      <c r="A43" s="49">
        <v>13</v>
      </c>
      <c r="B43" s="51" t="s">
        <v>25863</v>
      </c>
      <c r="C43" s="50" t="s">
        <v>36042</v>
      </c>
      <c r="D43" s="107" t="s">
        <v>36005</v>
      </c>
      <c r="E43" s="189">
        <v>60000</v>
      </c>
      <c r="F43" s="160" t="s">
        <v>4</v>
      </c>
    </row>
    <row r="44" spans="1:6" ht="63">
      <c r="A44" s="49">
        <v>14</v>
      </c>
      <c r="B44" s="51" t="s">
        <v>36013</v>
      </c>
      <c r="C44" s="50" t="s">
        <v>36043</v>
      </c>
      <c r="D44" s="107" t="s">
        <v>36005</v>
      </c>
      <c r="E44" s="189">
        <v>57000</v>
      </c>
      <c r="F44" s="160" t="s">
        <v>4</v>
      </c>
    </row>
    <row r="45" spans="1:6" ht="47.25">
      <c r="A45" s="49">
        <v>15</v>
      </c>
      <c r="B45" s="51" t="s">
        <v>36014</v>
      </c>
      <c r="C45" s="50" t="s">
        <v>36044</v>
      </c>
      <c r="D45" s="107" t="s">
        <v>36005</v>
      </c>
      <c r="E45" s="189">
        <v>56000</v>
      </c>
      <c r="F45" s="160" t="s">
        <v>4</v>
      </c>
    </row>
    <row r="46" spans="1:6" ht="47.25">
      <c r="A46" s="49">
        <v>16</v>
      </c>
      <c r="B46" s="51" t="s">
        <v>36015</v>
      </c>
      <c r="C46" s="50" t="s">
        <v>36045</v>
      </c>
      <c r="D46" s="107" t="s">
        <v>36005</v>
      </c>
      <c r="E46" s="189">
        <v>55000</v>
      </c>
      <c r="F46" s="160" t="s">
        <v>4</v>
      </c>
    </row>
    <row r="47" spans="1:6" ht="31.5">
      <c r="A47" s="49">
        <v>17</v>
      </c>
      <c r="B47" s="51" t="s">
        <v>36016</v>
      </c>
      <c r="C47" s="50" t="s">
        <v>36046</v>
      </c>
      <c r="D47" s="107" t="s">
        <v>36005</v>
      </c>
      <c r="E47" s="189">
        <v>52000</v>
      </c>
      <c r="F47" s="160" t="s">
        <v>4</v>
      </c>
    </row>
    <row r="48" spans="1:6" ht="47.25">
      <c r="A48" s="49">
        <v>18</v>
      </c>
      <c r="B48" s="51" t="s">
        <v>36000</v>
      </c>
      <c r="C48" s="50" t="s">
        <v>36047</v>
      </c>
      <c r="D48" s="107" t="s">
        <v>36005</v>
      </c>
      <c r="E48" s="189">
        <v>59000</v>
      </c>
      <c r="F48" s="160" t="s">
        <v>4</v>
      </c>
    </row>
    <row r="49" spans="1:6" ht="47.25">
      <c r="A49" s="49">
        <v>19</v>
      </c>
      <c r="B49" s="51" t="s">
        <v>36017</v>
      </c>
      <c r="C49" s="50" t="s">
        <v>36048</v>
      </c>
      <c r="D49" s="107" t="s">
        <v>36005</v>
      </c>
      <c r="E49" s="189">
        <v>56000</v>
      </c>
      <c r="F49" s="160" t="s">
        <v>4</v>
      </c>
    </row>
    <row r="50" spans="1:6" ht="47.25">
      <c r="A50" s="49">
        <v>20</v>
      </c>
      <c r="B50" s="51" t="s">
        <v>36018</v>
      </c>
      <c r="C50" s="50" t="s">
        <v>36049</v>
      </c>
      <c r="D50" s="107" t="s">
        <v>36005</v>
      </c>
      <c r="E50" s="189">
        <v>51000</v>
      </c>
      <c r="F50" s="160" t="s">
        <v>4</v>
      </c>
    </row>
    <row r="51" spans="1:6" ht="47.25">
      <c r="A51" s="49">
        <v>21</v>
      </c>
      <c r="B51" s="51" t="s">
        <v>25889</v>
      </c>
      <c r="C51" s="50" t="s">
        <v>36050</v>
      </c>
      <c r="D51" s="107" t="s">
        <v>36005</v>
      </c>
      <c r="E51" s="189">
        <v>54000</v>
      </c>
      <c r="F51" s="160" t="s">
        <v>4</v>
      </c>
    </row>
    <row r="52" spans="1:6" ht="47.25">
      <c r="A52" s="49">
        <v>22</v>
      </c>
      <c r="B52" s="51" t="s">
        <v>36019</v>
      </c>
      <c r="C52" s="50" t="s">
        <v>36051</v>
      </c>
      <c r="D52" s="107" t="s">
        <v>36005</v>
      </c>
      <c r="E52" s="189">
        <v>61000</v>
      </c>
      <c r="F52" s="160" t="s">
        <v>4</v>
      </c>
    </row>
    <row r="53" spans="1:6" ht="47.25">
      <c r="A53" s="49">
        <v>23</v>
      </c>
      <c r="B53" s="51" t="s">
        <v>36020</v>
      </c>
      <c r="C53" s="50" t="s">
        <v>36052</v>
      </c>
      <c r="D53" s="107" t="s">
        <v>36005</v>
      </c>
      <c r="E53" s="189">
        <v>58000</v>
      </c>
      <c r="F53" s="160" t="s">
        <v>4</v>
      </c>
    </row>
    <row r="54" spans="1:6" ht="47.25">
      <c r="A54" s="49">
        <v>24</v>
      </c>
      <c r="B54" s="51" t="s">
        <v>25848</v>
      </c>
      <c r="C54" s="50" t="s">
        <v>36053</v>
      </c>
      <c r="D54" s="107" t="s">
        <v>36005</v>
      </c>
      <c r="E54" s="189">
        <v>55000</v>
      </c>
      <c r="F54" s="160" t="s">
        <v>4</v>
      </c>
    </row>
    <row r="55" spans="1:6" ht="47.25">
      <c r="A55" s="49">
        <v>25</v>
      </c>
      <c r="B55" s="51" t="s">
        <v>36021</v>
      </c>
      <c r="C55" s="50" t="s">
        <v>36054</v>
      </c>
      <c r="D55" s="107" t="s">
        <v>36005</v>
      </c>
      <c r="E55" s="189">
        <v>58000</v>
      </c>
      <c r="F55" s="160" t="s">
        <v>4</v>
      </c>
    </row>
    <row r="56" spans="1:6" ht="47.25">
      <c r="A56" s="49">
        <v>26</v>
      </c>
      <c r="B56" s="51" t="s">
        <v>36022</v>
      </c>
      <c r="C56" s="50" t="s">
        <v>36055</v>
      </c>
      <c r="D56" s="107" t="s">
        <v>36005</v>
      </c>
      <c r="E56" s="189">
        <v>60000</v>
      </c>
      <c r="F56" s="160" t="s">
        <v>4</v>
      </c>
    </row>
    <row r="57" spans="1:6" ht="47.25">
      <c r="A57" s="49">
        <v>27</v>
      </c>
      <c r="B57" s="51" t="s">
        <v>25853</v>
      </c>
      <c r="C57" s="50" t="s">
        <v>36056</v>
      </c>
      <c r="D57" s="107" t="s">
        <v>36005</v>
      </c>
      <c r="E57" s="189">
        <v>55000</v>
      </c>
      <c r="F57" s="160" t="s">
        <v>4</v>
      </c>
    </row>
    <row r="58" spans="1:6" ht="47.25">
      <c r="A58" s="49">
        <v>28</v>
      </c>
      <c r="B58" s="51" t="s">
        <v>24824</v>
      </c>
      <c r="C58" s="50" t="s">
        <v>36057</v>
      </c>
      <c r="D58" s="107" t="s">
        <v>36005</v>
      </c>
      <c r="E58" s="189">
        <v>58000</v>
      </c>
      <c r="F58" s="160" t="s">
        <v>4</v>
      </c>
    </row>
    <row r="59" spans="1:6" ht="47.25">
      <c r="A59" s="49">
        <v>29</v>
      </c>
      <c r="B59" s="51" t="s">
        <v>36023</v>
      </c>
      <c r="C59" s="50" t="s">
        <v>36058</v>
      </c>
      <c r="D59" s="107" t="s">
        <v>36005</v>
      </c>
      <c r="E59" s="189">
        <v>55000</v>
      </c>
      <c r="F59" s="160" t="s">
        <v>4</v>
      </c>
    </row>
    <row r="60" spans="1:6" ht="47.25">
      <c r="A60" s="49">
        <v>30</v>
      </c>
      <c r="B60" s="51" t="s">
        <v>36024</v>
      </c>
      <c r="C60" s="50" t="s">
        <v>36059</v>
      </c>
      <c r="D60" s="107" t="s">
        <v>36005</v>
      </c>
      <c r="E60" s="189">
        <v>56817</v>
      </c>
      <c r="F60" s="160" t="s">
        <v>4</v>
      </c>
    </row>
    <row r="61" spans="1:6" ht="47.25">
      <c r="A61" s="49">
        <v>31</v>
      </c>
      <c r="B61" s="51" t="s">
        <v>36025</v>
      </c>
      <c r="C61" s="50" t="s">
        <v>36060</v>
      </c>
      <c r="D61" s="107" t="s">
        <v>36005</v>
      </c>
      <c r="E61" s="189">
        <v>55000</v>
      </c>
      <c r="F61" s="160" t="s">
        <v>4</v>
      </c>
    </row>
    <row r="62" spans="1:6" ht="47.25">
      <c r="A62" s="49">
        <v>32</v>
      </c>
      <c r="B62" s="51" t="s">
        <v>40432</v>
      </c>
      <c r="C62" s="50" t="s">
        <v>36061</v>
      </c>
      <c r="D62" s="107" t="s">
        <v>36005</v>
      </c>
      <c r="E62" s="189">
        <v>56000</v>
      </c>
      <c r="F62" s="160" t="s">
        <v>4</v>
      </c>
    </row>
    <row r="63" spans="1:6" ht="47.25">
      <c r="A63" s="49">
        <v>33</v>
      </c>
      <c r="B63" s="51" t="s">
        <v>36026</v>
      </c>
      <c r="C63" s="50" t="s">
        <v>36062</v>
      </c>
      <c r="D63" s="107" t="s">
        <v>36005</v>
      </c>
      <c r="E63" s="189">
        <v>57000</v>
      </c>
      <c r="F63" s="160" t="s">
        <v>4</v>
      </c>
    </row>
    <row r="64" spans="1:6" ht="47.25">
      <c r="A64" s="49">
        <v>34</v>
      </c>
      <c r="B64" s="51" t="s">
        <v>36027</v>
      </c>
      <c r="C64" s="50" t="s">
        <v>36063</v>
      </c>
      <c r="D64" s="107" t="s">
        <v>36005</v>
      </c>
      <c r="E64" s="189">
        <v>54000</v>
      </c>
      <c r="F64" s="160" t="s">
        <v>4</v>
      </c>
    </row>
    <row r="65" spans="1:6" ht="47.25">
      <c r="A65" s="49">
        <v>35</v>
      </c>
      <c r="B65" s="51" t="s">
        <v>35985</v>
      </c>
      <c r="C65" s="50" t="s">
        <v>36064</v>
      </c>
      <c r="D65" s="107" t="s">
        <v>36005</v>
      </c>
      <c r="E65" s="189">
        <v>58000</v>
      </c>
      <c r="F65" s="160" t="s">
        <v>4</v>
      </c>
    </row>
    <row r="66" spans="1:6" ht="47.25">
      <c r="A66" s="49">
        <v>36</v>
      </c>
      <c r="B66" s="51" t="s">
        <v>36028</v>
      </c>
      <c r="C66" s="50" t="s">
        <v>36065</v>
      </c>
      <c r="D66" s="107" t="s">
        <v>36005</v>
      </c>
      <c r="E66" s="189">
        <v>57000</v>
      </c>
      <c r="F66" s="160" t="s">
        <v>4</v>
      </c>
    </row>
    <row r="67" spans="1:6" ht="47.25">
      <c r="A67" s="49">
        <v>37</v>
      </c>
      <c r="B67" s="51" t="s">
        <v>35992</v>
      </c>
      <c r="C67" s="50" t="s">
        <v>36066</v>
      </c>
      <c r="D67" s="107" t="s">
        <v>36005</v>
      </c>
      <c r="E67" s="189">
        <v>50000</v>
      </c>
      <c r="F67" s="160" t="s">
        <v>4</v>
      </c>
    </row>
    <row r="68" spans="1:6" ht="47.25">
      <c r="A68" s="49">
        <v>38</v>
      </c>
      <c r="B68" s="51" t="s">
        <v>36029</v>
      </c>
      <c r="C68" s="50" t="s">
        <v>36067</v>
      </c>
      <c r="D68" s="107" t="s">
        <v>36005</v>
      </c>
      <c r="E68" s="189">
        <v>48000</v>
      </c>
      <c r="F68" s="160" t="s">
        <v>4</v>
      </c>
    </row>
    <row r="69" spans="1:6" ht="47.25">
      <c r="A69" s="49">
        <v>39</v>
      </c>
      <c r="B69" s="51" t="s">
        <v>25905</v>
      </c>
      <c r="C69" s="50" t="s">
        <v>36068</v>
      </c>
      <c r="D69" s="107" t="s">
        <v>36005</v>
      </c>
      <c r="E69" s="189">
        <v>59000</v>
      </c>
      <c r="F69" s="160" t="s">
        <v>4</v>
      </c>
    </row>
    <row r="70" spans="1:6" ht="47.25">
      <c r="A70" s="49">
        <v>40</v>
      </c>
      <c r="B70" s="51" t="s">
        <v>36030</v>
      </c>
      <c r="C70" s="50" t="s">
        <v>40433</v>
      </c>
      <c r="D70" s="107" t="s">
        <v>36005</v>
      </c>
      <c r="E70" s="189">
        <v>49000</v>
      </c>
      <c r="F70" s="160" t="s">
        <v>4</v>
      </c>
    </row>
    <row r="71" spans="1:6" ht="15.75">
      <c r="A71" s="49"/>
      <c r="B71" s="2198" t="s">
        <v>4613</v>
      </c>
      <c r="C71" s="2198"/>
      <c r="D71" s="1"/>
      <c r="E71" s="1712"/>
      <c r="F71" s="1158"/>
    </row>
    <row r="72" spans="1:6" ht="47.25">
      <c r="A72" s="49">
        <v>41</v>
      </c>
      <c r="B72" s="51" t="s">
        <v>9608</v>
      </c>
      <c r="C72" s="51" t="s">
        <v>16176</v>
      </c>
      <c r="D72" s="51" t="s">
        <v>4686</v>
      </c>
      <c r="E72" s="110">
        <v>500000</v>
      </c>
      <c r="F72" s="160" t="s">
        <v>4</v>
      </c>
    </row>
    <row r="73" spans="1:6" ht="31.5">
      <c r="A73" s="49">
        <v>42</v>
      </c>
      <c r="B73" s="51" t="s">
        <v>25839</v>
      </c>
      <c r="C73" s="51" t="s">
        <v>16178</v>
      </c>
      <c r="D73" s="51" t="s">
        <v>25840</v>
      </c>
      <c r="E73" s="110">
        <v>500000</v>
      </c>
      <c r="F73" s="160" t="s">
        <v>272</v>
      </c>
    </row>
    <row r="74" spans="1:6" ht="47.25">
      <c r="A74" s="49">
        <v>43</v>
      </c>
      <c r="B74" s="51" t="s">
        <v>35986</v>
      </c>
      <c r="C74" s="51" t="s">
        <v>16181</v>
      </c>
      <c r="D74" s="51" t="s">
        <v>25841</v>
      </c>
      <c r="E74" s="110">
        <v>700000</v>
      </c>
      <c r="F74" s="160" t="s">
        <v>4</v>
      </c>
    </row>
    <row r="75" spans="1:6" ht="47.25">
      <c r="A75" s="49">
        <v>44</v>
      </c>
      <c r="B75" s="51" t="s">
        <v>25842</v>
      </c>
      <c r="C75" s="51" t="s">
        <v>16184</v>
      </c>
      <c r="D75" s="51" t="s">
        <v>14409</v>
      </c>
      <c r="E75" s="110">
        <v>600000</v>
      </c>
      <c r="F75" s="160" t="s">
        <v>272</v>
      </c>
    </row>
    <row r="76" spans="1:6" ht="47.25">
      <c r="A76" s="49">
        <v>45</v>
      </c>
      <c r="B76" s="51" t="s">
        <v>25844</v>
      </c>
      <c r="C76" s="51" t="s">
        <v>16187</v>
      </c>
      <c r="D76" s="51" t="s">
        <v>115</v>
      </c>
      <c r="E76" s="110">
        <v>500000</v>
      </c>
      <c r="F76" s="160" t="s">
        <v>4</v>
      </c>
    </row>
    <row r="77" spans="1:6" ht="47.25">
      <c r="A77" s="49">
        <v>46</v>
      </c>
      <c r="B77" s="51" t="s">
        <v>25845</v>
      </c>
      <c r="C77" s="51" t="s">
        <v>16189</v>
      </c>
      <c r="D77" s="51" t="s">
        <v>35964</v>
      </c>
      <c r="E77" s="110">
        <v>500000</v>
      </c>
      <c r="F77" s="160" t="s">
        <v>272</v>
      </c>
    </row>
    <row r="78" spans="1:6" ht="47.25">
      <c r="A78" s="49">
        <v>47</v>
      </c>
      <c r="B78" s="51" t="s">
        <v>25846</v>
      </c>
      <c r="C78" s="51" t="s">
        <v>16190</v>
      </c>
      <c r="D78" s="51" t="s">
        <v>25847</v>
      </c>
      <c r="E78" s="110">
        <v>500000</v>
      </c>
      <c r="F78" s="160" t="s">
        <v>4</v>
      </c>
    </row>
    <row r="79" spans="1:6" ht="47.25">
      <c r="A79" s="49">
        <v>48</v>
      </c>
      <c r="B79" s="51" t="s">
        <v>25848</v>
      </c>
      <c r="C79" s="51" t="s">
        <v>16192</v>
      </c>
      <c r="D79" s="51" t="s">
        <v>25849</v>
      </c>
      <c r="E79" s="110">
        <v>600000</v>
      </c>
      <c r="F79" s="160" t="s">
        <v>272</v>
      </c>
    </row>
    <row r="80" spans="1:6" ht="47.25">
      <c r="A80" s="49">
        <v>49</v>
      </c>
      <c r="B80" s="51" t="s">
        <v>25850</v>
      </c>
      <c r="C80" s="51" t="s">
        <v>16194</v>
      </c>
      <c r="D80" s="51" t="s">
        <v>25851</v>
      </c>
      <c r="E80" s="110">
        <v>400000</v>
      </c>
      <c r="F80" s="160" t="s">
        <v>4</v>
      </c>
    </row>
    <row r="81" spans="1:6" ht="31.5">
      <c r="A81" s="49">
        <v>50</v>
      </c>
      <c r="B81" s="51" t="s">
        <v>25852</v>
      </c>
      <c r="C81" s="51" t="s">
        <v>16195</v>
      </c>
      <c r="D81" s="51" t="s">
        <v>4686</v>
      </c>
      <c r="E81" s="110">
        <v>500000</v>
      </c>
      <c r="F81" s="160" t="s">
        <v>4</v>
      </c>
    </row>
    <row r="82" spans="1:6" ht="47.25">
      <c r="A82" s="49">
        <v>51</v>
      </c>
      <c r="B82" s="51" t="s">
        <v>5240</v>
      </c>
      <c r="C82" s="51" t="s">
        <v>16197</v>
      </c>
      <c r="D82" s="51" t="s">
        <v>4686</v>
      </c>
      <c r="E82" s="110">
        <v>500000</v>
      </c>
      <c r="F82" s="160" t="s">
        <v>4</v>
      </c>
    </row>
    <row r="83" spans="1:6" ht="47.25">
      <c r="A83" s="49">
        <v>52</v>
      </c>
      <c r="B83" s="51" t="s">
        <v>25853</v>
      </c>
      <c r="C83" s="51" t="s">
        <v>16200</v>
      </c>
      <c r="D83" s="51" t="s">
        <v>4686</v>
      </c>
      <c r="E83" s="110">
        <v>500000</v>
      </c>
      <c r="F83" s="160" t="s">
        <v>4</v>
      </c>
    </row>
    <row r="84" spans="1:6" ht="47.25">
      <c r="A84" s="49">
        <v>53</v>
      </c>
      <c r="B84" s="51" t="s">
        <v>28227</v>
      </c>
      <c r="C84" s="51" t="s">
        <v>16201</v>
      </c>
      <c r="D84" s="51" t="s">
        <v>25854</v>
      </c>
      <c r="E84" s="110">
        <v>500000</v>
      </c>
      <c r="F84" s="160" t="s">
        <v>272</v>
      </c>
    </row>
    <row r="85" spans="1:6" ht="47.25">
      <c r="A85" s="49">
        <v>54</v>
      </c>
      <c r="B85" s="51" t="s">
        <v>35981</v>
      </c>
      <c r="C85" s="51" t="s">
        <v>16203</v>
      </c>
      <c r="D85" s="51" t="s">
        <v>35965</v>
      </c>
      <c r="E85" s="110">
        <v>500000</v>
      </c>
      <c r="F85" s="160" t="s">
        <v>272</v>
      </c>
    </row>
    <row r="86" spans="1:6" ht="47.25">
      <c r="A86" s="49">
        <v>55</v>
      </c>
      <c r="B86" s="51" t="s">
        <v>35982</v>
      </c>
      <c r="C86" s="51" t="s">
        <v>16204</v>
      </c>
      <c r="D86" s="51" t="s">
        <v>4686</v>
      </c>
      <c r="E86" s="110">
        <v>500000</v>
      </c>
      <c r="F86" s="160" t="s">
        <v>4</v>
      </c>
    </row>
    <row r="87" spans="1:6" ht="47.25">
      <c r="A87" s="49">
        <v>56</v>
      </c>
      <c r="B87" s="51" t="s">
        <v>25855</v>
      </c>
      <c r="C87" s="51" t="s">
        <v>16205</v>
      </c>
      <c r="D87" s="107" t="s">
        <v>40435</v>
      </c>
      <c r="E87" s="110">
        <v>500000</v>
      </c>
      <c r="F87" s="160" t="s">
        <v>4</v>
      </c>
    </row>
    <row r="88" spans="1:6" ht="31.5">
      <c r="A88" s="49">
        <v>57</v>
      </c>
      <c r="B88" s="51" t="s">
        <v>25856</v>
      </c>
      <c r="C88" s="51" t="s">
        <v>16207</v>
      </c>
      <c r="D88" s="51" t="s">
        <v>25857</v>
      </c>
      <c r="E88" s="110">
        <v>300000</v>
      </c>
      <c r="F88" s="160" t="s">
        <v>16601</v>
      </c>
    </row>
    <row r="89" spans="1:6" ht="47.25">
      <c r="A89" s="49">
        <v>58</v>
      </c>
      <c r="B89" s="51" t="s">
        <v>35983</v>
      </c>
      <c r="C89" s="51" t="s">
        <v>16209</v>
      </c>
      <c r="D89" s="51" t="s">
        <v>35964</v>
      </c>
      <c r="E89" s="110">
        <v>500000</v>
      </c>
      <c r="F89" s="160" t="s">
        <v>272</v>
      </c>
    </row>
    <row r="90" spans="1:6" ht="47.25">
      <c r="A90" s="49">
        <v>59</v>
      </c>
      <c r="B90" s="51" t="s">
        <v>25858</v>
      </c>
      <c r="C90" s="51" t="s">
        <v>16211</v>
      </c>
      <c r="D90" s="51" t="s">
        <v>25859</v>
      </c>
      <c r="E90" s="110">
        <v>500000</v>
      </c>
      <c r="F90" s="160" t="s">
        <v>4</v>
      </c>
    </row>
    <row r="91" spans="1:6" ht="47.25">
      <c r="A91" s="49">
        <v>60</v>
      </c>
      <c r="B91" s="51" t="s">
        <v>35987</v>
      </c>
      <c r="C91" s="51" t="s">
        <v>16213</v>
      </c>
      <c r="D91" s="51" t="s">
        <v>25860</v>
      </c>
      <c r="E91" s="110">
        <v>500000</v>
      </c>
      <c r="F91" s="160" t="s">
        <v>558</v>
      </c>
    </row>
    <row r="92" spans="1:6" ht="47.25">
      <c r="A92" s="49">
        <v>61</v>
      </c>
      <c r="B92" s="51" t="s">
        <v>35988</v>
      </c>
      <c r="C92" s="51" t="s">
        <v>16214</v>
      </c>
      <c r="D92" s="51" t="s">
        <v>25861</v>
      </c>
      <c r="E92" s="110">
        <v>500000</v>
      </c>
      <c r="F92" s="160" t="s">
        <v>272</v>
      </c>
    </row>
    <row r="93" spans="1:6" ht="47.25">
      <c r="A93" s="49">
        <v>62</v>
      </c>
      <c r="B93" s="51" t="s">
        <v>35989</v>
      </c>
      <c r="C93" s="51" t="s">
        <v>16217</v>
      </c>
      <c r="D93" s="107" t="s">
        <v>40435</v>
      </c>
      <c r="E93" s="110">
        <v>500000</v>
      </c>
      <c r="F93" s="160" t="s">
        <v>4</v>
      </c>
    </row>
    <row r="94" spans="1:6" ht="47.25">
      <c r="A94" s="49">
        <v>63</v>
      </c>
      <c r="B94" s="51" t="s">
        <v>25862</v>
      </c>
      <c r="C94" s="51" t="s">
        <v>40452</v>
      </c>
      <c r="D94" s="51" t="s">
        <v>115</v>
      </c>
      <c r="E94" s="110">
        <v>500000</v>
      </c>
      <c r="F94" s="160" t="s">
        <v>4</v>
      </c>
    </row>
    <row r="95" spans="1:6" ht="47.25">
      <c r="A95" s="49">
        <v>64</v>
      </c>
      <c r="B95" s="51" t="s">
        <v>25863</v>
      </c>
      <c r="C95" s="51" t="s">
        <v>40453</v>
      </c>
      <c r="D95" s="107" t="s">
        <v>40435</v>
      </c>
      <c r="E95" s="110">
        <v>500000</v>
      </c>
      <c r="F95" s="160" t="s">
        <v>4</v>
      </c>
    </row>
    <row r="96" spans="1:6" ht="47.25">
      <c r="A96" s="49">
        <v>65</v>
      </c>
      <c r="B96" s="51" t="s">
        <v>36001</v>
      </c>
      <c r="C96" s="51" t="s">
        <v>40454</v>
      </c>
      <c r="D96" s="51" t="s">
        <v>115</v>
      </c>
      <c r="E96" s="110">
        <v>500000</v>
      </c>
      <c r="F96" s="160" t="s">
        <v>4</v>
      </c>
    </row>
    <row r="97" spans="1:6" ht="47.25">
      <c r="A97" s="49">
        <v>66</v>
      </c>
      <c r="B97" s="51" t="s">
        <v>25864</v>
      </c>
      <c r="C97" s="51" t="s">
        <v>40455</v>
      </c>
      <c r="D97" s="51" t="s">
        <v>115</v>
      </c>
      <c r="E97" s="110">
        <v>500000</v>
      </c>
      <c r="F97" s="160" t="s">
        <v>4</v>
      </c>
    </row>
    <row r="98" spans="1:6" ht="47.25">
      <c r="A98" s="49">
        <v>67</v>
      </c>
      <c r="B98" s="51" t="s">
        <v>25865</v>
      </c>
      <c r="C98" s="51" t="s">
        <v>40456</v>
      </c>
      <c r="D98" s="51" t="s">
        <v>35971</v>
      </c>
      <c r="E98" s="110">
        <v>500000</v>
      </c>
      <c r="F98" s="160" t="s">
        <v>4</v>
      </c>
    </row>
    <row r="99" spans="1:6" ht="47.25">
      <c r="A99" s="49">
        <v>68</v>
      </c>
      <c r="B99" s="51" t="s">
        <v>36002</v>
      </c>
      <c r="C99" s="51" t="s">
        <v>40457</v>
      </c>
      <c r="D99" s="51" t="s">
        <v>35966</v>
      </c>
      <c r="E99" s="110">
        <v>500000</v>
      </c>
      <c r="F99" s="160" t="s">
        <v>272</v>
      </c>
    </row>
    <row r="100" spans="1:6" ht="47.25">
      <c r="A100" s="49">
        <v>69</v>
      </c>
      <c r="B100" s="51" t="s">
        <v>25866</v>
      </c>
      <c r="C100" s="51" t="s">
        <v>40458</v>
      </c>
      <c r="D100" s="51" t="s">
        <v>25867</v>
      </c>
      <c r="E100" s="110">
        <v>500000</v>
      </c>
      <c r="F100" s="160" t="s">
        <v>272</v>
      </c>
    </row>
    <row r="101" spans="1:6" ht="78.75">
      <c r="A101" s="49">
        <v>70</v>
      </c>
      <c r="B101" s="51" t="s">
        <v>25869</v>
      </c>
      <c r="C101" s="51" t="s">
        <v>40459</v>
      </c>
      <c r="D101" s="107" t="s">
        <v>40436</v>
      </c>
      <c r="E101" s="110">
        <v>500000</v>
      </c>
      <c r="F101" s="160" t="s">
        <v>4</v>
      </c>
    </row>
    <row r="102" spans="1:6" ht="47.25">
      <c r="A102" s="49">
        <v>71</v>
      </c>
      <c r="B102" s="51" t="s">
        <v>25872</v>
      </c>
      <c r="C102" s="51" t="s">
        <v>40460</v>
      </c>
      <c r="D102" s="51" t="s">
        <v>115</v>
      </c>
      <c r="E102" s="110">
        <v>600000</v>
      </c>
      <c r="F102" s="160" t="s">
        <v>4</v>
      </c>
    </row>
    <row r="103" spans="1:6" ht="78.75">
      <c r="A103" s="49">
        <v>72</v>
      </c>
      <c r="B103" s="51" t="s">
        <v>25873</v>
      </c>
      <c r="C103" s="51" t="s">
        <v>40461</v>
      </c>
      <c r="D103" s="107" t="s">
        <v>40437</v>
      </c>
      <c r="E103" s="110">
        <v>500000</v>
      </c>
      <c r="F103" s="160" t="s">
        <v>4</v>
      </c>
    </row>
    <row r="104" spans="1:6" ht="47.25">
      <c r="A104" s="49">
        <v>73</v>
      </c>
      <c r="B104" s="51" t="s">
        <v>25874</v>
      </c>
      <c r="C104" s="51" t="s">
        <v>40462</v>
      </c>
      <c r="D104" s="51" t="s">
        <v>25875</v>
      </c>
      <c r="E104" s="110">
        <v>600000</v>
      </c>
      <c r="F104" s="160" t="s">
        <v>4</v>
      </c>
    </row>
    <row r="105" spans="1:6" ht="47.25">
      <c r="A105" s="49">
        <v>74</v>
      </c>
      <c r="B105" s="51" t="s">
        <v>35990</v>
      </c>
      <c r="C105" s="51" t="s">
        <v>40463</v>
      </c>
      <c r="D105" s="51" t="s">
        <v>35967</v>
      </c>
      <c r="E105" s="110">
        <v>600000</v>
      </c>
      <c r="F105" s="160" t="s">
        <v>272</v>
      </c>
    </row>
    <row r="106" spans="1:6" ht="47.25">
      <c r="A106" s="49">
        <v>75</v>
      </c>
      <c r="B106" s="51" t="s">
        <v>35991</v>
      </c>
      <c r="C106" s="51" t="s">
        <v>40464</v>
      </c>
      <c r="D106" s="51" t="s">
        <v>35968</v>
      </c>
      <c r="E106" s="110">
        <v>600000</v>
      </c>
      <c r="F106" s="160" t="s">
        <v>272</v>
      </c>
    </row>
    <row r="107" spans="1:6" ht="47.25">
      <c r="A107" s="49">
        <v>76</v>
      </c>
      <c r="B107" s="51" t="s">
        <v>28054</v>
      </c>
      <c r="C107" s="51" t="s">
        <v>40465</v>
      </c>
      <c r="D107" s="51" t="s">
        <v>115</v>
      </c>
      <c r="E107" s="110">
        <v>600000</v>
      </c>
      <c r="F107" s="160" t="s">
        <v>4</v>
      </c>
    </row>
    <row r="108" spans="1:6" ht="47.25">
      <c r="A108" s="49">
        <v>77</v>
      </c>
      <c r="B108" s="51" t="s">
        <v>24848</v>
      </c>
      <c r="C108" s="51" t="s">
        <v>40466</v>
      </c>
      <c r="D108" s="51" t="s">
        <v>7016</v>
      </c>
      <c r="E108" s="110">
        <v>600000</v>
      </c>
      <c r="F108" s="160" t="s">
        <v>4</v>
      </c>
    </row>
    <row r="109" spans="1:6" ht="47.25">
      <c r="A109" s="49">
        <v>78</v>
      </c>
      <c r="B109" s="51" t="s">
        <v>25876</v>
      </c>
      <c r="C109" s="51" t="s">
        <v>40467</v>
      </c>
      <c r="D109" s="51" t="s">
        <v>25877</v>
      </c>
      <c r="E109" s="110">
        <v>600000</v>
      </c>
      <c r="F109" s="160" t="s">
        <v>272</v>
      </c>
    </row>
    <row r="110" spans="1:6" ht="47.25">
      <c r="A110" s="49">
        <v>79</v>
      </c>
      <c r="B110" s="51" t="s">
        <v>25878</v>
      </c>
      <c r="C110" s="51" t="s">
        <v>40468</v>
      </c>
      <c r="D110" s="51" t="s">
        <v>35969</v>
      </c>
      <c r="E110" s="110">
        <v>700000</v>
      </c>
      <c r="F110" s="160" t="s">
        <v>272</v>
      </c>
    </row>
    <row r="111" spans="1:6" ht="47.25">
      <c r="A111" s="49">
        <v>80</v>
      </c>
      <c r="B111" s="51" t="s">
        <v>35992</v>
      </c>
      <c r="C111" s="51" t="s">
        <v>40469</v>
      </c>
      <c r="D111" s="51" t="s">
        <v>115</v>
      </c>
      <c r="E111" s="110">
        <v>600000</v>
      </c>
      <c r="F111" s="160" t="s">
        <v>558</v>
      </c>
    </row>
    <row r="112" spans="1:6" ht="78.75">
      <c r="A112" s="49">
        <v>81</v>
      </c>
      <c r="B112" s="51" t="s">
        <v>25879</v>
      </c>
      <c r="C112" s="51" t="s">
        <v>40470</v>
      </c>
      <c r="D112" s="107" t="s">
        <v>40438</v>
      </c>
      <c r="E112" s="110">
        <v>500000</v>
      </c>
      <c r="F112" s="160" t="s">
        <v>4</v>
      </c>
    </row>
    <row r="113" spans="1:6" ht="78.75">
      <c r="A113" s="49">
        <v>82</v>
      </c>
      <c r="B113" s="51" t="s">
        <v>25880</v>
      </c>
      <c r="C113" s="51" t="s">
        <v>40471</v>
      </c>
      <c r="D113" s="107" t="s">
        <v>40438</v>
      </c>
      <c r="E113" s="110">
        <v>500000</v>
      </c>
      <c r="F113" s="160" t="s">
        <v>4</v>
      </c>
    </row>
    <row r="114" spans="1:6" ht="78.75">
      <c r="A114" s="49">
        <v>83</v>
      </c>
      <c r="B114" s="51" t="s">
        <v>35984</v>
      </c>
      <c r="C114" s="51" t="s">
        <v>40472</v>
      </c>
      <c r="D114" s="107" t="s">
        <v>40439</v>
      </c>
      <c r="E114" s="110">
        <v>500000</v>
      </c>
      <c r="F114" s="160" t="s">
        <v>4</v>
      </c>
    </row>
    <row r="115" spans="1:6" ht="47.25">
      <c r="A115" s="49">
        <v>84</v>
      </c>
      <c r="B115" s="51" t="s">
        <v>25881</v>
      </c>
      <c r="C115" s="51" t="s">
        <v>40473</v>
      </c>
      <c r="D115" s="51" t="s">
        <v>25882</v>
      </c>
      <c r="E115" s="110">
        <v>250000</v>
      </c>
      <c r="F115" s="160" t="s">
        <v>272</v>
      </c>
    </row>
    <row r="116" spans="1:6" ht="47.25">
      <c r="A116" s="49">
        <v>85</v>
      </c>
      <c r="B116" s="51" t="s">
        <v>25883</v>
      </c>
      <c r="C116" s="51" t="s">
        <v>40474</v>
      </c>
      <c r="D116" s="51" t="s">
        <v>35970</v>
      </c>
      <c r="E116" s="110">
        <v>526569.52</v>
      </c>
      <c r="F116" s="160" t="s">
        <v>272</v>
      </c>
    </row>
    <row r="117" spans="1:6" ht="47.25">
      <c r="A117" s="49">
        <v>86</v>
      </c>
      <c r="B117" s="51" t="s">
        <v>25884</v>
      </c>
      <c r="C117" s="51" t="s">
        <v>40475</v>
      </c>
      <c r="D117" s="51" t="s">
        <v>35955</v>
      </c>
      <c r="E117" s="110">
        <v>400000</v>
      </c>
      <c r="F117" s="160" t="s">
        <v>272</v>
      </c>
    </row>
    <row r="118" spans="1:6" ht="47.25">
      <c r="A118" s="49">
        <v>87</v>
      </c>
      <c r="B118" s="51" t="s">
        <v>35994</v>
      </c>
      <c r="C118" s="51" t="s">
        <v>40476</v>
      </c>
      <c r="D118" s="51" t="s">
        <v>35956</v>
      </c>
      <c r="E118" s="110">
        <v>400000</v>
      </c>
      <c r="F118" s="160" t="s">
        <v>272</v>
      </c>
    </row>
    <row r="119" spans="1:6" ht="47.25">
      <c r="A119" s="49">
        <v>88</v>
      </c>
      <c r="B119" s="51" t="s">
        <v>35995</v>
      </c>
      <c r="C119" s="51" t="s">
        <v>40477</v>
      </c>
      <c r="D119" s="51" t="s">
        <v>115</v>
      </c>
      <c r="E119" s="110">
        <v>500000</v>
      </c>
      <c r="F119" s="160" t="s">
        <v>4</v>
      </c>
    </row>
    <row r="120" spans="1:6" ht="47.25">
      <c r="A120" s="49">
        <v>89</v>
      </c>
      <c r="B120" s="51" t="s">
        <v>25885</v>
      </c>
      <c r="C120" s="51" t="s">
        <v>40478</v>
      </c>
      <c r="D120" s="51" t="s">
        <v>115</v>
      </c>
      <c r="E120" s="110">
        <v>500000</v>
      </c>
      <c r="F120" s="160" t="s">
        <v>4</v>
      </c>
    </row>
    <row r="121" spans="1:6" ht="47.25">
      <c r="A121" s="49">
        <v>90</v>
      </c>
      <c r="B121" s="180" t="s">
        <v>25886</v>
      </c>
      <c r="C121" s="51" t="s">
        <v>40479</v>
      </c>
      <c r="D121" s="180" t="s">
        <v>35957</v>
      </c>
      <c r="E121" s="951">
        <v>500000</v>
      </c>
      <c r="F121" s="81" t="s">
        <v>272</v>
      </c>
    </row>
    <row r="122" spans="1:6" ht="47.25">
      <c r="A122" s="49">
        <v>91</v>
      </c>
      <c r="B122" s="51" t="s">
        <v>25887</v>
      </c>
      <c r="C122" s="51" t="s">
        <v>40480</v>
      </c>
      <c r="D122" s="51" t="s">
        <v>115</v>
      </c>
      <c r="E122" s="110">
        <v>500000</v>
      </c>
      <c r="F122" s="160" t="s">
        <v>4</v>
      </c>
    </row>
    <row r="123" spans="1:6" ht="47.25">
      <c r="A123" s="49">
        <v>92</v>
      </c>
      <c r="B123" s="51" t="s">
        <v>25888</v>
      </c>
      <c r="C123" s="51" t="s">
        <v>40481</v>
      </c>
      <c r="D123" s="51" t="s">
        <v>115</v>
      </c>
      <c r="E123" s="110">
        <v>500000</v>
      </c>
      <c r="F123" s="160" t="s">
        <v>4</v>
      </c>
    </row>
    <row r="124" spans="1:6" ht="47.25">
      <c r="A124" s="49">
        <v>93</v>
      </c>
      <c r="B124" s="51" t="s">
        <v>35996</v>
      </c>
      <c r="C124" s="51" t="s">
        <v>40482</v>
      </c>
      <c r="D124" s="51" t="s">
        <v>35958</v>
      </c>
      <c r="E124" s="110">
        <v>400000</v>
      </c>
      <c r="F124" s="160" t="s">
        <v>272</v>
      </c>
    </row>
    <row r="125" spans="1:6" ht="47.25">
      <c r="A125" s="49">
        <v>94</v>
      </c>
      <c r="B125" s="51" t="s">
        <v>35997</v>
      </c>
      <c r="C125" s="51" t="s">
        <v>40483</v>
      </c>
      <c r="D125" s="51" t="s">
        <v>35959</v>
      </c>
      <c r="E125" s="110">
        <v>600000</v>
      </c>
      <c r="F125" s="160" t="s">
        <v>272</v>
      </c>
    </row>
    <row r="126" spans="1:6" ht="47.25">
      <c r="A126" s="49">
        <v>95</v>
      </c>
      <c r="B126" s="51" t="s">
        <v>25890</v>
      </c>
      <c r="C126" s="51" t="s">
        <v>40484</v>
      </c>
      <c r="D126" s="51" t="s">
        <v>35960</v>
      </c>
      <c r="E126" s="110">
        <v>400000</v>
      </c>
      <c r="F126" s="160" t="s">
        <v>272</v>
      </c>
    </row>
    <row r="127" spans="1:6" ht="47.25">
      <c r="A127" s="49">
        <v>96</v>
      </c>
      <c r="B127" s="51" t="s">
        <v>35998</v>
      </c>
      <c r="C127" s="51" t="s">
        <v>40485</v>
      </c>
      <c r="D127" s="51" t="s">
        <v>35961</v>
      </c>
      <c r="E127" s="110">
        <v>500000</v>
      </c>
      <c r="F127" s="160" t="s">
        <v>272</v>
      </c>
    </row>
    <row r="128" spans="1:6" ht="47.25">
      <c r="A128" s="49">
        <v>97</v>
      </c>
      <c r="B128" s="51" t="s">
        <v>35999</v>
      </c>
      <c r="C128" s="51" t="s">
        <v>40486</v>
      </c>
      <c r="D128" s="51" t="s">
        <v>115</v>
      </c>
      <c r="E128" s="110">
        <v>500000</v>
      </c>
      <c r="F128" s="160" t="s">
        <v>4</v>
      </c>
    </row>
    <row r="129" spans="1:6" ht="47.25">
      <c r="A129" s="49">
        <v>98</v>
      </c>
      <c r="B129" s="51" t="s">
        <v>36000</v>
      </c>
      <c r="C129" s="51" t="s">
        <v>40487</v>
      </c>
      <c r="D129" s="107" t="s">
        <v>40440</v>
      </c>
      <c r="E129" s="110">
        <v>500000</v>
      </c>
      <c r="F129" s="160" t="s">
        <v>4</v>
      </c>
    </row>
    <row r="130" spans="1:6" ht="47.25">
      <c r="A130" s="49">
        <v>99</v>
      </c>
      <c r="B130" s="51" t="s">
        <v>35985</v>
      </c>
      <c r="C130" s="51" t="s">
        <v>40488</v>
      </c>
      <c r="D130" s="51" t="s">
        <v>115</v>
      </c>
      <c r="E130" s="110">
        <v>500000</v>
      </c>
      <c r="F130" s="160" t="s">
        <v>4</v>
      </c>
    </row>
    <row r="131" spans="1:6" ht="47.25">
      <c r="A131" s="49">
        <v>100</v>
      </c>
      <c r="B131" s="51" t="s">
        <v>25891</v>
      </c>
      <c r="C131" s="51" t="s">
        <v>40489</v>
      </c>
      <c r="D131" s="51" t="s">
        <v>115</v>
      </c>
      <c r="E131" s="110">
        <v>500000</v>
      </c>
      <c r="F131" s="160" t="s">
        <v>4</v>
      </c>
    </row>
    <row r="132" spans="1:6" ht="47.25">
      <c r="A132" s="49">
        <v>101</v>
      </c>
      <c r="B132" s="51" t="s">
        <v>35972</v>
      </c>
      <c r="C132" s="51" t="s">
        <v>40490</v>
      </c>
      <c r="D132" s="51" t="s">
        <v>115</v>
      </c>
      <c r="E132" s="110">
        <v>500000</v>
      </c>
      <c r="F132" s="160" t="s">
        <v>4</v>
      </c>
    </row>
    <row r="133" spans="1:6" ht="47.25">
      <c r="A133" s="49">
        <v>102</v>
      </c>
      <c r="B133" s="51" t="s">
        <v>25892</v>
      </c>
      <c r="C133" s="51" t="s">
        <v>40491</v>
      </c>
      <c r="D133" s="51" t="s">
        <v>35962</v>
      </c>
      <c r="E133" s="110">
        <v>400000</v>
      </c>
      <c r="F133" s="160" t="s">
        <v>272</v>
      </c>
    </row>
    <row r="134" spans="1:6" ht="47.25">
      <c r="A134" s="49">
        <v>103</v>
      </c>
      <c r="B134" s="51" t="s">
        <v>25893</v>
      </c>
      <c r="C134" s="51" t="s">
        <v>40492</v>
      </c>
      <c r="D134" s="51" t="s">
        <v>115</v>
      </c>
      <c r="E134" s="110">
        <v>500000</v>
      </c>
      <c r="F134" s="160" t="s">
        <v>558</v>
      </c>
    </row>
    <row r="135" spans="1:6" ht="15.75">
      <c r="A135" s="49"/>
      <c r="B135" s="2172" t="s">
        <v>4676</v>
      </c>
      <c r="C135" s="2172"/>
      <c r="D135" s="2172"/>
      <c r="E135" s="1712"/>
      <c r="F135" s="1158"/>
    </row>
    <row r="136" spans="1:6" ht="47.25">
      <c r="A136" s="49">
        <v>104</v>
      </c>
      <c r="B136" s="51" t="s">
        <v>25894</v>
      </c>
      <c r="C136" s="51" t="s">
        <v>40493</v>
      </c>
      <c r="D136" s="51" t="s">
        <v>35973</v>
      </c>
      <c r="E136" s="193">
        <v>700000</v>
      </c>
      <c r="F136" s="160" t="s">
        <v>4</v>
      </c>
    </row>
    <row r="137" spans="1:6" ht="47.25">
      <c r="A137" s="49">
        <v>105</v>
      </c>
      <c r="B137" s="51" t="s">
        <v>25895</v>
      </c>
      <c r="C137" s="51" t="s">
        <v>40494</v>
      </c>
      <c r="D137" s="51" t="s">
        <v>25896</v>
      </c>
      <c r="E137" s="193">
        <v>700000</v>
      </c>
      <c r="F137" s="160" t="s">
        <v>272</v>
      </c>
    </row>
    <row r="138" spans="1:6" ht="47.25">
      <c r="A138" s="49">
        <v>106</v>
      </c>
      <c r="B138" s="51" t="s">
        <v>25897</v>
      </c>
      <c r="C138" s="51" t="s">
        <v>40495</v>
      </c>
      <c r="D138" s="51" t="s">
        <v>25898</v>
      </c>
      <c r="E138" s="193">
        <v>650000</v>
      </c>
      <c r="F138" s="160" t="s">
        <v>272</v>
      </c>
    </row>
    <row r="139" spans="1:6" ht="47.25">
      <c r="A139" s="49">
        <v>107</v>
      </c>
      <c r="B139" s="51" t="s">
        <v>25899</v>
      </c>
      <c r="C139" s="51" t="s">
        <v>40496</v>
      </c>
      <c r="D139" s="51" t="s">
        <v>25900</v>
      </c>
      <c r="E139" s="193">
        <v>600000</v>
      </c>
      <c r="F139" s="160" t="s">
        <v>272</v>
      </c>
    </row>
    <row r="140" spans="1:6" ht="47.25">
      <c r="A140" s="49">
        <v>108</v>
      </c>
      <c r="B140" s="51" t="s">
        <v>25901</v>
      </c>
      <c r="C140" s="51" t="s">
        <v>40497</v>
      </c>
      <c r="D140" s="51" t="s">
        <v>7209</v>
      </c>
      <c r="E140" s="193">
        <v>500000</v>
      </c>
      <c r="F140" s="160" t="s">
        <v>4</v>
      </c>
    </row>
    <row r="141" spans="1:6" ht="47.25">
      <c r="A141" s="49">
        <v>109</v>
      </c>
      <c r="B141" s="51" t="s">
        <v>25902</v>
      </c>
      <c r="C141" s="51" t="s">
        <v>40498</v>
      </c>
      <c r="D141" s="51" t="s">
        <v>4686</v>
      </c>
      <c r="E141" s="193">
        <v>500000</v>
      </c>
      <c r="F141" s="160" t="s">
        <v>4</v>
      </c>
    </row>
    <row r="142" spans="1:6" ht="47.25">
      <c r="A142" s="49">
        <v>110</v>
      </c>
      <c r="B142" s="51" t="s">
        <v>25903</v>
      </c>
      <c r="C142" s="51" t="s">
        <v>40499</v>
      </c>
      <c r="D142" s="51" t="s">
        <v>4686</v>
      </c>
      <c r="E142" s="193">
        <v>500000</v>
      </c>
      <c r="F142" s="160" t="s">
        <v>4</v>
      </c>
    </row>
    <row r="143" spans="1:6" ht="47.25">
      <c r="A143" s="49">
        <v>111</v>
      </c>
      <c r="B143" s="107" t="s">
        <v>25904</v>
      </c>
      <c r="C143" s="107" t="s">
        <v>40500</v>
      </c>
      <c r="D143" s="107" t="s">
        <v>40434</v>
      </c>
      <c r="E143" s="193">
        <v>500000</v>
      </c>
      <c r="F143" s="120" t="s">
        <v>272</v>
      </c>
    </row>
    <row r="144" spans="1:6" ht="47.25">
      <c r="A144" s="49">
        <v>112</v>
      </c>
      <c r="B144" s="51" t="s">
        <v>25906</v>
      </c>
      <c r="C144" s="51" t="s">
        <v>40501</v>
      </c>
      <c r="D144" s="51" t="s">
        <v>485</v>
      </c>
      <c r="E144" s="193">
        <v>500000</v>
      </c>
      <c r="F144" s="160" t="s">
        <v>4</v>
      </c>
    </row>
    <row r="145" spans="1:6" ht="31.5">
      <c r="A145" s="49">
        <v>113</v>
      </c>
      <c r="B145" s="51" t="s">
        <v>25907</v>
      </c>
      <c r="C145" s="51" t="s">
        <v>40502</v>
      </c>
      <c r="D145" s="51" t="s">
        <v>25908</v>
      </c>
      <c r="E145" s="193">
        <v>1000000</v>
      </c>
      <c r="F145" s="160" t="s">
        <v>4</v>
      </c>
    </row>
    <row r="146" spans="1:6" ht="47.25">
      <c r="A146" s="49">
        <v>114</v>
      </c>
      <c r="B146" s="51" t="s">
        <v>25909</v>
      </c>
      <c r="C146" s="51" t="s">
        <v>40503</v>
      </c>
      <c r="D146" s="51" t="s">
        <v>25910</v>
      </c>
      <c r="E146" s="193">
        <v>500000</v>
      </c>
      <c r="F146" s="160" t="s">
        <v>118</v>
      </c>
    </row>
    <row r="147" spans="1:6" ht="47.25">
      <c r="A147" s="49">
        <v>115</v>
      </c>
      <c r="B147" s="51" t="s">
        <v>25911</v>
      </c>
      <c r="C147" s="51" t="s">
        <v>40504</v>
      </c>
      <c r="D147" s="51" t="s">
        <v>35973</v>
      </c>
      <c r="E147" s="193">
        <v>700000</v>
      </c>
      <c r="F147" s="160" t="s">
        <v>558</v>
      </c>
    </row>
    <row r="148" spans="1:6" ht="31.5">
      <c r="A148" s="49">
        <v>116</v>
      </c>
      <c r="B148" s="51" t="s">
        <v>25912</v>
      </c>
      <c r="C148" s="51" t="s">
        <v>40505</v>
      </c>
      <c r="D148" s="51" t="s">
        <v>25913</v>
      </c>
      <c r="E148" s="193">
        <v>500000</v>
      </c>
      <c r="F148" s="160" t="s">
        <v>272</v>
      </c>
    </row>
    <row r="149" spans="1:6" ht="47.25">
      <c r="A149" s="49">
        <v>117</v>
      </c>
      <c r="B149" s="51" t="s">
        <v>25915</v>
      </c>
      <c r="C149" s="51" t="s">
        <v>40506</v>
      </c>
      <c r="D149" s="51" t="s">
        <v>115</v>
      </c>
      <c r="E149" s="193">
        <v>700000</v>
      </c>
      <c r="F149" s="160" t="s">
        <v>4</v>
      </c>
    </row>
    <row r="150" spans="1:6" ht="31.5">
      <c r="A150" s="49">
        <v>118</v>
      </c>
      <c r="B150" s="333" t="s">
        <v>35974</v>
      </c>
      <c r="C150" s="51" t="s">
        <v>40507</v>
      </c>
      <c r="D150" s="51" t="s">
        <v>25916</v>
      </c>
      <c r="E150" s="193">
        <v>700000</v>
      </c>
      <c r="F150" s="160" t="s">
        <v>4</v>
      </c>
    </row>
    <row r="151" spans="1:6" ht="47.25">
      <c r="A151" s="49">
        <v>119</v>
      </c>
      <c r="B151" s="51" t="s">
        <v>25917</v>
      </c>
      <c r="C151" s="51" t="s">
        <v>40508</v>
      </c>
      <c r="D151" s="51" t="s">
        <v>25918</v>
      </c>
      <c r="E151" s="193">
        <v>600000</v>
      </c>
      <c r="F151" s="160" t="s">
        <v>4</v>
      </c>
    </row>
    <row r="152" spans="1:6" ht="47.25">
      <c r="A152" s="49">
        <v>120</v>
      </c>
      <c r="B152" s="51" t="s">
        <v>25919</v>
      </c>
      <c r="C152" s="51" t="s">
        <v>40509</v>
      </c>
      <c r="D152" s="51" t="s">
        <v>25920</v>
      </c>
      <c r="E152" s="193">
        <v>500000</v>
      </c>
      <c r="F152" s="160" t="s">
        <v>272</v>
      </c>
    </row>
    <row r="153" spans="1:6" ht="47.25">
      <c r="A153" s="49">
        <v>121</v>
      </c>
      <c r="B153" s="51" t="s">
        <v>25922</v>
      </c>
      <c r="C153" s="51" t="s">
        <v>40510</v>
      </c>
      <c r="D153" s="51" t="s">
        <v>25923</v>
      </c>
      <c r="E153" s="193">
        <v>500000</v>
      </c>
      <c r="F153" s="160" t="s">
        <v>272</v>
      </c>
    </row>
    <row r="154" spans="1:6" ht="47.25">
      <c r="A154" s="49">
        <v>122</v>
      </c>
      <c r="B154" s="51" t="s">
        <v>25924</v>
      </c>
      <c r="C154" s="51" t="s">
        <v>40511</v>
      </c>
      <c r="D154" s="51" t="s">
        <v>25925</v>
      </c>
      <c r="E154" s="193">
        <v>500000</v>
      </c>
      <c r="F154" s="160" t="s">
        <v>272</v>
      </c>
    </row>
    <row r="155" spans="1:6" ht="31.5">
      <c r="A155" s="49">
        <v>123</v>
      </c>
      <c r="B155" s="51" t="s">
        <v>25927</v>
      </c>
      <c r="C155" s="51" t="s">
        <v>40512</v>
      </c>
      <c r="D155" s="51" t="s">
        <v>115</v>
      </c>
      <c r="E155" s="193">
        <v>600000</v>
      </c>
      <c r="F155" s="160" t="s">
        <v>4</v>
      </c>
    </row>
    <row r="156" spans="1:6" ht="47.25">
      <c r="A156" s="49">
        <v>124</v>
      </c>
      <c r="B156" s="333" t="s">
        <v>35975</v>
      </c>
      <c r="C156" s="51" t="s">
        <v>40513</v>
      </c>
      <c r="D156" s="51" t="s">
        <v>25928</v>
      </c>
      <c r="E156" s="193">
        <v>500000</v>
      </c>
      <c r="F156" s="160" t="s">
        <v>272</v>
      </c>
    </row>
    <row r="157" spans="1:6" ht="47.25">
      <c r="A157" s="49">
        <v>125</v>
      </c>
      <c r="B157" s="51" t="s">
        <v>25929</v>
      </c>
      <c r="C157" s="51" t="s">
        <v>40514</v>
      </c>
      <c r="D157" s="51" t="s">
        <v>35963</v>
      </c>
      <c r="E157" s="193">
        <v>500000</v>
      </c>
      <c r="F157" s="160" t="s">
        <v>272</v>
      </c>
    </row>
    <row r="158" spans="1:6" ht="47.25">
      <c r="A158" s="49">
        <v>126</v>
      </c>
      <c r="B158" s="51" t="s">
        <v>25930</v>
      </c>
      <c r="C158" s="51" t="s">
        <v>40515</v>
      </c>
      <c r="D158" s="51" t="s">
        <v>35976</v>
      </c>
      <c r="E158" s="193">
        <v>500000</v>
      </c>
      <c r="F158" s="160" t="s">
        <v>272</v>
      </c>
    </row>
    <row r="159" spans="1:6" ht="47.25">
      <c r="A159" s="49">
        <v>127</v>
      </c>
      <c r="B159" s="51" t="s">
        <v>25931</v>
      </c>
      <c r="C159" s="51" t="s">
        <v>40516</v>
      </c>
      <c r="D159" s="51" t="s">
        <v>82</v>
      </c>
      <c r="E159" s="193">
        <v>600000</v>
      </c>
      <c r="F159" s="160" t="s">
        <v>4</v>
      </c>
    </row>
    <row r="160" spans="1:6" ht="47.25">
      <c r="A160" s="49">
        <v>128</v>
      </c>
      <c r="B160" s="51" t="s">
        <v>25932</v>
      </c>
      <c r="C160" s="51" t="s">
        <v>40517</v>
      </c>
      <c r="D160" s="51" t="s">
        <v>25933</v>
      </c>
      <c r="E160" s="193">
        <v>500000</v>
      </c>
      <c r="F160" s="160" t="s">
        <v>272</v>
      </c>
    </row>
    <row r="161" spans="1:6" ht="15.75">
      <c r="A161" s="49"/>
      <c r="B161" s="2198" t="s">
        <v>148</v>
      </c>
      <c r="C161" s="2198"/>
      <c r="D161" s="51"/>
      <c r="E161" s="193"/>
      <c r="F161" s="160"/>
    </row>
    <row r="162" spans="1:6" ht="47.25">
      <c r="A162" s="49">
        <v>129</v>
      </c>
      <c r="B162" s="51" t="s">
        <v>25934</v>
      </c>
      <c r="C162" s="51" t="s">
        <v>40518</v>
      </c>
      <c r="D162" s="51" t="s">
        <v>40441</v>
      </c>
      <c r="E162" s="193">
        <v>500000</v>
      </c>
      <c r="F162" s="160" t="s">
        <v>4</v>
      </c>
    </row>
    <row r="163" spans="1:6" ht="31.5">
      <c r="A163" s="49">
        <v>130</v>
      </c>
      <c r="B163" s="333" t="s">
        <v>35977</v>
      </c>
      <c r="C163" s="51" t="s">
        <v>40519</v>
      </c>
      <c r="D163" s="51" t="s">
        <v>123</v>
      </c>
      <c r="E163" s="193">
        <v>600000</v>
      </c>
      <c r="F163" s="160" t="s">
        <v>4</v>
      </c>
    </row>
    <row r="164" spans="1:6" ht="31.5">
      <c r="A164" s="49">
        <v>131</v>
      </c>
      <c r="B164" s="51" t="s">
        <v>25935</v>
      </c>
      <c r="C164" s="51" t="s">
        <v>40520</v>
      </c>
      <c r="D164" s="51" t="s">
        <v>123</v>
      </c>
      <c r="E164" s="193">
        <v>600000</v>
      </c>
      <c r="F164" s="160" t="s">
        <v>4</v>
      </c>
    </row>
    <row r="165" spans="1:6" ht="47.25">
      <c r="A165" s="49">
        <v>132</v>
      </c>
      <c r="B165" s="51" t="s">
        <v>25936</v>
      </c>
      <c r="C165" s="51" t="s">
        <v>40521</v>
      </c>
      <c r="D165" s="51" t="s">
        <v>25937</v>
      </c>
      <c r="E165" s="193">
        <v>300000</v>
      </c>
      <c r="F165" s="160" t="s">
        <v>466</v>
      </c>
    </row>
    <row r="166" spans="1:6" ht="31.5">
      <c r="A166" s="49">
        <v>133</v>
      </c>
      <c r="B166" s="333" t="s">
        <v>35978</v>
      </c>
      <c r="C166" s="51" t="s">
        <v>40522</v>
      </c>
      <c r="D166" s="51" t="s">
        <v>123</v>
      </c>
      <c r="E166" s="193">
        <v>600000</v>
      </c>
      <c r="F166" s="160" t="s">
        <v>4</v>
      </c>
    </row>
    <row r="167" spans="1:6" ht="31.5">
      <c r="A167" s="49">
        <v>134</v>
      </c>
      <c r="B167" s="51" t="s">
        <v>25938</v>
      </c>
      <c r="C167" s="51" t="s">
        <v>40523</v>
      </c>
      <c r="D167" s="51" t="s">
        <v>35979</v>
      </c>
      <c r="E167" s="193">
        <v>200000</v>
      </c>
      <c r="F167" s="160" t="s">
        <v>4</v>
      </c>
    </row>
    <row r="168" spans="1:6" ht="31.5">
      <c r="A168" s="49">
        <v>135</v>
      </c>
      <c r="B168" s="51" t="s">
        <v>25939</v>
      </c>
      <c r="C168" s="51" t="s">
        <v>40524</v>
      </c>
      <c r="D168" s="51" t="s">
        <v>25940</v>
      </c>
      <c r="E168" s="193">
        <v>250000</v>
      </c>
      <c r="F168" s="160" t="s">
        <v>272</v>
      </c>
    </row>
    <row r="169" spans="1:6" ht="31.5">
      <c r="A169" s="49">
        <v>136</v>
      </c>
      <c r="B169" s="51" t="s">
        <v>25941</v>
      </c>
      <c r="C169" s="51" t="s">
        <v>40525</v>
      </c>
      <c r="D169" s="51" t="s">
        <v>25942</v>
      </c>
      <c r="E169" s="193">
        <v>250000</v>
      </c>
      <c r="F169" s="160" t="s">
        <v>272</v>
      </c>
    </row>
    <row r="170" spans="1:6" ht="31.5">
      <c r="A170" s="49">
        <v>137</v>
      </c>
      <c r="B170" s="51" t="s">
        <v>25943</v>
      </c>
      <c r="C170" s="51" t="s">
        <v>40526</v>
      </c>
      <c r="D170" s="51" t="s">
        <v>6268</v>
      </c>
      <c r="E170" s="193">
        <v>600000</v>
      </c>
      <c r="F170" s="160" t="s">
        <v>4</v>
      </c>
    </row>
    <row r="171" spans="1:6" ht="31.5">
      <c r="A171" s="49">
        <v>138</v>
      </c>
      <c r="B171" s="51" t="s">
        <v>25944</v>
      </c>
      <c r="C171" s="51" t="s">
        <v>40527</v>
      </c>
      <c r="D171" s="51" t="s">
        <v>25945</v>
      </c>
      <c r="E171" s="193">
        <v>1000000</v>
      </c>
      <c r="F171" s="160" t="s">
        <v>4</v>
      </c>
    </row>
    <row r="172" spans="1:6" ht="31.5">
      <c r="A172" s="49">
        <v>139</v>
      </c>
      <c r="B172" s="333" t="s">
        <v>36003</v>
      </c>
      <c r="C172" s="51" t="s">
        <v>40528</v>
      </c>
      <c r="D172" s="51" t="s">
        <v>35980</v>
      </c>
      <c r="E172" s="193">
        <v>400000</v>
      </c>
      <c r="F172" s="160" t="s">
        <v>466</v>
      </c>
    </row>
    <row r="173" spans="1:6" ht="15.75">
      <c r="A173" s="49"/>
      <c r="B173" s="2189" t="s">
        <v>208</v>
      </c>
      <c r="C173" s="2191"/>
      <c r="D173" s="51"/>
      <c r="E173" s="193"/>
      <c r="F173" s="160"/>
    </row>
    <row r="174" spans="1:6" ht="47.25">
      <c r="A174" s="49">
        <v>140</v>
      </c>
      <c r="B174" s="51" t="s">
        <v>25946</v>
      </c>
      <c r="C174" s="50" t="s">
        <v>40537</v>
      </c>
      <c r="D174" s="51" t="s">
        <v>25947</v>
      </c>
      <c r="E174" s="193">
        <v>2000000</v>
      </c>
      <c r="F174" s="160" t="s">
        <v>4</v>
      </c>
    </row>
    <row r="175" spans="1:6" ht="15.75">
      <c r="A175" s="49"/>
      <c r="B175" s="2189" t="s">
        <v>2090</v>
      </c>
      <c r="C175" s="2190"/>
      <c r="D175" s="2191"/>
      <c r="E175" s="141">
        <f>SUM(E30:E174)</f>
        <v>58188203.519999996</v>
      </c>
      <c r="F175" s="160"/>
    </row>
    <row r="176" spans="1:6" ht="15.75">
      <c r="A176" s="2168" t="s">
        <v>3665</v>
      </c>
      <c r="B176" s="2168"/>
      <c r="C176" s="2168"/>
      <c r="D176" s="2168"/>
      <c r="E176" s="2168"/>
      <c r="F176" s="2168"/>
    </row>
    <row r="177" spans="1:6" ht="72.75" customHeight="1">
      <c r="A177" s="2168" t="s">
        <v>3666</v>
      </c>
      <c r="B177" s="2168"/>
      <c r="C177" s="2168"/>
      <c r="D177" s="2168" t="s">
        <v>3667</v>
      </c>
      <c r="E177" s="2168"/>
      <c r="F177" s="2168"/>
    </row>
    <row r="178" spans="1:6" ht="83.25" customHeight="1">
      <c r="A178" s="2143" t="s">
        <v>39556</v>
      </c>
      <c r="B178" s="2143"/>
      <c r="C178" s="2143"/>
      <c r="D178" s="2143" t="s">
        <v>1392</v>
      </c>
      <c r="E178" s="2143"/>
      <c r="F178" s="2143"/>
    </row>
    <row r="179" spans="1:6">
      <c r="E179" s="553"/>
    </row>
    <row r="181" spans="1:6">
      <c r="F181" s="12"/>
    </row>
    <row r="183" spans="1:6" ht="47.25">
      <c r="A183" s="96"/>
      <c r="B183" s="143" t="s">
        <v>25843</v>
      </c>
      <c r="C183" s="143" t="s">
        <v>16186</v>
      </c>
      <c r="D183" s="143" t="s">
        <v>36069</v>
      </c>
      <c r="E183" s="154">
        <v>500000</v>
      </c>
      <c r="F183" s="214" t="s">
        <v>4</v>
      </c>
    </row>
    <row r="184" spans="1:6" ht="47.25">
      <c r="A184" s="96"/>
      <c r="B184" s="143" t="s">
        <v>25868</v>
      </c>
      <c r="C184" s="143" t="s">
        <v>40529</v>
      </c>
      <c r="D184" s="143" t="s">
        <v>36070</v>
      </c>
      <c r="E184" s="154">
        <v>500000</v>
      </c>
      <c r="F184" s="214" t="s">
        <v>4</v>
      </c>
    </row>
    <row r="185" spans="1:6" ht="47.25">
      <c r="A185" s="96"/>
      <c r="B185" s="143" t="s">
        <v>25870</v>
      </c>
      <c r="C185" s="143" t="s">
        <v>40530</v>
      </c>
      <c r="D185" s="143" t="s">
        <v>36071</v>
      </c>
      <c r="E185" s="154">
        <v>600000</v>
      </c>
      <c r="F185" s="214" t="s">
        <v>4</v>
      </c>
    </row>
    <row r="186" spans="1:6" ht="47.25">
      <c r="A186" s="96"/>
      <c r="B186" s="143" t="s">
        <v>35993</v>
      </c>
      <c r="C186" s="143" t="s">
        <v>40531</v>
      </c>
      <c r="D186" s="143" t="s">
        <v>36071</v>
      </c>
      <c r="E186" s="154">
        <v>600000</v>
      </c>
      <c r="F186" s="214" t="s">
        <v>4</v>
      </c>
    </row>
    <row r="187" spans="1:6" ht="47.25">
      <c r="A187" s="96"/>
      <c r="B187" s="143" t="s">
        <v>25889</v>
      </c>
      <c r="C187" s="143" t="s">
        <v>40532</v>
      </c>
      <c r="D187" s="143" t="s">
        <v>36072</v>
      </c>
      <c r="E187" s="154">
        <v>500000</v>
      </c>
      <c r="F187" s="214" t="s">
        <v>4</v>
      </c>
    </row>
    <row r="188" spans="1:6" ht="47.25">
      <c r="A188" s="96"/>
      <c r="B188" s="143" t="s">
        <v>25914</v>
      </c>
      <c r="C188" s="143" t="s">
        <v>40533</v>
      </c>
      <c r="D188" s="143" t="s">
        <v>36073</v>
      </c>
      <c r="E188" s="142">
        <v>700000</v>
      </c>
      <c r="F188" s="214" t="s">
        <v>4</v>
      </c>
    </row>
    <row r="189" spans="1:6" ht="47.25">
      <c r="A189" s="96"/>
      <c r="B189" s="143" t="s">
        <v>25926</v>
      </c>
      <c r="C189" s="143" t="s">
        <v>40534</v>
      </c>
      <c r="D189" s="143" t="s">
        <v>36075</v>
      </c>
      <c r="E189" s="142">
        <v>700000</v>
      </c>
      <c r="F189" s="214" t="s">
        <v>4</v>
      </c>
    </row>
    <row r="190" spans="1:6" ht="47.25">
      <c r="A190" s="96"/>
      <c r="B190" s="143" t="s">
        <v>25905</v>
      </c>
      <c r="C190" s="143" t="s">
        <v>40535</v>
      </c>
      <c r="D190" s="143" t="s">
        <v>36071</v>
      </c>
      <c r="E190" s="142">
        <v>600000</v>
      </c>
      <c r="F190" s="214" t="s">
        <v>4</v>
      </c>
    </row>
    <row r="191" spans="1:6" ht="47.25">
      <c r="A191" s="96"/>
      <c r="B191" s="143" t="s">
        <v>25921</v>
      </c>
      <c r="C191" s="143" t="s">
        <v>40536</v>
      </c>
      <c r="D191" s="143" t="s">
        <v>36074</v>
      </c>
      <c r="E191" s="142">
        <v>600000</v>
      </c>
      <c r="F191" s="214" t="s">
        <v>4</v>
      </c>
    </row>
    <row r="192" spans="1:6">
      <c r="E192" s="7">
        <f>SUM(E183:E191)</f>
        <v>5300000</v>
      </c>
    </row>
    <row r="195" spans="5:5">
      <c r="E195" s="7">
        <f>E192+E175+E21</f>
        <v>109040875.52</v>
      </c>
    </row>
  </sheetData>
  <mergeCells count="22">
    <mergeCell ref="B173:C173"/>
    <mergeCell ref="B175:D175"/>
    <mergeCell ref="B29:C29"/>
    <mergeCell ref="B31:C31"/>
    <mergeCell ref="A178:C178"/>
    <mergeCell ref="D178:F178"/>
    <mergeCell ref="A176:F176"/>
    <mergeCell ref="A177:C177"/>
    <mergeCell ref="D177:F177"/>
    <mergeCell ref="B17:C17"/>
    <mergeCell ref="B71:C71"/>
    <mergeCell ref="B135:D135"/>
    <mergeCell ref="B161:C161"/>
    <mergeCell ref="A25:F25"/>
    <mergeCell ref="A26:F26"/>
    <mergeCell ref="A27:F27"/>
    <mergeCell ref="B15:C15"/>
    <mergeCell ref="A1:F1"/>
    <mergeCell ref="A2:F2"/>
    <mergeCell ref="A3:F3"/>
    <mergeCell ref="B5:D5"/>
    <mergeCell ref="B11:D11"/>
  </mergeCells>
  <pageMargins left="0.7" right="0.7" top="0.75" bottom="0.75" header="0.3" footer="0.3"/>
  <pageSetup orientation="landscape" r:id="rId1"/>
</worksheet>
</file>

<file path=xl/worksheets/sheet84.xml><?xml version="1.0" encoding="utf-8"?>
<worksheet xmlns="http://schemas.openxmlformats.org/spreadsheetml/2006/main" xmlns:r="http://schemas.openxmlformats.org/officeDocument/2006/relationships">
  <sheetPr>
    <tabColor rgb="FFFFFF00"/>
  </sheetPr>
  <dimension ref="A1:F101"/>
  <sheetViews>
    <sheetView topLeftCell="A17" zoomScale="90" zoomScaleNormal="90" workbookViewId="0">
      <selection activeCell="F181" sqref="F181"/>
    </sheetView>
  </sheetViews>
  <sheetFormatPr defaultRowHeight="15"/>
  <cols>
    <col min="1" max="1" width="7" style="12" customWidth="1"/>
    <col min="2" max="2" width="16.7109375" style="12" customWidth="1"/>
    <col min="3" max="3" width="42.5703125" style="12" customWidth="1"/>
    <col min="4" max="4" width="27.140625" style="12" customWidth="1"/>
    <col min="5" max="5" width="18.85546875" style="185" customWidth="1"/>
    <col min="6" max="6" width="9.85546875" style="64" customWidth="1"/>
    <col min="7" max="16384" width="9.140625" style="12"/>
  </cols>
  <sheetData>
    <row r="1" spans="1:6" ht="15.75">
      <c r="A1" s="2149" t="s">
        <v>133</v>
      </c>
      <c r="B1" s="2149"/>
      <c r="C1" s="2149"/>
      <c r="D1" s="2149"/>
      <c r="E1" s="2149"/>
      <c r="F1" s="2149"/>
    </row>
    <row r="2" spans="1:6" ht="15.75">
      <c r="A2" s="2149" t="s">
        <v>25741</v>
      </c>
      <c r="B2" s="2149"/>
      <c r="C2" s="2149"/>
      <c r="D2" s="2149"/>
      <c r="E2" s="2149"/>
      <c r="F2" s="2149"/>
    </row>
    <row r="3" spans="1:6" ht="15.75">
      <c r="A3" s="2149" t="s">
        <v>140</v>
      </c>
      <c r="B3" s="2149"/>
      <c r="C3" s="2149"/>
      <c r="D3" s="2149"/>
      <c r="E3" s="2149"/>
      <c r="F3" s="2149"/>
    </row>
    <row r="4" spans="1:6" ht="15.75">
      <c r="A4" s="173" t="s">
        <v>4564</v>
      </c>
      <c r="B4" s="400" t="s">
        <v>135</v>
      </c>
      <c r="C4" s="172" t="s">
        <v>0</v>
      </c>
      <c r="D4" s="172" t="s">
        <v>136</v>
      </c>
      <c r="E4" s="45" t="s">
        <v>137</v>
      </c>
      <c r="F4" s="172" t="s">
        <v>138</v>
      </c>
    </row>
    <row r="5" spans="1:6" ht="15.75">
      <c r="A5" s="301"/>
      <c r="B5" s="2189" t="s">
        <v>4566</v>
      </c>
      <c r="C5" s="2190"/>
      <c r="D5" s="2191"/>
      <c r="E5" s="221"/>
      <c r="F5" s="160"/>
    </row>
    <row r="6" spans="1:6" ht="39.75" customHeight="1">
      <c r="A6" s="49">
        <v>1</v>
      </c>
      <c r="B6" s="50" t="s">
        <v>789</v>
      </c>
      <c r="C6" s="50" t="s">
        <v>25742</v>
      </c>
      <c r="D6" s="50" t="s">
        <v>3</v>
      </c>
      <c r="E6" s="189">
        <v>2180000</v>
      </c>
      <c r="F6" s="159" t="s">
        <v>118</v>
      </c>
    </row>
    <row r="7" spans="1:6" ht="78.75">
      <c r="A7" s="49">
        <v>2</v>
      </c>
      <c r="B7" s="50" t="s">
        <v>5</v>
      </c>
      <c r="C7" s="50" t="s">
        <v>25743</v>
      </c>
      <c r="D7" s="50" t="s">
        <v>240</v>
      </c>
      <c r="E7" s="189">
        <v>1500000</v>
      </c>
      <c r="F7" s="159" t="s">
        <v>118</v>
      </c>
    </row>
    <row r="8" spans="1:6" ht="31.5">
      <c r="A8" s="49">
        <v>3</v>
      </c>
      <c r="B8" s="50" t="s">
        <v>7</v>
      </c>
      <c r="C8" s="50" t="s">
        <v>25948</v>
      </c>
      <c r="D8" s="50" t="s">
        <v>9</v>
      </c>
      <c r="E8" s="189">
        <v>200000</v>
      </c>
      <c r="F8" s="159" t="s">
        <v>118</v>
      </c>
    </row>
    <row r="9" spans="1:6" ht="31.5">
      <c r="A9" s="49">
        <v>4</v>
      </c>
      <c r="B9" s="50" t="s">
        <v>10</v>
      </c>
      <c r="C9" s="50" t="s">
        <v>25949</v>
      </c>
      <c r="D9" s="50" t="s">
        <v>175</v>
      </c>
      <c r="E9" s="189">
        <v>120000</v>
      </c>
      <c r="F9" s="159" t="s">
        <v>118</v>
      </c>
    </row>
    <row r="10" spans="1:6" ht="47.25">
      <c r="A10" s="49">
        <v>5</v>
      </c>
      <c r="B10" s="50" t="s">
        <v>12</v>
      </c>
      <c r="C10" s="50" t="s">
        <v>25950</v>
      </c>
      <c r="D10" s="50" t="s">
        <v>14</v>
      </c>
      <c r="E10" s="189">
        <v>2000000</v>
      </c>
      <c r="F10" s="159" t="s">
        <v>118</v>
      </c>
    </row>
    <row r="11" spans="1:6" ht="15.75">
      <c r="A11" s="49"/>
      <c r="B11" s="2189" t="s">
        <v>4576</v>
      </c>
      <c r="C11" s="2190"/>
      <c r="D11" s="2191"/>
      <c r="E11" s="189"/>
      <c r="F11" s="159"/>
    </row>
    <row r="12" spans="1:6" ht="78.75">
      <c r="A12" s="49">
        <v>6</v>
      </c>
      <c r="B12" s="50" t="s">
        <v>5</v>
      </c>
      <c r="C12" s="50" t="s">
        <v>25744</v>
      </c>
      <c r="D12" s="50" t="s">
        <v>18514</v>
      </c>
      <c r="E12" s="106">
        <v>80000</v>
      </c>
      <c r="F12" s="159" t="s">
        <v>118</v>
      </c>
    </row>
    <row r="13" spans="1:6" ht="47.25">
      <c r="A13" s="49">
        <v>7</v>
      </c>
      <c r="B13" s="50" t="s">
        <v>12</v>
      </c>
      <c r="C13" s="50" t="s">
        <v>25745</v>
      </c>
      <c r="D13" s="50" t="s">
        <v>14</v>
      </c>
      <c r="E13" s="106">
        <v>1500000</v>
      </c>
      <c r="F13" s="159" t="s">
        <v>118</v>
      </c>
    </row>
    <row r="14" spans="1:6" ht="63">
      <c r="A14" s="49">
        <v>8</v>
      </c>
      <c r="B14" s="50" t="s">
        <v>21571</v>
      </c>
      <c r="C14" s="50" t="s">
        <v>25746</v>
      </c>
      <c r="D14" s="50" t="s">
        <v>25747</v>
      </c>
      <c r="E14" s="106">
        <v>920000</v>
      </c>
      <c r="F14" s="159" t="s">
        <v>118</v>
      </c>
    </row>
    <row r="15" spans="1:6" ht="15.75">
      <c r="A15" s="49"/>
      <c r="B15" s="2189" t="s">
        <v>4583</v>
      </c>
      <c r="C15" s="2191"/>
      <c r="D15" s="50"/>
      <c r="E15" s="106"/>
      <c r="F15" s="159"/>
    </row>
    <row r="16" spans="1:6" ht="63">
      <c r="A16" s="49">
        <v>9</v>
      </c>
      <c r="B16" s="51" t="s">
        <v>195</v>
      </c>
      <c r="C16" s="50" t="s">
        <v>25748</v>
      </c>
      <c r="D16" s="51" t="s">
        <v>196</v>
      </c>
      <c r="E16" s="110">
        <v>5738993.4500000002</v>
      </c>
      <c r="F16" s="159" t="s">
        <v>118</v>
      </c>
    </row>
    <row r="17" spans="1:6" ht="15.75">
      <c r="A17" s="49"/>
      <c r="B17" s="2215" t="s">
        <v>145</v>
      </c>
      <c r="C17" s="2216"/>
      <c r="D17" s="51"/>
      <c r="E17" s="110"/>
      <c r="F17" s="160"/>
    </row>
    <row r="18" spans="1:6" ht="47.25">
      <c r="A18" s="49">
        <v>11</v>
      </c>
      <c r="B18" s="51" t="s">
        <v>39</v>
      </c>
      <c r="C18" s="50" t="s">
        <v>25750</v>
      </c>
      <c r="D18" s="51" t="s">
        <v>40</v>
      </c>
      <c r="E18" s="110">
        <v>10000000</v>
      </c>
      <c r="F18" s="159" t="s">
        <v>118</v>
      </c>
    </row>
    <row r="19" spans="1:6" ht="31.5">
      <c r="A19" s="49">
        <v>12</v>
      </c>
      <c r="B19" s="51" t="s">
        <v>41</v>
      </c>
      <c r="C19" s="50" t="s">
        <v>25751</v>
      </c>
      <c r="D19" s="51" t="s">
        <v>40</v>
      </c>
      <c r="E19" s="110">
        <v>25000000</v>
      </c>
      <c r="F19" s="159" t="s">
        <v>118</v>
      </c>
    </row>
    <row r="20" spans="1:6" ht="15.75">
      <c r="A20" s="49"/>
      <c r="B20" s="178" t="s">
        <v>15</v>
      </c>
      <c r="C20" s="101"/>
      <c r="D20" s="180"/>
      <c r="E20" s="1159">
        <f>SUM(E6:E19)</f>
        <v>49238993.450000003</v>
      </c>
      <c r="F20" s="159"/>
    </row>
    <row r="21" spans="1:6" ht="84" customHeight="1">
      <c r="A21" s="2143" t="s">
        <v>7569</v>
      </c>
      <c r="B21" s="2143"/>
      <c r="C21" s="2143"/>
      <c r="D21" s="2143" t="s">
        <v>172</v>
      </c>
      <c r="E21" s="2143"/>
      <c r="F21" s="2143"/>
    </row>
    <row r="22" spans="1:6" ht="15.75">
      <c r="A22" s="49"/>
      <c r="B22" s="494"/>
      <c r="C22" s="101"/>
      <c r="D22" s="180"/>
      <c r="E22" s="951"/>
      <c r="F22" s="159"/>
    </row>
    <row r="23" spans="1:6" ht="15.75">
      <c r="A23" s="49"/>
      <c r="B23" s="494"/>
      <c r="C23" s="101"/>
      <c r="D23" s="180"/>
      <c r="E23" s="951"/>
      <c r="F23" s="159"/>
    </row>
    <row r="24" spans="1:6" ht="15.75">
      <c r="A24" s="49"/>
      <c r="B24" s="494"/>
      <c r="C24" s="101"/>
      <c r="D24" s="180"/>
      <c r="E24" s="951"/>
      <c r="F24" s="159"/>
    </row>
    <row r="25" spans="1:6" ht="15.75">
      <c r="A25" s="49"/>
      <c r="B25" s="494"/>
      <c r="C25" s="101"/>
      <c r="D25" s="180"/>
      <c r="E25" s="951"/>
      <c r="F25" s="159"/>
    </row>
    <row r="26" spans="1:6" ht="15.75">
      <c r="A26" s="49"/>
      <c r="B26" s="494"/>
      <c r="C26" s="101"/>
      <c r="D26" s="180"/>
      <c r="E26" s="951"/>
      <c r="F26" s="159"/>
    </row>
    <row r="27" spans="1:6" ht="15.75">
      <c r="A27" s="49"/>
      <c r="B27" s="494"/>
      <c r="C27" s="101"/>
      <c r="D27" s="180"/>
      <c r="E27" s="951"/>
      <c r="F27" s="159"/>
    </row>
    <row r="28" spans="1:6" ht="15.75">
      <c r="A28" s="49"/>
      <c r="B28" s="494"/>
      <c r="C28" s="101"/>
      <c r="D28" s="180"/>
      <c r="E28" s="951"/>
      <c r="F28" s="159"/>
    </row>
    <row r="29" spans="1:6" ht="15.75">
      <c r="A29" s="49"/>
      <c r="B29" s="494"/>
      <c r="C29" s="101"/>
      <c r="D29" s="180"/>
      <c r="E29" s="951"/>
      <c r="F29" s="159"/>
    </row>
    <row r="30" spans="1:6" ht="15.75">
      <c r="A30" s="49"/>
      <c r="B30" s="494"/>
      <c r="C30" s="101"/>
      <c r="D30" s="180"/>
      <c r="E30" s="951"/>
      <c r="F30" s="159"/>
    </row>
    <row r="31" spans="1:6" ht="15.75">
      <c r="A31" s="49"/>
      <c r="B31" s="494"/>
      <c r="C31" s="101"/>
      <c r="D31" s="180"/>
      <c r="E31" s="951"/>
      <c r="F31" s="159"/>
    </row>
    <row r="32" spans="1:6" ht="15.75">
      <c r="A32" s="49"/>
      <c r="B32" s="494"/>
      <c r="C32" s="101"/>
      <c r="D32" s="180"/>
      <c r="E32" s="951"/>
      <c r="F32" s="159"/>
    </row>
    <row r="33" spans="1:6" ht="15.75">
      <c r="A33" s="2149" t="s">
        <v>133</v>
      </c>
      <c r="B33" s="2149"/>
      <c r="C33" s="2149"/>
      <c r="D33" s="2149"/>
      <c r="E33" s="2149"/>
      <c r="F33" s="2149"/>
    </row>
    <row r="34" spans="1:6" ht="15.75">
      <c r="A34" s="2149" t="s">
        <v>25741</v>
      </c>
      <c r="B34" s="2149"/>
      <c r="C34" s="2149"/>
      <c r="D34" s="2149"/>
      <c r="E34" s="2149"/>
      <c r="F34" s="2149"/>
    </row>
    <row r="35" spans="1:6" ht="15.75">
      <c r="A35" s="2149" t="s">
        <v>140</v>
      </c>
      <c r="B35" s="2149"/>
      <c r="C35" s="2149"/>
      <c r="D35" s="2149"/>
      <c r="E35" s="2149"/>
      <c r="F35" s="2149"/>
    </row>
    <row r="36" spans="1:6" ht="15.75">
      <c r="A36" s="173" t="s">
        <v>4564</v>
      </c>
      <c r="B36" s="400" t="s">
        <v>135</v>
      </c>
      <c r="C36" s="172" t="s">
        <v>0</v>
      </c>
      <c r="D36" s="172" t="s">
        <v>136</v>
      </c>
      <c r="E36" s="45" t="s">
        <v>137</v>
      </c>
      <c r="F36" s="172" t="s">
        <v>138</v>
      </c>
    </row>
    <row r="37" spans="1:6" ht="15.75">
      <c r="A37" s="49"/>
      <c r="B37" s="2189" t="s">
        <v>1575</v>
      </c>
      <c r="C37" s="2191"/>
      <c r="D37" s="51"/>
      <c r="E37" s="110"/>
      <c r="F37" s="159"/>
    </row>
    <row r="38" spans="1:6" ht="94.5">
      <c r="A38" s="49">
        <v>1</v>
      </c>
      <c r="B38" s="51" t="s">
        <v>381</v>
      </c>
      <c r="C38" s="50" t="s">
        <v>27503</v>
      </c>
      <c r="D38" s="51" t="s">
        <v>24</v>
      </c>
      <c r="E38" s="154">
        <v>2151882.0699999998</v>
      </c>
      <c r="F38" s="160" t="s">
        <v>118</v>
      </c>
    </row>
    <row r="39" spans="1:6" ht="15.75">
      <c r="A39" s="49"/>
      <c r="B39" s="2189" t="s">
        <v>4613</v>
      </c>
      <c r="C39" s="2191"/>
      <c r="D39" s="180"/>
      <c r="E39" s="951"/>
      <c r="F39" s="159"/>
    </row>
    <row r="40" spans="1:6" ht="31.5">
      <c r="A40" s="1151">
        <v>2</v>
      </c>
      <c r="B40" s="50" t="s">
        <v>25752</v>
      </c>
      <c r="C40" s="51" t="s">
        <v>27504</v>
      </c>
      <c r="D40" s="50" t="s">
        <v>25753</v>
      </c>
      <c r="E40" s="153">
        <v>400000</v>
      </c>
      <c r="F40" s="1149" t="s">
        <v>14754</v>
      </c>
    </row>
    <row r="41" spans="1:6" ht="31.5">
      <c r="A41" s="1151">
        <v>3</v>
      </c>
      <c r="B41" s="50" t="s">
        <v>25754</v>
      </c>
      <c r="C41" s="51" t="s">
        <v>27505</v>
      </c>
      <c r="D41" s="50" t="s">
        <v>25755</v>
      </c>
      <c r="E41" s="153">
        <v>600000</v>
      </c>
      <c r="F41" s="1149" t="s">
        <v>14754</v>
      </c>
    </row>
    <row r="42" spans="1:6" ht="31.5">
      <c r="A42" s="1151">
        <v>4</v>
      </c>
      <c r="B42" s="50" t="s">
        <v>25756</v>
      </c>
      <c r="C42" s="51" t="s">
        <v>27506</v>
      </c>
      <c r="D42" s="50" t="s">
        <v>25755</v>
      </c>
      <c r="E42" s="153">
        <v>500000</v>
      </c>
      <c r="F42" s="1149" t="s">
        <v>14754</v>
      </c>
    </row>
    <row r="43" spans="1:6" ht="31.5">
      <c r="A43" s="1151">
        <v>5</v>
      </c>
      <c r="B43" s="50" t="s">
        <v>25757</v>
      </c>
      <c r="C43" s="51" t="s">
        <v>27507</v>
      </c>
      <c r="D43" s="50" t="s">
        <v>25755</v>
      </c>
      <c r="E43" s="153">
        <v>500000</v>
      </c>
      <c r="F43" s="1149" t="s">
        <v>14754</v>
      </c>
    </row>
    <row r="44" spans="1:6" ht="31.5">
      <c r="A44" s="1151">
        <v>6</v>
      </c>
      <c r="B44" s="50" t="s">
        <v>25758</v>
      </c>
      <c r="C44" s="51" t="s">
        <v>27508</v>
      </c>
      <c r="D44" s="50" t="s">
        <v>25755</v>
      </c>
      <c r="E44" s="153">
        <v>500000</v>
      </c>
      <c r="F44" s="1149" t="s">
        <v>14754</v>
      </c>
    </row>
    <row r="45" spans="1:6" ht="31.5">
      <c r="A45" s="1151">
        <v>7</v>
      </c>
      <c r="B45" s="50" t="s">
        <v>25759</v>
      </c>
      <c r="C45" s="51" t="s">
        <v>27509</v>
      </c>
      <c r="D45" s="50" t="s">
        <v>27491</v>
      </c>
      <c r="E45" s="153">
        <v>600000</v>
      </c>
      <c r="F45" s="1149" t="s">
        <v>14754</v>
      </c>
    </row>
    <row r="46" spans="1:6" ht="31.5">
      <c r="A46" s="1151">
        <v>8</v>
      </c>
      <c r="B46" s="50" t="s">
        <v>4668</v>
      </c>
      <c r="C46" s="51" t="s">
        <v>27510</v>
      </c>
      <c r="D46" s="50" t="s">
        <v>25755</v>
      </c>
      <c r="E46" s="153">
        <v>500000</v>
      </c>
      <c r="F46" s="1149" t="s">
        <v>14754</v>
      </c>
    </row>
    <row r="47" spans="1:6" ht="31.5">
      <c r="A47" s="1151">
        <v>9</v>
      </c>
      <c r="B47" s="50" t="s">
        <v>25761</v>
      </c>
      <c r="C47" s="51" t="s">
        <v>27511</v>
      </c>
      <c r="D47" s="50" t="s">
        <v>25755</v>
      </c>
      <c r="E47" s="153">
        <v>500000</v>
      </c>
      <c r="F47" s="1149" t="s">
        <v>14754</v>
      </c>
    </row>
    <row r="48" spans="1:6" ht="31.5">
      <c r="A48" s="1151">
        <v>10</v>
      </c>
      <c r="B48" s="50" t="s">
        <v>25762</v>
      </c>
      <c r="C48" s="51" t="s">
        <v>27512</v>
      </c>
      <c r="D48" s="50" t="s">
        <v>25755</v>
      </c>
      <c r="E48" s="153">
        <v>500000</v>
      </c>
      <c r="F48" s="1149" t="s">
        <v>14754</v>
      </c>
    </row>
    <row r="49" spans="1:6" ht="31.5">
      <c r="A49" s="1151">
        <v>11</v>
      </c>
      <c r="B49" s="50" t="s">
        <v>25763</v>
      </c>
      <c r="C49" s="51" t="s">
        <v>27513</v>
      </c>
      <c r="D49" s="50" t="s">
        <v>25764</v>
      </c>
      <c r="E49" s="153">
        <v>2000000</v>
      </c>
      <c r="F49" s="1149" t="s">
        <v>14754</v>
      </c>
    </row>
    <row r="50" spans="1:6" ht="47.25">
      <c r="A50" s="1151">
        <v>12</v>
      </c>
      <c r="B50" s="283" t="s">
        <v>25765</v>
      </c>
      <c r="C50" s="51" t="s">
        <v>27514</v>
      </c>
      <c r="D50" s="50" t="s">
        <v>25766</v>
      </c>
      <c r="E50" s="153">
        <v>1000000</v>
      </c>
      <c r="F50" s="1149" t="s">
        <v>14754</v>
      </c>
    </row>
    <row r="51" spans="1:6" ht="31.5">
      <c r="A51" s="1151">
        <v>13</v>
      </c>
      <c r="B51" s="50" t="s">
        <v>25767</v>
      </c>
      <c r="C51" s="51" t="s">
        <v>27515</v>
      </c>
      <c r="D51" s="50" t="s">
        <v>25755</v>
      </c>
      <c r="E51" s="153">
        <v>500000</v>
      </c>
      <c r="F51" s="1149" t="s">
        <v>14754</v>
      </c>
    </row>
    <row r="52" spans="1:6" ht="31.5">
      <c r="A52" s="1151">
        <v>14</v>
      </c>
      <c r="B52" s="50" t="s">
        <v>25768</v>
      </c>
      <c r="C52" s="51" t="s">
        <v>27516</v>
      </c>
      <c r="D52" s="50" t="s">
        <v>25760</v>
      </c>
      <c r="E52" s="153">
        <v>650000</v>
      </c>
      <c r="F52" s="1149" t="s">
        <v>14754</v>
      </c>
    </row>
    <row r="53" spans="1:6" ht="31.5">
      <c r="A53" s="1151">
        <v>15</v>
      </c>
      <c r="B53" s="50" t="s">
        <v>25769</v>
      </c>
      <c r="C53" s="51" t="s">
        <v>27517</v>
      </c>
      <c r="D53" s="50" t="s">
        <v>25770</v>
      </c>
      <c r="E53" s="153">
        <v>2500000</v>
      </c>
      <c r="F53" s="1149" t="s">
        <v>14754</v>
      </c>
    </row>
    <row r="54" spans="1:6" ht="31.5">
      <c r="A54" s="1151">
        <v>16</v>
      </c>
      <c r="B54" s="50" t="s">
        <v>25771</v>
      </c>
      <c r="C54" s="51" t="s">
        <v>27518</v>
      </c>
      <c r="D54" s="50" t="s">
        <v>25770</v>
      </c>
      <c r="E54" s="153">
        <v>2500000</v>
      </c>
      <c r="F54" s="1149" t="s">
        <v>14754</v>
      </c>
    </row>
    <row r="55" spans="1:6" ht="15.75">
      <c r="A55" s="1151"/>
      <c r="B55" s="2172" t="s">
        <v>4676</v>
      </c>
      <c r="C55" s="2172"/>
      <c r="D55" s="2172"/>
      <c r="E55" s="106"/>
      <c r="F55" s="159"/>
    </row>
    <row r="56" spans="1:6" ht="31.5">
      <c r="A56" s="49">
        <v>17</v>
      </c>
      <c r="B56" s="50" t="s">
        <v>25772</v>
      </c>
      <c r="C56" s="51" t="s">
        <v>27519</v>
      </c>
      <c r="D56" s="50" t="s">
        <v>25773</v>
      </c>
      <c r="E56" s="153">
        <v>1000000</v>
      </c>
      <c r="F56" s="159" t="s">
        <v>4</v>
      </c>
    </row>
    <row r="57" spans="1:6" ht="47.25">
      <c r="A57" s="49">
        <v>18</v>
      </c>
      <c r="B57" s="50" t="s">
        <v>25774</v>
      </c>
      <c r="C57" s="51" t="s">
        <v>25775</v>
      </c>
      <c r="D57" s="50" t="s">
        <v>8838</v>
      </c>
      <c r="E57" s="153">
        <v>1000000</v>
      </c>
      <c r="F57" s="159" t="s">
        <v>4</v>
      </c>
    </row>
    <row r="58" spans="1:6" ht="47.25">
      <c r="A58" s="49">
        <v>19</v>
      </c>
      <c r="B58" s="50" t="s">
        <v>27492</v>
      </c>
      <c r="C58" s="51" t="s">
        <v>25776</v>
      </c>
      <c r="D58" s="50" t="s">
        <v>25777</v>
      </c>
      <c r="E58" s="153">
        <v>1000000</v>
      </c>
      <c r="F58" s="159" t="s">
        <v>4</v>
      </c>
    </row>
    <row r="59" spans="1:6" ht="47.25">
      <c r="A59" s="49">
        <v>20</v>
      </c>
      <c r="B59" s="50" t="s">
        <v>25778</v>
      </c>
      <c r="C59" s="51" t="s">
        <v>25779</v>
      </c>
      <c r="D59" s="50" t="s">
        <v>25780</v>
      </c>
      <c r="E59" s="153">
        <v>1000000</v>
      </c>
      <c r="F59" s="159" t="s">
        <v>4</v>
      </c>
    </row>
    <row r="60" spans="1:6" ht="47.25">
      <c r="A60" s="49">
        <v>21</v>
      </c>
      <c r="B60" s="50" t="s">
        <v>27493</v>
      </c>
      <c r="C60" s="51" t="s">
        <v>25781</v>
      </c>
      <c r="D60" s="50" t="s">
        <v>8838</v>
      </c>
      <c r="E60" s="153">
        <v>1000000</v>
      </c>
      <c r="F60" s="159" t="s">
        <v>4</v>
      </c>
    </row>
    <row r="61" spans="1:6" ht="47.25">
      <c r="A61" s="49">
        <v>22</v>
      </c>
      <c r="B61" s="50" t="s">
        <v>25782</v>
      </c>
      <c r="C61" s="51" t="s">
        <v>25783</v>
      </c>
      <c r="D61" s="50" t="s">
        <v>8838</v>
      </c>
      <c r="E61" s="153">
        <v>1000000</v>
      </c>
      <c r="F61" s="159" t="s">
        <v>4</v>
      </c>
    </row>
    <row r="62" spans="1:6" ht="47.25">
      <c r="A62" s="49">
        <v>23</v>
      </c>
      <c r="B62" s="50" t="s">
        <v>25784</v>
      </c>
      <c r="C62" s="51" t="s">
        <v>25785</v>
      </c>
      <c r="D62" s="50" t="s">
        <v>2820</v>
      </c>
      <c r="E62" s="153">
        <v>2000000</v>
      </c>
      <c r="F62" s="159" t="s">
        <v>4</v>
      </c>
    </row>
    <row r="63" spans="1:6" ht="47.25">
      <c r="A63" s="49">
        <v>24</v>
      </c>
      <c r="B63" s="50" t="s">
        <v>27494</v>
      </c>
      <c r="C63" s="51" t="s">
        <v>27520</v>
      </c>
      <c r="D63" s="50" t="s">
        <v>25760</v>
      </c>
      <c r="E63" s="153">
        <v>650000</v>
      </c>
      <c r="F63" s="159" t="s">
        <v>4</v>
      </c>
    </row>
    <row r="64" spans="1:6" ht="47.25">
      <c r="A64" s="49">
        <v>25</v>
      </c>
      <c r="B64" s="50" t="s">
        <v>25786</v>
      </c>
      <c r="C64" s="51" t="s">
        <v>25787</v>
      </c>
      <c r="D64" s="50" t="s">
        <v>25760</v>
      </c>
      <c r="E64" s="153">
        <v>650000</v>
      </c>
      <c r="F64" s="159" t="s">
        <v>4</v>
      </c>
    </row>
    <row r="65" spans="1:6" ht="47.25">
      <c r="A65" s="49">
        <v>26</v>
      </c>
      <c r="B65" s="50" t="s">
        <v>25788</v>
      </c>
      <c r="C65" s="51" t="s">
        <v>25789</v>
      </c>
      <c r="D65" s="50" t="s">
        <v>2820</v>
      </c>
      <c r="E65" s="153">
        <v>1000000</v>
      </c>
      <c r="F65" s="159" t="s">
        <v>4</v>
      </c>
    </row>
    <row r="66" spans="1:6" ht="47.25">
      <c r="A66" s="49">
        <v>27</v>
      </c>
      <c r="B66" s="50" t="s">
        <v>25790</v>
      </c>
      <c r="C66" s="51" t="s">
        <v>25791</v>
      </c>
      <c r="D66" s="50" t="s">
        <v>25792</v>
      </c>
      <c r="E66" s="153">
        <v>4200000</v>
      </c>
      <c r="F66" s="159" t="s">
        <v>4</v>
      </c>
    </row>
    <row r="67" spans="1:6" ht="47.25">
      <c r="A67" s="49">
        <v>28</v>
      </c>
      <c r="B67" s="50" t="s">
        <v>27495</v>
      </c>
      <c r="C67" s="51" t="s">
        <v>25793</v>
      </c>
      <c r="D67" s="50" t="s">
        <v>10998</v>
      </c>
      <c r="E67" s="153">
        <v>1400000</v>
      </c>
      <c r="F67" s="159" t="s">
        <v>4</v>
      </c>
    </row>
    <row r="68" spans="1:6" ht="47.25">
      <c r="A68" s="49">
        <v>29</v>
      </c>
      <c r="B68" s="50" t="s">
        <v>25794</v>
      </c>
      <c r="C68" s="51" t="s">
        <v>25795</v>
      </c>
      <c r="D68" s="50" t="s">
        <v>6361</v>
      </c>
      <c r="E68" s="153">
        <v>1000000</v>
      </c>
      <c r="F68" s="159" t="s">
        <v>4</v>
      </c>
    </row>
    <row r="69" spans="1:6" ht="47.25">
      <c r="A69" s="49">
        <v>30</v>
      </c>
      <c r="B69" s="50" t="s">
        <v>25796</v>
      </c>
      <c r="C69" s="51" t="s">
        <v>25797</v>
      </c>
      <c r="D69" s="50" t="s">
        <v>25798</v>
      </c>
      <c r="E69" s="153">
        <v>500000</v>
      </c>
      <c r="F69" s="159" t="s">
        <v>4</v>
      </c>
    </row>
    <row r="70" spans="1:6" ht="15.75">
      <c r="A70" s="49"/>
      <c r="B70" s="2198" t="s">
        <v>148</v>
      </c>
      <c r="C70" s="2198"/>
      <c r="D70" s="50"/>
      <c r="E70" s="106"/>
      <c r="F70" s="159"/>
    </row>
    <row r="71" spans="1:6" ht="31.5">
      <c r="A71" s="49">
        <v>31</v>
      </c>
      <c r="B71" s="50" t="s">
        <v>25810</v>
      </c>
      <c r="C71" s="51" t="s">
        <v>27498</v>
      </c>
      <c r="D71" s="50" t="s">
        <v>27496</v>
      </c>
      <c r="E71" s="154">
        <v>500000</v>
      </c>
      <c r="F71" s="159" t="s">
        <v>763</v>
      </c>
    </row>
    <row r="72" spans="1:6" ht="47.25">
      <c r="A72" s="49">
        <v>32</v>
      </c>
      <c r="B72" s="50" t="s">
        <v>25811</v>
      </c>
      <c r="C72" s="51" t="s">
        <v>27499</v>
      </c>
      <c r="D72" s="50" t="s">
        <v>24784</v>
      </c>
      <c r="E72" s="154">
        <v>250000</v>
      </c>
      <c r="F72" s="159" t="s">
        <v>1810</v>
      </c>
    </row>
    <row r="73" spans="1:6" ht="47.25">
      <c r="A73" s="49">
        <v>33</v>
      </c>
      <c r="B73" s="50" t="s">
        <v>25812</v>
      </c>
      <c r="C73" s="51" t="s">
        <v>27500</v>
      </c>
      <c r="D73" s="50" t="s">
        <v>25813</v>
      </c>
      <c r="E73" s="154">
        <v>250000</v>
      </c>
      <c r="F73" s="159" t="s">
        <v>763</v>
      </c>
    </row>
    <row r="74" spans="1:6" ht="31.5">
      <c r="A74" s="49">
        <v>34</v>
      </c>
      <c r="B74" s="50" t="s">
        <v>25814</v>
      </c>
      <c r="C74" s="51" t="s">
        <v>27501</v>
      </c>
      <c r="D74" s="50" t="s">
        <v>25813</v>
      </c>
      <c r="E74" s="154">
        <v>250000</v>
      </c>
      <c r="F74" s="159" t="s">
        <v>763</v>
      </c>
    </row>
    <row r="75" spans="1:6" ht="47.25">
      <c r="A75" s="49">
        <v>35</v>
      </c>
      <c r="B75" s="50" t="s">
        <v>25815</v>
      </c>
      <c r="C75" s="51" t="s">
        <v>27502</v>
      </c>
      <c r="D75" s="50" t="s">
        <v>25813</v>
      </c>
      <c r="E75" s="154">
        <v>250000</v>
      </c>
      <c r="F75" s="159" t="s">
        <v>763</v>
      </c>
    </row>
    <row r="76" spans="1:6" ht="15.75">
      <c r="A76" s="49"/>
      <c r="B76" s="47" t="s">
        <v>784</v>
      </c>
      <c r="C76" s="47"/>
      <c r="D76" s="47"/>
      <c r="E76" s="265">
        <f>SUM(E38:E75)</f>
        <v>34801882.07</v>
      </c>
      <c r="F76" s="159"/>
    </row>
    <row r="77" spans="1:6" ht="93.75" customHeight="1">
      <c r="A77" s="2143" t="s">
        <v>33914</v>
      </c>
      <c r="B77" s="2143"/>
      <c r="C77" s="2143"/>
      <c r="D77" s="2143" t="s">
        <v>172</v>
      </c>
      <c r="E77" s="2143"/>
      <c r="F77" s="2143"/>
    </row>
    <row r="78" spans="1:6" ht="15.75">
      <c r="A78" s="371"/>
      <c r="B78" s="371"/>
      <c r="C78" s="371"/>
      <c r="D78" s="371"/>
      <c r="E78" s="371"/>
      <c r="F78" s="371"/>
    </row>
    <row r="82" spans="1:6" ht="15.75">
      <c r="B82" s="2338" t="s">
        <v>785</v>
      </c>
      <c r="C82" s="2339"/>
    </row>
    <row r="83" spans="1:6" ht="47.25">
      <c r="A83" s="49">
        <v>55</v>
      </c>
      <c r="B83" s="50" t="s">
        <v>25799</v>
      </c>
      <c r="C83" s="51" t="s">
        <v>25800</v>
      </c>
      <c r="D83" s="50" t="s">
        <v>25801</v>
      </c>
      <c r="E83" s="61">
        <v>1000000</v>
      </c>
      <c r="F83" s="159"/>
    </row>
    <row r="84" spans="1:6" ht="31.5">
      <c r="A84" s="49">
        <v>56</v>
      </c>
      <c r="B84" s="50" t="s">
        <v>25802</v>
      </c>
      <c r="C84" s="51" t="s">
        <v>25803</v>
      </c>
      <c r="D84" s="50" t="s">
        <v>25804</v>
      </c>
      <c r="E84" s="61">
        <v>1000000</v>
      </c>
      <c r="F84" s="159"/>
    </row>
    <row r="85" spans="1:6" ht="31.5">
      <c r="A85" s="49">
        <v>57</v>
      </c>
      <c r="B85" s="50" t="s">
        <v>25805</v>
      </c>
      <c r="C85" s="51" t="s">
        <v>25806</v>
      </c>
      <c r="D85" s="50" t="s">
        <v>25804</v>
      </c>
      <c r="E85" s="61">
        <v>1000000</v>
      </c>
      <c r="F85" s="159"/>
    </row>
    <row r="86" spans="1:6" ht="31.5">
      <c r="A86" s="49">
        <v>58</v>
      </c>
      <c r="B86" s="50" t="s">
        <v>25807</v>
      </c>
      <c r="C86" s="51" t="s">
        <v>25808</v>
      </c>
      <c r="D86" s="50" t="s">
        <v>25809</v>
      </c>
      <c r="E86" s="61">
        <v>2000000</v>
      </c>
      <c r="F86" s="159"/>
    </row>
    <row r="87" spans="1:6" ht="15.75">
      <c r="A87" s="49"/>
      <c r="B87" s="2215" t="s">
        <v>25816</v>
      </c>
      <c r="C87" s="2216"/>
      <c r="D87" s="50"/>
      <c r="E87" s="110"/>
      <c r="F87" s="159"/>
    </row>
    <row r="88" spans="1:6" ht="47.25">
      <c r="A88" s="96">
        <v>64</v>
      </c>
      <c r="B88" s="97" t="s">
        <v>25817</v>
      </c>
      <c r="C88" s="143" t="s">
        <v>25819</v>
      </c>
      <c r="D88" s="97" t="s">
        <v>25818</v>
      </c>
      <c r="E88" s="153">
        <v>3000000</v>
      </c>
      <c r="F88" s="162" t="s">
        <v>4</v>
      </c>
    </row>
    <row r="89" spans="1:6" ht="63">
      <c r="A89" s="96">
        <v>65</v>
      </c>
      <c r="B89" s="97" t="s">
        <v>25820</v>
      </c>
      <c r="C89" s="143" t="s">
        <v>25821</v>
      </c>
      <c r="D89" s="97" t="s">
        <v>25818</v>
      </c>
      <c r="E89" s="153">
        <v>3000000</v>
      </c>
      <c r="F89" s="162" t="s">
        <v>4</v>
      </c>
    </row>
    <row r="90" spans="1:6" ht="63">
      <c r="A90" s="96">
        <v>66</v>
      </c>
      <c r="B90" s="97" t="s">
        <v>25822</v>
      </c>
      <c r="C90" s="143" t="s">
        <v>25823</v>
      </c>
      <c r="D90" s="97" t="s">
        <v>25818</v>
      </c>
      <c r="E90" s="153">
        <v>3000000</v>
      </c>
      <c r="F90" s="162" t="s">
        <v>4</v>
      </c>
    </row>
    <row r="91" spans="1:6" ht="47.25">
      <c r="A91" s="96">
        <v>67</v>
      </c>
      <c r="B91" s="97" t="s">
        <v>25824</v>
      </c>
      <c r="C91" s="143" t="s">
        <v>25823</v>
      </c>
      <c r="D91" s="97" t="s">
        <v>25818</v>
      </c>
      <c r="E91" s="153">
        <v>3000000</v>
      </c>
      <c r="F91" s="162" t="s">
        <v>4</v>
      </c>
    </row>
    <row r="92" spans="1:6" ht="47.25">
      <c r="A92" s="96">
        <v>68</v>
      </c>
      <c r="B92" s="97" t="s">
        <v>25825</v>
      </c>
      <c r="C92" s="143" t="s">
        <v>25826</v>
      </c>
      <c r="D92" s="97" t="s">
        <v>25818</v>
      </c>
      <c r="E92" s="153">
        <v>3000000</v>
      </c>
      <c r="F92" s="162" t="s">
        <v>4</v>
      </c>
    </row>
    <row r="93" spans="1:6" ht="47.25">
      <c r="A93" s="96">
        <v>69</v>
      </c>
      <c r="B93" s="97" t="s">
        <v>25827</v>
      </c>
      <c r="C93" s="143" t="s">
        <v>25828</v>
      </c>
      <c r="D93" s="97" t="s">
        <v>25818</v>
      </c>
      <c r="E93" s="153">
        <v>3000000</v>
      </c>
      <c r="F93" s="162" t="s">
        <v>4</v>
      </c>
    </row>
    <row r="94" spans="1:6" ht="15.75">
      <c r="A94" s="49"/>
      <c r="B94" s="2215" t="s">
        <v>25829</v>
      </c>
      <c r="C94" s="2216"/>
      <c r="D94" s="51"/>
      <c r="E94" s="106"/>
      <c r="F94" s="159"/>
    </row>
    <row r="95" spans="1:6" ht="94.5">
      <c r="A95" s="96">
        <v>70</v>
      </c>
      <c r="B95" s="97" t="s">
        <v>25830</v>
      </c>
      <c r="C95" s="143" t="s">
        <v>25831</v>
      </c>
      <c r="D95" s="97" t="s">
        <v>27497</v>
      </c>
      <c r="E95" s="153">
        <v>1000000</v>
      </c>
      <c r="F95" s="162" t="s">
        <v>4</v>
      </c>
    </row>
    <row r="96" spans="1:6" ht="94.5">
      <c r="A96" s="96">
        <v>71</v>
      </c>
      <c r="B96" s="97" t="s">
        <v>25832</v>
      </c>
      <c r="C96" s="143" t="s">
        <v>25833</v>
      </c>
      <c r="D96" s="97" t="s">
        <v>27497</v>
      </c>
      <c r="E96" s="153">
        <v>1000000</v>
      </c>
      <c r="F96" s="162" t="s">
        <v>4</v>
      </c>
    </row>
    <row r="97" spans="5:5">
      <c r="E97" s="190">
        <f>SUM(E83:E96)</f>
        <v>25000000</v>
      </c>
    </row>
    <row r="101" spans="5:5">
      <c r="E101" s="864">
        <f>E97+E76+E20</f>
        <v>109040875.52000001</v>
      </c>
    </row>
  </sheetData>
  <mergeCells count="21">
    <mergeCell ref="B15:C15"/>
    <mergeCell ref="B17:C17"/>
    <mergeCell ref="B55:D55"/>
    <mergeCell ref="A34:F34"/>
    <mergeCell ref="A1:F1"/>
    <mergeCell ref="A2:F2"/>
    <mergeCell ref="A3:F3"/>
    <mergeCell ref="B5:D5"/>
    <mergeCell ref="B11:D11"/>
    <mergeCell ref="A21:C21"/>
    <mergeCell ref="D21:F21"/>
    <mergeCell ref="A33:F33"/>
    <mergeCell ref="A35:F35"/>
    <mergeCell ref="B39:C39"/>
    <mergeCell ref="B94:C94"/>
    <mergeCell ref="A77:C77"/>
    <mergeCell ref="D77:F77"/>
    <mergeCell ref="B37:C37"/>
    <mergeCell ref="B87:C87"/>
    <mergeCell ref="B70:C70"/>
    <mergeCell ref="B82:C82"/>
  </mergeCells>
  <pageMargins left="0.7" right="0.7" top="0.75" bottom="0.75" header="0.3" footer="0.3"/>
  <pageSetup orientation="landscape" r:id="rId1"/>
  <headerFooter>
    <oddFooter>Page &amp;P of &amp;N</oddFooter>
  </headerFooter>
</worksheet>
</file>

<file path=xl/worksheets/sheet85.xml><?xml version="1.0" encoding="utf-8"?>
<worksheet xmlns="http://schemas.openxmlformats.org/spreadsheetml/2006/main" xmlns:r="http://schemas.openxmlformats.org/officeDocument/2006/relationships">
  <sheetPr>
    <tabColor rgb="FFFFFF00"/>
  </sheetPr>
  <dimension ref="A1:G90"/>
  <sheetViews>
    <sheetView topLeftCell="A23" workbookViewId="0">
      <selection activeCell="F181" sqref="F181"/>
    </sheetView>
  </sheetViews>
  <sheetFormatPr defaultRowHeight="15"/>
  <cols>
    <col min="1" max="1" width="7.140625" style="1290" customWidth="1"/>
    <col min="2" max="2" width="14.7109375" style="1290" customWidth="1"/>
    <col min="3" max="3" width="42" style="1290" customWidth="1"/>
    <col min="4" max="4" width="27.28515625" style="1290" customWidth="1"/>
    <col min="5" max="5" width="20.42578125" style="1290" customWidth="1"/>
    <col min="6" max="6" width="10.28515625" style="1290" customWidth="1"/>
    <col min="7" max="16384" width="9.140625" style="1290"/>
  </cols>
  <sheetData>
    <row r="1" spans="1:7" ht="15" customHeight="1">
      <c r="A1" s="2149" t="s">
        <v>133</v>
      </c>
      <c r="B1" s="2149"/>
      <c r="C1" s="2149"/>
      <c r="D1" s="2149"/>
      <c r="E1" s="2149"/>
      <c r="F1" s="2149"/>
      <c r="G1" s="1262"/>
    </row>
    <row r="2" spans="1:7" ht="18.600000000000001" customHeight="1">
      <c r="A2" s="2149" t="s">
        <v>28432</v>
      </c>
      <c r="B2" s="2149"/>
      <c r="C2" s="2149"/>
      <c r="D2" s="2149"/>
      <c r="E2" s="2149"/>
      <c r="F2" s="2149"/>
      <c r="G2" s="1262"/>
    </row>
    <row r="3" spans="1:7" ht="15.95" customHeight="1">
      <c r="A3" s="2149" t="s">
        <v>140</v>
      </c>
      <c r="B3" s="2149"/>
      <c r="C3" s="2149"/>
      <c r="D3" s="2149"/>
      <c r="E3" s="2149"/>
      <c r="F3" s="2149"/>
      <c r="G3" s="1262"/>
    </row>
    <row r="4" spans="1:7" ht="20.100000000000001" customHeight="1">
      <c r="A4" s="441" t="s">
        <v>4564</v>
      </c>
      <c r="B4" s="400" t="s">
        <v>135</v>
      </c>
      <c r="C4" s="172" t="s">
        <v>0</v>
      </c>
      <c r="D4" s="172" t="s">
        <v>136</v>
      </c>
      <c r="E4" s="470" t="s">
        <v>4327</v>
      </c>
      <c r="F4" s="48" t="s">
        <v>138</v>
      </c>
      <c r="G4" s="1262"/>
    </row>
    <row r="5" spans="1:7" ht="15.6" customHeight="1">
      <c r="A5" s="306"/>
      <c r="B5" s="2189" t="s">
        <v>4566</v>
      </c>
      <c r="C5" s="2190"/>
      <c r="D5" s="2191"/>
      <c r="E5" s="1449"/>
      <c r="F5" s="177"/>
      <c r="G5" s="1262"/>
    </row>
    <row r="6" spans="1:7" ht="31.5">
      <c r="A6" s="49">
        <v>1</v>
      </c>
      <c r="B6" s="101" t="s">
        <v>464</v>
      </c>
      <c r="C6" s="434" t="s">
        <v>28433</v>
      </c>
      <c r="D6" s="50" t="s">
        <v>3</v>
      </c>
      <c r="E6" s="1450">
        <v>2400000</v>
      </c>
      <c r="F6" s="175" t="s">
        <v>466</v>
      </c>
      <c r="G6" s="1262"/>
    </row>
    <row r="7" spans="1:7" ht="94.5">
      <c r="A7" s="49">
        <v>2</v>
      </c>
      <c r="B7" s="101" t="s">
        <v>5</v>
      </c>
      <c r="C7" s="434" t="s">
        <v>28434</v>
      </c>
      <c r="D7" s="50" t="s">
        <v>28435</v>
      </c>
      <c r="E7" s="1451">
        <v>2542452.5299999998</v>
      </c>
      <c r="F7" s="175" t="s">
        <v>466</v>
      </c>
      <c r="G7" s="1262"/>
    </row>
    <row r="8" spans="1:7" ht="31.5">
      <c r="A8" s="49">
        <v>3</v>
      </c>
      <c r="B8" s="101" t="s">
        <v>7</v>
      </c>
      <c r="C8" s="434" t="s">
        <v>28436</v>
      </c>
      <c r="D8" s="50" t="s">
        <v>794</v>
      </c>
      <c r="E8" s="1450">
        <v>150000</v>
      </c>
      <c r="F8" s="175" t="s">
        <v>466</v>
      </c>
      <c r="G8" s="1262"/>
    </row>
    <row r="9" spans="1:7" ht="31.5">
      <c r="A9" s="49">
        <v>4</v>
      </c>
      <c r="B9" s="101" t="s">
        <v>10</v>
      </c>
      <c r="C9" s="434" t="s">
        <v>28437</v>
      </c>
      <c r="D9" s="50" t="s">
        <v>580</v>
      </c>
      <c r="E9" s="1450">
        <v>50000</v>
      </c>
      <c r="F9" s="175" t="s">
        <v>466</v>
      </c>
      <c r="G9" s="1262"/>
    </row>
    <row r="10" spans="1:7" ht="63">
      <c r="A10" s="49">
        <v>5</v>
      </c>
      <c r="B10" s="101" t="s">
        <v>176</v>
      </c>
      <c r="C10" s="434" t="s">
        <v>28438</v>
      </c>
      <c r="D10" s="50" t="s">
        <v>33915</v>
      </c>
      <c r="E10" s="1451">
        <v>1400000</v>
      </c>
      <c r="F10" s="175" t="s">
        <v>466</v>
      </c>
      <c r="G10" s="1262"/>
    </row>
    <row r="11" spans="1:7" ht="15.75">
      <c r="A11" s="49"/>
      <c r="B11" s="2215" t="s">
        <v>16510</v>
      </c>
      <c r="C11" s="2220"/>
      <c r="D11" s="2216"/>
      <c r="E11" s="58"/>
      <c r="F11" s="175"/>
      <c r="G11" s="2340"/>
    </row>
    <row r="12" spans="1:7" ht="78.75">
      <c r="A12" s="49">
        <v>6</v>
      </c>
      <c r="B12" s="101" t="s">
        <v>5</v>
      </c>
      <c r="C12" s="51" t="s">
        <v>33916</v>
      </c>
      <c r="D12" s="50" t="s">
        <v>33917</v>
      </c>
      <c r="E12" s="1451">
        <v>800000</v>
      </c>
      <c r="F12" s="175" t="s">
        <v>466</v>
      </c>
      <c r="G12" s="2340"/>
    </row>
    <row r="13" spans="1:7" ht="47.25">
      <c r="A13" s="49">
        <v>7</v>
      </c>
      <c r="B13" s="101" t="s">
        <v>12</v>
      </c>
      <c r="C13" s="51" t="s">
        <v>33918</v>
      </c>
      <c r="D13" s="50" t="s">
        <v>33919</v>
      </c>
      <c r="E13" s="1451">
        <v>1200000</v>
      </c>
      <c r="F13" s="175" t="s">
        <v>466</v>
      </c>
      <c r="G13" s="2340"/>
    </row>
    <row r="14" spans="1:7" ht="63">
      <c r="A14" s="49">
        <v>8</v>
      </c>
      <c r="B14" s="101" t="s">
        <v>360</v>
      </c>
      <c r="C14" s="51" t="s">
        <v>33920</v>
      </c>
      <c r="D14" s="50" t="s">
        <v>10798</v>
      </c>
      <c r="E14" s="1451">
        <v>1271226.27</v>
      </c>
      <c r="F14" s="175" t="s">
        <v>466</v>
      </c>
      <c r="G14" s="2340"/>
    </row>
    <row r="15" spans="1:7" ht="15.75">
      <c r="A15" s="49"/>
      <c r="B15" s="2341" t="s">
        <v>33921</v>
      </c>
      <c r="C15" s="2276"/>
      <c r="D15" s="50"/>
      <c r="E15" s="1451"/>
      <c r="F15" s="175"/>
      <c r="G15" s="1291"/>
    </row>
    <row r="16" spans="1:7" ht="31.5">
      <c r="A16" s="49">
        <v>9</v>
      </c>
      <c r="B16" s="101" t="s">
        <v>195</v>
      </c>
      <c r="C16" s="50" t="s">
        <v>33922</v>
      </c>
      <c r="D16" s="50" t="s">
        <v>33923</v>
      </c>
      <c r="E16" s="1450">
        <v>5738993.4500000002</v>
      </c>
      <c r="F16" s="175" t="s">
        <v>466</v>
      </c>
      <c r="G16" s="1291"/>
    </row>
    <row r="17" spans="1:7" ht="15.75">
      <c r="A17" s="49"/>
      <c r="B17" s="2215" t="s">
        <v>593</v>
      </c>
      <c r="C17" s="2216"/>
      <c r="D17" s="50"/>
      <c r="E17" s="50"/>
      <c r="F17" s="175"/>
      <c r="G17" s="1291"/>
    </row>
    <row r="18" spans="1:7" ht="47.25">
      <c r="A18" s="49">
        <v>10</v>
      </c>
      <c r="B18" s="101" t="s">
        <v>39</v>
      </c>
      <c r="C18" s="434" t="s">
        <v>33924</v>
      </c>
      <c r="D18" s="50" t="s">
        <v>8146</v>
      </c>
      <c r="E18" s="1450">
        <v>15260218.880000001</v>
      </c>
      <c r="F18" s="175" t="s">
        <v>466</v>
      </c>
      <c r="G18" s="1291"/>
    </row>
    <row r="19" spans="1:7" ht="47.25">
      <c r="A19" s="49">
        <v>11</v>
      </c>
      <c r="B19" s="101" t="s">
        <v>596</v>
      </c>
      <c r="C19" s="434" t="s">
        <v>33925</v>
      </c>
      <c r="D19" s="50" t="s">
        <v>8146</v>
      </c>
      <c r="E19" s="475">
        <v>12000000</v>
      </c>
      <c r="F19" s="175" t="s">
        <v>466</v>
      </c>
      <c r="G19" s="1291"/>
    </row>
    <row r="20" spans="1:7" ht="15.75">
      <c r="A20" s="49"/>
      <c r="B20" s="173" t="s">
        <v>15</v>
      </c>
      <c r="C20" s="173"/>
      <c r="D20" s="173"/>
      <c r="E20" s="1407">
        <f>SUM(E6:E19)</f>
        <v>42812891.130000003</v>
      </c>
      <c r="F20" s="52"/>
      <c r="G20" s="1291"/>
    </row>
    <row r="21" spans="1:7" ht="66" customHeight="1">
      <c r="A21" s="2143" t="s">
        <v>32028</v>
      </c>
      <c r="B21" s="2143"/>
      <c r="C21" s="2143"/>
      <c r="D21" s="2143" t="s">
        <v>32029</v>
      </c>
      <c r="E21" s="2143"/>
      <c r="F21" s="2143"/>
      <c r="G21" s="1291"/>
    </row>
    <row r="22" spans="1:7" ht="15.75">
      <c r="A22" s="50"/>
      <c r="B22" s="50"/>
      <c r="C22" s="50"/>
      <c r="D22" s="50"/>
      <c r="E22" s="475"/>
      <c r="F22" s="50"/>
      <c r="G22" s="1291"/>
    </row>
    <row r="23" spans="1:7" ht="15.75">
      <c r="A23" s="50"/>
      <c r="B23" s="50"/>
      <c r="C23" s="50"/>
      <c r="D23" s="50"/>
      <c r="E23" s="475"/>
      <c r="F23" s="50"/>
      <c r="G23" s="1291"/>
    </row>
    <row r="24" spans="1:7" ht="15.75">
      <c r="A24" s="50"/>
      <c r="B24" s="50"/>
      <c r="C24" s="50"/>
      <c r="D24" s="50"/>
      <c r="E24" s="475"/>
      <c r="F24" s="50"/>
      <c r="G24" s="1291"/>
    </row>
    <row r="25" spans="1:7" ht="15.75">
      <c r="A25" s="50"/>
      <c r="B25" s="50"/>
      <c r="C25" s="50"/>
      <c r="D25" s="50"/>
      <c r="E25" s="475"/>
      <c r="F25" s="50"/>
      <c r="G25" s="1291"/>
    </row>
    <row r="26" spans="1:7" ht="15.75">
      <c r="A26" s="2149" t="s">
        <v>133</v>
      </c>
      <c r="B26" s="2149"/>
      <c r="C26" s="2149"/>
      <c r="D26" s="2149"/>
      <c r="E26" s="2149"/>
      <c r="F26" s="2149"/>
      <c r="G26" s="1291"/>
    </row>
    <row r="27" spans="1:7" ht="15.75">
      <c r="A27" s="2149" t="s">
        <v>28432</v>
      </c>
      <c r="B27" s="2149"/>
      <c r="C27" s="2149"/>
      <c r="D27" s="2149"/>
      <c r="E27" s="2149"/>
      <c r="F27" s="2149"/>
      <c r="G27" s="1291"/>
    </row>
    <row r="28" spans="1:7" ht="15.75">
      <c r="A28" s="2149" t="s">
        <v>140</v>
      </c>
      <c r="B28" s="2149"/>
      <c r="C28" s="2149"/>
      <c r="D28" s="2149"/>
      <c r="E28" s="2149"/>
      <c r="F28" s="2149"/>
      <c r="G28" s="1291"/>
    </row>
    <row r="29" spans="1:7" ht="31.5">
      <c r="A29" s="441" t="s">
        <v>4564</v>
      </c>
      <c r="B29" s="172" t="s">
        <v>135</v>
      </c>
      <c r="C29" s="172" t="s">
        <v>0</v>
      </c>
      <c r="D29" s="172" t="s">
        <v>136</v>
      </c>
      <c r="E29" s="470" t="s">
        <v>4327</v>
      </c>
      <c r="F29" s="470" t="s">
        <v>138</v>
      </c>
      <c r="G29" s="1291"/>
    </row>
    <row r="30" spans="1:7" ht="15.75">
      <c r="A30" s="50"/>
      <c r="B30" s="2172" t="s">
        <v>930</v>
      </c>
      <c r="C30" s="2231"/>
      <c r="D30" s="50"/>
      <c r="E30" s="475"/>
      <c r="F30" s="50"/>
      <c r="G30" s="1291"/>
    </row>
    <row r="31" spans="1:7" ht="47.25">
      <c r="A31" s="50">
        <v>1</v>
      </c>
      <c r="B31" s="50" t="s">
        <v>29746</v>
      </c>
      <c r="C31" s="434" t="s">
        <v>28439</v>
      </c>
      <c r="D31" s="50" t="s">
        <v>29747</v>
      </c>
      <c r="E31" s="171">
        <v>50000</v>
      </c>
      <c r="F31" s="41" t="s">
        <v>466</v>
      </c>
      <c r="G31" s="1262"/>
    </row>
    <row r="32" spans="1:7" ht="47.25">
      <c r="A32" s="50">
        <v>2</v>
      </c>
      <c r="B32" s="50" t="s">
        <v>13720</v>
      </c>
      <c r="C32" s="434" t="s">
        <v>29750</v>
      </c>
      <c r="D32" s="50" t="s">
        <v>29747</v>
      </c>
      <c r="E32" s="171">
        <v>50000</v>
      </c>
      <c r="F32" s="41" t="s">
        <v>466</v>
      </c>
      <c r="G32" s="1262"/>
    </row>
    <row r="33" spans="1:7" ht="47.25">
      <c r="A33" s="50">
        <v>3</v>
      </c>
      <c r="B33" s="50" t="s">
        <v>29748</v>
      </c>
      <c r="C33" s="434" t="s">
        <v>29751</v>
      </c>
      <c r="D33" s="50" t="s">
        <v>29747</v>
      </c>
      <c r="E33" s="171">
        <v>50000</v>
      </c>
      <c r="F33" s="41" t="s">
        <v>466</v>
      </c>
      <c r="G33" s="1262"/>
    </row>
    <row r="34" spans="1:7" ht="47.25">
      <c r="A34" s="50">
        <v>4</v>
      </c>
      <c r="B34" s="50" t="s">
        <v>29749</v>
      </c>
      <c r="C34" s="434" t="s">
        <v>29752</v>
      </c>
      <c r="D34" s="50" t="s">
        <v>29747</v>
      </c>
      <c r="E34" s="171">
        <v>50000</v>
      </c>
      <c r="F34" s="41" t="s">
        <v>466</v>
      </c>
      <c r="G34" s="1262"/>
    </row>
    <row r="35" spans="1:7" ht="15.75">
      <c r="A35" s="50"/>
      <c r="B35" s="2172" t="s">
        <v>555</v>
      </c>
      <c r="C35" s="2231"/>
      <c r="D35" s="50"/>
      <c r="E35" s="475"/>
      <c r="F35" s="41"/>
      <c r="G35" s="1262"/>
    </row>
    <row r="36" spans="1:7" ht="78.75">
      <c r="A36" s="50">
        <v>5</v>
      </c>
      <c r="B36" s="50" t="s">
        <v>247</v>
      </c>
      <c r="C36" s="434" t="s">
        <v>28440</v>
      </c>
      <c r="D36" s="50" t="s">
        <v>28441</v>
      </c>
      <c r="E36" s="171">
        <v>1000000</v>
      </c>
      <c r="F36" s="41" t="s">
        <v>466</v>
      </c>
      <c r="G36" s="1262"/>
    </row>
    <row r="37" spans="1:7" ht="15.75">
      <c r="A37" s="50"/>
      <c r="B37" s="2172" t="s">
        <v>2408</v>
      </c>
      <c r="C37" s="2172"/>
      <c r="D37" s="50"/>
      <c r="E37" s="50"/>
      <c r="F37" s="50"/>
      <c r="G37" s="1262"/>
    </row>
    <row r="38" spans="1:7" ht="47.25">
      <c r="A38" s="50">
        <v>6</v>
      </c>
      <c r="B38" s="50" t="s">
        <v>28442</v>
      </c>
      <c r="C38" s="434" t="s">
        <v>28443</v>
      </c>
      <c r="D38" s="50" t="s">
        <v>115</v>
      </c>
      <c r="E38" s="171">
        <v>930000</v>
      </c>
      <c r="F38" s="41" t="s">
        <v>4</v>
      </c>
      <c r="G38" s="1262"/>
    </row>
    <row r="39" spans="1:7" ht="47.25">
      <c r="A39" s="50">
        <v>7</v>
      </c>
      <c r="B39" s="50" t="s">
        <v>28444</v>
      </c>
      <c r="C39" s="434" t="s">
        <v>28445</v>
      </c>
      <c r="D39" s="50" t="s">
        <v>28446</v>
      </c>
      <c r="E39" s="171">
        <v>230000</v>
      </c>
      <c r="F39" s="41" t="s">
        <v>4</v>
      </c>
      <c r="G39" s="1262"/>
    </row>
    <row r="40" spans="1:7" ht="47.25">
      <c r="A40" s="50">
        <v>8</v>
      </c>
      <c r="B40" s="50" t="s">
        <v>6536</v>
      </c>
      <c r="C40" s="434" t="s">
        <v>28447</v>
      </c>
      <c r="D40" s="50" t="s">
        <v>28448</v>
      </c>
      <c r="E40" s="171">
        <v>1850000</v>
      </c>
      <c r="F40" s="41" t="s">
        <v>4</v>
      </c>
      <c r="G40" s="1262"/>
    </row>
    <row r="41" spans="1:7" ht="78.75">
      <c r="A41" s="50">
        <v>9</v>
      </c>
      <c r="B41" s="50" t="s">
        <v>28449</v>
      </c>
      <c r="C41" s="434" t="s">
        <v>28450</v>
      </c>
      <c r="D41" s="50" t="s">
        <v>28451</v>
      </c>
      <c r="E41" s="171">
        <v>1240000</v>
      </c>
      <c r="F41" s="41" t="s">
        <v>4</v>
      </c>
      <c r="G41" s="1262"/>
    </row>
    <row r="42" spans="1:7" ht="78.75">
      <c r="A42" s="50">
        <v>10</v>
      </c>
      <c r="B42" s="50" t="s">
        <v>28452</v>
      </c>
      <c r="C42" s="434" t="s">
        <v>28453</v>
      </c>
      <c r="D42" s="50" t="s">
        <v>28454</v>
      </c>
      <c r="E42" s="171">
        <v>1240000</v>
      </c>
      <c r="F42" s="41" t="s">
        <v>4</v>
      </c>
      <c r="G42" s="1262"/>
    </row>
    <row r="43" spans="1:7" ht="47.25">
      <c r="A43" s="50">
        <v>11</v>
      </c>
      <c r="B43" s="50" t="s">
        <v>28455</v>
      </c>
      <c r="C43" s="434" t="s">
        <v>28456</v>
      </c>
      <c r="D43" s="50" t="s">
        <v>28457</v>
      </c>
      <c r="E43" s="171">
        <v>1850000</v>
      </c>
      <c r="F43" s="41" t="s">
        <v>4</v>
      </c>
      <c r="G43" s="1262"/>
    </row>
    <row r="44" spans="1:7" ht="47.25">
      <c r="A44" s="50">
        <v>12</v>
      </c>
      <c r="B44" s="50" t="s">
        <v>28455</v>
      </c>
      <c r="C44" s="434" t="s">
        <v>28458</v>
      </c>
      <c r="D44" s="50" t="s">
        <v>28459</v>
      </c>
      <c r="E44" s="171">
        <v>240000</v>
      </c>
      <c r="F44" s="41" t="s">
        <v>4</v>
      </c>
      <c r="G44" s="1262"/>
    </row>
    <row r="45" spans="1:7" ht="47.25">
      <c r="A45" s="50">
        <v>13</v>
      </c>
      <c r="B45" s="50" t="s">
        <v>28460</v>
      </c>
      <c r="C45" s="434" t="s">
        <v>28461</v>
      </c>
      <c r="D45" s="50" t="s">
        <v>28462</v>
      </c>
      <c r="E45" s="171">
        <v>1850000</v>
      </c>
      <c r="F45" s="41" t="s">
        <v>4</v>
      </c>
      <c r="G45" s="1262"/>
    </row>
    <row r="46" spans="1:7" ht="78.75">
      <c r="A46" s="50">
        <v>14</v>
      </c>
      <c r="B46" s="50" t="s">
        <v>28463</v>
      </c>
      <c r="C46" s="434" t="s">
        <v>28464</v>
      </c>
      <c r="D46" s="50" t="s">
        <v>28465</v>
      </c>
      <c r="E46" s="171">
        <v>2450000</v>
      </c>
      <c r="F46" s="41" t="s">
        <v>4</v>
      </c>
      <c r="G46" s="1262"/>
    </row>
    <row r="47" spans="1:7" ht="78.75">
      <c r="A47" s="50">
        <v>15</v>
      </c>
      <c r="B47" s="50" t="s">
        <v>28466</v>
      </c>
      <c r="C47" s="434" t="s">
        <v>28467</v>
      </c>
      <c r="D47" s="50" t="s">
        <v>28468</v>
      </c>
      <c r="E47" s="171">
        <v>1850000</v>
      </c>
      <c r="F47" s="41" t="s">
        <v>4</v>
      </c>
      <c r="G47" s="1262"/>
    </row>
    <row r="48" spans="1:7" ht="78.75">
      <c r="A48" s="50">
        <v>16</v>
      </c>
      <c r="B48" s="50" t="s">
        <v>28469</v>
      </c>
      <c r="C48" s="434" t="s">
        <v>28470</v>
      </c>
      <c r="D48" s="50" t="s">
        <v>28468</v>
      </c>
      <c r="E48" s="171">
        <v>1850000</v>
      </c>
      <c r="F48" s="41" t="s">
        <v>4</v>
      </c>
      <c r="G48" s="1262"/>
    </row>
    <row r="49" spans="1:7" ht="47.25">
      <c r="A49" s="50">
        <v>17</v>
      </c>
      <c r="B49" s="50" t="s">
        <v>28471</v>
      </c>
      <c r="C49" s="434" t="s">
        <v>28472</v>
      </c>
      <c r="D49" s="50" t="s">
        <v>28462</v>
      </c>
      <c r="E49" s="171">
        <v>1850000</v>
      </c>
      <c r="F49" s="41" t="s">
        <v>4</v>
      </c>
      <c r="G49" s="1262"/>
    </row>
    <row r="50" spans="1:7" ht="47.25">
      <c r="A50" s="50">
        <v>18</v>
      </c>
      <c r="B50" s="50" t="s">
        <v>28473</v>
      </c>
      <c r="C50" s="434" t="s">
        <v>28474</v>
      </c>
      <c r="D50" s="50" t="s">
        <v>28462</v>
      </c>
      <c r="E50" s="171">
        <v>1850000</v>
      </c>
      <c r="F50" s="41" t="s">
        <v>4</v>
      </c>
      <c r="G50" s="1262"/>
    </row>
    <row r="51" spans="1:7" ht="47.25">
      <c r="A51" s="50">
        <v>19</v>
      </c>
      <c r="B51" s="50" t="s">
        <v>28475</v>
      </c>
      <c r="C51" s="434" t="s">
        <v>28476</v>
      </c>
      <c r="D51" s="50" t="s">
        <v>28462</v>
      </c>
      <c r="E51" s="171">
        <v>1850000</v>
      </c>
      <c r="F51" s="41" t="s">
        <v>4</v>
      </c>
      <c r="G51" s="1262"/>
    </row>
    <row r="52" spans="1:7" ht="47.25">
      <c r="A52" s="50">
        <v>20</v>
      </c>
      <c r="B52" s="50" t="s">
        <v>28477</v>
      </c>
      <c r="C52" s="434" t="s">
        <v>28478</v>
      </c>
      <c r="D52" s="50" t="s">
        <v>25871</v>
      </c>
      <c r="E52" s="171">
        <v>1850000</v>
      </c>
      <c r="F52" s="41" t="s">
        <v>4</v>
      </c>
      <c r="G52" s="1262"/>
    </row>
    <row r="53" spans="1:7" ht="47.25">
      <c r="A53" s="50">
        <v>21</v>
      </c>
      <c r="B53" s="50" t="s">
        <v>28479</v>
      </c>
      <c r="C53" s="434" t="s">
        <v>28480</v>
      </c>
      <c r="D53" s="50" t="s">
        <v>28462</v>
      </c>
      <c r="E53" s="171">
        <v>1850000</v>
      </c>
      <c r="F53" s="41" t="s">
        <v>4</v>
      </c>
      <c r="G53" s="1262"/>
    </row>
    <row r="54" spans="1:7" ht="47.25">
      <c r="A54" s="50">
        <v>22</v>
      </c>
      <c r="B54" s="50" t="s">
        <v>28481</v>
      </c>
      <c r="C54" s="434" t="s">
        <v>28482</v>
      </c>
      <c r="D54" s="50" t="s">
        <v>288</v>
      </c>
      <c r="E54" s="171">
        <v>930000</v>
      </c>
      <c r="F54" s="41" t="s">
        <v>4</v>
      </c>
      <c r="G54" s="1262"/>
    </row>
    <row r="55" spans="1:7" ht="63">
      <c r="A55" s="50">
        <v>23</v>
      </c>
      <c r="B55" s="50" t="s">
        <v>28483</v>
      </c>
      <c r="C55" s="434" t="s">
        <v>28484</v>
      </c>
      <c r="D55" s="50" t="s">
        <v>28485</v>
      </c>
      <c r="E55" s="171">
        <v>430000</v>
      </c>
      <c r="F55" s="41" t="s">
        <v>4</v>
      </c>
      <c r="G55" s="1262"/>
    </row>
    <row r="56" spans="1:7" ht="63">
      <c r="A56" s="50">
        <v>24</v>
      </c>
      <c r="B56" s="50" t="s">
        <v>28486</v>
      </c>
      <c r="C56" s="434" t="s">
        <v>28487</v>
      </c>
      <c r="D56" s="50" t="s">
        <v>28488</v>
      </c>
      <c r="E56" s="171">
        <v>800000</v>
      </c>
      <c r="F56" s="41" t="s">
        <v>118</v>
      </c>
      <c r="G56" s="1262"/>
    </row>
    <row r="57" spans="1:7" ht="47.25">
      <c r="A57" s="50">
        <v>25</v>
      </c>
      <c r="B57" s="50" t="s">
        <v>28489</v>
      </c>
      <c r="C57" s="434" t="s">
        <v>28490</v>
      </c>
      <c r="D57" s="50" t="s">
        <v>28491</v>
      </c>
      <c r="E57" s="171">
        <v>1850000</v>
      </c>
      <c r="F57" s="41" t="s">
        <v>4</v>
      </c>
      <c r="G57" s="1262"/>
    </row>
    <row r="58" spans="1:7" ht="78.75">
      <c r="A58" s="50">
        <v>26</v>
      </c>
      <c r="B58" s="50" t="s">
        <v>28492</v>
      </c>
      <c r="C58" s="434" t="s">
        <v>28493</v>
      </c>
      <c r="D58" s="50" t="s">
        <v>28494</v>
      </c>
      <c r="E58" s="171">
        <v>1850000</v>
      </c>
      <c r="F58" s="41" t="s">
        <v>4</v>
      </c>
      <c r="G58" s="1262"/>
    </row>
    <row r="59" spans="1:7" ht="47.25">
      <c r="A59" s="50">
        <v>27</v>
      </c>
      <c r="B59" s="50" t="s">
        <v>28495</v>
      </c>
      <c r="C59" s="434" t="s">
        <v>28496</v>
      </c>
      <c r="D59" s="50" t="s">
        <v>28491</v>
      </c>
      <c r="E59" s="171">
        <v>1850000</v>
      </c>
      <c r="F59" s="41" t="s">
        <v>4</v>
      </c>
      <c r="G59" s="1262"/>
    </row>
    <row r="60" spans="1:7" ht="78.75">
      <c r="A60" s="50">
        <v>28</v>
      </c>
      <c r="B60" s="50" t="s">
        <v>28497</v>
      </c>
      <c r="C60" s="434" t="s">
        <v>28498</v>
      </c>
      <c r="D60" s="50" t="s">
        <v>28499</v>
      </c>
      <c r="E60" s="171">
        <v>1240000</v>
      </c>
      <c r="F60" s="41" t="s">
        <v>4</v>
      </c>
      <c r="G60" s="1262"/>
    </row>
    <row r="61" spans="1:7" ht="47.25">
      <c r="A61" s="50">
        <v>29</v>
      </c>
      <c r="B61" s="50" t="s">
        <v>28500</v>
      </c>
      <c r="C61" s="434" t="s">
        <v>28501</v>
      </c>
      <c r="D61" s="50" t="s">
        <v>28502</v>
      </c>
      <c r="E61" s="171">
        <v>1850000</v>
      </c>
      <c r="F61" s="41" t="s">
        <v>4</v>
      </c>
      <c r="G61" s="1262"/>
    </row>
    <row r="62" spans="1:7" ht="78.75">
      <c r="A62" s="50">
        <v>30</v>
      </c>
      <c r="B62" s="50" t="s">
        <v>28503</v>
      </c>
      <c r="C62" s="434" t="s">
        <v>28504</v>
      </c>
      <c r="D62" s="60" t="s">
        <v>28505</v>
      </c>
      <c r="E62" s="171">
        <v>1620864.39</v>
      </c>
      <c r="F62" s="41" t="s">
        <v>4</v>
      </c>
      <c r="G62" s="1262"/>
    </row>
    <row r="63" spans="1:7" ht="78.75">
      <c r="A63" s="50">
        <v>31</v>
      </c>
      <c r="B63" s="50" t="s">
        <v>28506</v>
      </c>
      <c r="C63" s="434" t="s">
        <v>28507</v>
      </c>
      <c r="D63" s="50" t="s">
        <v>28508</v>
      </c>
      <c r="E63" s="171">
        <v>1250000</v>
      </c>
      <c r="F63" s="41" t="s">
        <v>4</v>
      </c>
      <c r="G63" s="1262"/>
    </row>
    <row r="64" spans="1:7" ht="15.75">
      <c r="A64" s="50"/>
      <c r="B64" s="2172" t="s">
        <v>2487</v>
      </c>
      <c r="C64" s="2172"/>
      <c r="D64" s="50"/>
      <c r="E64" s="50"/>
      <c r="F64" s="50"/>
      <c r="G64" s="1262"/>
    </row>
    <row r="65" spans="1:7" ht="47.25">
      <c r="A65" s="50">
        <v>32</v>
      </c>
      <c r="B65" s="50" t="s">
        <v>28509</v>
      </c>
      <c r="C65" s="434" t="s">
        <v>28510</v>
      </c>
      <c r="D65" s="50" t="s">
        <v>28511</v>
      </c>
      <c r="E65" s="171">
        <v>650000</v>
      </c>
      <c r="F65" s="41" t="s">
        <v>4</v>
      </c>
      <c r="G65" s="1262"/>
    </row>
    <row r="66" spans="1:7" ht="47.25">
      <c r="A66" s="50">
        <v>33</v>
      </c>
      <c r="B66" s="50" t="s">
        <v>28512</v>
      </c>
      <c r="C66" s="434" t="s">
        <v>28513</v>
      </c>
      <c r="D66" s="50" t="s">
        <v>28514</v>
      </c>
      <c r="E66" s="171">
        <v>1850000</v>
      </c>
      <c r="F66" s="41" t="s">
        <v>4</v>
      </c>
      <c r="G66" s="1262"/>
    </row>
    <row r="67" spans="1:7" ht="47.25">
      <c r="A67" s="50">
        <v>34</v>
      </c>
      <c r="B67" s="50" t="s">
        <v>28515</v>
      </c>
      <c r="C67" s="434" t="s">
        <v>28516</v>
      </c>
      <c r="D67" s="50" t="s">
        <v>25871</v>
      </c>
      <c r="E67" s="171">
        <v>1850000</v>
      </c>
      <c r="F67" s="41" t="s">
        <v>4</v>
      </c>
      <c r="G67" s="1262"/>
    </row>
    <row r="68" spans="1:7" ht="47.25">
      <c r="A68" s="50">
        <v>35</v>
      </c>
      <c r="B68" s="50" t="s">
        <v>28517</v>
      </c>
      <c r="C68" s="434" t="s">
        <v>28518</v>
      </c>
      <c r="D68" s="50" t="s">
        <v>28519</v>
      </c>
      <c r="E68" s="171">
        <v>3650000</v>
      </c>
      <c r="F68" s="41" t="s">
        <v>4</v>
      </c>
      <c r="G68" s="1262"/>
    </row>
    <row r="69" spans="1:7" ht="47.25">
      <c r="A69" s="50">
        <v>36</v>
      </c>
      <c r="B69" s="50" t="s">
        <v>28520</v>
      </c>
      <c r="C69" s="434" t="s">
        <v>28521</v>
      </c>
      <c r="D69" s="50" t="s">
        <v>28522</v>
      </c>
      <c r="E69" s="171">
        <v>3050000</v>
      </c>
      <c r="F69" s="41" t="s">
        <v>4</v>
      </c>
      <c r="G69" s="1262"/>
    </row>
    <row r="70" spans="1:7" ht="63">
      <c r="A70" s="50">
        <v>37</v>
      </c>
      <c r="B70" s="50" t="s">
        <v>28523</v>
      </c>
      <c r="C70" s="434" t="s">
        <v>28524</v>
      </c>
      <c r="D70" s="50" t="s">
        <v>28522</v>
      </c>
      <c r="E70" s="171">
        <v>3050000</v>
      </c>
      <c r="F70" s="41" t="s">
        <v>4</v>
      </c>
      <c r="G70" s="1262"/>
    </row>
    <row r="71" spans="1:7" ht="47.25">
      <c r="A71" s="50">
        <v>38</v>
      </c>
      <c r="B71" s="50" t="s">
        <v>28525</v>
      </c>
      <c r="C71" s="434" t="s">
        <v>28526</v>
      </c>
      <c r="D71" s="50" t="s">
        <v>25871</v>
      </c>
      <c r="E71" s="171">
        <v>1850000</v>
      </c>
      <c r="F71" s="41" t="s">
        <v>4</v>
      </c>
      <c r="G71" s="1262"/>
    </row>
    <row r="72" spans="1:7" ht="94.5">
      <c r="A72" s="50">
        <v>39</v>
      </c>
      <c r="B72" s="50" t="s">
        <v>28527</v>
      </c>
      <c r="C72" s="434" t="s">
        <v>28528</v>
      </c>
      <c r="D72" s="50" t="s">
        <v>28529</v>
      </c>
      <c r="E72" s="171">
        <v>1500000</v>
      </c>
      <c r="F72" s="41" t="s">
        <v>4</v>
      </c>
      <c r="G72" s="1262"/>
    </row>
    <row r="73" spans="1:7" ht="78.75">
      <c r="A73" s="50">
        <v>40</v>
      </c>
      <c r="B73" s="50" t="s">
        <v>28530</v>
      </c>
      <c r="C73" s="434" t="s">
        <v>28531</v>
      </c>
      <c r="D73" s="50" t="s">
        <v>28532</v>
      </c>
      <c r="E73" s="171">
        <v>1240000</v>
      </c>
      <c r="F73" s="41" t="s">
        <v>4</v>
      </c>
      <c r="G73" s="1262"/>
    </row>
    <row r="74" spans="1:7" ht="78.75">
      <c r="A74" s="50">
        <v>41</v>
      </c>
      <c r="B74" s="50" t="s">
        <v>28533</v>
      </c>
      <c r="C74" s="434" t="s">
        <v>28534</v>
      </c>
      <c r="D74" s="50" t="s">
        <v>28535</v>
      </c>
      <c r="E74" s="171">
        <v>517120</v>
      </c>
      <c r="F74" s="41" t="s">
        <v>4</v>
      </c>
      <c r="G74" s="1262"/>
    </row>
    <row r="75" spans="1:7" ht="47.25">
      <c r="A75" s="50">
        <v>42</v>
      </c>
      <c r="B75" s="50" t="s">
        <v>28517</v>
      </c>
      <c r="C75" s="434" t="s">
        <v>28536</v>
      </c>
      <c r="D75" s="50" t="s">
        <v>28537</v>
      </c>
      <c r="E75" s="171">
        <v>1850000</v>
      </c>
      <c r="F75" s="41" t="s">
        <v>4</v>
      </c>
      <c r="G75" s="1262"/>
    </row>
    <row r="76" spans="1:7" ht="15.75">
      <c r="A76" s="50"/>
      <c r="B76" s="2172" t="s">
        <v>662</v>
      </c>
      <c r="C76" s="2172"/>
      <c r="D76" s="50"/>
      <c r="E76" s="50"/>
      <c r="F76" s="50"/>
      <c r="G76" s="1291"/>
    </row>
    <row r="77" spans="1:7" ht="31.5">
      <c r="A77" s="50">
        <v>43</v>
      </c>
      <c r="B77" s="50" t="s">
        <v>28538</v>
      </c>
      <c r="C77" s="434" t="s">
        <v>28539</v>
      </c>
      <c r="D77" s="50" t="s">
        <v>28540</v>
      </c>
      <c r="E77" s="171">
        <v>1540000</v>
      </c>
      <c r="F77" s="41" t="s">
        <v>4</v>
      </c>
      <c r="G77" s="1262"/>
    </row>
    <row r="78" spans="1:7" ht="47.25">
      <c r="A78" s="50">
        <v>44</v>
      </c>
      <c r="B78" s="50" t="s">
        <v>28541</v>
      </c>
      <c r="C78" s="434" t="s">
        <v>28542</v>
      </c>
      <c r="D78" s="50" t="s">
        <v>28543</v>
      </c>
      <c r="E78" s="171">
        <v>1540000</v>
      </c>
      <c r="F78" s="41" t="s">
        <v>4</v>
      </c>
      <c r="G78" s="1262"/>
    </row>
    <row r="79" spans="1:7" ht="47.25">
      <c r="A79" s="50">
        <v>45</v>
      </c>
      <c r="B79" s="50" t="s">
        <v>28544</v>
      </c>
      <c r="C79" s="434" t="s">
        <v>28545</v>
      </c>
      <c r="D79" s="50" t="s">
        <v>3001</v>
      </c>
      <c r="E79" s="171">
        <v>1540000</v>
      </c>
      <c r="F79" s="41" t="s">
        <v>4</v>
      </c>
      <c r="G79" s="1262"/>
    </row>
    <row r="80" spans="1:7" ht="15.75">
      <c r="A80" s="50"/>
      <c r="B80" s="2172" t="s">
        <v>29765</v>
      </c>
      <c r="C80" s="2172"/>
      <c r="D80" s="50"/>
      <c r="E80" s="50"/>
      <c r="F80" s="50"/>
    </row>
    <row r="81" spans="1:6" ht="63">
      <c r="A81" s="50">
        <v>46</v>
      </c>
      <c r="B81" s="50" t="s">
        <v>28546</v>
      </c>
      <c r="C81" s="434" t="s">
        <v>29743</v>
      </c>
      <c r="D81" s="84" t="s">
        <v>28547</v>
      </c>
      <c r="E81" s="171">
        <v>300000</v>
      </c>
      <c r="F81" s="41" t="s">
        <v>4</v>
      </c>
    </row>
    <row r="82" spans="1:6" ht="47.25">
      <c r="A82" s="50">
        <v>47</v>
      </c>
      <c r="B82" s="50" t="s">
        <v>28548</v>
      </c>
      <c r="C82" s="434" t="s">
        <v>29744</v>
      </c>
      <c r="D82" s="50" t="s">
        <v>28549</v>
      </c>
      <c r="E82" s="171">
        <v>150000</v>
      </c>
      <c r="F82" s="41" t="s">
        <v>4</v>
      </c>
    </row>
    <row r="83" spans="1:6" ht="63">
      <c r="A83" s="50">
        <v>48</v>
      </c>
      <c r="B83" s="50" t="s">
        <v>28550</v>
      </c>
      <c r="C83" s="434" t="s">
        <v>29745</v>
      </c>
      <c r="D83" s="50" t="s">
        <v>28551</v>
      </c>
      <c r="E83" s="171">
        <v>400000</v>
      </c>
      <c r="F83" s="41" t="s">
        <v>4</v>
      </c>
    </row>
    <row r="84" spans="1:6" ht="15.75">
      <c r="A84" s="182"/>
      <c r="B84" s="2172" t="s">
        <v>15</v>
      </c>
      <c r="C84" s="2172"/>
      <c r="D84" s="50"/>
      <c r="E84" s="518">
        <f>SUM(E31:E83)</f>
        <v>66227984.390000001</v>
      </c>
      <c r="F84" s="50"/>
    </row>
    <row r="85" spans="1:6" ht="75.75" customHeight="1">
      <c r="A85" s="2183" t="s">
        <v>32028</v>
      </c>
      <c r="B85" s="2184"/>
      <c r="C85" s="2185"/>
      <c r="D85" s="2143" t="s">
        <v>172</v>
      </c>
      <c r="E85" s="2143"/>
      <c r="F85" s="2143"/>
    </row>
    <row r="86" spans="1:6">
      <c r="E86" s="227"/>
    </row>
    <row r="90" spans="1:6">
      <c r="E90" s="227">
        <f>E84+E20</f>
        <v>109040875.52000001</v>
      </c>
    </row>
  </sheetData>
  <mergeCells count="22">
    <mergeCell ref="A1:F1"/>
    <mergeCell ref="A2:F2"/>
    <mergeCell ref="A3:F3"/>
    <mergeCell ref="B5:D5"/>
    <mergeCell ref="B76:C76"/>
    <mergeCell ref="B37:C37"/>
    <mergeCell ref="B64:C64"/>
    <mergeCell ref="G11:G14"/>
    <mergeCell ref="A26:F26"/>
    <mergeCell ref="A27:F27"/>
    <mergeCell ref="A28:F28"/>
    <mergeCell ref="B11:D11"/>
    <mergeCell ref="B15:C15"/>
    <mergeCell ref="A85:C85"/>
    <mergeCell ref="D85:F85"/>
    <mergeCell ref="B80:C80"/>
    <mergeCell ref="B17:C17"/>
    <mergeCell ref="A21:C21"/>
    <mergeCell ref="D21:F21"/>
    <mergeCell ref="B84:C84"/>
    <mergeCell ref="B30:C30"/>
    <mergeCell ref="B35:C35"/>
  </mergeCells>
  <pageMargins left="0.7" right="0.7" top="0.75" bottom="0.75" header="0.3" footer="0.3"/>
  <pageSetup orientation="landscape" r:id="rId1"/>
</worksheet>
</file>

<file path=xl/worksheets/sheet86.xml><?xml version="1.0" encoding="utf-8"?>
<worksheet xmlns="http://schemas.openxmlformats.org/spreadsheetml/2006/main" xmlns:r="http://schemas.openxmlformats.org/officeDocument/2006/relationships">
  <sheetPr>
    <tabColor rgb="FFFF0000"/>
  </sheetPr>
  <dimension ref="A1:J94"/>
  <sheetViews>
    <sheetView workbookViewId="0">
      <selection activeCell="D8" sqref="D8"/>
    </sheetView>
  </sheetViews>
  <sheetFormatPr defaultRowHeight="15"/>
  <cols>
    <col min="1" max="1" width="6.85546875" style="126" customWidth="1"/>
    <col min="2" max="2" width="14.42578125" style="846" customWidth="1"/>
    <col min="3" max="3" width="42.7109375" style="846" customWidth="1"/>
    <col min="4" max="4" width="26" style="846" customWidth="1"/>
    <col min="5" max="5" width="20.85546875" style="204" customWidth="1"/>
    <col min="6" max="6" width="9.5703125" style="846" customWidth="1"/>
    <col min="7" max="7" width="20.5703125" style="846" customWidth="1"/>
    <col min="8" max="8" width="13.28515625" style="225" bestFit="1" customWidth="1"/>
    <col min="9" max="9" width="9.140625" style="846"/>
    <col min="10" max="10" width="13.28515625" style="846" bestFit="1" customWidth="1"/>
    <col min="11" max="16384" width="9.140625" style="846"/>
  </cols>
  <sheetData>
    <row r="1" spans="1:7" ht="15.75">
      <c r="A1" s="2149" t="s">
        <v>133</v>
      </c>
      <c r="B1" s="2149"/>
      <c r="C1" s="2149"/>
      <c r="D1" s="2149"/>
      <c r="E1" s="2149"/>
      <c r="F1" s="2149"/>
    </row>
    <row r="2" spans="1:7" ht="15.75">
      <c r="A2" s="2149" t="s">
        <v>14750</v>
      </c>
      <c r="B2" s="2149"/>
      <c r="C2" s="2149"/>
      <c r="D2" s="2149"/>
      <c r="E2" s="2149"/>
      <c r="F2" s="2149"/>
    </row>
    <row r="3" spans="1:7" ht="15.75">
      <c r="A3" s="2149" t="s">
        <v>140</v>
      </c>
      <c r="B3" s="2149"/>
      <c r="C3" s="2149"/>
      <c r="D3" s="2149"/>
      <c r="E3" s="2149"/>
      <c r="F3" s="2149"/>
    </row>
    <row r="4" spans="1:7" ht="31.5">
      <c r="A4" s="173" t="s">
        <v>4564</v>
      </c>
      <c r="B4" s="47" t="s">
        <v>135</v>
      </c>
      <c r="C4" s="172" t="s">
        <v>0</v>
      </c>
      <c r="D4" s="172" t="s">
        <v>136</v>
      </c>
      <c r="E4" s="82" t="s">
        <v>137</v>
      </c>
      <c r="F4" s="47" t="s">
        <v>1646</v>
      </c>
    </row>
    <row r="5" spans="1:7" ht="15.75">
      <c r="A5" s="51"/>
      <c r="B5" s="2198" t="s">
        <v>139</v>
      </c>
      <c r="C5" s="2198"/>
      <c r="D5" s="2198"/>
      <c r="E5" s="221"/>
      <c r="F5" s="51"/>
    </row>
    <row r="6" spans="1:7" ht="31.5">
      <c r="A6" s="50">
        <v>1</v>
      </c>
      <c r="B6" s="51" t="s">
        <v>464</v>
      </c>
      <c r="C6" s="51" t="s">
        <v>15008</v>
      </c>
      <c r="D6" s="51" t="s">
        <v>239</v>
      </c>
      <c r="E6" s="117">
        <v>2284080</v>
      </c>
      <c r="F6" s="51" t="s">
        <v>118</v>
      </c>
    </row>
    <row r="7" spans="1:7" ht="94.5">
      <c r="A7" s="50">
        <v>2</v>
      </c>
      <c r="B7" s="51" t="s">
        <v>5</v>
      </c>
      <c r="C7" s="51" t="s">
        <v>15009</v>
      </c>
      <c r="D7" s="51" t="s">
        <v>14751</v>
      </c>
      <c r="E7" s="116">
        <v>1970372.53</v>
      </c>
      <c r="F7" s="51" t="s">
        <v>118</v>
      </c>
    </row>
    <row r="8" spans="1:7" ht="63">
      <c r="A8" s="50">
        <v>3</v>
      </c>
      <c r="B8" s="51" t="s">
        <v>14752</v>
      </c>
      <c r="C8" s="51" t="s">
        <v>15010</v>
      </c>
      <c r="D8" s="51" t="s">
        <v>14753</v>
      </c>
      <c r="E8" s="117">
        <v>450000</v>
      </c>
      <c r="F8" s="51" t="s">
        <v>14754</v>
      </c>
    </row>
    <row r="9" spans="1:7" ht="31.5">
      <c r="A9" s="50">
        <v>4</v>
      </c>
      <c r="B9" s="51" t="s">
        <v>7</v>
      </c>
      <c r="C9" s="51" t="s">
        <v>15011</v>
      </c>
      <c r="D9" s="51" t="s">
        <v>9</v>
      </c>
      <c r="E9" s="117">
        <v>78000</v>
      </c>
      <c r="F9" s="51" t="s">
        <v>118</v>
      </c>
    </row>
    <row r="10" spans="1:7" ht="31.5">
      <c r="A10" s="50">
        <v>5</v>
      </c>
      <c r="B10" s="51" t="s">
        <v>10</v>
      </c>
      <c r="C10" s="51" t="s">
        <v>15012</v>
      </c>
      <c r="D10" s="51" t="s">
        <v>175</v>
      </c>
      <c r="E10" s="117">
        <v>60000</v>
      </c>
      <c r="F10" s="51" t="s">
        <v>118</v>
      </c>
    </row>
    <row r="11" spans="1:7" ht="31.5">
      <c r="A11" s="50">
        <v>6</v>
      </c>
      <c r="B11" s="51" t="s">
        <v>12</v>
      </c>
      <c r="C11" s="51" t="s">
        <v>15013</v>
      </c>
      <c r="D11" s="51" t="s">
        <v>585</v>
      </c>
      <c r="E11" s="117">
        <v>1700000</v>
      </c>
      <c r="F11" s="51" t="s">
        <v>118</v>
      </c>
      <c r="G11" s="792"/>
    </row>
    <row r="12" spans="1:7" ht="15.75">
      <c r="A12" s="50"/>
      <c r="B12" s="2189" t="s">
        <v>4576</v>
      </c>
      <c r="C12" s="2190"/>
      <c r="D12" s="2191"/>
      <c r="E12" s="5"/>
      <c r="F12" s="95"/>
    </row>
    <row r="13" spans="1:7" ht="78.75">
      <c r="A13" s="50">
        <v>7</v>
      </c>
      <c r="B13" s="51" t="s">
        <v>1423</v>
      </c>
      <c r="C13" s="51" t="s">
        <v>15014</v>
      </c>
      <c r="D13" s="51" t="s">
        <v>14755</v>
      </c>
      <c r="E13" s="117">
        <v>523226.27</v>
      </c>
      <c r="F13" s="51" t="s">
        <v>118</v>
      </c>
    </row>
    <row r="14" spans="1:7" ht="47.25">
      <c r="A14" s="50">
        <v>8</v>
      </c>
      <c r="B14" s="51" t="s">
        <v>1426</v>
      </c>
      <c r="C14" s="51" t="s">
        <v>15015</v>
      </c>
      <c r="D14" s="51" t="s">
        <v>14756</v>
      </c>
      <c r="E14" s="117">
        <v>1248000</v>
      </c>
      <c r="F14" s="51" t="s">
        <v>118</v>
      </c>
    </row>
    <row r="15" spans="1:7" ht="78.75">
      <c r="A15" s="50">
        <v>9</v>
      </c>
      <c r="B15" s="51" t="s">
        <v>14757</v>
      </c>
      <c r="C15" s="51" t="s">
        <v>14758</v>
      </c>
      <c r="D15" s="51" t="s">
        <v>14759</v>
      </c>
      <c r="E15" s="117">
        <v>1500000</v>
      </c>
      <c r="F15" s="51" t="s">
        <v>118</v>
      </c>
      <c r="G15" s="792"/>
    </row>
    <row r="16" spans="1:7" ht="15.75">
      <c r="A16" s="50"/>
      <c r="B16" s="2189" t="s">
        <v>4583</v>
      </c>
      <c r="C16" s="2191"/>
      <c r="D16" s="47"/>
      <c r="E16" s="82"/>
      <c r="F16" s="47"/>
    </row>
    <row r="17" spans="1:10" ht="63">
      <c r="A17" s="50">
        <v>10</v>
      </c>
      <c r="B17" s="51" t="s">
        <v>195</v>
      </c>
      <c r="C17" s="51" t="s">
        <v>15016</v>
      </c>
      <c r="D17" s="51" t="s">
        <v>196</v>
      </c>
      <c r="E17" s="116">
        <v>5738993.4500000002</v>
      </c>
      <c r="F17" s="51" t="s">
        <v>118</v>
      </c>
      <c r="G17" s="793"/>
    </row>
    <row r="18" spans="1:10" ht="15.75">
      <c r="A18" s="50"/>
      <c r="B18" s="2189" t="s">
        <v>1575</v>
      </c>
      <c r="C18" s="2191"/>
      <c r="D18" s="95"/>
      <c r="E18" s="5"/>
      <c r="F18" s="95"/>
    </row>
    <row r="19" spans="1:10" ht="94.5">
      <c r="A19" s="50">
        <v>11</v>
      </c>
      <c r="B19" s="51" t="s">
        <v>381</v>
      </c>
      <c r="C19" s="51" t="s">
        <v>15017</v>
      </c>
      <c r="D19" s="51" t="s">
        <v>24</v>
      </c>
      <c r="E19" s="117">
        <v>480817.51</v>
      </c>
      <c r="F19" s="51" t="s">
        <v>118</v>
      </c>
      <c r="G19" s="500"/>
    </row>
    <row r="20" spans="1:10" ht="15.75">
      <c r="A20" s="50"/>
      <c r="B20" s="2292" t="s">
        <v>4589</v>
      </c>
      <c r="C20" s="2289"/>
      <c r="D20" s="95"/>
      <c r="E20" s="5"/>
      <c r="F20" s="95"/>
    </row>
    <row r="21" spans="1:10" ht="126">
      <c r="A21" s="50">
        <v>12</v>
      </c>
      <c r="B21" s="51" t="s">
        <v>14760</v>
      </c>
      <c r="C21" s="51" t="s">
        <v>15018</v>
      </c>
      <c r="D21" s="51" t="s">
        <v>14808</v>
      </c>
      <c r="E21" s="116">
        <v>480817.51</v>
      </c>
      <c r="F21" s="51" t="s">
        <v>118</v>
      </c>
      <c r="G21" s="500"/>
    </row>
    <row r="22" spans="1:10" ht="15.75">
      <c r="A22" s="50"/>
      <c r="B22" s="2189" t="s">
        <v>593</v>
      </c>
      <c r="C22" s="2191"/>
      <c r="D22" s="95"/>
      <c r="E22" s="5"/>
      <c r="F22" s="95"/>
    </row>
    <row r="23" spans="1:10" ht="47.25">
      <c r="A23" s="50">
        <v>13</v>
      </c>
      <c r="B23" s="51" t="s">
        <v>39</v>
      </c>
      <c r="C23" s="51" t="s">
        <v>15019</v>
      </c>
      <c r="D23" s="51" t="s">
        <v>264</v>
      </c>
      <c r="E23" s="117">
        <v>23164306.43</v>
      </c>
      <c r="F23" s="51" t="s">
        <v>118</v>
      </c>
    </row>
    <row r="24" spans="1:10" ht="47.25">
      <c r="A24" s="50">
        <v>14</v>
      </c>
      <c r="B24" s="51" t="s">
        <v>41</v>
      </c>
      <c r="C24" s="51" t="s">
        <v>15020</v>
      </c>
      <c r="D24" s="51" t="s">
        <v>264</v>
      </c>
      <c r="E24" s="116">
        <v>15000000</v>
      </c>
      <c r="F24" s="51" t="s">
        <v>118</v>
      </c>
      <c r="G24" s="500"/>
    </row>
    <row r="25" spans="1:10" ht="15.75">
      <c r="A25" s="50"/>
      <c r="B25" s="2189" t="s">
        <v>4613</v>
      </c>
      <c r="C25" s="2191"/>
      <c r="D25" s="95"/>
      <c r="E25" s="5"/>
      <c r="F25" s="95"/>
    </row>
    <row r="26" spans="1:10" ht="110.25">
      <c r="A26" s="50">
        <v>15</v>
      </c>
      <c r="B26" s="50" t="s">
        <v>14761</v>
      </c>
      <c r="C26" s="51" t="s">
        <v>15021</v>
      </c>
      <c r="D26" s="50" t="s">
        <v>14809</v>
      </c>
      <c r="E26" s="116">
        <v>3600000</v>
      </c>
      <c r="F26" s="50" t="s">
        <v>4</v>
      </c>
    </row>
    <row r="27" spans="1:10" ht="94.5">
      <c r="A27" s="50">
        <v>16</v>
      </c>
      <c r="B27" s="50" t="s">
        <v>14762</v>
      </c>
      <c r="C27" s="51" t="s">
        <v>15022</v>
      </c>
      <c r="D27" s="50" t="s">
        <v>14810</v>
      </c>
      <c r="E27" s="116">
        <v>1850000</v>
      </c>
      <c r="F27" s="50" t="s">
        <v>583</v>
      </c>
    </row>
    <row r="28" spans="1:10" ht="110.25">
      <c r="A28" s="50">
        <v>17</v>
      </c>
      <c r="B28" s="50" t="s">
        <v>14763</v>
      </c>
      <c r="C28" s="51" t="s">
        <v>15023</v>
      </c>
      <c r="D28" s="50" t="s">
        <v>14811</v>
      </c>
      <c r="E28" s="116">
        <v>2400000</v>
      </c>
      <c r="F28" s="50" t="s">
        <v>14754</v>
      </c>
    </row>
    <row r="29" spans="1:10" ht="78.75">
      <c r="A29" s="50">
        <v>18</v>
      </c>
      <c r="B29" s="50" t="s">
        <v>14764</v>
      </c>
      <c r="C29" s="51" t="s">
        <v>15024</v>
      </c>
      <c r="D29" s="50" t="s">
        <v>14765</v>
      </c>
      <c r="E29" s="116">
        <v>1200000</v>
      </c>
      <c r="F29" s="50" t="s">
        <v>4</v>
      </c>
    </row>
    <row r="30" spans="1:10" ht="78.75">
      <c r="A30" s="50">
        <v>19</v>
      </c>
      <c r="B30" s="50" t="s">
        <v>14766</v>
      </c>
      <c r="C30" s="51" t="s">
        <v>15025</v>
      </c>
      <c r="D30" s="50" t="s">
        <v>14767</v>
      </c>
      <c r="E30" s="116">
        <v>620000</v>
      </c>
      <c r="F30" s="50" t="s">
        <v>583</v>
      </c>
    </row>
    <row r="31" spans="1:10" ht="236.25">
      <c r="A31" s="50">
        <v>20</v>
      </c>
      <c r="B31" s="50" t="s">
        <v>14768</v>
      </c>
      <c r="C31" s="51" t="s">
        <v>15026</v>
      </c>
      <c r="D31" s="50" t="s">
        <v>14874</v>
      </c>
      <c r="E31" s="116">
        <v>4140000</v>
      </c>
      <c r="F31" s="50" t="s">
        <v>4</v>
      </c>
      <c r="H31" s="225">
        <v>1150000</v>
      </c>
      <c r="I31" s="846">
        <v>2</v>
      </c>
      <c r="J31" s="551">
        <f>H31*I31</f>
        <v>2300000</v>
      </c>
    </row>
    <row r="32" spans="1:10" ht="157.5">
      <c r="A32" s="50">
        <v>21</v>
      </c>
      <c r="B32" s="50" t="s">
        <v>14769</v>
      </c>
      <c r="C32" s="51" t="s">
        <v>15027</v>
      </c>
      <c r="D32" s="50" t="s">
        <v>14872</v>
      </c>
      <c r="E32" s="116">
        <v>3150000</v>
      </c>
      <c r="F32" s="50" t="s">
        <v>4</v>
      </c>
      <c r="H32" s="225">
        <v>50000</v>
      </c>
      <c r="I32" s="846">
        <v>2</v>
      </c>
      <c r="J32" s="551">
        <f>H32*I32</f>
        <v>100000</v>
      </c>
    </row>
    <row r="33" spans="1:10" ht="110.25">
      <c r="A33" s="50">
        <v>22</v>
      </c>
      <c r="B33" s="50" t="s">
        <v>14770</v>
      </c>
      <c r="C33" s="51" t="s">
        <v>15028</v>
      </c>
      <c r="D33" s="50" t="s">
        <v>14873</v>
      </c>
      <c r="E33" s="116">
        <v>2400000</v>
      </c>
      <c r="F33" s="50" t="s">
        <v>4</v>
      </c>
      <c r="H33" s="225">
        <v>990000</v>
      </c>
      <c r="I33" s="846">
        <v>1</v>
      </c>
      <c r="J33" s="551">
        <f>H33*I33</f>
        <v>990000</v>
      </c>
    </row>
    <row r="34" spans="1:10" ht="78.75">
      <c r="A34" s="50">
        <v>23</v>
      </c>
      <c r="B34" s="50" t="s">
        <v>14771</v>
      </c>
      <c r="C34" s="51" t="s">
        <v>15029</v>
      </c>
      <c r="D34" s="50" t="s">
        <v>14812</v>
      </c>
      <c r="E34" s="116">
        <v>1200000</v>
      </c>
      <c r="F34" s="50" t="s">
        <v>4</v>
      </c>
      <c r="H34" s="225">
        <v>750000</v>
      </c>
      <c r="I34" s="846">
        <v>1</v>
      </c>
      <c r="J34" s="551">
        <f>H34*I34</f>
        <v>750000</v>
      </c>
    </row>
    <row r="35" spans="1:10" ht="63">
      <c r="A35" s="50">
        <v>24</v>
      </c>
      <c r="B35" s="50" t="s">
        <v>14772</v>
      </c>
      <c r="C35" s="51" t="s">
        <v>15030</v>
      </c>
      <c r="D35" s="50" t="s">
        <v>14813</v>
      </c>
      <c r="E35" s="116">
        <v>1860000</v>
      </c>
      <c r="F35" s="50" t="s">
        <v>4</v>
      </c>
      <c r="J35" s="551">
        <f>SUM(J31:J34)</f>
        <v>4140000</v>
      </c>
    </row>
    <row r="36" spans="1:10" ht="63">
      <c r="A36" s="50">
        <v>25</v>
      </c>
      <c r="B36" s="50" t="s">
        <v>14773</v>
      </c>
      <c r="C36" s="51" t="s">
        <v>15031</v>
      </c>
      <c r="D36" s="50" t="s">
        <v>14814</v>
      </c>
      <c r="E36" s="116">
        <v>1200000</v>
      </c>
      <c r="F36" s="50" t="s">
        <v>4</v>
      </c>
    </row>
    <row r="37" spans="1:10" ht="63">
      <c r="A37" s="50">
        <v>26</v>
      </c>
      <c r="B37" s="283" t="s">
        <v>14774</v>
      </c>
      <c r="C37" s="180" t="s">
        <v>15032</v>
      </c>
      <c r="D37" s="283" t="s">
        <v>14815</v>
      </c>
      <c r="E37" s="813">
        <v>800000</v>
      </c>
      <c r="F37" s="51" t="s">
        <v>118</v>
      </c>
      <c r="G37" s="500"/>
    </row>
    <row r="38" spans="1:10" ht="15.75">
      <c r="A38" s="50"/>
      <c r="B38" s="2167" t="s">
        <v>4676</v>
      </c>
      <c r="C38" s="2167"/>
      <c r="D38" s="95"/>
      <c r="E38" s="5"/>
      <c r="F38" s="95"/>
    </row>
    <row r="39" spans="1:10" ht="94.5">
      <c r="A39" s="50">
        <v>27</v>
      </c>
      <c r="B39" s="51" t="s">
        <v>14775</v>
      </c>
      <c r="C39" s="51" t="s">
        <v>15033</v>
      </c>
      <c r="D39" s="51" t="s">
        <v>14776</v>
      </c>
      <c r="E39" s="117">
        <v>1500000</v>
      </c>
      <c r="F39" s="51" t="s">
        <v>118</v>
      </c>
    </row>
    <row r="40" spans="1:10" ht="78.75">
      <c r="A40" s="50">
        <v>28</v>
      </c>
      <c r="B40" s="51" t="s">
        <v>14777</v>
      </c>
      <c r="C40" s="51" t="s">
        <v>15034</v>
      </c>
      <c r="D40" s="51" t="s">
        <v>14778</v>
      </c>
      <c r="E40" s="117">
        <v>5000000</v>
      </c>
      <c r="F40" s="51" t="s">
        <v>763</v>
      </c>
    </row>
    <row r="41" spans="1:10" ht="94.5">
      <c r="A41" s="50">
        <v>29</v>
      </c>
      <c r="B41" s="51" t="s">
        <v>14779</v>
      </c>
      <c r="C41" s="51" t="s">
        <v>15035</v>
      </c>
      <c r="D41" s="51" t="s">
        <v>14816</v>
      </c>
      <c r="E41" s="117">
        <v>400000</v>
      </c>
      <c r="F41" s="51" t="s">
        <v>118</v>
      </c>
    </row>
    <row r="42" spans="1:10" ht="94.5">
      <c r="A42" s="50">
        <v>30</v>
      </c>
      <c r="B42" s="51" t="s">
        <v>14781</v>
      </c>
      <c r="C42" s="51" t="s">
        <v>15036</v>
      </c>
      <c r="D42" s="51" t="s">
        <v>14816</v>
      </c>
      <c r="E42" s="117">
        <v>400000</v>
      </c>
      <c r="F42" s="51" t="s">
        <v>118</v>
      </c>
    </row>
    <row r="43" spans="1:10" ht="63">
      <c r="A43" s="50">
        <v>31</v>
      </c>
      <c r="B43" s="51" t="s">
        <v>14782</v>
      </c>
      <c r="C43" s="51" t="s">
        <v>15037</v>
      </c>
      <c r="D43" s="51" t="s">
        <v>14783</v>
      </c>
      <c r="E43" s="117">
        <v>800000</v>
      </c>
      <c r="F43" s="51" t="s">
        <v>118</v>
      </c>
    </row>
    <row r="44" spans="1:10" ht="94.5">
      <c r="A44" s="50">
        <v>32</v>
      </c>
      <c r="B44" s="50" t="s">
        <v>14784</v>
      </c>
      <c r="C44" s="51" t="s">
        <v>15038</v>
      </c>
      <c r="D44" s="51" t="s">
        <v>14817</v>
      </c>
      <c r="E44" s="117">
        <v>2000000</v>
      </c>
      <c r="F44" s="51" t="s">
        <v>118</v>
      </c>
    </row>
    <row r="45" spans="1:10" ht="47.25">
      <c r="A45" s="50">
        <v>33</v>
      </c>
      <c r="B45" s="51" t="s">
        <v>14785</v>
      </c>
      <c r="C45" s="51" t="s">
        <v>15039</v>
      </c>
      <c r="D45" s="51" t="s">
        <v>14786</v>
      </c>
      <c r="E45" s="221" t="s">
        <v>14787</v>
      </c>
      <c r="F45" s="51" t="s">
        <v>4</v>
      </c>
    </row>
    <row r="46" spans="1:10" ht="94.5">
      <c r="A46" s="50">
        <v>34</v>
      </c>
      <c r="B46" s="50" t="s">
        <v>14788</v>
      </c>
      <c r="C46" s="51" t="s">
        <v>15028</v>
      </c>
      <c r="D46" s="51" t="s">
        <v>14780</v>
      </c>
      <c r="E46" s="116">
        <v>500000</v>
      </c>
      <c r="F46" s="51" t="s">
        <v>118</v>
      </c>
    </row>
    <row r="47" spans="1:10" ht="94.5">
      <c r="A47" s="50">
        <v>35</v>
      </c>
      <c r="B47" s="51" t="s">
        <v>14789</v>
      </c>
      <c r="C47" s="51" t="s">
        <v>15040</v>
      </c>
      <c r="D47" s="51" t="s">
        <v>14818</v>
      </c>
      <c r="E47" s="117">
        <v>1500000</v>
      </c>
      <c r="F47" s="51" t="s">
        <v>118</v>
      </c>
    </row>
    <row r="48" spans="1:10" ht="94.5">
      <c r="A48" s="50">
        <v>36</v>
      </c>
      <c r="B48" s="50" t="s">
        <v>14790</v>
      </c>
      <c r="C48" s="51" t="s">
        <v>15041</v>
      </c>
      <c r="D48" s="50" t="s">
        <v>14791</v>
      </c>
      <c r="E48" s="116">
        <v>2210000</v>
      </c>
      <c r="F48" s="51" t="s">
        <v>118</v>
      </c>
    </row>
    <row r="49" spans="1:7" ht="78.75">
      <c r="A49" s="50">
        <v>37</v>
      </c>
      <c r="B49" s="50" t="s">
        <v>14792</v>
      </c>
      <c r="C49" s="51" t="s">
        <v>15042</v>
      </c>
      <c r="D49" s="50" t="s">
        <v>14819</v>
      </c>
      <c r="E49" s="116">
        <v>400000</v>
      </c>
      <c r="F49" s="51" t="s">
        <v>118</v>
      </c>
    </row>
    <row r="50" spans="1:7" ht="78.75">
      <c r="A50" s="50">
        <v>38</v>
      </c>
      <c r="B50" s="50" t="s">
        <v>14793</v>
      </c>
      <c r="C50" s="51" t="s">
        <v>15043</v>
      </c>
      <c r="D50" s="50" t="s">
        <v>14820</v>
      </c>
      <c r="E50" s="116">
        <v>800000</v>
      </c>
      <c r="F50" s="51" t="s">
        <v>118</v>
      </c>
    </row>
    <row r="51" spans="1:7" ht="78.75">
      <c r="A51" s="50">
        <v>39</v>
      </c>
      <c r="B51" s="50" t="s">
        <v>14794</v>
      </c>
      <c r="C51" s="51" t="s">
        <v>15044</v>
      </c>
      <c r="D51" s="50" t="s">
        <v>14821</v>
      </c>
      <c r="E51" s="116">
        <v>900000</v>
      </c>
      <c r="F51" s="51" t="s">
        <v>118</v>
      </c>
    </row>
    <row r="52" spans="1:7" ht="78.75">
      <c r="A52" s="50">
        <v>40</v>
      </c>
      <c r="B52" s="50" t="s">
        <v>14795</v>
      </c>
      <c r="C52" s="51" t="s">
        <v>15045</v>
      </c>
      <c r="D52" s="50" t="s">
        <v>14822</v>
      </c>
      <c r="E52" s="116">
        <v>500000</v>
      </c>
      <c r="F52" s="51" t="s">
        <v>118</v>
      </c>
    </row>
    <row r="53" spans="1:7" ht="99.75" customHeight="1">
      <c r="A53" s="50">
        <v>41</v>
      </c>
      <c r="B53" s="50" t="s">
        <v>14796</v>
      </c>
      <c r="C53" s="51" t="s">
        <v>15046</v>
      </c>
      <c r="D53" s="50" t="s">
        <v>14821</v>
      </c>
      <c r="E53" s="116">
        <v>450000</v>
      </c>
      <c r="F53" s="50" t="s">
        <v>118</v>
      </c>
      <c r="G53" s="500"/>
    </row>
    <row r="54" spans="1:7" ht="15.75">
      <c r="A54" s="50"/>
      <c r="B54" s="2172" t="s">
        <v>662</v>
      </c>
      <c r="C54" s="2172"/>
      <c r="D54" s="2172"/>
      <c r="E54" s="5"/>
      <c r="F54" s="95"/>
    </row>
    <row r="55" spans="1:7" ht="51" customHeight="1">
      <c r="A55" s="50">
        <v>42</v>
      </c>
      <c r="B55" s="51" t="s">
        <v>14823</v>
      </c>
      <c r="C55" s="51" t="s">
        <v>15049</v>
      </c>
      <c r="D55" s="50" t="s">
        <v>14801</v>
      </c>
      <c r="E55" s="117">
        <v>1760000</v>
      </c>
      <c r="F55" s="51" t="s">
        <v>4</v>
      </c>
    </row>
    <row r="56" spans="1:7" ht="96.75" customHeight="1">
      <c r="A56" s="50">
        <v>43</v>
      </c>
      <c r="B56" s="51" t="s">
        <v>14802</v>
      </c>
      <c r="C56" s="51" t="s">
        <v>15050</v>
      </c>
      <c r="D56" s="51" t="s">
        <v>14803</v>
      </c>
      <c r="E56" s="117">
        <v>1200000</v>
      </c>
      <c r="F56" s="51" t="s">
        <v>118</v>
      </c>
    </row>
    <row r="57" spans="1:7" ht="84.75" customHeight="1">
      <c r="A57" s="50">
        <v>44</v>
      </c>
      <c r="B57" s="51" t="s">
        <v>14804</v>
      </c>
      <c r="C57" s="51" t="s">
        <v>15050</v>
      </c>
      <c r="D57" s="51" t="s">
        <v>14805</v>
      </c>
      <c r="E57" s="117">
        <v>122261.82</v>
      </c>
      <c r="F57" s="51" t="s">
        <v>763</v>
      </c>
    </row>
    <row r="58" spans="1:7" ht="15.75">
      <c r="A58" s="50"/>
      <c r="B58" s="2254" t="s">
        <v>208</v>
      </c>
      <c r="C58" s="2256"/>
      <c r="D58" s="95"/>
      <c r="E58" s="5"/>
      <c r="F58" s="95"/>
    </row>
    <row r="59" spans="1:7" ht="64.5" customHeight="1">
      <c r="A59" s="50">
        <v>45</v>
      </c>
      <c r="B59" s="50" t="s">
        <v>14806</v>
      </c>
      <c r="C59" s="51" t="s">
        <v>15051</v>
      </c>
      <c r="D59" s="50" t="s">
        <v>14807</v>
      </c>
      <c r="E59" s="117">
        <v>6880000</v>
      </c>
      <c r="F59" s="51" t="s">
        <v>118</v>
      </c>
    </row>
    <row r="60" spans="1:7" ht="15.75">
      <c r="A60" s="50"/>
      <c r="B60" s="2254" t="s">
        <v>15</v>
      </c>
      <c r="C60" s="2255"/>
      <c r="D60" s="2256"/>
      <c r="E60" s="277">
        <f>SUM(E6:E59)</f>
        <v>106420875.52</v>
      </c>
      <c r="F60" s="95"/>
    </row>
    <row r="61" spans="1:7" ht="96.75" customHeight="1">
      <c r="A61" s="2143" t="s">
        <v>1391</v>
      </c>
      <c r="B61" s="2143"/>
      <c r="C61" s="2143"/>
      <c r="D61" s="2143" t="s">
        <v>172</v>
      </c>
      <c r="E61" s="2143"/>
      <c r="F61" s="2143"/>
    </row>
    <row r="62" spans="1:7" ht="15.75" customHeight="1">
      <c r="A62" s="371"/>
      <c r="B62" s="794"/>
      <c r="C62" s="371"/>
      <c r="D62" s="371"/>
      <c r="E62" s="371"/>
      <c r="F62" s="794"/>
    </row>
    <row r="63" spans="1:7" ht="15.75" customHeight="1">
      <c r="A63" s="371"/>
      <c r="B63" s="794"/>
      <c r="C63" s="371"/>
      <c r="D63" s="371"/>
      <c r="E63" s="371"/>
      <c r="F63" s="794"/>
    </row>
    <row r="64" spans="1:7" ht="15.75" customHeight="1">
      <c r="A64" s="371"/>
      <c r="B64" s="794"/>
      <c r="C64" s="371"/>
      <c r="D64" s="371"/>
      <c r="E64" s="371"/>
      <c r="F64" s="794"/>
    </row>
    <row r="65" spans="1:7" ht="15.75" customHeight="1">
      <c r="A65" s="371"/>
      <c r="B65" s="794"/>
      <c r="C65" s="371"/>
      <c r="D65" s="371"/>
      <c r="E65" s="371"/>
      <c r="F65" s="794"/>
    </row>
    <row r="66" spans="1:7" ht="15.75" customHeight="1">
      <c r="A66" s="371"/>
      <c r="B66" s="794"/>
      <c r="C66" s="371"/>
      <c r="D66" s="371"/>
      <c r="E66" s="371"/>
      <c r="F66" s="794"/>
    </row>
    <row r="67" spans="1:7" ht="15.75" customHeight="1">
      <c r="A67" s="371"/>
      <c r="B67" s="794"/>
      <c r="C67" s="371"/>
      <c r="D67" s="371"/>
      <c r="E67" s="371"/>
      <c r="F67" s="794"/>
    </row>
    <row r="68" spans="1:7" ht="15.75" customHeight="1">
      <c r="A68" s="371"/>
      <c r="B68" s="794"/>
      <c r="C68" s="371"/>
      <c r="D68" s="371"/>
      <c r="E68" s="371"/>
      <c r="F68" s="794"/>
    </row>
    <row r="69" spans="1:7" ht="16.5" customHeight="1">
      <c r="A69" s="371"/>
      <c r="B69" s="794"/>
      <c r="C69" s="371"/>
      <c r="D69" s="371"/>
      <c r="E69" s="371"/>
      <c r="F69" s="794"/>
    </row>
    <row r="70" spans="1:7" ht="15.75">
      <c r="A70" s="286"/>
      <c r="B70" s="89"/>
      <c r="C70" s="89"/>
      <c r="D70" s="89"/>
      <c r="E70" s="871"/>
      <c r="F70" s="89"/>
    </row>
    <row r="71" spans="1:7" ht="15.75">
      <c r="A71" s="286"/>
      <c r="B71" s="89"/>
      <c r="C71" s="89"/>
      <c r="D71" s="89"/>
      <c r="E71" s="872"/>
      <c r="F71" s="89"/>
    </row>
    <row r="72" spans="1:7" ht="15.75">
      <c r="A72" s="286"/>
      <c r="B72" s="89"/>
      <c r="C72" s="89"/>
      <c r="D72" s="89"/>
      <c r="E72" s="872"/>
      <c r="F72" s="89"/>
    </row>
    <row r="73" spans="1:7" ht="15.75">
      <c r="A73" s="286"/>
      <c r="B73" s="89"/>
      <c r="C73" s="89"/>
      <c r="D73" s="89"/>
      <c r="E73" s="872"/>
      <c r="F73" s="89"/>
      <c r="G73" s="792"/>
    </row>
    <row r="74" spans="1:7" ht="15.75">
      <c r="A74" s="286"/>
      <c r="B74" s="89"/>
      <c r="C74" s="89"/>
      <c r="D74" s="89"/>
      <c r="E74" s="872"/>
      <c r="F74" s="89"/>
    </row>
    <row r="75" spans="1:7" ht="94.5">
      <c r="A75" s="50">
        <v>42</v>
      </c>
      <c r="B75" s="51" t="s">
        <v>14797</v>
      </c>
      <c r="C75" s="51" t="s">
        <v>15047</v>
      </c>
      <c r="D75" s="50" t="s">
        <v>14798</v>
      </c>
      <c r="E75" s="117">
        <v>1860000</v>
      </c>
      <c r="F75" s="51" t="s">
        <v>118</v>
      </c>
      <c r="G75" s="225"/>
    </row>
    <row r="76" spans="1:7" ht="78.75">
      <c r="A76" s="50">
        <v>43</v>
      </c>
      <c r="B76" s="51" t="s">
        <v>14799</v>
      </c>
      <c r="C76" s="51" t="s">
        <v>15048</v>
      </c>
      <c r="D76" s="50" t="s">
        <v>14800</v>
      </c>
      <c r="E76" s="117">
        <v>760000</v>
      </c>
      <c r="F76" s="51" t="s">
        <v>118</v>
      </c>
    </row>
    <row r="77" spans="1:7">
      <c r="D77" s="2"/>
      <c r="E77" s="873">
        <f>SUM(E75:E76)</f>
        <v>2620000</v>
      </c>
    </row>
    <row r="78" spans="1:7">
      <c r="D78" s="2"/>
      <c r="E78" s="873"/>
    </row>
    <row r="79" spans="1:7">
      <c r="D79" s="2"/>
      <c r="E79" s="206"/>
    </row>
    <row r="81" spans="4:5">
      <c r="E81" s="206">
        <f>E77+E60</f>
        <v>109040875.52</v>
      </c>
    </row>
    <row r="82" spans="4:5" ht="15.75">
      <c r="E82" s="693"/>
    </row>
    <row r="83" spans="4:5" ht="74.25" customHeight="1">
      <c r="D83" s="1558" t="s">
        <v>35356</v>
      </c>
      <c r="E83" s="693"/>
    </row>
    <row r="84" spans="4:5" ht="15.75">
      <c r="E84" s="693"/>
    </row>
    <row r="85" spans="4:5" ht="15.75">
      <c r="E85" s="693"/>
    </row>
    <row r="86" spans="4:5" ht="15.75">
      <c r="E86" s="693"/>
    </row>
    <row r="87" spans="4:5" ht="15.75">
      <c r="E87" s="693"/>
    </row>
    <row r="88" spans="4:5" ht="15.75">
      <c r="E88" s="693"/>
    </row>
    <row r="89" spans="4:5" ht="15.75">
      <c r="E89" s="693"/>
    </row>
    <row r="90" spans="4:5" ht="15.75">
      <c r="E90" s="693"/>
    </row>
    <row r="91" spans="4:5" ht="15.75">
      <c r="E91" s="693"/>
    </row>
    <row r="92" spans="4:5" ht="15.75">
      <c r="E92" s="863"/>
    </row>
    <row r="93" spans="4:5" ht="15.75">
      <c r="E93" s="874"/>
    </row>
    <row r="94" spans="4:5" ht="15.75">
      <c r="E94" s="724"/>
    </row>
  </sheetData>
  <mergeCells count="16">
    <mergeCell ref="B58:C58"/>
    <mergeCell ref="B60:D60"/>
    <mergeCell ref="A61:C61"/>
    <mergeCell ref="D61:F61"/>
    <mergeCell ref="B18:C18"/>
    <mergeCell ref="B20:C20"/>
    <mergeCell ref="B22:C22"/>
    <mergeCell ref="B25:C25"/>
    <mergeCell ref="B38:C38"/>
    <mergeCell ref="B54:D54"/>
    <mergeCell ref="B16:C16"/>
    <mergeCell ref="A1:F1"/>
    <mergeCell ref="A2:F2"/>
    <mergeCell ref="A3:F3"/>
    <mergeCell ref="B5:D5"/>
    <mergeCell ref="B12:D12"/>
  </mergeCells>
  <pageMargins left="0.7" right="0.7" top="0.75" bottom="0.75" header="0.3" footer="0.3"/>
  <pageSetup orientation="landscape" r:id="rId1"/>
  <headerFooter>
    <oddFooter>Page &amp;P of &amp;N</oddFooter>
  </headerFooter>
</worksheet>
</file>

<file path=xl/worksheets/sheet87.xml><?xml version="1.0" encoding="utf-8"?>
<worksheet xmlns="http://schemas.openxmlformats.org/spreadsheetml/2006/main" xmlns:r="http://schemas.openxmlformats.org/officeDocument/2006/relationships">
  <dimension ref="A1:F155"/>
  <sheetViews>
    <sheetView topLeftCell="A22" workbookViewId="0">
      <selection activeCell="M29" sqref="M29"/>
    </sheetView>
  </sheetViews>
  <sheetFormatPr defaultRowHeight="15"/>
  <cols>
    <col min="1" max="1" width="6.7109375" style="55" customWidth="1"/>
    <col min="2" max="2" width="15.7109375" style="12" customWidth="1"/>
    <col min="3" max="3" width="41.85546875" style="12" customWidth="1"/>
    <col min="4" max="4" width="28.42578125" style="12" customWidth="1"/>
    <col min="5" max="5" width="19.42578125" style="55" customWidth="1"/>
    <col min="6" max="6" width="9.85546875" style="12" customWidth="1"/>
    <col min="7" max="16384" width="9.140625" style="12"/>
  </cols>
  <sheetData>
    <row r="1" spans="1:6" ht="15.75">
      <c r="A1" s="2164" t="s">
        <v>133</v>
      </c>
      <c r="B1" s="2164"/>
      <c r="C1" s="2164"/>
      <c r="D1" s="2164"/>
      <c r="E1" s="2164"/>
      <c r="F1" s="2164"/>
    </row>
    <row r="2" spans="1:6" ht="15.75">
      <c r="A2" s="2164" t="s">
        <v>41342</v>
      </c>
      <c r="B2" s="2164"/>
      <c r="C2" s="2164"/>
      <c r="D2" s="2164"/>
      <c r="E2" s="2164"/>
      <c r="F2" s="2164"/>
    </row>
    <row r="3" spans="1:6" ht="15.75">
      <c r="A3" s="2164" t="s">
        <v>6436</v>
      </c>
      <c r="B3" s="2164"/>
      <c r="C3" s="2164"/>
      <c r="D3" s="2164"/>
      <c r="E3" s="2164"/>
      <c r="F3" s="2164"/>
    </row>
    <row r="4" spans="1:6" ht="33.75" customHeight="1">
      <c r="A4" s="341" t="s">
        <v>134</v>
      </c>
      <c r="B4" s="332" t="s">
        <v>676</v>
      </c>
      <c r="C4" s="332" t="s">
        <v>463</v>
      </c>
      <c r="D4" s="332" t="s">
        <v>788</v>
      </c>
      <c r="E4" s="485" t="s">
        <v>21132</v>
      </c>
      <c r="F4" s="332" t="s">
        <v>677</v>
      </c>
    </row>
    <row r="5" spans="1:6" ht="18.75" customHeight="1">
      <c r="A5" s="334"/>
      <c r="B5" s="2233" t="s">
        <v>10711</v>
      </c>
      <c r="C5" s="2233"/>
      <c r="D5" s="335"/>
      <c r="E5" s="334"/>
      <c r="F5" s="335"/>
    </row>
    <row r="6" spans="1:6" ht="31.5">
      <c r="A6" s="330">
        <v>1</v>
      </c>
      <c r="B6" s="159" t="s">
        <v>1</v>
      </c>
      <c r="C6" s="159" t="s">
        <v>41343</v>
      </c>
      <c r="D6" s="159" t="s">
        <v>3</v>
      </c>
      <c r="E6" s="475">
        <v>2400000</v>
      </c>
      <c r="F6" s="159" t="s">
        <v>118</v>
      </c>
    </row>
    <row r="7" spans="1:6" ht="94.5">
      <c r="A7" s="330">
        <v>2</v>
      </c>
      <c r="B7" s="159" t="s">
        <v>5</v>
      </c>
      <c r="C7" s="159" t="s">
        <v>41344</v>
      </c>
      <c r="D7" s="159" t="s">
        <v>41345</v>
      </c>
      <c r="E7" s="475">
        <v>1932452.53</v>
      </c>
      <c r="F7" s="159" t="s">
        <v>118</v>
      </c>
    </row>
    <row r="8" spans="1:6" ht="31.5">
      <c r="A8" s="330">
        <v>3</v>
      </c>
      <c r="B8" s="159" t="s">
        <v>7</v>
      </c>
      <c r="C8" s="159" t="s">
        <v>41346</v>
      </c>
      <c r="D8" s="159" t="s">
        <v>9</v>
      </c>
      <c r="E8" s="475">
        <v>150000</v>
      </c>
      <c r="F8" s="159" t="s">
        <v>118</v>
      </c>
    </row>
    <row r="9" spans="1:6" ht="31.5">
      <c r="A9" s="330">
        <v>4</v>
      </c>
      <c r="B9" s="159" t="s">
        <v>10</v>
      </c>
      <c r="C9" s="159" t="s">
        <v>41347</v>
      </c>
      <c r="D9" s="159" t="s">
        <v>175</v>
      </c>
      <c r="E9" s="475">
        <v>60000</v>
      </c>
      <c r="F9" s="159" t="s">
        <v>118</v>
      </c>
    </row>
    <row r="10" spans="1:6" ht="31.5">
      <c r="A10" s="330">
        <v>5</v>
      </c>
      <c r="B10" s="159" t="s">
        <v>12</v>
      </c>
      <c r="C10" s="159" t="s">
        <v>41348</v>
      </c>
      <c r="D10" s="159" t="s">
        <v>37132</v>
      </c>
      <c r="E10" s="475">
        <v>2000000</v>
      </c>
      <c r="F10" s="159" t="s">
        <v>118</v>
      </c>
    </row>
    <row r="11" spans="1:6" ht="15.75">
      <c r="A11" s="334"/>
      <c r="B11" s="2237" t="s">
        <v>3161</v>
      </c>
      <c r="C11" s="2238"/>
      <c r="D11" s="332"/>
      <c r="E11" s="1754"/>
      <c r="F11" s="485"/>
    </row>
    <row r="12" spans="1:6" ht="63">
      <c r="A12" s="330">
        <v>6</v>
      </c>
      <c r="B12" s="159" t="s">
        <v>5</v>
      </c>
      <c r="C12" s="159" t="s">
        <v>41349</v>
      </c>
      <c r="D12" s="159" t="s">
        <v>242</v>
      </c>
      <c r="E12" s="475">
        <v>571226.27</v>
      </c>
      <c r="F12" s="159" t="s">
        <v>118</v>
      </c>
    </row>
    <row r="13" spans="1:6" ht="47.25">
      <c r="A13" s="330">
        <v>7</v>
      </c>
      <c r="B13" s="159" t="s">
        <v>12</v>
      </c>
      <c r="C13" s="159" t="s">
        <v>41350</v>
      </c>
      <c r="D13" s="159" t="s">
        <v>14</v>
      </c>
      <c r="E13" s="475">
        <v>900000</v>
      </c>
      <c r="F13" s="159" t="s">
        <v>118</v>
      </c>
    </row>
    <row r="14" spans="1:6" ht="66" customHeight="1">
      <c r="A14" s="330">
        <v>8</v>
      </c>
      <c r="B14" s="159" t="s">
        <v>360</v>
      </c>
      <c r="C14" s="159" t="s">
        <v>41351</v>
      </c>
      <c r="D14" s="159" t="s">
        <v>41352</v>
      </c>
      <c r="E14" s="475">
        <v>1800000</v>
      </c>
      <c r="F14" s="159" t="s">
        <v>118</v>
      </c>
    </row>
    <row r="15" spans="1:6" ht="15.75">
      <c r="A15" s="330"/>
      <c r="B15" s="47" t="s">
        <v>207</v>
      </c>
      <c r="C15" s="50"/>
      <c r="D15" s="51"/>
      <c r="E15" s="1755"/>
      <c r="F15" s="51"/>
    </row>
    <row r="16" spans="1:6" ht="63">
      <c r="A16" s="330">
        <v>9</v>
      </c>
      <c r="B16" s="159" t="s">
        <v>195</v>
      </c>
      <c r="C16" s="159" t="s">
        <v>41353</v>
      </c>
      <c r="D16" s="159" t="s">
        <v>8653</v>
      </c>
      <c r="E16" s="475">
        <v>5738993.4500000002</v>
      </c>
      <c r="F16" s="159" t="s">
        <v>118</v>
      </c>
    </row>
    <row r="17" spans="1:6" ht="15.75">
      <c r="A17" s="330"/>
      <c r="B17" s="173" t="s">
        <v>593</v>
      </c>
      <c r="C17" s="173"/>
      <c r="D17" s="173"/>
      <c r="E17" s="1756"/>
      <c r="F17" s="173"/>
    </row>
    <row r="18" spans="1:6" ht="47.25">
      <c r="A18" s="330">
        <v>10</v>
      </c>
      <c r="B18" s="159" t="s">
        <v>39</v>
      </c>
      <c r="C18" s="159" t="s">
        <v>41354</v>
      </c>
      <c r="D18" s="159" t="s">
        <v>40</v>
      </c>
      <c r="E18" s="475">
        <v>15177212</v>
      </c>
      <c r="F18" s="159" t="s">
        <v>118</v>
      </c>
    </row>
    <row r="19" spans="1:6" ht="47.25">
      <c r="A19" s="330">
        <v>11</v>
      </c>
      <c r="B19" s="159" t="s">
        <v>596</v>
      </c>
      <c r="C19" s="159" t="s">
        <v>41355</v>
      </c>
      <c r="D19" s="159" t="s">
        <v>40</v>
      </c>
      <c r="E19" s="475">
        <v>12141769.65</v>
      </c>
      <c r="F19" s="159" t="s">
        <v>118</v>
      </c>
    </row>
    <row r="20" spans="1:6" s="2" customFormat="1" ht="15.75" customHeight="1">
      <c r="A20" s="325"/>
      <c r="B20" s="280" t="s">
        <v>6930</v>
      </c>
      <c r="C20" s="326"/>
      <c r="D20" s="326"/>
      <c r="E20" s="329">
        <f>SUM(E6:E19)</f>
        <v>42871653.899999999</v>
      </c>
      <c r="F20" s="326"/>
    </row>
    <row r="21" spans="1:6" s="2" customFormat="1" ht="108.75" customHeight="1">
      <c r="A21" s="2143" t="s">
        <v>41613</v>
      </c>
      <c r="B21" s="2143"/>
      <c r="C21" s="2143"/>
      <c r="D21" s="2143" t="s">
        <v>5819</v>
      </c>
      <c r="E21" s="2143"/>
      <c r="F21" s="2143"/>
    </row>
    <row r="22" spans="1:6" ht="15.75">
      <c r="A22" s="330"/>
      <c r="B22" s="159"/>
      <c r="C22" s="159"/>
      <c r="D22" s="159"/>
      <c r="E22" s="475"/>
      <c r="F22" s="159"/>
    </row>
    <row r="23" spans="1:6" ht="15.75">
      <c r="A23" s="330"/>
      <c r="B23" s="159"/>
      <c r="C23" s="159"/>
      <c r="D23" s="159"/>
      <c r="E23" s="475"/>
      <c r="F23" s="159"/>
    </row>
    <row r="24" spans="1:6" ht="15.75">
      <c r="A24" s="330"/>
      <c r="B24" s="159"/>
      <c r="C24" s="159"/>
      <c r="D24" s="159"/>
      <c r="E24" s="475"/>
      <c r="F24" s="159"/>
    </row>
    <row r="25" spans="1:6" ht="15.75">
      <c r="A25" s="2164" t="s">
        <v>133</v>
      </c>
      <c r="B25" s="2164"/>
      <c r="C25" s="2164"/>
      <c r="D25" s="2164"/>
      <c r="E25" s="2164"/>
      <c r="F25" s="2164"/>
    </row>
    <row r="26" spans="1:6" ht="19.5" customHeight="1">
      <c r="A26" s="2164" t="s">
        <v>41342</v>
      </c>
      <c r="B26" s="2164"/>
      <c r="C26" s="2164"/>
      <c r="D26" s="2164"/>
      <c r="E26" s="2164"/>
      <c r="F26" s="2164"/>
    </row>
    <row r="27" spans="1:6" ht="19.5" customHeight="1">
      <c r="A27" s="2164" t="s">
        <v>6436</v>
      </c>
      <c r="B27" s="2164"/>
      <c r="C27" s="2164"/>
      <c r="D27" s="2164"/>
      <c r="E27" s="2164"/>
      <c r="F27" s="2164"/>
    </row>
    <row r="28" spans="1:6" ht="19.5" customHeight="1">
      <c r="A28" s="341" t="s">
        <v>134</v>
      </c>
      <c r="B28" s="332" t="s">
        <v>676</v>
      </c>
      <c r="C28" s="332" t="s">
        <v>463</v>
      </c>
      <c r="D28" s="332" t="s">
        <v>788</v>
      </c>
      <c r="E28" s="485" t="s">
        <v>21132</v>
      </c>
      <c r="F28" s="332" t="s">
        <v>677</v>
      </c>
    </row>
    <row r="29" spans="1:6" ht="15.75">
      <c r="A29" s="330"/>
      <c r="B29" s="47" t="s">
        <v>555</v>
      </c>
      <c r="C29" s="50"/>
      <c r="D29" s="51"/>
      <c r="E29" s="1757"/>
      <c r="F29" s="51"/>
    </row>
    <row r="30" spans="1:6" ht="126">
      <c r="A30" s="330"/>
      <c r="B30" s="159" t="s">
        <v>6652</v>
      </c>
      <c r="C30" s="159" t="s">
        <v>41356</v>
      </c>
      <c r="D30" s="159" t="s">
        <v>41357</v>
      </c>
      <c r="E30" s="475">
        <v>2180817.5099999998</v>
      </c>
      <c r="F30" s="159" t="s">
        <v>118</v>
      </c>
    </row>
    <row r="31" spans="1:6" ht="17.25" customHeight="1">
      <c r="A31" s="330"/>
      <c r="B31" s="2189" t="s">
        <v>41358</v>
      </c>
      <c r="C31" s="2191"/>
      <c r="D31" s="51"/>
      <c r="E31" s="1757"/>
      <c r="F31" s="51"/>
    </row>
    <row r="32" spans="1:6" ht="298.5" customHeight="1">
      <c r="A32" s="330"/>
      <c r="B32" s="159" t="s">
        <v>8214</v>
      </c>
      <c r="C32" s="159" t="s">
        <v>41359</v>
      </c>
      <c r="D32" s="629" t="s">
        <v>41360</v>
      </c>
      <c r="E32" s="475">
        <v>2180817.5099999998</v>
      </c>
      <c r="F32" s="159" t="s">
        <v>118</v>
      </c>
    </row>
    <row r="33" spans="1:6" ht="15.75">
      <c r="A33" s="334"/>
      <c r="B33" s="2237" t="s">
        <v>480</v>
      </c>
      <c r="C33" s="2238"/>
      <c r="D33" s="332"/>
      <c r="E33" s="1758"/>
      <c r="F33" s="334"/>
    </row>
    <row r="34" spans="1:6" ht="47.25">
      <c r="A34" s="330"/>
      <c r="B34" s="159" t="s">
        <v>41361</v>
      </c>
      <c r="C34" s="159" t="s">
        <v>41362</v>
      </c>
      <c r="D34" s="159" t="s">
        <v>41363</v>
      </c>
      <c r="E34" s="475">
        <v>1000000</v>
      </c>
      <c r="F34" s="159" t="s">
        <v>4</v>
      </c>
    </row>
    <row r="35" spans="1:6" ht="47.25">
      <c r="A35" s="330"/>
      <c r="B35" s="159" t="s">
        <v>41361</v>
      </c>
      <c r="C35" s="159" t="s">
        <v>41364</v>
      </c>
      <c r="D35" s="159" t="s">
        <v>41365</v>
      </c>
      <c r="E35" s="475">
        <v>1050000</v>
      </c>
      <c r="F35" s="159" t="s">
        <v>4</v>
      </c>
    </row>
    <row r="36" spans="1:6" ht="47.25">
      <c r="A36" s="330"/>
      <c r="B36" s="159" t="s">
        <v>41366</v>
      </c>
      <c r="C36" s="159" t="s">
        <v>41367</v>
      </c>
      <c r="D36" s="159" t="s">
        <v>41368</v>
      </c>
      <c r="E36" s="475">
        <v>140000</v>
      </c>
      <c r="F36" s="159" t="s">
        <v>118</v>
      </c>
    </row>
    <row r="37" spans="1:6" ht="31.5">
      <c r="A37" s="330"/>
      <c r="B37" s="159" t="s">
        <v>41369</v>
      </c>
      <c r="C37" s="159" t="s">
        <v>41370</v>
      </c>
      <c r="D37" s="159" t="s">
        <v>41371</v>
      </c>
      <c r="E37" s="475">
        <v>100000</v>
      </c>
      <c r="F37" s="159" t="s">
        <v>118</v>
      </c>
    </row>
    <row r="38" spans="1:6" ht="47.25">
      <c r="A38" s="330"/>
      <c r="B38" s="159" t="s">
        <v>41372</v>
      </c>
      <c r="C38" s="159" t="s">
        <v>41373</v>
      </c>
      <c r="D38" s="159" t="s">
        <v>41374</v>
      </c>
      <c r="E38" s="475">
        <v>100000</v>
      </c>
      <c r="F38" s="159" t="s">
        <v>118</v>
      </c>
    </row>
    <row r="39" spans="1:6" ht="47.25">
      <c r="A39" s="330"/>
      <c r="B39" s="159" t="s">
        <v>7597</v>
      </c>
      <c r="C39" s="159" t="s">
        <v>41375</v>
      </c>
      <c r="D39" s="159" t="s">
        <v>41368</v>
      </c>
      <c r="E39" s="475">
        <v>150000</v>
      </c>
      <c r="F39" s="159" t="s">
        <v>118</v>
      </c>
    </row>
    <row r="40" spans="1:6" ht="47.25">
      <c r="A40" s="330"/>
      <c r="B40" s="159" t="s">
        <v>19953</v>
      </c>
      <c r="C40" s="159" t="s">
        <v>41376</v>
      </c>
      <c r="D40" s="159" t="s">
        <v>41365</v>
      </c>
      <c r="E40" s="475">
        <v>1050000</v>
      </c>
      <c r="F40" s="159" t="s">
        <v>4</v>
      </c>
    </row>
    <row r="41" spans="1:6" ht="31.5">
      <c r="A41" s="330"/>
      <c r="B41" s="159" t="s">
        <v>41377</v>
      </c>
      <c r="C41" s="159" t="s">
        <v>41378</v>
      </c>
      <c r="D41" s="159" t="s">
        <v>22503</v>
      </c>
      <c r="E41" s="475">
        <v>500000</v>
      </c>
      <c r="F41" s="159" t="s">
        <v>4</v>
      </c>
    </row>
    <row r="42" spans="1:6" ht="47.25">
      <c r="A42" s="330"/>
      <c r="B42" s="159" t="s">
        <v>41379</v>
      </c>
      <c r="C42" s="159" t="s">
        <v>41380</v>
      </c>
      <c r="D42" s="159" t="s">
        <v>41374</v>
      </c>
      <c r="E42" s="475">
        <v>150000</v>
      </c>
      <c r="F42" s="159" t="s">
        <v>118</v>
      </c>
    </row>
    <row r="43" spans="1:6" ht="31.5">
      <c r="A43" s="330"/>
      <c r="B43" s="159" t="s">
        <v>41381</v>
      </c>
      <c r="C43" s="159" t="s">
        <v>41382</v>
      </c>
      <c r="D43" s="159" t="s">
        <v>22503</v>
      </c>
      <c r="E43" s="475">
        <v>500000</v>
      </c>
      <c r="F43" s="159" t="s">
        <v>4</v>
      </c>
    </row>
    <row r="44" spans="1:6" ht="47.25">
      <c r="A44" s="330"/>
      <c r="B44" s="159" t="s">
        <v>41383</v>
      </c>
      <c r="C44" s="159" t="s">
        <v>41384</v>
      </c>
      <c r="D44" s="159" t="s">
        <v>41368</v>
      </c>
      <c r="E44" s="475">
        <v>150000</v>
      </c>
      <c r="F44" s="159" t="s">
        <v>118</v>
      </c>
    </row>
    <row r="45" spans="1:6" ht="31.5">
      <c r="A45" s="330"/>
      <c r="B45" s="159" t="s">
        <v>41385</v>
      </c>
      <c r="C45" s="159" t="s">
        <v>41386</v>
      </c>
      <c r="D45" s="159" t="s">
        <v>22503</v>
      </c>
      <c r="E45" s="475">
        <v>500000</v>
      </c>
      <c r="F45" s="159" t="s">
        <v>4</v>
      </c>
    </row>
    <row r="46" spans="1:6" ht="47.25">
      <c r="A46" s="330"/>
      <c r="B46" s="159" t="s">
        <v>41387</v>
      </c>
      <c r="C46" s="159" t="s">
        <v>41388</v>
      </c>
      <c r="D46" s="159" t="s">
        <v>41374</v>
      </c>
      <c r="E46" s="475">
        <v>100000</v>
      </c>
      <c r="F46" s="159" t="s">
        <v>118</v>
      </c>
    </row>
    <row r="47" spans="1:6" ht="63">
      <c r="A47" s="330"/>
      <c r="B47" s="159" t="s">
        <v>41389</v>
      </c>
      <c r="C47" s="159" t="s">
        <v>41390</v>
      </c>
      <c r="D47" s="159" t="s">
        <v>41391</v>
      </c>
      <c r="E47" s="475">
        <v>380000</v>
      </c>
      <c r="F47" s="159" t="s">
        <v>118</v>
      </c>
    </row>
    <row r="48" spans="1:6" ht="47.25">
      <c r="A48" s="330"/>
      <c r="B48" s="159" t="s">
        <v>41392</v>
      </c>
      <c r="C48" s="159" t="s">
        <v>41393</v>
      </c>
      <c r="D48" s="159" t="s">
        <v>41368</v>
      </c>
      <c r="E48" s="475">
        <v>150000</v>
      </c>
      <c r="F48" s="159" t="s">
        <v>118</v>
      </c>
    </row>
    <row r="49" spans="1:6" ht="47.25">
      <c r="A49" s="330"/>
      <c r="B49" s="159" t="s">
        <v>41394</v>
      </c>
      <c r="C49" s="159" t="s">
        <v>41395</v>
      </c>
      <c r="D49" s="159" t="s">
        <v>41396</v>
      </c>
      <c r="E49" s="475">
        <v>500000</v>
      </c>
      <c r="F49" s="159" t="s">
        <v>4</v>
      </c>
    </row>
    <row r="50" spans="1:6" ht="47.25">
      <c r="A50" s="330"/>
      <c r="B50" s="159" t="s">
        <v>41397</v>
      </c>
      <c r="C50" s="159" t="s">
        <v>41398</v>
      </c>
      <c r="D50" s="159" t="s">
        <v>41374</v>
      </c>
      <c r="E50" s="475">
        <v>150000</v>
      </c>
      <c r="F50" s="159" t="s">
        <v>118</v>
      </c>
    </row>
    <row r="51" spans="1:6" ht="31.5">
      <c r="A51" s="330"/>
      <c r="B51" s="159" t="s">
        <v>41399</v>
      </c>
      <c r="C51" s="159" t="s">
        <v>41400</v>
      </c>
      <c r="D51" s="159" t="s">
        <v>115</v>
      </c>
      <c r="E51" s="475">
        <v>900000</v>
      </c>
      <c r="F51" s="159" t="s">
        <v>4</v>
      </c>
    </row>
    <row r="52" spans="1:6" ht="47.25">
      <c r="A52" s="330"/>
      <c r="B52" s="159" t="s">
        <v>41401</v>
      </c>
      <c r="C52" s="159" t="s">
        <v>41402</v>
      </c>
      <c r="D52" s="159" t="s">
        <v>4851</v>
      </c>
      <c r="E52" s="475">
        <v>1500000</v>
      </c>
      <c r="F52" s="159" t="s">
        <v>4</v>
      </c>
    </row>
    <row r="53" spans="1:6" ht="47.25">
      <c r="A53" s="330"/>
      <c r="B53" s="159" t="s">
        <v>41403</v>
      </c>
      <c r="C53" s="159" t="s">
        <v>41404</v>
      </c>
      <c r="D53" s="159" t="s">
        <v>41374</v>
      </c>
      <c r="E53" s="475">
        <v>150000</v>
      </c>
      <c r="F53" s="159" t="s">
        <v>118</v>
      </c>
    </row>
    <row r="54" spans="1:6" ht="31.5">
      <c r="A54" s="330"/>
      <c r="B54" s="159" t="s">
        <v>41405</v>
      </c>
      <c r="C54" s="159" t="s">
        <v>41406</v>
      </c>
      <c r="D54" s="159" t="s">
        <v>22503</v>
      </c>
      <c r="E54" s="475">
        <v>500000</v>
      </c>
      <c r="F54" s="159" t="s">
        <v>4</v>
      </c>
    </row>
    <row r="55" spans="1:6" ht="31.5">
      <c r="A55" s="330"/>
      <c r="B55" s="159" t="s">
        <v>41405</v>
      </c>
      <c r="C55" s="159" t="s">
        <v>41407</v>
      </c>
      <c r="D55" s="159" t="s">
        <v>22503</v>
      </c>
      <c r="E55" s="475">
        <v>500000</v>
      </c>
      <c r="F55" s="159" t="s">
        <v>4</v>
      </c>
    </row>
    <row r="56" spans="1:6" ht="47.25">
      <c r="A56" s="330"/>
      <c r="B56" s="159" t="s">
        <v>41408</v>
      </c>
      <c r="C56" s="159" t="s">
        <v>41409</v>
      </c>
      <c r="D56" s="159" t="s">
        <v>41374</v>
      </c>
      <c r="E56" s="475">
        <v>150000</v>
      </c>
      <c r="F56" s="159" t="s">
        <v>118</v>
      </c>
    </row>
    <row r="57" spans="1:6" ht="47.25">
      <c r="A57" s="330"/>
      <c r="B57" s="159" t="s">
        <v>41408</v>
      </c>
      <c r="C57" s="159" t="s">
        <v>41410</v>
      </c>
      <c r="D57" s="159" t="s">
        <v>41411</v>
      </c>
      <c r="E57" s="475">
        <v>110000</v>
      </c>
      <c r="F57" s="159" t="s">
        <v>118</v>
      </c>
    </row>
    <row r="58" spans="1:6" ht="31.5">
      <c r="A58" s="330"/>
      <c r="B58" s="159" t="s">
        <v>41408</v>
      </c>
      <c r="C58" s="159" t="s">
        <v>41412</v>
      </c>
      <c r="D58" s="159" t="s">
        <v>115</v>
      </c>
      <c r="E58" s="475">
        <v>900000</v>
      </c>
      <c r="F58" s="159" t="s">
        <v>4</v>
      </c>
    </row>
    <row r="59" spans="1:6" ht="47.25">
      <c r="A59" s="330"/>
      <c r="B59" s="159" t="s">
        <v>41413</v>
      </c>
      <c r="C59" s="159" t="s">
        <v>41414</v>
      </c>
      <c r="D59" s="159" t="s">
        <v>41374</v>
      </c>
      <c r="E59" s="475">
        <v>150000</v>
      </c>
      <c r="F59" s="159" t="s">
        <v>118</v>
      </c>
    </row>
    <row r="60" spans="1:6" ht="47.25">
      <c r="A60" s="330"/>
      <c r="B60" s="159" t="s">
        <v>41415</v>
      </c>
      <c r="C60" s="159" t="s">
        <v>41416</v>
      </c>
      <c r="D60" s="159" t="s">
        <v>41417</v>
      </c>
      <c r="E60" s="475">
        <v>396407</v>
      </c>
      <c r="F60" s="159" t="s">
        <v>4</v>
      </c>
    </row>
    <row r="61" spans="1:6" ht="47.25">
      <c r="A61" s="330"/>
      <c r="B61" s="159" t="s">
        <v>41418</v>
      </c>
      <c r="C61" s="159" t="s">
        <v>41419</v>
      </c>
      <c r="D61" s="159" t="s">
        <v>41420</v>
      </c>
      <c r="E61" s="475">
        <v>750000</v>
      </c>
      <c r="F61" s="159" t="s">
        <v>4</v>
      </c>
    </row>
    <row r="62" spans="1:6" ht="31.5">
      <c r="A62" s="330"/>
      <c r="B62" s="159" t="s">
        <v>41421</v>
      </c>
      <c r="C62" s="159" t="s">
        <v>41422</v>
      </c>
      <c r="D62" s="159" t="s">
        <v>22503</v>
      </c>
      <c r="E62" s="475">
        <v>500000</v>
      </c>
      <c r="F62" s="159" t="s">
        <v>4</v>
      </c>
    </row>
    <row r="63" spans="1:6" ht="47.25">
      <c r="A63" s="330"/>
      <c r="B63" s="159" t="s">
        <v>41423</v>
      </c>
      <c r="C63" s="159" t="s">
        <v>41424</v>
      </c>
      <c r="D63" s="159" t="s">
        <v>22503</v>
      </c>
      <c r="E63" s="475">
        <v>500000</v>
      </c>
      <c r="F63" s="159" t="s">
        <v>4</v>
      </c>
    </row>
    <row r="64" spans="1:6" ht="47.25">
      <c r="A64" s="330"/>
      <c r="B64" s="159" t="s">
        <v>41425</v>
      </c>
      <c r="C64" s="159" t="s">
        <v>41426</v>
      </c>
      <c r="D64" s="159" t="s">
        <v>41374</v>
      </c>
      <c r="E64" s="475">
        <v>100000</v>
      </c>
      <c r="F64" s="159" t="s">
        <v>118</v>
      </c>
    </row>
    <row r="65" spans="1:6" ht="31.5">
      <c r="A65" s="330"/>
      <c r="B65" s="159" t="s">
        <v>29411</v>
      </c>
      <c r="C65" s="159" t="s">
        <v>41427</v>
      </c>
      <c r="D65" s="159" t="s">
        <v>115</v>
      </c>
      <c r="E65" s="475">
        <v>900000</v>
      </c>
      <c r="F65" s="159" t="s">
        <v>4</v>
      </c>
    </row>
    <row r="66" spans="1:6" ht="47.25">
      <c r="A66" s="330"/>
      <c r="B66" s="159" t="s">
        <v>41428</v>
      </c>
      <c r="C66" s="159" t="s">
        <v>41429</v>
      </c>
      <c r="D66" s="159" t="s">
        <v>41374</v>
      </c>
      <c r="E66" s="475">
        <v>150000</v>
      </c>
      <c r="F66" s="159" t="s">
        <v>118</v>
      </c>
    </row>
    <row r="67" spans="1:6" ht="47.25">
      <c r="A67" s="330"/>
      <c r="B67" s="159" t="s">
        <v>41428</v>
      </c>
      <c r="C67" s="159" t="s">
        <v>41430</v>
      </c>
      <c r="D67" s="159" t="s">
        <v>41368</v>
      </c>
      <c r="E67" s="475">
        <v>150000</v>
      </c>
      <c r="F67" s="159" t="s">
        <v>118</v>
      </c>
    </row>
    <row r="68" spans="1:6" ht="47.25">
      <c r="A68" s="330"/>
      <c r="B68" s="159" t="s">
        <v>41431</v>
      </c>
      <c r="C68" s="159" t="s">
        <v>41432</v>
      </c>
      <c r="D68" s="159" t="s">
        <v>41368</v>
      </c>
      <c r="E68" s="475">
        <v>150000</v>
      </c>
      <c r="F68" s="159" t="s">
        <v>118</v>
      </c>
    </row>
    <row r="69" spans="1:6" ht="47.25">
      <c r="A69" s="330"/>
      <c r="B69" s="159" t="s">
        <v>41431</v>
      </c>
      <c r="C69" s="159" t="s">
        <v>41433</v>
      </c>
      <c r="D69" s="159" t="s">
        <v>41368</v>
      </c>
      <c r="E69" s="475">
        <v>150000</v>
      </c>
      <c r="F69" s="159" t="s">
        <v>118</v>
      </c>
    </row>
    <row r="70" spans="1:6" ht="31.5">
      <c r="A70" s="330"/>
      <c r="B70" s="159" t="s">
        <v>41431</v>
      </c>
      <c r="C70" s="159" t="s">
        <v>41434</v>
      </c>
      <c r="D70" s="159" t="s">
        <v>41435</v>
      </c>
      <c r="E70" s="475">
        <v>500000</v>
      </c>
      <c r="F70" s="159" t="s">
        <v>4</v>
      </c>
    </row>
    <row r="71" spans="1:6" ht="47.25">
      <c r="A71" s="330"/>
      <c r="B71" s="159" t="s">
        <v>2379</v>
      </c>
      <c r="C71" s="159" t="s">
        <v>41436</v>
      </c>
      <c r="D71" s="159" t="s">
        <v>41437</v>
      </c>
      <c r="E71" s="475">
        <v>1100000</v>
      </c>
      <c r="F71" s="159" t="s">
        <v>118</v>
      </c>
    </row>
    <row r="72" spans="1:6" ht="47.25">
      <c r="A72" s="330"/>
      <c r="B72" s="159" t="s">
        <v>2379</v>
      </c>
      <c r="C72" s="159" t="s">
        <v>41438</v>
      </c>
      <c r="D72" s="159" t="s">
        <v>41368</v>
      </c>
      <c r="E72" s="475">
        <v>150000</v>
      </c>
      <c r="F72" s="159" t="s">
        <v>118</v>
      </c>
    </row>
    <row r="73" spans="1:6" ht="47.25">
      <c r="A73" s="330"/>
      <c r="B73" s="159" t="s">
        <v>41439</v>
      </c>
      <c r="C73" s="159" t="s">
        <v>41440</v>
      </c>
      <c r="D73" s="159" t="s">
        <v>41374</v>
      </c>
      <c r="E73" s="475">
        <v>150000</v>
      </c>
      <c r="F73" s="159" t="s">
        <v>118</v>
      </c>
    </row>
    <row r="74" spans="1:6" ht="31.5">
      <c r="A74" s="330"/>
      <c r="B74" s="159" t="s">
        <v>41441</v>
      </c>
      <c r="C74" s="159" t="s">
        <v>41442</v>
      </c>
      <c r="D74" s="159" t="s">
        <v>41443</v>
      </c>
      <c r="E74" s="475">
        <v>500000</v>
      </c>
      <c r="F74" s="159" t="s">
        <v>4</v>
      </c>
    </row>
    <row r="75" spans="1:6" ht="47.25">
      <c r="A75" s="330"/>
      <c r="B75" s="159" t="s">
        <v>41444</v>
      </c>
      <c r="C75" s="159" t="s">
        <v>41445</v>
      </c>
      <c r="D75" s="159" t="s">
        <v>41365</v>
      </c>
      <c r="E75" s="475">
        <v>1050000</v>
      </c>
      <c r="F75" s="159" t="s">
        <v>4</v>
      </c>
    </row>
    <row r="76" spans="1:6" ht="47.25">
      <c r="A76" s="330"/>
      <c r="B76" s="159" t="s">
        <v>41446</v>
      </c>
      <c r="C76" s="159" t="s">
        <v>41447</v>
      </c>
      <c r="D76" s="159" t="s">
        <v>41448</v>
      </c>
      <c r="E76" s="475">
        <v>750000</v>
      </c>
      <c r="F76" s="159" t="s">
        <v>4</v>
      </c>
    </row>
    <row r="77" spans="1:6" ht="63">
      <c r="A77" s="330"/>
      <c r="B77" s="159" t="s">
        <v>41449</v>
      </c>
      <c r="C77" s="159" t="s">
        <v>41450</v>
      </c>
      <c r="D77" s="159" t="s">
        <v>41451</v>
      </c>
      <c r="E77" s="475">
        <v>100000</v>
      </c>
      <c r="F77" s="159" t="s">
        <v>118</v>
      </c>
    </row>
    <row r="78" spans="1:6" ht="47.25">
      <c r="A78" s="330"/>
      <c r="B78" s="159" t="s">
        <v>41452</v>
      </c>
      <c r="C78" s="159" t="s">
        <v>41453</v>
      </c>
      <c r="D78" s="159" t="s">
        <v>41374</v>
      </c>
      <c r="E78" s="475">
        <v>150000</v>
      </c>
      <c r="F78" s="159" t="s">
        <v>118</v>
      </c>
    </row>
    <row r="79" spans="1:6" ht="47.25">
      <c r="A79" s="330"/>
      <c r="B79" s="162" t="s">
        <v>41454</v>
      </c>
      <c r="C79" s="162" t="s">
        <v>41455</v>
      </c>
      <c r="D79" s="162" t="s">
        <v>41374</v>
      </c>
      <c r="E79" s="171">
        <v>100000</v>
      </c>
      <c r="F79" s="162" t="s">
        <v>118</v>
      </c>
    </row>
    <row r="80" spans="1:6" ht="47.25">
      <c r="A80" s="330"/>
      <c r="B80" s="162" t="s">
        <v>41454</v>
      </c>
      <c r="C80" s="162" t="s">
        <v>41456</v>
      </c>
      <c r="D80" s="162" t="s">
        <v>41374</v>
      </c>
      <c r="E80" s="171">
        <v>150000</v>
      </c>
      <c r="F80" s="162" t="s">
        <v>118</v>
      </c>
    </row>
    <row r="81" spans="1:6" ht="47.25">
      <c r="A81" s="330"/>
      <c r="B81" s="162" t="s">
        <v>41454</v>
      </c>
      <c r="C81" s="162" t="s">
        <v>41457</v>
      </c>
      <c r="D81" s="162" t="s">
        <v>41374</v>
      </c>
      <c r="E81" s="171">
        <v>100000</v>
      </c>
      <c r="F81" s="162" t="s">
        <v>118</v>
      </c>
    </row>
    <row r="82" spans="1:6" ht="47.25">
      <c r="A82" s="330"/>
      <c r="B82" s="159" t="s">
        <v>41458</v>
      </c>
      <c r="C82" s="159" t="s">
        <v>41459</v>
      </c>
      <c r="D82" s="159" t="s">
        <v>41365</v>
      </c>
      <c r="E82" s="475">
        <v>1050000</v>
      </c>
      <c r="F82" s="159" t="s">
        <v>4</v>
      </c>
    </row>
    <row r="83" spans="1:6" ht="47.25">
      <c r="A83" s="330"/>
      <c r="B83" s="159" t="s">
        <v>41460</v>
      </c>
      <c r="C83" s="159" t="s">
        <v>41461</v>
      </c>
      <c r="D83" s="159" t="s">
        <v>41368</v>
      </c>
      <c r="E83" s="475">
        <v>150000</v>
      </c>
      <c r="F83" s="159" t="s">
        <v>118</v>
      </c>
    </row>
    <row r="84" spans="1:6" ht="47.25">
      <c r="A84" s="330"/>
      <c r="B84" s="162" t="s">
        <v>41462</v>
      </c>
      <c r="C84" s="162" t="s">
        <v>41463</v>
      </c>
      <c r="D84" s="162" t="s">
        <v>41368</v>
      </c>
      <c r="E84" s="171">
        <v>150000</v>
      </c>
      <c r="F84" s="162" t="s">
        <v>118</v>
      </c>
    </row>
    <row r="85" spans="1:6" ht="47.25">
      <c r="A85" s="330"/>
      <c r="B85" s="162" t="s">
        <v>41462</v>
      </c>
      <c r="C85" s="162" t="s">
        <v>41464</v>
      </c>
      <c r="D85" s="162" t="s">
        <v>41368</v>
      </c>
      <c r="E85" s="171">
        <v>150000</v>
      </c>
      <c r="F85" s="162" t="s">
        <v>118</v>
      </c>
    </row>
    <row r="86" spans="1:6" ht="47.25">
      <c r="A86" s="330"/>
      <c r="B86" s="159" t="s">
        <v>41465</v>
      </c>
      <c r="C86" s="159" t="s">
        <v>41466</v>
      </c>
      <c r="D86" s="159" t="s">
        <v>41368</v>
      </c>
      <c r="E86" s="475">
        <v>150000</v>
      </c>
      <c r="F86" s="159" t="s">
        <v>118</v>
      </c>
    </row>
    <row r="87" spans="1:6" ht="47.25">
      <c r="A87" s="330"/>
      <c r="B87" s="159" t="s">
        <v>78</v>
      </c>
      <c r="C87" s="159" t="s">
        <v>41467</v>
      </c>
      <c r="D87" s="159" t="s">
        <v>41365</v>
      </c>
      <c r="E87" s="475">
        <v>1050000</v>
      </c>
      <c r="F87" s="159" t="s">
        <v>4</v>
      </c>
    </row>
    <row r="88" spans="1:6" ht="47.25">
      <c r="A88" s="330"/>
      <c r="B88" s="159" t="s">
        <v>4817</v>
      </c>
      <c r="C88" s="159" t="s">
        <v>41468</v>
      </c>
      <c r="D88" s="159" t="s">
        <v>41469</v>
      </c>
      <c r="E88" s="475">
        <v>600000</v>
      </c>
      <c r="F88" s="159" t="s">
        <v>4</v>
      </c>
    </row>
    <row r="89" spans="1:6" ht="31.5">
      <c r="A89" s="330"/>
      <c r="B89" s="159" t="s">
        <v>41470</v>
      </c>
      <c r="C89" s="159" t="s">
        <v>41471</v>
      </c>
      <c r="D89" s="159" t="s">
        <v>41443</v>
      </c>
      <c r="E89" s="475">
        <v>500000</v>
      </c>
      <c r="F89" s="159" t="s">
        <v>4</v>
      </c>
    </row>
    <row r="90" spans="1:6" ht="47.25">
      <c r="A90" s="330"/>
      <c r="B90" s="159" t="s">
        <v>41472</v>
      </c>
      <c r="C90" s="159" t="s">
        <v>41473</v>
      </c>
      <c r="D90" s="159" t="s">
        <v>41368</v>
      </c>
      <c r="E90" s="475">
        <v>150000</v>
      </c>
      <c r="F90" s="159" t="s">
        <v>118</v>
      </c>
    </row>
    <row r="91" spans="1:6" ht="31.5">
      <c r="A91" s="330"/>
      <c r="B91" s="159" t="s">
        <v>41474</v>
      </c>
      <c r="C91" s="159" t="s">
        <v>41475</v>
      </c>
      <c r="D91" s="159" t="s">
        <v>41443</v>
      </c>
      <c r="E91" s="475">
        <v>500000</v>
      </c>
      <c r="F91" s="159" t="s">
        <v>4</v>
      </c>
    </row>
    <row r="92" spans="1:6" ht="47.25">
      <c r="A92" s="330"/>
      <c r="B92" s="159" t="s">
        <v>41476</v>
      </c>
      <c r="C92" s="159" t="s">
        <v>41477</v>
      </c>
      <c r="D92" s="159" t="s">
        <v>41365</v>
      </c>
      <c r="E92" s="475">
        <v>1050000</v>
      </c>
      <c r="F92" s="159" t="s">
        <v>4</v>
      </c>
    </row>
    <row r="93" spans="1:6" ht="63">
      <c r="A93" s="330"/>
      <c r="B93" s="159" t="s">
        <v>41478</v>
      </c>
      <c r="C93" s="159" t="s">
        <v>41479</v>
      </c>
      <c r="D93" s="159" t="s">
        <v>41480</v>
      </c>
      <c r="E93" s="475">
        <v>211179.6</v>
      </c>
      <c r="F93" s="159" t="s">
        <v>4</v>
      </c>
    </row>
    <row r="94" spans="1:6" ht="47.25">
      <c r="A94" s="330"/>
      <c r="B94" s="159" t="s">
        <v>41481</v>
      </c>
      <c r="C94" s="159" t="s">
        <v>41482</v>
      </c>
      <c r="D94" s="159" t="s">
        <v>41374</v>
      </c>
      <c r="E94" s="475">
        <v>100000</v>
      </c>
      <c r="F94" s="159" t="s">
        <v>118</v>
      </c>
    </row>
    <row r="95" spans="1:6" ht="47.25">
      <c r="A95" s="330"/>
      <c r="B95" s="159" t="s">
        <v>41483</v>
      </c>
      <c r="C95" s="159" t="s">
        <v>41484</v>
      </c>
      <c r="D95" s="159" t="s">
        <v>41485</v>
      </c>
      <c r="E95" s="475">
        <v>350000</v>
      </c>
      <c r="F95" s="159" t="s">
        <v>4</v>
      </c>
    </row>
    <row r="96" spans="1:6" ht="47.25">
      <c r="A96" s="330"/>
      <c r="B96" s="159" t="s">
        <v>41483</v>
      </c>
      <c r="C96" s="159" t="s">
        <v>41486</v>
      </c>
      <c r="D96" s="159" t="s">
        <v>41368</v>
      </c>
      <c r="E96" s="475">
        <v>150000</v>
      </c>
      <c r="F96" s="159" t="s">
        <v>118</v>
      </c>
    </row>
    <row r="97" spans="1:6" ht="47.25">
      <c r="A97" s="330"/>
      <c r="B97" s="159" t="s">
        <v>7412</v>
      </c>
      <c r="C97" s="159" t="s">
        <v>41487</v>
      </c>
      <c r="D97" s="159" t="s">
        <v>41368</v>
      </c>
      <c r="E97" s="475">
        <v>150000</v>
      </c>
      <c r="F97" s="159" t="s">
        <v>118</v>
      </c>
    </row>
    <row r="98" spans="1:6" ht="47.25">
      <c r="A98" s="330"/>
      <c r="B98" s="159" t="s">
        <v>41488</v>
      </c>
      <c r="C98" s="159" t="s">
        <v>41489</v>
      </c>
      <c r="D98" s="159" t="s">
        <v>41374</v>
      </c>
      <c r="E98" s="475">
        <v>150000</v>
      </c>
      <c r="F98" s="159" t="s">
        <v>118</v>
      </c>
    </row>
    <row r="99" spans="1:6" ht="47.25">
      <c r="A99" s="330"/>
      <c r="B99" s="159" t="s">
        <v>41490</v>
      </c>
      <c r="C99" s="159" t="s">
        <v>41491</v>
      </c>
      <c r="D99" s="159" t="s">
        <v>41368</v>
      </c>
      <c r="E99" s="475">
        <v>150000</v>
      </c>
      <c r="F99" s="159" t="s">
        <v>118</v>
      </c>
    </row>
    <row r="100" spans="1:6" ht="47.25">
      <c r="A100" s="330"/>
      <c r="B100" s="159" t="s">
        <v>41492</v>
      </c>
      <c r="C100" s="159" t="s">
        <v>41493</v>
      </c>
      <c r="D100" s="159" t="s">
        <v>41365</v>
      </c>
      <c r="E100" s="475">
        <v>1050000</v>
      </c>
      <c r="F100" s="159" t="s">
        <v>4</v>
      </c>
    </row>
    <row r="101" spans="1:6" ht="47.25">
      <c r="A101" s="330"/>
      <c r="B101" s="159" t="s">
        <v>41494</v>
      </c>
      <c r="C101" s="159" t="s">
        <v>41495</v>
      </c>
      <c r="D101" s="159" t="s">
        <v>41496</v>
      </c>
      <c r="E101" s="475">
        <v>750000</v>
      </c>
      <c r="F101" s="159" t="s">
        <v>4</v>
      </c>
    </row>
    <row r="102" spans="1:6" ht="15.75">
      <c r="A102" s="334"/>
      <c r="B102" s="2237" t="s">
        <v>1353</v>
      </c>
      <c r="C102" s="2238"/>
      <c r="D102" s="332" t="s">
        <v>12261</v>
      </c>
      <c r="E102" s="1754"/>
      <c r="F102" s="334"/>
    </row>
    <row r="103" spans="1:6" ht="47.25">
      <c r="A103" s="330"/>
      <c r="B103" s="159" t="s">
        <v>41497</v>
      </c>
      <c r="C103" s="159" t="s">
        <v>41498</v>
      </c>
      <c r="D103" s="159" t="s">
        <v>41368</v>
      </c>
      <c r="E103" s="475">
        <v>100000</v>
      </c>
      <c r="F103" s="159" t="s">
        <v>118</v>
      </c>
    </row>
    <row r="104" spans="1:6" ht="47.25">
      <c r="A104" s="330"/>
      <c r="B104" s="159" t="s">
        <v>41497</v>
      </c>
      <c r="C104" s="159" t="s">
        <v>41499</v>
      </c>
      <c r="D104" s="159" t="s">
        <v>41500</v>
      </c>
      <c r="E104" s="475">
        <v>500000</v>
      </c>
      <c r="F104" s="159" t="s">
        <v>4</v>
      </c>
    </row>
    <row r="105" spans="1:6" ht="63">
      <c r="A105" s="330"/>
      <c r="B105" s="159" t="s">
        <v>41501</v>
      </c>
      <c r="C105" s="159" t="s">
        <v>41502</v>
      </c>
      <c r="D105" s="159" t="s">
        <v>41503</v>
      </c>
      <c r="E105" s="475">
        <v>150000</v>
      </c>
      <c r="F105" s="159" t="s">
        <v>118</v>
      </c>
    </row>
    <row r="106" spans="1:6" ht="47.25">
      <c r="A106" s="330"/>
      <c r="B106" s="159" t="s">
        <v>41504</v>
      </c>
      <c r="C106" s="159" t="s">
        <v>41505</v>
      </c>
      <c r="D106" s="159" t="s">
        <v>41506</v>
      </c>
      <c r="E106" s="475">
        <v>1600000</v>
      </c>
      <c r="F106" s="159" t="s">
        <v>4</v>
      </c>
    </row>
    <row r="107" spans="1:6" ht="47.25">
      <c r="A107" s="330"/>
      <c r="B107" s="159" t="s">
        <v>41507</v>
      </c>
      <c r="C107" s="159" t="s">
        <v>41508</v>
      </c>
      <c r="D107" s="159" t="s">
        <v>41509</v>
      </c>
      <c r="E107" s="475">
        <v>500000</v>
      </c>
      <c r="F107" s="159" t="s">
        <v>4</v>
      </c>
    </row>
    <row r="108" spans="1:6" ht="47.25">
      <c r="A108" s="330"/>
      <c r="B108" s="159" t="s">
        <v>41510</v>
      </c>
      <c r="C108" s="159" t="s">
        <v>41511</v>
      </c>
      <c r="D108" s="159" t="s">
        <v>41512</v>
      </c>
      <c r="E108" s="475">
        <v>270000</v>
      </c>
      <c r="F108" s="159" t="s">
        <v>118</v>
      </c>
    </row>
    <row r="109" spans="1:6" ht="47.25">
      <c r="A109" s="330"/>
      <c r="B109" s="159" t="s">
        <v>41513</v>
      </c>
      <c r="C109" s="159" t="s">
        <v>41514</v>
      </c>
      <c r="D109" s="159" t="s">
        <v>41515</v>
      </c>
      <c r="E109" s="475">
        <v>700000</v>
      </c>
      <c r="F109" s="159" t="s">
        <v>4</v>
      </c>
    </row>
    <row r="110" spans="1:6" ht="47.25">
      <c r="A110" s="330"/>
      <c r="B110" s="159" t="s">
        <v>41516</v>
      </c>
      <c r="C110" s="159" t="s">
        <v>41517</v>
      </c>
      <c r="D110" s="159" t="s">
        <v>41448</v>
      </c>
      <c r="E110" s="475">
        <v>750000</v>
      </c>
      <c r="F110" s="159" t="s">
        <v>4</v>
      </c>
    </row>
    <row r="111" spans="1:6" ht="47.25">
      <c r="A111" s="330"/>
      <c r="B111" s="159" t="s">
        <v>41518</v>
      </c>
      <c r="C111" s="159" t="s">
        <v>41519</v>
      </c>
      <c r="D111" s="159" t="s">
        <v>41520</v>
      </c>
      <c r="E111" s="475">
        <v>500000</v>
      </c>
      <c r="F111" s="159" t="s">
        <v>118</v>
      </c>
    </row>
    <row r="112" spans="1:6" ht="63">
      <c r="A112" s="330"/>
      <c r="B112" s="159" t="s">
        <v>41521</v>
      </c>
      <c r="C112" s="159" t="s">
        <v>41522</v>
      </c>
      <c r="D112" s="159" t="s">
        <v>41523</v>
      </c>
      <c r="E112" s="475">
        <v>600000</v>
      </c>
      <c r="F112" s="159" t="s">
        <v>4</v>
      </c>
    </row>
    <row r="113" spans="1:6" ht="47.25">
      <c r="A113" s="330"/>
      <c r="B113" s="159" t="s">
        <v>41524</v>
      </c>
      <c r="C113" s="159" t="s">
        <v>41525</v>
      </c>
      <c r="D113" s="159" t="s">
        <v>115</v>
      </c>
      <c r="E113" s="475">
        <v>900000</v>
      </c>
      <c r="F113" s="159" t="s">
        <v>4</v>
      </c>
    </row>
    <row r="114" spans="1:6" ht="47.25">
      <c r="A114" s="330"/>
      <c r="B114" s="159" t="s">
        <v>41526</v>
      </c>
      <c r="C114" s="159" t="s">
        <v>41527</v>
      </c>
      <c r="D114" s="159" t="s">
        <v>41528</v>
      </c>
      <c r="E114" s="475">
        <v>100000</v>
      </c>
      <c r="F114" s="159" t="s">
        <v>118</v>
      </c>
    </row>
    <row r="115" spans="1:6" ht="47.25">
      <c r="A115" s="330"/>
      <c r="B115" s="159" t="s">
        <v>41529</v>
      </c>
      <c r="C115" s="159" t="s">
        <v>41530</v>
      </c>
      <c r="D115" s="159" t="s">
        <v>41374</v>
      </c>
      <c r="E115" s="475">
        <v>150000</v>
      </c>
      <c r="F115" s="159" t="s">
        <v>118</v>
      </c>
    </row>
    <row r="116" spans="1:6" ht="47.25">
      <c r="A116" s="330"/>
      <c r="B116" s="159" t="s">
        <v>41531</v>
      </c>
      <c r="C116" s="159" t="s">
        <v>41532</v>
      </c>
      <c r="D116" s="159" t="s">
        <v>41368</v>
      </c>
      <c r="E116" s="475">
        <v>150000</v>
      </c>
      <c r="F116" s="159" t="s">
        <v>118</v>
      </c>
    </row>
    <row r="117" spans="1:6" ht="47.25">
      <c r="A117" s="330"/>
      <c r="B117" s="159" t="s">
        <v>41533</v>
      </c>
      <c r="C117" s="159" t="s">
        <v>41534</v>
      </c>
      <c r="D117" s="159" t="s">
        <v>41535</v>
      </c>
      <c r="E117" s="475">
        <v>900000</v>
      </c>
      <c r="F117" s="159" t="s">
        <v>4</v>
      </c>
    </row>
    <row r="118" spans="1:6" ht="47.25">
      <c r="A118" s="330"/>
      <c r="B118" s="159" t="s">
        <v>41536</v>
      </c>
      <c r="C118" s="159" t="s">
        <v>41537</v>
      </c>
      <c r="D118" s="159" t="s">
        <v>41538</v>
      </c>
      <c r="E118" s="475">
        <v>900000</v>
      </c>
      <c r="F118" s="159" t="s">
        <v>4</v>
      </c>
    </row>
    <row r="119" spans="1:6" ht="47.25">
      <c r="A119" s="330"/>
      <c r="B119" s="159" t="s">
        <v>41539</v>
      </c>
      <c r="C119" s="159" t="s">
        <v>41540</v>
      </c>
      <c r="D119" s="159" t="s">
        <v>41541</v>
      </c>
      <c r="E119" s="475">
        <v>650000</v>
      </c>
      <c r="F119" s="159" t="s">
        <v>4</v>
      </c>
    </row>
    <row r="120" spans="1:6" ht="47.25">
      <c r="A120" s="330"/>
      <c r="B120" s="159" t="s">
        <v>41542</v>
      </c>
      <c r="C120" s="159" t="s">
        <v>41543</v>
      </c>
      <c r="D120" s="159" t="s">
        <v>41544</v>
      </c>
      <c r="E120" s="475">
        <v>1200000</v>
      </c>
      <c r="F120" s="159" t="s">
        <v>118</v>
      </c>
    </row>
    <row r="121" spans="1:6" ht="47.25">
      <c r="A121" s="330"/>
      <c r="B121" s="159" t="s">
        <v>41545</v>
      </c>
      <c r="C121" s="159" t="s">
        <v>41546</v>
      </c>
      <c r="D121" s="159" t="s">
        <v>41547</v>
      </c>
      <c r="E121" s="475">
        <v>100000</v>
      </c>
      <c r="F121" s="159" t="s">
        <v>118</v>
      </c>
    </row>
    <row r="122" spans="1:6" ht="47.25">
      <c r="A122" s="330"/>
      <c r="B122" s="159" t="s">
        <v>41545</v>
      </c>
      <c r="C122" s="159" t="s">
        <v>41548</v>
      </c>
      <c r="D122" s="159" t="s">
        <v>41374</v>
      </c>
      <c r="E122" s="475">
        <v>50000</v>
      </c>
      <c r="F122" s="159" t="s">
        <v>118</v>
      </c>
    </row>
    <row r="123" spans="1:6" ht="47.25">
      <c r="A123" s="330"/>
      <c r="B123" s="159" t="s">
        <v>41545</v>
      </c>
      <c r="C123" s="159" t="s">
        <v>41549</v>
      </c>
      <c r="D123" s="159" t="s">
        <v>41368</v>
      </c>
      <c r="E123" s="475">
        <v>150000</v>
      </c>
      <c r="F123" s="159" t="s">
        <v>118</v>
      </c>
    </row>
    <row r="124" spans="1:6" ht="47.25">
      <c r="A124" s="330"/>
      <c r="B124" s="159" t="s">
        <v>41550</v>
      </c>
      <c r="C124" s="159" t="s">
        <v>41551</v>
      </c>
      <c r="D124" s="159" t="s">
        <v>41368</v>
      </c>
      <c r="E124" s="475">
        <v>150000</v>
      </c>
      <c r="F124" s="159" t="s">
        <v>118</v>
      </c>
    </row>
    <row r="125" spans="1:6" ht="47.25">
      <c r="A125" s="330"/>
      <c r="B125" s="159" t="s">
        <v>41552</v>
      </c>
      <c r="C125" s="159" t="s">
        <v>41553</v>
      </c>
      <c r="D125" s="159" t="s">
        <v>41368</v>
      </c>
      <c r="E125" s="475">
        <v>150000</v>
      </c>
      <c r="F125" s="159" t="s">
        <v>118</v>
      </c>
    </row>
    <row r="126" spans="1:6" ht="47.25">
      <c r="A126" s="330"/>
      <c r="B126" s="159" t="s">
        <v>41554</v>
      </c>
      <c r="C126" s="159" t="s">
        <v>41555</v>
      </c>
      <c r="D126" s="159" t="s">
        <v>41374</v>
      </c>
      <c r="E126" s="475">
        <v>100000</v>
      </c>
      <c r="F126" s="159" t="s">
        <v>118</v>
      </c>
    </row>
    <row r="127" spans="1:6" ht="47.25">
      <c r="A127" s="330"/>
      <c r="B127" s="159" t="s">
        <v>41556</v>
      </c>
      <c r="C127" s="159" t="s">
        <v>41557</v>
      </c>
      <c r="D127" s="159" t="s">
        <v>41558</v>
      </c>
      <c r="E127" s="475">
        <v>100000</v>
      </c>
      <c r="F127" s="159" t="s">
        <v>118</v>
      </c>
    </row>
    <row r="128" spans="1:6" ht="47.25">
      <c r="A128" s="330"/>
      <c r="B128" s="159" t="s">
        <v>41559</v>
      </c>
      <c r="C128" s="159" t="s">
        <v>41560</v>
      </c>
      <c r="D128" s="159" t="s">
        <v>41365</v>
      </c>
      <c r="E128" s="475">
        <v>1050000</v>
      </c>
      <c r="F128" s="159" t="s">
        <v>4</v>
      </c>
    </row>
    <row r="129" spans="1:6" ht="63">
      <c r="A129" s="330"/>
      <c r="B129" s="159" t="s">
        <v>41561</v>
      </c>
      <c r="C129" s="159" t="s">
        <v>41562</v>
      </c>
      <c r="D129" s="159" t="s">
        <v>29530</v>
      </c>
      <c r="E129" s="475">
        <v>1500000</v>
      </c>
      <c r="F129" s="159" t="s">
        <v>4</v>
      </c>
    </row>
    <row r="130" spans="1:6" ht="63">
      <c r="A130" s="330"/>
      <c r="B130" s="159" t="s">
        <v>41563</v>
      </c>
      <c r="C130" s="159" t="s">
        <v>41564</v>
      </c>
      <c r="D130" s="159" t="s">
        <v>41374</v>
      </c>
      <c r="E130" s="475">
        <v>100000</v>
      </c>
      <c r="F130" s="159" t="s">
        <v>118</v>
      </c>
    </row>
    <row r="131" spans="1:6" ht="47.25">
      <c r="A131" s="330"/>
      <c r="B131" s="159" t="s">
        <v>41565</v>
      </c>
      <c r="C131" s="159" t="s">
        <v>41566</v>
      </c>
      <c r="D131" s="159" t="s">
        <v>41368</v>
      </c>
      <c r="E131" s="475">
        <v>150000</v>
      </c>
      <c r="F131" s="159" t="s">
        <v>118</v>
      </c>
    </row>
    <row r="132" spans="1:6" ht="15.75">
      <c r="A132" s="330"/>
      <c r="B132" s="2215" t="s">
        <v>6628</v>
      </c>
      <c r="C132" s="2216"/>
      <c r="D132" s="159"/>
      <c r="E132" s="475"/>
      <c r="F132" s="159"/>
    </row>
    <row r="133" spans="1:6" ht="63">
      <c r="A133" s="330"/>
      <c r="B133" s="159" t="s">
        <v>41567</v>
      </c>
      <c r="C133" s="159" t="s">
        <v>41568</v>
      </c>
      <c r="D133" s="159" t="s">
        <v>41569</v>
      </c>
      <c r="E133" s="475">
        <v>1900000</v>
      </c>
      <c r="F133" s="159" t="s">
        <v>4</v>
      </c>
    </row>
    <row r="134" spans="1:6" ht="15.75">
      <c r="A134" s="330"/>
      <c r="B134" s="173" t="s">
        <v>662</v>
      </c>
      <c r="C134" s="51"/>
      <c r="D134" s="50"/>
      <c r="E134" s="1755"/>
      <c r="F134" s="50"/>
    </row>
    <row r="135" spans="1:6" ht="78.75">
      <c r="A135" s="330"/>
      <c r="B135" s="159" t="s">
        <v>41570</v>
      </c>
      <c r="C135" s="159" t="s">
        <v>41571</v>
      </c>
      <c r="D135" s="159" t="s">
        <v>41572</v>
      </c>
      <c r="E135" s="475">
        <v>250000</v>
      </c>
      <c r="F135" s="159" t="s">
        <v>4</v>
      </c>
    </row>
    <row r="136" spans="1:6" ht="78.75">
      <c r="A136" s="330"/>
      <c r="B136" s="159" t="s">
        <v>41570</v>
      </c>
      <c r="C136" s="159" t="s">
        <v>41573</v>
      </c>
      <c r="D136" s="159" t="s">
        <v>41574</v>
      </c>
      <c r="E136" s="475">
        <v>1500000</v>
      </c>
      <c r="F136" s="159" t="s">
        <v>4</v>
      </c>
    </row>
    <row r="137" spans="1:6" ht="31.5">
      <c r="A137" s="330"/>
      <c r="B137" s="159" t="s">
        <v>41570</v>
      </c>
      <c r="C137" s="159" t="s">
        <v>41575</v>
      </c>
      <c r="D137" s="159" t="s">
        <v>41576</v>
      </c>
      <c r="E137" s="475">
        <v>50000</v>
      </c>
      <c r="F137" s="159" t="s">
        <v>4</v>
      </c>
    </row>
    <row r="138" spans="1:6" ht="31.5">
      <c r="A138" s="330"/>
      <c r="B138" s="159" t="s">
        <v>41577</v>
      </c>
      <c r="C138" s="159" t="s">
        <v>41578</v>
      </c>
      <c r="D138" s="159" t="s">
        <v>41579</v>
      </c>
      <c r="E138" s="475">
        <v>350000</v>
      </c>
      <c r="F138" s="159" t="s">
        <v>4</v>
      </c>
    </row>
    <row r="139" spans="1:6" ht="31.5">
      <c r="A139" s="330"/>
      <c r="B139" s="159" t="s">
        <v>41580</v>
      </c>
      <c r="C139" s="159" t="s">
        <v>41581</v>
      </c>
      <c r="D139" s="159" t="s">
        <v>41582</v>
      </c>
      <c r="E139" s="475">
        <v>100000</v>
      </c>
      <c r="F139" s="159" t="s">
        <v>4</v>
      </c>
    </row>
    <row r="140" spans="1:6" ht="47.25">
      <c r="A140" s="330"/>
      <c r="B140" s="159" t="s">
        <v>41583</v>
      </c>
      <c r="C140" s="159" t="s">
        <v>41584</v>
      </c>
      <c r="D140" s="159" t="s">
        <v>41585</v>
      </c>
      <c r="E140" s="475">
        <v>500000</v>
      </c>
      <c r="F140" s="159" t="s">
        <v>4</v>
      </c>
    </row>
    <row r="141" spans="1:6" ht="95.25" customHeight="1">
      <c r="A141" s="330"/>
      <c r="B141" s="159" t="s">
        <v>41586</v>
      </c>
      <c r="C141" s="159" t="s">
        <v>41587</v>
      </c>
      <c r="D141" s="159" t="s">
        <v>41588</v>
      </c>
      <c r="E141" s="475">
        <v>1000000</v>
      </c>
      <c r="F141" s="159" t="s">
        <v>4</v>
      </c>
    </row>
    <row r="142" spans="1:6" ht="47.25">
      <c r="A142" s="330"/>
      <c r="B142" s="159" t="s">
        <v>41589</v>
      </c>
      <c r="C142" s="159" t="s">
        <v>41590</v>
      </c>
      <c r="D142" s="159" t="s">
        <v>41591</v>
      </c>
      <c r="E142" s="475">
        <v>100000</v>
      </c>
      <c r="F142" s="159" t="s">
        <v>118</v>
      </c>
    </row>
    <row r="143" spans="1:6" ht="47.25">
      <c r="A143" s="330"/>
      <c r="B143" s="159" t="s">
        <v>41592</v>
      </c>
      <c r="C143" s="159" t="s">
        <v>41593</v>
      </c>
      <c r="D143" s="159" t="s">
        <v>41594</v>
      </c>
      <c r="E143" s="475">
        <v>400000</v>
      </c>
      <c r="F143" s="159" t="s">
        <v>118</v>
      </c>
    </row>
    <row r="144" spans="1:6" ht="47.25">
      <c r="A144" s="330"/>
      <c r="B144" s="159" t="s">
        <v>41595</v>
      </c>
      <c r="C144" s="159" t="s">
        <v>41596</v>
      </c>
      <c r="D144" s="159" t="s">
        <v>41597</v>
      </c>
      <c r="E144" s="475">
        <v>100000</v>
      </c>
      <c r="F144" s="159" t="s">
        <v>118</v>
      </c>
    </row>
    <row r="145" spans="1:6" ht="47.25">
      <c r="A145" s="330"/>
      <c r="B145" s="159" t="s">
        <v>41598</v>
      </c>
      <c r="C145" s="159" t="s">
        <v>41599</v>
      </c>
      <c r="D145" s="159" t="s">
        <v>41600</v>
      </c>
      <c r="E145" s="475">
        <v>700000</v>
      </c>
      <c r="F145" s="159" t="s">
        <v>4</v>
      </c>
    </row>
    <row r="146" spans="1:6" ht="15.75">
      <c r="A146" s="330"/>
      <c r="B146" s="2215" t="s">
        <v>41601</v>
      </c>
      <c r="C146" s="2216"/>
      <c r="D146" s="159"/>
      <c r="E146" s="475"/>
      <c r="F146" s="159"/>
    </row>
    <row r="147" spans="1:6" ht="127.5" customHeight="1">
      <c r="A147" s="330"/>
      <c r="B147" s="159" t="s">
        <v>41602</v>
      </c>
      <c r="C147" s="159" t="s">
        <v>41603</v>
      </c>
      <c r="D147" s="159" t="s">
        <v>41604</v>
      </c>
      <c r="E147" s="475">
        <v>3000000</v>
      </c>
      <c r="F147" s="159" t="s">
        <v>4</v>
      </c>
    </row>
    <row r="148" spans="1:6" ht="113.25" customHeight="1">
      <c r="A148" s="330"/>
      <c r="B148" s="159" t="s">
        <v>41605</v>
      </c>
      <c r="C148" s="159" t="s">
        <v>41606</v>
      </c>
      <c r="D148" s="159" t="s">
        <v>41607</v>
      </c>
      <c r="E148" s="475">
        <v>3500000</v>
      </c>
      <c r="F148" s="159" t="s">
        <v>4</v>
      </c>
    </row>
    <row r="149" spans="1:6" ht="98.25" customHeight="1">
      <c r="A149" s="330"/>
      <c r="B149" s="159" t="s">
        <v>41608</v>
      </c>
      <c r="C149" s="159" t="s">
        <v>41609</v>
      </c>
      <c r="D149" s="159" t="s">
        <v>41610</v>
      </c>
      <c r="E149" s="475">
        <v>3500000</v>
      </c>
      <c r="F149" s="159" t="s">
        <v>4</v>
      </c>
    </row>
    <row r="150" spans="1:6" ht="132" customHeight="1">
      <c r="A150" s="330"/>
      <c r="B150" s="159" t="s">
        <v>41263</v>
      </c>
      <c r="C150" s="159" t="s">
        <v>41611</v>
      </c>
      <c r="D150" s="159" t="s">
        <v>41612</v>
      </c>
      <c r="E150" s="475">
        <v>2000000</v>
      </c>
      <c r="F150" s="159" t="s">
        <v>4</v>
      </c>
    </row>
    <row r="151" spans="1:6" s="2" customFormat="1" ht="15.75" customHeight="1">
      <c r="A151" s="325"/>
      <c r="B151" s="280" t="s">
        <v>6930</v>
      </c>
      <c r="C151" s="326"/>
      <c r="D151" s="326"/>
      <c r="E151" s="329">
        <f>SUM(E30:E150)</f>
        <v>66169221.620000005</v>
      </c>
      <c r="F151" s="326"/>
    </row>
    <row r="152" spans="1:6" s="2" customFormat="1" ht="108.75" customHeight="1">
      <c r="A152" s="2143" t="s">
        <v>19194</v>
      </c>
      <c r="B152" s="2143"/>
      <c r="C152" s="2143"/>
      <c r="D152" s="2143" t="s">
        <v>5819</v>
      </c>
      <c r="E152" s="2143"/>
      <c r="F152" s="2143"/>
    </row>
    <row r="155" spans="1:6">
      <c r="E155" s="216">
        <f>E151+E20</f>
        <v>109040875.52000001</v>
      </c>
    </row>
  </sheetData>
  <mergeCells count="17">
    <mergeCell ref="A25:F25"/>
    <mergeCell ref="A26:F26"/>
    <mergeCell ref="A27:F27"/>
    <mergeCell ref="D152:F152"/>
    <mergeCell ref="B31:C31"/>
    <mergeCell ref="B33:C33"/>
    <mergeCell ref="B102:C102"/>
    <mergeCell ref="B132:C132"/>
    <mergeCell ref="B146:C146"/>
    <mergeCell ref="A152:C152"/>
    <mergeCell ref="A21:C21"/>
    <mergeCell ref="D21:F21"/>
    <mergeCell ref="A1:F1"/>
    <mergeCell ref="A2:F2"/>
    <mergeCell ref="A3:F3"/>
    <mergeCell ref="B5:C5"/>
    <mergeCell ref="B11:C11"/>
  </mergeCells>
  <pageMargins left="0.7" right="0.7" top="0.75" bottom="0.75" header="0.3" footer="0.3"/>
  <pageSetup orientation="landscape" r:id="rId1"/>
  <headerFooter>
    <oddFooter>Page &amp;P of &amp;N</oddFooter>
  </headerFooter>
</worksheet>
</file>

<file path=xl/worksheets/sheet88.xml><?xml version="1.0" encoding="utf-8"?>
<worksheet xmlns="http://schemas.openxmlformats.org/spreadsheetml/2006/main" xmlns:r="http://schemas.openxmlformats.org/officeDocument/2006/relationships">
  <dimension ref="A1:F147"/>
  <sheetViews>
    <sheetView topLeftCell="A130" workbookViewId="0">
      <selection activeCell="D148" sqref="D148"/>
    </sheetView>
  </sheetViews>
  <sheetFormatPr defaultRowHeight="15"/>
  <cols>
    <col min="1" max="1" width="7" style="55" customWidth="1"/>
    <col min="2" max="2" width="14.140625" style="12" customWidth="1"/>
    <col min="3" max="3" width="43.140625" style="12" customWidth="1"/>
    <col min="4" max="4" width="26.85546875" style="12" customWidth="1"/>
    <col min="5" max="5" width="21.85546875" style="1836" customWidth="1"/>
    <col min="6" max="6" width="9.28515625" style="12" customWidth="1"/>
    <col min="7" max="16384" width="9.140625" style="12"/>
  </cols>
  <sheetData>
    <row r="1" spans="1:6" ht="15.75">
      <c r="A1" s="2164" t="s">
        <v>133</v>
      </c>
      <c r="B1" s="2164"/>
      <c r="C1" s="2164"/>
      <c r="D1" s="2164"/>
      <c r="E1" s="2164"/>
      <c r="F1" s="2164"/>
    </row>
    <row r="2" spans="1:6" ht="15.75">
      <c r="A2" s="2164" t="s">
        <v>42619</v>
      </c>
      <c r="B2" s="2164"/>
      <c r="C2" s="2164"/>
      <c r="D2" s="2164"/>
      <c r="E2" s="2164"/>
      <c r="F2" s="2164"/>
    </row>
    <row r="3" spans="1:6" ht="15.75">
      <c r="A3" s="2164" t="s">
        <v>6436</v>
      </c>
      <c r="B3" s="2164"/>
      <c r="C3" s="2164"/>
      <c r="D3" s="2164"/>
      <c r="E3" s="2164"/>
      <c r="F3" s="2164"/>
    </row>
    <row r="4" spans="1:6" ht="33.75" customHeight="1">
      <c r="A4" s="341" t="s">
        <v>134</v>
      </c>
      <c r="B4" s="332" t="s">
        <v>676</v>
      </c>
      <c r="C4" s="332" t="s">
        <v>463</v>
      </c>
      <c r="D4" s="332" t="s">
        <v>788</v>
      </c>
      <c r="E4" s="1186" t="s">
        <v>21132</v>
      </c>
      <c r="F4" s="332" t="s">
        <v>677</v>
      </c>
    </row>
    <row r="5" spans="1:6" ht="18.75" customHeight="1">
      <c r="A5" s="334"/>
      <c r="B5" s="2233" t="s">
        <v>10711</v>
      </c>
      <c r="C5" s="2233"/>
      <c r="D5" s="335"/>
      <c r="E5" s="1830"/>
      <c r="F5" s="334"/>
    </row>
    <row r="6" spans="1:6" ht="31.5">
      <c r="A6" s="1803">
        <v>1</v>
      </c>
      <c r="B6" s="1825" t="s">
        <v>1</v>
      </c>
      <c r="C6" s="1825" t="s">
        <v>42621</v>
      </c>
      <c r="D6" s="1825" t="s">
        <v>3</v>
      </c>
      <c r="E6" s="1837">
        <v>2500000</v>
      </c>
      <c r="F6" s="1825" t="s">
        <v>118</v>
      </c>
    </row>
    <row r="7" spans="1:6" ht="78.75">
      <c r="A7" s="1803">
        <v>2</v>
      </c>
      <c r="B7" s="1825" t="s">
        <v>5</v>
      </c>
      <c r="C7" s="1825" t="s">
        <v>42622</v>
      </c>
      <c r="D7" s="1825" t="s">
        <v>240</v>
      </c>
      <c r="E7" s="1837">
        <v>2002452.53</v>
      </c>
      <c r="F7" s="1825" t="s">
        <v>118</v>
      </c>
    </row>
    <row r="8" spans="1:6" ht="31.5">
      <c r="A8" s="1803">
        <v>3</v>
      </c>
      <c r="B8" s="1825" t="s">
        <v>7</v>
      </c>
      <c r="C8" s="1825" t="s">
        <v>42623</v>
      </c>
      <c r="D8" s="1825" t="s">
        <v>9</v>
      </c>
      <c r="E8" s="1837">
        <v>120000</v>
      </c>
      <c r="F8" s="1825" t="s">
        <v>118</v>
      </c>
    </row>
    <row r="9" spans="1:6" ht="31.5">
      <c r="A9" s="1803">
        <v>4</v>
      </c>
      <c r="B9" s="1825" t="s">
        <v>10</v>
      </c>
      <c r="C9" s="1825" t="s">
        <v>42624</v>
      </c>
      <c r="D9" s="1825" t="s">
        <v>175</v>
      </c>
      <c r="E9" s="1837">
        <v>120000</v>
      </c>
      <c r="F9" s="1825" t="s">
        <v>118</v>
      </c>
    </row>
    <row r="10" spans="1:6" ht="47.25">
      <c r="A10" s="1803">
        <v>5</v>
      </c>
      <c r="B10" s="1825" t="s">
        <v>12</v>
      </c>
      <c r="C10" s="1825" t="s">
        <v>42625</v>
      </c>
      <c r="D10" s="1825" t="s">
        <v>14</v>
      </c>
      <c r="E10" s="1837">
        <v>1800000</v>
      </c>
      <c r="F10" s="1825" t="s">
        <v>118</v>
      </c>
    </row>
    <row r="11" spans="1:6" ht="15.75" customHeight="1">
      <c r="A11" s="334"/>
      <c r="B11" s="2237" t="s">
        <v>142</v>
      </c>
      <c r="C11" s="2293"/>
      <c r="D11" s="2238"/>
      <c r="E11" s="362"/>
      <c r="F11" s="485"/>
    </row>
    <row r="12" spans="1:6" ht="78.75">
      <c r="A12" s="1803">
        <v>6</v>
      </c>
      <c r="B12" s="1825" t="s">
        <v>5</v>
      </c>
      <c r="C12" s="1825" t="s">
        <v>42626</v>
      </c>
      <c r="D12" s="1825" t="s">
        <v>23597</v>
      </c>
      <c r="E12" s="1837">
        <v>671226.27</v>
      </c>
      <c r="F12" s="1825" t="s">
        <v>118</v>
      </c>
    </row>
    <row r="13" spans="1:6" ht="47.25">
      <c r="A13" s="1803">
        <v>7</v>
      </c>
      <c r="B13" s="1825" t="s">
        <v>12</v>
      </c>
      <c r="C13" s="1825" t="s">
        <v>42627</v>
      </c>
      <c r="D13" s="1825" t="s">
        <v>14</v>
      </c>
      <c r="E13" s="1837">
        <v>800000</v>
      </c>
      <c r="F13" s="1825" t="s">
        <v>118</v>
      </c>
    </row>
    <row r="14" spans="1:6" ht="63">
      <c r="A14" s="1803">
        <v>8</v>
      </c>
      <c r="B14" s="1825" t="s">
        <v>360</v>
      </c>
      <c r="C14" s="1825" t="s">
        <v>42628</v>
      </c>
      <c r="D14" s="1825" t="s">
        <v>1736</v>
      </c>
      <c r="E14" s="1837">
        <v>1800000</v>
      </c>
      <c r="F14" s="1825" t="s">
        <v>118</v>
      </c>
    </row>
    <row r="15" spans="1:6" ht="15.75">
      <c r="A15" s="1803"/>
      <c r="B15" s="1800" t="s">
        <v>593</v>
      </c>
      <c r="C15" s="1800"/>
      <c r="D15" s="1800"/>
      <c r="E15" s="1801"/>
      <c r="F15" s="1800"/>
    </row>
    <row r="16" spans="1:6" ht="47.25">
      <c r="A16" s="1803">
        <v>9</v>
      </c>
      <c r="B16" s="1825" t="s">
        <v>39</v>
      </c>
      <c r="C16" s="1825" t="s">
        <v>42629</v>
      </c>
      <c r="D16" s="1825" t="s">
        <v>40</v>
      </c>
      <c r="E16" s="1837">
        <v>12000000</v>
      </c>
      <c r="F16" s="1825" t="s">
        <v>118</v>
      </c>
    </row>
    <row r="17" spans="1:6" ht="47.25">
      <c r="A17" s="1803">
        <v>10</v>
      </c>
      <c r="B17" s="1825" t="s">
        <v>41</v>
      </c>
      <c r="C17" s="1825" t="s">
        <v>42630</v>
      </c>
      <c r="D17" s="1825" t="s">
        <v>40</v>
      </c>
      <c r="E17" s="1837">
        <v>9260218.75</v>
      </c>
      <c r="F17" s="1825" t="s">
        <v>118</v>
      </c>
    </row>
    <row r="18" spans="1:6" ht="21.75" customHeight="1">
      <c r="A18" s="1803"/>
      <c r="B18" s="2330" t="s">
        <v>207</v>
      </c>
      <c r="C18" s="2331"/>
      <c r="D18" s="1825"/>
      <c r="E18" s="1837"/>
      <c r="F18" s="1825"/>
    </row>
    <row r="19" spans="1:6" ht="63">
      <c r="A19" s="1803">
        <v>11</v>
      </c>
      <c r="B19" s="1825" t="s">
        <v>475</v>
      </c>
      <c r="C19" s="1825" t="s">
        <v>42634</v>
      </c>
      <c r="D19" s="1825" t="s">
        <v>8653</v>
      </c>
      <c r="E19" s="1837">
        <v>5738993.4500000002</v>
      </c>
      <c r="F19" s="1825" t="s">
        <v>118</v>
      </c>
    </row>
    <row r="20" spans="1:6" ht="15.75">
      <c r="A20" s="1803"/>
      <c r="B20" s="1800" t="s">
        <v>15</v>
      </c>
      <c r="C20" s="1825"/>
      <c r="D20" s="1825"/>
      <c r="E20" s="1801">
        <f>SUM(E6:E19)</f>
        <v>36812891</v>
      </c>
      <c r="F20" s="1825"/>
    </row>
    <row r="21" spans="1:6" ht="94.5" customHeight="1">
      <c r="A21" s="2143" t="s">
        <v>42389</v>
      </c>
      <c r="B21" s="2143"/>
      <c r="C21" s="2143"/>
      <c r="D21" s="2143" t="s">
        <v>172</v>
      </c>
      <c r="E21" s="2143"/>
      <c r="F21" s="2143"/>
    </row>
    <row r="22" spans="1:6" ht="15.75">
      <c r="A22" s="1803"/>
      <c r="B22" s="1825"/>
      <c r="C22" s="1825"/>
      <c r="D22" s="1825"/>
      <c r="E22" s="1837"/>
      <c r="F22" s="1825"/>
    </row>
    <row r="23" spans="1:6" ht="15.75">
      <c r="A23" s="1803"/>
      <c r="B23" s="1825"/>
      <c r="C23" s="1825"/>
      <c r="D23" s="1825"/>
      <c r="E23" s="1837"/>
      <c r="F23" s="1825"/>
    </row>
    <row r="24" spans="1:6" ht="15.75">
      <c r="A24" s="1803"/>
      <c r="B24" s="1825"/>
      <c r="C24" s="1825"/>
      <c r="D24" s="1825"/>
      <c r="E24" s="1837"/>
      <c r="F24" s="1825"/>
    </row>
    <row r="25" spans="1:6" ht="15.75">
      <c r="A25" s="1803"/>
      <c r="B25" s="1825"/>
      <c r="C25" s="1825"/>
      <c r="D25" s="1825"/>
      <c r="E25" s="1837"/>
      <c r="F25" s="1825"/>
    </row>
    <row r="26" spans="1:6" ht="15.75">
      <c r="A26" s="1803"/>
      <c r="B26" s="1825"/>
      <c r="C26" s="1825"/>
      <c r="D26" s="1825"/>
      <c r="E26" s="1833"/>
      <c r="F26" s="1825"/>
    </row>
    <row r="27" spans="1:6" ht="15.75">
      <c r="A27" s="1803"/>
      <c r="B27" s="1825"/>
      <c r="C27" s="1825"/>
      <c r="D27" s="1825"/>
      <c r="E27" s="1833"/>
      <c r="F27" s="1825"/>
    </row>
    <row r="28" spans="1:6" ht="15.75">
      <c r="A28" s="1803"/>
      <c r="B28" s="1825"/>
      <c r="C28" s="1825"/>
      <c r="D28" s="1825"/>
      <c r="E28" s="1833"/>
      <c r="F28" s="1825"/>
    </row>
    <row r="29" spans="1:6" ht="15.75">
      <c r="A29" s="1803"/>
      <c r="B29" s="1825"/>
      <c r="C29" s="1825"/>
      <c r="D29" s="1825"/>
      <c r="E29" s="1833"/>
      <c r="F29" s="1825"/>
    </row>
    <row r="30" spans="1:6" ht="15.75">
      <c r="A30" s="1803"/>
      <c r="B30" s="1825"/>
      <c r="C30" s="1825"/>
      <c r="D30" s="1825"/>
      <c r="E30" s="1833"/>
      <c r="F30" s="1825"/>
    </row>
    <row r="31" spans="1:6" ht="15.75">
      <c r="A31" s="1803"/>
      <c r="B31" s="1825"/>
      <c r="C31" s="1825"/>
      <c r="D31" s="1825"/>
      <c r="E31" s="1833"/>
      <c r="F31" s="1825"/>
    </row>
    <row r="32" spans="1:6" ht="15.75">
      <c r="A32" s="1803"/>
      <c r="B32" s="1825"/>
      <c r="C32" s="1825"/>
      <c r="D32" s="1825"/>
      <c r="E32" s="1833"/>
      <c r="F32" s="1825"/>
    </row>
    <row r="33" spans="1:6" ht="15.75">
      <c r="A33" s="1803"/>
      <c r="B33" s="1825"/>
      <c r="C33" s="1825"/>
      <c r="D33" s="1825"/>
      <c r="E33" s="1833"/>
      <c r="F33" s="1825"/>
    </row>
    <row r="34" spans="1:6" ht="15.75">
      <c r="A34" s="2164" t="s">
        <v>133</v>
      </c>
      <c r="B34" s="2164"/>
      <c r="C34" s="2164"/>
      <c r="D34" s="2164"/>
      <c r="E34" s="2164"/>
      <c r="F34" s="2164"/>
    </row>
    <row r="35" spans="1:6" ht="15.75">
      <c r="A35" s="2164" t="s">
        <v>42619</v>
      </c>
      <c r="B35" s="2164"/>
      <c r="C35" s="2164"/>
      <c r="D35" s="2164"/>
      <c r="E35" s="2164"/>
      <c r="F35" s="2164"/>
    </row>
    <row r="36" spans="1:6" ht="15.75">
      <c r="A36" s="2164" t="s">
        <v>6436</v>
      </c>
      <c r="B36" s="2164"/>
      <c r="C36" s="2164"/>
      <c r="D36" s="2164"/>
      <c r="E36" s="2164"/>
      <c r="F36" s="2164"/>
    </row>
    <row r="37" spans="1:6" ht="31.5">
      <c r="A37" s="341" t="s">
        <v>134</v>
      </c>
      <c r="B37" s="332" t="s">
        <v>676</v>
      </c>
      <c r="C37" s="332" t="s">
        <v>463</v>
      </c>
      <c r="D37" s="332" t="s">
        <v>788</v>
      </c>
      <c r="E37" s="1186" t="s">
        <v>42620</v>
      </c>
      <c r="F37" s="332" t="s">
        <v>677</v>
      </c>
    </row>
    <row r="38" spans="1:6" ht="15.75">
      <c r="A38" s="1803"/>
      <c r="B38" s="1800" t="s">
        <v>555</v>
      </c>
      <c r="C38" s="1800"/>
      <c r="D38" s="1825"/>
      <c r="E38" s="1831"/>
      <c r="F38" s="1825"/>
    </row>
    <row r="39" spans="1:6" ht="80.25" customHeight="1">
      <c r="A39" s="1803"/>
      <c r="B39" s="1825" t="s">
        <v>18526</v>
      </c>
      <c r="C39" s="1825" t="s">
        <v>42635</v>
      </c>
      <c r="D39" s="1825" t="s">
        <v>12215</v>
      </c>
      <c r="E39" s="1833">
        <v>2180817.5</v>
      </c>
      <c r="F39" s="1825" t="s">
        <v>118</v>
      </c>
    </row>
    <row r="40" spans="1:6" ht="17.25" customHeight="1">
      <c r="A40" s="330"/>
      <c r="B40" s="2330" t="s">
        <v>4589</v>
      </c>
      <c r="C40" s="2331"/>
      <c r="D40" s="1807"/>
      <c r="E40" s="1834"/>
      <c r="F40" s="1807"/>
    </row>
    <row r="41" spans="1:6" ht="36" customHeight="1">
      <c r="A41" s="1803"/>
      <c r="B41" s="1825" t="s">
        <v>27341</v>
      </c>
      <c r="C41" s="1825" t="s">
        <v>42636</v>
      </c>
      <c r="D41" s="1825" t="s">
        <v>42831</v>
      </c>
      <c r="E41" s="1833">
        <v>99000</v>
      </c>
      <c r="F41" s="1825" t="s">
        <v>4</v>
      </c>
    </row>
    <row r="42" spans="1:6" ht="47.25">
      <c r="A42" s="1803"/>
      <c r="B42" s="1825" t="s">
        <v>42637</v>
      </c>
      <c r="C42" s="1825" t="s">
        <v>42638</v>
      </c>
      <c r="D42" s="1825" t="s">
        <v>42831</v>
      </c>
      <c r="E42" s="1833">
        <v>99000</v>
      </c>
      <c r="F42" s="1825" t="s">
        <v>4</v>
      </c>
    </row>
    <row r="43" spans="1:6" ht="47.25">
      <c r="A43" s="1803"/>
      <c r="B43" s="1825" t="s">
        <v>42639</v>
      </c>
      <c r="C43" s="1825" t="s">
        <v>42640</v>
      </c>
      <c r="D43" s="1825" t="s">
        <v>42831</v>
      </c>
      <c r="E43" s="1833">
        <v>99000</v>
      </c>
      <c r="F43" s="1825" t="s">
        <v>4</v>
      </c>
    </row>
    <row r="44" spans="1:6" ht="47.25">
      <c r="A44" s="1803"/>
      <c r="B44" s="1825" t="s">
        <v>42641</v>
      </c>
      <c r="C44" s="1825" t="s">
        <v>42642</v>
      </c>
      <c r="D44" s="1825" t="s">
        <v>42831</v>
      </c>
      <c r="E44" s="1833">
        <v>99000</v>
      </c>
      <c r="F44" s="1825" t="s">
        <v>4</v>
      </c>
    </row>
    <row r="45" spans="1:6" ht="47.25">
      <c r="A45" s="1803"/>
      <c r="B45" s="1825" t="s">
        <v>42643</v>
      </c>
      <c r="C45" s="1825" t="s">
        <v>42644</v>
      </c>
      <c r="D45" s="1825" t="s">
        <v>42831</v>
      </c>
      <c r="E45" s="1833">
        <v>99000</v>
      </c>
      <c r="F45" s="1825" t="s">
        <v>4</v>
      </c>
    </row>
    <row r="46" spans="1:6" ht="47.25">
      <c r="A46" s="1803"/>
      <c r="B46" s="1825" t="s">
        <v>42645</v>
      </c>
      <c r="C46" s="1825" t="s">
        <v>42646</v>
      </c>
      <c r="D46" s="1825" t="s">
        <v>42831</v>
      </c>
      <c r="E46" s="1833">
        <v>99000</v>
      </c>
      <c r="F46" s="1825" t="s">
        <v>4</v>
      </c>
    </row>
    <row r="47" spans="1:6" ht="31.5">
      <c r="A47" s="1803"/>
      <c r="B47" s="1825" t="s">
        <v>42647</v>
      </c>
      <c r="C47" s="1825" t="s">
        <v>42648</v>
      </c>
      <c r="D47" s="1825" t="s">
        <v>42831</v>
      </c>
      <c r="E47" s="1833">
        <v>99000</v>
      </c>
      <c r="F47" s="1825" t="s">
        <v>4</v>
      </c>
    </row>
    <row r="48" spans="1:6" ht="63">
      <c r="A48" s="1803"/>
      <c r="B48" s="1825" t="s">
        <v>42649</v>
      </c>
      <c r="C48" s="1825" t="s">
        <v>42650</v>
      </c>
      <c r="D48" s="1825" t="s">
        <v>42831</v>
      </c>
      <c r="E48" s="1833">
        <v>99000</v>
      </c>
      <c r="F48" s="1825" t="s">
        <v>4</v>
      </c>
    </row>
    <row r="49" spans="1:6" ht="47.25">
      <c r="A49" s="1803"/>
      <c r="B49" s="1825" t="s">
        <v>42651</v>
      </c>
      <c r="C49" s="1825" t="s">
        <v>42652</v>
      </c>
      <c r="D49" s="1825" t="s">
        <v>42831</v>
      </c>
      <c r="E49" s="1833">
        <v>99000</v>
      </c>
      <c r="F49" s="1825" t="s">
        <v>4</v>
      </c>
    </row>
    <row r="50" spans="1:6" ht="47.25">
      <c r="A50" s="1803"/>
      <c r="B50" s="1825" t="s">
        <v>42653</v>
      </c>
      <c r="C50" s="1825" t="s">
        <v>42654</v>
      </c>
      <c r="D50" s="1825" t="s">
        <v>42831</v>
      </c>
      <c r="E50" s="1833">
        <v>99000</v>
      </c>
      <c r="F50" s="1825" t="s">
        <v>4</v>
      </c>
    </row>
    <row r="51" spans="1:6" ht="47.25">
      <c r="A51" s="1803"/>
      <c r="B51" s="1825" t="s">
        <v>42655</v>
      </c>
      <c r="C51" s="1825" t="s">
        <v>42656</v>
      </c>
      <c r="D51" s="1825" t="s">
        <v>42831</v>
      </c>
      <c r="E51" s="1833">
        <v>99000</v>
      </c>
      <c r="F51" s="1825" t="s">
        <v>4</v>
      </c>
    </row>
    <row r="52" spans="1:6" ht="31.5">
      <c r="A52" s="1803"/>
      <c r="B52" s="1825" t="s">
        <v>42657</v>
      </c>
      <c r="C52" s="1825" t="s">
        <v>42658</v>
      </c>
      <c r="D52" s="1825" t="s">
        <v>42831</v>
      </c>
      <c r="E52" s="1833">
        <v>99000</v>
      </c>
      <c r="F52" s="1825" t="s">
        <v>4</v>
      </c>
    </row>
    <row r="53" spans="1:6" ht="31.5">
      <c r="A53" s="1803"/>
      <c r="B53" s="1825" t="s">
        <v>42659</v>
      </c>
      <c r="C53" s="1825" t="s">
        <v>42660</v>
      </c>
      <c r="D53" s="1825" t="s">
        <v>42831</v>
      </c>
      <c r="E53" s="1833">
        <v>99000</v>
      </c>
      <c r="F53" s="1825" t="s">
        <v>4</v>
      </c>
    </row>
    <row r="54" spans="1:6" ht="63">
      <c r="A54" s="1803"/>
      <c r="B54" s="1825" t="s">
        <v>42661</v>
      </c>
      <c r="C54" s="1825" t="s">
        <v>42662</v>
      </c>
      <c r="D54" s="1825" t="s">
        <v>42831</v>
      </c>
      <c r="E54" s="1833">
        <v>99000</v>
      </c>
      <c r="F54" s="1825" t="s">
        <v>4</v>
      </c>
    </row>
    <row r="55" spans="1:6" ht="47.25">
      <c r="A55" s="1803"/>
      <c r="B55" s="1825" t="s">
        <v>42663</v>
      </c>
      <c r="C55" s="1825" t="s">
        <v>42664</v>
      </c>
      <c r="D55" s="1825" t="s">
        <v>42831</v>
      </c>
      <c r="E55" s="1833">
        <v>99000</v>
      </c>
      <c r="F55" s="1825" t="s">
        <v>4</v>
      </c>
    </row>
    <row r="56" spans="1:6" ht="47.25">
      <c r="A56" s="1803"/>
      <c r="B56" s="1825" t="s">
        <v>42665</v>
      </c>
      <c r="C56" s="1825" t="s">
        <v>42666</v>
      </c>
      <c r="D56" s="1825" t="s">
        <v>42831</v>
      </c>
      <c r="E56" s="1833">
        <v>99000</v>
      </c>
      <c r="F56" s="1825" t="s">
        <v>4</v>
      </c>
    </row>
    <row r="57" spans="1:6" ht="47.25">
      <c r="A57" s="1803"/>
      <c r="B57" s="1825" t="s">
        <v>42667</v>
      </c>
      <c r="C57" s="1825" t="s">
        <v>42668</v>
      </c>
      <c r="D57" s="1825" t="s">
        <v>42831</v>
      </c>
      <c r="E57" s="1833">
        <v>99000</v>
      </c>
      <c r="F57" s="1825" t="s">
        <v>4</v>
      </c>
    </row>
    <row r="58" spans="1:6" ht="47.25">
      <c r="A58" s="1803"/>
      <c r="B58" s="1825" t="s">
        <v>42669</v>
      </c>
      <c r="C58" s="1825" t="s">
        <v>42670</v>
      </c>
      <c r="D58" s="1825" t="s">
        <v>42831</v>
      </c>
      <c r="E58" s="1833">
        <v>99000</v>
      </c>
      <c r="F58" s="1825" t="s">
        <v>4</v>
      </c>
    </row>
    <row r="59" spans="1:6" ht="47.25">
      <c r="A59" s="1803"/>
      <c r="B59" s="1825" t="s">
        <v>42671</v>
      </c>
      <c r="C59" s="1825" t="s">
        <v>42672</v>
      </c>
      <c r="D59" s="1825" t="s">
        <v>42831</v>
      </c>
      <c r="E59" s="1833">
        <v>99000</v>
      </c>
      <c r="F59" s="1825" t="s">
        <v>4</v>
      </c>
    </row>
    <row r="60" spans="1:6" ht="47.25">
      <c r="A60" s="1803"/>
      <c r="B60" s="1825" t="s">
        <v>42673</v>
      </c>
      <c r="C60" s="1825" t="s">
        <v>42674</v>
      </c>
      <c r="D60" s="1825" t="s">
        <v>42831</v>
      </c>
      <c r="E60" s="1833">
        <v>99000</v>
      </c>
      <c r="F60" s="1825" t="s">
        <v>4</v>
      </c>
    </row>
    <row r="61" spans="1:6" ht="47.25">
      <c r="A61" s="1803"/>
      <c r="B61" s="1825" t="s">
        <v>42675</v>
      </c>
      <c r="C61" s="1825" t="s">
        <v>42676</v>
      </c>
      <c r="D61" s="1825" t="s">
        <v>42831</v>
      </c>
      <c r="E61" s="1833">
        <v>100000</v>
      </c>
      <c r="F61" s="1825" t="s">
        <v>4</v>
      </c>
    </row>
    <row r="62" spans="1:6" ht="15.75">
      <c r="A62" s="334"/>
      <c r="B62" s="2237" t="s">
        <v>480</v>
      </c>
      <c r="C62" s="2238"/>
      <c r="D62" s="332"/>
      <c r="E62" s="1835"/>
      <c r="F62" s="334"/>
    </row>
    <row r="63" spans="1:6" ht="47.25">
      <c r="A63" s="1803"/>
      <c r="B63" s="1825" t="s">
        <v>42677</v>
      </c>
      <c r="C63" s="1825" t="s">
        <v>42678</v>
      </c>
      <c r="D63" s="1825" t="s">
        <v>24123</v>
      </c>
      <c r="E63" s="1833">
        <v>550000</v>
      </c>
      <c r="F63" s="1825" t="s">
        <v>4</v>
      </c>
    </row>
    <row r="64" spans="1:6" ht="47.25">
      <c r="A64" s="1803"/>
      <c r="B64" s="1825" t="s">
        <v>42679</v>
      </c>
      <c r="C64" s="1825" t="s">
        <v>42680</v>
      </c>
      <c r="D64" s="1825" t="s">
        <v>24123</v>
      </c>
      <c r="E64" s="1833">
        <v>550000</v>
      </c>
      <c r="F64" s="1825" t="s">
        <v>4</v>
      </c>
    </row>
    <row r="65" spans="1:6" ht="47.25">
      <c r="A65" s="1803"/>
      <c r="B65" s="1825" t="s">
        <v>42681</v>
      </c>
      <c r="C65" s="1825" t="s">
        <v>42682</v>
      </c>
      <c r="D65" s="1825" t="s">
        <v>24123</v>
      </c>
      <c r="E65" s="1833">
        <v>550000</v>
      </c>
      <c r="F65" s="1825" t="s">
        <v>4</v>
      </c>
    </row>
    <row r="66" spans="1:6" ht="47.25">
      <c r="A66" s="1803"/>
      <c r="B66" s="1825" t="s">
        <v>42683</v>
      </c>
      <c r="C66" s="1825" t="s">
        <v>42684</v>
      </c>
      <c r="D66" s="1825" t="s">
        <v>24123</v>
      </c>
      <c r="E66" s="1833">
        <v>550000</v>
      </c>
      <c r="F66" s="1825" t="s">
        <v>4</v>
      </c>
    </row>
    <row r="67" spans="1:6" ht="63">
      <c r="A67" s="1803"/>
      <c r="B67" s="1825" t="s">
        <v>42685</v>
      </c>
      <c r="C67" s="1825" t="s">
        <v>42686</v>
      </c>
      <c r="D67" s="1825" t="s">
        <v>42687</v>
      </c>
      <c r="E67" s="1833">
        <v>550000</v>
      </c>
      <c r="F67" s="1825" t="s">
        <v>4</v>
      </c>
    </row>
    <row r="68" spans="1:6" ht="47.25">
      <c r="A68" s="1803"/>
      <c r="B68" s="1825" t="s">
        <v>42688</v>
      </c>
      <c r="C68" s="1825" t="s">
        <v>42689</v>
      </c>
      <c r="D68" s="1825" t="s">
        <v>24123</v>
      </c>
      <c r="E68" s="1833">
        <v>550000</v>
      </c>
      <c r="F68" s="1825" t="s">
        <v>4</v>
      </c>
    </row>
    <row r="69" spans="1:6" ht="47.25">
      <c r="A69" s="1803"/>
      <c r="B69" s="1825" t="s">
        <v>42690</v>
      </c>
      <c r="C69" s="1825" t="s">
        <v>42691</v>
      </c>
      <c r="D69" s="1825" t="s">
        <v>24123</v>
      </c>
      <c r="E69" s="1833">
        <v>550000</v>
      </c>
      <c r="F69" s="1825" t="s">
        <v>4</v>
      </c>
    </row>
    <row r="70" spans="1:6" ht="47.25">
      <c r="A70" s="1803"/>
      <c r="B70" s="1825" t="s">
        <v>42692</v>
      </c>
      <c r="C70" s="1825" t="s">
        <v>42693</v>
      </c>
      <c r="D70" s="1825" t="s">
        <v>24123</v>
      </c>
      <c r="E70" s="1833">
        <v>550000</v>
      </c>
      <c r="F70" s="1825" t="s">
        <v>4</v>
      </c>
    </row>
    <row r="71" spans="1:6" ht="63">
      <c r="A71" s="1803"/>
      <c r="B71" s="1825" t="s">
        <v>42694</v>
      </c>
      <c r="C71" s="1825" t="s">
        <v>42695</v>
      </c>
      <c r="D71" s="1825" t="s">
        <v>42696</v>
      </c>
      <c r="E71" s="1833">
        <v>1000000</v>
      </c>
      <c r="F71" s="1825" t="s">
        <v>4</v>
      </c>
    </row>
    <row r="72" spans="1:6" ht="47.25">
      <c r="A72" s="1803"/>
      <c r="B72" s="1825" t="s">
        <v>42697</v>
      </c>
      <c r="C72" s="1825" t="s">
        <v>42698</v>
      </c>
      <c r="D72" s="1825" t="s">
        <v>24123</v>
      </c>
      <c r="E72" s="1833">
        <v>550000</v>
      </c>
      <c r="F72" s="1825" t="s">
        <v>4</v>
      </c>
    </row>
    <row r="73" spans="1:6" ht="47.25">
      <c r="A73" s="1803"/>
      <c r="B73" s="1825" t="s">
        <v>42699</v>
      </c>
      <c r="C73" s="1825" t="s">
        <v>42700</v>
      </c>
      <c r="D73" s="1825" t="s">
        <v>24123</v>
      </c>
      <c r="E73" s="1833">
        <v>550000</v>
      </c>
      <c r="F73" s="1825" t="s">
        <v>4</v>
      </c>
    </row>
    <row r="74" spans="1:6" ht="63">
      <c r="A74" s="1803"/>
      <c r="B74" s="1825" t="s">
        <v>42701</v>
      </c>
      <c r="C74" s="1825" t="s">
        <v>42702</v>
      </c>
      <c r="D74" s="1825" t="s">
        <v>42703</v>
      </c>
      <c r="E74" s="1833">
        <v>500000</v>
      </c>
      <c r="F74" s="1825" t="s">
        <v>4</v>
      </c>
    </row>
    <row r="75" spans="1:6" ht="63">
      <c r="A75" s="1803"/>
      <c r="B75" s="1825" t="s">
        <v>42704</v>
      </c>
      <c r="C75" s="1825" t="s">
        <v>42705</v>
      </c>
      <c r="D75" s="1825" t="s">
        <v>42706</v>
      </c>
      <c r="E75" s="1833">
        <v>600000</v>
      </c>
      <c r="F75" s="1825" t="s">
        <v>118</v>
      </c>
    </row>
    <row r="76" spans="1:6" ht="63">
      <c r="A76" s="1803"/>
      <c r="B76" s="1825" t="s">
        <v>42707</v>
      </c>
      <c r="C76" s="1825" t="s">
        <v>42708</v>
      </c>
      <c r="D76" s="1825" t="s">
        <v>42709</v>
      </c>
      <c r="E76" s="1833">
        <v>550000</v>
      </c>
      <c r="F76" s="1825" t="s">
        <v>4</v>
      </c>
    </row>
    <row r="77" spans="1:6" ht="47.25">
      <c r="A77" s="1803"/>
      <c r="B77" s="1825" t="s">
        <v>42710</v>
      </c>
      <c r="C77" s="1825" t="s">
        <v>42711</v>
      </c>
      <c r="D77" s="1825" t="s">
        <v>24123</v>
      </c>
      <c r="E77" s="1833">
        <v>550000</v>
      </c>
      <c r="F77" s="1825" t="s">
        <v>4</v>
      </c>
    </row>
    <row r="78" spans="1:6" ht="47.25">
      <c r="A78" s="1803"/>
      <c r="B78" s="1825" t="s">
        <v>42712</v>
      </c>
      <c r="C78" s="1825" t="s">
        <v>42713</v>
      </c>
      <c r="D78" s="1825" t="s">
        <v>24123</v>
      </c>
      <c r="E78" s="1833">
        <v>550000</v>
      </c>
      <c r="F78" s="1825" t="s">
        <v>4</v>
      </c>
    </row>
    <row r="79" spans="1:6" ht="47.25">
      <c r="A79" s="1803"/>
      <c r="B79" s="1825" t="s">
        <v>42714</v>
      </c>
      <c r="C79" s="1825" t="s">
        <v>42715</v>
      </c>
      <c r="D79" s="1825" t="s">
        <v>24123</v>
      </c>
      <c r="E79" s="1833">
        <v>550000</v>
      </c>
      <c r="F79" s="1825" t="s">
        <v>4</v>
      </c>
    </row>
    <row r="80" spans="1:6" ht="47.25">
      <c r="A80" s="1803"/>
      <c r="B80" s="1825" t="s">
        <v>42716</v>
      </c>
      <c r="C80" s="1825" t="s">
        <v>42717</v>
      </c>
      <c r="D80" s="1825" t="s">
        <v>24123</v>
      </c>
      <c r="E80" s="1833">
        <v>550000</v>
      </c>
      <c r="F80" s="1825" t="s">
        <v>4</v>
      </c>
    </row>
    <row r="81" spans="1:6" ht="63">
      <c r="A81" s="1803"/>
      <c r="B81" s="1825" t="s">
        <v>42718</v>
      </c>
      <c r="C81" s="1825" t="s">
        <v>42719</v>
      </c>
      <c r="D81" s="1825" t="s">
        <v>24123</v>
      </c>
      <c r="E81" s="1833">
        <v>550000</v>
      </c>
      <c r="F81" s="1825" t="s">
        <v>4</v>
      </c>
    </row>
    <row r="82" spans="1:6" ht="47.25">
      <c r="A82" s="1803"/>
      <c r="B82" s="1825" t="s">
        <v>42643</v>
      </c>
      <c r="C82" s="1825" t="s">
        <v>42720</v>
      </c>
      <c r="D82" s="1825" t="s">
        <v>24123</v>
      </c>
      <c r="E82" s="1833">
        <v>550000</v>
      </c>
      <c r="F82" s="1825" t="s">
        <v>4</v>
      </c>
    </row>
    <row r="83" spans="1:6" ht="47.25">
      <c r="A83" s="1803"/>
      <c r="B83" s="1825" t="s">
        <v>42673</v>
      </c>
      <c r="C83" s="1825" t="s">
        <v>42721</v>
      </c>
      <c r="D83" s="1825" t="s">
        <v>24123</v>
      </c>
      <c r="E83" s="1833">
        <v>550000</v>
      </c>
      <c r="F83" s="1825" t="s">
        <v>4</v>
      </c>
    </row>
    <row r="84" spans="1:6" ht="47.25">
      <c r="A84" s="1803"/>
      <c r="B84" s="1825" t="s">
        <v>42722</v>
      </c>
      <c r="C84" s="1825" t="s">
        <v>42723</v>
      </c>
      <c r="D84" s="1825" t="s">
        <v>24123</v>
      </c>
      <c r="E84" s="1833">
        <v>550000</v>
      </c>
      <c r="F84" s="1825" t="s">
        <v>4</v>
      </c>
    </row>
    <row r="85" spans="1:6" ht="63">
      <c r="A85" s="1803"/>
      <c r="B85" s="1825" t="s">
        <v>42724</v>
      </c>
      <c r="C85" s="1825" t="s">
        <v>42725</v>
      </c>
      <c r="D85" s="1825" t="s">
        <v>42726</v>
      </c>
      <c r="E85" s="1833">
        <v>600000</v>
      </c>
      <c r="F85" s="1825" t="s">
        <v>118</v>
      </c>
    </row>
    <row r="86" spans="1:6" ht="47.25">
      <c r="A86" s="1803"/>
      <c r="B86" s="1825" t="s">
        <v>42727</v>
      </c>
      <c r="C86" s="1825" t="s">
        <v>42728</v>
      </c>
      <c r="D86" s="1825" t="s">
        <v>24123</v>
      </c>
      <c r="E86" s="1833">
        <v>550000</v>
      </c>
      <c r="F86" s="1825" t="s">
        <v>4</v>
      </c>
    </row>
    <row r="87" spans="1:6" ht="15.75">
      <c r="A87" s="334"/>
      <c r="B87" s="2237" t="s">
        <v>1353</v>
      </c>
      <c r="C87" s="2238"/>
      <c r="D87" s="332" t="s">
        <v>12261</v>
      </c>
      <c r="E87" s="1830"/>
      <c r="F87" s="334"/>
    </row>
    <row r="88" spans="1:6" ht="78.75">
      <c r="A88" s="1803"/>
      <c r="B88" s="1825" t="s">
        <v>42729</v>
      </c>
      <c r="C88" s="1825" t="s">
        <v>42730</v>
      </c>
      <c r="D88" s="1825" t="s">
        <v>42813</v>
      </c>
      <c r="E88" s="1833">
        <v>1000000</v>
      </c>
      <c r="F88" s="1825" t="s">
        <v>118</v>
      </c>
    </row>
    <row r="89" spans="1:6" ht="47.25">
      <c r="A89" s="1803"/>
      <c r="B89" s="1825" t="s">
        <v>42651</v>
      </c>
      <c r="C89" s="1825" t="s">
        <v>42731</v>
      </c>
      <c r="D89" s="1825" t="s">
        <v>4683</v>
      </c>
      <c r="E89" s="1833">
        <v>3000000</v>
      </c>
      <c r="F89" s="1825" t="s">
        <v>4</v>
      </c>
    </row>
    <row r="90" spans="1:6" ht="63">
      <c r="A90" s="1803"/>
      <c r="B90" s="1825" t="s">
        <v>42732</v>
      </c>
      <c r="C90" s="1825" t="s">
        <v>42733</v>
      </c>
      <c r="D90" s="1825" t="s">
        <v>42814</v>
      </c>
      <c r="E90" s="1833">
        <v>1000000</v>
      </c>
      <c r="F90" s="1825" t="s">
        <v>4</v>
      </c>
    </row>
    <row r="91" spans="1:6" ht="63">
      <c r="A91" s="1803"/>
      <c r="B91" s="1825" t="s">
        <v>42653</v>
      </c>
      <c r="C91" s="1825" t="s">
        <v>42734</v>
      </c>
      <c r="D91" s="1825" t="s">
        <v>42815</v>
      </c>
      <c r="E91" s="1833">
        <v>1000000</v>
      </c>
      <c r="F91" s="1825" t="s">
        <v>118</v>
      </c>
    </row>
    <row r="92" spans="1:6" ht="47.25">
      <c r="A92" s="1803"/>
      <c r="B92" s="1825" t="s">
        <v>42735</v>
      </c>
      <c r="C92" s="1825" t="s">
        <v>42736</v>
      </c>
      <c r="D92" s="1825" t="s">
        <v>5066</v>
      </c>
      <c r="E92" s="1833">
        <v>1400000</v>
      </c>
      <c r="F92" s="1825" t="s">
        <v>4</v>
      </c>
    </row>
    <row r="93" spans="1:6" ht="47.25">
      <c r="A93" s="1803"/>
      <c r="B93" s="1825" t="s">
        <v>42737</v>
      </c>
      <c r="C93" s="1825" t="s">
        <v>42738</v>
      </c>
      <c r="D93" s="1825" t="s">
        <v>4683</v>
      </c>
      <c r="E93" s="1833">
        <v>3000000</v>
      </c>
      <c r="F93" s="1825" t="s">
        <v>4</v>
      </c>
    </row>
    <row r="94" spans="1:6" ht="63">
      <c r="A94" s="1803"/>
      <c r="B94" s="1825" t="s">
        <v>42737</v>
      </c>
      <c r="C94" s="1825" t="s">
        <v>42739</v>
      </c>
      <c r="D94" s="1825" t="s">
        <v>42740</v>
      </c>
      <c r="E94" s="1833">
        <v>1500000</v>
      </c>
      <c r="F94" s="1825" t="s">
        <v>118</v>
      </c>
    </row>
    <row r="95" spans="1:6" ht="47.25">
      <c r="A95" s="1803"/>
      <c r="B95" s="1825" t="s">
        <v>42741</v>
      </c>
      <c r="C95" s="1825" t="s">
        <v>42742</v>
      </c>
      <c r="D95" s="1825" t="s">
        <v>42743</v>
      </c>
      <c r="E95" s="1833">
        <v>650000</v>
      </c>
      <c r="F95" s="1825" t="s">
        <v>4</v>
      </c>
    </row>
    <row r="96" spans="1:6" ht="63">
      <c r="A96" s="1803"/>
      <c r="B96" s="1825" t="s">
        <v>42741</v>
      </c>
      <c r="C96" s="1825" t="s">
        <v>42744</v>
      </c>
      <c r="D96" s="1825" t="s">
        <v>42745</v>
      </c>
      <c r="E96" s="1833">
        <v>1350000</v>
      </c>
      <c r="F96" s="1825" t="s">
        <v>4</v>
      </c>
    </row>
    <row r="97" spans="1:6" ht="47.25">
      <c r="A97" s="1803"/>
      <c r="B97" s="1825" t="s">
        <v>42746</v>
      </c>
      <c r="C97" s="1825" t="s">
        <v>42747</v>
      </c>
      <c r="D97" s="1825" t="s">
        <v>42748</v>
      </c>
      <c r="E97" s="1833">
        <v>1000000</v>
      </c>
      <c r="F97" s="1825" t="s">
        <v>4</v>
      </c>
    </row>
    <row r="98" spans="1:6" ht="47.25">
      <c r="A98" s="1803"/>
      <c r="B98" s="1825" t="s">
        <v>42749</v>
      </c>
      <c r="C98" s="1825" t="s">
        <v>42750</v>
      </c>
      <c r="D98" s="1825" t="s">
        <v>42816</v>
      </c>
      <c r="E98" s="1833">
        <v>3000000</v>
      </c>
      <c r="F98" s="1825" t="s">
        <v>4</v>
      </c>
    </row>
    <row r="99" spans="1:6" ht="47.25">
      <c r="A99" s="1803"/>
      <c r="B99" s="1825" t="s">
        <v>42751</v>
      </c>
      <c r="C99" s="1825" t="s">
        <v>42752</v>
      </c>
      <c r="D99" s="1825" t="s">
        <v>42753</v>
      </c>
      <c r="E99" s="1833">
        <v>1000000</v>
      </c>
      <c r="F99" s="1825" t="s">
        <v>118</v>
      </c>
    </row>
    <row r="100" spans="1:6" ht="94.5">
      <c r="A100" s="1803"/>
      <c r="B100" s="1825" t="s">
        <v>42754</v>
      </c>
      <c r="C100" s="1825" t="s">
        <v>42755</v>
      </c>
      <c r="D100" s="1825" t="s">
        <v>42817</v>
      </c>
      <c r="E100" s="1833">
        <v>1000000</v>
      </c>
      <c r="F100" s="1825" t="s">
        <v>118</v>
      </c>
    </row>
    <row r="101" spans="1:6" ht="47.25">
      <c r="A101" s="1803"/>
      <c r="B101" s="1825" t="s">
        <v>42756</v>
      </c>
      <c r="C101" s="1825" t="s">
        <v>42757</v>
      </c>
      <c r="D101" s="1825" t="s">
        <v>24123</v>
      </c>
      <c r="E101" s="1833">
        <v>550000</v>
      </c>
      <c r="F101" s="1825" t="s">
        <v>4</v>
      </c>
    </row>
    <row r="102" spans="1:6" ht="50.25" customHeight="1">
      <c r="A102" s="1803"/>
      <c r="B102" s="1825" t="s">
        <v>42758</v>
      </c>
      <c r="C102" s="1825" t="s">
        <v>42759</v>
      </c>
      <c r="D102" s="1825" t="s">
        <v>42818</v>
      </c>
      <c r="E102" s="1833">
        <v>1000000</v>
      </c>
      <c r="F102" s="1825" t="s">
        <v>118</v>
      </c>
    </row>
    <row r="103" spans="1:6" ht="47.25">
      <c r="A103" s="1803"/>
      <c r="B103" s="1825" t="s">
        <v>42675</v>
      </c>
      <c r="C103" s="1825" t="s">
        <v>42760</v>
      </c>
      <c r="D103" s="1825" t="s">
        <v>7209</v>
      </c>
      <c r="E103" s="1833">
        <v>550000</v>
      </c>
      <c r="F103" s="1825" t="s">
        <v>4</v>
      </c>
    </row>
    <row r="104" spans="1:6" ht="47.25">
      <c r="A104" s="1803"/>
      <c r="B104" s="1825" t="s">
        <v>42761</v>
      </c>
      <c r="C104" s="1825" t="s">
        <v>42762</v>
      </c>
      <c r="D104" s="1825" t="s">
        <v>42819</v>
      </c>
      <c r="E104" s="1833">
        <v>1500000</v>
      </c>
      <c r="F104" s="1825" t="s">
        <v>4</v>
      </c>
    </row>
    <row r="105" spans="1:6" ht="63">
      <c r="A105" s="1803"/>
      <c r="B105" s="1825" t="s">
        <v>42763</v>
      </c>
      <c r="C105" s="1825" t="s">
        <v>42764</v>
      </c>
      <c r="D105" s="1825" t="s">
        <v>42820</v>
      </c>
      <c r="E105" s="1833">
        <v>1000000</v>
      </c>
      <c r="F105" s="1825" t="s">
        <v>118</v>
      </c>
    </row>
    <row r="106" spans="1:6" ht="47.25">
      <c r="A106" s="1803"/>
      <c r="B106" s="1825" t="s">
        <v>42765</v>
      </c>
      <c r="C106" s="1825" t="s">
        <v>42766</v>
      </c>
      <c r="D106" s="1825" t="s">
        <v>42821</v>
      </c>
      <c r="E106" s="1833">
        <v>500000</v>
      </c>
      <c r="F106" s="1825" t="s">
        <v>4</v>
      </c>
    </row>
    <row r="107" spans="1:6" ht="47.25">
      <c r="A107" s="1803"/>
      <c r="B107" s="1825" t="s">
        <v>42767</v>
      </c>
      <c r="C107" s="1825" t="s">
        <v>42768</v>
      </c>
      <c r="D107" s="1825" t="s">
        <v>42822</v>
      </c>
      <c r="E107" s="1833">
        <v>3000000</v>
      </c>
      <c r="F107" s="1825" t="s">
        <v>4</v>
      </c>
    </row>
    <row r="108" spans="1:6" ht="47.25">
      <c r="A108" s="1803"/>
      <c r="B108" s="1825" t="s">
        <v>42769</v>
      </c>
      <c r="C108" s="1825" t="s">
        <v>42770</v>
      </c>
      <c r="D108" s="1825" t="s">
        <v>42823</v>
      </c>
      <c r="E108" s="1833">
        <v>3000000</v>
      </c>
      <c r="F108" s="1825" t="s">
        <v>4</v>
      </c>
    </row>
    <row r="109" spans="1:6" ht="94.5">
      <c r="A109" s="1803"/>
      <c r="B109" s="1825" t="s">
        <v>42771</v>
      </c>
      <c r="C109" s="1825" t="s">
        <v>42772</v>
      </c>
      <c r="D109" s="1825" t="s">
        <v>42824</v>
      </c>
      <c r="E109" s="1833">
        <v>3000000</v>
      </c>
      <c r="F109" s="1825" t="s">
        <v>118</v>
      </c>
    </row>
    <row r="110" spans="1:6" ht="22.5" customHeight="1">
      <c r="A110" s="1803"/>
      <c r="B110" s="2330" t="s">
        <v>14714</v>
      </c>
      <c r="C110" s="2331"/>
      <c r="D110" s="1825"/>
      <c r="E110" s="1831"/>
      <c r="F110" s="1825"/>
    </row>
    <row r="111" spans="1:6" ht="157.5">
      <c r="A111" s="1803"/>
      <c r="B111" s="1825" t="s">
        <v>42773</v>
      </c>
      <c r="C111" s="1825" t="s">
        <v>42774</v>
      </c>
      <c r="D111" s="1825" t="s">
        <v>42825</v>
      </c>
      <c r="E111" s="1833">
        <v>2500000</v>
      </c>
      <c r="F111" s="1825" t="s">
        <v>4</v>
      </c>
    </row>
    <row r="112" spans="1:6" ht="15.75">
      <c r="A112" s="1803"/>
      <c r="B112" s="1800" t="s">
        <v>662</v>
      </c>
      <c r="C112" s="1825"/>
      <c r="D112" s="1825"/>
      <c r="E112" s="1831"/>
      <c r="F112" s="1825"/>
    </row>
    <row r="113" spans="1:6" ht="47.25">
      <c r="A113" s="1803"/>
      <c r="B113" s="1812" t="s">
        <v>42775</v>
      </c>
      <c r="C113" s="1825" t="s">
        <v>42776</v>
      </c>
      <c r="D113" s="1812" t="s">
        <v>42777</v>
      </c>
      <c r="E113" s="1818">
        <v>200000</v>
      </c>
      <c r="F113" s="1812" t="s">
        <v>118</v>
      </c>
    </row>
    <row r="114" spans="1:6" ht="78.75">
      <c r="A114" s="1803"/>
      <c r="B114" s="1812" t="s">
        <v>42778</v>
      </c>
      <c r="C114" s="1825" t="s">
        <v>42779</v>
      </c>
      <c r="D114" s="1819" t="s">
        <v>42826</v>
      </c>
      <c r="E114" s="1818">
        <v>400000</v>
      </c>
      <c r="F114" s="1812" t="s">
        <v>118</v>
      </c>
    </row>
    <row r="115" spans="1:6" ht="47.25">
      <c r="A115" s="1803"/>
      <c r="B115" s="1812" t="s">
        <v>42780</v>
      </c>
      <c r="C115" s="1825" t="s">
        <v>42781</v>
      </c>
      <c r="D115" s="1812" t="s">
        <v>42782</v>
      </c>
      <c r="E115" s="1818">
        <v>500000</v>
      </c>
      <c r="F115" s="1812" t="s">
        <v>4</v>
      </c>
    </row>
    <row r="116" spans="1:6" ht="31.5">
      <c r="A116" s="1803"/>
      <c r="B116" s="1812" t="s">
        <v>42783</v>
      </c>
      <c r="C116" s="1825" t="s">
        <v>42784</v>
      </c>
      <c r="D116" s="1812" t="s">
        <v>42785</v>
      </c>
      <c r="E116" s="1818">
        <v>150000</v>
      </c>
      <c r="F116" s="1812" t="s">
        <v>4</v>
      </c>
    </row>
    <row r="117" spans="1:6" ht="63">
      <c r="A117" s="1803"/>
      <c r="B117" s="1812" t="s">
        <v>42786</v>
      </c>
      <c r="C117" s="1825" t="s">
        <v>42787</v>
      </c>
      <c r="D117" s="1819" t="s">
        <v>42827</v>
      </c>
      <c r="E117" s="1818">
        <v>250000</v>
      </c>
      <c r="F117" s="1812" t="s">
        <v>118</v>
      </c>
    </row>
    <row r="118" spans="1:6" ht="47.25">
      <c r="A118" s="1803"/>
      <c r="B118" s="1812" t="s">
        <v>42788</v>
      </c>
      <c r="C118" s="1825" t="s">
        <v>42789</v>
      </c>
      <c r="D118" s="1819" t="s">
        <v>42828</v>
      </c>
      <c r="E118" s="1818">
        <v>1000000</v>
      </c>
      <c r="F118" s="1812" t="s">
        <v>118</v>
      </c>
    </row>
    <row r="119" spans="1:6" ht="47.25">
      <c r="A119" s="1803"/>
      <c r="B119" s="1812" t="s">
        <v>42790</v>
      </c>
      <c r="C119" s="1825" t="s">
        <v>42791</v>
      </c>
      <c r="D119" s="1812" t="s">
        <v>42792</v>
      </c>
      <c r="E119" s="1818">
        <v>1500000</v>
      </c>
      <c r="F119" s="1812" t="s">
        <v>4</v>
      </c>
    </row>
    <row r="120" spans="1:6" ht="78.75">
      <c r="A120" s="1803"/>
      <c r="B120" s="1819" t="s">
        <v>42829</v>
      </c>
      <c r="C120" s="1825" t="s">
        <v>42793</v>
      </c>
      <c r="D120" s="1819" t="s">
        <v>42830</v>
      </c>
      <c r="E120" s="1818">
        <v>900000</v>
      </c>
      <c r="F120" s="1812" t="s">
        <v>118</v>
      </c>
    </row>
    <row r="121" spans="1:6" ht="47.25">
      <c r="A121" s="1803"/>
      <c r="B121" s="1812" t="s">
        <v>42794</v>
      </c>
      <c r="C121" s="1825" t="s">
        <v>42795</v>
      </c>
      <c r="D121" s="1812" t="s">
        <v>42796</v>
      </c>
      <c r="E121" s="1818">
        <v>3000000</v>
      </c>
      <c r="F121" s="1812" t="s">
        <v>4</v>
      </c>
    </row>
    <row r="122" spans="1:6" ht="78.75">
      <c r="A122" s="1803"/>
      <c r="B122" s="1812" t="s">
        <v>42797</v>
      </c>
      <c r="C122" s="1825" t="s">
        <v>42798</v>
      </c>
      <c r="D122" s="1812" t="s">
        <v>42799</v>
      </c>
      <c r="E122" s="1818">
        <v>400000</v>
      </c>
      <c r="F122" s="1812" t="s">
        <v>4</v>
      </c>
    </row>
    <row r="123" spans="1:6" ht="15.75">
      <c r="A123" s="1803"/>
      <c r="B123" s="2330" t="s">
        <v>13307</v>
      </c>
      <c r="C123" s="2331"/>
      <c r="D123" s="1800"/>
      <c r="E123" s="1832"/>
      <c r="F123" s="1800"/>
    </row>
    <row r="124" spans="1:6" ht="83.25" customHeight="1">
      <c r="A124" s="1803"/>
      <c r="B124" s="1825" t="s">
        <v>1282</v>
      </c>
      <c r="C124" s="1825" t="s">
        <v>42800</v>
      </c>
      <c r="D124" s="1825" t="s">
        <v>42801</v>
      </c>
      <c r="E124" s="1833">
        <v>1967166.5</v>
      </c>
      <c r="F124" s="1825" t="s">
        <v>4</v>
      </c>
    </row>
    <row r="125" spans="1:6" ht="126">
      <c r="A125" s="1803"/>
      <c r="B125" s="1825" t="s">
        <v>1282</v>
      </c>
      <c r="C125" s="1825" t="s">
        <v>42802</v>
      </c>
      <c r="D125" s="1825" t="s">
        <v>42803</v>
      </c>
      <c r="E125" s="1833">
        <v>1500000</v>
      </c>
      <c r="F125" s="1825" t="s">
        <v>4</v>
      </c>
    </row>
    <row r="126" spans="1:6" s="2" customFormat="1" ht="15.75" customHeight="1">
      <c r="A126" s="325"/>
      <c r="B126" s="280" t="s">
        <v>6930</v>
      </c>
      <c r="C126" s="326"/>
      <c r="D126" s="326"/>
      <c r="E126" s="361">
        <f>SUM(E39:E125)</f>
        <v>66227984</v>
      </c>
      <c r="F126" s="326"/>
    </row>
    <row r="127" spans="1:6" s="2" customFormat="1" ht="108.75" customHeight="1">
      <c r="A127" s="2143" t="s">
        <v>19194</v>
      </c>
      <c r="B127" s="2143"/>
      <c r="C127" s="2143"/>
      <c r="D127" s="2143" t="s">
        <v>5819</v>
      </c>
      <c r="E127" s="2143"/>
      <c r="F127" s="2143"/>
    </row>
    <row r="142" spans="1:6" ht="47.25">
      <c r="A142" s="1826">
        <v>11</v>
      </c>
      <c r="B142" s="1827" t="s">
        <v>42631</v>
      </c>
      <c r="C142" s="1827" t="s">
        <v>42632</v>
      </c>
      <c r="D142" s="1827" t="s">
        <v>42633</v>
      </c>
      <c r="E142" s="1833">
        <v>6000000</v>
      </c>
      <c r="F142" s="1827" t="s">
        <v>4</v>
      </c>
    </row>
    <row r="147" spans="5:5">
      <c r="E147" s="1836">
        <f>E142+E126+E20</f>
        <v>109040875</v>
      </c>
    </row>
  </sheetData>
  <mergeCells count="18">
    <mergeCell ref="A1:F1"/>
    <mergeCell ref="A2:F2"/>
    <mergeCell ref="A3:F3"/>
    <mergeCell ref="B5:C5"/>
    <mergeCell ref="B40:C40"/>
    <mergeCell ref="A34:F34"/>
    <mergeCell ref="A35:F35"/>
    <mergeCell ref="A36:F36"/>
    <mergeCell ref="B11:D11"/>
    <mergeCell ref="A21:C21"/>
    <mergeCell ref="A127:C127"/>
    <mergeCell ref="D127:F127"/>
    <mergeCell ref="D21:F21"/>
    <mergeCell ref="B18:C18"/>
    <mergeCell ref="B62:C62"/>
    <mergeCell ref="B87:C87"/>
    <mergeCell ref="B110:C110"/>
    <mergeCell ref="B123:C123"/>
  </mergeCells>
  <pageMargins left="0.7" right="0.7" top="0.75" bottom="0.75" header="0.3" footer="0.3"/>
  <pageSetup orientation="landscape" r:id="rId1"/>
  <headerFooter>
    <oddFooter>Page &amp;P of &amp;N</oddFooter>
  </headerFooter>
</worksheet>
</file>

<file path=xl/worksheets/sheet89.xml><?xml version="1.0" encoding="utf-8"?>
<worksheet xmlns="http://schemas.openxmlformats.org/spreadsheetml/2006/main" xmlns:r="http://schemas.openxmlformats.org/officeDocument/2006/relationships">
  <sheetPr>
    <tabColor rgb="FF00B050"/>
  </sheetPr>
  <dimension ref="A1"/>
  <sheetViews>
    <sheetView workbookViewId="0">
      <selection activeCell="L15" sqref="L15"/>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5" tint="-0.499984740745262"/>
  </sheetPr>
  <dimension ref="A1:J104"/>
  <sheetViews>
    <sheetView workbookViewId="0">
      <selection activeCell="D7" sqref="D7"/>
    </sheetView>
  </sheetViews>
  <sheetFormatPr defaultRowHeight="15"/>
  <cols>
    <col min="1" max="1" width="8.42578125" style="8" customWidth="1"/>
    <col min="2" max="2" width="14.42578125" customWidth="1"/>
    <col min="3" max="3" width="42.85546875" customWidth="1"/>
    <col min="4" max="4" width="23.140625" customWidth="1"/>
    <col min="5" max="5" width="21" style="195" customWidth="1"/>
    <col min="6" max="6" width="11.7109375" bestFit="1" customWidth="1"/>
  </cols>
  <sheetData>
    <row r="1" spans="1:6" s="10" customFormat="1" ht="15.75">
      <c r="A1" s="2149" t="s">
        <v>133</v>
      </c>
      <c r="B1" s="2149"/>
      <c r="C1" s="2149"/>
      <c r="D1" s="2149"/>
      <c r="E1" s="2149"/>
      <c r="F1" s="2149"/>
    </row>
    <row r="2" spans="1:6" s="10" customFormat="1" ht="15.75">
      <c r="A2" s="2149" t="s">
        <v>582</v>
      </c>
      <c r="B2" s="2149"/>
      <c r="C2" s="2149"/>
      <c r="D2" s="2149"/>
      <c r="E2" s="2149"/>
      <c r="F2" s="2149"/>
    </row>
    <row r="3" spans="1:6" s="10" customFormat="1" ht="15.75">
      <c r="A3" s="2149" t="s">
        <v>140</v>
      </c>
      <c r="B3" s="2149"/>
      <c r="C3" s="2149"/>
      <c r="D3" s="2149"/>
      <c r="E3" s="2149"/>
      <c r="F3" s="2149"/>
    </row>
    <row r="4" spans="1:6" s="10" customFormat="1" ht="18" customHeight="1">
      <c r="A4" s="3" t="s">
        <v>134</v>
      </c>
      <c r="B4" s="114" t="s">
        <v>135</v>
      </c>
      <c r="C4" s="114" t="s">
        <v>0</v>
      </c>
      <c r="D4" s="114" t="s">
        <v>136</v>
      </c>
      <c r="E4" s="4" t="s">
        <v>137</v>
      </c>
      <c r="F4" s="114" t="s">
        <v>138</v>
      </c>
    </row>
    <row r="5" spans="1:6" s="10" customFormat="1" ht="15.75">
      <c r="A5" s="5"/>
      <c r="B5" s="2140" t="s">
        <v>205</v>
      </c>
      <c r="C5" s="2140"/>
      <c r="D5" s="114"/>
      <c r="E5" s="4"/>
      <c r="F5" s="114"/>
    </row>
    <row r="6" spans="1:6" ht="31.5">
      <c r="A6" s="49">
        <v>1</v>
      </c>
      <c r="B6" s="51" t="s">
        <v>464</v>
      </c>
      <c r="C6" s="51" t="s">
        <v>3467</v>
      </c>
      <c r="D6" s="51" t="s">
        <v>465</v>
      </c>
      <c r="E6" s="193">
        <v>2252547</v>
      </c>
      <c r="F6" s="51" t="s">
        <v>466</v>
      </c>
    </row>
    <row r="7" spans="1:6" ht="85.5" customHeight="1">
      <c r="A7" s="49">
        <v>2</v>
      </c>
      <c r="B7" s="51" t="s">
        <v>467</v>
      </c>
      <c r="C7" s="51" t="s">
        <v>3468</v>
      </c>
      <c r="D7" s="51" t="s">
        <v>242</v>
      </c>
      <c r="E7" s="193">
        <v>2058228.92</v>
      </c>
      <c r="F7" s="51" t="s">
        <v>466</v>
      </c>
    </row>
    <row r="8" spans="1:6" ht="31.5">
      <c r="A8" s="49">
        <v>3</v>
      </c>
      <c r="B8" s="51" t="s">
        <v>468</v>
      </c>
      <c r="C8" s="51" t="s">
        <v>3469</v>
      </c>
      <c r="D8" s="51" t="s">
        <v>469</v>
      </c>
      <c r="E8" s="193">
        <v>90000</v>
      </c>
      <c r="F8" s="51" t="s">
        <v>466</v>
      </c>
    </row>
    <row r="9" spans="1:6" ht="31.5">
      <c r="A9" s="49">
        <v>4</v>
      </c>
      <c r="B9" s="51" t="s">
        <v>10</v>
      </c>
      <c r="C9" s="51" t="s">
        <v>3470</v>
      </c>
      <c r="D9" s="51" t="s">
        <v>470</v>
      </c>
      <c r="E9" s="193">
        <v>90000</v>
      </c>
      <c r="F9" s="51" t="s">
        <v>466</v>
      </c>
    </row>
    <row r="10" spans="1:6" ht="63">
      <c r="A10" s="49">
        <v>5</v>
      </c>
      <c r="B10" s="51" t="s">
        <v>219</v>
      </c>
      <c r="C10" s="51" t="s">
        <v>3471</v>
      </c>
      <c r="D10" s="51" t="s">
        <v>471</v>
      </c>
      <c r="E10" s="193">
        <v>1977000</v>
      </c>
      <c r="F10" s="51" t="s">
        <v>466</v>
      </c>
    </row>
    <row r="11" spans="1:6" ht="15.75" customHeight="1">
      <c r="A11" s="49"/>
      <c r="B11" s="2145" t="s">
        <v>142</v>
      </c>
      <c r="C11" s="2179"/>
      <c r="D11" s="2146"/>
      <c r="E11" s="193"/>
      <c r="F11" s="51"/>
    </row>
    <row r="12" spans="1:6" ht="94.5">
      <c r="A12" s="70">
        <v>6</v>
      </c>
      <c r="B12" s="51" t="s">
        <v>467</v>
      </c>
      <c r="C12" s="51" t="s">
        <v>3472</v>
      </c>
      <c r="D12" s="51" t="s">
        <v>242</v>
      </c>
      <c r="E12" s="193">
        <v>500000</v>
      </c>
      <c r="F12" s="51" t="s">
        <v>466</v>
      </c>
    </row>
    <row r="13" spans="1:6" ht="51.75" customHeight="1">
      <c r="A13" s="70">
        <v>7</v>
      </c>
      <c r="B13" s="51" t="s">
        <v>472</v>
      </c>
      <c r="C13" s="51" t="s">
        <v>3473</v>
      </c>
      <c r="D13" s="51" t="s">
        <v>473</v>
      </c>
      <c r="E13" s="193">
        <v>1000000</v>
      </c>
      <c r="F13" s="51" t="s">
        <v>466</v>
      </c>
    </row>
    <row r="14" spans="1:6" ht="63">
      <c r="A14" s="70">
        <v>8</v>
      </c>
      <c r="B14" s="51" t="s">
        <v>3537</v>
      </c>
      <c r="C14" s="51" t="s">
        <v>3538</v>
      </c>
      <c r="D14" s="51" t="s">
        <v>474</v>
      </c>
      <c r="E14" s="193">
        <v>1771226.27</v>
      </c>
      <c r="F14" s="51" t="s">
        <v>466</v>
      </c>
    </row>
    <row r="15" spans="1:6" ht="15.75">
      <c r="A15" s="49"/>
      <c r="B15" s="2140" t="s">
        <v>207</v>
      </c>
      <c r="C15" s="2140"/>
      <c r="D15" s="51"/>
      <c r="E15" s="193"/>
      <c r="F15" s="51"/>
    </row>
    <row r="16" spans="1:6" s="8" customFormat="1" ht="78.75">
      <c r="A16" s="70">
        <v>9</v>
      </c>
      <c r="B16" s="51" t="s">
        <v>475</v>
      </c>
      <c r="C16" s="51" t="s">
        <v>3474</v>
      </c>
      <c r="D16" s="51" t="s">
        <v>3539</v>
      </c>
      <c r="E16" s="193">
        <v>5738993.4500000002</v>
      </c>
      <c r="F16" s="51" t="s">
        <v>118</v>
      </c>
    </row>
    <row r="17" spans="1:10" ht="15.75">
      <c r="A17" s="49"/>
      <c r="B17" s="2189" t="s">
        <v>145</v>
      </c>
      <c r="C17" s="2191"/>
      <c r="D17" s="51"/>
      <c r="E17" s="193"/>
      <c r="F17" s="51"/>
      <c r="J17" t="s">
        <v>1148</v>
      </c>
    </row>
    <row r="18" spans="1:10" ht="47.25">
      <c r="A18" s="70">
        <v>10</v>
      </c>
      <c r="B18" s="51" t="s">
        <v>476</v>
      </c>
      <c r="C18" s="51" t="s">
        <v>3535</v>
      </c>
      <c r="D18" s="51" t="s">
        <v>477</v>
      </c>
      <c r="E18" s="193">
        <v>15000000</v>
      </c>
      <c r="F18" s="51" t="s">
        <v>272</v>
      </c>
    </row>
    <row r="19" spans="1:10" ht="47.25">
      <c r="A19" s="70">
        <v>11</v>
      </c>
      <c r="B19" s="51" t="s">
        <v>478</v>
      </c>
      <c r="C19" s="51" t="s">
        <v>3536</v>
      </c>
      <c r="D19" s="51" t="s">
        <v>479</v>
      </c>
      <c r="E19" s="193">
        <v>12260218.880000001</v>
      </c>
      <c r="F19" s="51" t="s">
        <v>272</v>
      </c>
    </row>
    <row r="20" spans="1:10" ht="15.75">
      <c r="A20" s="49"/>
      <c r="B20" s="2189" t="s">
        <v>480</v>
      </c>
      <c r="C20" s="2191"/>
      <c r="D20" s="51"/>
      <c r="E20" s="193"/>
      <c r="F20" s="51"/>
    </row>
    <row r="21" spans="1:10" ht="63">
      <c r="A21" s="49">
        <v>12</v>
      </c>
      <c r="B21" s="51" t="s">
        <v>481</v>
      </c>
      <c r="C21" s="51" t="s">
        <v>3475</v>
      </c>
      <c r="D21" s="51" t="s">
        <v>482</v>
      </c>
      <c r="E21" s="193">
        <v>80000</v>
      </c>
      <c r="F21" s="51" t="s">
        <v>483</v>
      </c>
    </row>
    <row r="22" spans="1:10" ht="47.25">
      <c r="A22" s="49">
        <v>13</v>
      </c>
      <c r="B22" s="51" t="s">
        <v>484</v>
      </c>
      <c r="C22" s="51" t="s">
        <v>3476</v>
      </c>
      <c r="D22" s="51" t="s">
        <v>485</v>
      </c>
      <c r="E22" s="193">
        <v>1200000</v>
      </c>
      <c r="F22" s="51" t="s">
        <v>4</v>
      </c>
    </row>
    <row r="23" spans="1:10" ht="47.25">
      <c r="A23" s="49">
        <v>14</v>
      </c>
      <c r="B23" s="51" t="s">
        <v>486</v>
      </c>
      <c r="C23" s="51" t="s">
        <v>3477</v>
      </c>
      <c r="D23" s="51" t="s">
        <v>485</v>
      </c>
      <c r="E23" s="193">
        <v>1200000</v>
      </c>
      <c r="F23" s="51" t="s">
        <v>4</v>
      </c>
    </row>
    <row r="24" spans="1:10" ht="47.25">
      <c r="A24" s="49">
        <v>15</v>
      </c>
      <c r="B24" s="51" t="s">
        <v>487</v>
      </c>
      <c r="C24" s="51" t="s">
        <v>3478</v>
      </c>
      <c r="D24" s="51" t="s">
        <v>488</v>
      </c>
      <c r="E24" s="193">
        <v>708440</v>
      </c>
      <c r="F24" s="51" t="s">
        <v>4</v>
      </c>
    </row>
    <row r="25" spans="1:10" ht="47.25">
      <c r="A25" s="49">
        <v>16</v>
      </c>
      <c r="B25" s="51" t="s">
        <v>489</v>
      </c>
      <c r="C25" s="51" t="s">
        <v>3479</v>
      </c>
      <c r="D25" s="51" t="s">
        <v>482</v>
      </c>
      <c r="E25" s="193">
        <v>80000</v>
      </c>
      <c r="F25" s="51" t="s">
        <v>483</v>
      </c>
    </row>
    <row r="26" spans="1:10" ht="31.5">
      <c r="A26" s="49">
        <v>17</v>
      </c>
      <c r="B26" s="51" t="s">
        <v>490</v>
      </c>
      <c r="C26" s="51" t="s">
        <v>3480</v>
      </c>
      <c r="D26" s="51" t="s">
        <v>482</v>
      </c>
      <c r="E26" s="193">
        <v>80000</v>
      </c>
      <c r="F26" s="51" t="s">
        <v>483</v>
      </c>
    </row>
    <row r="27" spans="1:10" ht="63">
      <c r="A27" s="49">
        <v>18</v>
      </c>
      <c r="B27" s="51" t="s">
        <v>491</v>
      </c>
      <c r="C27" s="51" t="s">
        <v>3481</v>
      </c>
      <c r="D27" s="51" t="s">
        <v>485</v>
      </c>
      <c r="E27" s="193">
        <v>1200000</v>
      </c>
      <c r="F27" s="51" t="s">
        <v>4</v>
      </c>
    </row>
    <row r="28" spans="1:10" ht="47.25">
      <c r="A28" s="49">
        <v>19</v>
      </c>
      <c r="B28" s="51" t="s">
        <v>492</v>
      </c>
      <c r="C28" s="51" t="s">
        <v>3482</v>
      </c>
      <c r="D28" s="51" t="s">
        <v>482</v>
      </c>
      <c r="E28" s="193">
        <v>80000</v>
      </c>
      <c r="F28" s="51" t="s">
        <v>483</v>
      </c>
    </row>
    <row r="29" spans="1:10" ht="47.25">
      <c r="A29" s="49">
        <v>20</v>
      </c>
      <c r="B29" s="51" t="s">
        <v>493</v>
      </c>
      <c r="C29" s="51" t="s">
        <v>3483</v>
      </c>
      <c r="D29" s="51" t="s">
        <v>494</v>
      </c>
      <c r="E29" s="193">
        <v>400000</v>
      </c>
      <c r="F29" s="51" t="s">
        <v>4</v>
      </c>
    </row>
    <row r="30" spans="1:10" ht="47.25">
      <c r="A30" s="49">
        <v>21</v>
      </c>
      <c r="B30" s="51" t="s">
        <v>495</v>
      </c>
      <c r="C30" s="51" t="s">
        <v>3484</v>
      </c>
      <c r="D30" s="51" t="s">
        <v>485</v>
      </c>
      <c r="E30" s="193">
        <v>1200000</v>
      </c>
      <c r="F30" s="51" t="s">
        <v>4</v>
      </c>
    </row>
    <row r="31" spans="1:10" ht="63">
      <c r="A31" s="49">
        <v>22</v>
      </c>
      <c r="B31" s="51" t="s">
        <v>496</v>
      </c>
      <c r="C31" s="51" t="s">
        <v>3485</v>
      </c>
      <c r="D31" s="107" t="s">
        <v>7741</v>
      </c>
      <c r="E31" s="193">
        <v>600000</v>
      </c>
      <c r="F31" s="51" t="s">
        <v>272</v>
      </c>
    </row>
    <row r="32" spans="1:10" ht="47.25">
      <c r="A32" s="49">
        <v>23</v>
      </c>
      <c r="B32" s="51" t="s">
        <v>497</v>
      </c>
      <c r="C32" s="51" t="s">
        <v>3486</v>
      </c>
      <c r="D32" s="51" t="s">
        <v>498</v>
      </c>
      <c r="E32" s="193">
        <v>550000</v>
      </c>
      <c r="F32" s="51" t="s">
        <v>272</v>
      </c>
    </row>
    <row r="33" spans="1:6" ht="94.5">
      <c r="A33" s="49">
        <v>24</v>
      </c>
      <c r="B33" s="51" t="s">
        <v>499</v>
      </c>
      <c r="C33" s="51" t="s">
        <v>3487</v>
      </c>
      <c r="D33" s="51" t="s">
        <v>3540</v>
      </c>
      <c r="E33" s="193">
        <v>1280000</v>
      </c>
      <c r="F33" s="51" t="s">
        <v>4</v>
      </c>
    </row>
    <row r="34" spans="1:6" ht="47.25">
      <c r="A34" s="49">
        <v>25</v>
      </c>
      <c r="B34" s="51" t="s">
        <v>500</v>
      </c>
      <c r="C34" s="51" t="s">
        <v>3488</v>
      </c>
      <c r="D34" s="51" t="s">
        <v>482</v>
      </c>
      <c r="E34" s="193">
        <v>80000</v>
      </c>
      <c r="F34" s="51" t="s">
        <v>483</v>
      </c>
    </row>
    <row r="35" spans="1:6" ht="63">
      <c r="A35" s="49">
        <v>26</v>
      </c>
      <c r="B35" s="51" t="s">
        <v>501</v>
      </c>
      <c r="C35" s="51" t="s">
        <v>3489</v>
      </c>
      <c r="D35" s="51" t="s">
        <v>502</v>
      </c>
      <c r="E35" s="193">
        <v>100000</v>
      </c>
      <c r="F35" s="51" t="s">
        <v>272</v>
      </c>
    </row>
    <row r="36" spans="1:6" ht="47.25">
      <c r="A36" s="49">
        <v>27</v>
      </c>
      <c r="B36" s="51" t="s">
        <v>503</v>
      </c>
      <c r="C36" s="51" t="s">
        <v>3490</v>
      </c>
      <c r="D36" s="51" t="s">
        <v>482</v>
      </c>
      <c r="E36" s="193">
        <v>80000</v>
      </c>
      <c r="F36" s="51" t="s">
        <v>483</v>
      </c>
    </row>
    <row r="37" spans="1:6" ht="78.75">
      <c r="A37" s="49">
        <v>28</v>
      </c>
      <c r="B37" s="51" t="s">
        <v>504</v>
      </c>
      <c r="C37" s="51" t="s">
        <v>3491</v>
      </c>
      <c r="D37" s="51" t="s">
        <v>3541</v>
      </c>
      <c r="E37" s="193">
        <v>400000</v>
      </c>
      <c r="F37" s="51" t="s">
        <v>272</v>
      </c>
    </row>
    <row r="38" spans="1:6" ht="47.25">
      <c r="A38" s="49">
        <v>29</v>
      </c>
      <c r="B38" s="51" t="s">
        <v>505</v>
      </c>
      <c r="C38" s="51" t="s">
        <v>3492</v>
      </c>
      <c r="D38" s="51" t="s">
        <v>482</v>
      </c>
      <c r="E38" s="193">
        <v>80000</v>
      </c>
      <c r="F38" s="51" t="s">
        <v>483</v>
      </c>
    </row>
    <row r="39" spans="1:6" ht="47.25">
      <c r="A39" s="49">
        <v>30</v>
      </c>
      <c r="B39" s="51" t="s">
        <v>506</v>
      </c>
      <c r="C39" s="51" t="s">
        <v>3493</v>
      </c>
      <c r="D39" s="51" t="s">
        <v>482</v>
      </c>
      <c r="E39" s="193">
        <v>80000</v>
      </c>
      <c r="F39" s="51" t="s">
        <v>483</v>
      </c>
    </row>
    <row r="40" spans="1:6" ht="31.5">
      <c r="A40" s="49">
        <v>31</v>
      </c>
      <c r="B40" s="51" t="s">
        <v>507</v>
      </c>
      <c r="C40" s="51" t="s">
        <v>3494</v>
      </c>
      <c r="D40" s="51" t="s">
        <v>482</v>
      </c>
      <c r="E40" s="193">
        <v>80000</v>
      </c>
      <c r="F40" s="51" t="s">
        <v>483</v>
      </c>
    </row>
    <row r="41" spans="1:6" ht="47.25">
      <c r="A41" s="49">
        <v>32</v>
      </c>
      <c r="B41" s="51" t="s">
        <v>508</v>
      </c>
      <c r="C41" s="51" t="s">
        <v>3495</v>
      </c>
      <c r="D41" s="51" t="s">
        <v>482</v>
      </c>
      <c r="E41" s="193">
        <v>80000</v>
      </c>
      <c r="F41" s="51" t="s">
        <v>483</v>
      </c>
    </row>
    <row r="42" spans="1:6" ht="47.25">
      <c r="A42" s="49">
        <v>33</v>
      </c>
      <c r="B42" s="51" t="s">
        <v>509</v>
      </c>
      <c r="C42" s="51" t="s">
        <v>3496</v>
      </c>
      <c r="D42" s="51" t="s">
        <v>482</v>
      </c>
      <c r="E42" s="193">
        <v>80000</v>
      </c>
      <c r="F42" s="51" t="s">
        <v>483</v>
      </c>
    </row>
    <row r="43" spans="1:6" ht="78.75">
      <c r="A43" s="49">
        <v>34</v>
      </c>
      <c r="B43" s="51" t="s">
        <v>510</v>
      </c>
      <c r="C43" s="51" t="s">
        <v>3497</v>
      </c>
      <c r="D43" s="51" t="s">
        <v>511</v>
      </c>
      <c r="E43" s="193">
        <v>600000</v>
      </c>
      <c r="F43" s="51" t="s">
        <v>4</v>
      </c>
    </row>
    <row r="44" spans="1:6" ht="47.25">
      <c r="A44" s="49">
        <v>35</v>
      </c>
      <c r="B44" s="51" t="s">
        <v>512</v>
      </c>
      <c r="C44" s="51" t="s">
        <v>3498</v>
      </c>
      <c r="D44" s="51" t="s">
        <v>485</v>
      </c>
      <c r="E44" s="193">
        <v>1200000</v>
      </c>
      <c r="F44" s="51" t="s">
        <v>4</v>
      </c>
    </row>
    <row r="45" spans="1:6" ht="78.75">
      <c r="A45" s="49">
        <v>36</v>
      </c>
      <c r="B45" s="51" t="s">
        <v>513</v>
      </c>
      <c r="C45" s="51" t="s">
        <v>3499</v>
      </c>
      <c r="D45" s="51" t="s">
        <v>514</v>
      </c>
      <c r="E45" s="193">
        <v>500000</v>
      </c>
      <c r="F45" s="51" t="s">
        <v>4</v>
      </c>
    </row>
    <row r="46" spans="1:6" ht="63">
      <c r="A46" s="49">
        <v>37</v>
      </c>
      <c r="B46" s="51" t="s">
        <v>515</v>
      </c>
      <c r="C46" s="51" t="s">
        <v>3500</v>
      </c>
      <c r="D46" s="51" t="s">
        <v>516</v>
      </c>
      <c r="E46" s="193">
        <v>700000</v>
      </c>
      <c r="F46" s="51" t="s">
        <v>4</v>
      </c>
    </row>
    <row r="47" spans="1:6" ht="47.25">
      <c r="A47" s="49">
        <v>38</v>
      </c>
      <c r="B47" s="51" t="s">
        <v>517</v>
      </c>
      <c r="C47" s="51" t="s">
        <v>3501</v>
      </c>
      <c r="D47" s="51" t="s">
        <v>482</v>
      </c>
      <c r="E47" s="193">
        <v>80000</v>
      </c>
      <c r="F47" s="51" t="s">
        <v>483</v>
      </c>
    </row>
    <row r="48" spans="1:6" ht="47.25">
      <c r="A48" s="49">
        <v>39</v>
      </c>
      <c r="B48" s="51" t="s">
        <v>518</v>
      </c>
      <c r="C48" s="51" t="s">
        <v>3502</v>
      </c>
      <c r="D48" s="51" t="s">
        <v>519</v>
      </c>
      <c r="E48" s="193">
        <v>100000</v>
      </c>
      <c r="F48" s="51" t="s">
        <v>272</v>
      </c>
    </row>
    <row r="49" spans="1:6" ht="94.5">
      <c r="A49" s="49">
        <v>40</v>
      </c>
      <c r="B49" s="51" t="s">
        <v>520</v>
      </c>
      <c r="C49" s="51" t="s">
        <v>3503</v>
      </c>
      <c r="D49" s="51" t="s">
        <v>3542</v>
      </c>
      <c r="E49" s="193">
        <v>780000</v>
      </c>
      <c r="F49" s="51" t="s">
        <v>4</v>
      </c>
    </row>
    <row r="50" spans="1:6" ht="47.25">
      <c r="A50" s="49">
        <v>41</v>
      </c>
      <c r="B50" s="51" t="s">
        <v>521</v>
      </c>
      <c r="C50" s="51" t="s">
        <v>3504</v>
      </c>
      <c r="D50" s="51" t="s">
        <v>522</v>
      </c>
      <c r="E50" s="193">
        <v>377587</v>
      </c>
      <c r="F50" s="51" t="s">
        <v>272</v>
      </c>
    </row>
    <row r="51" spans="1:6" ht="94.5">
      <c r="A51" s="49">
        <v>42</v>
      </c>
      <c r="B51" s="51" t="s">
        <v>4275</v>
      </c>
      <c r="C51" s="51" t="s">
        <v>3505</v>
      </c>
      <c r="D51" s="84" t="s">
        <v>7739</v>
      </c>
      <c r="E51" s="193">
        <v>680000</v>
      </c>
      <c r="F51" s="51" t="s">
        <v>272</v>
      </c>
    </row>
    <row r="52" spans="1:6" ht="47.25">
      <c r="A52" s="49">
        <v>43</v>
      </c>
      <c r="B52" s="51" t="s">
        <v>523</v>
      </c>
      <c r="C52" s="51" t="s">
        <v>3506</v>
      </c>
      <c r="D52" s="51" t="s">
        <v>482</v>
      </c>
      <c r="E52" s="193">
        <v>80000</v>
      </c>
      <c r="F52" s="51" t="s">
        <v>483</v>
      </c>
    </row>
    <row r="53" spans="1:6" ht="141.75">
      <c r="A53" s="49">
        <v>44</v>
      </c>
      <c r="B53" s="51" t="s">
        <v>524</v>
      </c>
      <c r="C53" s="51" t="s">
        <v>3507</v>
      </c>
      <c r="D53" s="51" t="s">
        <v>3543</v>
      </c>
      <c r="E53" s="193">
        <v>250000</v>
      </c>
      <c r="F53" s="51" t="s">
        <v>272</v>
      </c>
    </row>
    <row r="54" spans="1:6" ht="47.25">
      <c r="A54" s="49">
        <v>45</v>
      </c>
      <c r="B54" s="51" t="s">
        <v>525</v>
      </c>
      <c r="C54" s="51" t="s">
        <v>3508</v>
      </c>
      <c r="D54" s="51" t="s">
        <v>3544</v>
      </c>
      <c r="E54" s="193">
        <v>200000</v>
      </c>
      <c r="F54" s="51" t="s">
        <v>272</v>
      </c>
    </row>
    <row r="55" spans="1:6" ht="94.5">
      <c r="A55" s="49">
        <v>46</v>
      </c>
      <c r="B55" s="51" t="s">
        <v>526</v>
      </c>
      <c r="C55" s="51" t="s">
        <v>3509</v>
      </c>
      <c r="D55" s="51" t="s">
        <v>3545</v>
      </c>
      <c r="E55" s="193">
        <v>1280000</v>
      </c>
      <c r="F55" s="51" t="s">
        <v>4</v>
      </c>
    </row>
    <row r="56" spans="1:6" ht="47.25">
      <c r="A56" s="49">
        <v>47</v>
      </c>
      <c r="B56" s="51" t="s">
        <v>527</v>
      </c>
      <c r="C56" s="51" t="s">
        <v>3510</v>
      </c>
      <c r="D56" s="51" t="s">
        <v>485</v>
      </c>
      <c r="E56" s="193">
        <v>1200000</v>
      </c>
      <c r="F56" s="51" t="s">
        <v>4</v>
      </c>
    </row>
    <row r="57" spans="1:6" ht="47.25">
      <c r="A57" s="49">
        <v>48</v>
      </c>
      <c r="B57" s="51" t="s">
        <v>528</v>
      </c>
      <c r="C57" s="51" t="s">
        <v>3511</v>
      </c>
      <c r="D57" s="51" t="s">
        <v>482</v>
      </c>
      <c r="E57" s="193">
        <v>80000</v>
      </c>
      <c r="F57" s="51" t="s">
        <v>483</v>
      </c>
    </row>
    <row r="58" spans="1:6" ht="47.25">
      <c r="A58" s="49">
        <v>49</v>
      </c>
      <c r="B58" s="51" t="s">
        <v>529</v>
      </c>
      <c r="C58" s="51" t="s">
        <v>3512</v>
      </c>
      <c r="D58" s="51" t="s">
        <v>530</v>
      </c>
      <c r="E58" s="193">
        <v>1800000</v>
      </c>
      <c r="F58" s="51" t="s">
        <v>272</v>
      </c>
    </row>
    <row r="59" spans="1:6" ht="31.5">
      <c r="A59" s="49">
        <v>50</v>
      </c>
      <c r="B59" s="51" t="s">
        <v>531</v>
      </c>
      <c r="C59" s="51" t="s">
        <v>3513</v>
      </c>
      <c r="D59" s="51" t="s">
        <v>482</v>
      </c>
      <c r="E59" s="193">
        <v>80000</v>
      </c>
      <c r="F59" s="51" t="s">
        <v>483</v>
      </c>
    </row>
    <row r="60" spans="1:6" ht="47.25">
      <c r="A60" s="49">
        <v>51</v>
      </c>
      <c r="B60" s="51" t="s">
        <v>532</v>
      </c>
      <c r="C60" s="51" t="s">
        <v>3514</v>
      </c>
      <c r="D60" s="51" t="s">
        <v>482</v>
      </c>
      <c r="E60" s="193">
        <v>80000</v>
      </c>
      <c r="F60" s="51" t="s">
        <v>483</v>
      </c>
    </row>
    <row r="61" spans="1:6" ht="31.5">
      <c r="A61" s="49">
        <v>52</v>
      </c>
      <c r="B61" s="51" t="s">
        <v>533</v>
      </c>
      <c r="C61" s="51" t="s">
        <v>3515</v>
      </c>
      <c r="D61" s="51" t="s">
        <v>482</v>
      </c>
      <c r="E61" s="193">
        <v>80000</v>
      </c>
      <c r="F61" s="51" t="s">
        <v>483</v>
      </c>
    </row>
    <row r="62" spans="1:6" ht="47.25">
      <c r="A62" s="49">
        <v>53</v>
      </c>
      <c r="B62" s="51" t="s">
        <v>534</v>
      </c>
      <c r="C62" s="51" t="s">
        <v>3516</v>
      </c>
      <c r="D62" s="51" t="s">
        <v>482</v>
      </c>
      <c r="E62" s="193">
        <v>80000</v>
      </c>
      <c r="F62" s="51" t="s">
        <v>483</v>
      </c>
    </row>
    <row r="63" spans="1:6" ht="15.75">
      <c r="A63" s="49"/>
      <c r="B63" s="2189" t="s">
        <v>535</v>
      </c>
      <c r="C63" s="2191"/>
      <c r="D63" s="51"/>
      <c r="E63" s="193"/>
      <c r="F63" s="51"/>
    </row>
    <row r="64" spans="1:6" ht="63">
      <c r="A64" s="49">
        <v>54</v>
      </c>
      <c r="B64" s="51" t="s">
        <v>10687</v>
      </c>
      <c r="C64" s="51" t="s">
        <v>3518</v>
      </c>
      <c r="D64" s="51" t="s">
        <v>539</v>
      </c>
      <c r="E64" s="193">
        <v>200000</v>
      </c>
      <c r="F64" s="51" t="s">
        <v>538</v>
      </c>
    </row>
    <row r="65" spans="1:6" ht="31.5">
      <c r="A65" s="49">
        <v>55</v>
      </c>
      <c r="B65" s="51" t="s">
        <v>540</v>
      </c>
      <c r="C65" s="51" t="s">
        <v>3519</v>
      </c>
      <c r="D65" s="51" t="s">
        <v>541</v>
      </c>
      <c r="E65" s="193">
        <v>900000</v>
      </c>
      <c r="F65" s="51" t="s">
        <v>538</v>
      </c>
    </row>
    <row r="66" spans="1:6" ht="63">
      <c r="A66" s="49">
        <v>56</v>
      </c>
      <c r="B66" s="51" t="s">
        <v>10688</v>
      </c>
      <c r="C66" s="51" t="s">
        <v>3520</v>
      </c>
      <c r="D66" s="51" t="s">
        <v>542</v>
      </c>
      <c r="E66" s="193">
        <v>700000</v>
      </c>
      <c r="F66" s="51" t="s">
        <v>543</v>
      </c>
    </row>
    <row r="67" spans="1:6" ht="47.25">
      <c r="A67" s="49">
        <v>57</v>
      </c>
      <c r="B67" s="51" t="s">
        <v>544</v>
      </c>
      <c r="C67" s="51" t="s">
        <v>3521</v>
      </c>
      <c r="D67" s="51" t="s">
        <v>545</v>
      </c>
      <c r="E67" s="193">
        <v>2800000</v>
      </c>
      <c r="F67" s="51" t="s">
        <v>543</v>
      </c>
    </row>
    <row r="68" spans="1:6" ht="47.25">
      <c r="A68" s="49">
        <v>58</v>
      </c>
      <c r="B68" s="51" t="s">
        <v>546</v>
      </c>
      <c r="C68" s="51" t="s">
        <v>3522</v>
      </c>
      <c r="D68" s="51" t="s">
        <v>547</v>
      </c>
      <c r="E68" s="193">
        <v>500000</v>
      </c>
      <c r="F68" s="51" t="s">
        <v>543</v>
      </c>
    </row>
    <row r="69" spans="1:6" ht="63">
      <c r="A69" s="49">
        <v>59</v>
      </c>
      <c r="B69" s="51" t="s">
        <v>548</v>
      </c>
      <c r="C69" s="51" t="s">
        <v>3523</v>
      </c>
      <c r="D69" s="51" t="s">
        <v>549</v>
      </c>
      <c r="E69" s="193">
        <v>150000</v>
      </c>
      <c r="F69" s="51" t="s">
        <v>543</v>
      </c>
    </row>
    <row r="70" spans="1:6" ht="63">
      <c r="A70" s="49">
        <v>60</v>
      </c>
      <c r="B70" s="107" t="s">
        <v>550</v>
      </c>
      <c r="C70" s="107" t="s">
        <v>3524</v>
      </c>
      <c r="D70" s="107" t="s">
        <v>7740</v>
      </c>
      <c r="E70" s="193">
        <v>5000000</v>
      </c>
      <c r="F70" s="107" t="s">
        <v>4</v>
      </c>
    </row>
    <row r="71" spans="1:6" ht="94.5">
      <c r="A71" s="49">
        <v>61</v>
      </c>
      <c r="B71" s="51" t="s">
        <v>551</v>
      </c>
      <c r="C71" s="51" t="s">
        <v>3525</v>
      </c>
      <c r="D71" s="51" t="s">
        <v>552</v>
      </c>
      <c r="E71" s="193">
        <v>5000000</v>
      </c>
      <c r="F71" s="51" t="s">
        <v>483</v>
      </c>
    </row>
    <row r="72" spans="1:6" ht="78.75">
      <c r="A72" s="49">
        <v>62</v>
      </c>
      <c r="B72" s="51" t="s">
        <v>553</v>
      </c>
      <c r="C72" s="51" t="s">
        <v>3526</v>
      </c>
      <c r="D72" s="51" t="s">
        <v>554</v>
      </c>
      <c r="E72" s="193">
        <v>2500000</v>
      </c>
      <c r="F72" s="51" t="s">
        <v>483</v>
      </c>
    </row>
    <row r="73" spans="1:6" ht="15.75">
      <c r="A73" s="49"/>
      <c r="B73" s="2189" t="s">
        <v>555</v>
      </c>
      <c r="C73" s="2191"/>
      <c r="D73" s="51"/>
      <c r="E73" s="193"/>
      <c r="F73" s="51"/>
    </row>
    <row r="74" spans="1:6" ht="94.5">
      <c r="A74" s="49">
        <v>63</v>
      </c>
      <c r="B74" s="51" t="s">
        <v>556</v>
      </c>
      <c r="C74" s="51" t="s">
        <v>3546</v>
      </c>
      <c r="D74" s="51" t="s">
        <v>557</v>
      </c>
      <c r="E74" s="193">
        <v>1901634</v>
      </c>
      <c r="F74" s="51" t="s">
        <v>558</v>
      </c>
    </row>
    <row r="75" spans="1:6" ht="15.75">
      <c r="A75" s="49"/>
      <c r="B75" s="2189" t="s">
        <v>1218</v>
      </c>
      <c r="C75" s="2191"/>
      <c r="D75" s="51"/>
      <c r="E75" s="193"/>
      <c r="F75" s="51"/>
    </row>
    <row r="76" spans="1:6" ht="47.25">
      <c r="A76" s="49">
        <v>64</v>
      </c>
      <c r="B76" s="51" t="s">
        <v>567</v>
      </c>
      <c r="C76" s="51" t="s">
        <v>3531</v>
      </c>
      <c r="D76" s="51" t="s">
        <v>568</v>
      </c>
      <c r="E76" s="193">
        <v>1200000</v>
      </c>
      <c r="F76" s="51" t="s">
        <v>118</v>
      </c>
    </row>
    <row r="77" spans="1:6" ht="94.5">
      <c r="A77" s="49">
        <v>65</v>
      </c>
      <c r="B77" s="51" t="s">
        <v>571</v>
      </c>
      <c r="C77" s="51" t="s">
        <v>3533</v>
      </c>
      <c r="D77" s="107" t="s">
        <v>7738</v>
      </c>
      <c r="E77" s="193">
        <v>2205000</v>
      </c>
      <c r="F77" s="51" t="s">
        <v>483</v>
      </c>
    </row>
    <row r="78" spans="1:6" ht="15.75">
      <c r="A78" s="49"/>
      <c r="B78" s="2189" t="s">
        <v>572</v>
      </c>
      <c r="C78" s="2191"/>
      <c r="D78" s="51"/>
      <c r="E78" s="193"/>
      <c r="F78" s="50"/>
    </row>
    <row r="79" spans="1:6" ht="31.5">
      <c r="A79" s="49">
        <v>66</v>
      </c>
      <c r="B79" s="51" t="s">
        <v>573</v>
      </c>
      <c r="C79" s="51" t="s">
        <v>3534</v>
      </c>
      <c r="D79" s="51" t="s">
        <v>574</v>
      </c>
      <c r="E79" s="193">
        <v>7000000</v>
      </c>
      <c r="F79" s="51" t="s">
        <v>118</v>
      </c>
    </row>
    <row r="80" spans="1:6" ht="15.75">
      <c r="A80" s="49"/>
      <c r="B80" s="2189" t="s">
        <v>578</v>
      </c>
      <c r="C80" s="2191"/>
      <c r="D80" s="51"/>
      <c r="E80" s="193"/>
      <c r="F80" s="51"/>
    </row>
    <row r="81" spans="1:7" s="8" customFormat="1" ht="31.5">
      <c r="A81" s="70">
        <v>67</v>
      </c>
      <c r="B81" s="107" t="s">
        <v>575</v>
      </c>
      <c r="C81" s="107" t="s">
        <v>3547</v>
      </c>
      <c r="D81" s="107" t="s">
        <v>10704</v>
      </c>
      <c r="E81" s="193">
        <v>2000000</v>
      </c>
      <c r="F81" s="107" t="s">
        <v>118</v>
      </c>
    </row>
    <row r="82" spans="1:7" ht="15.75">
      <c r="A82" s="49"/>
      <c r="B82" s="2189" t="s">
        <v>579</v>
      </c>
      <c r="C82" s="2191"/>
      <c r="D82" s="51"/>
      <c r="E82" s="193"/>
      <c r="F82" s="51"/>
    </row>
    <row r="83" spans="1:7" s="8" customFormat="1" ht="63">
      <c r="A83" s="49">
        <v>68</v>
      </c>
      <c r="B83" s="51" t="s">
        <v>576</v>
      </c>
      <c r="C83" s="51" t="s">
        <v>3548</v>
      </c>
      <c r="D83" s="51" t="s">
        <v>577</v>
      </c>
      <c r="E83" s="193">
        <v>1000000</v>
      </c>
      <c r="F83" s="51" t="s">
        <v>4</v>
      </c>
    </row>
    <row r="84" spans="1:7" ht="15.75">
      <c r="A84" s="49"/>
      <c r="B84" s="47" t="s">
        <v>15</v>
      </c>
      <c r="C84" s="47"/>
      <c r="D84" s="47"/>
      <c r="E84" s="4">
        <f>SUM(E6:E83)</f>
        <v>95740875.520000011</v>
      </c>
      <c r="F84" s="50"/>
    </row>
    <row r="85" spans="1:7" s="8" customFormat="1" ht="87.75" customHeight="1">
      <c r="A85" s="2159" t="s">
        <v>3460</v>
      </c>
      <c r="B85" s="2160"/>
      <c r="C85" s="2161"/>
      <c r="D85" s="2159" t="s">
        <v>172</v>
      </c>
      <c r="E85" s="2160"/>
      <c r="F85" s="2161"/>
    </row>
    <row r="86" spans="1:7" s="8" customFormat="1" ht="54.75" customHeight="1">
      <c r="B86"/>
      <c r="C86"/>
      <c r="D86"/>
      <c r="E86" s="195"/>
      <c r="F86"/>
      <c r="G86"/>
    </row>
    <row r="87" spans="1:7" s="8" customFormat="1" ht="51" customHeight="1">
      <c r="B87"/>
      <c r="C87"/>
      <c r="D87"/>
      <c r="E87" s="195"/>
      <c r="F87"/>
      <c r="G87" s="12"/>
    </row>
    <row r="89" spans="1:7" s="12" customFormat="1" ht="81.75" customHeight="1">
      <c r="A89" s="8"/>
      <c r="B89"/>
      <c r="C89"/>
      <c r="D89"/>
      <c r="E89" s="195"/>
      <c r="F89"/>
      <c r="G89"/>
    </row>
    <row r="93" spans="1:7" ht="63">
      <c r="A93" s="96">
        <v>54</v>
      </c>
      <c r="B93" s="143" t="s">
        <v>536</v>
      </c>
      <c r="C93" s="143" t="s">
        <v>3517</v>
      </c>
      <c r="D93" s="143" t="s">
        <v>537</v>
      </c>
      <c r="E93" s="193">
        <v>200000</v>
      </c>
      <c r="F93" s="143" t="s">
        <v>538</v>
      </c>
    </row>
    <row r="94" spans="1:7" ht="15.75">
      <c r="A94" s="49"/>
      <c r="B94" s="2189" t="s">
        <v>148</v>
      </c>
      <c r="C94" s="2191"/>
      <c r="D94" s="51"/>
      <c r="E94" s="193"/>
      <c r="F94" s="51"/>
    </row>
    <row r="95" spans="1:7" ht="31.5">
      <c r="A95" s="96">
        <v>65</v>
      </c>
      <c r="B95" s="143" t="s">
        <v>559</v>
      </c>
      <c r="C95" s="143" t="s">
        <v>3527</v>
      </c>
      <c r="D95" s="143" t="s">
        <v>560</v>
      </c>
      <c r="E95" s="193">
        <v>1200000</v>
      </c>
      <c r="F95" s="143" t="s">
        <v>4</v>
      </c>
    </row>
    <row r="96" spans="1:7" ht="31.5">
      <c r="A96" s="96">
        <v>66</v>
      </c>
      <c r="B96" s="143" t="s">
        <v>561</v>
      </c>
      <c r="C96" s="143" t="s">
        <v>3528</v>
      </c>
      <c r="D96" s="143" t="s">
        <v>562</v>
      </c>
      <c r="E96" s="193">
        <v>1600000</v>
      </c>
      <c r="F96" s="143" t="s">
        <v>4</v>
      </c>
    </row>
    <row r="97" spans="1:6" ht="31.5">
      <c r="A97" s="96">
        <v>67</v>
      </c>
      <c r="B97" s="143" t="s">
        <v>563</v>
      </c>
      <c r="C97" s="143" t="s">
        <v>3529</v>
      </c>
      <c r="D97" s="143" t="s">
        <v>564</v>
      </c>
      <c r="E97" s="193">
        <v>900000</v>
      </c>
      <c r="F97" s="143" t="s">
        <v>4</v>
      </c>
    </row>
    <row r="98" spans="1:6" ht="31.5">
      <c r="A98" s="96">
        <v>68</v>
      </c>
      <c r="B98" s="143" t="s">
        <v>565</v>
      </c>
      <c r="C98" s="143" t="s">
        <v>3530</v>
      </c>
      <c r="D98" s="143" t="s">
        <v>566</v>
      </c>
      <c r="E98" s="193">
        <v>400000</v>
      </c>
      <c r="F98" s="143" t="s">
        <v>4</v>
      </c>
    </row>
    <row r="99" spans="1:6" ht="63">
      <c r="A99" s="96">
        <v>70</v>
      </c>
      <c r="B99" s="143" t="s">
        <v>569</v>
      </c>
      <c r="C99" s="143" t="s">
        <v>3532</v>
      </c>
      <c r="D99" s="143" t="s">
        <v>570</v>
      </c>
      <c r="E99" s="193">
        <v>9000000</v>
      </c>
      <c r="F99" s="143" t="s">
        <v>483</v>
      </c>
    </row>
    <row r="100" spans="1:6">
      <c r="E100" s="195">
        <f>SUM(E93:E99)</f>
        <v>13300000</v>
      </c>
    </row>
    <row r="104" spans="1:6">
      <c r="E104" s="195">
        <f>E100+E84</f>
        <v>109040875.52000001</v>
      </c>
    </row>
  </sheetData>
  <mergeCells count="17">
    <mergeCell ref="A85:C85"/>
    <mergeCell ref="D85:F85"/>
    <mergeCell ref="B94:C94"/>
    <mergeCell ref="B75:C75"/>
    <mergeCell ref="B78:C78"/>
    <mergeCell ref="B80:C80"/>
    <mergeCell ref="B82:C82"/>
    <mergeCell ref="B11:D11"/>
    <mergeCell ref="A1:F1"/>
    <mergeCell ref="A2:F2"/>
    <mergeCell ref="B5:C5"/>
    <mergeCell ref="A3:F3"/>
    <mergeCell ref="B73:C73"/>
    <mergeCell ref="B15:C15"/>
    <mergeCell ref="B17:C17"/>
    <mergeCell ref="B20:C20"/>
    <mergeCell ref="B63:C63"/>
  </mergeCells>
  <pageMargins left="0.7" right="0.7" top="0.75" bottom="0.75" header="0.3" footer="0.3"/>
  <pageSetup orientation="landscape" horizontalDpi="4294967295" verticalDpi="4294967295" r:id="rId1"/>
  <headerFooter>
    <oddFooter>Page &amp;P of &amp;N</oddFooter>
  </headerFooter>
</worksheet>
</file>

<file path=xl/worksheets/sheet90.xml><?xml version="1.0" encoding="utf-8"?>
<worksheet xmlns="http://schemas.openxmlformats.org/spreadsheetml/2006/main" xmlns:r="http://schemas.openxmlformats.org/officeDocument/2006/relationships">
  <sheetPr>
    <tabColor theme="5" tint="-0.499984740745262"/>
  </sheetPr>
  <dimension ref="A1:F65"/>
  <sheetViews>
    <sheetView topLeftCell="A54" workbookViewId="0">
      <selection activeCell="E69" sqref="E69"/>
    </sheetView>
  </sheetViews>
  <sheetFormatPr defaultRowHeight="15"/>
  <cols>
    <col min="1" max="1" width="6.85546875" style="2" customWidth="1"/>
    <col min="2" max="2" width="14.85546875" style="2" customWidth="1"/>
    <col min="3" max="3" width="41.7109375" style="2" customWidth="1"/>
    <col min="4" max="4" width="26.140625" style="2" customWidth="1"/>
    <col min="5" max="5" width="20.85546875" style="211" bestFit="1" customWidth="1"/>
    <col min="6" max="6" width="10.85546875" style="201" customWidth="1"/>
    <col min="7" max="16384" width="9.140625" style="2"/>
  </cols>
  <sheetData>
    <row r="1" spans="1:6" ht="15.75">
      <c r="A1" s="2317" t="s">
        <v>133</v>
      </c>
      <c r="B1" s="2317"/>
      <c r="C1" s="2317"/>
      <c r="D1" s="2317"/>
      <c r="E1" s="2317"/>
      <c r="F1" s="2317"/>
    </row>
    <row r="2" spans="1:6" ht="15.75">
      <c r="A2" s="2317" t="s">
        <v>1299</v>
      </c>
      <c r="B2" s="2317"/>
      <c r="C2" s="2317"/>
      <c r="D2" s="2317"/>
      <c r="E2" s="2317"/>
      <c r="F2" s="2317"/>
    </row>
    <row r="3" spans="1:6" ht="15.75">
      <c r="A3" s="2317" t="s">
        <v>140</v>
      </c>
      <c r="B3" s="2317"/>
      <c r="C3" s="2317"/>
      <c r="D3" s="2317"/>
      <c r="E3" s="2317"/>
      <c r="F3" s="2317"/>
    </row>
    <row r="4" spans="1:6" ht="19.5" customHeight="1">
      <c r="A4" s="212" t="s">
        <v>134</v>
      </c>
      <c r="B4" s="183" t="s">
        <v>135</v>
      </c>
      <c r="C4" s="114" t="s">
        <v>0</v>
      </c>
      <c r="D4" s="114" t="s">
        <v>136</v>
      </c>
      <c r="E4" s="4" t="s">
        <v>1300</v>
      </c>
      <c r="F4" s="112" t="s">
        <v>138</v>
      </c>
    </row>
    <row r="5" spans="1:6" ht="15.75">
      <c r="A5" s="207"/>
      <c r="B5" s="2342" t="s">
        <v>1301</v>
      </c>
      <c r="C5" s="2343"/>
      <c r="D5" s="207"/>
      <c r="E5" s="208"/>
      <c r="F5" s="209"/>
    </row>
    <row r="6" spans="1:6" ht="31.5">
      <c r="A6" s="60">
        <v>1</v>
      </c>
      <c r="B6" s="60" t="s">
        <v>1</v>
      </c>
      <c r="C6" s="60" t="s">
        <v>1302</v>
      </c>
      <c r="D6" s="60" t="s">
        <v>3</v>
      </c>
      <c r="E6" s="189">
        <v>2493152</v>
      </c>
      <c r="F6" s="115" t="s">
        <v>466</v>
      </c>
    </row>
    <row r="7" spans="1:6" ht="65.25" customHeight="1">
      <c r="A7" s="60">
        <v>2</v>
      </c>
      <c r="B7" s="60" t="s">
        <v>5</v>
      </c>
      <c r="C7" s="60" t="s">
        <v>1303</v>
      </c>
      <c r="D7" s="60" t="s">
        <v>1304</v>
      </c>
      <c r="E7" s="193">
        <v>2192900.5299999998</v>
      </c>
      <c r="F7" s="115" t="s">
        <v>466</v>
      </c>
    </row>
    <row r="8" spans="1:6" ht="31.5">
      <c r="A8" s="60">
        <v>3</v>
      </c>
      <c r="B8" s="60" t="s">
        <v>7</v>
      </c>
      <c r="C8" s="60" t="s">
        <v>1305</v>
      </c>
      <c r="D8" s="60" t="s">
        <v>9</v>
      </c>
      <c r="E8" s="193">
        <v>12800</v>
      </c>
      <c r="F8" s="115" t="s">
        <v>466</v>
      </c>
    </row>
    <row r="9" spans="1:6" ht="31.5">
      <c r="A9" s="60">
        <v>4</v>
      </c>
      <c r="B9" s="60" t="s">
        <v>10</v>
      </c>
      <c r="C9" s="60" t="s">
        <v>1306</v>
      </c>
      <c r="D9" s="60" t="s">
        <v>175</v>
      </c>
      <c r="E9" s="193">
        <v>43600</v>
      </c>
      <c r="F9" s="115" t="s">
        <v>466</v>
      </c>
    </row>
    <row r="10" spans="1:6" ht="47.25">
      <c r="A10" s="60">
        <v>5</v>
      </c>
      <c r="B10" s="60" t="s">
        <v>12</v>
      </c>
      <c r="C10" s="60" t="s">
        <v>1307</v>
      </c>
      <c r="D10" s="60" t="s">
        <v>14</v>
      </c>
      <c r="E10" s="193">
        <v>1800000</v>
      </c>
      <c r="F10" s="115" t="s">
        <v>466</v>
      </c>
    </row>
    <row r="11" spans="1:6" ht="15.75">
      <c r="A11" s="60"/>
      <c r="B11" s="2158" t="s">
        <v>1308</v>
      </c>
      <c r="C11" s="2182"/>
      <c r="D11" s="60"/>
      <c r="E11" s="193"/>
      <c r="F11" s="115"/>
    </row>
    <row r="12" spans="1:6" ht="78.75">
      <c r="A12" s="60">
        <v>6</v>
      </c>
      <c r="B12" s="60" t="s">
        <v>5</v>
      </c>
      <c r="C12" s="60" t="s">
        <v>1309</v>
      </c>
      <c r="D12" s="60" t="s">
        <v>242</v>
      </c>
      <c r="E12" s="189">
        <v>571226.27</v>
      </c>
      <c r="F12" s="115" t="s">
        <v>466</v>
      </c>
    </row>
    <row r="13" spans="1:6" ht="47.25">
      <c r="A13" s="60">
        <v>7</v>
      </c>
      <c r="B13" s="60" t="s">
        <v>12</v>
      </c>
      <c r="C13" s="60" t="s">
        <v>1310</v>
      </c>
      <c r="D13" s="60" t="s">
        <v>14</v>
      </c>
      <c r="E13" s="189">
        <v>1200000</v>
      </c>
      <c r="F13" s="115" t="s">
        <v>466</v>
      </c>
    </row>
    <row r="14" spans="1:6" ht="63">
      <c r="A14" s="60">
        <v>8</v>
      </c>
      <c r="B14" s="60" t="s">
        <v>1311</v>
      </c>
      <c r="C14" s="60" t="s">
        <v>1312</v>
      </c>
      <c r="D14" s="60" t="s">
        <v>1313</v>
      </c>
      <c r="E14" s="189">
        <v>1500000</v>
      </c>
      <c r="F14" s="115" t="s">
        <v>466</v>
      </c>
    </row>
    <row r="15" spans="1:6" ht="15.75">
      <c r="A15" s="60"/>
      <c r="B15" s="2158" t="s">
        <v>593</v>
      </c>
      <c r="C15" s="2158"/>
      <c r="D15" s="60"/>
      <c r="E15" s="189"/>
      <c r="F15" s="115"/>
    </row>
    <row r="16" spans="1:6" ht="47.25">
      <c r="A16" s="60">
        <v>9</v>
      </c>
      <c r="B16" s="60" t="s">
        <v>39</v>
      </c>
      <c r="C16" s="60" t="s">
        <v>1314</v>
      </c>
      <c r="D16" s="60" t="s">
        <v>1315</v>
      </c>
      <c r="E16" s="193">
        <v>15000000</v>
      </c>
      <c r="F16" s="115" t="s">
        <v>466</v>
      </c>
    </row>
    <row r="17" spans="1:6" ht="31.5">
      <c r="A17" s="60">
        <v>10</v>
      </c>
      <c r="B17" s="60" t="s">
        <v>1316</v>
      </c>
      <c r="C17" s="60" t="s">
        <v>1317</v>
      </c>
      <c r="D17" s="60" t="s">
        <v>1315</v>
      </c>
      <c r="E17" s="193">
        <v>8000000</v>
      </c>
      <c r="F17" s="115" t="s">
        <v>466</v>
      </c>
    </row>
    <row r="18" spans="1:6" ht="47.25">
      <c r="A18" s="60">
        <v>11</v>
      </c>
      <c r="B18" s="60" t="s">
        <v>1318</v>
      </c>
      <c r="C18" s="60" t="s">
        <v>1319</v>
      </c>
      <c r="D18" s="60" t="s">
        <v>1315</v>
      </c>
      <c r="E18" s="193">
        <v>7000000</v>
      </c>
      <c r="F18" s="115" t="s">
        <v>466</v>
      </c>
    </row>
    <row r="19" spans="1:6" ht="15.75">
      <c r="A19" s="60"/>
      <c r="B19" s="2158" t="s">
        <v>143</v>
      </c>
      <c r="C19" s="2158"/>
      <c r="D19" s="60"/>
      <c r="E19" s="193"/>
      <c r="F19" s="115"/>
    </row>
    <row r="20" spans="1:6" ht="63">
      <c r="A20" s="60">
        <v>12</v>
      </c>
      <c r="B20" s="60" t="s">
        <v>195</v>
      </c>
      <c r="C20" s="107" t="s">
        <v>1320</v>
      </c>
      <c r="D20" s="60" t="s">
        <v>1321</v>
      </c>
      <c r="E20" s="193">
        <v>5738993.4500000002</v>
      </c>
      <c r="F20" s="115" t="s">
        <v>118</v>
      </c>
    </row>
    <row r="21" spans="1:6" ht="15.75">
      <c r="A21" s="60"/>
      <c r="B21" s="2158" t="s">
        <v>480</v>
      </c>
      <c r="C21" s="2158"/>
      <c r="D21" s="60"/>
      <c r="E21" s="193"/>
      <c r="F21" s="115"/>
    </row>
    <row r="22" spans="1:6" ht="47.25">
      <c r="A22" s="60">
        <v>13</v>
      </c>
      <c r="B22" s="60" t="s">
        <v>1322</v>
      </c>
      <c r="C22" s="60" t="s">
        <v>1323</v>
      </c>
      <c r="D22" s="60" t="s">
        <v>1324</v>
      </c>
      <c r="E22" s="189">
        <v>2600000</v>
      </c>
      <c r="F22" s="115" t="s">
        <v>4</v>
      </c>
    </row>
    <row r="23" spans="1:6" ht="47.25">
      <c r="A23" s="60">
        <v>14</v>
      </c>
      <c r="B23" s="107" t="s">
        <v>1325</v>
      </c>
      <c r="C23" s="107" t="s">
        <v>1326</v>
      </c>
      <c r="D23" s="107" t="s">
        <v>1327</v>
      </c>
      <c r="E23" s="193">
        <v>1500000</v>
      </c>
      <c r="F23" s="120" t="s">
        <v>4</v>
      </c>
    </row>
    <row r="24" spans="1:6" ht="47.25">
      <c r="A24" s="60">
        <v>15</v>
      </c>
      <c r="B24" s="107" t="s">
        <v>1328</v>
      </c>
      <c r="C24" s="107" t="s">
        <v>1329</v>
      </c>
      <c r="D24" s="107" t="s">
        <v>1330</v>
      </c>
      <c r="E24" s="193">
        <v>2600000</v>
      </c>
      <c r="F24" s="120" t="s">
        <v>4</v>
      </c>
    </row>
    <row r="25" spans="1:6" ht="47.25">
      <c r="A25" s="60">
        <v>16</v>
      </c>
      <c r="B25" s="107" t="s">
        <v>1331</v>
      </c>
      <c r="C25" s="107" t="s">
        <v>1332</v>
      </c>
      <c r="D25" s="107" t="s">
        <v>1333</v>
      </c>
      <c r="E25" s="193">
        <v>3900000</v>
      </c>
      <c r="F25" s="120" t="s">
        <v>4</v>
      </c>
    </row>
    <row r="26" spans="1:6" ht="47.25">
      <c r="A26" s="60">
        <v>17</v>
      </c>
      <c r="B26" s="107" t="s">
        <v>1334</v>
      </c>
      <c r="C26" s="107" t="s">
        <v>1335</v>
      </c>
      <c r="D26" s="107" t="s">
        <v>1336</v>
      </c>
      <c r="E26" s="193">
        <v>2600000</v>
      </c>
      <c r="F26" s="120" t="s">
        <v>4</v>
      </c>
    </row>
    <row r="27" spans="1:6" ht="47.25">
      <c r="A27" s="60">
        <v>18</v>
      </c>
      <c r="B27" s="107" t="s">
        <v>1337</v>
      </c>
      <c r="C27" s="107" t="s">
        <v>1338</v>
      </c>
      <c r="D27" s="107" t="s">
        <v>1330</v>
      </c>
      <c r="E27" s="193">
        <v>2600000</v>
      </c>
      <c r="F27" s="120" t="s">
        <v>4</v>
      </c>
    </row>
    <row r="28" spans="1:6" ht="94.5">
      <c r="A28" s="60">
        <v>19</v>
      </c>
      <c r="B28" s="107" t="s">
        <v>1339</v>
      </c>
      <c r="C28" s="107" t="s">
        <v>1340</v>
      </c>
      <c r="D28" s="107" t="s">
        <v>1341</v>
      </c>
      <c r="E28" s="193">
        <v>4000000</v>
      </c>
      <c r="F28" s="120" t="s">
        <v>4</v>
      </c>
    </row>
    <row r="29" spans="1:6" ht="63">
      <c r="A29" s="60">
        <v>20</v>
      </c>
      <c r="B29" s="107" t="s">
        <v>1342</v>
      </c>
      <c r="C29" s="107" t="s">
        <v>1343</v>
      </c>
      <c r="D29" s="107" t="s">
        <v>1344</v>
      </c>
      <c r="E29" s="193">
        <v>3976568.25</v>
      </c>
      <c r="F29" s="120" t="s">
        <v>4</v>
      </c>
    </row>
    <row r="30" spans="1:6" ht="31.5">
      <c r="A30" s="60">
        <v>21</v>
      </c>
      <c r="B30" s="107" t="s">
        <v>1345</v>
      </c>
      <c r="C30" s="60" t="s">
        <v>1346</v>
      </c>
      <c r="D30" s="60" t="s">
        <v>1347</v>
      </c>
      <c r="E30" s="189">
        <v>2600000</v>
      </c>
      <c r="F30" s="120" t="s">
        <v>4</v>
      </c>
    </row>
    <row r="31" spans="1:6" ht="47.25">
      <c r="A31" s="60">
        <v>22</v>
      </c>
      <c r="B31" s="107" t="s">
        <v>1348</v>
      </c>
      <c r="C31" s="107" t="s">
        <v>1349</v>
      </c>
      <c r="D31" s="107" t="s">
        <v>1350</v>
      </c>
      <c r="E31" s="193">
        <v>750000</v>
      </c>
      <c r="F31" s="120" t="s">
        <v>4</v>
      </c>
    </row>
    <row r="32" spans="1:6" ht="47.25">
      <c r="A32" s="60">
        <v>23</v>
      </c>
      <c r="B32" s="107" t="s">
        <v>1351</v>
      </c>
      <c r="C32" s="107" t="s">
        <v>1352</v>
      </c>
      <c r="D32" s="107" t="s">
        <v>1350</v>
      </c>
      <c r="E32" s="193">
        <v>750000</v>
      </c>
      <c r="F32" s="120" t="s">
        <v>4</v>
      </c>
    </row>
    <row r="33" spans="1:6" ht="15.75">
      <c r="A33" s="60"/>
      <c r="B33" s="2140" t="s">
        <v>1353</v>
      </c>
      <c r="C33" s="2140"/>
      <c r="D33" s="107"/>
      <c r="E33" s="193"/>
      <c r="F33" s="120"/>
    </row>
    <row r="34" spans="1:6" ht="126">
      <c r="A34" s="60">
        <v>24</v>
      </c>
      <c r="B34" s="60" t="s">
        <v>1354</v>
      </c>
      <c r="C34" s="60" t="s">
        <v>1355</v>
      </c>
      <c r="D34" s="60" t="s">
        <v>10709</v>
      </c>
      <c r="E34" s="189">
        <v>3750000</v>
      </c>
      <c r="F34" s="115" t="s">
        <v>1356</v>
      </c>
    </row>
    <row r="35" spans="1:6" ht="126">
      <c r="A35" s="60">
        <v>25</v>
      </c>
      <c r="B35" s="60" t="s">
        <v>1357</v>
      </c>
      <c r="C35" s="60" t="s">
        <v>1358</v>
      </c>
      <c r="D35" s="60" t="s">
        <v>10710</v>
      </c>
      <c r="E35" s="189">
        <v>3750000</v>
      </c>
      <c r="F35" s="115" t="s">
        <v>1359</v>
      </c>
    </row>
    <row r="36" spans="1:6" ht="47.25">
      <c r="A36" s="60">
        <v>26</v>
      </c>
      <c r="B36" s="107" t="s">
        <v>1360</v>
      </c>
      <c r="C36" s="60" t="s">
        <v>1361</v>
      </c>
      <c r="D36" s="60" t="s">
        <v>10689</v>
      </c>
      <c r="E36" s="193">
        <v>5200000</v>
      </c>
      <c r="F36" s="115" t="s">
        <v>4</v>
      </c>
    </row>
    <row r="37" spans="1:6" ht="63">
      <c r="A37" s="60">
        <v>27</v>
      </c>
      <c r="B37" s="60" t="s">
        <v>1363</v>
      </c>
      <c r="C37" s="60" t="s">
        <v>1364</v>
      </c>
      <c r="D37" s="60" t="s">
        <v>1365</v>
      </c>
      <c r="E37" s="193">
        <v>4000000</v>
      </c>
      <c r="F37" s="115" t="s">
        <v>4</v>
      </c>
    </row>
    <row r="38" spans="1:6" ht="47.25">
      <c r="A38" s="60">
        <v>28</v>
      </c>
      <c r="B38" s="107" t="s">
        <v>1366</v>
      </c>
      <c r="C38" s="107" t="s">
        <v>1367</v>
      </c>
      <c r="D38" s="107" t="s">
        <v>1347</v>
      </c>
      <c r="E38" s="193">
        <v>2800000</v>
      </c>
      <c r="F38" s="115" t="s">
        <v>4</v>
      </c>
    </row>
    <row r="39" spans="1:6" ht="47.25">
      <c r="A39" s="60">
        <v>29</v>
      </c>
      <c r="B39" s="107" t="s">
        <v>1368</v>
      </c>
      <c r="C39" s="107" t="s">
        <v>1369</v>
      </c>
      <c r="D39" s="107" t="s">
        <v>1370</v>
      </c>
      <c r="E39" s="193">
        <v>1350000</v>
      </c>
      <c r="F39" s="115" t="s">
        <v>4</v>
      </c>
    </row>
    <row r="40" spans="1:6" ht="15.75">
      <c r="A40" s="60"/>
      <c r="B40" s="114" t="s">
        <v>555</v>
      </c>
      <c r="C40" s="114"/>
      <c r="D40" s="107"/>
      <c r="E40" s="193"/>
      <c r="F40" s="120"/>
    </row>
    <row r="41" spans="1:6" ht="47.25">
      <c r="A41" s="60">
        <v>30</v>
      </c>
      <c r="B41" s="60" t="s">
        <v>1371</v>
      </c>
      <c r="C41" s="60" t="s">
        <v>1372</v>
      </c>
      <c r="D41" s="60" t="s">
        <v>1373</v>
      </c>
      <c r="E41" s="193">
        <v>2180817.5099999998</v>
      </c>
      <c r="F41" s="115" t="s">
        <v>4</v>
      </c>
    </row>
    <row r="42" spans="1:6" ht="15.75">
      <c r="A42" s="60"/>
      <c r="B42" s="2158" t="s">
        <v>930</v>
      </c>
      <c r="C42" s="2158"/>
      <c r="D42" s="60"/>
      <c r="E42" s="193"/>
      <c r="F42" s="115"/>
    </row>
    <row r="43" spans="1:6" ht="47.25">
      <c r="A43" s="60">
        <v>31</v>
      </c>
      <c r="B43" s="107" t="s">
        <v>1374</v>
      </c>
      <c r="C43" s="60" t="s">
        <v>1375</v>
      </c>
      <c r="D43" s="107" t="s">
        <v>1327</v>
      </c>
      <c r="E43" s="193">
        <v>1500000</v>
      </c>
      <c r="F43" s="115" t="s">
        <v>4</v>
      </c>
    </row>
    <row r="44" spans="1:6" ht="63">
      <c r="A44" s="60">
        <v>32</v>
      </c>
      <c r="B44" s="107" t="s">
        <v>1376</v>
      </c>
      <c r="C44" s="60" t="s">
        <v>1377</v>
      </c>
      <c r="D44" s="107" t="s">
        <v>1378</v>
      </c>
      <c r="E44" s="193">
        <v>340408.51</v>
      </c>
      <c r="F44" s="115" t="s">
        <v>4</v>
      </c>
    </row>
    <row r="45" spans="1:6" ht="63">
      <c r="A45" s="60">
        <v>33</v>
      </c>
      <c r="B45" s="107" t="s">
        <v>1379</v>
      </c>
      <c r="C45" s="60" t="s">
        <v>1380</v>
      </c>
      <c r="D45" s="107" t="s">
        <v>1378</v>
      </c>
      <c r="E45" s="193">
        <v>340409</v>
      </c>
      <c r="F45" s="115" t="s">
        <v>4</v>
      </c>
    </row>
    <row r="46" spans="1:6" s="210" customFormat="1" ht="15.75">
      <c r="A46" s="100"/>
      <c r="B46" s="2178" t="s">
        <v>662</v>
      </c>
      <c r="C46" s="2178"/>
      <c r="D46" s="114"/>
      <c r="E46" s="4"/>
      <c r="F46" s="113"/>
    </row>
    <row r="47" spans="1:6" ht="47.25">
      <c r="A47" s="60">
        <v>34</v>
      </c>
      <c r="B47" s="107" t="s">
        <v>1381</v>
      </c>
      <c r="C47" s="60" t="s">
        <v>1382</v>
      </c>
      <c r="D47" s="107" t="s">
        <v>1383</v>
      </c>
      <c r="E47" s="193">
        <v>1600000</v>
      </c>
      <c r="F47" s="120" t="s">
        <v>4</v>
      </c>
    </row>
    <row r="48" spans="1:6" ht="47.25">
      <c r="A48" s="60">
        <v>35</v>
      </c>
      <c r="B48" s="107" t="s">
        <v>1384</v>
      </c>
      <c r="C48" s="60" t="s">
        <v>1385</v>
      </c>
      <c r="D48" s="107" t="s">
        <v>1383</v>
      </c>
      <c r="E48" s="193">
        <v>1600000</v>
      </c>
      <c r="F48" s="120" t="s">
        <v>4</v>
      </c>
    </row>
    <row r="49" spans="1:6" ht="47.25">
      <c r="A49" s="60">
        <v>36</v>
      </c>
      <c r="B49" s="107" t="s">
        <v>1386</v>
      </c>
      <c r="C49" s="60" t="s">
        <v>1387</v>
      </c>
      <c r="D49" s="107" t="s">
        <v>1383</v>
      </c>
      <c r="E49" s="193">
        <v>1600000</v>
      </c>
      <c r="F49" s="120" t="s">
        <v>4</v>
      </c>
    </row>
    <row r="50" spans="1:6" ht="63">
      <c r="A50" s="60">
        <v>37</v>
      </c>
      <c r="B50" s="107" t="s">
        <v>10690</v>
      </c>
      <c r="C50" s="60" t="s">
        <v>1388</v>
      </c>
      <c r="D50" s="107" t="s">
        <v>1383</v>
      </c>
      <c r="E50" s="193">
        <v>1600000</v>
      </c>
      <c r="F50" s="120" t="s">
        <v>4</v>
      </c>
    </row>
    <row r="51" spans="1:6" ht="15.75">
      <c r="A51" s="60"/>
      <c r="B51" s="2285" t="s">
        <v>15</v>
      </c>
      <c r="C51" s="2285"/>
      <c r="D51" s="2285"/>
      <c r="E51" s="4">
        <f>SUM(E6:E50)</f>
        <v>105040875.52000001</v>
      </c>
      <c r="F51" s="113"/>
    </row>
    <row r="52" spans="1:6" ht="107.25" customHeight="1">
      <c r="A52" s="2144" t="s">
        <v>1391</v>
      </c>
      <c r="B52" s="2144"/>
      <c r="C52" s="2144"/>
      <c r="D52" s="2144" t="s">
        <v>1392</v>
      </c>
      <c r="E52" s="2144"/>
      <c r="F52" s="2144"/>
    </row>
    <row r="62" spans="1:6" ht="63">
      <c r="A62" s="60"/>
      <c r="B62" s="107" t="s">
        <v>3740</v>
      </c>
      <c r="C62" s="60" t="s">
        <v>1389</v>
      </c>
      <c r="D62" s="107" t="s">
        <v>1390</v>
      </c>
      <c r="E62" s="193">
        <v>4000000</v>
      </c>
      <c r="F62" s="120" t="s">
        <v>4</v>
      </c>
    </row>
    <row r="63" spans="1:6">
      <c r="E63" s="2"/>
      <c r="F63" s="2"/>
    </row>
    <row r="65" spans="5:5">
      <c r="E65" s="211">
        <f>E62+E51</f>
        <v>109040875.52000001</v>
      </c>
    </row>
  </sheetData>
  <mergeCells count="14">
    <mergeCell ref="A52:C52"/>
    <mergeCell ref="D52:F52"/>
    <mergeCell ref="B19:C19"/>
    <mergeCell ref="B21:C21"/>
    <mergeCell ref="B33:C33"/>
    <mergeCell ref="B42:C42"/>
    <mergeCell ref="B46:C46"/>
    <mergeCell ref="B51:D51"/>
    <mergeCell ref="B15:C15"/>
    <mergeCell ref="A1:F1"/>
    <mergeCell ref="A2:F2"/>
    <mergeCell ref="A3:F3"/>
    <mergeCell ref="B5:C5"/>
    <mergeCell ref="B11:C11"/>
  </mergeCells>
  <pageMargins left="0.7" right="0.7" top="0.75" bottom="0.75" header="0.3" footer="0.3"/>
  <pageSetup orientation="landscape" r:id="rId1"/>
  <headerFooter>
    <oddFooter>Page &amp;P of &amp;N</oddFooter>
  </headerFooter>
</worksheet>
</file>

<file path=xl/worksheets/sheet91.xml><?xml version="1.0" encoding="utf-8"?>
<worksheet xmlns="http://schemas.openxmlformats.org/spreadsheetml/2006/main" xmlns:r="http://schemas.openxmlformats.org/officeDocument/2006/relationships">
  <sheetPr>
    <tabColor theme="5" tint="-0.499984740745262"/>
  </sheetPr>
  <dimension ref="A1:K59"/>
  <sheetViews>
    <sheetView topLeftCell="A46" zoomScale="98" zoomScaleNormal="98" workbookViewId="0">
      <selection activeCell="J55" sqref="J55"/>
    </sheetView>
  </sheetViews>
  <sheetFormatPr defaultRowHeight="15"/>
  <cols>
    <col min="1" max="1" width="7.28515625" style="126" customWidth="1"/>
    <col min="2" max="2" width="16.140625" style="57" customWidth="1"/>
    <col min="3" max="3" width="43" style="126" customWidth="1"/>
    <col min="4" max="4" width="22.5703125" style="57" customWidth="1"/>
    <col min="5" max="5" width="19.85546875" style="57" bestFit="1" customWidth="1"/>
    <col min="6" max="6" width="11.7109375" style="226" customWidth="1"/>
    <col min="7" max="7" width="9.140625" style="57" hidden="1" customWidth="1"/>
    <col min="8" max="10" width="9.140625" style="57"/>
    <col min="11" max="11" width="12.85546875" style="225" bestFit="1" customWidth="1"/>
    <col min="12" max="16384" width="9.140625" style="57"/>
  </cols>
  <sheetData>
    <row r="1" spans="1:7">
      <c r="A1" s="2253" t="s">
        <v>133</v>
      </c>
      <c r="B1" s="2253"/>
      <c r="C1" s="2253"/>
      <c r="D1" s="2253"/>
      <c r="E1" s="2253"/>
      <c r="F1" s="2253"/>
      <c r="G1" s="182"/>
    </row>
    <row r="2" spans="1:7">
      <c r="A2" s="2344" t="s">
        <v>1805</v>
      </c>
      <c r="B2" s="2344"/>
      <c r="C2" s="2344"/>
      <c r="D2" s="2344"/>
      <c r="E2" s="2344"/>
      <c r="F2" s="2344"/>
      <c r="G2" s="182"/>
    </row>
    <row r="3" spans="1:7">
      <c r="A3" s="2253" t="s">
        <v>140</v>
      </c>
      <c r="B3" s="2253"/>
      <c r="C3" s="2253"/>
      <c r="D3" s="2253"/>
      <c r="E3" s="2253"/>
      <c r="F3" s="2253"/>
      <c r="G3" s="182"/>
    </row>
    <row r="4" spans="1:7" ht="39" customHeight="1">
      <c r="A4" s="113" t="s">
        <v>134</v>
      </c>
      <c r="B4" s="114" t="s">
        <v>1743</v>
      </c>
      <c r="C4" s="114" t="s">
        <v>463</v>
      </c>
      <c r="D4" s="114" t="s">
        <v>1742</v>
      </c>
      <c r="E4" s="114" t="s">
        <v>1741</v>
      </c>
      <c r="F4" s="113" t="s">
        <v>677</v>
      </c>
      <c r="G4" s="182"/>
    </row>
    <row r="5" spans="1:7" ht="15.75">
      <c r="A5" s="50"/>
      <c r="B5" s="2268" t="s">
        <v>139</v>
      </c>
      <c r="C5" s="2268"/>
      <c r="D5" s="95"/>
      <c r="E5" s="95"/>
      <c r="F5" s="159"/>
      <c r="G5" s="182"/>
    </row>
    <row r="6" spans="1:7" ht="31.5">
      <c r="A6" s="50">
        <v>1</v>
      </c>
      <c r="B6" s="159" t="s">
        <v>464</v>
      </c>
      <c r="C6" s="159" t="s">
        <v>1806</v>
      </c>
      <c r="D6" s="51" t="s">
        <v>1807</v>
      </c>
      <c r="E6" s="222">
        <v>4200000</v>
      </c>
      <c r="F6" s="159" t="s">
        <v>466</v>
      </c>
      <c r="G6" s="182"/>
    </row>
    <row r="7" spans="1:7" ht="147" customHeight="1">
      <c r="A7" s="50">
        <v>2</v>
      </c>
      <c r="B7" s="159" t="s">
        <v>5</v>
      </c>
      <c r="C7" s="159" t="s">
        <v>1808</v>
      </c>
      <c r="D7" s="51" t="s">
        <v>1809</v>
      </c>
      <c r="E7" s="222">
        <v>1073620</v>
      </c>
      <c r="F7" s="159" t="s">
        <v>1810</v>
      </c>
      <c r="G7" s="182"/>
    </row>
    <row r="8" spans="1:7" ht="31.5">
      <c r="A8" s="50">
        <v>3</v>
      </c>
      <c r="B8" s="159" t="s">
        <v>7</v>
      </c>
      <c r="C8" s="159" t="s">
        <v>3791</v>
      </c>
      <c r="D8" s="51" t="s">
        <v>1811</v>
      </c>
      <c r="E8" s="222">
        <v>108000</v>
      </c>
      <c r="F8" s="159" t="s">
        <v>1810</v>
      </c>
      <c r="G8" s="182"/>
    </row>
    <row r="9" spans="1:7" ht="31.5">
      <c r="A9" s="50">
        <v>4</v>
      </c>
      <c r="B9" s="159" t="s">
        <v>10</v>
      </c>
      <c r="C9" s="159" t="s">
        <v>3803</v>
      </c>
      <c r="D9" s="51" t="s">
        <v>1812</v>
      </c>
      <c r="E9" s="222">
        <v>100800</v>
      </c>
      <c r="F9" s="159" t="s">
        <v>1810</v>
      </c>
      <c r="G9" s="182"/>
    </row>
    <row r="10" spans="1:7" ht="72" customHeight="1">
      <c r="A10" s="50">
        <v>5</v>
      </c>
      <c r="B10" s="159" t="s">
        <v>12</v>
      </c>
      <c r="C10" s="159" t="s">
        <v>1813</v>
      </c>
      <c r="D10" s="51" t="s">
        <v>1814</v>
      </c>
      <c r="E10" s="222">
        <v>1060032</v>
      </c>
      <c r="F10" s="159" t="s">
        <v>466</v>
      </c>
      <c r="G10" s="182"/>
    </row>
    <row r="11" spans="1:7" ht="15.75">
      <c r="A11" s="50"/>
      <c r="B11" s="2198" t="s">
        <v>3704</v>
      </c>
      <c r="C11" s="2198"/>
      <c r="D11" s="51"/>
      <c r="E11" s="222"/>
      <c r="F11" s="159"/>
      <c r="G11" s="182"/>
    </row>
    <row r="12" spans="1:7" ht="119.25" customHeight="1">
      <c r="A12" s="50">
        <v>6</v>
      </c>
      <c r="B12" s="159" t="s">
        <v>5</v>
      </c>
      <c r="C12" s="159" t="s">
        <v>1815</v>
      </c>
      <c r="D12" s="51" t="s">
        <v>1816</v>
      </c>
      <c r="E12" s="222">
        <v>873620</v>
      </c>
      <c r="F12" s="159" t="s">
        <v>466</v>
      </c>
      <c r="G12" s="182"/>
    </row>
    <row r="13" spans="1:7" ht="78.75">
      <c r="A13" s="50">
        <v>7</v>
      </c>
      <c r="B13" s="159" t="s">
        <v>1817</v>
      </c>
      <c r="C13" s="159" t="s">
        <v>1818</v>
      </c>
      <c r="D13" s="51" t="s">
        <v>1814</v>
      </c>
      <c r="E13" s="222">
        <v>1097605</v>
      </c>
      <c r="F13" s="159" t="s">
        <v>466</v>
      </c>
      <c r="G13" s="182"/>
    </row>
    <row r="14" spans="1:7" ht="63">
      <c r="A14" s="50">
        <v>8</v>
      </c>
      <c r="B14" s="159" t="s">
        <v>360</v>
      </c>
      <c r="C14" s="159" t="s">
        <v>1819</v>
      </c>
      <c r="D14" s="51" t="s">
        <v>1820</v>
      </c>
      <c r="E14" s="222">
        <v>1300000</v>
      </c>
      <c r="F14" s="159" t="s">
        <v>466</v>
      </c>
      <c r="G14" s="182"/>
    </row>
    <row r="15" spans="1:7" ht="15.75">
      <c r="A15" s="50"/>
      <c r="B15" s="2198" t="s">
        <v>207</v>
      </c>
      <c r="C15" s="2198"/>
      <c r="D15" s="51"/>
      <c r="E15" s="222"/>
      <c r="F15" s="159"/>
      <c r="G15" s="182"/>
    </row>
    <row r="16" spans="1:7" ht="89.25" customHeight="1">
      <c r="A16" s="50">
        <v>9</v>
      </c>
      <c r="B16" s="160" t="s">
        <v>195</v>
      </c>
      <c r="C16" s="159" t="s">
        <v>3804</v>
      </c>
      <c r="D16" s="51" t="s">
        <v>1821</v>
      </c>
      <c r="E16" s="222">
        <v>5738993.4500000002</v>
      </c>
      <c r="F16" s="159" t="s">
        <v>466</v>
      </c>
      <c r="G16" s="182"/>
    </row>
    <row r="17" spans="1:11" ht="15.75">
      <c r="A17" s="50"/>
      <c r="B17" s="2198" t="s">
        <v>555</v>
      </c>
      <c r="C17" s="2198"/>
      <c r="D17" s="51"/>
      <c r="E17" s="222"/>
      <c r="F17" s="159"/>
      <c r="G17" s="182"/>
    </row>
    <row r="18" spans="1:11" ht="94.5">
      <c r="A18" s="50">
        <v>10</v>
      </c>
      <c r="B18" s="160" t="s">
        <v>1825</v>
      </c>
      <c r="C18" s="159" t="s">
        <v>1826</v>
      </c>
      <c r="D18" s="51" t="s">
        <v>1827</v>
      </c>
      <c r="E18" s="222">
        <v>700000</v>
      </c>
      <c r="F18" s="160" t="s">
        <v>4</v>
      </c>
      <c r="G18" s="182"/>
    </row>
    <row r="19" spans="1:11" ht="110.25">
      <c r="A19" s="50">
        <v>11</v>
      </c>
      <c r="B19" s="160" t="s">
        <v>1828</v>
      </c>
      <c r="C19" s="159" t="s">
        <v>1829</v>
      </c>
      <c r="D19" s="51" t="s">
        <v>1830</v>
      </c>
      <c r="E19" s="222">
        <v>700000</v>
      </c>
      <c r="F19" s="160" t="s">
        <v>4</v>
      </c>
      <c r="G19" s="182"/>
    </row>
    <row r="20" spans="1:11" ht="15.75">
      <c r="A20" s="50"/>
      <c r="B20" s="2198" t="s">
        <v>930</v>
      </c>
      <c r="C20" s="2198"/>
      <c r="D20" s="51"/>
      <c r="E20" s="222"/>
      <c r="F20" s="160"/>
      <c r="G20" s="182"/>
    </row>
    <row r="21" spans="1:11" ht="198" customHeight="1">
      <c r="A21" s="50">
        <v>12</v>
      </c>
      <c r="B21" s="160" t="s">
        <v>581</v>
      </c>
      <c r="C21" s="159" t="s">
        <v>3792</v>
      </c>
      <c r="D21" s="107" t="s">
        <v>1831</v>
      </c>
      <c r="E21" s="222">
        <v>2000000</v>
      </c>
      <c r="F21" s="160" t="s">
        <v>466</v>
      </c>
      <c r="G21" s="182"/>
    </row>
    <row r="22" spans="1:11" ht="15.75">
      <c r="A22" s="50"/>
      <c r="B22" s="2198" t="s">
        <v>593</v>
      </c>
      <c r="C22" s="2198"/>
      <c r="D22" s="51"/>
      <c r="E22" s="222"/>
      <c r="F22" s="160"/>
      <c r="G22" s="182"/>
    </row>
    <row r="23" spans="1:11" ht="47.25">
      <c r="A23" s="50">
        <v>13</v>
      </c>
      <c r="B23" s="160" t="s">
        <v>39</v>
      </c>
      <c r="C23" s="159" t="s">
        <v>1832</v>
      </c>
      <c r="D23" s="51" t="s">
        <v>264</v>
      </c>
      <c r="E23" s="222">
        <v>20000000</v>
      </c>
      <c r="F23" s="159" t="s">
        <v>466</v>
      </c>
      <c r="G23" s="182"/>
    </row>
    <row r="24" spans="1:11" ht="47.25">
      <c r="A24" s="50">
        <v>14</v>
      </c>
      <c r="B24" s="160" t="s">
        <v>41</v>
      </c>
      <c r="C24" s="159" t="s">
        <v>1833</v>
      </c>
      <c r="D24" s="51" t="s">
        <v>264</v>
      </c>
      <c r="E24" s="222">
        <v>15000000</v>
      </c>
      <c r="F24" s="159" t="s">
        <v>466</v>
      </c>
      <c r="G24" s="182"/>
    </row>
    <row r="25" spans="1:11" ht="15.75">
      <c r="A25" s="50"/>
      <c r="B25" s="2198" t="s">
        <v>1404</v>
      </c>
      <c r="C25" s="2198"/>
      <c r="D25" s="51"/>
      <c r="E25" s="222"/>
      <c r="F25" s="159"/>
      <c r="G25" s="182"/>
    </row>
    <row r="26" spans="1:11" ht="210" customHeight="1">
      <c r="A26" s="50">
        <v>15</v>
      </c>
      <c r="B26" s="160" t="s">
        <v>1834</v>
      </c>
      <c r="C26" s="159" t="s">
        <v>3809</v>
      </c>
      <c r="D26" s="51" t="s">
        <v>3805</v>
      </c>
      <c r="E26" s="222">
        <v>6000000</v>
      </c>
      <c r="F26" s="160" t="s">
        <v>4</v>
      </c>
      <c r="G26" s="182"/>
      <c r="K26" s="225">
        <v>1350000</v>
      </c>
    </row>
    <row r="27" spans="1:11" ht="213" customHeight="1">
      <c r="A27" s="50">
        <v>16</v>
      </c>
      <c r="B27" s="160" t="s">
        <v>1835</v>
      </c>
      <c r="C27" s="159" t="s">
        <v>3810</v>
      </c>
      <c r="D27" s="51" t="s">
        <v>3806</v>
      </c>
      <c r="E27" s="222">
        <v>6000000</v>
      </c>
      <c r="F27" s="160" t="s">
        <v>4</v>
      </c>
      <c r="G27" s="182"/>
    </row>
    <row r="28" spans="1:11" ht="78.75">
      <c r="A28" s="50">
        <v>17</v>
      </c>
      <c r="B28" s="160" t="s">
        <v>1836</v>
      </c>
      <c r="C28" s="159" t="s">
        <v>3811</v>
      </c>
      <c r="D28" s="51" t="s">
        <v>1837</v>
      </c>
      <c r="E28" s="222">
        <v>3000000</v>
      </c>
      <c r="F28" s="160" t="s">
        <v>4</v>
      </c>
      <c r="G28" s="182"/>
    </row>
    <row r="29" spans="1:11" ht="31.5">
      <c r="A29" s="50">
        <v>18</v>
      </c>
      <c r="B29" s="160" t="s">
        <v>1840</v>
      </c>
      <c r="C29" s="159" t="s">
        <v>3813</v>
      </c>
      <c r="D29" s="51" t="s">
        <v>1841</v>
      </c>
      <c r="E29" s="222">
        <v>1464438</v>
      </c>
      <c r="F29" s="160" t="s">
        <v>4</v>
      </c>
      <c r="G29" s="182"/>
    </row>
    <row r="30" spans="1:11" ht="15.75">
      <c r="A30" s="50"/>
      <c r="B30" s="2198" t="s">
        <v>1408</v>
      </c>
      <c r="C30" s="2198"/>
      <c r="D30" s="51"/>
      <c r="E30" s="222"/>
      <c r="F30" s="160"/>
      <c r="G30" s="182"/>
    </row>
    <row r="31" spans="1:11" ht="229.5" customHeight="1">
      <c r="A31" s="50">
        <v>19</v>
      </c>
      <c r="B31" s="160" t="s">
        <v>1842</v>
      </c>
      <c r="C31" s="159" t="s">
        <v>3793</v>
      </c>
      <c r="D31" s="51" t="s">
        <v>3807</v>
      </c>
      <c r="E31" s="222">
        <v>6000000</v>
      </c>
      <c r="F31" s="160"/>
      <c r="G31" s="182"/>
    </row>
    <row r="32" spans="1:11" ht="47.25">
      <c r="A32" s="50">
        <v>20</v>
      </c>
      <c r="B32" s="160" t="s">
        <v>1843</v>
      </c>
      <c r="C32" s="159" t="s">
        <v>3794</v>
      </c>
      <c r="D32" s="51" t="s">
        <v>1844</v>
      </c>
      <c r="E32" s="222">
        <v>7000000</v>
      </c>
      <c r="F32" s="160" t="s">
        <v>4</v>
      </c>
      <c r="G32" s="182"/>
    </row>
    <row r="33" spans="1:7" ht="47.25">
      <c r="A33" s="50">
        <v>21</v>
      </c>
      <c r="B33" s="160" t="s">
        <v>1845</v>
      </c>
      <c r="C33" s="159" t="s">
        <v>3795</v>
      </c>
      <c r="D33" s="51" t="s">
        <v>1844</v>
      </c>
      <c r="E33" s="222">
        <v>7000000</v>
      </c>
      <c r="F33" s="160" t="s">
        <v>4</v>
      </c>
      <c r="G33" s="182"/>
    </row>
    <row r="34" spans="1:7" ht="203.25" customHeight="1">
      <c r="A34" s="50">
        <v>22</v>
      </c>
      <c r="B34" s="160" t="s">
        <v>1846</v>
      </c>
      <c r="C34" s="159" t="s">
        <v>3796</v>
      </c>
      <c r="D34" s="51" t="s">
        <v>1847</v>
      </c>
      <c r="E34" s="222">
        <v>1000000</v>
      </c>
      <c r="F34" s="160" t="s">
        <v>1848</v>
      </c>
      <c r="G34" s="182"/>
    </row>
    <row r="35" spans="1:7" ht="63">
      <c r="A35" s="50">
        <v>23</v>
      </c>
      <c r="B35" s="160" t="s">
        <v>1849</v>
      </c>
      <c r="C35" s="159" t="s">
        <v>3797</v>
      </c>
      <c r="D35" s="51" t="s">
        <v>1850</v>
      </c>
      <c r="E35" s="222">
        <v>2500000</v>
      </c>
      <c r="F35" s="160" t="s">
        <v>4</v>
      </c>
      <c r="G35" s="182"/>
    </row>
    <row r="36" spans="1:7" ht="15.75">
      <c r="A36" s="50"/>
      <c r="B36" s="2198" t="s">
        <v>662</v>
      </c>
      <c r="C36" s="2198"/>
      <c r="D36" s="51"/>
      <c r="E36" s="222"/>
      <c r="F36" s="160"/>
      <c r="G36" s="182"/>
    </row>
    <row r="37" spans="1:7" ht="78.75">
      <c r="A37" s="50">
        <v>24</v>
      </c>
      <c r="B37" s="160" t="s">
        <v>1851</v>
      </c>
      <c r="C37" s="159" t="s">
        <v>3798</v>
      </c>
      <c r="D37" s="51" t="s">
        <v>1852</v>
      </c>
      <c r="E37" s="222">
        <v>3000000</v>
      </c>
      <c r="F37" s="160" t="s">
        <v>1848</v>
      </c>
      <c r="G37" s="182"/>
    </row>
    <row r="38" spans="1:7" ht="52.5" customHeight="1">
      <c r="A38" s="50">
        <v>25</v>
      </c>
      <c r="B38" s="160" t="s">
        <v>3808</v>
      </c>
      <c r="C38" s="159" t="s">
        <v>3799</v>
      </c>
      <c r="D38" s="51" t="s">
        <v>1853</v>
      </c>
      <c r="E38" s="222">
        <v>2000000</v>
      </c>
      <c r="F38" s="160" t="s">
        <v>4</v>
      </c>
      <c r="G38" s="182"/>
    </row>
    <row r="39" spans="1:7" ht="78.75">
      <c r="A39" s="50">
        <v>26</v>
      </c>
      <c r="B39" s="160" t="s">
        <v>1854</v>
      </c>
      <c r="C39" s="159" t="s">
        <v>3800</v>
      </c>
      <c r="D39" s="51" t="s">
        <v>1855</v>
      </c>
      <c r="E39" s="222">
        <v>2000000</v>
      </c>
      <c r="F39" s="160" t="s">
        <v>4</v>
      </c>
      <c r="G39" s="182"/>
    </row>
    <row r="40" spans="1:7" ht="15.75">
      <c r="A40" s="50"/>
      <c r="B40" s="2198" t="s">
        <v>1564</v>
      </c>
      <c r="C40" s="2198"/>
      <c r="D40" s="51"/>
      <c r="E40" s="222"/>
      <c r="F40" s="160"/>
      <c r="G40" s="182"/>
    </row>
    <row r="41" spans="1:7" ht="204" customHeight="1">
      <c r="A41" s="50">
        <v>27</v>
      </c>
      <c r="B41" s="160" t="s">
        <v>1858</v>
      </c>
      <c r="C41" s="159" t="s">
        <v>3802</v>
      </c>
      <c r="D41" s="51" t="s">
        <v>1859</v>
      </c>
      <c r="E41" s="222">
        <v>1423767.07</v>
      </c>
      <c r="F41" s="160" t="s">
        <v>4</v>
      </c>
      <c r="G41" s="182"/>
    </row>
    <row r="42" spans="1:7" ht="15.75">
      <c r="A42" s="50"/>
      <c r="B42" s="2198" t="s">
        <v>15</v>
      </c>
      <c r="C42" s="2226"/>
      <c r="D42" s="2226"/>
      <c r="E42" s="161">
        <f>SUM(E6:E41)</f>
        <v>102340875.52</v>
      </c>
      <c r="F42" s="160"/>
      <c r="G42" s="182"/>
    </row>
    <row r="43" spans="1:7" ht="84.75" customHeight="1">
      <c r="A43" s="2143" t="s">
        <v>1391</v>
      </c>
      <c r="B43" s="2143"/>
      <c r="C43" s="2143"/>
      <c r="D43" s="2143" t="s">
        <v>1392</v>
      </c>
      <c r="E43" s="2143"/>
      <c r="F43" s="2143"/>
    </row>
    <row r="53" spans="1:6" ht="78.75">
      <c r="A53" s="97">
        <v>30</v>
      </c>
      <c r="B53" s="214" t="s">
        <v>1856</v>
      </c>
      <c r="C53" s="162" t="s">
        <v>3801</v>
      </c>
      <c r="D53" s="143" t="s">
        <v>1857</v>
      </c>
      <c r="E53" s="217">
        <v>3500000</v>
      </c>
      <c r="F53" s="214" t="s">
        <v>4</v>
      </c>
    </row>
    <row r="54" spans="1:6" ht="31.5">
      <c r="A54" s="97">
        <v>19</v>
      </c>
      <c r="B54" s="214" t="s">
        <v>1838</v>
      </c>
      <c r="C54" s="162" t="s">
        <v>3812</v>
      </c>
      <c r="D54" s="143" t="s">
        <v>1839</v>
      </c>
      <c r="E54" s="217">
        <v>2500000</v>
      </c>
      <c r="F54" s="214" t="s">
        <v>4</v>
      </c>
    </row>
    <row r="55" spans="1:6" ht="94.5">
      <c r="A55" s="97">
        <v>10</v>
      </c>
      <c r="B55" s="214" t="s">
        <v>1822</v>
      </c>
      <c r="C55" s="162" t="s">
        <v>1823</v>
      </c>
      <c r="D55" s="143" t="s">
        <v>1824</v>
      </c>
      <c r="E55" s="217">
        <v>700000</v>
      </c>
      <c r="F55" s="214" t="s">
        <v>4</v>
      </c>
    </row>
    <row r="56" spans="1:6">
      <c r="E56" s="227">
        <f>SUM(E53:E55)</f>
        <v>6700000</v>
      </c>
    </row>
    <row r="59" spans="1:6">
      <c r="E59" s="227">
        <f>E56+E42</f>
        <v>109040875.52</v>
      </c>
    </row>
  </sheetData>
  <mergeCells count="16">
    <mergeCell ref="A43:C43"/>
    <mergeCell ref="D43:F43"/>
    <mergeCell ref="B36:C36"/>
    <mergeCell ref="B40:C40"/>
    <mergeCell ref="B42:D42"/>
    <mergeCell ref="B22:C22"/>
    <mergeCell ref="B25:C25"/>
    <mergeCell ref="B30:C30"/>
    <mergeCell ref="B20:C20"/>
    <mergeCell ref="B17:C17"/>
    <mergeCell ref="B15:C15"/>
    <mergeCell ref="A1:F1"/>
    <mergeCell ref="A2:F2"/>
    <mergeCell ref="A3:F3"/>
    <mergeCell ref="B5:C5"/>
    <mergeCell ref="B11:C11"/>
  </mergeCells>
  <pageMargins left="0.7" right="0.7" top="0.75" bottom="0.75" header="0.3" footer="0.3"/>
  <pageSetup orientation="landscape" horizontalDpi="150" verticalDpi="150" r:id="rId1"/>
  <headerFooter>
    <oddFooter>Page &amp;P of &amp;N</oddFooter>
  </headerFooter>
</worksheet>
</file>

<file path=xl/worksheets/sheet92.xml><?xml version="1.0" encoding="utf-8"?>
<worksheet xmlns="http://schemas.openxmlformats.org/spreadsheetml/2006/main" xmlns:r="http://schemas.openxmlformats.org/officeDocument/2006/relationships">
  <sheetPr>
    <tabColor theme="5" tint="-0.499984740745262"/>
  </sheetPr>
  <dimension ref="A1:J65"/>
  <sheetViews>
    <sheetView topLeftCell="A54" workbookViewId="0">
      <selection activeCell="A57" sqref="A57:F59"/>
    </sheetView>
  </sheetViews>
  <sheetFormatPr defaultRowHeight="15"/>
  <cols>
    <col min="1" max="1" width="7.42578125" style="185" customWidth="1"/>
    <col min="2" max="2" width="15.7109375" style="185" customWidth="1"/>
    <col min="3" max="3" width="42.42578125" style="185" customWidth="1"/>
    <col min="4" max="4" width="25.85546875" style="185" customWidth="1"/>
    <col min="5" max="5" width="19" style="185" customWidth="1"/>
    <col min="6" max="6" width="11.140625" style="224" customWidth="1"/>
    <col min="7" max="9" width="9.140625" style="185"/>
    <col min="10" max="10" width="11.7109375" style="185" bestFit="1" customWidth="1"/>
    <col min="11" max="16384" width="9.140625" style="185"/>
  </cols>
  <sheetData>
    <row r="1" spans="1:8" ht="15.75">
      <c r="A1" s="2273" t="s">
        <v>133</v>
      </c>
      <c r="B1" s="2273"/>
      <c r="C1" s="2273"/>
      <c r="D1" s="2273"/>
      <c r="E1" s="2273"/>
      <c r="F1" s="2273"/>
    </row>
    <row r="2" spans="1:8" ht="15.75">
      <c r="A2" s="2273" t="s">
        <v>1647</v>
      </c>
      <c r="B2" s="2273"/>
      <c r="C2" s="2273"/>
      <c r="D2" s="2273"/>
      <c r="E2" s="2273"/>
      <c r="F2" s="2273"/>
    </row>
    <row r="3" spans="1:8" ht="15.75">
      <c r="A3" s="2273" t="s">
        <v>140</v>
      </c>
      <c r="B3" s="2273"/>
      <c r="C3" s="2273"/>
      <c r="D3" s="2273"/>
      <c r="E3" s="2273"/>
      <c r="F3" s="2273"/>
    </row>
    <row r="4" spans="1:8" ht="15.75">
      <c r="A4" s="156" t="s">
        <v>134</v>
      </c>
      <c r="B4" s="114" t="s">
        <v>135</v>
      </c>
      <c r="C4" s="114" t="s">
        <v>0</v>
      </c>
      <c r="D4" s="114" t="s">
        <v>136</v>
      </c>
      <c r="E4" s="82" t="s">
        <v>1300</v>
      </c>
      <c r="F4" s="82" t="s">
        <v>1646</v>
      </c>
    </row>
    <row r="5" spans="1:8" ht="15.75">
      <c r="A5" s="218"/>
      <c r="B5" s="2150" t="s">
        <v>139</v>
      </c>
      <c r="C5" s="2345"/>
      <c r="D5" s="218"/>
      <c r="E5" s="218"/>
      <c r="F5" s="219"/>
    </row>
    <row r="6" spans="1:8" ht="31.5">
      <c r="A6" s="220">
        <v>1</v>
      </c>
      <c r="B6" s="60" t="s">
        <v>464</v>
      </c>
      <c r="C6" s="60" t="s">
        <v>1645</v>
      </c>
      <c r="D6" s="60" t="s">
        <v>239</v>
      </c>
      <c r="E6" s="116">
        <v>2700240</v>
      </c>
      <c r="F6" s="221" t="s">
        <v>466</v>
      </c>
      <c r="H6" s="185" t="s">
        <v>1148</v>
      </c>
    </row>
    <row r="7" spans="1:8" ht="78.75">
      <c r="A7" s="220">
        <v>2</v>
      </c>
      <c r="B7" s="60" t="s">
        <v>5</v>
      </c>
      <c r="C7" s="60" t="s">
        <v>1644</v>
      </c>
      <c r="D7" s="60" t="s">
        <v>1643</v>
      </c>
      <c r="E7" s="116">
        <v>1844512.07</v>
      </c>
      <c r="F7" s="221" t="s">
        <v>466</v>
      </c>
    </row>
    <row r="8" spans="1:8" ht="31.5">
      <c r="A8" s="220">
        <v>3</v>
      </c>
      <c r="B8" s="60" t="s">
        <v>7</v>
      </c>
      <c r="C8" s="60" t="s">
        <v>3753</v>
      </c>
      <c r="D8" s="60" t="s">
        <v>9</v>
      </c>
      <c r="E8" s="116">
        <v>271760</v>
      </c>
      <c r="F8" s="221" t="s">
        <v>466</v>
      </c>
    </row>
    <row r="9" spans="1:8" ht="31.5">
      <c r="A9" s="220">
        <v>4</v>
      </c>
      <c r="B9" s="60" t="s">
        <v>10</v>
      </c>
      <c r="C9" s="60" t="s">
        <v>1642</v>
      </c>
      <c r="D9" s="60" t="s">
        <v>175</v>
      </c>
      <c r="E9" s="116">
        <v>85600</v>
      </c>
      <c r="F9" s="221" t="s">
        <v>466</v>
      </c>
    </row>
    <row r="10" spans="1:8" ht="47.25">
      <c r="A10" s="220">
        <v>5</v>
      </c>
      <c r="B10" s="60" t="s">
        <v>12</v>
      </c>
      <c r="C10" s="60" t="s">
        <v>1641</v>
      </c>
      <c r="D10" s="60" t="s">
        <v>14</v>
      </c>
      <c r="E10" s="116">
        <v>1296000</v>
      </c>
      <c r="F10" s="221" t="s">
        <v>466</v>
      </c>
    </row>
    <row r="11" spans="1:8" ht="15.75">
      <c r="A11" s="220"/>
      <c r="B11" s="2145" t="s">
        <v>3704</v>
      </c>
      <c r="C11" s="2179"/>
      <c r="D11" s="2146"/>
      <c r="E11" s="116"/>
      <c r="F11" s="221"/>
    </row>
    <row r="12" spans="1:8" ht="78.75">
      <c r="A12" s="220">
        <v>6</v>
      </c>
      <c r="B12" s="60" t="s">
        <v>5</v>
      </c>
      <c r="C12" s="60" t="s">
        <v>1640</v>
      </c>
      <c r="D12" s="60" t="s">
        <v>242</v>
      </c>
      <c r="E12" s="116">
        <v>350000</v>
      </c>
      <c r="F12" s="221" t="s">
        <v>466</v>
      </c>
    </row>
    <row r="13" spans="1:8" ht="47.25">
      <c r="A13" s="220">
        <v>7</v>
      </c>
      <c r="B13" s="60" t="s">
        <v>12</v>
      </c>
      <c r="C13" s="60" t="s">
        <v>1639</v>
      </c>
      <c r="D13" s="60" t="s">
        <v>14</v>
      </c>
      <c r="E13" s="116">
        <v>756000</v>
      </c>
      <c r="F13" s="221" t="s">
        <v>466</v>
      </c>
    </row>
    <row r="14" spans="1:8" ht="63">
      <c r="A14" s="220">
        <v>8</v>
      </c>
      <c r="B14" s="60" t="s">
        <v>360</v>
      </c>
      <c r="C14" s="60" t="s">
        <v>1638</v>
      </c>
      <c r="D14" s="60" t="s">
        <v>1637</v>
      </c>
      <c r="E14" s="116">
        <v>1993056</v>
      </c>
      <c r="F14" s="221" t="s">
        <v>466</v>
      </c>
    </row>
    <row r="15" spans="1:8" ht="15.75">
      <c r="A15" s="220"/>
      <c r="B15" s="2140" t="s">
        <v>593</v>
      </c>
      <c r="C15" s="2346"/>
      <c r="D15" s="107"/>
      <c r="E15" s="222"/>
      <c r="F15" s="221"/>
    </row>
    <row r="16" spans="1:8" ht="47.25">
      <c r="A16" s="220">
        <v>9</v>
      </c>
      <c r="B16" s="107" t="s">
        <v>39</v>
      </c>
      <c r="C16" s="60" t="s">
        <v>1636</v>
      </c>
      <c r="D16" s="107" t="s">
        <v>264</v>
      </c>
      <c r="E16" s="117">
        <v>24000000</v>
      </c>
      <c r="F16" s="221" t="s">
        <v>466</v>
      </c>
    </row>
    <row r="17" spans="1:10" ht="47.25">
      <c r="A17" s="220">
        <v>10</v>
      </c>
      <c r="B17" s="107" t="s">
        <v>41</v>
      </c>
      <c r="C17" s="60" t="s">
        <v>1635</v>
      </c>
      <c r="D17" s="107" t="s">
        <v>264</v>
      </c>
      <c r="E17" s="117">
        <v>6000000</v>
      </c>
      <c r="F17" s="221" t="s">
        <v>466</v>
      </c>
    </row>
    <row r="18" spans="1:10" ht="15.75">
      <c r="A18" s="220"/>
      <c r="B18" s="2158" t="s">
        <v>143</v>
      </c>
      <c r="C18" s="2182"/>
      <c r="D18" s="60"/>
      <c r="E18" s="116"/>
      <c r="F18" s="221"/>
    </row>
    <row r="19" spans="1:10" ht="63">
      <c r="A19" s="220">
        <v>11</v>
      </c>
      <c r="B19" s="107" t="s">
        <v>195</v>
      </c>
      <c r="C19" s="60" t="s">
        <v>1634</v>
      </c>
      <c r="D19" s="107" t="s">
        <v>196</v>
      </c>
      <c r="E19" s="117">
        <v>5738993.4500000002</v>
      </c>
      <c r="F19" s="221" t="s">
        <v>466</v>
      </c>
    </row>
    <row r="20" spans="1:10" ht="15.75">
      <c r="A20" s="220"/>
      <c r="B20" s="2158" t="s">
        <v>1435</v>
      </c>
      <c r="C20" s="2182"/>
      <c r="D20" s="60"/>
      <c r="E20" s="61"/>
      <c r="F20" s="221"/>
    </row>
    <row r="21" spans="1:10" ht="299.25">
      <c r="A21" s="220">
        <v>12</v>
      </c>
      <c r="B21" s="107" t="s">
        <v>1632</v>
      </c>
      <c r="C21" s="60" t="s">
        <v>3790</v>
      </c>
      <c r="D21" s="107" t="s">
        <v>3789</v>
      </c>
      <c r="E21" s="117">
        <v>2066037</v>
      </c>
      <c r="F21" s="221" t="s">
        <v>466</v>
      </c>
    </row>
    <row r="22" spans="1:10" ht="15.75">
      <c r="A22" s="220"/>
      <c r="B22" s="2140" t="s">
        <v>555</v>
      </c>
      <c r="C22" s="2346"/>
      <c r="D22" s="107"/>
      <c r="E22" s="117"/>
      <c r="F22" s="221"/>
      <c r="J22" s="190"/>
    </row>
    <row r="23" spans="1:10" ht="78.75">
      <c r="A23" s="220">
        <v>13</v>
      </c>
      <c r="B23" s="107" t="s">
        <v>381</v>
      </c>
      <c r="C23" s="60" t="s">
        <v>1631</v>
      </c>
      <c r="D23" s="107" t="s">
        <v>1630</v>
      </c>
      <c r="E23" s="222">
        <v>2066037</v>
      </c>
      <c r="F23" s="221" t="s">
        <v>466</v>
      </c>
      <c r="J23" s="190"/>
    </row>
    <row r="24" spans="1:10" ht="15.75">
      <c r="A24" s="220"/>
      <c r="B24" s="2140" t="s">
        <v>480</v>
      </c>
      <c r="C24" s="2346"/>
      <c r="D24" s="107"/>
      <c r="E24" s="117"/>
      <c r="F24" s="221"/>
      <c r="J24" s="190"/>
    </row>
    <row r="25" spans="1:10" ht="110.25">
      <c r="A25" s="220">
        <v>14</v>
      </c>
      <c r="B25" s="60" t="s">
        <v>1629</v>
      </c>
      <c r="C25" s="60" t="s">
        <v>3780</v>
      </c>
      <c r="D25" s="60" t="s">
        <v>1628</v>
      </c>
      <c r="E25" s="116">
        <v>3240000</v>
      </c>
      <c r="F25" s="221" t="s">
        <v>4</v>
      </c>
    </row>
    <row r="26" spans="1:10" ht="47.25">
      <c r="A26" s="220">
        <v>15</v>
      </c>
      <c r="B26" s="60" t="s">
        <v>1627</v>
      </c>
      <c r="C26" s="60" t="s">
        <v>3754</v>
      </c>
      <c r="D26" s="60" t="s">
        <v>1626</v>
      </c>
      <c r="E26" s="116">
        <v>2000000</v>
      </c>
      <c r="F26" s="221" t="s">
        <v>4</v>
      </c>
    </row>
    <row r="27" spans="1:10" ht="110.25">
      <c r="A27" s="220">
        <v>16</v>
      </c>
      <c r="B27" s="60" t="s">
        <v>1625</v>
      </c>
      <c r="C27" s="60" t="s">
        <v>3755</v>
      </c>
      <c r="D27" s="60" t="s">
        <v>1624</v>
      </c>
      <c r="E27" s="116">
        <v>3200000</v>
      </c>
      <c r="F27" s="221" t="s">
        <v>4</v>
      </c>
    </row>
    <row r="28" spans="1:10" ht="110.25">
      <c r="A28" s="220">
        <v>17</v>
      </c>
      <c r="B28" s="60" t="s">
        <v>1623</v>
      </c>
      <c r="C28" s="60" t="s">
        <v>3756</v>
      </c>
      <c r="D28" s="60" t="s">
        <v>3781</v>
      </c>
      <c r="E28" s="116">
        <v>3160000</v>
      </c>
      <c r="F28" s="221" t="s">
        <v>4</v>
      </c>
    </row>
    <row r="29" spans="1:10" ht="110.25">
      <c r="A29" s="220">
        <v>18</v>
      </c>
      <c r="B29" s="60" t="s">
        <v>1622</v>
      </c>
      <c r="C29" s="60" t="s">
        <v>3757</v>
      </c>
      <c r="D29" s="60" t="s">
        <v>3782</v>
      </c>
      <c r="E29" s="116">
        <v>3200000</v>
      </c>
      <c r="F29" s="221" t="s">
        <v>4</v>
      </c>
    </row>
    <row r="30" spans="1:10" ht="110.25">
      <c r="A30" s="220">
        <v>19</v>
      </c>
      <c r="B30" s="60" t="s">
        <v>1621</v>
      </c>
      <c r="C30" s="60" t="s">
        <v>3758</v>
      </c>
      <c r="D30" s="60" t="s">
        <v>3783</v>
      </c>
      <c r="E30" s="116">
        <v>4780000</v>
      </c>
      <c r="F30" s="221" t="s">
        <v>4</v>
      </c>
    </row>
    <row r="31" spans="1:10" ht="110.25">
      <c r="A31" s="220">
        <v>20</v>
      </c>
      <c r="B31" s="60" t="s">
        <v>1620</v>
      </c>
      <c r="C31" s="60" t="s">
        <v>3759</v>
      </c>
      <c r="D31" s="60" t="s">
        <v>1619</v>
      </c>
      <c r="E31" s="116">
        <v>3232000</v>
      </c>
      <c r="F31" s="221" t="s">
        <v>4</v>
      </c>
    </row>
    <row r="32" spans="1:10" ht="110.25">
      <c r="A32" s="220">
        <v>21</v>
      </c>
      <c r="B32" s="60" t="s">
        <v>1618</v>
      </c>
      <c r="C32" s="60" t="s">
        <v>3760</v>
      </c>
      <c r="D32" s="60" t="s">
        <v>3784</v>
      </c>
      <c r="E32" s="116">
        <v>2200000</v>
      </c>
      <c r="F32" s="221" t="s">
        <v>4</v>
      </c>
    </row>
    <row r="33" spans="1:6" ht="110.25">
      <c r="A33" s="220">
        <v>22</v>
      </c>
      <c r="B33" s="60" t="s">
        <v>1617</v>
      </c>
      <c r="C33" s="60" t="s">
        <v>3761</v>
      </c>
      <c r="D33" s="60" t="s">
        <v>1616</v>
      </c>
      <c r="E33" s="116">
        <v>2200000</v>
      </c>
      <c r="F33" s="221" t="s">
        <v>4</v>
      </c>
    </row>
    <row r="34" spans="1:6" ht="47.25">
      <c r="A34" s="220">
        <v>23</v>
      </c>
      <c r="B34" s="60" t="s">
        <v>1615</v>
      </c>
      <c r="C34" s="60" t="s">
        <v>3762</v>
      </c>
      <c r="D34" s="60" t="s">
        <v>1614</v>
      </c>
      <c r="E34" s="116">
        <v>1000000</v>
      </c>
      <c r="F34" s="221" t="s">
        <v>4</v>
      </c>
    </row>
    <row r="35" spans="1:6" ht="31.5">
      <c r="A35" s="220">
        <v>24</v>
      </c>
      <c r="B35" s="60" t="s">
        <v>1613</v>
      </c>
      <c r="C35" s="60" t="s">
        <v>3762</v>
      </c>
      <c r="D35" s="60" t="s">
        <v>1612</v>
      </c>
      <c r="E35" s="116">
        <v>160000</v>
      </c>
      <c r="F35" s="221" t="s">
        <v>4</v>
      </c>
    </row>
    <row r="36" spans="1:6" ht="47.25">
      <c r="A36" s="220">
        <v>25</v>
      </c>
      <c r="B36" s="60" t="s">
        <v>1611</v>
      </c>
      <c r="C36" s="60" t="s">
        <v>3763</v>
      </c>
      <c r="D36" s="60" t="s">
        <v>1609</v>
      </c>
      <c r="E36" s="116">
        <v>1000000</v>
      </c>
      <c r="F36" s="5" t="s">
        <v>4</v>
      </c>
    </row>
    <row r="37" spans="1:6" ht="47.25">
      <c r="A37" s="220">
        <v>26</v>
      </c>
      <c r="B37" s="60" t="s">
        <v>1610</v>
      </c>
      <c r="C37" s="60" t="s">
        <v>3764</v>
      </c>
      <c r="D37" s="60" t="s">
        <v>1609</v>
      </c>
      <c r="E37" s="116">
        <v>1000000</v>
      </c>
      <c r="F37" s="5" t="s">
        <v>4</v>
      </c>
    </row>
    <row r="38" spans="1:6" ht="15.75">
      <c r="A38" s="220"/>
      <c r="B38" s="2158" t="s">
        <v>1353</v>
      </c>
      <c r="C38" s="2182"/>
      <c r="D38" s="60"/>
      <c r="E38" s="116"/>
      <c r="F38" s="221"/>
    </row>
    <row r="39" spans="1:6" ht="47.25">
      <c r="A39" s="220">
        <v>27</v>
      </c>
      <c r="B39" s="60" t="s">
        <v>1608</v>
      </c>
      <c r="C39" s="60" t="s">
        <v>3765</v>
      </c>
      <c r="D39" s="60" t="s">
        <v>1607</v>
      </c>
      <c r="E39" s="61">
        <v>2000000</v>
      </c>
      <c r="F39" s="221" t="s">
        <v>4</v>
      </c>
    </row>
    <row r="40" spans="1:6" ht="126">
      <c r="A40" s="220">
        <v>28</v>
      </c>
      <c r="B40" s="107" t="s">
        <v>1606</v>
      </c>
      <c r="C40" s="107" t="s">
        <v>3766</v>
      </c>
      <c r="D40" s="107" t="s">
        <v>3785</v>
      </c>
      <c r="E40" s="222">
        <v>2000000</v>
      </c>
      <c r="F40" s="221" t="s">
        <v>4</v>
      </c>
    </row>
    <row r="41" spans="1:6" ht="47.25">
      <c r="A41" s="220">
        <v>29</v>
      </c>
      <c r="B41" s="60" t="s">
        <v>1605</v>
      </c>
      <c r="C41" s="60" t="s">
        <v>3767</v>
      </c>
      <c r="D41" s="60" t="s">
        <v>1597</v>
      </c>
      <c r="E41" s="61">
        <v>3500000</v>
      </c>
      <c r="F41" s="221" t="s">
        <v>4</v>
      </c>
    </row>
    <row r="42" spans="1:6" ht="47.25">
      <c r="A42" s="220">
        <v>30</v>
      </c>
      <c r="B42" s="60" t="s">
        <v>1604</v>
      </c>
      <c r="C42" s="60" t="s">
        <v>3768</v>
      </c>
      <c r="D42" s="60" t="s">
        <v>1599</v>
      </c>
      <c r="E42" s="61">
        <v>1200000</v>
      </c>
      <c r="F42" s="221" t="s">
        <v>4</v>
      </c>
    </row>
    <row r="43" spans="1:6" ht="141.75">
      <c r="A43" s="220">
        <v>31</v>
      </c>
      <c r="B43" s="60" t="s">
        <v>1603</v>
      </c>
      <c r="C43" s="60" t="s">
        <v>3769</v>
      </c>
      <c r="D43" s="60" t="s">
        <v>3786</v>
      </c>
      <c r="E43" s="61">
        <v>4000000</v>
      </c>
      <c r="F43" s="221" t="s">
        <v>4</v>
      </c>
    </row>
    <row r="44" spans="1:6" ht="63">
      <c r="A44" s="220">
        <v>32</v>
      </c>
      <c r="B44" s="60" t="s">
        <v>1602</v>
      </c>
      <c r="C44" s="60" t="s">
        <v>3770</v>
      </c>
      <c r="D44" s="60" t="s">
        <v>1599</v>
      </c>
      <c r="E44" s="61">
        <v>1000000</v>
      </c>
      <c r="F44" s="221" t="s">
        <v>4</v>
      </c>
    </row>
    <row r="45" spans="1:6" ht="141.75">
      <c r="A45" s="220">
        <v>33</v>
      </c>
      <c r="B45" s="60" t="s">
        <v>1601</v>
      </c>
      <c r="C45" s="60" t="s">
        <v>3771</v>
      </c>
      <c r="D45" s="60" t="s">
        <v>3787</v>
      </c>
      <c r="E45" s="61">
        <v>1000000</v>
      </c>
      <c r="F45" s="221" t="s">
        <v>4</v>
      </c>
    </row>
    <row r="46" spans="1:6" ht="47.25">
      <c r="A46" s="220">
        <v>34</v>
      </c>
      <c r="B46" s="60" t="s">
        <v>1600</v>
      </c>
      <c r="C46" s="60" t="s">
        <v>3772</v>
      </c>
      <c r="D46" s="60" t="s">
        <v>1599</v>
      </c>
      <c r="E46" s="61">
        <v>1000000</v>
      </c>
      <c r="F46" s="221" t="s">
        <v>4</v>
      </c>
    </row>
    <row r="47" spans="1:6" ht="47.25">
      <c r="A47" s="220">
        <v>35</v>
      </c>
      <c r="B47" s="60" t="s">
        <v>1598</v>
      </c>
      <c r="C47" s="60" t="s">
        <v>3773</v>
      </c>
      <c r="D47" s="60" t="s">
        <v>1597</v>
      </c>
      <c r="E47" s="61">
        <v>3000000</v>
      </c>
      <c r="F47" s="221" t="s">
        <v>4</v>
      </c>
    </row>
    <row r="48" spans="1:6" ht="47.25">
      <c r="A48" s="220">
        <v>36</v>
      </c>
      <c r="B48" s="60" t="s">
        <v>1596</v>
      </c>
      <c r="C48" s="60" t="s">
        <v>3774</v>
      </c>
      <c r="D48" s="60" t="s">
        <v>1595</v>
      </c>
      <c r="E48" s="61">
        <v>3000000</v>
      </c>
      <c r="F48" s="221" t="s">
        <v>4</v>
      </c>
    </row>
    <row r="49" spans="1:6" ht="63">
      <c r="A49" s="220">
        <v>37</v>
      </c>
      <c r="B49" s="60" t="s">
        <v>1594</v>
      </c>
      <c r="C49" s="60" t="s">
        <v>3775</v>
      </c>
      <c r="D49" s="60" t="s">
        <v>1593</v>
      </c>
      <c r="E49" s="61">
        <v>1000000</v>
      </c>
      <c r="F49" s="221" t="s">
        <v>4</v>
      </c>
    </row>
    <row r="50" spans="1:6" ht="63">
      <c r="A50" s="220">
        <v>38</v>
      </c>
      <c r="B50" s="60" t="s">
        <v>1592</v>
      </c>
      <c r="C50" s="60" t="s">
        <v>3776</v>
      </c>
      <c r="D50" s="60" t="s">
        <v>1591</v>
      </c>
      <c r="E50" s="61">
        <v>2000000</v>
      </c>
      <c r="F50" s="221" t="s">
        <v>466</v>
      </c>
    </row>
    <row r="51" spans="1:6" ht="15.75">
      <c r="A51" s="220"/>
      <c r="B51" s="2158" t="s">
        <v>662</v>
      </c>
      <c r="C51" s="2182"/>
      <c r="D51" s="60"/>
      <c r="E51" s="61"/>
      <c r="F51" s="221"/>
    </row>
    <row r="52" spans="1:6" ht="31.5">
      <c r="A52" s="220">
        <v>39</v>
      </c>
      <c r="B52" s="60" t="s">
        <v>1590</v>
      </c>
      <c r="C52" s="60" t="s">
        <v>3777</v>
      </c>
      <c r="D52" s="60" t="s">
        <v>1589</v>
      </c>
      <c r="E52" s="116">
        <v>2000000</v>
      </c>
      <c r="F52" s="221" t="s">
        <v>4</v>
      </c>
    </row>
    <row r="53" spans="1:6" ht="47.25">
      <c r="A53" s="220">
        <v>40</v>
      </c>
      <c r="B53" s="60" t="s">
        <v>1588</v>
      </c>
      <c r="C53" s="60" t="s">
        <v>3778</v>
      </c>
      <c r="D53" s="60" t="s">
        <v>1587</v>
      </c>
      <c r="E53" s="116">
        <v>300640</v>
      </c>
      <c r="F53" s="221" t="s">
        <v>4</v>
      </c>
    </row>
    <row r="54" spans="1:6" ht="15.75">
      <c r="A54" s="220"/>
      <c r="B54" s="2158" t="s">
        <v>1586</v>
      </c>
      <c r="C54" s="2182"/>
      <c r="D54" s="60"/>
      <c r="E54" s="116"/>
      <c r="F54" s="221"/>
    </row>
    <row r="55" spans="1:6" ht="94.5">
      <c r="A55" s="220">
        <v>41</v>
      </c>
      <c r="B55" s="60" t="s">
        <v>1585</v>
      </c>
      <c r="C55" s="60" t="s">
        <v>3779</v>
      </c>
      <c r="D55" s="60" t="s">
        <v>3788</v>
      </c>
      <c r="E55" s="61">
        <v>2500000</v>
      </c>
      <c r="F55" s="221" t="s">
        <v>4</v>
      </c>
    </row>
    <row r="56" spans="1:6" ht="15.75">
      <c r="A56" s="220"/>
      <c r="B56" s="2152" t="s">
        <v>15</v>
      </c>
      <c r="C56" s="2225"/>
      <c r="D56" s="2153"/>
      <c r="E56" s="223">
        <v>109040875.52</v>
      </c>
      <c r="F56" s="221"/>
    </row>
    <row r="57" spans="1:6" ht="15.75">
      <c r="A57" s="2168" t="s">
        <v>3665</v>
      </c>
      <c r="B57" s="2168"/>
      <c r="C57" s="2168"/>
      <c r="D57" s="2168"/>
      <c r="E57" s="2168"/>
      <c r="F57" s="2168"/>
    </row>
    <row r="58" spans="1:6" ht="65.25" customHeight="1">
      <c r="A58" s="2168" t="s">
        <v>3666</v>
      </c>
      <c r="B58" s="2168"/>
      <c r="C58" s="2168"/>
      <c r="D58" s="2168" t="s">
        <v>3667</v>
      </c>
      <c r="E58" s="2168"/>
      <c r="F58" s="2168"/>
    </row>
    <row r="59" spans="1:6" ht="97.5" customHeight="1">
      <c r="A59" s="2144" t="s">
        <v>1391</v>
      </c>
      <c r="B59" s="2144"/>
      <c r="C59" s="2144"/>
      <c r="D59" s="2144" t="s">
        <v>1392</v>
      </c>
      <c r="E59" s="2144"/>
      <c r="F59" s="2144"/>
    </row>
    <row r="64" spans="1:6">
      <c r="F64" s="185"/>
    </row>
    <row r="65" spans="6:6" ht="66.75" customHeight="1">
      <c r="F65" s="185"/>
    </row>
  </sheetData>
  <mergeCells count="19">
    <mergeCell ref="B54:C54"/>
    <mergeCell ref="B20:C20"/>
    <mergeCell ref="A59:C59"/>
    <mergeCell ref="D59:F59"/>
    <mergeCell ref="B56:D56"/>
    <mergeCell ref="B51:C51"/>
    <mergeCell ref="B38:C38"/>
    <mergeCell ref="A57:F57"/>
    <mergeCell ref="A58:C58"/>
    <mergeCell ref="D58:F58"/>
    <mergeCell ref="A1:F1"/>
    <mergeCell ref="A2:F2"/>
    <mergeCell ref="A3:F3"/>
    <mergeCell ref="B5:C5"/>
    <mergeCell ref="B24:C24"/>
    <mergeCell ref="B15:C15"/>
    <mergeCell ref="B11:D11"/>
    <mergeCell ref="B18:C18"/>
    <mergeCell ref="B22:C22"/>
  </mergeCells>
  <pageMargins left="0.7" right="0.7" top="0.75" bottom="0.75" header="0.3" footer="0.3"/>
  <pageSetup orientation="landscape" r:id="rId1"/>
  <headerFooter>
    <oddFooter>Page &amp;P of &amp;N</oddFooter>
  </headerFooter>
</worksheet>
</file>

<file path=xl/worksheets/sheet93.xml><?xml version="1.0" encoding="utf-8"?>
<worksheet xmlns="http://schemas.openxmlformats.org/spreadsheetml/2006/main" xmlns:r="http://schemas.openxmlformats.org/officeDocument/2006/relationships">
  <sheetPr>
    <tabColor theme="5" tint="-0.499984740745262"/>
  </sheetPr>
  <dimension ref="A1:J57"/>
  <sheetViews>
    <sheetView topLeftCell="A13" workbookViewId="0">
      <selection activeCell="D18" sqref="D18"/>
    </sheetView>
  </sheetViews>
  <sheetFormatPr defaultRowHeight="15.75"/>
  <cols>
    <col min="1" max="1" width="7.140625" style="234" customWidth="1"/>
    <col min="2" max="2" width="15.140625" style="230" customWidth="1"/>
    <col min="3" max="3" width="43.140625" style="233" customWidth="1"/>
    <col min="4" max="4" width="25.5703125" style="230" customWidth="1"/>
    <col min="5" max="5" width="21" style="275" customWidth="1"/>
    <col min="6" max="6" width="9.85546875" style="233" customWidth="1"/>
    <col min="7" max="9" width="9.140625" style="230"/>
    <col min="10" max="10" width="21" style="230" customWidth="1"/>
    <col min="11" max="16384" width="9.140625" style="230"/>
  </cols>
  <sheetData>
    <row r="1" spans="1:6">
      <c r="A1" s="2149" t="s">
        <v>133</v>
      </c>
      <c r="B1" s="2149"/>
      <c r="C1" s="2149"/>
      <c r="D1" s="2149"/>
      <c r="E1" s="2149"/>
      <c r="F1" s="2149"/>
    </row>
    <row r="2" spans="1:6">
      <c r="A2" s="2158" t="s">
        <v>1804</v>
      </c>
      <c r="B2" s="2158"/>
      <c r="C2" s="2158"/>
      <c r="D2" s="2158"/>
      <c r="E2" s="2158"/>
      <c r="F2" s="2158"/>
    </row>
    <row r="3" spans="1:6">
      <c r="A3" s="2149" t="s">
        <v>140</v>
      </c>
      <c r="B3" s="2149"/>
      <c r="C3" s="2149"/>
      <c r="D3" s="2149"/>
      <c r="E3" s="2149"/>
      <c r="F3" s="2149"/>
    </row>
    <row r="4" spans="1:6" ht="33.75" customHeight="1">
      <c r="A4" s="3" t="s">
        <v>134</v>
      </c>
      <c r="B4" s="114" t="s">
        <v>1743</v>
      </c>
      <c r="C4" s="112" t="s">
        <v>463</v>
      </c>
      <c r="D4" s="114" t="s">
        <v>1742</v>
      </c>
      <c r="E4" s="82" t="s">
        <v>1741</v>
      </c>
      <c r="F4" s="113" t="s">
        <v>677</v>
      </c>
    </row>
    <row r="5" spans="1:6">
      <c r="A5" s="3"/>
      <c r="B5" s="2152" t="s">
        <v>139</v>
      </c>
      <c r="C5" s="2153"/>
      <c r="D5" s="114"/>
      <c r="E5" s="82"/>
      <c r="F5" s="113"/>
    </row>
    <row r="6" spans="1:6" ht="31.5">
      <c r="A6" s="175">
        <v>1</v>
      </c>
      <c r="B6" s="160" t="s">
        <v>464</v>
      </c>
      <c r="C6" s="160" t="s">
        <v>1803</v>
      </c>
      <c r="D6" s="160" t="s">
        <v>1802</v>
      </c>
      <c r="E6" s="117">
        <v>2750000</v>
      </c>
      <c r="F6" s="160" t="s">
        <v>118</v>
      </c>
    </row>
    <row r="7" spans="1:6" ht="78.75">
      <c r="A7" s="175">
        <v>2</v>
      </c>
      <c r="B7" s="160" t="s">
        <v>5</v>
      </c>
      <c r="C7" s="160" t="s">
        <v>1801</v>
      </c>
      <c r="D7" s="160" t="s">
        <v>1800</v>
      </c>
      <c r="E7" s="117">
        <v>2000000</v>
      </c>
      <c r="F7" s="160" t="s">
        <v>118</v>
      </c>
    </row>
    <row r="8" spans="1:6" ht="47.25">
      <c r="A8" s="175">
        <v>3</v>
      </c>
      <c r="B8" s="180" t="s">
        <v>12</v>
      </c>
      <c r="C8" s="81" t="s">
        <v>1799</v>
      </c>
      <c r="D8" s="160" t="s">
        <v>14</v>
      </c>
      <c r="E8" s="117">
        <v>1792452.53</v>
      </c>
      <c r="F8" s="160" t="s">
        <v>118</v>
      </c>
    </row>
    <row r="9" spans="1:6">
      <c r="A9" s="175"/>
      <c r="B9" s="2215" t="s">
        <v>3704</v>
      </c>
      <c r="C9" s="2220"/>
      <c r="D9" s="2216"/>
      <c r="E9" s="117"/>
      <c r="F9" s="160"/>
    </row>
    <row r="10" spans="1:6" ht="78.75">
      <c r="A10" s="177">
        <v>4</v>
      </c>
      <c r="B10" s="160" t="s">
        <v>1798</v>
      </c>
      <c r="C10" s="160" t="s">
        <v>1797</v>
      </c>
      <c r="D10" s="160" t="s">
        <v>1796</v>
      </c>
      <c r="E10" s="117">
        <v>600000</v>
      </c>
      <c r="F10" s="160" t="s">
        <v>118</v>
      </c>
    </row>
    <row r="11" spans="1:6" ht="63">
      <c r="A11" s="175">
        <v>5</v>
      </c>
      <c r="B11" s="160" t="s">
        <v>12</v>
      </c>
      <c r="C11" s="160" t="s">
        <v>1795</v>
      </c>
      <c r="D11" s="160" t="s">
        <v>1794</v>
      </c>
      <c r="E11" s="117">
        <v>1271226.27</v>
      </c>
      <c r="F11" s="160" t="s">
        <v>118</v>
      </c>
    </row>
    <row r="12" spans="1:6" ht="63">
      <c r="A12" s="175">
        <v>6</v>
      </c>
      <c r="B12" s="160" t="s">
        <v>360</v>
      </c>
      <c r="C12" s="160" t="s">
        <v>1793</v>
      </c>
      <c r="D12" s="159" t="s">
        <v>1792</v>
      </c>
      <c r="E12" s="117">
        <v>1400000</v>
      </c>
      <c r="F12" s="160" t="s">
        <v>118</v>
      </c>
    </row>
    <row r="13" spans="1:6">
      <c r="A13" s="175"/>
      <c r="B13" s="2198" t="s">
        <v>207</v>
      </c>
      <c r="C13" s="2198"/>
      <c r="D13" s="159"/>
      <c r="E13" s="117"/>
      <c r="F13" s="160"/>
    </row>
    <row r="14" spans="1:6" ht="63">
      <c r="A14" s="175">
        <v>7</v>
      </c>
      <c r="B14" s="160" t="s">
        <v>195</v>
      </c>
      <c r="C14" s="160" t="s">
        <v>1791</v>
      </c>
      <c r="D14" s="160" t="s">
        <v>196</v>
      </c>
      <c r="E14" s="117">
        <v>5738993.4500000002</v>
      </c>
      <c r="F14" s="160" t="s">
        <v>118</v>
      </c>
    </row>
    <row r="15" spans="1:6">
      <c r="A15" s="175"/>
      <c r="B15" s="2173" t="s">
        <v>145</v>
      </c>
      <c r="C15" s="2175"/>
      <c r="D15" s="160"/>
      <c r="E15" s="117"/>
      <c r="F15" s="160"/>
    </row>
    <row r="16" spans="1:6" ht="47.25">
      <c r="A16" s="175">
        <v>8</v>
      </c>
      <c r="B16" s="160" t="s">
        <v>39</v>
      </c>
      <c r="C16" s="160" t="s">
        <v>1790</v>
      </c>
      <c r="D16" s="160" t="s">
        <v>1789</v>
      </c>
      <c r="E16" s="117">
        <v>16375000</v>
      </c>
      <c r="F16" s="160" t="s">
        <v>118</v>
      </c>
    </row>
    <row r="17" spans="1:10" ht="47.25">
      <c r="A17" s="175">
        <v>9</v>
      </c>
      <c r="B17" s="160" t="s">
        <v>596</v>
      </c>
      <c r="C17" s="160" t="s">
        <v>1788</v>
      </c>
      <c r="D17" s="160" t="s">
        <v>1787</v>
      </c>
      <c r="E17" s="117">
        <v>13550000</v>
      </c>
      <c r="F17" s="160" t="s">
        <v>118</v>
      </c>
    </row>
    <row r="18" spans="1:10" ht="78.75">
      <c r="A18" s="175">
        <v>10</v>
      </c>
      <c r="B18" s="160" t="s">
        <v>1752</v>
      </c>
      <c r="C18" s="160" t="s">
        <v>1751</v>
      </c>
      <c r="D18" s="160" t="s">
        <v>3869</v>
      </c>
      <c r="E18" s="117">
        <v>2000000</v>
      </c>
      <c r="F18" s="160" t="s">
        <v>118</v>
      </c>
    </row>
    <row r="19" spans="1:10">
      <c r="A19" s="175"/>
      <c r="B19" s="2189" t="s">
        <v>1782</v>
      </c>
      <c r="C19" s="2191"/>
      <c r="D19" s="159"/>
      <c r="E19" s="117"/>
      <c r="F19" s="160"/>
    </row>
    <row r="20" spans="1:10" ht="110.25">
      <c r="A20" s="175">
        <v>11</v>
      </c>
      <c r="B20" s="160" t="s">
        <v>1774</v>
      </c>
      <c r="C20" s="160" t="s">
        <v>1773</v>
      </c>
      <c r="D20" s="160" t="s">
        <v>1770</v>
      </c>
      <c r="E20" s="117">
        <v>2823360</v>
      </c>
      <c r="F20" s="160" t="s">
        <v>118</v>
      </c>
    </row>
    <row r="21" spans="1:10" ht="110.25">
      <c r="A21" s="175">
        <v>12</v>
      </c>
      <c r="B21" s="159" t="s">
        <v>1772</v>
      </c>
      <c r="C21" s="160" t="s">
        <v>1771</v>
      </c>
      <c r="D21" s="160" t="s">
        <v>1770</v>
      </c>
      <c r="E21" s="117">
        <v>2616792</v>
      </c>
      <c r="F21" s="160" t="s">
        <v>118</v>
      </c>
    </row>
    <row r="22" spans="1:10" ht="78.75">
      <c r="A22" s="175">
        <v>13</v>
      </c>
      <c r="B22" s="160" t="s">
        <v>1769</v>
      </c>
      <c r="C22" s="160" t="s">
        <v>1768</v>
      </c>
      <c r="D22" s="160" t="s">
        <v>1767</v>
      </c>
      <c r="E22" s="117">
        <v>6000000</v>
      </c>
      <c r="F22" s="160" t="s">
        <v>4</v>
      </c>
    </row>
    <row r="23" spans="1:10" ht="47.25">
      <c r="A23" s="175">
        <v>14</v>
      </c>
      <c r="B23" s="229" t="s">
        <v>3870</v>
      </c>
      <c r="C23" s="160" t="s">
        <v>1773</v>
      </c>
      <c r="D23" s="160" t="s">
        <v>3871</v>
      </c>
      <c r="E23" s="117">
        <v>416291.25</v>
      </c>
      <c r="F23" s="160" t="s">
        <v>4</v>
      </c>
      <c r="J23" s="231">
        <v>1665164.98</v>
      </c>
    </row>
    <row r="24" spans="1:10" ht="47.25">
      <c r="A24" s="175">
        <v>15</v>
      </c>
      <c r="B24" s="229" t="s">
        <v>1774</v>
      </c>
      <c r="C24" s="160" t="s">
        <v>1771</v>
      </c>
      <c r="D24" s="160" t="s">
        <v>3871</v>
      </c>
      <c r="E24" s="117">
        <v>416291.25</v>
      </c>
      <c r="F24" s="160" t="s">
        <v>4</v>
      </c>
      <c r="J24" s="231">
        <v>1248873.75</v>
      </c>
    </row>
    <row r="25" spans="1:10" ht="47.25">
      <c r="A25" s="175">
        <v>16</v>
      </c>
      <c r="B25" s="229" t="s">
        <v>3872</v>
      </c>
      <c r="C25" s="160" t="s">
        <v>3873</v>
      </c>
      <c r="D25" s="160" t="s">
        <v>3871</v>
      </c>
      <c r="E25" s="117">
        <v>416291.25</v>
      </c>
      <c r="F25" s="160" t="s">
        <v>4</v>
      </c>
      <c r="J25" s="231">
        <f>J23-J24</f>
        <v>416291.23</v>
      </c>
    </row>
    <row r="26" spans="1:10" ht="47.25">
      <c r="A26" s="175">
        <v>17</v>
      </c>
      <c r="B26" s="229" t="s">
        <v>3874</v>
      </c>
      <c r="C26" s="160" t="s">
        <v>3875</v>
      </c>
      <c r="D26" s="160" t="s">
        <v>3871</v>
      </c>
      <c r="E26" s="117">
        <v>416291.23</v>
      </c>
      <c r="F26" s="160" t="s">
        <v>4</v>
      </c>
      <c r="J26" s="231"/>
    </row>
    <row r="27" spans="1:10">
      <c r="A27" s="175"/>
      <c r="B27" s="2215" t="s">
        <v>1408</v>
      </c>
      <c r="C27" s="2216"/>
      <c r="D27" s="160"/>
      <c r="E27" s="117"/>
      <c r="F27" s="160"/>
      <c r="J27" s="230">
        <v>4</v>
      </c>
    </row>
    <row r="28" spans="1:10" ht="63">
      <c r="A28" s="175">
        <v>18</v>
      </c>
      <c r="B28" s="159" t="s">
        <v>1759</v>
      </c>
      <c r="C28" s="159" t="s">
        <v>1758</v>
      </c>
      <c r="D28" s="159" t="s">
        <v>3867</v>
      </c>
      <c r="E28" s="116">
        <v>3597780</v>
      </c>
      <c r="F28" s="159" t="s">
        <v>118</v>
      </c>
      <c r="J28" s="232" t="e">
        <f>#REF!/#REF!</f>
        <v>#REF!</v>
      </c>
    </row>
    <row r="29" spans="1:10">
      <c r="A29" s="175"/>
      <c r="B29" s="2189" t="s">
        <v>662</v>
      </c>
      <c r="C29" s="2191"/>
      <c r="D29" s="160"/>
      <c r="E29" s="117"/>
      <c r="F29" s="160"/>
    </row>
    <row r="30" spans="1:10" ht="31.5">
      <c r="A30" s="175">
        <v>19</v>
      </c>
      <c r="B30" s="160" t="s">
        <v>1754</v>
      </c>
      <c r="C30" s="160" t="s">
        <v>1753</v>
      </c>
      <c r="D30" s="160" t="s">
        <v>1750</v>
      </c>
      <c r="E30" s="117">
        <v>2200000</v>
      </c>
      <c r="F30" s="160" t="s">
        <v>4</v>
      </c>
    </row>
    <row r="31" spans="1:10">
      <c r="A31" s="175"/>
      <c r="B31" s="2189" t="s">
        <v>3680</v>
      </c>
      <c r="C31" s="2191"/>
      <c r="D31" s="160"/>
      <c r="E31" s="117"/>
      <c r="F31" s="160"/>
    </row>
    <row r="32" spans="1:10" ht="63">
      <c r="A32" s="175">
        <v>20</v>
      </c>
      <c r="B32" s="160" t="s">
        <v>1749</v>
      </c>
      <c r="C32" s="160" t="s">
        <v>1748</v>
      </c>
      <c r="D32" s="160" t="s">
        <v>1747</v>
      </c>
      <c r="E32" s="117">
        <v>2348471.27</v>
      </c>
      <c r="F32" s="160" t="s">
        <v>4</v>
      </c>
    </row>
    <row r="33" spans="1:6">
      <c r="A33" s="175"/>
      <c r="B33" s="235" t="s">
        <v>1418</v>
      </c>
      <c r="C33" s="230"/>
      <c r="E33" s="272"/>
    </row>
    <row r="34" spans="1:6" ht="47.25">
      <c r="A34" s="175">
        <v>21</v>
      </c>
      <c r="B34" s="159" t="s">
        <v>1746</v>
      </c>
      <c r="C34" s="160" t="s">
        <v>1745</v>
      </c>
      <c r="D34" s="160" t="s">
        <v>3868</v>
      </c>
      <c r="E34" s="117">
        <v>200000</v>
      </c>
      <c r="F34" s="160" t="s">
        <v>4</v>
      </c>
    </row>
    <row r="35" spans="1:6" ht="15.75" customHeight="1">
      <c r="A35" s="178"/>
      <c r="B35" s="179" t="s">
        <v>15</v>
      </c>
      <c r="C35" s="172"/>
      <c r="D35" s="172"/>
      <c r="E35" s="239">
        <f>SUM(E6:E34)</f>
        <v>68929240.5</v>
      </c>
      <c r="F35" s="160"/>
    </row>
    <row r="36" spans="1:6" ht="100.5" customHeight="1">
      <c r="A36" s="2143" t="s">
        <v>1391</v>
      </c>
      <c r="B36" s="2143"/>
      <c r="C36" s="2143"/>
      <c r="D36" s="2143" t="s">
        <v>1392</v>
      </c>
      <c r="E36" s="2143"/>
      <c r="F36" s="2143"/>
    </row>
    <row r="42" spans="1:6">
      <c r="A42" s="175"/>
      <c r="B42" s="2189" t="s">
        <v>555</v>
      </c>
      <c r="C42" s="2191"/>
      <c r="D42" s="160"/>
      <c r="E42" s="117"/>
      <c r="F42" s="160"/>
    </row>
    <row r="43" spans="1:6" ht="283.5">
      <c r="A43" s="169">
        <v>10</v>
      </c>
      <c r="B43" s="214" t="s">
        <v>247</v>
      </c>
      <c r="C43" s="214" t="s">
        <v>1786</v>
      </c>
      <c r="D43" s="162" t="s">
        <v>1785</v>
      </c>
      <c r="E43" s="117">
        <v>2180814.5099999998</v>
      </c>
      <c r="F43" s="214" t="s">
        <v>4</v>
      </c>
    </row>
    <row r="44" spans="1:6">
      <c r="A44" s="175"/>
      <c r="B44" s="2189" t="s">
        <v>1435</v>
      </c>
      <c r="C44" s="2191"/>
      <c r="D44" s="159"/>
      <c r="E44" s="117"/>
      <c r="F44" s="160"/>
    </row>
    <row r="45" spans="1:6" ht="220.5">
      <c r="A45" s="169">
        <v>11</v>
      </c>
      <c r="B45" s="214" t="s">
        <v>581</v>
      </c>
      <c r="C45" s="214" t="s">
        <v>1784</v>
      </c>
      <c r="D45" s="162" t="s">
        <v>1783</v>
      </c>
      <c r="E45" s="117">
        <v>2180817.5099999998</v>
      </c>
      <c r="F45" s="214" t="s">
        <v>4</v>
      </c>
    </row>
    <row r="46" spans="1:6" ht="47.25">
      <c r="A46" s="169">
        <v>12</v>
      </c>
      <c r="B46" s="214" t="s">
        <v>1777</v>
      </c>
      <c r="C46" s="214" t="s">
        <v>1781</v>
      </c>
      <c r="D46" s="214" t="s">
        <v>1780</v>
      </c>
      <c r="E46" s="117">
        <v>6000000</v>
      </c>
      <c r="F46" s="214" t="s">
        <v>4</v>
      </c>
    </row>
    <row r="47" spans="1:6" ht="47.25">
      <c r="A47" s="169">
        <v>13</v>
      </c>
      <c r="B47" s="214" t="s">
        <v>1777</v>
      </c>
      <c r="C47" s="214" t="s">
        <v>1779</v>
      </c>
      <c r="D47" s="214" t="s">
        <v>1778</v>
      </c>
      <c r="E47" s="117">
        <v>1250000</v>
      </c>
      <c r="F47" s="214" t="s">
        <v>4</v>
      </c>
    </row>
    <row r="48" spans="1:6" ht="47.25">
      <c r="A48" s="169">
        <v>14</v>
      </c>
      <c r="B48" s="214" t="s">
        <v>1777</v>
      </c>
      <c r="C48" s="214" t="s">
        <v>1776</v>
      </c>
      <c r="D48" s="214" t="s">
        <v>1775</v>
      </c>
      <c r="E48" s="117">
        <v>1500000</v>
      </c>
      <c r="F48" s="214" t="s">
        <v>4</v>
      </c>
    </row>
    <row r="49" spans="1:6" ht="47.25">
      <c r="A49" s="169">
        <v>18</v>
      </c>
      <c r="B49" s="162" t="s">
        <v>1766</v>
      </c>
      <c r="C49" s="214" t="s">
        <v>1765</v>
      </c>
      <c r="D49" s="214" t="s">
        <v>1755</v>
      </c>
      <c r="E49" s="117">
        <v>6000000</v>
      </c>
      <c r="F49" s="214" t="s">
        <v>4</v>
      </c>
    </row>
    <row r="50" spans="1:6" ht="63">
      <c r="A50" s="169">
        <v>19</v>
      </c>
      <c r="B50" s="214" t="s">
        <v>1762</v>
      </c>
      <c r="C50" s="214" t="s">
        <v>1764</v>
      </c>
      <c r="D50" s="214" t="s">
        <v>1763</v>
      </c>
      <c r="E50" s="117">
        <v>8000000</v>
      </c>
      <c r="F50" s="214" t="s">
        <v>4</v>
      </c>
    </row>
    <row r="51" spans="1:6" ht="63">
      <c r="A51" s="169">
        <v>20</v>
      </c>
      <c r="B51" s="214" t="s">
        <v>1762</v>
      </c>
      <c r="C51" s="214" t="s">
        <v>1761</v>
      </c>
      <c r="D51" s="214" t="s">
        <v>1760</v>
      </c>
      <c r="E51" s="117">
        <v>9000000</v>
      </c>
      <c r="F51" s="214" t="s">
        <v>4</v>
      </c>
    </row>
    <row r="52" spans="1:6" ht="47.25">
      <c r="A52" s="169">
        <v>22</v>
      </c>
      <c r="B52" s="214" t="s">
        <v>1757</v>
      </c>
      <c r="C52" s="214" t="s">
        <v>1756</v>
      </c>
      <c r="D52" s="214" t="s">
        <v>1755</v>
      </c>
      <c r="E52" s="117">
        <v>4000000</v>
      </c>
      <c r="F52" s="214" t="s">
        <v>763</v>
      </c>
    </row>
    <row r="53" spans="1:6">
      <c r="E53" s="276">
        <f>SUM(E43:E52)</f>
        <v>40111632.019999996</v>
      </c>
    </row>
    <row r="57" spans="1:6">
      <c r="E57" s="276">
        <f>E53+E35</f>
        <v>109040872.52</v>
      </c>
    </row>
  </sheetData>
  <mergeCells count="15">
    <mergeCell ref="D36:F36"/>
    <mergeCell ref="B9:D9"/>
    <mergeCell ref="B15:C15"/>
    <mergeCell ref="A1:F1"/>
    <mergeCell ref="A2:F2"/>
    <mergeCell ref="A3:F3"/>
    <mergeCell ref="B5:C5"/>
    <mergeCell ref="B13:C13"/>
    <mergeCell ref="B42:C42"/>
    <mergeCell ref="B44:C44"/>
    <mergeCell ref="B19:C19"/>
    <mergeCell ref="B27:C27"/>
    <mergeCell ref="B29:C29"/>
    <mergeCell ref="B31:C31"/>
    <mergeCell ref="A36:C36"/>
  </mergeCells>
  <pageMargins left="0.7" right="0.7" top="0.75" bottom="0.75" header="0.3" footer="0.3"/>
  <pageSetup orientation="landscape" r:id="rId1"/>
  <headerFooter>
    <oddFooter>Page &amp;P of &amp;N</oddFooter>
  </headerFooter>
</worksheet>
</file>

<file path=xl/worksheets/sheet94.xml><?xml version="1.0" encoding="utf-8"?>
<worksheet xmlns="http://schemas.openxmlformats.org/spreadsheetml/2006/main" xmlns:r="http://schemas.openxmlformats.org/officeDocument/2006/relationships">
  <sheetPr>
    <tabColor theme="5" tint="-0.499984740745262"/>
  </sheetPr>
  <dimension ref="A1:H60"/>
  <sheetViews>
    <sheetView workbookViewId="0">
      <selection activeCell="D7" sqref="D7"/>
    </sheetView>
  </sheetViews>
  <sheetFormatPr defaultRowHeight="15.75"/>
  <cols>
    <col min="1" max="1" width="6.5703125" style="11" customWidth="1"/>
    <col min="2" max="2" width="16.140625" style="11" customWidth="1"/>
    <col min="3" max="3" width="43.7109375" style="11" customWidth="1"/>
    <col min="4" max="4" width="26.42578125" style="89" customWidth="1"/>
    <col min="5" max="5" width="18.85546875" style="240" customWidth="1"/>
    <col min="6" max="6" width="9.7109375" style="238" customWidth="1"/>
    <col min="7" max="16384" width="9.140625" style="11"/>
  </cols>
  <sheetData>
    <row r="1" spans="1:8">
      <c r="A1" s="2165" t="s">
        <v>133</v>
      </c>
      <c r="B1" s="2165"/>
      <c r="C1" s="2165"/>
      <c r="D1" s="2165"/>
      <c r="E1" s="2165"/>
      <c r="F1" s="2165"/>
    </row>
    <row r="2" spans="1:8">
      <c r="A2" s="2165" t="s">
        <v>2205</v>
      </c>
      <c r="B2" s="2165"/>
      <c r="C2" s="2165"/>
      <c r="D2" s="2165"/>
      <c r="E2" s="2165"/>
      <c r="F2" s="2165"/>
    </row>
    <row r="3" spans="1:8">
      <c r="A3" s="2165" t="s">
        <v>140</v>
      </c>
      <c r="B3" s="2165"/>
      <c r="C3" s="2165"/>
      <c r="D3" s="2165"/>
      <c r="E3" s="2165"/>
      <c r="F3" s="2165"/>
    </row>
    <row r="4" spans="1:8" ht="18.75" customHeight="1">
      <c r="A4" s="46" t="s">
        <v>134</v>
      </c>
      <c r="B4" s="47" t="s">
        <v>135</v>
      </c>
      <c r="C4" s="47" t="s">
        <v>0</v>
      </c>
      <c r="D4" s="47" t="s">
        <v>136</v>
      </c>
      <c r="E4" s="82" t="s">
        <v>1300</v>
      </c>
      <c r="F4" s="172" t="s">
        <v>138</v>
      </c>
    </row>
    <row r="5" spans="1:8">
      <c r="A5" s="49"/>
      <c r="B5" s="2166" t="s">
        <v>1301</v>
      </c>
      <c r="C5" s="2347"/>
      <c r="D5" s="50"/>
      <c r="E5" s="59"/>
      <c r="F5" s="118"/>
    </row>
    <row r="6" spans="1:8" ht="31.5">
      <c r="A6" s="49">
        <v>1</v>
      </c>
      <c r="B6" s="50" t="s">
        <v>464</v>
      </c>
      <c r="C6" s="50" t="s">
        <v>3938</v>
      </c>
      <c r="D6" s="50" t="s">
        <v>239</v>
      </c>
      <c r="E6" s="116">
        <v>3030205.84</v>
      </c>
      <c r="F6" s="160" t="s">
        <v>118</v>
      </c>
      <c r="G6" s="87" t="s">
        <v>2206</v>
      </c>
      <c r="H6" s="88"/>
    </row>
    <row r="7" spans="1:8" ht="93.75" customHeight="1">
      <c r="A7" s="49">
        <v>2</v>
      </c>
      <c r="B7" s="50" t="s">
        <v>5</v>
      </c>
      <c r="C7" s="50" t="s">
        <v>3939</v>
      </c>
      <c r="D7" s="50" t="s">
        <v>2207</v>
      </c>
      <c r="E7" s="116">
        <v>1501694.85</v>
      </c>
      <c r="F7" s="160" t="s">
        <v>118</v>
      </c>
    </row>
    <row r="8" spans="1:8" ht="31.5">
      <c r="A8" s="49">
        <v>3</v>
      </c>
      <c r="B8" s="50" t="s">
        <v>7</v>
      </c>
      <c r="C8" s="50" t="s">
        <v>3940</v>
      </c>
      <c r="D8" s="50" t="s">
        <v>9</v>
      </c>
      <c r="E8" s="116">
        <v>169920</v>
      </c>
      <c r="F8" s="160" t="s">
        <v>118</v>
      </c>
    </row>
    <row r="9" spans="1:8" ht="31.5">
      <c r="A9" s="49">
        <v>4</v>
      </c>
      <c r="B9" s="50" t="s">
        <v>10</v>
      </c>
      <c r="C9" s="50" t="s">
        <v>3941</v>
      </c>
      <c r="D9" s="50" t="s">
        <v>1397</v>
      </c>
      <c r="E9" s="116">
        <v>58800</v>
      </c>
      <c r="F9" s="160" t="s">
        <v>118</v>
      </c>
    </row>
    <row r="10" spans="1:8" ht="46.5" customHeight="1">
      <c r="A10" s="49">
        <v>5</v>
      </c>
      <c r="B10" s="50" t="s">
        <v>12</v>
      </c>
      <c r="C10" s="50" t="s">
        <v>3942</v>
      </c>
      <c r="D10" s="50" t="s">
        <v>14</v>
      </c>
      <c r="E10" s="116">
        <v>1781831.83</v>
      </c>
      <c r="F10" s="160" t="s">
        <v>118</v>
      </c>
    </row>
    <row r="11" spans="1:8">
      <c r="A11" s="49"/>
      <c r="B11" s="2172" t="s">
        <v>3933</v>
      </c>
      <c r="C11" s="2231"/>
      <c r="D11" s="51"/>
      <c r="E11" s="117"/>
      <c r="F11" s="160"/>
    </row>
    <row r="12" spans="1:8" ht="78.75">
      <c r="A12" s="49">
        <v>6</v>
      </c>
      <c r="B12" s="50" t="s">
        <v>5</v>
      </c>
      <c r="C12" s="50" t="s">
        <v>3943</v>
      </c>
      <c r="D12" s="50" t="s">
        <v>242</v>
      </c>
      <c r="E12" s="116">
        <v>574426.26</v>
      </c>
      <c r="F12" s="160" t="s">
        <v>118</v>
      </c>
    </row>
    <row r="13" spans="1:8" ht="58.5" customHeight="1">
      <c r="A13" s="49">
        <v>7</v>
      </c>
      <c r="B13" s="50" t="s">
        <v>12</v>
      </c>
      <c r="C13" s="50" t="s">
        <v>3944</v>
      </c>
      <c r="D13" s="50" t="s">
        <v>14</v>
      </c>
      <c r="E13" s="116">
        <v>1369600</v>
      </c>
      <c r="F13" s="160" t="s">
        <v>118</v>
      </c>
    </row>
    <row r="14" spans="1:8" ht="51" customHeight="1">
      <c r="A14" s="49">
        <v>8</v>
      </c>
      <c r="B14" s="50" t="s">
        <v>360</v>
      </c>
      <c r="C14" s="50" t="s">
        <v>3945</v>
      </c>
      <c r="D14" s="50" t="s">
        <v>1736</v>
      </c>
      <c r="E14" s="116">
        <v>1327200</v>
      </c>
      <c r="F14" s="160" t="s">
        <v>118</v>
      </c>
    </row>
    <row r="15" spans="1:8">
      <c r="A15" s="49"/>
      <c r="B15" s="2215" t="s">
        <v>593</v>
      </c>
      <c r="C15" s="2216"/>
      <c r="D15" s="50"/>
      <c r="E15" s="5"/>
      <c r="F15" s="159"/>
    </row>
    <row r="16" spans="1:8" ht="47.25">
      <c r="A16" s="49">
        <v>9</v>
      </c>
      <c r="B16" s="51" t="s">
        <v>39</v>
      </c>
      <c r="C16" s="50" t="s">
        <v>3946</v>
      </c>
      <c r="D16" s="51" t="s">
        <v>1398</v>
      </c>
      <c r="E16" s="117">
        <v>20000000</v>
      </c>
      <c r="F16" s="160" t="s">
        <v>118</v>
      </c>
    </row>
    <row r="17" spans="1:6" ht="47.25">
      <c r="A17" s="49">
        <v>10</v>
      </c>
      <c r="B17" s="51" t="s">
        <v>41</v>
      </c>
      <c r="C17" s="50" t="s">
        <v>3947</v>
      </c>
      <c r="D17" s="51" t="s">
        <v>1398</v>
      </c>
      <c r="E17" s="117">
        <v>7278203.29</v>
      </c>
      <c r="F17" s="160" t="s">
        <v>118</v>
      </c>
    </row>
    <row r="18" spans="1:6">
      <c r="A18" s="49"/>
      <c r="B18" s="2172" t="s">
        <v>143</v>
      </c>
      <c r="C18" s="2231"/>
      <c r="D18" s="50"/>
      <c r="E18" s="116"/>
      <c r="F18" s="160"/>
    </row>
    <row r="19" spans="1:6" ht="61.5" customHeight="1">
      <c r="A19" s="49">
        <v>11</v>
      </c>
      <c r="B19" s="50" t="s">
        <v>2208</v>
      </c>
      <c r="C19" s="50" t="s">
        <v>3948</v>
      </c>
      <c r="D19" s="51" t="s">
        <v>22</v>
      </c>
      <c r="E19" s="117">
        <v>5738993.4500000002</v>
      </c>
      <c r="F19" s="160" t="s">
        <v>118</v>
      </c>
    </row>
    <row r="20" spans="1:6" ht="15" customHeight="1">
      <c r="A20" s="49"/>
      <c r="B20" s="2215" t="s">
        <v>1435</v>
      </c>
      <c r="C20" s="2216"/>
      <c r="D20" s="173"/>
      <c r="E20" s="82"/>
      <c r="F20" s="172"/>
    </row>
    <row r="21" spans="1:6" ht="258.75" customHeight="1">
      <c r="A21" s="49">
        <v>12</v>
      </c>
      <c r="B21" s="50" t="s">
        <v>2209</v>
      </c>
      <c r="C21" s="50" t="s">
        <v>3949</v>
      </c>
      <c r="D21" s="50" t="s">
        <v>3935</v>
      </c>
      <c r="E21" s="117">
        <v>1400000</v>
      </c>
      <c r="F21" s="160" t="s">
        <v>763</v>
      </c>
    </row>
    <row r="22" spans="1:6">
      <c r="A22" s="49"/>
      <c r="B22" s="2189" t="s">
        <v>555</v>
      </c>
      <c r="C22" s="2191"/>
      <c r="D22" s="51"/>
      <c r="E22" s="82"/>
      <c r="F22" s="160"/>
    </row>
    <row r="23" spans="1:6" ht="94.5">
      <c r="A23" s="49">
        <v>13</v>
      </c>
      <c r="B23" s="50" t="s">
        <v>591</v>
      </c>
      <c r="C23" s="50" t="s">
        <v>3950</v>
      </c>
      <c r="D23" s="51" t="s">
        <v>3934</v>
      </c>
      <c r="E23" s="117">
        <v>1400000</v>
      </c>
      <c r="F23" s="160" t="s">
        <v>4</v>
      </c>
    </row>
    <row r="24" spans="1:6">
      <c r="A24" s="49"/>
      <c r="B24" s="2189" t="s">
        <v>480</v>
      </c>
      <c r="C24" s="2191"/>
      <c r="D24" s="51"/>
      <c r="E24" s="221"/>
      <c r="F24" s="160"/>
    </row>
    <row r="25" spans="1:6" ht="110.25">
      <c r="A25" s="49">
        <v>14</v>
      </c>
      <c r="B25" s="51" t="s">
        <v>2212</v>
      </c>
      <c r="C25" s="50" t="s">
        <v>3951</v>
      </c>
      <c r="D25" s="50" t="s">
        <v>3936</v>
      </c>
      <c r="E25" s="117">
        <v>3350000</v>
      </c>
      <c r="F25" s="160" t="s">
        <v>4</v>
      </c>
    </row>
    <row r="26" spans="1:6" ht="110.25">
      <c r="A26" s="49">
        <v>15</v>
      </c>
      <c r="B26" s="51" t="s">
        <v>2214</v>
      </c>
      <c r="C26" s="50" t="s">
        <v>3952</v>
      </c>
      <c r="D26" s="50" t="s">
        <v>2213</v>
      </c>
      <c r="E26" s="117">
        <v>3350000</v>
      </c>
      <c r="F26" s="160" t="s">
        <v>4</v>
      </c>
    </row>
    <row r="27" spans="1:6" ht="110.25">
      <c r="A27" s="49">
        <v>16</v>
      </c>
      <c r="B27" s="51" t="s">
        <v>2215</v>
      </c>
      <c r="C27" s="50" t="s">
        <v>3953</v>
      </c>
      <c r="D27" s="50" t="s">
        <v>2213</v>
      </c>
      <c r="E27" s="117">
        <v>3350000</v>
      </c>
      <c r="F27" s="160" t="s">
        <v>4</v>
      </c>
    </row>
    <row r="28" spans="1:6" ht="110.25">
      <c r="A28" s="49">
        <v>17</v>
      </c>
      <c r="B28" s="51" t="s">
        <v>2216</v>
      </c>
      <c r="C28" s="50" t="s">
        <v>3954</v>
      </c>
      <c r="D28" s="50" t="s">
        <v>2213</v>
      </c>
      <c r="E28" s="117">
        <v>3350000</v>
      </c>
      <c r="F28" s="160" t="s">
        <v>4</v>
      </c>
    </row>
    <row r="29" spans="1:6" ht="110.25">
      <c r="A29" s="49">
        <v>18</v>
      </c>
      <c r="B29" s="51" t="s">
        <v>2217</v>
      </c>
      <c r="C29" s="50" t="s">
        <v>3955</v>
      </c>
      <c r="D29" s="50" t="s">
        <v>2213</v>
      </c>
      <c r="E29" s="117">
        <v>3350000</v>
      </c>
      <c r="F29" s="160" t="s">
        <v>4</v>
      </c>
    </row>
    <row r="30" spans="1:6" ht="110.25">
      <c r="A30" s="49">
        <v>19</v>
      </c>
      <c r="B30" s="51" t="s">
        <v>2218</v>
      </c>
      <c r="C30" s="50" t="s">
        <v>3956</v>
      </c>
      <c r="D30" s="50" t="s">
        <v>2213</v>
      </c>
      <c r="E30" s="117">
        <v>3350000</v>
      </c>
      <c r="F30" s="160" t="s">
        <v>4</v>
      </c>
    </row>
    <row r="31" spans="1:6" ht="110.25">
      <c r="A31" s="49">
        <v>20</v>
      </c>
      <c r="B31" s="51" t="s">
        <v>2219</v>
      </c>
      <c r="C31" s="50" t="s">
        <v>3957</v>
      </c>
      <c r="D31" s="50" t="s">
        <v>2213</v>
      </c>
      <c r="E31" s="117">
        <v>3350000</v>
      </c>
      <c r="F31" s="160" t="s">
        <v>763</v>
      </c>
    </row>
    <row r="32" spans="1:6" ht="110.25">
      <c r="A32" s="49">
        <v>21</v>
      </c>
      <c r="B32" s="51" t="s">
        <v>2220</v>
      </c>
      <c r="C32" s="50" t="s">
        <v>3958</v>
      </c>
      <c r="D32" s="50" t="s">
        <v>2213</v>
      </c>
      <c r="E32" s="117">
        <v>3350000</v>
      </c>
      <c r="F32" s="160" t="s">
        <v>4</v>
      </c>
    </row>
    <row r="33" spans="1:6" ht="31.5">
      <c r="A33" s="49">
        <v>22</v>
      </c>
      <c r="B33" s="51" t="s">
        <v>2221</v>
      </c>
      <c r="C33" s="50" t="s">
        <v>3959</v>
      </c>
      <c r="D33" s="50" t="s">
        <v>2222</v>
      </c>
      <c r="E33" s="117">
        <v>1300000</v>
      </c>
      <c r="F33" s="160" t="s">
        <v>4</v>
      </c>
    </row>
    <row r="34" spans="1:6" ht="47.25">
      <c r="A34" s="49">
        <v>23</v>
      </c>
      <c r="B34" s="51" t="s">
        <v>2223</v>
      </c>
      <c r="C34" s="50" t="s">
        <v>3960</v>
      </c>
      <c r="D34" s="50" t="s">
        <v>3937</v>
      </c>
      <c r="E34" s="117">
        <v>1000000</v>
      </c>
      <c r="F34" s="160" t="s">
        <v>4</v>
      </c>
    </row>
    <row r="35" spans="1:6" ht="47.25">
      <c r="A35" s="49">
        <v>24</v>
      </c>
      <c r="B35" s="51" t="s">
        <v>2224</v>
      </c>
      <c r="C35" s="50" t="s">
        <v>3961</v>
      </c>
      <c r="D35" s="50" t="s">
        <v>2225</v>
      </c>
      <c r="E35" s="117">
        <v>450000</v>
      </c>
      <c r="F35" s="160" t="s">
        <v>118</v>
      </c>
    </row>
    <row r="36" spans="1:6">
      <c r="A36" s="49"/>
      <c r="B36" s="2228" t="s">
        <v>1408</v>
      </c>
      <c r="C36" s="2230"/>
      <c r="D36" s="51"/>
      <c r="E36" s="221"/>
      <c r="F36" s="160"/>
    </row>
    <row r="37" spans="1:6" ht="47.25">
      <c r="A37" s="49">
        <v>25</v>
      </c>
      <c r="B37" s="51" t="s">
        <v>2226</v>
      </c>
      <c r="C37" s="50" t="s">
        <v>3962</v>
      </c>
      <c r="D37" s="50" t="s">
        <v>2227</v>
      </c>
      <c r="E37" s="117">
        <v>710000</v>
      </c>
      <c r="F37" s="160" t="s">
        <v>118</v>
      </c>
    </row>
    <row r="38" spans="1:6" ht="47.25">
      <c r="A38" s="49">
        <v>26</v>
      </c>
      <c r="B38" s="51" t="s">
        <v>2228</v>
      </c>
      <c r="C38" s="50" t="s">
        <v>3963</v>
      </c>
      <c r="D38" s="51" t="s">
        <v>2229</v>
      </c>
      <c r="E38" s="117">
        <v>5500000</v>
      </c>
      <c r="F38" s="160" t="s">
        <v>4</v>
      </c>
    </row>
    <row r="39" spans="1:6">
      <c r="A39" s="49"/>
      <c r="B39" s="2189" t="s">
        <v>662</v>
      </c>
      <c r="C39" s="2191"/>
      <c r="D39" s="51"/>
      <c r="E39" s="221"/>
      <c r="F39" s="160"/>
    </row>
    <row r="40" spans="1:6" ht="57.75" customHeight="1">
      <c r="A40" s="49">
        <v>27</v>
      </c>
      <c r="B40" s="51" t="s">
        <v>2232</v>
      </c>
      <c r="C40" s="50" t="s">
        <v>3964</v>
      </c>
      <c r="D40" s="51" t="s">
        <v>2233</v>
      </c>
      <c r="E40" s="117">
        <v>4500000</v>
      </c>
      <c r="F40" s="160" t="s">
        <v>4</v>
      </c>
    </row>
    <row r="41" spans="1:6" ht="62.25" customHeight="1">
      <c r="A41" s="49">
        <v>28</v>
      </c>
      <c r="B41" s="51" t="s">
        <v>2234</v>
      </c>
      <c r="C41" s="50" t="s">
        <v>3965</v>
      </c>
      <c r="D41" s="51" t="s">
        <v>2235</v>
      </c>
      <c r="E41" s="117">
        <v>5500000</v>
      </c>
      <c r="F41" s="160" t="s">
        <v>4</v>
      </c>
    </row>
    <row r="42" spans="1:6" ht="48.75" customHeight="1">
      <c r="A42" s="49">
        <v>29</v>
      </c>
      <c r="B42" s="51" t="s">
        <v>2236</v>
      </c>
      <c r="C42" s="50" t="s">
        <v>3966</v>
      </c>
      <c r="D42" s="51" t="s">
        <v>2237</v>
      </c>
      <c r="E42" s="117">
        <v>3500000</v>
      </c>
      <c r="F42" s="160" t="s">
        <v>4</v>
      </c>
    </row>
    <row r="43" spans="1:6" ht="72" customHeight="1">
      <c r="A43" s="49">
        <v>30</v>
      </c>
      <c r="B43" s="51" t="s">
        <v>2238</v>
      </c>
      <c r="C43" s="50" t="s">
        <v>3967</v>
      </c>
      <c r="D43" s="51" t="s">
        <v>2239</v>
      </c>
      <c r="E43" s="117">
        <v>1300000</v>
      </c>
      <c r="F43" s="160" t="s">
        <v>118</v>
      </c>
    </row>
    <row r="44" spans="1:6" ht="15.75" customHeight="1">
      <c r="A44" s="49"/>
      <c r="B44" s="2189" t="s">
        <v>15</v>
      </c>
      <c r="C44" s="2190"/>
      <c r="D44" s="2191"/>
      <c r="E44" s="239">
        <f>SUM(E6:E43)</f>
        <v>96190875.520000011</v>
      </c>
      <c r="F44" s="160"/>
    </row>
    <row r="45" spans="1:6" ht="79.5" customHeight="1">
      <c r="A45" s="2143" t="s">
        <v>1391</v>
      </c>
      <c r="B45" s="2143"/>
      <c r="C45" s="2143"/>
      <c r="D45" s="2143" t="s">
        <v>1392</v>
      </c>
      <c r="E45" s="2143"/>
      <c r="F45" s="2143"/>
    </row>
    <row r="53" spans="1:6">
      <c r="A53" s="49"/>
      <c r="B53" s="2189" t="s">
        <v>578</v>
      </c>
      <c r="C53" s="2191"/>
      <c r="D53" s="51"/>
      <c r="E53" s="221"/>
      <c r="F53" s="160"/>
    </row>
    <row r="54" spans="1:6" ht="31.5">
      <c r="A54" s="49">
        <v>33</v>
      </c>
      <c r="B54" s="51" t="s">
        <v>2240</v>
      </c>
      <c r="C54" s="159" t="s">
        <v>3968</v>
      </c>
      <c r="D54" s="51" t="s">
        <v>2241</v>
      </c>
      <c r="E54" s="117">
        <v>4000000</v>
      </c>
      <c r="F54" s="160" t="s">
        <v>4</v>
      </c>
    </row>
    <row r="55" spans="1:6" ht="110.25">
      <c r="A55" s="49">
        <v>14</v>
      </c>
      <c r="B55" s="51" t="s">
        <v>2210</v>
      </c>
      <c r="C55" s="50" t="s">
        <v>3969</v>
      </c>
      <c r="D55" s="50" t="s">
        <v>2211</v>
      </c>
      <c r="E55" s="117">
        <v>3850000</v>
      </c>
      <c r="F55" s="160" t="s">
        <v>4</v>
      </c>
    </row>
    <row r="56" spans="1:6" ht="47.25">
      <c r="A56" s="49">
        <v>28</v>
      </c>
      <c r="B56" s="51" t="s">
        <v>2230</v>
      </c>
      <c r="C56" s="50" t="s">
        <v>3970</v>
      </c>
      <c r="D56" s="51" t="s">
        <v>2231</v>
      </c>
      <c r="E56" s="117">
        <v>5000000</v>
      </c>
      <c r="F56" s="160" t="s">
        <v>4</v>
      </c>
    </row>
    <row r="57" spans="1:6">
      <c r="E57" s="241">
        <f>SUM(E54:E56)</f>
        <v>12850000</v>
      </c>
    </row>
    <row r="60" spans="1:6">
      <c r="E60" s="241">
        <f>E57+E44</f>
        <v>109040875.52000001</v>
      </c>
    </row>
  </sheetData>
  <mergeCells count="16">
    <mergeCell ref="A1:F1"/>
    <mergeCell ref="A2:F2"/>
    <mergeCell ref="A3:F3"/>
    <mergeCell ref="B5:C5"/>
    <mergeCell ref="B11:C11"/>
    <mergeCell ref="B15:C15"/>
    <mergeCell ref="B53:C53"/>
    <mergeCell ref="B44:D44"/>
    <mergeCell ref="A45:C45"/>
    <mergeCell ref="D45:F45"/>
    <mergeCell ref="B18:C18"/>
    <mergeCell ref="B20:C20"/>
    <mergeCell ref="B22:C22"/>
    <mergeCell ref="B24:C24"/>
    <mergeCell ref="B36:C36"/>
    <mergeCell ref="B39:C39"/>
  </mergeCells>
  <pageMargins left="0.7" right="0.7" top="0.75" bottom="0.75" header="0.3" footer="0.3"/>
  <pageSetup orientation="landscape" r:id="rId1"/>
  <headerFooter>
    <oddFooter>Page &amp;P of &amp;N</oddFooter>
  </headerFooter>
</worksheet>
</file>

<file path=xl/worksheets/sheet95.xml><?xml version="1.0" encoding="utf-8"?>
<worksheet xmlns="http://schemas.openxmlformats.org/spreadsheetml/2006/main" xmlns:r="http://schemas.openxmlformats.org/officeDocument/2006/relationships">
  <sheetPr>
    <tabColor theme="5" tint="-0.499984740745262"/>
  </sheetPr>
  <dimension ref="A1:F94"/>
  <sheetViews>
    <sheetView topLeftCell="A84" workbookViewId="0">
      <selection activeCell="E91" sqref="E91"/>
    </sheetView>
  </sheetViews>
  <sheetFormatPr defaultRowHeight="15"/>
  <cols>
    <col min="1" max="1" width="7.28515625" style="126" customWidth="1"/>
    <col min="2" max="2" width="14.85546875" style="57" customWidth="1"/>
    <col min="3" max="3" width="42.42578125" style="57" customWidth="1"/>
    <col min="4" max="4" width="23.7109375" style="57" customWidth="1"/>
    <col min="5" max="5" width="23" style="237" customWidth="1"/>
    <col min="6" max="6" width="9.7109375" style="236" customWidth="1"/>
    <col min="7" max="16384" width="9.140625" style="57"/>
  </cols>
  <sheetData>
    <row r="1" spans="1:6" ht="15" customHeight="1">
      <c r="A1" s="2348" t="s">
        <v>133</v>
      </c>
      <c r="B1" s="2349"/>
      <c r="C1" s="2349"/>
      <c r="D1" s="2349"/>
      <c r="E1" s="2349"/>
      <c r="F1" s="2350"/>
    </row>
    <row r="2" spans="1:6" ht="15" customHeight="1">
      <c r="A2" s="2145" t="s">
        <v>1860</v>
      </c>
      <c r="B2" s="2179"/>
      <c r="C2" s="2179"/>
      <c r="D2" s="2179"/>
      <c r="E2" s="2179"/>
      <c r="F2" s="2146"/>
    </row>
    <row r="3" spans="1:6" ht="15" customHeight="1">
      <c r="A3" s="2348" t="s">
        <v>140</v>
      </c>
      <c r="B3" s="2349"/>
      <c r="C3" s="2349"/>
      <c r="D3" s="2349"/>
      <c r="E3" s="2349"/>
      <c r="F3" s="2350"/>
    </row>
    <row r="4" spans="1:6" ht="18" customHeight="1">
      <c r="A4" s="113" t="s">
        <v>134</v>
      </c>
      <c r="B4" s="114" t="s">
        <v>1743</v>
      </c>
      <c r="C4" s="114" t="s">
        <v>463</v>
      </c>
      <c r="D4" s="114" t="s">
        <v>1742</v>
      </c>
      <c r="E4" s="4" t="s">
        <v>1741</v>
      </c>
      <c r="F4" s="113" t="s">
        <v>677</v>
      </c>
    </row>
    <row r="5" spans="1:6" ht="15.75" customHeight="1">
      <c r="A5" s="50"/>
      <c r="B5" s="2189" t="s">
        <v>139</v>
      </c>
      <c r="C5" s="2191"/>
      <c r="D5" s="172"/>
      <c r="E5" s="39"/>
      <c r="F5" s="172"/>
    </row>
    <row r="6" spans="1:6" ht="31.5">
      <c r="A6" s="50">
        <v>1</v>
      </c>
      <c r="B6" s="159" t="s">
        <v>464</v>
      </c>
      <c r="C6" s="159" t="s">
        <v>3876</v>
      </c>
      <c r="D6" s="159" t="s">
        <v>239</v>
      </c>
      <c r="E6" s="193">
        <v>1954344</v>
      </c>
      <c r="F6" s="160" t="s">
        <v>4</v>
      </c>
    </row>
    <row r="7" spans="1:6" ht="94.5">
      <c r="A7" s="50">
        <v>2</v>
      </c>
      <c r="B7" s="159" t="s">
        <v>5</v>
      </c>
      <c r="C7" s="159" t="s">
        <v>3877</v>
      </c>
      <c r="D7" s="159" t="s">
        <v>240</v>
      </c>
      <c r="E7" s="193">
        <v>1610000</v>
      </c>
      <c r="F7" s="160" t="s">
        <v>4</v>
      </c>
    </row>
    <row r="8" spans="1:6" ht="31.5">
      <c r="A8" s="50">
        <v>3</v>
      </c>
      <c r="B8" s="159" t="s">
        <v>7</v>
      </c>
      <c r="C8" s="159" t="s">
        <v>3878</v>
      </c>
      <c r="D8" s="159" t="s">
        <v>9</v>
      </c>
      <c r="E8" s="193">
        <v>249936</v>
      </c>
      <c r="F8" s="160" t="s">
        <v>4</v>
      </c>
    </row>
    <row r="9" spans="1:6" ht="31.5">
      <c r="A9" s="50">
        <v>4</v>
      </c>
      <c r="B9" s="159" t="s">
        <v>10</v>
      </c>
      <c r="C9" s="159" t="s">
        <v>3879</v>
      </c>
      <c r="D9" s="159" t="s">
        <v>175</v>
      </c>
      <c r="E9" s="193">
        <v>28172.53</v>
      </c>
      <c r="F9" s="160" t="s">
        <v>4</v>
      </c>
    </row>
    <row r="10" spans="1:6" ht="47.25">
      <c r="A10" s="50">
        <v>5</v>
      </c>
      <c r="B10" s="159" t="s">
        <v>12</v>
      </c>
      <c r="C10" s="159" t="s">
        <v>3880</v>
      </c>
      <c r="D10" s="159" t="s">
        <v>14</v>
      </c>
      <c r="E10" s="189">
        <v>2700000</v>
      </c>
      <c r="F10" s="160" t="s">
        <v>4</v>
      </c>
    </row>
    <row r="11" spans="1:6" ht="15.75">
      <c r="A11" s="50"/>
      <c r="B11" s="2215" t="s">
        <v>3704</v>
      </c>
      <c r="C11" s="2220"/>
      <c r="D11" s="2216"/>
      <c r="E11" s="189"/>
      <c r="F11" s="160"/>
    </row>
    <row r="12" spans="1:6" ht="47.25">
      <c r="A12" s="50">
        <v>6</v>
      </c>
      <c r="B12" s="159" t="s">
        <v>12</v>
      </c>
      <c r="C12" s="159" t="s">
        <v>3881</v>
      </c>
      <c r="D12" s="159" t="s">
        <v>14</v>
      </c>
      <c r="E12" s="189">
        <v>2200000</v>
      </c>
      <c r="F12" s="160" t="s">
        <v>4</v>
      </c>
    </row>
    <row r="13" spans="1:6" ht="63">
      <c r="A13" s="50">
        <v>7</v>
      </c>
      <c r="B13" s="159" t="s">
        <v>3741</v>
      </c>
      <c r="C13" s="159" t="s">
        <v>3882</v>
      </c>
      <c r="D13" s="159" t="s">
        <v>3742</v>
      </c>
      <c r="E13" s="189">
        <v>1071226.27</v>
      </c>
      <c r="F13" s="160" t="s">
        <v>4</v>
      </c>
    </row>
    <row r="14" spans="1:6" ht="15.75">
      <c r="A14" s="50"/>
      <c r="B14" s="2172" t="s">
        <v>1861</v>
      </c>
      <c r="C14" s="2172"/>
      <c r="D14" s="159"/>
      <c r="E14" s="189"/>
      <c r="F14" s="160"/>
    </row>
    <row r="15" spans="1:6" ht="78.75">
      <c r="A15" s="50">
        <v>8</v>
      </c>
      <c r="B15" s="160" t="s">
        <v>195</v>
      </c>
      <c r="C15" s="159" t="s">
        <v>3883</v>
      </c>
      <c r="D15" s="160" t="s">
        <v>196</v>
      </c>
      <c r="E15" s="189">
        <v>5738993.4500000002</v>
      </c>
      <c r="F15" s="160" t="s">
        <v>763</v>
      </c>
    </row>
    <row r="16" spans="1:6" ht="15.75">
      <c r="A16" s="50"/>
      <c r="B16" s="2198" t="s">
        <v>593</v>
      </c>
      <c r="C16" s="2198"/>
      <c r="D16" s="160"/>
      <c r="E16" s="189"/>
      <c r="F16" s="160"/>
    </row>
    <row r="17" spans="1:6" ht="47.25">
      <c r="A17" s="50">
        <v>9</v>
      </c>
      <c r="B17" s="160" t="s">
        <v>1862</v>
      </c>
      <c r="C17" s="159" t="s">
        <v>3884</v>
      </c>
      <c r="D17" s="160" t="s">
        <v>1863</v>
      </c>
      <c r="E17" s="193">
        <v>13000000</v>
      </c>
      <c r="F17" s="160" t="s">
        <v>4</v>
      </c>
    </row>
    <row r="18" spans="1:6" ht="47.25">
      <c r="A18" s="50">
        <v>10</v>
      </c>
      <c r="B18" s="160" t="s">
        <v>1864</v>
      </c>
      <c r="C18" s="159" t="s">
        <v>3885</v>
      </c>
      <c r="D18" s="160" t="s">
        <v>1865</v>
      </c>
      <c r="E18" s="193">
        <v>13500000</v>
      </c>
      <c r="F18" s="160" t="s">
        <v>4</v>
      </c>
    </row>
    <row r="19" spans="1:6" ht="15.75">
      <c r="A19" s="50"/>
      <c r="B19" s="2198" t="s">
        <v>1404</v>
      </c>
      <c r="C19" s="2198"/>
      <c r="D19" s="160"/>
      <c r="E19" s="193"/>
      <c r="F19" s="160"/>
    </row>
    <row r="20" spans="1:6" ht="47.25">
      <c r="A20" s="50">
        <v>11</v>
      </c>
      <c r="B20" s="160" t="s">
        <v>1866</v>
      </c>
      <c r="C20" s="159" t="s">
        <v>3886</v>
      </c>
      <c r="D20" s="160" t="s">
        <v>1867</v>
      </c>
      <c r="E20" s="189">
        <v>3600000</v>
      </c>
      <c r="F20" s="160" t="s">
        <v>4</v>
      </c>
    </row>
    <row r="21" spans="1:6" ht="111" customHeight="1">
      <c r="A21" s="50">
        <v>12</v>
      </c>
      <c r="B21" s="160" t="s">
        <v>1868</v>
      </c>
      <c r="C21" s="159" t="s">
        <v>3887</v>
      </c>
      <c r="D21" s="160" t="s">
        <v>3921</v>
      </c>
      <c r="E21" s="131">
        <v>4000000</v>
      </c>
      <c r="F21" s="160" t="s">
        <v>4</v>
      </c>
    </row>
    <row r="22" spans="1:6" ht="47.25">
      <c r="A22" s="50">
        <v>13</v>
      </c>
      <c r="B22" s="160" t="s">
        <v>1869</v>
      </c>
      <c r="C22" s="159" t="s">
        <v>3888</v>
      </c>
      <c r="D22" s="160" t="s">
        <v>1870</v>
      </c>
      <c r="E22" s="189">
        <v>2600000</v>
      </c>
      <c r="F22" s="160" t="s">
        <v>4</v>
      </c>
    </row>
    <row r="23" spans="1:6" ht="47.25">
      <c r="A23" s="50">
        <v>14</v>
      </c>
      <c r="B23" s="160" t="s">
        <v>1871</v>
      </c>
      <c r="C23" s="159" t="s">
        <v>3889</v>
      </c>
      <c r="D23" s="160" t="s">
        <v>1870</v>
      </c>
      <c r="E23" s="189">
        <v>2600000</v>
      </c>
      <c r="F23" s="160" t="s">
        <v>4</v>
      </c>
    </row>
    <row r="24" spans="1:6" ht="47.25">
      <c r="A24" s="50">
        <v>15</v>
      </c>
      <c r="B24" s="160" t="s">
        <v>1872</v>
      </c>
      <c r="C24" s="159" t="s">
        <v>3890</v>
      </c>
      <c r="D24" s="160" t="s">
        <v>1870</v>
      </c>
      <c r="E24" s="189">
        <v>2600000</v>
      </c>
      <c r="F24" s="160" t="s">
        <v>4</v>
      </c>
    </row>
    <row r="25" spans="1:6" ht="47.25">
      <c r="A25" s="50">
        <v>16</v>
      </c>
      <c r="B25" s="160" t="s">
        <v>1873</v>
      </c>
      <c r="C25" s="159" t="s">
        <v>3891</v>
      </c>
      <c r="D25" s="160" t="s">
        <v>1870</v>
      </c>
      <c r="E25" s="189">
        <v>2600000</v>
      </c>
      <c r="F25" s="160" t="s">
        <v>4</v>
      </c>
    </row>
    <row r="26" spans="1:6" ht="47.25">
      <c r="A26" s="50">
        <v>17</v>
      </c>
      <c r="B26" s="160" t="s">
        <v>1874</v>
      </c>
      <c r="C26" s="159" t="s">
        <v>3892</v>
      </c>
      <c r="D26" s="160" t="s">
        <v>1870</v>
      </c>
      <c r="E26" s="189">
        <v>2600000</v>
      </c>
      <c r="F26" s="160" t="s">
        <v>4</v>
      </c>
    </row>
    <row r="27" spans="1:6" ht="52.5" customHeight="1">
      <c r="A27" s="50">
        <v>18</v>
      </c>
      <c r="B27" s="160" t="s">
        <v>1875</v>
      </c>
      <c r="C27" s="159" t="s">
        <v>3893</v>
      </c>
      <c r="D27" s="160" t="s">
        <v>1870</v>
      </c>
      <c r="E27" s="131">
        <v>2600000</v>
      </c>
      <c r="F27" s="160" t="s">
        <v>4</v>
      </c>
    </row>
    <row r="28" spans="1:6" ht="56.25" customHeight="1">
      <c r="A28" s="50">
        <v>19</v>
      </c>
      <c r="B28" s="160" t="s">
        <v>1876</v>
      </c>
      <c r="C28" s="159" t="s">
        <v>3894</v>
      </c>
      <c r="D28" s="160" t="s">
        <v>1870</v>
      </c>
      <c r="E28" s="131">
        <v>2600000</v>
      </c>
      <c r="F28" s="160" t="s">
        <v>4</v>
      </c>
    </row>
    <row r="29" spans="1:6" ht="47.25">
      <c r="A29" s="50">
        <v>20</v>
      </c>
      <c r="B29" s="160" t="s">
        <v>1877</v>
      </c>
      <c r="C29" s="159" t="s">
        <v>3895</v>
      </c>
      <c r="D29" s="160" t="s">
        <v>1870</v>
      </c>
      <c r="E29" s="189">
        <v>2600000</v>
      </c>
      <c r="F29" s="160" t="s">
        <v>4</v>
      </c>
    </row>
    <row r="30" spans="1:6" ht="47.25">
      <c r="A30" s="50">
        <v>21</v>
      </c>
      <c r="B30" s="160" t="s">
        <v>1878</v>
      </c>
      <c r="C30" s="159" t="s">
        <v>3896</v>
      </c>
      <c r="D30" s="160" t="s">
        <v>1870</v>
      </c>
      <c r="E30" s="189">
        <v>2600000</v>
      </c>
      <c r="F30" s="160" t="s">
        <v>4</v>
      </c>
    </row>
    <row r="31" spans="1:6" ht="47.25">
      <c r="A31" s="50">
        <v>22</v>
      </c>
      <c r="B31" s="160" t="s">
        <v>1879</v>
      </c>
      <c r="C31" s="159" t="s">
        <v>3897</v>
      </c>
      <c r="D31" s="160" t="s">
        <v>1870</v>
      </c>
      <c r="E31" s="189">
        <v>2600000</v>
      </c>
      <c r="F31" s="160" t="s">
        <v>4</v>
      </c>
    </row>
    <row r="32" spans="1:6" ht="47.25">
      <c r="A32" s="50">
        <v>23</v>
      </c>
      <c r="B32" s="160" t="s">
        <v>1880</v>
      </c>
      <c r="C32" s="159" t="s">
        <v>3898</v>
      </c>
      <c r="D32" s="160" t="s">
        <v>1870</v>
      </c>
      <c r="E32" s="189">
        <v>2600000</v>
      </c>
      <c r="F32" s="160" t="s">
        <v>4</v>
      </c>
    </row>
    <row r="33" spans="1:6" ht="47.25">
      <c r="A33" s="50">
        <v>24</v>
      </c>
      <c r="B33" s="160" t="s">
        <v>1881</v>
      </c>
      <c r="C33" s="159" t="s">
        <v>3899</v>
      </c>
      <c r="D33" s="160" t="s">
        <v>3922</v>
      </c>
      <c r="E33" s="189">
        <v>2400000</v>
      </c>
      <c r="F33" s="160" t="s">
        <v>4</v>
      </c>
    </row>
    <row r="34" spans="1:6" ht="47.25">
      <c r="A34" s="50">
        <v>25</v>
      </c>
      <c r="B34" s="160" t="s">
        <v>1882</v>
      </c>
      <c r="C34" s="159" t="s">
        <v>3900</v>
      </c>
      <c r="D34" s="160" t="s">
        <v>3922</v>
      </c>
      <c r="E34" s="189">
        <v>2000000</v>
      </c>
      <c r="F34" s="160" t="s">
        <v>763</v>
      </c>
    </row>
    <row r="35" spans="1:6" ht="47.25">
      <c r="A35" s="50">
        <v>26</v>
      </c>
      <c r="B35" s="160" t="s">
        <v>1883</v>
      </c>
      <c r="C35" s="159" t="s">
        <v>3924</v>
      </c>
      <c r="D35" s="160" t="s">
        <v>1884</v>
      </c>
      <c r="E35" s="189">
        <v>1000000</v>
      </c>
      <c r="F35" s="160" t="s">
        <v>763</v>
      </c>
    </row>
    <row r="36" spans="1:6" ht="63">
      <c r="A36" s="50">
        <v>27</v>
      </c>
      <c r="B36" s="160" t="s">
        <v>3923</v>
      </c>
      <c r="C36" s="159" t="s">
        <v>3925</v>
      </c>
      <c r="D36" s="160" t="s">
        <v>3926</v>
      </c>
      <c r="E36" s="189">
        <v>500000</v>
      </c>
      <c r="F36" s="160" t="s">
        <v>583</v>
      </c>
    </row>
    <row r="37" spans="1:6" ht="15.75">
      <c r="A37" s="50"/>
      <c r="B37" s="2198" t="s">
        <v>1408</v>
      </c>
      <c r="C37" s="2198"/>
      <c r="D37" s="160"/>
      <c r="E37" s="189"/>
      <c r="F37" s="160"/>
    </row>
    <row r="38" spans="1:6" ht="47.25">
      <c r="A38" s="50">
        <v>28</v>
      </c>
      <c r="B38" s="160" t="s">
        <v>1885</v>
      </c>
      <c r="C38" s="159" t="s">
        <v>3901</v>
      </c>
      <c r="D38" s="160" t="s">
        <v>1886</v>
      </c>
      <c r="E38" s="193">
        <v>2500000</v>
      </c>
      <c r="F38" s="160" t="s">
        <v>763</v>
      </c>
    </row>
    <row r="39" spans="1:6" ht="47.25">
      <c r="A39" s="50">
        <v>29</v>
      </c>
      <c r="B39" s="160" t="s">
        <v>1887</v>
      </c>
      <c r="C39" s="159" t="s">
        <v>3902</v>
      </c>
      <c r="D39" s="160" t="s">
        <v>895</v>
      </c>
      <c r="E39" s="193">
        <v>6400000</v>
      </c>
      <c r="F39" s="160" t="s">
        <v>763</v>
      </c>
    </row>
    <row r="40" spans="1:6" ht="15.75">
      <c r="A40" s="50"/>
      <c r="B40" s="2198" t="s">
        <v>662</v>
      </c>
      <c r="C40" s="2198"/>
      <c r="D40" s="160"/>
      <c r="E40" s="193"/>
      <c r="F40" s="160"/>
    </row>
    <row r="41" spans="1:6" ht="31.5">
      <c r="A41" s="50">
        <v>30</v>
      </c>
      <c r="B41" s="160" t="s">
        <v>1890</v>
      </c>
      <c r="C41" s="159" t="s">
        <v>3927</v>
      </c>
      <c r="D41" s="160" t="s">
        <v>1891</v>
      </c>
      <c r="E41" s="189">
        <v>1122050.82</v>
      </c>
      <c r="F41" s="160" t="s">
        <v>763</v>
      </c>
    </row>
    <row r="42" spans="1:6" ht="31.5">
      <c r="A42" s="50">
        <v>31</v>
      </c>
      <c r="B42" s="160" t="s">
        <v>1892</v>
      </c>
      <c r="C42" s="159" t="s">
        <v>3928</v>
      </c>
      <c r="D42" s="160" t="s">
        <v>1891</v>
      </c>
      <c r="E42" s="189">
        <v>1122050.82</v>
      </c>
      <c r="F42" s="160" t="s">
        <v>763</v>
      </c>
    </row>
    <row r="43" spans="1:6" ht="31.5">
      <c r="A43" s="50">
        <v>32</v>
      </c>
      <c r="B43" s="160" t="s">
        <v>1893</v>
      </c>
      <c r="C43" s="159" t="s">
        <v>3929</v>
      </c>
      <c r="D43" s="160" t="s">
        <v>1891</v>
      </c>
      <c r="E43" s="189">
        <v>1122050.82</v>
      </c>
      <c r="F43" s="160" t="s">
        <v>763</v>
      </c>
    </row>
    <row r="44" spans="1:6" ht="31.5">
      <c r="A44" s="50">
        <v>33</v>
      </c>
      <c r="B44" s="160" t="s">
        <v>1894</v>
      </c>
      <c r="C44" s="159" t="s">
        <v>3930</v>
      </c>
      <c r="D44" s="160" t="s">
        <v>1891</v>
      </c>
      <c r="E44" s="189">
        <v>1122050.81</v>
      </c>
      <c r="F44" s="160" t="s">
        <v>4</v>
      </c>
    </row>
    <row r="45" spans="1:6" ht="15.75">
      <c r="A45" s="50"/>
      <c r="B45" s="2198" t="s">
        <v>555</v>
      </c>
      <c r="C45" s="2198"/>
      <c r="D45" s="160"/>
      <c r="E45" s="189"/>
      <c r="F45" s="160"/>
    </row>
    <row r="46" spans="1:6" ht="94.5">
      <c r="A46" s="50">
        <v>34</v>
      </c>
      <c r="B46" s="160" t="s">
        <v>1895</v>
      </c>
      <c r="C46" s="159" t="s">
        <v>3904</v>
      </c>
      <c r="D46" s="159" t="s">
        <v>3931</v>
      </c>
      <c r="E46" s="193">
        <v>1700000</v>
      </c>
      <c r="F46" s="160" t="s">
        <v>4</v>
      </c>
    </row>
    <row r="47" spans="1:6" ht="15.75">
      <c r="A47" s="50"/>
      <c r="B47" s="2198" t="s">
        <v>930</v>
      </c>
      <c r="C47" s="2198"/>
      <c r="D47" s="159"/>
      <c r="E47" s="193"/>
      <c r="F47" s="160"/>
    </row>
    <row r="48" spans="1:6" ht="47.25">
      <c r="A48" s="50">
        <v>35</v>
      </c>
      <c r="B48" s="159" t="s">
        <v>1869</v>
      </c>
      <c r="C48" s="160" t="s">
        <v>3905</v>
      </c>
      <c r="D48" s="160" t="s">
        <v>1896</v>
      </c>
      <c r="E48" s="193">
        <v>100000</v>
      </c>
      <c r="F48" s="160" t="s">
        <v>4</v>
      </c>
    </row>
    <row r="49" spans="1:6" ht="47.25">
      <c r="A49" s="50">
        <v>36</v>
      </c>
      <c r="B49" s="159" t="s">
        <v>1897</v>
      </c>
      <c r="C49" s="160" t="s">
        <v>3906</v>
      </c>
      <c r="D49" s="160" t="s">
        <v>1896</v>
      </c>
      <c r="E49" s="193">
        <v>100000</v>
      </c>
      <c r="F49" s="160" t="s">
        <v>4</v>
      </c>
    </row>
    <row r="50" spans="1:6" ht="47.25">
      <c r="A50" s="50">
        <v>37</v>
      </c>
      <c r="B50" s="159" t="s">
        <v>1898</v>
      </c>
      <c r="C50" s="159" t="s">
        <v>3907</v>
      </c>
      <c r="D50" s="160" t="s">
        <v>1896</v>
      </c>
      <c r="E50" s="193">
        <v>100000</v>
      </c>
      <c r="F50" s="160" t="s">
        <v>4</v>
      </c>
    </row>
    <row r="51" spans="1:6" ht="47.25">
      <c r="A51" s="50">
        <v>38</v>
      </c>
      <c r="B51" s="159" t="s">
        <v>1881</v>
      </c>
      <c r="C51" s="159" t="s">
        <v>3908</v>
      </c>
      <c r="D51" s="160" t="s">
        <v>1896</v>
      </c>
      <c r="E51" s="193">
        <v>100000</v>
      </c>
      <c r="F51" s="160" t="s">
        <v>4</v>
      </c>
    </row>
    <row r="52" spans="1:6" ht="47.25">
      <c r="A52" s="50">
        <v>39</v>
      </c>
      <c r="B52" s="159" t="s">
        <v>1899</v>
      </c>
      <c r="C52" s="159" t="s">
        <v>3909</v>
      </c>
      <c r="D52" s="160" t="s">
        <v>1896</v>
      </c>
      <c r="E52" s="193">
        <v>100000</v>
      </c>
      <c r="F52" s="160" t="s">
        <v>4</v>
      </c>
    </row>
    <row r="53" spans="1:6" ht="47.25">
      <c r="A53" s="50">
        <v>40</v>
      </c>
      <c r="B53" s="159" t="s">
        <v>1900</v>
      </c>
      <c r="C53" s="159" t="s">
        <v>3910</v>
      </c>
      <c r="D53" s="160" t="s">
        <v>1896</v>
      </c>
      <c r="E53" s="193">
        <v>100000</v>
      </c>
      <c r="F53" s="160" t="s">
        <v>4</v>
      </c>
    </row>
    <row r="54" spans="1:6" ht="47.25">
      <c r="A54" s="50">
        <v>41</v>
      </c>
      <c r="B54" s="159" t="s">
        <v>3932</v>
      </c>
      <c r="C54" s="159" t="s">
        <v>3911</v>
      </c>
      <c r="D54" s="160" t="s">
        <v>1896</v>
      </c>
      <c r="E54" s="193">
        <v>100000</v>
      </c>
      <c r="F54" s="160" t="s">
        <v>4</v>
      </c>
    </row>
    <row r="55" spans="1:6" ht="47.25">
      <c r="A55" s="50">
        <v>42</v>
      </c>
      <c r="B55" s="159" t="s">
        <v>1901</v>
      </c>
      <c r="C55" s="159" t="s">
        <v>3912</v>
      </c>
      <c r="D55" s="160" t="s">
        <v>1896</v>
      </c>
      <c r="E55" s="193">
        <v>100000</v>
      </c>
      <c r="F55" s="160" t="s">
        <v>4</v>
      </c>
    </row>
    <row r="56" spans="1:6" ht="47.25">
      <c r="A56" s="50">
        <v>43</v>
      </c>
      <c r="B56" s="159" t="s">
        <v>1902</v>
      </c>
      <c r="C56" s="159" t="s">
        <v>3913</v>
      </c>
      <c r="D56" s="160" t="s">
        <v>1896</v>
      </c>
      <c r="E56" s="193">
        <v>100000</v>
      </c>
      <c r="F56" s="160" t="s">
        <v>4</v>
      </c>
    </row>
    <row r="57" spans="1:6" ht="47.25">
      <c r="A57" s="50">
        <v>44</v>
      </c>
      <c r="B57" s="159" t="s">
        <v>1903</v>
      </c>
      <c r="C57" s="159" t="s">
        <v>3914</v>
      </c>
      <c r="D57" s="160" t="s">
        <v>1896</v>
      </c>
      <c r="E57" s="193">
        <v>100000</v>
      </c>
      <c r="F57" s="160" t="s">
        <v>4</v>
      </c>
    </row>
    <row r="58" spans="1:6" ht="47.25">
      <c r="A58" s="50">
        <v>45</v>
      </c>
      <c r="B58" s="159" t="s">
        <v>1904</v>
      </c>
      <c r="C58" s="159" t="s">
        <v>3915</v>
      </c>
      <c r="D58" s="160" t="s">
        <v>1896</v>
      </c>
      <c r="E58" s="193">
        <v>100000</v>
      </c>
      <c r="F58" s="160" t="s">
        <v>4</v>
      </c>
    </row>
    <row r="59" spans="1:6" ht="47.25">
      <c r="A59" s="50">
        <v>46</v>
      </c>
      <c r="B59" s="159" t="s">
        <v>1880</v>
      </c>
      <c r="C59" s="159" t="s">
        <v>3916</v>
      </c>
      <c r="D59" s="160" t="s">
        <v>1896</v>
      </c>
      <c r="E59" s="193">
        <v>100000</v>
      </c>
      <c r="F59" s="160" t="s">
        <v>4</v>
      </c>
    </row>
    <row r="60" spans="1:6" ht="47.25">
      <c r="A60" s="50">
        <v>47</v>
      </c>
      <c r="B60" s="159" t="s">
        <v>1905</v>
      </c>
      <c r="C60" s="159" t="s">
        <v>3917</v>
      </c>
      <c r="D60" s="160" t="s">
        <v>1896</v>
      </c>
      <c r="E60" s="193">
        <v>100000</v>
      </c>
      <c r="F60" s="160" t="s">
        <v>4</v>
      </c>
    </row>
    <row r="61" spans="1:6" ht="47.25">
      <c r="A61" s="50">
        <v>48</v>
      </c>
      <c r="B61" s="159" t="s">
        <v>1906</v>
      </c>
      <c r="C61" s="159" t="s">
        <v>3918</v>
      </c>
      <c r="D61" s="160" t="s">
        <v>1896</v>
      </c>
      <c r="E61" s="193">
        <v>100000</v>
      </c>
      <c r="F61" s="160" t="s">
        <v>4</v>
      </c>
    </row>
    <row r="62" spans="1:6" ht="47.25">
      <c r="A62" s="50">
        <v>49</v>
      </c>
      <c r="B62" s="159" t="s">
        <v>1873</v>
      </c>
      <c r="C62" s="159" t="s">
        <v>3919</v>
      </c>
      <c r="D62" s="160" t="s">
        <v>1896</v>
      </c>
      <c r="E62" s="193">
        <v>100000</v>
      </c>
      <c r="F62" s="160" t="s">
        <v>4</v>
      </c>
    </row>
    <row r="63" spans="1:6" ht="15.75">
      <c r="A63" s="50"/>
      <c r="B63" s="2189" t="s">
        <v>15</v>
      </c>
      <c r="C63" s="2190"/>
      <c r="D63" s="2191"/>
      <c r="E63" s="4">
        <f>SUM(E6:E62)</f>
        <v>100740875.51999998</v>
      </c>
      <c r="F63" s="172"/>
    </row>
    <row r="64" spans="1:6" ht="77.25" customHeight="1">
      <c r="A64" s="2143" t="s">
        <v>10706</v>
      </c>
      <c r="B64" s="2143"/>
      <c r="C64" s="2143"/>
      <c r="D64" s="2143" t="s">
        <v>172</v>
      </c>
      <c r="E64" s="2143"/>
      <c r="F64" s="2143"/>
    </row>
    <row r="65" spans="1:6" s="583" customFormat="1" ht="15.75">
      <c r="A65" s="371"/>
      <c r="B65" s="371"/>
      <c r="C65" s="371"/>
      <c r="D65" s="371"/>
      <c r="E65" s="371"/>
      <c r="F65" s="371"/>
    </row>
    <row r="66" spans="1:6" s="583" customFormat="1" ht="15.75">
      <c r="A66" s="371"/>
      <c r="B66" s="371"/>
      <c r="C66" s="371"/>
      <c r="D66" s="371"/>
      <c r="E66" s="371"/>
      <c r="F66" s="371"/>
    </row>
    <row r="67" spans="1:6" s="583" customFormat="1" ht="15.75">
      <c r="A67" s="371"/>
      <c r="B67" s="371"/>
      <c r="C67" s="371"/>
      <c r="D67" s="371"/>
      <c r="E67" s="371"/>
      <c r="F67" s="371"/>
    </row>
    <row r="68" spans="1:6" s="583" customFormat="1" ht="15.75">
      <c r="A68" s="371"/>
      <c r="B68" s="371"/>
      <c r="C68" s="371"/>
      <c r="D68" s="371"/>
      <c r="E68" s="371"/>
      <c r="F68" s="371"/>
    </row>
    <row r="69" spans="1:6" s="583" customFormat="1" ht="15.75">
      <c r="A69" s="371"/>
      <c r="B69" s="371"/>
      <c r="C69" s="371"/>
      <c r="D69" s="371"/>
      <c r="E69" s="371"/>
      <c r="F69" s="371"/>
    </row>
    <row r="70" spans="1:6" s="583" customFormat="1" ht="15.75">
      <c r="A70" s="371"/>
      <c r="B70" s="371"/>
      <c r="C70" s="371"/>
      <c r="D70" s="371"/>
      <c r="E70" s="371"/>
      <c r="F70" s="371"/>
    </row>
    <row r="71" spans="1:6" s="583" customFormat="1" ht="15.75">
      <c r="A71" s="371"/>
      <c r="B71" s="371"/>
      <c r="C71" s="371"/>
      <c r="D71" s="371"/>
      <c r="E71" s="371"/>
      <c r="F71" s="371"/>
    </row>
    <row r="72" spans="1:6" s="583" customFormat="1" ht="15.75">
      <c r="A72" s="371"/>
      <c r="B72" s="371"/>
      <c r="C72" s="371"/>
      <c r="D72" s="371"/>
      <c r="E72" s="371"/>
      <c r="F72" s="371"/>
    </row>
    <row r="73" spans="1:6" s="583" customFormat="1" ht="15.75">
      <c r="A73" s="371"/>
      <c r="B73" s="371"/>
      <c r="C73" s="371"/>
      <c r="D73" s="371"/>
      <c r="E73" s="371"/>
      <c r="F73" s="371"/>
    </row>
    <row r="74" spans="1:6" s="583" customFormat="1" ht="15.75">
      <c r="A74" s="371"/>
      <c r="B74" s="371"/>
      <c r="C74" s="371"/>
      <c r="D74" s="371"/>
      <c r="E74" s="371"/>
      <c r="F74" s="371"/>
    </row>
    <row r="75" spans="1:6" s="583" customFormat="1" ht="15.75">
      <c r="A75" s="371"/>
      <c r="B75" s="371"/>
      <c r="C75" s="371"/>
      <c r="D75" s="371"/>
      <c r="E75" s="371"/>
      <c r="F75" s="371"/>
    </row>
    <row r="76" spans="1:6" s="583" customFormat="1" ht="15.75">
      <c r="A76" s="371"/>
      <c r="B76" s="371"/>
      <c r="C76" s="371"/>
      <c r="D76" s="371"/>
      <c r="E76" s="371"/>
      <c r="F76" s="371"/>
    </row>
    <row r="77" spans="1:6" s="583" customFormat="1" ht="15.75">
      <c r="A77" s="371"/>
      <c r="B77" s="371"/>
      <c r="C77" s="371"/>
      <c r="D77" s="371"/>
      <c r="E77" s="371"/>
      <c r="F77" s="371"/>
    </row>
    <row r="78" spans="1:6" s="583" customFormat="1" ht="15.75">
      <c r="A78" s="371"/>
      <c r="B78" s="371"/>
      <c r="C78" s="371"/>
      <c r="D78" s="371"/>
      <c r="E78" s="371"/>
      <c r="F78" s="371"/>
    </row>
    <row r="79" spans="1:6" s="583" customFormat="1" ht="15.75">
      <c r="A79" s="371"/>
      <c r="B79" s="371"/>
      <c r="C79" s="371"/>
      <c r="D79" s="371"/>
      <c r="E79" s="371"/>
      <c r="F79" s="371"/>
    </row>
    <row r="80" spans="1:6" s="583" customFormat="1" ht="15.75">
      <c r="A80" s="371"/>
      <c r="B80" s="371"/>
      <c r="C80" s="371"/>
      <c r="D80" s="371"/>
      <c r="E80" s="371"/>
      <c r="F80" s="371"/>
    </row>
    <row r="81" spans="1:6" s="583" customFormat="1" ht="15.75">
      <c r="A81" s="371"/>
      <c r="B81" s="371"/>
      <c r="C81" s="371"/>
      <c r="D81" s="371"/>
      <c r="E81" s="371"/>
      <c r="F81" s="371"/>
    </row>
    <row r="88" spans="1:6" ht="15.75">
      <c r="A88" s="50"/>
      <c r="B88" s="2172" t="s">
        <v>1418</v>
      </c>
      <c r="C88" s="2172"/>
      <c r="D88" s="160"/>
      <c r="E88" s="193"/>
      <c r="F88" s="160"/>
    </row>
    <row r="89" spans="1:6" ht="47.25">
      <c r="A89" s="50"/>
      <c r="B89" s="160" t="s">
        <v>1907</v>
      </c>
      <c r="C89" s="159" t="s">
        <v>3920</v>
      </c>
      <c r="D89" s="160" t="s">
        <v>1908</v>
      </c>
      <c r="E89" s="193">
        <v>2800000</v>
      </c>
      <c r="F89" s="160" t="s">
        <v>1909</v>
      </c>
    </row>
    <row r="90" spans="1:6" ht="47.25">
      <c r="A90" s="50">
        <v>29</v>
      </c>
      <c r="B90" s="160" t="s">
        <v>1888</v>
      </c>
      <c r="C90" s="159" t="s">
        <v>3903</v>
      </c>
      <c r="D90" s="160" t="s">
        <v>1889</v>
      </c>
      <c r="E90" s="193">
        <v>5500000</v>
      </c>
      <c r="F90" s="160" t="s">
        <v>583</v>
      </c>
    </row>
    <row r="91" spans="1:6">
      <c r="E91" s="237">
        <f>SUM(E89:E90)</f>
        <v>8300000</v>
      </c>
    </row>
    <row r="94" spans="1:6">
      <c r="E94" s="237">
        <f>E91+E63</f>
        <v>109040875.51999998</v>
      </c>
    </row>
  </sheetData>
  <mergeCells count="16">
    <mergeCell ref="B88:C88"/>
    <mergeCell ref="B63:D63"/>
    <mergeCell ref="A64:C64"/>
    <mergeCell ref="D64:F64"/>
    <mergeCell ref="B16:C16"/>
    <mergeCell ref="B19:C19"/>
    <mergeCell ref="B37:C37"/>
    <mergeCell ref="B40:C40"/>
    <mergeCell ref="B45:C45"/>
    <mergeCell ref="B47:C47"/>
    <mergeCell ref="B14:C14"/>
    <mergeCell ref="A1:F1"/>
    <mergeCell ref="A2:F2"/>
    <mergeCell ref="A3:F3"/>
    <mergeCell ref="B5:C5"/>
    <mergeCell ref="B11:D11"/>
  </mergeCells>
  <pageMargins left="0.7" right="0.7" top="0.75" bottom="0.75" header="0.3" footer="0.3"/>
  <pageSetup orientation="landscape" horizontalDpi="150" verticalDpi="150" r:id="rId1"/>
  <headerFooter>
    <oddFooter>Page &amp;P of &amp;N</oddFooter>
  </headerFooter>
</worksheet>
</file>

<file path=xl/worksheets/sheet96.xml><?xml version="1.0" encoding="utf-8"?>
<worksheet xmlns="http://schemas.openxmlformats.org/spreadsheetml/2006/main" xmlns:r="http://schemas.openxmlformats.org/officeDocument/2006/relationships">
  <sheetPr>
    <tabColor theme="5" tint="-0.499984740745262"/>
  </sheetPr>
  <dimension ref="A1:J56"/>
  <sheetViews>
    <sheetView topLeftCell="A55" workbookViewId="0">
      <selection activeCell="G68" sqref="G68"/>
    </sheetView>
  </sheetViews>
  <sheetFormatPr defaultRowHeight="15.75"/>
  <cols>
    <col min="1" max="1" width="6.7109375" style="89" customWidth="1"/>
    <col min="2" max="2" width="16" style="89" customWidth="1"/>
    <col min="3" max="3" width="43.42578125" style="89" customWidth="1"/>
    <col min="4" max="4" width="22.5703125" style="89" customWidth="1"/>
    <col min="5" max="5" width="19.42578125" style="89" bestFit="1" customWidth="1"/>
    <col min="6" max="6" width="11.85546875" style="262" customWidth="1"/>
    <col min="7" max="9" width="9.140625" style="89"/>
    <col min="10" max="10" width="16.42578125" style="260" bestFit="1" customWidth="1"/>
    <col min="11" max="16384" width="9.140625" style="89"/>
  </cols>
  <sheetData>
    <row r="1" spans="1:6">
      <c r="A1" s="2351" t="s">
        <v>133</v>
      </c>
      <c r="B1" s="2352"/>
      <c r="C1" s="2352"/>
      <c r="D1" s="2352"/>
      <c r="E1" s="2352"/>
      <c r="F1" s="2353"/>
    </row>
    <row r="2" spans="1:6">
      <c r="A2" s="2351" t="s">
        <v>1947</v>
      </c>
      <c r="B2" s="2352"/>
      <c r="C2" s="2352"/>
      <c r="D2" s="2352"/>
      <c r="E2" s="2352"/>
      <c r="F2" s="2353"/>
    </row>
    <row r="3" spans="1:6">
      <c r="A3" s="2351" t="s">
        <v>140</v>
      </c>
      <c r="B3" s="2352"/>
      <c r="C3" s="2352"/>
      <c r="D3" s="2352"/>
      <c r="E3" s="2352"/>
      <c r="F3" s="2353"/>
    </row>
    <row r="4" spans="1:6" ht="18.75" customHeight="1">
      <c r="A4" s="212" t="s">
        <v>134</v>
      </c>
      <c r="B4" s="114" t="s">
        <v>135</v>
      </c>
      <c r="C4" s="114" t="s">
        <v>0</v>
      </c>
      <c r="D4" s="114" t="s">
        <v>136</v>
      </c>
      <c r="E4" s="82" t="s">
        <v>1300</v>
      </c>
      <c r="F4" s="112" t="s">
        <v>138</v>
      </c>
    </row>
    <row r="5" spans="1:6">
      <c r="A5" s="60"/>
      <c r="B5" s="2152" t="s">
        <v>1948</v>
      </c>
      <c r="C5" s="2153"/>
      <c r="D5" s="114"/>
      <c r="E5" s="82"/>
      <c r="F5" s="112"/>
    </row>
    <row r="6" spans="1:6" ht="31.5">
      <c r="A6" s="60">
        <v>1</v>
      </c>
      <c r="B6" s="60" t="s">
        <v>464</v>
      </c>
      <c r="C6" s="60" t="s">
        <v>1949</v>
      </c>
      <c r="D6" s="107" t="s">
        <v>1807</v>
      </c>
      <c r="E6" s="117">
        <v>4000000</v>
      </c>
      <c r="F6" s="115" t="s">
        <v>466</v>
      </c>
    </row>
    <row r="7" spans="1:6" ht="141.75">
      <c r="A7" s="60">
        <v>2</v>
      </c>
      <c r="B7" s="60" t="s">
        <v>5</v>
      </c>
      <c r="C7" s="60" t="s">
        <v>4041</v>
      </c>
      <c r="D7" s="107" t="s">
        <v>1950</v>
      </c>
      <c r="E7" s="117">
        <v>873620</v>
      </c>
      <c r="F7" s="115" t="s">
        <v>1810</v>
      </c>
    </row>
    <row r="8" spans="1:6" ht="31.5">
      <c r="A8" s="60">
        <v>3</v>
      </c>
      <c r="B8" s="60" t="s">
        <v>7</v>
      </c>
      <c r="C8" s="60" t="s">
        <v>4043</v>
      </c>
      <c r="D8" s="120" t="s">
        <v>1811</v>
      </c>
      <c r="E8" s="117">
        <v>208000</v>
      </c>
      <c r="F8" s="115" t="s">
        <v>1810</v>
      </c>
    </row>
    <row r="9" spans="1:6" ht="31.5">
      <c r="A9" s="60">
        <v>4</v>
      </c>
      <c r="B9" s="60" t="s">
        <v>10</v>
      </c>
      <c r="C9" s="60" t="s">
        <v>4042</v>
      </c>
      <c r="D9" s="120" t="s">
        <v>1812</v>
      </c>
      <c r="E9" s="117">
        <v>200800</v>
      </c>
      <c r="F9" s="115" t="s">
        <v>1810</v>
      </c>
    </row>
    <row r="10" spans="1:6" ht="78.75">
      <c r="A10" s="60">
        <v>5</v>
      </c>
      <c r="B10" s="60" t="s">
        <v>12</v>
      </c>
      <c r="C10" s="60" t="s">
        <v>1951</v>
      </c>
      <c r="D10" s="107" t="s">
        <v>1814</v>
      </c>
      <c r="E10" s="117">
        <v>1260032</v>
      </c>
      <c r="F10" s="115" t="s">
        <v>466</v>
      </c>
    </row>
    <row r="11" spans="1:6">
      <c r="A11" s="60"/>
      <c r="B11" s="2145" t="s">
        <v>142</v>
      </c>
      <c r="C11" s="2146"/>
      <c r="D11" s="107"/>
      <c r="E11" s="117"/>
      <c r="F11" s="115"/>
    </row>
    <row r="12" spans="1:6" ht="110.25">
      <c r="A12" s="60">
        <v>6</v>
      </c>
      <c r="B12" s="60" t="s">
        <v>5</v>
      </c>
      <c r="C12" s="60" t="s">
        <v>1952</v>
      </c>
      <c r="D12" s="107" t="s">
        <v>4035</v>
      </c>
      <c r="E12" s="117">
        <v>873620</v>
      </c>
      <c r="F12" s="115" t="s">
        <v>466</v>
      </c>
    </row>
    <row r="13" spans="1:6" ht="78.75">
      <c r="A13" s="60">
        <v>7</v>
      </c>
      <c r="B13" s="60" t="s">
        <v>12</v>
      </c>
      <c r="C13" s="60" t="s">
        <v>1953</v>
      </c>
      <c r="D13" s="107" t="s">
        <v>1814</v>
      </c>
      <c r="E13" s="117">
        <v>1097606</v>
      </c>
      <c r="F13" s="115" t="s">
        <v>466</v>
      </c>
    </row>
    <row r="14" spans="1:6" ht="63">
      <c r="A14" s="60">
        <v>8</v>
      </c>
      <c r="B14" s="60" t="s">
        <v>360</v>
      </c>
      <c r="C14" s="60" t="s">
        <v>1954</v>
      </c>
      <c r="D14" s="107" t="s">
        <v>1820</v>
      </c>
      <c r="E14" s="117">
        <v>1300000</v>
      </c>
      <c r="F14" s="115" t="s">
        <v>466</v>
      </c>
    </row>
    <row r="15" spans="1:6">
      <c r="A15" s="60"/>
      <c r="B15" s="2145" t="s">
        <v>143</v>
      </c>
      <c r="C15" s="2146"/>
      <c r="D15" s="107"/>
      <c r="E15" s="117"/>
      <c r="F15" s="115"/>
    </row>
    <row r="16" spans="1:6" ht="78.75">
      <c r="A16" s="60">
        <v>9</v>
      </c>
      <c r="B16" s="107" t="s">
        <v>475</v>
      </c>
      <c r="C16" s="60" t="s">
        <v>4044</v>
      </c>
      <c r="D16" s="107" t="s">
        <v>196</v>
      </c>
      <c r="E16" s="117">
        <v>5738993.4500000002</v>
      </c>
      <c r="F16" s="115" t="s">
        <v>466</v>
      </c>
    </row>
    <row r="17" spans="1:10">
      <c r="A17" s="60"/>
      <c r="B17" s="2152" t="s">
        <v>144</v>
      </c>
      <c r="C17" s="2153"/>
      <c r="D17" s="107"/>
      <c r="E17" s="117"/>
      <c r="F17" s="115"/>
    </row>
    <row r="18" spans="1:10" ht="189">
      <c r="A18" s="60">
        <v>10</v>
      </c>
      <c r="B18" s="107" t="s">
        <v>247</v>
      </c>
      <c r="C18" s="60" t="s">
        <v>1823</v>
      </c>
      <c r="D18" s="107" t="s">
        <v>1955</v>
      </c>
      <c r="E18" s="117">
        <v>2000000</v>
      </c>
      <c r="F18" s="120" t="s">
        <v>466</v>
      </c>
    </row>
    <row r="19" spans="1:10">
      <c r="A19" s="60"/>
      <c r="B19" s="2152" t="s">
        <v>930</v>
      </c>
      <c r="C19" s="2153"/>
      <c r="D19" s="107"/>
      <c r="E19" s="117"/>
      <c r="F19" s="120"/>
    </row>
    <row r="20" spans="1:10" ht="126">
      <c r="A20" s="60">
        <v>11</v>
      </c>
      <c r="B20" s="107" t="s">
        <v>581</v>
      </c>
      <c r="C20" s="60" t="s">
        <v>3792</v>
      </c>
      <c r="D20" s="257" t="s">
        <v>1956</v>
      </c>
      <c r="E20" s="117">
        <v>2000000</v>
      </c>
      <c r="F20" s="120" t="s">
        <v>763</v>
      </c>
    </row>
    <row r="21" spans="1:10">
      <c r="A21" s="60"/>
      <c r="B21" s="2152" t="s">
        <v>593</v>
      </c>
      <c r="C21" s="2153"/>
      <c r="D21" s="257"/>
      <c r="E21" s="117"/>
      <c r="F21" s="120"/>
    </row>
    <row r="22" spans="1:10" ht="47.25">
      <c r="A22" s="60">
        <v>12</v>
      </c>
      <c r="B22" s="107" t="s">
        <v>39</v>
      </c>
      <c r="C22" s="60" t="s">
        <v>1832</v>
      </c>
      <c r="D22" s="107" t="s">
        <v>264</v>
      </c>
      <c r="E22" s="117">
        <v>20564437</v>
      </c>
      <c r="F22" s="115" t="s">
        <v>466</v>
      </c>
    </row>
    <row r="23" spans="1:10" ht="47.25">
      <c r="A23" s="60">
        <v>13</v>
      </c>
      <c r="B23" s="107" t="s">
        <v>41</v>
      </c>
      <c r="C23" s="60" t="s">
        <v>1833</v>
      </c>
      <c r="D23" s="107" t="s">
        <v>264</v>
      </c>
      <c r="E23" s="117">
        <v>10000000</v>
      </c>
      <c r="F23" s="115" t="s">
        <v>466</v>
      </c>
    </row>
    <row r="24" spans="1:10">
      <c r="A24" s="60"/>
      <c r="B24" s="2152" t="s">
        <v>1404</v>
      </c>
      <c r="C24" s="2153"/>
      <c r="D24" s="107"/>
      <c r="E24" s="117"/>
      <c r="F24" s="115"/>
    </row>
    <row r="25" spans="1:10" ht="94.5">
      <c r="A25" s="60">
        <v>14</v>
      </c>
      <c r="B25" s="107" t="s">
        <v>1957</v>
      </c>
      <c r="C25" s="60" t="s">
        <v>4045</v>
      </c>
      <c r="D25" s="107" t="s">
        <v>1958</v>
      </c>
      <c r="E25" s="117">
        <v>1500000</v>
      </c>
      <c r="F25" s="120" t="s">
        <v>4</v>
      </c>
    </row>
    <row r="26" spans="1:10" ht="63">
      <c r="A26" s="60">
        <v>15</v>
      </c>
      <c r="B26" s="107" t="s">
        <v>1959</v>
      </c>
      <c r="C26" s="60" t="s">
        <v>4046</v>
      </c>
      <c r="D26" s="257" t="s">
        <v>1960</v>
      </c>
      <c r="E26" s="117">
        <v>4000000</v>
      </c>
      <c r="F26" s="120" t="s">
        <v>4</v>
      </c>
    </row>
    <row r="27" spans="1:10" ht="63">
      <c r="A27" s="60">
        <v>16</v>
      </c>
      <c r="B27" s="107" t="s">
        <v>1961</v>
      </c>
      <c r="C27" s="60" t="s">
        <v>4047</v>
      </c>
      <c r="D27" s="257" t="s">
        <v>1960</v>
      </c>
      <c r="E27" s="117">
        <v>4000000</v>
      </c>
      <c r="F27" s="120" t="s">
        <v>4</v>
      </c>
    </row>
    <row r="28" spans="1:10" ht="63">
      <c r="A28" s="60">
        <v>17</v>
      </c>
      <c r="B28" s="107" t="s">
        <v>1962</v>
      </c>
      <c r="C28" s="60" t="s">
        <v>4048</v>
      </c>
      <c r="D28" s="257" t="s">
        <v>1963</v>
      </c>
      <c r="E28" s="117">
        <v>4000000</v>
      </c>
      <c r="F28" s="120" t="s">
        <v>4</v>
      </c>
    </row>
    <row r="29" spans="1:10" ht="63">
      <c r="A29" s="60">
        <v>18</v>
      </c>
      <c r="B29" s="107" t="s">
        <v>1964</v>
      </c>
      <c r="C29" s="60" t="s">
        <v>4049</v>
      </c>
      <c r="D29" s="257" t="s">
        <v>1963</v>
      </c>
      <c r="E29" s="117">
        <v>4000000</v>
      </c>
      <c r="F29" s="120" t="s">
        <v>4</v>
      </c>
    </row>
    <row r="30" spans="1:10" ht="204.75">
      <c r="A30" s="60">
        <v>19</v>
      </c>
      <c r="B30" s="107" t="s">
        <v>1965</v>
      </c>
      <c r="C30" s="60" t="s">
        <v>4050</v>
      </c>
      <c r="D30" s="107" t="s">
        <v>4036</v>
      </c>
      <c r="E30" s="117">
        <v>3000000</v>
      </c>
      <c r="F30" s="120" t="s">
        <v>4</v>
      </c>
      <c r="J30" s="260">
        <v>4200</v>
      </c>
    </row>
    <row r="31" spans="1:10" ht="78.75">
      <c r="A31" s="60">
        <v>20</v>
      </c>
      <c r="B31" s="257" t="s">
        <v>1966</v>
      </c>
      <c r="C31" s="60" t="s">
        <v>4051</v>
      </c>
      <c r="D31" s="107" t="s">
        <v>1967</v>
      </c>
      <c r="E31" s="117">
        <v>513200</v>
      </c>
      <c r="F31" s="120" t="s">
        <v>4</v>
      </c>
      <c r="J31" s="260">
        <v>50</v>
      </c>
    </row>
    <row r="32" spans="1:10" ht="63">
      <c r="A32" s="60">
        <v>21</v>
      </c>
      <c r="B32" s="257" t="s">
        <v>1968</v>
      </c>
      <c r="C32" s="60" t="s">
        <v>4052</v>
      </c>
      <c r="D32" s="107" t="s">
        <v>1969</v>
      </c>
      <c r="E32" s="117">
        <v>513200</v>
      </c>
      <c r="F32" s="120" t="s">
        <v>4</v>
      </c>
      <c r="J32" s="260">
        <f>J31*J30</f>
        <v>210000</v>
      </c>
    </row>
    <row r="33" spans="1:10" ht="63">
      <c r="A33" s="60">
        <v>22</v>
      </c>
      <c r="B33" s="257" t="s">
        <v>1957</v>
      </c>
      <c r="C33" s="60" t="s">
        <v>4053</v>
      </c>
      <c r="D33" s="107" t="s">
        <v>1970</v>
      </c>
      <c r="E33" s="117">
        <v>303200</v>
      </c>
      <c r="F33" s="120" t="s">
        <v>4</v>
      </c>
      <c r="J33" s="260">
        <v>86000</v>
      </c>
    </row>
    <row r="34" spans="1:10" ht="63">
      <c r="A34" s="60">
        <v>23</v>
      </c>
      <c r="B34" s="257" t="s">
        <v>1971</v>
      </c>
      <c r="C34" s="60" t="s">
        <v>4054</v>
      </c>
      <c r="D34" s="107" t="s">
        <v>1970</v>
      </c>
      <c r="E34" s="117">
        <v>303200</v>
      </c>
      <c r="F34" s="120" t="s">
        <v>4</v>
      </c>
      <c r="J34" s="260">
        <v>7200</v>
      </c>
    </row>
    <row r="35" spans="1:10" ht="63">
      <c r="A35" s="60">
        <v>24</v>
      </c>
      <c r="B35" s="257" t="s">
        <v>1972</v>
      </c>
      <c r="C35" s="60" t="s">
        <v>4055</v>
      </c>
      <c r="D35" s="107" t="s">
        <v>1970</v>
      </c>
      <c r="E35" s="117">
        <v>303200</v>
      </c>
      <c r="F35" s="120" t="s">
        <v>4</v>
      </c>
    </row>
    <row r="36" spans="1:10" ht="63">
      <c r="A36" s="60">
        <v>25</v>
      </c>
      <c r="B36" s="257" t="s">
        <v>1973</v>
      </c>
      <c r="C36" s="60" t="s">
        <v>4056</v>
      </c>
      <c r="D36" s="107" t="s">
        <v>1970</v>
      </c>
      <c r="E36" s="117">
        <v>303200</v>
      </c>
      <c r="F36" s="120" t="s">
        <v>4</v>
      </c>
    </row>
    <row r="37" spans="1:10" ht="63">
      <c r="A37" s="60">
        <v>26</v>
      </c>
      <c r="B37" s="257" t="s">
        <v>1974</v>
      </c>
      <c r="C37" s="60" t="s">
        <v>4057</v>
      </c>
      <c r="D37" s="107" t="s">
        <v>1970</v>
      </c>
      <c r="E37" s="117">
        <v>303200</v>
      </c>
      <c r="F37" s="120" t="s">
        <v>4</v>
      </c>
    </row>
    <row r="38" spans="1:10" ht="63">
      <c r="A38" s="60">
        <v>27</v>
      </c>
      <c r="B38" s="257" t="s">
        <v>1975</v>
      </c>
      <c r="C38" s="60" t="s">
        <v>4058</v>
      </c>
      <c r="D38" s="107" t="s">
        <v>1970</v>
      </c>
      <c r="E38" s="117">
        <v>303200</v>
      </c>
      <c r="F38" s="120" t="s">
        <v>4</v>
      </c>
    </row>
    <row r="39" spans="1:10" ht="63">
      <c r="A39" s="60">
        <v>28</v>
      </c>
      <c r="B39" s="257" t="s">
        <v>1976</v>
      </c>
      <c r="C39" s="60" t="s">
        <v>4059</v>
      </c>
      <c r="D39" s="107" t="s">
        <v>1970</v>
      </c>
      <c r="E39" s="117">
        <v>303200</v>
      </c>
      <c r="F39" s="120" t="s">
        <v>4</v>
      </c>
    </row>
    <row r="40" spans="1:10" ht="63">
      <c r="A40" s="60">
        <v>29</v>
      </c>
      <c r="B40" s="257" t="s">
        <v>1964</v>
      </c>
      <c r="C40" s="60" t="s">
        <v>4060</v>
      </c>
      <c r="D40" s="107" t="s">
        <v>1970</v>
      </c>
      <c r="E40" s="117">
        <v>303200</v>
      </c>
      <c r="F40" s="120" t="s">
        <v>4</v>
      </c>
    </row>
    <row r="41" spans="1:10" ht="31.5">
      <c r="A41" s="60">
        <v>30</v>
      </c>
      <c r="B41" s="107" t="s">
        <v>1977</v>
      </c>
      <c r="C41" s="60" t="s">
        <v>4061</v>
      </c>
      <c r="D41" s="257" t="s">
        <v>1978</v>
      </c>
      <c r="E41" s="117">
        <v>1548000</v>
      </c>
      <c r="F41" s="120" t="s">
        <v>1979</v>
      </c>
    </row>
    <row r="42" spans="1:10">
      <c r="A42" s="60"/>
      <c r="B42" s="2152" t="s">
        <v>1408</v>
      </c>
      <c r="C42" s="2153"/>
      <c r="D42" s="257"/>
      <c r="E42" s="117"/>
      <c r="F42" s="120"/>
    </row>
    <row r="43" spans="1:10" ht="63">
      <c r="A43" s="60">
        <v>31</v>
      </c>
      <c r="B43" s="107" t="s">
        <v>1980</v>
      </c>
      <c r="C43" s="60" t="s">
        <v>3139</v>
      </c>
      <c r="D43" s="257" t="s">
        <v>1981</v>
      </c>
      <c r="E43" s="116">
        <v>2000000</v>
      </c>
      <c r="F43" s="120" t="s">
        <v>118</v>
      </c>
    </row>
    <row r="44" spans="1:10" ht="110.25">
      <c r="A44" s="60">
        <v>32</v>
      </c>
      <c r="B44" s="107" t="s">
        <v>1982</v>
      </c>
      <c r="C44" s="60" t="s">
        <v>4062</v>
      </c>
      <c r="D44" s="257" t="s">
        <v>1983</v>
      </c>
      <c r="E44" s="117">
        <v>2500000</v>
      </c>
      <c r="F44" s="120" t="s">
        <v>4</v>
      </c>
    </row>
    <row r="45" spans="1:10" ht="173.25">
      <c r="A45" s="60">
        <v>33</v>
      </c>
      <c r="B45" s="107" t="s">
        <v>1984</v>
      </c>
      <c r="C45" s="60" t="s">
        <v>4063</v>
      </c>
      <c r="D45" s="107" t="s">
        <v>1985</v>
      </c>
      <c r="E45" s="117">
        <v>6000000</v>
      </c>
      <c r="F45" s="120" t="s">
        <v>4</v>
      </c>
    </row>
    <row r="46" spans="1:10" ht="204.75">
      <c r="A46" s="60">
        <v>34</v>
      </c>
      <c r="B46" s="257" t="s">
        <v>1986</v>
      </c>
      <c r="C46" s="60" t="s">
        <v>4064</v>
      </c>
      <c r="D46" s="107" t="s">
        <v>1987</v>
      </c>
      <c r="E46" s="117">
        <v>7000000</v>
      </c>
      <c r="F46" s="120" t="s">
        <v>4</v>
      </c>
    </row>
    <row r="47" spans="1:10" ht="261" customHeight="1">
      <c r="A47" s="60">
        <v>35</v>
      </c>
      <c r="B47" s="107" t="s">
        <v>1988</v>
      </c>
      <c r="C47" s="60" t="s">
        <v>4065</v>
      </c>
      <c r="D47" s="107" t="s">
        <v>4037</v>
      </c>
      <c r="E47" s="222">
        <v>2500000</v>
      </c>
      <c r="F47" s="120" t="s">
        <v>4</v>
      </c>
    </row>
    <row r="48" spans="1:10">
      <c r="A48" s="60"/>
      <c r="B48" s="2152" t="s">
        <v>662</v>
      </c>
      <c r="C48" s="2153"/>
      <c r="D48" s="107"/>
      <c r="E48" s="222"/>
      <c r="F48" s="120"/>
    </row>
    <row r="49" spans="1:6" ht="76.5" customHeight="1">
      <c r="A49" s="60">
        <v>36</v>
      </c>
      <c r="B49" s="107" t="s">
        <v>4038</v>
      </c>
      <c r="C49" s="60" t="s">
        <v>4066</v>
      </c>
      <c r="D49" s="107" t="s">
        <v>1989</v>
      </c>
      <c r="E49" s="117">
        <v>2500000</v>
      </c>
      <c r="F49" s="120" t="s">
        <v>4</v>
      </c>
    </row>
    <row r="50" spans="1:6" ht="114" customHeight="1">
      <c r="A50" s="60">
        <v>37</v>
      </c>
      <c r="B50" s="257" t="s">
        <v>4039</v>
      </c>
      <c r="C50" s="60" t="s">
        <v>4067</v>
      </c>
      <c r="D50" s="107" t="s">
        <v>1990</v>
      </c>
      <c r="E50" s="117">
        <v>3000000</v>
      </c>
      <c r="F50" s="120" t="s">
        <v>4</v>
      </c>
    </row>
    <row r="51" spans="1:6" ht="97.5" customHeight="1">
      <c r="A51" s="60">
        <v>38</v>
      </c>
      <c r="B51" s="258" t="s">
        <v>1991</v>
      </c>
      <c r="C51" s="60" t="s">
        <v>4068</v>
      </c>
      <c r="D51" s="257" t="s">
        <v>1992</v>
      </c>
      <c r="E51" s="116">
        <v>2500000</v>
      </c>
      <c r="F51" s="120" t="s">
        <v>4</v>
      </c>
    </row>
    <row r="52" spans="1:6" ht="94.5">
      <c r="A52" s="60">
        <v>39</v>
      </c>
      <c r="B52" s="107" t="s">
        <v>1993</v>
      </c>
      <c r="C52" s="60" t="s">
        <v>4069</v>
      </c>
      <c r="D52" s="107" t="s">
        <v>1994</v>
      </c>
      <c r="E52" s="117">
        <v>2500000</v>
      </c>
      <c r="F52" s="120" t="s">
        <v>4</v>
      </c>
    </row>
    <row r="53" spans="1:6" ht="159.75" customHeight="1">
      <c r="A53" s="60">
        <v>40</v>
      </c>
      <c r="B53" s="107" t="s">
        <v>1995</v>
      </c>
      <c r="C53" s="60" t="s">
        <v>4070</v>
      </c>
      <c r="D53" s="107" t="s">
        <v>1996</v>
      </c>
      <c r="E53" s="117">
        <v>1500000</v>
      </c>
      <c r="F53" s="120" t="s">
        <v>4</v>
      </c>
    </row>
    <row r="54" spans="1:6" ht="190.5" customHeight="1">
      <c r="A54" s="261">
        <v>41</v>
      </c>
      <c r="B54" s="107" t="s">
        <v>1997</v>
      </c>
      <c r="C54" s="60" t="s">
        <v>3802</v>
      </c>
      <c r="D54" s="259" t="s">
        <v>4040</v>
      </c>
      <c r="E54" s="117">
        <v>1423767.07</v>
      </c>
      <c r="F54" s="120" t="s">
        <v>4</v>
      </c>
    </row>
    <row r="55" spans="1:6">
      <c r="A55" s="60"/>
      <c r="B55" s="2178" t="s">
        <v>15</v>
      </c>
      <c r="C55" s="2178"/>
      <c r="D55" s="2178"/>
      <c r="E55" s="239">
        <v>109040875.52</v>
      </c>
      <c r="F55" s="112"/>
    </row>
    <row r="56" spans="1:6" ht="75" customHeight="1">
      <c r="A56" s="2143" t="s">
        <v>1391</v>
      </c>
      <c r="B56" s="2143"/>
      <c r="C56" s="2143"/>
      <c r="D56" s="2143" t="s">
        <v>1392</v>
      </c>
      <c r="E56" s="2143"/>
      <c r="F56" s="2143"/>
    </row>
  </sheetData>
  <mergeCells count="15">
    <mergeCell ref="B55:D55"/>
    <mergeCell ref="A56:C56"/>
    <mergeCell ref="D56:F56"/>
    <mergeCell ref="B17:C17"/>
    <mergeCell ref="B19:C19"/>
    <mergeCell ref="B21:C21"/>
    <mergeCell ref="B24:C24"/>
    <mergeCell ref="B42:C42"/>
    <mergeCell ref="B48:C48"/>
    <mergeCell ref="B15:C15"/>
    <mergeCell ref="A1:F1"/>
    <mergeCell ref="A2:F2"/>
    <mergeCell ref="A3:F3"/>
    <mergeCell ref="B5:C5"/>
    <mergeCell ref="B11:C11"/>
  </mergeCells>
  <pageMargins left="0.7" right="0.7" top="0.75" bottom="0.75" header="0.3" footer="0.3"/>
  <pageSetup orientation="landscape" r:id="rId1"/>
  <headerFooter>
    <oddFooter>Page &amp;P of &amp;N</oddFooter>
  </headerFooter>
</worksheet>
</file>

<file path=xl/worksheets/sheet97.xml><?xml version="1.0" encoding="utf-8"?>
<worksheet xmlns="http://schemas.openxmlformats.org/spreadsheetml/2006/main" xmlns:r="http://schemas.openxmlformats.org/officeDocument/2006/relationships">
  <sheetPr>
    <tabColor theme="5" tint="-0.499984740745262"/>
  </sheetPr>
  <dimension ref="A1:F38"/>
  <sheetViews>
    <sheetView view="pageLayout" topLeftCell="A17" workbookViewId="0">
      <selection activeCell="E21" sqref="E21"/>
    </sheetView>
  </sheetViews>
  <sheetFormatPr defaultRowHeight="15.75"/>
  <cols>
    <col min="1" max="1" width="6.7109375" style="268" customWidth="1"/>
    <col min="2" max="2" width="15.5703125" style="10" customWidth="1"/>
    <col min="3" max="3" width="43" style="10" customWidth="1"/>
    <col min="4" max="4" width="27" style="10" customWidth="1"/>
    <col min="5" max="5" width="19.5703125" style="10" customWidth="1"/>
    <col min="6" max="6" width="9.7109375" style="10" customWidth="1"/>
    <col min="7" max="16384" width="9.140625" style="10"/>
  </cols>
  <sheetData>
    <row r="1" spans="1:6" s="264" customFormat="1" ht="15.75" customHeight="1">
      <c r="A1" s="2354" t="s">
        <v>133</v>
      </c>
      <c r="B1" s="2355"/>
      <c r="C1" s="2355"/>
      <c r="D1" s="2355"/>
      <c r="E1" s="2355"/>
      <c r="F1" s="2355"/>
    </row>
    <row r="2" spans="1:6" s="264" customFormat="1" ht="15.75" customHeight="1">
      <c r="A2" s="2354" t="s">
        <v>1393</v>
      </c>
      <c r="B2" s="2355"/>
      <c r="C2" s="2355"/>
      <c r="D2" s="2355"/>
      <c r="E2" s="2355"/>
      <c r="F2" s="2355"/>
    </row>
    <row r="3" spans="1:6" s="264" customFormat="1" ht="18" customHeight="1">
      <c r="A3" s="2354" t="s">
        <v>140</v>
      </c>
      <c r="B3" s="2355"/>
      <c r="C3" s="2355"/>
      <c r="D3" s="2355"/>
      <c r="E3" s="2355"/>
      <c r="F3" s="2355"/>
    </row>
    <row r="4" spans="1:6" ht="18" customHeight="1">
      <c r="A4" s="130" t="s">
        <v>134</v>
      </c>
      <c r="B4" s="56" t="s">
        <v>676</v>
      </c>
      <c r="C4" s="56" t="s">
        <v>463</v>
      </c>
      <c r="D4" s="56" t="s">
        <v>788</v>
      </c>
      <c r="E4" s="266" t="s">
        <v>1394</v>
      </c>
      <c r="F4" s="56" t="s">
        <v>677</v>
      </c>
    </row>
    <row r="5" spans="1:6" ht="15.75" customHeight="1">
      <c r="A5" s="3"/>
      <c r="B5" s="2192" t="s">
        <v>4071</v>
      </c>
      <c r="C5" s="2193"/>
      <c r="D5" s="2194"/>
      <c r="E5" s="266"/>
      <c r="F5" s="56"/>
    </row>
    <row r="6" spans="1:6" ht="31.5">
      <c r="A6" s="5">
        <v>1</v>
      </c>
      <c r="B6" s="60" t="s">
        <v>1395</v>
      </c>
      <c r="C6" s="60" t="s">
        <v>4075</v>
      </c>
      <c r="D6" s="60" t="s">
        <v>239</v>
      </c>
      <c r="E6" s="222">
        <v>2259436.5099999998</v>
      </c>
      <c r="F6" s="107" t="s">
        <v>118</v>
      </c>
    </row>
    <row r="7" spans="1:6" ht="94.5">
      <c r="A7" s="5">
        <v>2</v>
      </c>
      <c r="B7" s="60" t="s">
        <v>5</v>
      </c>
      <c r="C7" s="60" t="s">
        <v>4096</v>
      </c>
      <c r="D7" s="60" t="s">
        <v>1396</v>
      </c>
      <c r="E7" s="61">
        <v>3247816.53</v>
      </c>
      <c r="F7" s="107" t="s">
        <v>118</v>
      </c>
    </row>
    <row r="8" spans="1:6" ht="31.5">
      <c r="A8" s="5">
        <v>3</v>
      </c>
      <c r="B8" s="60" t="s">
        <v>7</v>
      </c>
      <c r="C8" s="60" t="s">
        <v>4076</v>
      </c>
      <c r="D8" s="60" t="s">
        <v>9</v>
      </c>
      <c r="E8" s="61">
        <v>168000</v>
      </c>
      <c r="F8" s="107" t="s">
        <v>118</v>
      </c>
    </row>
    <row r="9" spans="1:6" ht="31.5">
      <c r="A9" s="5">
        <v>4</v>
      </c>
      <c r="B9" s="60" t="s">
        <v>10</v>
      </c>
      <c r="C9" s="60" t="s">
        <v>4077</v>
      </c>
      <c r="D9" s="60" t="s">
        <v>1397</v>
      </c>
      <c r="E9" s="61">
        <v>67200</v>
      </c>
      <c r="F9" s="107" t="s">
        <v>118</v>
      </c>
    </row>
    <row r="10" spans="1:6" ht="47.25">
      <c r="A10" s="5">
        <v>5</v>
      </c>
      <c r="B10" s="60" t="s">
        <v>12</v>
      </c>
      <c r="C10" s="60" t="s">
        <v>4078</v>
      </c>
      <c r="D10" s="60" t="s">
        <v>14</v>
      </c>
      <c r="E10" s="61">
        <v>800000</v>
      </c>
      <c r="F10" s="107" t="s">
        <v>118</v>
      </c>
    </row>
    <row r="11" spans="1:6">
      <c r="A11" s="5"/>
      <c r="B11" s="2145" t="s">
        <v>143</v>
      </c>
      <c r="C11" s="2146"/>
      <c r="D11" s="60"/>
      <c r="E11" s="61"/>
      <c r="F11" s="107"/>
    </row>
    <row r="12" spans="1:6" ht="63">
      <c r="A12" s="5">
        <v>6</v>
      </c>
      <c r="B12" s="60" t="s">
        <v>195</v>
      </c>
      <c r="C12" s="60" t="s">
        <v>4079</v>
      </c>
      <c r="D12" s="107" t="s">
        <v>22</v>
      </c>
      <c r="E12" s="61">
        <v>5738993.4500000002</v>
      </c>
      <c r="F12" s="107" t="s">
        <v>118</v>
      </c>
    </row>
    <row r="13" spans="1:6" ht="15.75" customHeight="1">
      <c r="A13" s="5"/>
      <c r="B13" s="2152" t="s">
        <v>142</v>
      </c>
      <c r="C13" s="2225"/>
      <c r="D13" s="2153"/>
      <c r="E13" s="61"/>
      <c r="F13" s="107"/>
    </row>
    <row r="14" spans="1:6" ht="78.75">
      <c r="A14" s="5">
        <v>7</v>
      </c>
      <c r="B14" s="60" t="s">
        <v>5</v>
      </c>
      <c r="C14" s="60" t="s">
        <v>4080</v>
      </c>
      <c r="D14" s="60" t="s">
        <v>242</v>
      </c>
      <c r="E14" s="61">
        <v>271226.27</v>
      </c>
      <c r="F14" s="107" t="s">
        <v>118</v>
      </c>
    </row>
    <row r="15" spans="1:6" ht="47.25">
      <c r="A15" s="5">
        <v>8</v>
      </c>
      <c r="B15" s="60" t="s">
        <v>12</v>
      </c>
      <c r="C15" s="60" t="s">
        <v>4081</v>
      </c>
      <c r="D15" s="60" t="s">
        <v>14</v>
      </c>
      <c r="E15" s="61">
        <v>2000000</v>
      </c>
      <c r="F15" s="107" t="s">
        <v>118</v>
      </c>
    </row>
    <row r="16" spans="1:6" ht="63">
      <c r="A16" s="5">
        <v>9</v>
      </c>
      <c r="B16" s="60" t="s">
        <v>360</v>
      </c>
      <c r="C16" s="60" t="s">
        <v>4095</v>
      </c>
      <c r="D16" s="60" t="s">
        <v>1736</v>
      </c>
      <c r="E16" s="61">
        <v>1000000</v>
      </c>
      <c r="F16" s="107" t="s">
        <v>118</v>
      </c>
    </row>
    <row r="17" spans="1:6">
      <c r="A17" s="5"/>
      <c r="B17" s="2145" t="s">
        <v>593</v>
      </c>
      <c r="C17" s="2146"/>
      <c r="D17" s="60"/>
      <c r="E17" s="60"/>
      <c r="F17" s="60"/>
    </row>
    <row r="18" spans="1:6" ht="47.25">
      <c r="A18" s="5">
        <v>10</v>
      </c>
      <c r="B18" s="107" t="s">
        <v>39</v>
      </c>
      <c r="C18" s="60" t="s">
        <v>4082</v>
      </c>
      <c r="D18" s="107" t="s">
        <v>1398</v>
      </c>
      <c r="E18" s="61">
        <v>12064306.43</v>
      </c>
      <c r="F18" s="107" t="s">
        <v>118</v>
      </c>
    </row>
    <row r="19" spans="1:6" ht="47.25">
      <c r="A19" s="5">
        <v>11</v>
      </c>
      <c r="B19" s="107" t="s">
        <v>596</v>
      </c>
      <c r="C19" s="60" t="s">
        <v>4083</v>
      </c>
      <c r="D19" s="107" t="s">
        <v>1398</v>
      </c>
      <c r="E19" s="61">
        <v>17000000</v>
      </c>
      <c r="F19" s="107" t="s">
        <v>118</v>
      </c>
    </row>
    <row r="20" spans="1:6" ht="31.5">
      <c r="A20" s="5">
        <v>12</v>
      </c>
      <c r="B20" s="107" t="s">
        <v>1399</v>
      </c>
      <c r="C20" s="60" t="s">
        <v>4084</v>
      </c>
      <c r="D20" s="60" t="s">
        <v>1400</v>
      </c>
      <c r="E20" s="61">
        <v>1000000</v>
      </c>
      <c r="F20" s="107" t="s">
        <v>118</v>
      </c>
    </row>
    <row r="21" spans="1:6" ht="31.5">
      <c r="A21" s="5">
        <v>13</v>
      </c>
      <c r="B21" s="60" t="s">
        <v>1401</v>
      </c>
      <c r="C21" s="60" t="s">
        <v>4085</v>
      </c>
      <c r="D21" s="60" t="s">
        <v>1402</v>
      </c>
      <c r="E21" s="61">
        <v>8100000</v>
      </c>
      <c r="F21" s="60" t="s">
        <v>118</v>
      </c>
    </row>
    <row r="22" spans="1:6">
      <c r="A22" s="5"/>
      <c r="B22" s="2145" t="s">
        <v>555</v>
      </c>
      <c r="C22" s="2146"/>
      <c r="D22" s="60"/>
      <c r="E22" s="61"/>
      <c r="F22" s="107"/>
    </row>
    <row r="23" spans="1:6" ht="31.5">
      <c r="A23" s="5">
        <v>14</v>
      </c>
      <c r="B23" s="60" t="s">
        <v>966</v>
      </c>
      <c r="C23" s="60" t="s">
        <v>4086</v>
      </c>
      <c r="D23" s="60" t="s">
        <v>1403</v>
      </c>
      <c r="E23" s="222">
        <v>2180817.5099999998</v>
      </c>
      <c r="F23" s="107" t="s">
        <v>4</v>
      </c>
    </row>
    <row r="24" spans="1:6">
      <c r="A24" s="5"/>
      <c r="B24" s="2152" t="s">
        <v>1404</v>
      </c>
      <c r="C24" s="2153"/>
      <c r="D24" s="107"/>
      <c r="E24" s="107"/>
      <c r="F24" s="107"/>
    </row>
    <row r="25" spans="1:6" ht="94.5">
      <c r="A25" s="5">
        <v>15</v>
      </c>
      <c r="B25" s="60" t="s">
        <v>1405</v>
      </c>
      <c r="C25" s="60" t="s">
        <v>4087</v>
      </c>
      <c r="D25" s="60" t="s">
        <v>4072</v>
      </c>
      <c r="E25" s="61">
        <v>9000000</v>
      </c>
      <c r="F25" s="107" t="s">
        <v>4</v>
      </c>
    </row>
    <row r="26" spans="1:6" ht="47.25">
      <c r="A26" s="5">
        <v>16</v>
      </c>
      <c r="B26" s="60" t="s">
        <v>1406</v>
      </c>
      <c r="C26" s="60" t="s">
        <v>4088</v>
      </c>
      <c r="D26" s="60" t="s">
        <v>1407</v>
      </c>
      <c r="E26" s="61">
        <v>3000000</v>
      </c>
      <c r="F26" s="107" t="s">
        <v>4</v>
      </c>
    </row>
    <row r="27" spans="1:6">
      <c r="A27" s="5"/>
      <c r="B27" s="2152" t="s">
        <v>1408</v>
      </c>
      <c r="C27" s="2153"/>
      <c r="D27" s="107"/>
      <c r="E27" s="107"/>
      <c r="F27" s="107"/>
    </row>
    <row r="28" spans="1:6" ht="63">
      <c r="A28" s="5">
        <v>17</v>
      </c>
      <c r="B28" s="60" t="s">
        <v>1409</v>
      </c>
      <c r="C28" s="60" t="s">
        <v>4089</v>
      </c>
      <c r="D28" s="60" t="s">
        <v>1410</v>
      </c>
      <c r="E28" s="61">
        <v>3000000</v>
      </c>
      <c r="F28" s="107" t="s">
        <v>4</v>
      </c>
    </row>
    <row r="29" spans="1:6" ht="50.25" customHeight="1">
      <c r="A29" s="5">
        <v>18</v>
      </c>
      <c r="B29" s="60" t="s">
        <v>1411</v>
      </c>
      <c r="C29" s="60" t="s">
        <v>4090</v>
      </c>
      <c r="D29" s="60" t="s">
        <v>1412</v>
      </c>
      <c r="E29" s="61">
        <v>6643078.8200000003</v>
      </c>
      <c r="F29" s="107" t="s">
        <v>4</v>
      </c>
    </row>
    <row r="30" spans="1:6" ht="78.75">
      <c r="A30" s="5">
        <v>19</v>
      </c>
      <c r="B30" s="60" t="s">
        <v>1413</v>
      </c>
      <c r="C30" s="60" t="s">
        <v>4091</v>
      </c>
      <c r="D30" s="60" t="s">
        <v>4073</v>
      </c>
      <c r="E30" s="61">
        <v>6000000</v>
      </c>
      <c r="F30" s="107" t="s">
        <v>118</v>
      </c>
    </row>
    <row r="31" spans="1:6">
      <c r="A31" s="5"/>
      <c r="B31" s="2152" t="s">
        <v>662</v>
      </c>
      <c r="C31" s="2153"/>
      <c r="D31" s="107"/>
      <c r="E31" s="107"/>
      <c r="F31" s="107"/>
    </row>
    <row r="32" spans="1:6" ht="47.25">
      <c r="A32" s="5">
        <v>20</v>
      </c>
      <c r="B32" s="60" t="s">
        <v>1414</v>
      </c>
      <c r="C32" s="60" t="s">
        <v>4092</v>
      </c>
      <c r="D32" s="60" t="s">
        <v>4074</v>
      </c>
      <c r="E32" s="61">
        <v>5500000</v>
      </c>
      <c r="F32" s="107" t="s">
        <v>4</v>
      </c>
    </row>
    <row r="33" spans="1:6">
      <c r="A33" s="5"/>
      <c r="B33" s="2152" t="s">
        <v>1415</v>
      </c>
      <c r="C33" s="2153"/>
      <c r="D33" s="107"/>
      <c r="E33" s="114"/>
      <c r="F33" s="107"/>
    </row>
    <row r="34" spans="1:6" ht="31.5">
      <c r="A34" s="5">
        <v>21</v>
      </c>
      <c r="B34" s="60" t="s">
        <v>1416</v>
      </c>
      <c r="C34" s="60" t="s">
        <v>4093</v>
      </c>
      <c r="D34" s="60" t="s">
        <v>1417</v>
      </c>
      <c r="E34" s="61">
        <v>5000000</v>
      </c>
      <c r="F34" s="107" t="s">
        <v>4</v>
      </c>
    </row>
    <row r="35" spans="1:6">
      <c r="A35" s="5"/>
      <c r="B35" s="2152" t="s">
        <v>1418</v>
      </c>
      <c r="C35" s="2153"/>
      <c r="D35" s="107"/>
      <c r="E35" s="107"/>
      <c r="F35" s="107"/>
    </row>
    <row r="36" spans="1:6" ht="81.75">
      <c r="A36" s="5">
        <v>22</v>
      </c>
      <c r="B36" s="60" t="s">
        <v>1282</v>
      </c>
      <c r="C36" s="60" t="s">
        <v>4094</v>
      </c>
      <c r="D36" s="60" t="s">
        <v>1419</v>
      </c>
      <c r="E36" s="61">
        <v>15000000</v>
      </c>
      <c r="F36" s="107" t="s">
        <v>118</v>
      </c>
    </row>
    <row r="37" spans="1:6">
      <c r="A37" s="267"/>
      <c r="B37" s="114" t="s">
        <v>15</v>
      </c>
      <c r="C37" s="100"/>
      <c r="D37" s="114"/>
      <c r="E37" s="265">
        <f>SUM(E6:E36)</f>
        <v>109040875.51999998</v>
      </c>
      <c r="F37" s="114"/>
    </row>
    <row r="38" spans="1:6" ht="85.5" customHeight="1">
      <c r="A38" s="2143" t="s">
        <v>1391</v>
      </c>
      <c r="B38" s="2143"/>
      <c r="C38" s="2143"/>
      <c r="D38" s="2143" t="s">
        <v>1392</v>
      </c>
      <c r="E38" s="2143"/>
      <c r="F38" s="2143"/>
    </row>
  </sheetData>
  <mergeCells count="15">
    <mergeCell ref="A38:C38"/>
    <mergeCell ref="D38:F38"/>
    <mergeCell ref="B31:C31"/>
    <mergeCell ref="B33:C33"/>
    <mergeCell ref="B35:C35"/>
    <mergeCell ref="B17:C17"/>
    <mergeCell ref="B22:C22"/>
    <mergeCell ref="B24:C24"/>
    <mergeCell ref="B27:C27"/>
    <mergeCell ref="A1:F1"/>
    <mergeCell ref="A2:F2"/>
    <mergeCell ref="A3:F3"/>
    <mergeCell ref="B11:C11"/>
    <mergeCell ref="B5:D5"/>
    <mergeCell ref="B13:D13"/>
  </mergeCells>
  <pageMargins left="0.7" right="0.7" top="0.75" bottom="0.75" header="0.3" footer="0.3"/>
  <pageSetup orientation="landscape" r:id="rId1"/>
  <headerFooter>
    <oddFooter>Page &amp;P of &amp;N</oddFooter>
  </headerFooter>
</worksheet>
</file>

<file path=xl/worksheets/sheet98.xml><?xml version="1.0" encoding="utf-8"?>
<worksheet xmlns="http://schemas.openxmlformats.org/spreadsheetml/2006/main" xmlns:r="http://schemas.openxmlformats.org/officeDocument/2006/relationships">
  <sheetPr>
    <tabColor theme="5" tint="-0.499984740745262"/>
  </sheetPr>
  <dimension ref="A1:F61"/>
  <sheetViews>
    <sheetView workbookViewId="0">
      <selection activeCell="E7" sqref="E7"/>
    </sheetView>
  </sheetViews>
  <sheetFormatPr defaultRowHeight="15"/>
  <cols>
    <col min="1" max="1" width="7.140625" style="226" customWidth="1"/>
    <col min="2" max="2" width="15" style="226" customWidth="1"/>
    <col min="3" max="3" width="42.42578125" style="226" customWidth="1"/>
    <col min="4" max="4" width="25.140625" style="236" customWidth="1"/>
    <col min="5" max="5" width="20.5703125" style="537" customWidth="1"/>
    <col min="6" max="6" width="10.7109375" style="236" customWidth="1"/>
    <col min="7" max="16384" width="9.140625" style="236"/>
  </cols>
  <sheetData>
    <row r="1" spans="1:6" s="535" customFormat="1" ht="15.75">
      <c r="A1" s="2328" t="s">
        <v>133</v>
      </c>
      <c r="B1" s="2328"/>
      <c r="C1" s="2328"/>
      <c r="D1" s="2328"/>
      <c r="E1" s="2328"/>
      <c r="F1" s="2328"/>
    </row>
    <row r="2" spans="1:6" s="535" customFormat="1" ht="15.75">
      <c r="A2" s="2328" t="s">
        <v>9824</v>
      </c>
      <c r="B2" s="2328"/>
      <c r="C2" s="2328"/>
      <c r="D2" s="2328"/>
      <c r="E2" s="2328"/>
      <c r="F2" s="2328"/>
    </row>
    <row r="3" spans="1:6" s="535" customFormat="1" ht="15.75">
      <c r="A3" s="2328" t="s">
        <v>6436</v>
      </c>
      <c r="B3" s="2328"/>
      <c r="C3" s="2328"/>
      <c r="D3" s="2328"/>
      <c r="E3" s="2328"/>
      <c r="F3" s="2328"/>
    </row>
    <row r="4" spans="1:6" s="798" customFormat="1" ht="35.25" customHeight="1">
      <c r="A4" s="113" t="s">
        <v>134</v>
      </c>
      <c r="B4" s="112" t="s">
        <v>135</v>
      </c>
      <c r="C4" s="112" t="s">
        <v>0</v>
      </c>
      <c r="D4" s="39" t="s">
        <v>4326</v>
      </c>
      <c r="E4" s="39" t="s">
        <v>4327</v>
      </c>
      <c r="F4" s="503" t="s">
        <v>1489</v>
      </c>
    </row>
    <row r="5" spans="1:6" s="798" customFormat="1" ht="21.75" customHeight="1">
      <c r="A5" s="113"/>
      <c r="B5" s="2192" t="s">
        <v>139</v>
      </c>
      <c r="C5" s="2194"/>
      <c r="D5" s="39"/>
      <c r="E5" s="39"/>
      <c r="F5" s="503"/>
    </row>
    <row r="6" spans="1:6" ht="31.5">
      <c r="A6" s="175">
        <v>1</v>
      </c>
      <c r="B6" s="159" t="s">
        <v>2092</v>
      </c>
      <c r="C6" s="159" t="s">
        <v>10587</v>
      </c>
      <c r="D6" s="159" t="s">
        <v>9825</v>
      </c>
      <c r="E6" s="119">
        <v>3182452.52</v>
      </c>
      <c r="F6" s="159" t="s">
        <v>466</v>
      </c>
    </row>
    <row r="7" spans="1:6" ht="110.25">
      <c r="A7" s="175">
        <v>2</v>
      </c>
      <c r="B7" s="159" t="s">
        <v>5</v>
      </c>
      <c r="C7" s="159" t="s">
        <v>10553</v>
      </c>
      <c r="D7" s="159" t="s">
        <v>9826</v>
      </c>
      <c r="E7" s="119">
        <v>2148000</v>
      </c>
      <c r="F7" s="159" t="s">
        <v>466</v>
      </c>
    </row>
    <row r="8" spans="1:6" ht="31.5">
      <c r="A8" s="175">
        <v>3</v>
      </c>
      <c r="B8" s="159" t="s">
        <v>9827</v>
      </c>
      <c r="C8" s="159" t="s">
        <v>10554</v>
      </c>
      <c r="D8" s="159" t="s">
        <v>9</v>
      </c>
      <c r="E8" s="119">
        <v>28800</v>
      </c>
      <c r="F8" s="159" t="s">
        <v>466</v>
      </c>
    </row>
    <row r="9" spans="1:6" ht="31.5">
      <c r="A9" s="175">
        <v>4</v>
      </c>
      <c r="B9" s="159" t="s">
        <v>10</v>
      </c>
      <c r="C9" s="159" t="s">
        <v>10555</v>
      </c>
      <c r="D9" s="159" t="s">
        <v>175</v>
      </c>
      <c r="E9" s="119">
        <v>55200</v>
      </c>
      <c r="F9" s="159" t="s">
        <v>466</v>
      </c>
    </row>
    <row r="10" spans="1:6" ht="31.5">
      <c r="A10" s="175">
        <v>5</v>
      </c>
      <c r="B10" s="159" t="s">
        <v>12</v>
      </c>
      <c r="C10" s="159" t="s">
        <v>10556</v>
      </c>
      <c r="D10" s="159" t="s">
        <v>9828</v>
      </c>
      <c r="E10" s="119">
        <v>1128000</v>
      </c>
      <c r="F10" s="159" t="s">
        <v>466</v>
      </c>
    </row>
    <row r="11" spans="1:6" ht="15.75">
      <c r="A11" s="175"/>
      <c r="B11" s="2215" t="s">
        <v>4132</v>
      </c>
      <c r="C11" s="2220"/>
      <c r="D11" s="2216"/>
      <c r="E11" s="119"/>
      <c r="F11" s="159"/>
    </row>
    <row r="12" spans="1:6" ht="47.25">
      <c r="A12" s="175">
        <v>6</v>
      </c>
      <c r="B12" s="159" t="s">
        <v>12</v>
      </c>
      <c r="C12" s="159" t="s">
        <v>10557</v>
      </c>
      <c r="D12" s="159" t="s">
        <v>14</v>
      </c>
      <c r="E12" s="119">
        <v>818000</v>
      </c>
      <c r="F12" s="159" t="s">
        <v>466</v>
      </c>
    </row>
    <row r="13" spans="1:6" ht="94.5">
      <c r="A13" s="175">
        <v>7</v>
      </c>
      <c r="B13" s="159" t="s">
        <v>360</v>
      </c>
      <c r="C13" s="159" t="s">
        <v>10558</v>
      </c>
      <c r="D13" s="159" t="s">
        <v>10563</v>
      </c>
      <c r="E13" s="119">
        <v>2453226.2000000002</v>
      </c>
      <c r="F13" s="159" t="s">
        <v>466</v>
      </c>
    </row>
    <row r="14" spans="1:6" ht="15.75">
      <c r="A14" s="175"/>
      <c r="B14" s="2215" t="s">
        <v>4583</v>
      </c>
      <c r="C14" s="2216"/>
      <c r="D14" s="159"/>
      <c r="E14" s="119"/>
      <c r="F14" s="159"/>
    </row>
    <row r="15" spans="1:6" ht="63">
      <c r="A15" s="175">
        <v>8</v>
      </c>
      <c r="B15" s="159" t="s">
        <v>9829</v>
      </c>
      <c r="C15" s="159" t="s">
        <v>10559</v>
      </c>
      <c r="D15" s="159" t="s">
        <v>196</v>
      </c>
      <c r="E15" s="119">
        <v>5738993.4500000002</v>
      </c>
      <c r="F15" s="159" t="s">
        <v>466</v>
      </c>
    </row>
    <row r="16" spans="1:6" ht="15.75">
      <c r="A16" s="175"/>
      <c r="B16" s="2215" t="s">
        <v>593</v>
      </c>
      <c r="C16" s="2216"/>
      <c r="D16" s="159"/>
      <c r="E16" s="119"/>
      <c r="F16" s="159"/>
    </row>
    <row r="17" spans="1:6" ht="63">
      <c r="A17" s="175">
        <v>9</v>
      </c>
      <c r="B17" s="159" t="s">
        <v>9831</v>
      </c>
      <c r="C17" s="159" t="s">
        <v>10560</v>
      </c>
      <c r="D17" s="159" t="s">
        <v>10564</v>
      </c>
      <c r="E17" s="119">
        <v>22000306.399999999</v>
      </c>
      <c r="F17" s="159" t="s">
        <v>466</v>
      </c>
    </row>
    <row r="18" spans="1:6" ht="63">
      <c r="A18" s="175">
        <v>10</v>
      </c>
      <c r="B18" s="159" t="s">
        <v>41</v>
      </c>
      <c r="C18" s="159" t="s">
        <v>10561</v>
      </c>
      <c r="D18" s="159" t="s">
        <v>10565</v>
      </c>
      <c r="E18" s="119">
        <v>11000000</v>
      </c>
      <c r="F18" s="159" t="s">
        <v>466</v>
      </c>
    </row>
    <row r="19" spans="1:6" ht="47.25">
      <c r="A19" s="175">
        <v>11</v>
      </c>
      <c r="B19" s="159" t="s">
        <v>1270</v>
      </c>
      <c r="C19" s="159" t="s">
        <v>10588</v>
      </c>
      <c r="D19" s="159" t="s">
        <v>10564</v>
      </c>
      <c r="E19" s="119">
        <v>664000</v>
      </c>
      <c r="F19" s="159" t="s">
        <v>466</v>
      </c>
    </row>
    <row r="20" spans="1:6" ht="189">
      <c r="A20" s="175">
        <v>12</v>
      </c>
      <c r="B20" s="159" t="s">
        <v>10</v>
      </c>
      <c r="C20" s="159" t="s">
        <v>10589</v>
      </c>
      <c r="D20" s="159" t="s">
        <v>6036</v>
      </c>
      <c r="E20" s="119">
        <v>4500000</v>
      </c>
      <c r="F20" s="159" t="s">
        <v>466</v>
      </c>
    </row>
    <row r="21" spans="1:6" ht="15.75">
      <c r="A21" s="175"/>
      <c r="B21" s="2215" t="s">
        <v>555</v>
      </c>
      <c r="C21" s="2216"/>
      <c r="D21" s="159"/>
      <c r="E21" s="119"/>
      <c r="F21" s="159"/>
    </row>
    <row r="22" spans="1:6" ht="346.5">
      <c r="A22" s="5">
        <v>13</v>
      </c>
      <c r="B22" s="115" t="s">
        <v>381</v>
      </c>
      <c r="C22" s="115" t="s">
        <v>9830</v>
      </c>
      <c r="D22" s="115" t="s">
        <v>14879</v>
      </c>
      <c r="E22" s="119">
        <v>1694696.95</v>
      </c>
      <c r="F22" s="115" t="s">
        <v>466</v>
      </c>
    </row>
    <row r="23" spans="1:6" ht="15.75">
      <c r="A23" s="175"/>
      <c r="B23" s="2215" t="s">
        <v>810</v>
      </c>
      <c r="C23" s="2216"/>
      <c r="D23" s="159"/>
      <c r="E23" s="119"/>
      <c r="F23" s="159"/>
    </row>
    <row r="24" spans="1:6" ht="47.25">
      <c r="A24" s="175">
        <v>14</v>
      </c>
      <c r="B24" s="159" t="s">
        <v>9832</v>
      </c>
      <c r="C24" s="159" t="s">
        <v>10571</v>
      </c>
      <c r="D24" s="159" t="s">
        <v>9833</v>
      </c>
      <c r="E24" s="119">
        <v>2600000</v>
      </c>
      <c r="F24" s="159" t="s">
        <v>4</v>
      </c>
    </row>
    <row r="25" spans="1:6" ht="110.25">
      <c r="A25" s="175">
        <v>15</v>
      </c>
      <c r="B25" s="159" t="s">
        <v>9834</v>
      </c>
      <c r="C25" s="159" t="s">
        <v>10572</v>
      </c>
      <c r="D25" s="159" t="s">
        <v>10566</v>
      </c>
      <c r="E25" s="119">
        <v>2000000</v>
      </c>
      <c r="F25" s="159" t="s">
        <v>4</v>
      </c>
    </row>
    <row r="26" spans="1:6" ht="63">
      <c r="A26" s="175">
        <v>16</v>
      </c>
      <c r="B26" s="159" t="s">
        <v>9835</v>
      </c>
      <c r="C26" s="159" t="s">
        <v>10562</v>
      </c>
      <c r="D26" s="159" t="s">
        <v>9836</v>
      </c>
      <c r="E26" s="119">
        <v>4500000</v>
      </c>
      <c r="F26" s="159" t="s">
        <v>4</v>
      </c>
    </row>
    <row r="27" spans="1:6" ht="78.75">
      <c r="A27" s="175">
        <v>17</v>
      </c>
      <c r="B27" s="159" t="s">
        <v>9837</v>
      </c>
      <c r="C27" s="159" t="s">
        <v>10573</v>
      </c>
      <c r="D27" s="159" t="s">
        <v>9838</v>
      </c>
      <c r="E27" s="119">
        <v>700000</v>
      </c>
      <c r="F27" s="159" t="s">
        <v>4</v>
      </c>
    </row>
    <row r="28" spans="1:6" ht="78.75">
      <c r="A28" s="175">
        <v>18</v>
      </c>
      <c r="B28" s="159" t="s">
        <v>9839</v>
      </c>
      <c r="C28" s="159" t="s">
        <v>10574</v>
      </c>
      <c r="D28" s="159" t="s">
        <v>10567</v>
      </c>
      <c r="E28" s="119">
        <v>4000000</v>
      </c>
      <c r="F28" s="159" t="s">
        <v>4</v>
      </c>
    </row>
    <row r="29" spans="1:6" ht="78.75">
      <c r="A29" s="175">
        <v>19</v>
      </c>
      <c r="B29" s="159" t="s">
        <v>9840</v>
      </c>
      <c r="C29" s="159" t="s">
        <v>10575</v>
      </c>
      <c r="D29" s="159" t="s">
        <v>10568</v>
      </c>
      <c r="E29" s="119">
        <v>4000000</v>
      </c>
      <c r="F29" s="159" t="s">
        <v>763</v>
      </c>
    </row>
    <row r="30" spans="1:6" ht="15.75">
      <c r="A30" s="175"/>
      <c r="B30" s="2215" t="s">
        <v>535</v>
      </c>
      <c r="C30" s="2216"/>
      <c r="D30" s="159"/>
      <c r="E30" s="119"/>
      <c r="F30" s="159"/>
    </row>
    <row r="31" spans="1:6" ht="47.25">
      <c r="A31" s="175">
        <v>20</v>
      </c>
      <c r="B31" s="159" t="s">
        <v>9841</v>
      </c>
      <c r="C31" s="159" t="s">
        <v>10576</v>
      </c>
      <c r="D31" s="159" t="s">
        <v>9842</v>
      </c>
      <c r="E31" s="119">
        <v>10000000</v>
      </c>
      <c r="F31" s="159" t="s">
        <v>4</v>
      </c>
    </row>
    <row r="32" spans="1:6" ht="110.25">
      <c r="A32" s="175">
        <v>21</v>
      </c>
      <c r="B32" s="159" t="s">
        <v>9843</v>
      </c>
      <c r="C32" s="159" t="s">
        <v>10577</v>
      </c>
      <c r="D32" s="159" t="s">
        <v>10569</v>
      </c>
      <c r="E32" s="119">
        <v>11400000</v>
      </c>
      <c r="F32" s="159" t="s">
        <v>4</v>
      </c>
    </row>
    <row r="33" spans="1:6" ht="47.25">
      <c r="A33" s="175">
        <v>22</v>
      </c>
      <c r="B33" s="159" t="s">
        <v>9844</v>
      </c>
      <c r="C33" s="159" t="s">
        <v>10578</v>
      </c>
      <c r="D33" s="159" t="s">
        <v>9845</v>
      </c>
      <c r="E33" s="119">
        <v>300000</v>
      </c>
      <c r="F33" s="159" t="s">
        <v>763</v>
      </c>
    </row>
    <row r="34" spans="1:6" ht="15.75">
      <c r="A34" s="175"/>
      <c r="B34" s="2215" t="s">
        <v>930</v>
      </c>
      <c r="C34" s="2216"/>
      <c r="D34" s="159"/>
      <c r="E34" s="119"/>
      <c r="F34" s="159"/>
    </row>
    <row r="35" spans="1:6" ht="63">
      <c r="A35" s="175">
        <v>23</v>
      </c>
      <c r="B35" s="159" t="s">
        <v>9846</v>
      </c>
      <c r="C35" s="159" t="s">
        <v>10579</v>
      </c>
      <c r="D35" s="159" t="s">
        <v>10583</v>
      </c>
      <c r="E35" s="119">
        <v>150000</v>
      </c>
      <c r="F35" s="159" t="s">
        <v>4</v>
      </c>
    </row>
    <row r="36" spans="1:6" ht="63">
      <c r="A36" s="175">
        <v>24</v>
      </c>
      <c r="B36" s="159" t="s">
        <v>9847</v>
      </c>
      <c r="C36" s="159" t="s">
        <v>10570</v>
      </c>
      <c r="D36" s="159" t="s">
        <v>10583</v>
      </c>
      <c r="E36" s="119">
        <v>150000</v>
      </c>
      <c r="F36" s="159" t="s">
        <v>4</v>
      </c>
    </row>
    <row r="37" spans="1:6" ht="63">
      <c r="A37" s="175">
        <v>25</v>
      </c>
      <c r="B37" s="159" t="s">
        <v>9839</v>
      </c>
      <c r="C37" s="159" t="s">
        <v>10580</v>
      </c>
      <c r="D37" s="159" t="s">
        <v>10583</v>
      </c>
      <c r="E37" s="119">
        <v>135000</v>
      </c>
      <c r="F37" s="159" t="s">
        <v>4</v>
      </c>
    </row>
    <row r="38" spans="1:6" ht="63">
      <c r="A38" s="175">
        <v>26</v>
      </c>
      <c r="B38" s="159" t="s">
        <v>9848</v>
      </c>
      <c r="C38" s="159" t="s">
        <v>10581</v>
      </c>
      <c r="D38" s="159" t="s">
        <v>10584</v>
      </c>
      <c r="E38" s="119">
        <v>100000</v>
      </c>
      <c r="F38" s="159" t="s">
        <v>4</v>
      </c>
    </row>
    <row r="39" spans="1:6" ht="47.25">
      <c r="A39" s="175">
        <v>27</v>
      </c>
      <c r="B39" s="159" t="s">
        <v>9849</v>
      </c>
      <c r="C39" s="159" t="s">
        <v>10582</v>
      </c>
      <c r="D39" s="159" t="s">
        <v>9850</v>
      </c>
      <c r="E39" s="119">
        <v>594200</v>
      </c>
      <c r="F39" s="159" t="s">
        <v>763</v>
      </c>
    </row>
    <row r="40" spans="1:6" ht="15.75">
      <c r="A40" s="175"/>
      <c r="B40" s="2215" t="s">
        <v>9851</v>
      </c>
      <c r="C40" s="2216"/>
      <c r="D40" s="159"/>
      <c r="E40" s="119"/>
      <c r="F40" s="159"/>
    </row>
    <row r="41" spans="1:6" ht="94.5">
      <c r="A41" s="175">
        <v>28</v>
      </c>
      <c r="B41" s="159" t="s">
        <v>233</v>
      </c>
      <c r="C41" s="65" t="s">
        <v>10586</v>
      </c>
      <c r="D41" s="159" t="s">
        <v>9852</v>
      </c>
      <c r="E41" s="119">
        <v>8000000</v>
      </c>
      <c r="F41" s="159" t="s">
        <v>4</v>
      </c>
    </row>
    <row r="42" spans="1:6" ht="15.75">
      <c r="A42" s="175"/>
      <c r="B42" s="2215" t="s">
        <v>662</v>
      </c>
      <c r="C42" s="2216"/>
      <c r="D42" s="159"/>
      <c r="E42" s="119"/>
      <c r="F42" s="159"/>
    </row>
    <row r="43" spans="1:6" ht="63">
      <c r="A43" s="175">
        <v>29</v>
      </c>
      <c r="B43" s="159" t="s">
        <v>9853</v>
      </c>
      <c r="C43" s="159" t="s">
        <v>10585</v>
      </c>
      <c r="D43" s="159" t="s">
        <v>9854</v>
      </c>
      <c r="E43" s="119">
        <v>5000000</v>
      </c>
      <c r="F43" s="159" t="s">
        <v>4</v>
      </c>
    </row>
    <row r="44" spans="1:6" ht="15.75">
      <c r="A44" s="159"/>
      <c r="B44" s="253" t="s">
        <v>15</v>
      </c>
      <c r="C44" s="253"/>
      <c r="D44" s="796"/>
      <c r="E44" s="536">
        <f>SUM(E6:E43)</f>
        <v>109040875.52</v>
      </c>
      <c r="F44" s="796"/>
    </row>
    <row r="45" spans="1:6" ht="90.75" customHeight="1">
      <c r="A45" s="2144" t="s">
        <v>1391</v>
      </c>
      <c r="B45" s="2144"/>
      <c r="C45" s="2144"/>
      <c r="D45" s="2144" t="s">
        <v>1392</v>
      </c>
      <c r="E45" s="2144"/>
      <c r="F45" s="2144"/>
    </row>
    <row r="57" spans="1:5">
      <c r="A57" s="236"/>
      <c r="B57" s="236"/>
      <c r="C57" s="236"/>
      <c r="E57" s="236"/>
    </row>
    <row r="58" spans="1:5">
      <c r="A58" s="236"/>
      <c r="B58" s="236"/>
      <c r="C58" s="236"/>
      <c r="E58" s="236"/>
    </row>
    <row r="61" spans="1:5">
      <c r="E61" s="537">
        <f>E22+E44</f>
        <v>110735572.47</v>
      </c>
    </row>
  </sheetData>
  <mergeCells count="15">
    <mergeCell ref="B42:C42"/>
    <mergeCell ref="A45:C45"/>
    <mergeCell ref="D45:F45"/>
    <mergeCell ref="B21:C21"/>
    <mergeCell ref="B16:C16"/>
    <mergeCell ref="B23:C23"/>
    <mergeCell ref="B30:C30"/>
    <mergeCell ref="B34:C34"/>
    <mergeCell ref="B40:C40"/>
    <mergeCell ref="B14:C14"/>
    <mergeCell ref="A1:F1"/>
    <mergeCell ref="A2:F2"/>
    <mergeCell ref="A3:F3"/>
    <mergeCell ref="B5:C5"/>
    <mergeCell ref="B11:D11"/>
  </mergeCells>
  <pageMargins left="0.7" right="0.7" top="0.75" bottom="0.75" header="0.3" footer="0.3"/>
  <pageSetup orientation="landscape" r:id="rId1"/>
  <headerFooter>
    <oddFooter>Page &amp;P of &amp;N</oddFooter>
  </headerFooter>
</worksheet>
</file>

<file path=xl/worksheets/sheet99.xml><?xml version="1.0" encoding="utf-8"?>
<worksheet xmlns="http://schemas.openxmlformats.org/spreadsheetml/2006/main" xmlns:r="http://schemas.openxmlformats.org/officeDocument/2006/relationships">
  <sheetPr>
    <tabColor theme="5" tint="-0.499984740745262"/>
  </sheetPr>
  <dimension ref="A1:H53"/>
  <sheetViews>
    <sheetView topLeftCell="A49" workbookViewId="0">
      <selection activeCell="D8" sqref="D8"/>
    </sheetView>
  </sheetViews>
  <sheetFormatPr defaultRowHeight="15"/>
  <cols>
    <col min="1" max="1" width="6.85546875" style="126" customWidth="1"/>
    <col min="2" max="2" width="14.42578125" style="585" customWidth="1"/>
    <col min="3" max="3" width="42.85546875" style="585" customWidth="1"/>
    <col min="4" max="4" width="28" style="585" customWidth="1"/>
    <col min="5" max="5" width="21" style="237" customWidth="1"/>
    <col min="6" max="16384" width="9.140625" style="585"/>
  </cols>
  <sheetData>
    <row r="1" spans="1:6" s="89" customFormat="1" ht="15.75">
      <c r="A1" s="2164" t="s">
        <v>133</v>
      </c>
      <c r="B1" s="2164"/>
      <c r="C1" s="2164"/>
      <c r="D1" s="2164"/>
      <c r="E1" s="2164"/>
      <c r="F1" s="2164"/>
    </row>
    <row r="2" spans="1:6" s="89" customFormat="1" ht="15.75">
      <c r="A2" s="2164" t="s">
        <v>8117</v>
      </c>
      <c r="B2" s="2164"/>
      <c r="C2" s="2164"/>
      <c r="D2" s="2164"/>
      <c r="E2" s="2164"/>
      <c r="F2" s="2164"/>
    </row>
    <row r="3" spans="1:6" s="89" customFormat="1" ht="15.75">
      <c r="A3" s="2164" t="s">
        <v>140</v>
      </c>
      <c r="B3" s="2164"/>
      <c r="C3" s="2164"/>
      <c r="D3" s="2164"/>
      <c r="E3" s="2164"/>
      <c r="F3" s="2164"/>
    </row>
    <row r="4" spans="1:6" s="89" customFormat="1" ht="30" customHeight="1">
      <c r="A4" s="341" t="s">
        <v>134</v>
      </c>
      <c r="B4" s="627" t="s">
        <v>676</v>
      </c>
      <c r="C4" s="627" t="s">
        <v>463</v>
      </c>
      <c r="D4" s="627" t="s">
        <v>788</v>
      </c>
      <c r="E4" s="631" t="s">
        <v>7774</v>
      </c>
      <c r="F4" s="627" t="s">
        <v>677</v>
      </c>
    </row>
    <row r="5" spans="1:6" s="89" customFormat="1" ht="15.75">
      <c r="A5" s="63"/>
      <c r="B5" s="2171" t="s">
        <v>139</v>
      </c>
      <c r="C5" s="2171"/>
      <c r="D5" s="2171"/>
      <c r="E5" s="390"/>
      <c r="F5" s="65"/>
    </row>
    <row r="6" spans="1:6" s="89" customFormat="1" ht="31.5">
      <c r="A6" s="50">
        <v>1</v>
      </c>
      <c r="B6" s="50" t="s">
        <v>8118</v>
      </c>
      <c r="C6" s="50" t="s">
        <v>10750</v>
      </c>
      <c r="D6" s="50" t="s">
        <v>239</v>
      </c>
      <c r="E6" s="193">
        <v>2112400</v>
      </c>
      <c r="F6" s="628" t="s">
        <v>118</v>
      </c>
    </row>
    <row r="7" spans="1:6" s="89" customFormat="1" ht="78.75">
      <c r="A7" s="50">
        <v>2</v>
      </c>
      <c r="B7" s="50" t="s">
        <v>5822</v>
      </c>
      <c r="C7" s="50" t="s">
        <v>10751</v>
      </c>
      <c r="D7" s="50" t="s">
        <v>1492</v>
      </c>
      <c r="E7" s="193">
        <v>2915472.53</v>
      </c>
      <c r="F7" s="628" t="s">
        <v>118</v>
      </c>
    </row>
    <row r="8" spans="1:6" s="89" customFormat="1" ht="31.5">
      <c r="A8" s="50">
        <v>3</v>
      </c>
      <c r="B8" s="50" t="s">
        <v>7</v>
      </c>
      <c r="C8" s="50" t="s">
        <v>10752</v>
      </c>
      <c r="D8" s="50" t="s">
        <v>8119</v>
      </c>
      <c r="E8" s="189">
        <v>77760</v>
      </c>
      <c r="F8" s="628" t="s">
        <v>118</v>
      </c>
    </row>
    <row r="9" spans="1:6" s="89" customFormat="1" ht="31.5">
      <c r="A9" s="50">
        <v>4</v>
      </c>
      <c r="B9" s="50" t="s">
        <v>8120</v>
      </c>
      <c r="C9" s="50" t="s">
        <v>10753</v>
      </c>
      <c r="D9" s="50" t="s">
        <v>8121</v>
      </c>
      <c r="E9" s="189">
        <v>28200</v>
      </c>
      <c r="F9" s="628" t="s">
        <v>118</v>
      </c>
    </row>
    <row r="10" spans="1:6" s="89" customFormat="1" ht="47.25">
      <c r="A10" s="50">
        <v>5</v>
      </c>
      <c r="B10" s="50" t="s">
        <v>12</v>
      </c>
      <c r="C10" s="50" t="s">
        <v>10754</v>
      </c>
      <c r="D10" s="50" t="s">
        <v>1914</v>
      </c>
      <c r="E10" s="189">
        <v>1408620</v>
      </c>
      <c r="F10" s="628" t="s">
        <v>118</v>
      </c>
    </row>
    <row r="11" spans="1:6" s="89" customFormat="1" ht="15.75">
      <c r="A11" s="50"/>
      <c r="B11" s="2215" t="s">
        <v>8122</v>
      </c>
      <c r="C11" s="2276"/>
      <c r="D11" s="50"/>
      <c r="E11" s="189"/>
      <c r="F11" s="628"/>
    </row>
    <row r="12" spans="1:6" s="89" customFormat="1" ht="63">
      <c r="A12" s="50">
        <v>6</v>
      </c>
      <c r="B12" s="50" t="s">
        <v>5822</v>
      </c>
      <c r="C12" s="50" t="s">
        <v>10758</v>
      </c>
      <c r="D12" s="50" t="s">
        <v>5981</v>
      </c>
      <c r="E12" s="189">
        <v>1186006.27</v>
      </c>
      <c r="F12" s="628" t="s">
        <v>4</v>
      </c>
    </row>
    <row r="13" spans="1:6" s="89" customFormat="1" ht="47.25">
      <c r="A13" s="50">
        <v>7</v>
      </c>
      <c r="B13" s="50" t="s">
        <v>3991</v>
      </c>
      <c r="C13" s="50" t="s">
        <v>8123</v>
      </c>
      <c r="D13" s="50" t="s">
        <v>5825</v>
      </c>
      <c r="E13" s="189">
        <v>860258</v>
      </c>
      <c r="F13" s="628" t="s">
        <v>4</v>
      </c>
    </row>
    <row r="14" spans="1:6" s="89" customFormat="1" ht="63">
      <c r="A14" s="50">
        <v>8</v>
      </c>
      <c r="B14" s="50" t="s">
        <v>10747</v>
      </c>
      <c r="C14" s="50" t="s">
        <v>8124</v>
      </c>
      <c r="D14" s="50" t="s">
        <v>8125</v>
      </c>
      <c r="E14" s="189">
        <v>1224962</v>
      </c>
      <c r="F14" s="628" t="s">
        <v>4</v>
      </c>
    </row>
    <row r="15" spans="1:6" s="89" customFormat="1" ht="15.75">
      <c r="A15" s="50"/>
      <c r="B15" s="2215" t="s">
        <v>143</v>
      </c>
      <c r="C15" s="2276"/>
      <c r="D15" s="50"/>
      <c r="E15" s="189"/>
      <c r="F15" s="628"/>
    </row>
    <row r="16" spans="1:6" s="89" customFormat="1" ht="63">
      <c r="A16" s="50">
        <v>9</v>
      </c>
      <c r="B16" s="50" t="s">
        <v>195</v>
      </c>
      <c r="C16" s="50" t="s">
        <v>8126</v>
      </c>
      <c r="D16" s="50" t="s">
        <v>196</v>
      </c>
      <c r="E16" s="189">
        <v>5738993.4500000002</v>
      </c>
      <c r="F16" s="628" t="s">
        <v>4</v>
      </c>
    </row>
    <row r="17" spans="1:6" s="89" customFormat="1" ht="15.75">
      <c r="A17" s="50"/>
      <c r="B17" s="2215" t="s">
        <v>555</v>
      </c>
      <c r="C17" s="2216"/>
      <c r="D17" s="50"/>
      <c r="E17" s="189"/>
      <c r="F17" s="628"/>
    </row>
    <row r="18" spans="1:6" s="89" customFormat="1" ht="78.75">
      <c r="A18" s="50">
        <v>10</v>
      </c>
      <c r="B18" s="50" t="s">
        <v>2103</v>
      </c>
      <c r="C18" s="50" t="s">
        <v>8127</v>
      </c>
      <c r="D18" s="50" t="s">
        <v>8128</v>
      </c>
      <c r="E18" s="193">
        <v>2180817.5099999998</v>
      </c>
      <c r="F18" s="628" t="s">
        <v>4</v>
      </c>
    </row>
    <row r="19" spans="1:6" s="89" customFormat="1" ht="15.75">
      <c r="A19" s="50"/>
      <c r="B19" s="2215" t="s">
        <v>930</v>
      </c>
      <c r="C19" s="2276"/>
      <c r="D19" s="50"/>
      <c r="E19" s="193"/>
      <c r="F19" s="628"/>
    </row>
    <row r="20" spans="1:6" s="89" customFormat="1" ht="47.25">
      <c r="A20" s="50">
        <v>11</v>
      </c>
      <c r="B20" s="50" t="s">
        <v>8129</v>
      </c>
      <c r="C20" s="159" t="s">
        <v>8130</v>
      </c>
      <c r="D20" s="50" t="s">
        <v>8131</v>
      </c>
      <c r="E20" s="193">
        <v>230817.51</v>
      </c>
      <c r="F20" s="628" t="s">
        <v>4</v>
      </c>
    </row>
    <row r="21" spans="1:6" s="89" customFormat="1" ht="47.25">
      <c r="A21" s="50">
        <v>12</v>
      </c>
      <c r="B21" s="50" t="s">
        <v>8132</v>
      </c>
      <c r="C21" s="159" t="s">
        <v>8133</v>
      </c>
      <c r="D21" s="50" t="s">
        <v>8134</v>
      </c>
      <c r="E21" s="193">
        <v>150000</v>
      </c>
      <c r="F21" s="628" t="s">
        <v>4</v>
      </c>
    </row>
    <row r="22" spans="1:6" s="89" customFormat="1" ht="47.25">
      <c r="A22" s="50">
        <v>13</v>
      </c>
      <c r="B22" s="50" t="s">
        <v>8135</v>
      </c>
      <c r="C22" s="159" t="s">
        <v>8136</v>
      </c>
      <c r="D22" s="50" t="s">
        <v>8137</v>
      </c>
      <c r="E22" s="193">
        <v>600000</v>
      </c>
      <c r="F22" s="628" t="s">
        <v>4</v>
      </c>
    </row>
    <row r="23" spans="1:6" s="89" customFormat="1" ht="47.25">
      <c r="A23" s="50">
        <v>14</v>
      </c>
      <c r="B23" s="50" t="s">
        <v>8138</v>
      </c>
      <c r="C23" s="159" t="s">
        <v>8139</v>
      </c>
      <c r="D23" s="50" t="s">
        <v>8137</v>
      </c>
      <c r="E23" s="193">
        <v>600000</v>
      </c>
      <c r="F23" s="628" t="s">
        <v>4</v>
      </c>
    </row>
    <row r="24" spans="1:6" s="89" customFormat="1" ht="47.25">
      <c r="A24" s="50">
        <v>15</v>
      </c>
      <c r="B24" s="50" t="s">
        <v>8140</v>
      </c>
      <c r="C24" s="159" t="s">
        <v>8141</v>
      </c>
      <c r="D24" s="50" t="s">
        <v>10748</v>
      </c>
      <c r="E24" s="193">
        <v>600000</v>
      </c>
      <c r="F24" s="628" t="s">
        <v>4</v>
      </c>
    </row>
    <row r="25" spans="1:6" s="89" customFormat="1" ht="15.75">
      <c r="A25" s="50"/>
      <c r="B25" s="2215" t="s">
        <v>593</v>
      </c>
      <c r="C25" s="2216"/>
      <c r="D25" s="50"/>
      <c r="E25" s="193"/>
      <c r="F25" s="628"/>
    </row>
    <row r="26" spans="1:6" s="89" customFormat="1" ht="47.25">
      <c r="A26" s="50">
        <v>16</v>
      </c>
      <c r="B26" s="50" t="s">
        <v>594</v>
      </c>
      <c r="C26" s="50" t="s">
        <v>8142</v>
      </c>
      <c r="D26" s="50" t="s">
        <v>8143</v>
      </c>
      <c r="E26" s="189">
        <v>17000000</v>
      </c>
      <c r="F26" s="628" t="s">
        <v>4</v>
      </c>
    </row>
    <row r="27" spans="1:6" s="89" customFormat="1" ht="47.25">
      <c r="A27" s="50">
        <v>17</v>
      </c>
      <c r="B27" s="50" t="s">
        <v>8144</v>
      </c>
      <c r="C27" s="50" t="s">
        <v>8145</v>
      </c>
      <c r="D27" s="50" t="s">
        <v>8146</v>
      </c>
      <c r="E27" s="189">
        <v>13616306.43</v>
      </c>
      <c r="F27" s="628" t="s">
        <v>4</v>
      </c>
    </row>
    <row r="28" spans="1:6" s="89" customFormat="1" ht="31.5">
      <c r="A28" s="50">
        <v>18</v>
      </c>
      <c r="B28" s="50" t="s">
        <v>8147</v>
      </c>
      <c r="C28" s="50" t="s">
        <v>8148</v>
      </c>
      <c r="D28" s="50" t="s">
        <v>8149</v>
      </c>
      <c r="E28" s="189">
        <v>2100000</v>
      </c>
      <c r="F28" s="628" t="s">
        <v>4</v>
      </c>
    </row>
    <row r="29" spans="1:6" s="89" customFormat="1" ht="63">
      <c r="A29" s="50">
        <v>19</v>
      </c>
      <c r="B29" s="50" t="s">
        <v>8150</v>
      </c>
      <c r="C29" s="50" t="s">
        <v>8151</v>
      </c>
      <c r="D29" s="50" t="s">
        <v>8152</v>
      </c>
      <c r="E29" s="189">
        <v>5448000</v>
      </c>
      <c r="F29" s="628" t="s">
        <v>4</v>
      </c>
    </row>
    <row r="30" spans="1:6" s="89" customFormat="1" ht="15.75">
      <c r="A30" s="50"/>
      <c r="B30" s="2215" t="s">
        <v>2408</v>
      </c>
      <c r="C30" s="2216"/>
      <c r="D30" s="50"/>
      <c r="E30" s="189"/>
      <c r="F30" s="628"/>
    </row>
    <row r="31" spans="1:6" s="89" customFormat="1" ht="47.25">
      <c r="A31" s="50">
        <v>20</v>
      </c>
      <c r="B31" s="159" t="s">
        <v>8153</v>
      </c>
      <c r="C31" s="159" t="s">
        <v>8154</v>
      </c>
      <c r="D31" s="159" t="s">
        <v>8155</v>
      </c>
      <c r="E31" s="189">
        <v>2400000</v>
      </c>
      <c r="F31" s="628" t="s">
        <v>4</v>
      </c>
    </row>
    <row r="32" spans="1:6" s="89" customFormat="1" ht="31.5">
      <c r="A32" s="50">
        <v>21</v>
      </c>
      <c r="B32" s="41" t="s">
        <v>8156</v>
      </c>
      <c r="C32" s="159" t="s">
        <v>8157</v>
      </c>
      <c r="D32" s="159" t="s">
        <v>8155</v>
      </c>
      <c r="E32" s="189">
        <v>2400000</v>
      </c>
      <c r="F32" s="628" t="s">
        <v>4</v>
      </c>
    </row>
    <row r="33" spans="1:8" s="89" customFormat="1" ht="31.5">
      <c r="A33" s="50">
        <v>22</v>
      </c>
      <c r="B33" s="159" t="s">
        <v>8158</v>
      </c>
      <c r="C33" s="159" t="s">
        <v>8159</v>
      </c>
      <c r="D33" s="159" t="s">
        <v>8155</v>
      </c>
      <c r="E33" s="106">
        <v>2400000</v>
      </c>
      <c r="F33" s="628" t="s">
        <v>4</v>
      </c>
    </row>
    <row r="34" spans="1:8" s="89" customFormat="1" ht="47.25">
      <c r="A34" s="50">
        <v>23</v>
      </c>
      <c r="B34" s="159" t="s">
        <v>8160</v>
      </c>
      <c r="C34" s="159" t="s">
        <v>8161</v>
      </c>
      <c r="D34" s="159" t="s">
        <v>8155</v>
      </c>
      <c r="E34" s="189">
        <v>2400000</v>
      </c>
      <c r="F34" s="628" t="s">
        <v>4</v>
      </c>
    </row>
    <row r="35" spans="1:8" s="89" customFormat="1" ht="47.25">
      <c r="A35" s="50">
        <v>24</v>
      </c>
      <c r="B35" s="159" t="s">
        <v>8162</v>
      </c>
      <c r="C35" s="159" t="s">
        <v>8163</v>
      </c>
      <c r="D35" s="159" t="s">
        <v>8155</v>
      </c>
      <c r="E35" s="189">
        <v>2400000</v>
      </c>
      <c r="F35" s="628" t="s">
        <v>4</v>
      </c>
    </row>
    <row r="36" spans="1:8" s="89" customFormat="1" ht="47.25">
      <c r="A36" s="50">
        <v>25</v>
      </c>
      <c r="B36" s="159" t="s">
        <v>8164</v>
      </c>
      <c r="C36" s="159" t="s">
        <v>8165</v>
      </c>
      <c r="D36" s="50" t="s">
        <v>8155</v>
      </c>
      <c r="E36" s="189">
        <v>2400000</v>
      </c>
      <c r="F36" s="628" t="s">
        <v>4</v>
      </c>
    </row>
    <row r="37" spans="1:8" s="89" customFormat="1" ht="47.25">
      <c r="A37" s="50">
        <v>26</v>
      </c>
      <c r="B37" s="159" t="s">
        <v>8166</v>
      </c>
      <c r="C37" s="159" t="s">
        <v>8167</v>
      </c>
      <c r="D37" s="159" t="s">
        <v>8168</v>
      </c>
      <c r="E37" s="106">
        <v>500000</v>
      </c>
      <c r="F37" s="628" t="s">
        <v>4</v>
      </c>
    </row>
    <row r="38" spans="1:8" s="89" customFormat="1" ht="47.25">
      <c r="A38" s="50">
        <v>27</v>
      </c>
      <c r="B38" s="159" t="s">
        <v>8169</v>
      </c>
      <c r="C38" s="159" t="s">
        <v>8167</v>
      </c>
      <c r="D38" s="159" t="s">
        <v>8168</v>
      </c>
      <c r="E38" s="106">
        <v>500000</v>
      </c>
      <c r="F38" s="628" t="s">
        <v>4</v>
      </c>
    </row>
    <row r="39" spans="1:8" s="89" customFormat="1" ht="47.25">
      <c r="A39" s="50">
        <v>28</v>
      </c>
      <c r="B39" s="159" t="s">
        <v>8170</v>
      </c>
      <c r="C39" s="159" t="s">
        <v>8167</v>
      </c>
      <c r="D39" s="159" t="s">
        <v>8171</v>
      </c>
      <c r="E39" s="106">
        <v>562261.81999999995</v>
      </c>
      <c r="F39" s="628" t="s">
        <v>4</v>
      </c>
    </row>
    <row r="40" spans="1:8" s="89" customFormat="1" ht="31.5">
      <c r="A40" s="50">
        <v>29</v>
      </c>
      <c r="B40" s="159" t="s">
        <v>8156</v>
      </c>
      <c r="C40" s="159" t="s">
        <v>8167</v>
      </c>
      <c r="D40" s="159" t="s">
        <v>8168</v>
      </c>
      <c r="E40" s="106">
        <v>500000</v>
      </c>
      <c r="F40" s="628" t="s">
        <v>4</v>
      </c>
    </row>
    <row r="41" spans="1:8" s="89" customFormat="1" ht="47.25">
      <c r="A41" s="50">
        <v>30</v>
      </c>
      <c r="B41" s="159" t="s">
        <v>10749</v>
      </c>
      <c r="C41" s="159" t="s">
        <v>8167</v>
      </c>
      <c r="D41" s="159" t="s">
        <v>8168</v>
      </c>
      <c r="E41" s="106">
        <v>500000</v>
      </c>
      <c r="F41" s="628" t="s">
        <v>4</v>
      </c>
    </row>
    <row r="42" spans="1:8" s="89" customFormat="1" ht="47.25">
      <c r="A42" s="50">
        <v>31</v>
      </c>
      <c r="B42" s="50" t="s">
        <v>8172</v>
      </c>
      <c r="C42" s="159" t="s">
        <v>8173</v>
      </c>
      <c r="D42" s="159" t="s">
        <v>8155</v>
      </c>
      <c r="E42" s="189">
        <v>2400000</v>
      </c>
      <c r="F42" s="628" t="s">
        <v>4</v>
      </c>
    </row>
    <row r="43" spans="1:8" s="89" customFormat="1" ht="15.75">
      <c r="A43" s="50"/>
      <c r="B43" s="2215" t="s">
        <v>2487</v>
      </c>
      <c r="C43" s="2276"/>
      <c r="D43" s="159"/>
      <c r="E43" s="189"/>
      <c r="F43" s="628"/>
    </row>
    <row r="44" spans="1:8" s="89" customFormat="1" ht="141.75">
      <c r="A44" s="50">
        <v>32</v>
      </c>
      <c r="B44" s="159" t="s">
        <v>8174</v>
      </c>
      <c r="C44" s="50" t="s">
        <v>10755</v>
      </c>
      <c r="D44" s="50" t="s">
        <v>8175</v>
      </c>
      <c r="E44" s="189">
        <v>18800000</v>
      </c>
      <c r="F44" s="628" t="s">
        <v>4</v>
      </c>
    </row>
    <row r="45" spans="1:8" s="89" customFormat="1" ht="47.25">
      <c r="A45" s="50">
        <v>33</v>
      </c>
      <c r="B45" s="50" t="s">
        <v>8176</v>
      </c>
      <c r="C45" s="50" t="s">
        <v>8177</v>
      </c>
      <c r="D45" s="50" t="s">
        <v>8178</v>
      </c>
      <c r="E45" s="193">
        <v>2800000</v>
      </c>
      <c r="F45" s="628" t="s">
        <v>4</v>
      </c>
    </row>
    <row r="46" spans="1:8" s="89" customFormat="1" ht="63">
      <c r="A46" s="50">
        <v>34</v>
      </c>
      <c r="B46" s="50" t="s">
        <v>8179</v>
      </c>
      <c r="C46" s="50" t="s">
        <v>8180</v>
      </c>
      <c r="D46" s="50" t="s">
        <v>8178</v>
      </c>
      <c r="E46" s="189">
        <v>2700000</v>
      </c>
      <c r="F46" s="629" t="s">
        <v>4</v>
      </c>
    </row>
    <row r="47" spans="1:8" s="89" customFormat="1" ht="15.75">
      <c r="A47" s="50"/>
      <c r="B47" s="2215" t="s">
        <v>662</v>
      </c>
      <c r="C47" s="2276"/>
      <c r="D47" s="50"/>
      <c r="E47" s="189"/>
      <c r="F47" s="628"/>
    </row>
    <row r="48" spans="1:8" s="89" customFormat="1" ht="73.5" customHeight="1">
      <c r="A48" s="50">
        <v>35</v>
      </c>
      <c r="B48" s="50" t="s">
        <v>8181</v>
      </c>
      <c r="C48" s="50" t="s">
        <v>8182</v>
      </c>
      <c r="D48" s="50" t="s">
        <v>8183</v>
      </c>
      <c r="E48" s="189">
        <v>700000</v>
      </c>
      <c r="F48" s="628" t="s">
        <v>118</v>
      </c>
      <c r="G48" s="630"/>
      <c r="H48" s="630"/>
    </row>
    <row r="49" spans="1:6" s="89" customFormat="1" ht="50.25" customHeight="1">
      <c r="A49" s="50">
        <v>36</v>
      </c>
      <c r="B49" s="50" t="s">
        <v>8184</v>
      </c>
      <c r="C49" s="50" t="s">
        <v>8185</v>
      </c>
      <c r="D49" s="50" t="s">
        <v>8186</v>
      </c>
      <c r="E49" s="193">
        <v>2200000</v>
      </c>
      <c r="F49" s="629" t="s">
        <v>4</v>
      </c>
    </row>
    <row r="50" spans="1:6" s="89" customFormat="1" ht="51.75" customHeight="1">
      <c r="A50" s="50">
        <v>37</v>
      </c>
      <c r="B50" s="50" t="s">
        <v>10757</v>
      </c>
      <c r="C50" s="50" t="s">
        <v>8187</v>
      </c>
      <c r="D50" s="50" t="s">
        <v>8186</v>
      </c>
      <c r="E50" s="193">
        <v>2200000</v>
      </c>
      <c r="F50" s="629" t="s">
        <v>4</v>
      </c>
    </row>
    <row r="51" spans="1:6" s="89" customFormat="1" ht="60" customHeight="1">
      <c r="A51" s="50">
        <v>38</v>
      </c>
      <c r="B51" s="50" t="s">
        <v>8188</v>
      </c>
      <c r="C51" s="50" t="s">
        <v>8189</v>
      </c>
      <c r="D51" s="50" t="s">
        <v>8186</v>
      </c>
      <c r="E51" s="193">
        <v>2200000</v>
      </c>
      <c r="F51" s="629" t="s">
        <v>4</v>
      </c>
    </row>
    <row r="52" spans="1:6" ht="15.75">
      <c r="A52" s="396"/>
      <c r="B52" s="50" t="s">
        <v>8190</v>
      </c>
      <c r="C52" s="50"/>
      <c r="D52" s="50"/>
      <c r="E52" s="4">
        <f>SUM(E6:E51)</f>
        <v>109040875.51999998</v>
      </c>
      <c r="F52" s="396"/>
    </row>
    <row r="53" spans="1:6" ht="72" customHeight="1">
      <c r="A53" s="2143" t="s">
        <v>10756</v>
      </c>
      <c r="B53" s="2143"/>
      <c r="C53" s="2143"/>
      <c r="D53" s="2143" t="s">
        <v>172</v>
      </c>
      <c r="E53" s="2143"/>
      <c r="F53" s="2143"/>
    </row>
  </sheetData>
  <mergeCells count="14">
    <mergeCell ref="A53:C53"/>
    <mergeCell ref="D53:F53"/>
    <mergeCell ref="B17:C17"/>
    <mergeCell ref="B19:C19"/>
    <mergeCell ref="B25:C25"/>
    <mergeCell ref="B30:C30"/>
    <mergeCell ref="B43:C43"/>
    <mergeCell ref="B47:C47"/>
    <mergeCell ref="B15:C15"/>
    <mergeCell ref="A1:F1"/>
    <mergeCell ref="A2:F2"/>
    <mergeCell ref="A3:F3"/>
    <mergeCell ref="B5:D5"/>
    <mergeCell ref="B11:C11"/>
  </mergeCells>
  <pageMargins left="0.7" right="0.7" top="0.75" bottom="0.75" header="0.3" footer="0.3"/>
  <pageSetup orientation="landscape"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299</vt:i4>
      </vt:variant>
      <vt:variant>
        <vt:lpstr>Named Ranges</vt:lpstr>
      </vt:variant>
      <vt:variant>
        <vt:i4>204</vt:i4>
      </vt:variant>
    </vt:vector>
  </HeadingPairs>
  <TitlesOfParts>
    <vt:vector size="503" baseType="lpstr">
      <vt:lpstr>NYANZA</vt:lpstr>
      <vt:lpstr>Ugunja</vt:lpstr>
      <vt:lpstr>Kisumu East</vt:lpstr>
      <vt:lpstr>KITUTU CHACHE NORTH</vt:lpstr>
      <vt:lpstr>MBITA-SUBA NORTH</vt:lpstr>
      <vt:lpstr>RANGWE</vt:lpstr>
      <vt:lpstr>Bomachoge Borabu</vt:lpstr>
      <vt:lpstr>UGENYA</vt:lpstr>
      <vt:lpstr>Seme</vt:lpstr>
      <vt:lpstr>KITUTU MASABA</vt:lpstr>
      <vt:lpstr>Nyando</vt:lpstr>
      <vt:lpstr>KISUMU CENTRAL</vt:lpstr>
      <vt:lpstr>MUHORONI</vt:lpstr>
      <vt:lpstr>ALEGO USONGA</vt:lpstr>
      <vt:lpstr>Suna West</vt:lpstr>
      <vt:lpstr>Bondo</vt:lpstr>
      <vt:lpstr>RONGO</vt:lpstr>
      <vt:lpstr>KISUMU WEST</vt:lpstr>
      <vt:lpstr>KITUTU CHACHE SOUTH</vt:lpstr>
      <vt:lpstr>NORTH MUGIRANGO</vt:lpstr>
      <vt:lpstr>SUNA EAST</vt:lpstr>
      <vt:lpstr>WEST MUGIRANGO</vt:lpstr>
      <vt:lpstr>URIRI</vt:lpstr>
      <vt:lpstr>SUBA SOUTH</vt:lpstr>
      <vt:lpstr>BORABU</vt:lpstr>
      <vt:lpstr>NYARIBARI MASABA</vt:lpstr>
      <vt:lpstr>AWENDO</vt:lpstr>
      <vt:lpstr>Nyaribari Chache</vt:lpstr>
      <vt:lpstr>Bonchari</vt:lpstr>
      <vt:lpstr>NDHIWA</vt:lpstr>
      <vt:lpstr>GEM</vt:lpstr>
      <vt:lpstr>KARACHUONYO</vt:lpstr>
      <vt:lpstr>HOMA BAY TOWN</vt:lpstr>
      <vt:lpstr>SOUTH MUGIRANGO</vt:lpstr>
      <vt:lpstr>NYATIKE</vt:lpstr>
      <vt:lpstr>BOMACHOGE CHACHE</vt:lpstr>
      <vt:lpstr>KASIPUL</vt:lpstr>
      <vt:lpstr>KURIA WEST</vt:lpstr>
      <vt:lpstr>KURIA EAST</vt:lpstr>
      <vt:lpstr>BOBASI</vt:lpstr>
      <vt:lpstr>NYAKACH</vt:lpstr>
      <vt:lpstr>RARIEDA</vt:lpstr>
      <vt:lpstr>KABONDO KASIPUL</vt:lpstr>
      <vt:lpstr>EASTERN</vt:lpstr>
      <vt:lpstr>IGEMBE SOUTH</vt:lpstr>
      <vt:lpstr>Kitui Central</vt:lpstr>
      <vt:lpstr>ISIOLO NORTH</vt:lpstr>
      <vt:lpstr>NORTH HORR</vt:lpstr>
      <vt:lpstr>KIBWEZI WEST</vt:lpstr>
      <vt:lpstr>YATTA</vt:lpstr>
      <vt:lpstr>MAVOKO</vt:lpstr>
      <vt:lpstr>THARAKA</vt:lpstr>
      <vt:lpstr>laisamis</vt:lpstr>
      <vt:lpstr>Machakos Town</vt:lpstr>
      <vt:lpstr>KITUI EAST</vt:lpstr>
      <vt:lpstr>SAKU</vt:lpstr>
      <vt:lpstr>MANYATTA</vt:lpstr>
      <vt:lpstr>RUNYENJES</vt:lpstr>
      <vt:lpstr>BUURI</vt:lpstr>
      <vt:lpstr>ISIOLO SOUTH</vt:lpstr>
      <vt:lpstr>MBOONI</vt:lpstr>
      <vt:lpstr>MAKUENI</vt:lpstr>
      <vt:lpstr>MOYALE</vt:lpstr>
      <vt:lpstr>SOUTH IMENTI</vt:lpstr>
      <vt:lpstr>MWINGI WEST</vt:lpstr>
      <vt:lpstr>IGEMBE NORTH</vt:lpstr>
      <vt:lpstr>KILOME</vt:lpstr>
      <vt:lpstr>MWINGI CENTRAL</vt:lpstr>
      <vt:lpstr>NORTH IMENTI</vt:lpstr>
      <vt:lpstr>CENTRAL IMENTI</vt:lpstr>
      <vt:lpstr>KITUI WEST</vt:lpstr>
      <vt:lpstr>KANGUNDO</vt:lpstr>
      <vt:lpstr>MWINGI NORTH</vt:lpstr>
      <vt:lpstr>TIGANIA WEST</vt:lpstr>
      <vt:lpstr>KITUI SOUTH</vt:lpstr>
      <vt:lpstr>CHUKA IGAMBA NG'OMBE</vt:lpstr>
      <vt:lpstr>IGEMBE CENTRAL</vt:lpstr>
      <vt:lpstr>KATHIANI</vt:lpstr>
      <vt:lpstr>MAARA</vt:lpstr>
      <vt:lpstr>KAITI</vt:lpstr>
      <vt:lpstr>KIBWEZI EAST</vt:lpstr>
      <vt:lpstr>TIGANIA EAST</vt:lpstr>
      <vt:lpstr>KITUI RURAL</vt:lpstr>
      <vt:lpstr>MWALA</vt:lpstr>
      <vt:lpstr>MATUNGULU</vt:lpstr>
      <vt:lpstr>MASINGA</vt:lpstr>
      <vt:lpstr>MBEERE SOUTH</vt:lpstr>
      <vt:lpstr>MBEERE NORTH</vt:lpstr>
      <vt:lpstr>COAST</vt:lpstr>
      <vt:lpstr>RABAI</vt:lpstr>
      <vt:lpstr>LAMU WEST</vt:lpstr>
      <vt:lpstr>MATUGA</vt:lpstr>
      <vt:lpstr>LIKONI</vt:lpstr>
      <vt:lpstr>LUNGA LUNGA</vt:lpstr>
      <vt:lpstr>KINANGO</vt:lpstr>
      <vt:lpstr>lamu east</vt:lpstr>
      <vt:lpstr>CHANGAMWE</vt:lpstr>
      <vt:lpstr>KISAUNI</vt:lpstr>
      <vt:lpstr>BURA</vt:lpstr>
      <vt:lpstr>KALOLENI</vt:lpstr>
      <vt:lpstr>TAVETA </vt:lpstr>
      <vt:lpstr>KILIFI NORTH</vt:lpstr>
      <vt:lpstr>GARSEN</vt:lpstr>
      <vt:lpstr>WUNDANYI</vt:lpstr>
      <vt:lpstr>MWATATE</vt:lpstr>
      <vt:lpstr>kilifi South</vt:lpstr>
      <vt:lpstr>MALINDI</vt:lpstr>
      <vt:lpstr>JOMVU</vt:lpstr>
      <vt:lpstr>MSAMBWENI</vt:lpstr>
      <vt:lpstr>VOI</vt:lpstr>
      <vt:lpstr>GALOLE</vt:lpstr>
      <vt:lpstr>NYALI</vt:lpstr>
      <vt:lpstr>MVITA</vt:lpstr>
      <vt:lpstr>MAGARINI</vt:lpstr>
      <vt:lpstr>GANZE</vt:lpstr>
      <vt:lpstr>NORTH EASTERN</vt:lpstr>
      <vt:lpstr>WAJIR WEST</vt:lpstr>
      <vt:lpstr>MANDERA SOUTH</vt:lpstr>
      <vt:lpstr>IJARA</vt:lpstr>
      <vt:lpstr>WAJIR SOUTH</vt:lpstr>
      <vt:lpstr>ELDAS</vt:lpstr>
      <vt:lpstr>GARISSA TOWNSHIP</vt:lpstr>
      <vt:lpstr>MANDERA NORTH</vt:lpstr>
      <vt:lpstr>TARBAJ</vt:lpstr>
      <vt:lpstr>WAJIR NORTH</vt:lpstr>
      <vt:lpstr>LAFEY</vt:lpstr>
      <vt:lpstr>BALAMBALA</vt:lpstr>
      <vt:lpstr>FAFI</vt:lpstr>
      <vt:lpstr>DADAAB</vt:lpstr>
      <vt:lpstr>MANDERA EAST</vt:lpstr>
      <vt:lpstr>MANDERA WEST</vt:lpstr>
      <vt:lpstr>WAJIR EAST</vt:lpstr>
      <vt:lpstr>BANISSA</vt:lpstr>
      <vt:lpstr>LAGDERA</vt:lpstr>
      <vt:lpstr>WESTERN</vt:lpstr>
      <vt:lpstr>TONGAREN</vt:lpstr>
      <vt:lpstr>MT.ELGON</vt:lpstr>
      <vt:lpstr>mumias west</vt:lpstr>
      <vt:lpstr>KHWISERO</vt:lpstr>
      <vt:lpstr>WEBUYE EAST</vt:lpstr>
      <vt:lpstr>IKOLOMANI</vt:lpstr>
      <vt:lpstr>KABUCHAI</vt:lpstr>
      <vt:lpstr>TESO SOUTH</vt:lpstr>
      <vt:lpstr>NAVAKHOLO</vt:lpstr>
      <vt:lpstr>mumias east</vt:lpstr>
      <vt:lpstr>TESO NORTH</vt:lpstr>
      <vt:lpstr>KANDUYI</vt:lpstr>
      <vt:lpstr>LURAMBI</vt:lpstr>
      <vt:lpstr>LIKUYANI</vt:lpstr>
      <vt:lpstr>EMUHAYA</vt:lpstr>
      <vt:lpstr>MALAVA</vt:lpstr>
      <vt:lpstr>HAMISI</vt:lpstr>
      <vt:lpstr>SABATIA</vt:lpstr>
      <vt:lpstr>KIMILILI</vt:lpstr>
      <vt:lpstr>BUMULA</vt:lpstr>
      <vt:lpstr>VIHIGA</vt:lpstr>
      <vt:lpstr>BUDALANGI</vt:lpstr>
      <vt:lpstr>BUTULA</vt:lpstr>
      <vt:lpstr>MATUNGU</vt:lpstr>
      <vt:lpstr>WEBUYE WEST</vt:lpstr>
      <vt:lpstr>LUGARI</vt:lpstr>
      <vt:lpstr>FUNYULA</vt:lpstr>
      <vt:lpstr>LUANDA</vt:lpstr>
      <vt:lpstr>BUTERE</vt:lpstr>
      <vt:lpstr>NAMBALE</vt:lpstr>
      <vt:lpstr>SIRISIA</vt:lpstr>
      <vt:lpstr>MATAYOS</vt:lpstr>
      <vt:lpstr>SHINYALU</vt:lpstr>
      <vt:lpstr>SOUTH RIFT</vt:lpstr>
      <vt:lpstr>KAJIADO SOUTH</vt:lpstr>
      <vt:lpstr>LAIKIPIA NORTH</vt:lpstr>
      <vt:lpstr>NAROK NORTH</vt:lpstr>
      <vt:lpstr>KEIYO SOUTH</vt:lpstr>
      <vt:lpstr>GILGIL</vt:lpstr>
      <vt:lpstr>NAROK WEST</vt:lpstr>
      <vt:lpstr>LAIKIPIA WEST</vt:lpstr>
      <vt:lpstr>KURESOI SOUTH</vt:lpstr>
      <vt:lpstr>BAHATI</vt:lpstr>
      <vt:lpstr>MOGOTIO</vt:lpstr>
      <vt:lpstr>MOLO</vt:lpstr>
      <vt:lpstr>NAKURU TOWN WEST</vt:lpstr>
      <vt:lpstr>laikipia east</vt:lpstr>
      <vt:lpstr>bureti</vt:lpstr>
      <vt:lpstr>Kajiado North</vt:lpstr>
      <vt:lpstr>subukia</vt:lpstr>
      <vt:lpstr>AINAMOI</vt:lpstr>
      <vt:lpstr>KAJIADO EAST</vt:lpstr>
      <vt:lpstr>KAJIADO WEST</vt:lpstr>
      <vt:lpstr>narok south</vt:lpstr>
      <vt:lpstr>SAMBURU WEST</vt:lpstr>
      <vt:lpstr>KURESOI NORTH</vt:lpstr>
      <vt:lpstr>NAIVASHA</vt:lpstr>
      <vt:lpstr>SIGOWET SOIN</vt:lpstr>
      <vt:lpstr>KILGORIS</vt:lpstr>
      <vt:lpstr>SAMBURU EAST</vt:lpstr>
      <vt:lpstr>RONGAI</vt:lpstr>
      <vt:lpstr>BOMET EAST</vt:lpstr>
      <vt:lpstr>KIPKELION WEST</vt:lpstr>
      <vt:lpstr>NAKURU TOWN EAST</vt:lpstr>
      <vt:lpstr>NJORO</vt:lpstr>
      <vt:lpstr>BELGUT</vt:lpstr>
      <vt:lpstr>KAJIADO CENTRAL</vt:lpstr>
      <vt:lpstr>SOTIK</vt:lpstr>
      <vt:lpstr>CHEPALUNGU</vt:lpstr>
      <vt:lpstr>NAROK EAST</vt:lpstr>
      <vt:lpstr>KIPKELION EAST</vt:lpstr>
      <vt:lpstr>KONOIN</vt:lpstr>
      <vt:lpstr>BOMET CENTRAL</vt:lpstr>
      <vt:lpstr>ELDAMA RAVINE</vt:lpstr>
      <vt:lpstr>SAMBURU NORTH</vt:lpstr>
      <vt:lpstr>EMURUA DIKIIR</vt:lpstr>
      <vt:lpstr>CENTRAL</vt:lpstr>
      <vt:lpstr>RUIRU</vt:lpstr>
      <vt:lpstr>JUJA</vt:lpstr>
      <vt:lpstr>KABETE</vt:lpstr>
      <vt:lpstr>MARAGUA</vt:lpstr>
      <vt:lpstr>GATUNDU SOUTH</vt:lpstr>
      <vt:lpstr>GATANGA</vt:lpstr>
      <vt:lpstr>KINANGOP</vt:lpstr>
      <vt:lpstr>LARI</vt:lpstr>
      <vt:lpstr>KANGEMA</vt:lpstr>
      <vt:lpstr>THIKA TOWN</vt:lpstr>
      <vt:lpstr>GATUNDU NORTH</vt:lpstr>
      <vt:lpstr>limuru</vt:lpstr>
      <vt:lpstr>KIENI</vt:lpstr>
      <vt:lpstr>KIGUMO</vt:lpstr>
      <vt:lpstr>GITHUNGURI</vt:lpstr>
      <vt:lpstr>KIAMBU TOWN</vt:lpstr>
      <vt:lpstr>KANDARA</vt:lpstr>
      <vt:lpstr>OL JOROROK</vt:lpstr>
      <vt:lpstr>GICHUGU</vt:lpstr>
      <vt:lpstr>KIPIPIRI</vt:lpstr>
      <vt:lpstr>TETU</vt:lpstr>
      <vt:lpstr>MATHIOYA</vt:lpstr>
      <vt:lpstr>NYERI TOWN</vt:lpstr>
      <vt:lpstr>KIHARU</vt:lpstr>
      <vt:lpstr>OL KALOU</vt:lpstr>
      <vt:lpstr>NDIA</vt:lpstr>
      <vt:lpstr>KIKUYU</vt:lpstr>
      <vt:lpstr>KIAMBAA</vt:lpstr>
      <vt:lpstr>MATHIRA</vt:lpstr>
      <vt:lpstr>KIRINYAGA CENTRAL</vt:lpstr>
      <vt:lpstr>MUKURWE-INI</vt:lpstr>
      <vt:lpstr>MWEA</vt:lpstr>
      <vt:lpstr>OTHAYA</vt:lpstr>
      <vt:lpstr>NDARAGWA</vt:lpstr>
      <vt:lpstr>NORTH RIFT</vt:lpstr>
      <vt:lpstr>MOSOP</vt:lpstr>
      <vt:lpstr>KWANZA</vt:lpstr>
      <vt:lpstr>KEIYO NORTH</vt:lpstr>
      <vt:lpstr>TURBO</vt:lpstr>
      <vt:lpstr>SOY</vt:lpstr>
      <vt:lpstr>KAPSERET</vt:lpstr>
      <vt:lpstr>SABOTI</vt:lpstr>
      <vt:lpstr>AINABKOI </vt:lpstr>
      <vt:lpstr>KAPENGURIA</vt:lpstr>
      <vt:lpstr>CHESUMEI</vt:lpstr>
      <vt:lpstr>NANDI HILLS</vt:lpstr>
      <vt:lpstr>TURKANA EAST</vt:lpstr>
      <vt:lpstr>BARINGO NORTH</vt:lpstr>
      <vt:lpstr>BARINGO SOUTH</vt:lpstr>
      <vt:lpstr>TURKANA SOUTH</vt:lpstr>
      <vt:lpstr>POKOT SOUTH</vt:lpstr>
      <vt:lpstr>MARAKWET EAST</vt:lpstr>
      <vt:lpstr>TINDERET</vt:lpstr>
      <vt:lpstr>ALDAI</vt:lpstr>
      <vt:lpstr>MOIBEN</vt:lpstr>
      <vt:lpstr>SIGOR</vt:lpstr>
      <vt:lpstr>MARAKWET WEST</vt:lpstr>
      <vt:lpstr>EMGWEN</vt:lpstr>
      <vt:lpstr>KESSES</vt:lpstr>
      <vt:lpstr>ENDEBESS</vt:lpstr>
      <vt:lpstr>TURKANA NORTH</vt:lpstr>
      <vt:lpstr>TURKANA WEST</vt:lpstr>
      <vt:lpstr>TIATY</vt:lpstr>
      <vt:lpstr>BARINGO CENTRAL</vt:lpstr>
      <vt:lpstr>LOIMA</vt:lpstr>
      <vt:lpstr>KIMININI</vt:lpstr>
      <vt:lpstr>TURKANA CENTRAL</vt:lpstr>
      <vt:lpstr>KACHELIBA</vt:lpstr>
      <vt:lpstr>CHERANGANY</vt:lpstr>
      <vt:lpstr>NAIROBI</vt:lpstr>
      <vt:lpstr>MAKADARA</vt:lpstr>
      <vt:lpstr>DAGORETTI NORTH</vt:lpstr>
      <vt:lpstr>KASARANI</vt:lpstr>
      <vt:lpstr>LANGATA</vt:lpstr>
      <vt:lpstr>STAREHE</vt:lpstr>
      <vt:lpstr>WESTLANDS</vt:lpstr>
      <vt:lpstr>EMBAKASI SOUTH</vt:lpstr>
      <vt:lpstr>EMBAKASI WEST</vt:lpstr>
      <vt:lpstr>ROYSAMBU</vt:lpstr>
      <vt:lpstr>KIBRA</vt:lpstr>
      <vt:lpstr>KAMUKUNJI</vt:lpstr>
      <vt:lpstr>EMBAKASI NORTH</vt:lpstr>
      <vt:lpstr>RUARAKA</vt:lpstr>
      <vt:lpstr>EMBAKASI CENTRAL</vt:lpstr>
      <vt:lpstr>EMBAKASI EAST</vt:lpstr>
      <vt:lpstr>DAGORETTI SOUTH</vt:lpstr>
      <vt:lpstr>MATHARE</vt:lpstr>
      <vt:lpstr>'MANDERA SOUTH'!Print_Area</vt:lpstr>
      <vt:lpstr>'AINABKOI '!Print_Titles</vt:lpstr>
      <vt:lpstr>AINAMOI!Print_Titles</vt:lpstr>
      <vt:lpstr>ALDAI!Print_Titles</vt:lpstr>
      <vt:lpstr>'ALEGO USONGA'!Print_Titles</vt:lpstr>
      <vt:lpstr>AWENDO!Print_Titles</vt:lpstr>
      <vt:lpstr>BAHATI!Print_Titles</vt:lpstr>
      <vt:lpstr>BALAMBALA!Print_Titles</vt:lpstr>
      <vt:lpstr>BANISSA!Print_Titles</vt:lpstr>
      <vt:lpstr>'BARINGO CENTRAL'!Print_Titles</vt:lpstr>
      <vt:lpstr>'BARINGO NORTH'!Print_Titles</vt:lpstr>
      <vt:lpstr>'BARINGO SOUTH'!Print_Titles</vt:lpstr>
      <vt:lpstr>'Bomachoge Borabu'!Print_Titles</vt:lpstr>
      <vt:lpstr>'BOMACHOGE CHACHE'!Print_Titles</vt:lpstr>
      <vt:lpstr>'BOMET CENTRAL'!Print_Titles</vt:lpstr>
      <vt:lpstr>'BOMET EAST'!Print_Titles</vt:lpstr>
      <vt:lpstr>Bonchari!Print_Titles</vt:lpstr>
      <vt:lpstr>Bondo!Print_Titles</vt:lpstr>
      <vt:lpstr>BORABU!Print_Titles</vt:lpstr>
      <vt:lpstr>BURA!Print_Titles</vt:lpstr>
      <vt:lpstr>bureti!Print_Titles</vt:lpstr>
      <vt:lpstr>BUTULA!Print_Titles</vt:lpstr>
      <vt:lpstr>BUURI!Print_Titles</vt:lpstr>
      <vt:lpstr>CHANGAMWE!Print_Titles</vt:lpstr>
      <vt:lpstr>CHESUMEI!Print_Titles</vt:lpstr>
      <vt:lpstr>DADAAB!Print_Titles</vt:lpstr>
      <vt:lpstr>'DAGORETTI NORTH'!Print_Titles</vt:lpstr>
      <vt:lpstr>ELDAS!Print_Titles</vt:lpstr>
      <vt:lpstr>'EMBAKASI CENTRAL'!Print_Titles</vt:lpstr>
      <vt:lpstr>'EMBAKASI EAST'!Print_Titles</vt:lpstr>
      <vt:lpstr>'EMBAKASI NORTH'!Print_Titles</vt:lpstr>
      <vt:lpstr>'EMBAKASI SOUTH'!Print_Titles</vt:lpstr>
      <vt:lpstr>'EMBAKASI WEST'!Print_Titles</vt:lpstr>
      <vt:lpstr>ENDEBESS!Print_Titles</vt:lpstr>
      <vt:lpstr>FAFI!Print_Titles</vt:lpstr>
      <vt:lpstr>GALOLE!Print_Titles</vt:lpstr>
      <vt:lpstr>'GARISSA TOWNSHIP'!Print_Titles</vt:lpstr>
      <vt:lpstr>GARSEN!Print_Titles</vt:lpstr>
      <vt:lpstr>GATANGA!Print_Titles</vt:lpstr>
      <vt:lpstr>'GATUNDU NORTH'!Print_Titles</vt:lpstr>
      <vt:lpstr>'GATUNDU SOUTH'!Print_Titles</vt:lpstr>
      <vt:lpstr>GILGIL!Print_Titles</vt:lpstr>
      <vt:lpstr>GITHUNGURI!Print_Titles</vt:lpstr>
      <vt:lpstr>'IGEMBE NORTH'!Print_Titles</vt:lpstr>
      <vt:lpstr>'IGEMBE SOUTH'!Print_Titles</vt:lpstr>
      <vt:lpstr>IJARA!Print_Titles</vt:lpstr>
      <vt:lpstr>IKOLOMANI!Print_Titles</vt:lpstr>
      <vt:lpstr>'ISIOLO NORTH'!Print_Titles</vt:lpstr>
      <vt:lpstr>'ISIOLO SOUTH'!Print_Titles</vt:lpstr>
      <vt:lpstr>JOMVU!Print_Titles</vt:lpstr>
      <vt:lpstr>JUJA!Print_Titles</vt:lpstr>
      <vt:lpstr>KABETE!Print_Titles</vt:lpstr>
      <vt:lpstr>KABUCHAI!Print_Titles</vt:lpstr>
      <vt:lpstr>KACHELIBA!Print_Titles</vt:lpstr>
      <vt:lpstr>'KAJIADO EAST'!Print_Titles</vt:lpstr>
      <vt:lpstr>'Kajiado North'!Print_Titles</vt:lpstr>
      <vt:lpstr>'KAJIADO SOUTH'!Print_Titles</vt:lpstr>
      <vt:lpstr>'KAJIADO WEST'!Print_Titles</vt:lpstr>
      <vt:lpstr>KALOLENI!Print_Titles</vt:lpstr>
      <vt:lpstr>KAMUKUNJI!Print_Titles</vt:lpstr>
      <vt:lpstr>KANDARA!Print_Titles</vt:lpstr>
      <vt:lpstr>KANDUYI!Print_Titles</vt:lpstr>
      <vt:lpstr>KANGEMA!Print_Titles</vt:lpstr>
      <vt:lpstr>KANGUNDO!Print_Titles</vt:lpstr>
      <vt:lpstr>KAPENGURIA!Print_Titles</vt:lpstr>
      <vt:lpstr>KAPSERET!Print_Titles</vt:lpstr>
      <vt:lpstr>KASARANI!Print_Titles</vt:lpstr>
      <vt:lpstr>KASIPUL!Print_Titles</vt:lpstr>
      <vt:lpstr>'KEIYO NORTH'!Print_Titles</vt:lpstr>
      <vt:lpstr>'KEIYO SOUTH'!Print_Titles</vt:lpstr>
      <vt:lpstr>KHWISERO!Print_Titles</vt:lpstr>
      <vt:lpstr>'KIAMBU TOWN'!Print_Titles</vt:lpstr>
      <vt:lpstr>KIBRA!Print_Titles</vt:lpstr>
      <vt:lpstr>'KIBWEZI WEST'!Print_Titles</vt:lpstr>
      <vt:lpstr>KIENI!Print_Titles</vt:lpstr>
      <vt:lpstr>KIGUMO!Print_Titles</vt:lpstr>
      <vt:lpstr>KIHARU!Print_Titles</vt:lpstr>
      <vt:lpstr>KIKUYU!Print_Titles</vt:lpstr>
      <vt:lpstr>KILGORIS!Print_Titles</vt:lpstr>
      <vt:lpstr>'KILIFI NORTH'!Print_Titles</vt:lpstr>
      <vt:lpstr>'kilifi South'!Print_Titles</vt:lpstr>
      <vt:lpstr>KILOME!Print_Titles</vt:lpstr>
      <vt:lpstr>KINANGO!Print_Titles</vt:lpstr>
      <vt:lpstr>KINANGOP!Print_Titles</vt:lpstr>
      <vt:lpstr>KIPIPIRI!Print_Titles</vt:lpstr>
      <vt:lpstr>'KIRINYAGA CENTRAL'!Print_Titles</vt:lpstr>
      <vt:lpstr>KISAUNI!Print_Titles</vt:lpstr>
      <vt:lpstr>'KISUMU CENTRAL'!Print_Titles</vt:lpstr>
      <vt:lpstr>'Kisumu East'!Print_Titles</vt:lpstr>
      <vt:lpstr>'KISUMU WEST'!Print_Titles</vt:lpstr>
      <vt:lpstr>'Kitui Central'!Print_Titles</vt:lpstr>
      <vt:lpstr>'KITUI EAST'!Print_Titles</vt:lpstr>
      <vt:lpstr>'KITUTU CHACHE SOUTH'!Print_Titles</vt:lpstr>
      <vt:lpstr>'KITUTU MASABA'!Print_Titles</vt:lpstr>
      <vt:lpstr>KONOIN!Print_Titles</vt:lpstr>
      <vt:lpstr>'KURESOI NORTH'!Print_Titles</vt:lpstr>
      <vt:lpstr>'KURESOI SOUTH'!Print_Titles</vt:lpstr>
      <vt:lpstr>KWANZA!Print_Titles</vt:lpstr>
      <vt:lpstr>'laikipia east'!Print_Titles</vt:lpstr>
      <vt:lpstr>'LAIKIPIA NORTH'!Print_Titles</vt:lpstr>
      <vt:lpstr>'LAIKIPIA WEST'!Print_Titles</vt:lpstr>
      <vt:lpstr>laisamis!Print_Titles</vt:lpstr>
      <vt:lpstr>'lamu east'!Print_Titles</vt:lpstr>
      <vt:lpstr>'LAMU WEST'!Print_Titles</vt:lpstr>
      <vt:lpstr>LANGATA!Print_Titles</vt:lpstr>
      <vt:lpstr>LARI!Print_Titles</vt:lpstr>
      <vt:lpstr>LIKONI!Print_Titles</vt:lpstr>
      <vt:lpstr>limuru!Print_Titles</vt:lpstr>
      <vt:lpstr>LUGARI!Print_Titles</vt:lpstr>
      <vt:lpstr>'LUNGA LUNGA'!Print_Titles</vt:lpstr>
      <vt:lpstr>'Machakos Town'!Print_Titles</vt:lpstr>
      <vt:lpstr>MAKADARA!Print_Titles</vt:lpstr>
      <vt:lpstr>MALINDI!Print_Titles</vt:lpstr>
      <vt:lpstr>'MANDERA EAST'!Print_Titles</vt:lpstr>
      <vt:lpstr>'MANDERA NORTH'!Print_Titles</vt:lpstr>
      <vt:lpstr>'MANDERA SOUTH'!Print_Titles</vt:lpstr>
      <vt:lpstr>MANYATTA!Print_Titles</vt:lpstr>
      <vt:lpstr>MARAGUA!Print_Titles</vt:lpstr>
      <vt:lpstr>MASINGA!Print_Titles</vt:lpstr>
      <vt:lpstr>MATHIRA!Print_Titles</vt:lpstr>
      <vt:lpstr>MATUGA!Print_Titles</vt:lpstr>
      <vt:lpstr>MAVOKO!Print_Titles</vt:lpstr>
      <vt:lpstr>'MBEERE NORTH'!Print_Titles</vt:lpstr>
      <vt:lpstr>'MBEERE SOUTH'!Print_Titles</vt:lpstr>
      <vt:lpstr>'MBITA-SUBA NORTH'!Print_Titles</vt:lpstr>
      <vt:lpstr>MOGOTIO!Print_Titles</vt:lpstr>
      <vt:lpstr>MOIBEN!Print_Titles</vt:lpstr>
      <vt:lpstr>MOLO!Print_Titles</vt:lpstr>
      <vt:lpstr>MOSOP!Print_Titles</vt:lpstr>
      <vt:lpstr>MSAMBWENI!Print_Titles</vt:lpstr>
      <vt:lpstr>MT.ELGON!Print_Titles</vt:lpstr>
      <vt:lpstr>MUHORONI!Print_Titles</vt:lpstr>
      <vt:lpstr>'mumias east'!Print_Titles</vt:lpstr>
      <vt:lpstr>'mumias west'!Print_Titles</vt:lpstr>
      <vt:lpstr>MWALA!Print_Titles</vt:lpstr>
      <vt:lpstr>MWATATE!Print_Titles</vt:lpstr>
      <vt:lpstr>'MWINGI CENTRAL'!Print_Titles</vt:lpstr>
      <vt:lpstr>'MWINGI NORTH'!Print_Titles</vt:lpstr>
      <vt:lpstr>'MWINGI WEST'!Print_Titles</vt:lpstr>
      <vt:lpstr>NAIVASHA!Print_Titles</vt:lpstr>
      <vt:lpstr>'NAKURU TOWN WEST'!Print_Titles</vt:lpstr>
      <vt:lpstr>'NANDI HILLS'!Print_Titles</vt:lpstr>
      <vt:lpstr>'NAROK EAST'!Print_Titles</vt:lpstr>
      <vt:lpstr>'NAROK NORTH'!Print_Titles</vt:lpstr>
      <vt:lpstr>'narok south'!Print_Titles</vt:lpstr>
      <vt:lpstr>'NAROK WEST'!Print_Titles</vt:lpstr>
      <vt:lpstr>NAVAKHOLO!Print_Titles</vt:lpstr>
      <vt:lpstr>NDARAGWA!Print_Titles</vt:lpstr>
      <vt:lpstr>'NORTH HORR'!Print_Titles</vt:lpstr>
      <vt:lpstr>'NORTH MUGIRANGO'!Print_Titles</vt:lpstr>
      <vt:lpstr>NYALI!Print_Titles</vt:lpstr>
      <vt:lpstr>Nyando!Print_Titles</vt:lpstr>
      <vt:lpstr>'OL JOROROK'!Print_Titles</vt:lpstr>
      <vt:lpstr>OTHAYA!Print_Titles</vt:lpstr>
      <vt:lpstr>'POKOT SOUTH'!Print_Titles</vt:lpstr>
      <vt:lpstr>RABAI!Print_Titles</vt:lpstr>
      <vt:lpstr>RARIEDA!Print_Titles</vt:lpstr>
      <vt:lpstr>RONGAI!Print_Titles</vt:lpstr>
      <vt:lpstr>RONGO!Print_Titles</vt:lpstr>
      <vt:lpstr>ROYSAMBU!Print_Titles</vt:lpstr>
      <vt:lpstr>RUARAKA!Print_Titles</vt:lpstr>
      <vt:lpstr>RUIRU!Print_Titles</vt:lpstr>
      <vt:lpstr>RUNYENJES!Print_Titles</vt:lpstr>
      <vt:lpstr>SABOTI!Print_Titles</vt:lpstr>
      <vt:lpstr>SAKU!Print_Titles</vt:lpstr>
      <vt:lpstr>'SAMBURU EAST'!Print_Titles</vt:lpstr>
      <vt:lpstr>'SAMBURU WEST'!Print_Titles</vt:lpstr>
      <vt:lpstr>Seme!Print_Titles</vt:lpstr>
      <vt:lpstr>'SIGOWET SOIN'!Print_Titles</vt:lpstr>
      <vt:lpstr>'SOUTH IMENTI'!Print_Titles</vt:lpstr>
      <vt:lpstr>'SOUTH MUGIRANGO'!Print_Titles</vt:lpstr>
      <vt:lpstr>SOY!Print_Titles</vt:lpstr>
      <vt:lpstr>STAREHE!Print_Titles</vt:lpstr>
      <vt:lpstr>'SUBA SOUTH'!Print_Titles</vt:lpstr>
      <vt:lpstr>subukia!Print_Titles</vt:lpstr>
      <vt:lpstr>'SUNA EAST'!Print_Titles</vt:lpstr>
      <vt:lpstr>'Suna West'!Print_Titles</vt:lpstr>
      <vt:lpstr>TARBAJ!Print_Titles</vt:lpstr>
      <vt:lpstr>'TAVETA '!Print_Titles</vt:lpstr>
      <vt:lpstr>'TESO NORTH'!Print_Titles</vt:lpstr>
      <vt:lpstr>'TESO SOUTH'!Print_Titles</vt:lpstr>
      <vt:lpstr>TETU!Print_Titles</vt:lpstr>
      <vt:lpstr>THARAKA!Print_Titles</vt:lpstr>
      <vt:lpstr>'THIKA TOWN'!Print_Titles</vt:lpstr>
      <vt:lpstr>TINDERET!Print_Titles</vt:lpstr>
      <vt:lpstr>TONGAREN!Print_Titles</vt:lpstr>
      <vt:lpstr>TURBO!Print_Titles</vt:lpstr>
      <vt:lpstr>'TURKANA EAST'!Print_Titles</vt:lpstr>
      <vt:lpstr>'TURKANA NORTH'!Print_Titles</vt:lpstr>
      <vt:lpstr>UGENYA!Print_Titles</vt:lpstr>
      <vt:lpstr>Ugunja!Print_Titles</vt:lpstr>
      <vt:lpstr>URIRI!Print_Titles</vt:lpstr>
      <vt:lpstr>VIHIGA!Print_Titles</vt:lpstr>
      <vt:lpstr>VOI!Print_Titles</vt:lpstr>
      <vt:lpstr>'WAJIR EAST'!Print_Titles</vt:lpstr>
      <vt:lpstr>'WAJIR NORTH'!Print_Titles</vt:lpstr>
      <vt:lpstr>'WAJIR SOUTH'!Print_Titles</vt:lpstr>
      <vt:lpstr>'WAJIR WEST'!Print_Titles</vt:lpstr>
      <vt:lpstr>'WEBUYE EAST'!Print_Titles</vt:lpstr>
      <vt:lpstr>'WEBUYE WEST'!Print_Titles</vt:lpstr>
      <vt:lpstr>'WEST MUGIRANGO'!Print_Titles</vt:lpstr>
      <vt:lpstr>WESTLANDS!Print_Titles</vt:lpstr>
      <vt:lpstr>WUNDANYI!Print_Titles</vt:lpstr>
      <vt:lpstr>YATTA!Print_Titles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Harrison Mbugua</dc:creator>
  <cp:lastModifiedBy>USER</cp:lastModifiedBy>
  <cp:lastPrinted>2019-05-15T13:29:27Z</cp:lastPrinted>
  <dcterms:created xsi:type="dcterms:W3CDTF">2018-12-03T12:58:53Z</dcterms:created>
  <dcterms:modified xsi:type="dcterms:W3CDTF">2019-05-23T11:52:50Z</dcterms:modified>
</cp:coreProperties>
</file>